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2.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Overview" sheetId="1" state="visible" r:id="rId3"/>
    <sheet name="Inputs" sheetId="2" state="visible" r:id="rId4"/>
    <sheet name="Results" sheetId="3" state="visible" r:id="rId5"/>
    <sheet name="Year Schedule" sheetId="4" state="visible" r:id="rId6"/>
    <sheet name="Cash Flow" sheetId="5" state="hidden" r:id="rId7"/>
    <sheet name="Levers" sheetId="6" state="hidden" r:id="rId8"/>
    <sheet name="Income" sheetId="7" state="hidden" r:id="rId9"/>
    <sheet name="Mortgages" sheetId="8" state="hidden" r:id="rId10"/>
    <sheet name="MonteCarlo" sheetId="9" state="hidden" r:id="rId11"/>
    <sheet name="AssetReturns" sheetId="10" state="hidden" r:id="rId12"/>
  </sheets>
  <calcPr calcMode="auto" calcOnSave="1" fullCalcOnLoad="1" calcId="191029"/>
  <extLst>
    <ext xmlns:loext="http://schemas.libreoffice.org/" uri="{7626C862-2A13-11E5-B345-FEFF819CDC9F}">
      <loext:extCalcPr stringRefSyntax="ExcelA1"/>
    </ext>
  </extLst>
</workbook>
</file>

<file path=xl/sharedStrings.xml><?xml version="1.0" encoding="utf-8"?>
<sst xmlns="http://schemas.openxmlformats.org/spreadsheetml/2006/main" count="418" uniqueCount="349">
  <si>
    <t xml:space="preserve">  ADAPTIVE SUCCESS FRAMEWORK</t>
  </si>
  <si>
    <t xml:space="preserve">  Your Personal Retirement Navigator</t>
  </si>
  <si>
    <t xml:space="preserve">RETIREMENT CONFIDENCE</t>
  </si>
  <si>
    <t xml:space="preserve">PLAN STATUS</t>
  </si>
  <si>
    <t xml:space="preserve">  PLAN SNAPSHOT</t>
  </si>
  <si>
    <t xml:space="preserve">TOTAL PORTFOLIO</t>
  </si>
  <si>
    <t xml:space="preserve">PLAN YEARS</t>
  </si>
  <si>
    <t xml:space="preserve">YEAR 1 SPENDING</t>
  </si>
  <si>
    <t xml:space="preserve">  YOUR 4-STEP PLAN</t>
  </si>
  <si>
    <t xml:space="preserve">  ①  FILL IN YOUR PLAN</t>
  </si>
  <si>
    <t xml:space="preserve">Inputs tab  ·  Update the gold cells with your portfolio, income, spending &amp; adaptations</t>
  </si>
  <si>
    <t xml:space="preserve">  ②  PRESS F9/CMD+= TO RUN *</t>
  </si>
  <si>
    <t xml:space="preserve">Recalculates 1,000 retirement scenarios in seconds  ·  (Windows: press F9; MAC CMD+=)</t>
  </si>
  <si>
    <t xml:space="preserve">  ③  REVIEW YOUR RESULTS</t>
  </si>
  <si>
    <t xml:space="preserve">Results tab  ·  See your confidence score, percentiles &amp; what it takes to reach your goal</t>
  </si>
  <si>
    <t xml:space="preserve">  ④ MAKE ADJUSTMENTS</t>
  </si>
  <si>
    <t xml:space="preserve">Make adjustments/adapations to achieve your desired confidence score</t>
  </si>
  <si>
    <t xml:space="preserve">  ⑤  UPDATE EVERY JANUARY</t>
  </si>
  <si>
    <t xml:space="preserve">Enter your new portfolio balance each year — this is the secret to the system</t>
  </si>
  <si>
    <t xml:space="preserve">* Each time you recalculate, the confidence score will differ slightly as the simulation re-runs — the results should fall within the same range.
   Pick one in the middle.</t>
  </si>
  <si>
    <t xml:space="preserve">  The system gets smarter every year. Update your balances each January and let it recalibrate.</t>
  </si>
  <si>
    <t xml:space="preserve">  © 2026 Adaptive Success Framework  ·  Not financial advice  ·  For educational use</t>
  </si>
  <si>
    <t xml:space="preserve">  MY RETIREMENT PLAN</t>
  </si>
  <si>
    <t xml:space="preserve">  Fill in the gold cells below  ·  Press Cmd+= (Mac) or F9 (Windows) when done to recalculate</t>
  </si>
  <si>
    <t xml:space="preserve">  ABOUT YOU</t>
  </si>
  <si>
    <t xml:space="preserve">Your current age  (as of January 1 this year)</t>
  </si>
  <si>
    <t xml:space="preserve">Plan through age  (your planning horizon)</t>
  </si>
  <si>
    <t xml:space="preserve">Plan length in years  (calculated)</t>
  </si>
  <si>
    <t xml:space="preserve">← calculated</t>
  </si>
  <si>
    <t xml:space="preserve">Your target success rate  (how confident do you want to be?)</t>
  </si>
  <si>
    <t xml:space="preserve">← 90% = conservative  ·  80% = moderate  ·  70% = aggressive</t>
  </si>
  <si>
    <t xml:space="preserve">Note: the higher the target success rate, the more you constrain spending early in retirement to ensure your meet your goal</t>
  </si>
  <si>
    <t xml:space="preserve">  TAXES &amp; INFLATION</t>
  </si>
  <si>
    <t xml:space="preserve">Expected inflation rate  (3% = historical average)</t>
  </si>
  <si>
    <t xml:space="preserve">Ordinary income tax rate  (federal + state blended)</t>
  </si>
  <si>
    <t xml:space="preserve">Long-term capital gains rate</t>
  </si>
  <si>
    <t xml:space="preserve">Share of withdrawals taxed as ordinary income</t>
  </si>
  <si>
    <t xml:space="preserve">Effective blended tax rate  (calculated)</t>
  </si>
  <si>
    <t xml:space="preserve">  ①  YOUR INVESTMENTS  —  Enter your current portfolio balances by asset class</t>
  </si>
  <si>
    <t xml:space="preserve">Asset Class / Description</t>
  </si>
  <si>
    <t xml:space="preserve">Your Balance ($)</t>
  </si>
  <si>
    <t xml:space="preserve">Alloc %</t>
  </si>
  <si>
    <t xml:space="preserve">Expected
Annual Return</t>
  </si>
  <si>
    <t xml:space="preserve">Est. Annual
Volatility</t>
  </si>
  <si>
    <t xml:space="preserve">Description &amp; Liquidity</t>
  </si>
  <si>
    <t xml:space="preserve">Cash / Short-Term Bonds</t>
  </si>
  <si>
    <t xml:space="preserve">Money market funds, T-bills, short-term CDs, HYSA, short-duration bond ETFs (e.g. SHV, SGOV)  |  Daily (money market, T-bills, savings)</t>
  </si>
  <si>
    <t xml:space="preserve">Bonds (Corporate)</t>
  </si>
  <si>
    <t xml:space="preserve">Investment-grade bonds: corporate, government, bond index funds (e.g. BND, AGG, VCIT)  |  Daily (bond ETFs) / varies for individual bonds</t>
  </si>
  <si>
    <t xml:space="preserve">Private Credit</t>
  </si>
  <si>
    <t xml:space="preserve">Direct lending, BDCs, private debt funds — higher yield, lower liquidity.</t>
  </si>
  <si>
    <t xml:space="preserve">SP500 / Other ETFs</t>
  </si>
  <si>
    <t xml:space="preserve">S&amp;P 500 or large-cap ETFs (e.g. VOO, SPY, IVV). Most common equity holding.</t>
  </si>
  <si>
    <t xml:space="preserve">R3000</t>
  </si>
  <si>
    <t xml:space="preserve">Total market index covering all cap sizes (e.g. VTI, ITOT, FZROX, Russell 3000) </t>
  </si>
  <si>
    <t xml:space="preserve">International Developed</t>
  </si>
  <si>
    <t xml:space="preserve">Non-US developed markets: Europe, Japan, Australia (e.g. VEA, VXUS, EFA, FSPSX)</t>
  </si>
  <si>
    <t xml:space="preserve">Beta Plus Buffered Yield</t>
  </si>
  <si>
    <t xml:space="preserve">Buffered ETFs, structured notes, equity-linked CDs with downside protection. </t>
  </si>
  <si>
    <t xml:space="preserve">REIT</t>
  </si>
  <si>
    <t xml:space="preserve">Real estate investment trusts (e.g. VNQ, SCHH), real estate equity funds</t>
  </si>
  <si>
    <t xml:space="preserve">Gold</t>
  </si>
  <si>
    <t xml:space="preserve">Gold ETF or physical gold, commodities, precious metals (e.g. GLD, IAU, PDBC) </t>
  </si>
  <si>
    <t xml:space="preserve">Emerging Market Stocks</t>
  </si>
  <si>
    <t xml:space="preserve">Developing market equities: China, India, Brazil, SE Asia (e.g. VWO, EEM, IEMG, FPADX, DEM) </t>
  </si>
  <si>
    <t xml:space="preserve">US Small / Mid Cap Stocks</t>
  </si>
  <si>
    <t xml:space="preserve">Small and mid-cap US equities (e.g. IJR, VO, VB, IJS, SCHA, FSMAX, VXF, VIOO) </t>
  </si>
  <si>
    <t xml:space="preserve">High Yield / Junk Bonds</t>
  </si>
  <si>
    <t xml:space="preserve">Below-investment-grade corporate bonds (e.g. HYG, JNK, FALN, USHY, HYDB)  </t>
  </si>
  <si>
    <t xml:space="preserve">Target Date / Balanced Fund</t>
  </si>
  <si>
    <t xml:space="preserve">All-in-one glide-path fund (e.g. VTTVX, VFFVX, FXIFX, Fidelity Freedom series). </t>
  </si>
  <si>
    <t xml:space="preserve">Municipal Bonds / Tax-Exempt</t>
  </si>
  <si>
    <t xml:space="preserve">State/local gov't bonds — tax-exempt interest, best in high brackets (e.g. MUB, VTEB, FMBIX, HYD) </t>
  </si>
  <si>
    <t xml:space="preserve">Silver</t>
  </si>
  <si>
    <t xml:space="preserve">Physical silver or ETFs (e.g. SLV, SIVR). Inflation hedge with higher volatility than gold.</t>
  </si>
  <si>
    <t xml:space="preserve">Bitcoin / Crypto</t>
  </si>
  <si>
    <t xml:space="preserve">Bitcoin, Ethereum, or crypto ETFs (e.g. IBIT, FBTC, BITO). Extreme volatility — treat as high-risk speculation.</t>
  </si>
  <si>
    <t xml:space="preserve">Private Equity</t>
  </si>
  <si>
    <t xml:space="preserve">PE funds, interval funds, or business ownership (e.g. BREIT, KKR, Blackstone). Illiquid; long lock-ups.</t>
  </si>
  <si>
    <t xml:space="preserve">Rental / Investment Real Estate</t>
  </si>
  <si>
    <t xml:space="preserve">Equity in rental properties, second homes, vacation rentals. Enter current market value minus mortgage balance.</t>
  </si>
  <si>
    <t xml:space="preserve">Business Equity / Ownership</t>
  </si>
  <si>
    <t xml:space="preserve">Privately held business, LLC, or startup equity. Illiquid; enter estimated current value.</t>
  </si>
  <si>
    <t xml:space="preserve">Cash-Value Life Insurance</t>
  </si>
  <si>
    <t xml:space="preserve">Cash surrender value of whole/universal life or annuity. Check your policy illustration for your actual growth rate.</t>
  </si>
  <si>
    <t xml:space="preserve">TOTAL Portfolio</t>
  </si>
  <si>
    <t xml:space="preserve">Portfolio Volatility (σ)  —  auto-calculated from your asset mix &amp; individual vols</t>
  </si>
  <si>
    <t xml:space="preserve">← computed from column F (individual asset vols) using 70% avg correlation  ·  adjust any asset's vol in col F to change this</t>
  </si>
  <si>
    <t xml:space="preserve">  ②  YOUR INCOME  —  Money you'll receive from outside your investment portfolio</t>
  </si>
  <si>
    <t xml:space="preserve">Income Stream</t>
  </si>
  <si>
    <t xml:space="preserve">Include?</t>
  </si>
  <si>
    <t xml:space="preserve">Whose?</t>
  </si>
  <si>
    <t xml:space="preserve">Starts at age</t>
  </si>
  <si>
    <t xml:space="preserve">Annual gross ($)</t>
  </si>
  <si>
    <t xml:space="preserve">Inflation-linked?</t>
  </si>
  <si>
    <t xml:space="preserve">% Taxable</t>
  </si>
  <si>
    <t xml:space="preserve">Notes</t>
  </si>
  <si>
    <t xml:space="preserve">Social Security </t>
  </si>
  <si>
    <t xml:space="preserve">No</t>
  </si>
  <si>
    <t xml:space="preserve">Spouse 1</t>
  </si>
  <si>
    <t xml:space="preserve">Yes</t>
  </si>
  <si>
    <t xml:space="preserve">Up to 85% of SS is taxable. Start age = YOUR age when their SS begins.</t>
  </si>
  <si>
    <t xml:space="preserve">Spouse 2</t>
  </si>
  <si>
    <t xml:space="preserve">Adjust start age to your age if spouse is a different age than you.</t>
  </si>
  <si>
    <t xml:space="preserve">Pension </t>
  </si>
  <si>
    <t xml:space="preserve">Most private pensions have no COLA. Enter gross annual amount.</t>
  </si>
  <si>
    <t xml:space="preserve">Other Income — Spouse 1  (annuity, rental, royalties)</t>
  </si>
  <si>
    <t xml:space="preserve">Roth-funded annuities are 0% taxable. Rental = net after expenses.</t>
  </si>
  <si>
    <t xml:space="preserve">Other Income — Spouse 2  (annuity, rental, royalties)</t>
  </si>
  <si>
    <t xml:space="preserve">Custom Income 1</t>
  </si>
  <si>
    <t xml:space="preserve">Name it, describe it, set the taxable %.</t>
  </si>
  <si>
    <t xml:space="preserve">Custom Income 2</t>
  </si>
  <si>
    <t xml:space="preserve">  ③  YOUR SPENDING</t>
  </si>
  <si>
    <t xml:space="preserve">Annual living expenses, Year 1  (after-tax, today's dollars — the model inflates this each year)</t>
  </si>
  <si>
    <t xml:space="preserve">← Do NOT include mortgage or loan payments here — enter those in Fixed Obligations below</t>
  </si>
  <si>
    <t xml:space="preserve">  Spending Phase-Downs  (retirement spending may naturally decline in stages — enter the drops you expect)</t>
  </si>
  <si>
    <t xml:space="preserve">At age</t>
  </si>
  <si>
    <t xml:space="preserve">Additional % reduction per phase (each stacks multiplicatively)</t>
  </si>
  <si>
    <t xml:space="preserve">Stage / Notes</t>
  </si>
  <si>
    <t xml:space="preserve">(eg. -10%)</t>
  </si>
  <si>
    <t xml:space="preserve">  Legacy Goal</t>
  </si>
  <si>
    <t xml:space="preserve">Target ending balance at your horizon age  ($0 = just don't run out, $1M = leave an inheritance, etc.)</t>
  </si>
  <si>
    <t xml:space="preserve">e.g. inheritance target. Set to 0 to just finish solvent.</t>
  </si>
  <si>
    <t xml:space="preserve">  Fixed Obligations  (mortgage, loans — include taxes and insurance in payment)</t>
  </si>
  <si>
    <t xml:space="preserve">Loan / Payment</t>
  </si>
  <si>
    <t xml:space="preserve">Annual Payment ($)</t>
  </si>
  <si>
    <t xml:space="preserve">Ends at Age</t>
  </si>
  <si>
    <t xml:space="preserve">Starts at Age (if not already)</t>
  </si>
  <si>
    <t xml:space="preserve">Adapt: Early Sale Age</t>
  </si>
  <si>
    <t xml:space="preserve">e.g. If you plan to sell your home before mortgage is paid off, list the age at which you will do that. It will remove the payment but will not add any gain. You can add a gain as an adaptation.</t>
  </si>
  <si>
    <t xml:space="preserve">Primary Residence (Mortgage, Taxes, Insurance)</t>
  </si>
  <si>
    <t xml:space="preserve">30-yr fixed; ends at scheduled payoff</t>
  </si>
  <si>
    <t xml:space="preserve">2nd Home  (Mortgage, Taxes, Insurance)</t>
  </si>
  <si>
    <t xml:space="preserve">Rental Property</t>
  </si>
  <si>
    <t xml:space="preserve">HELOC</t>
  </si>
  <si>
    <t xml:space="preserve">Variable rate? Approximate as fixed.</t>
  </si>
  <si>
    <t xml:space="preserve">Custom Loan 2</t>
  </si>
  <si>
    <t xml:space="preserve">Custom Loan</t>
  </si>
  <si>
    <t xml:space="preserve">  ④  YOUR ADAPTATION PLAN  —  If the plan needs adjusting, what would you REALISTICALLY do?</t>
  </si>
  <si>
    <t xml:space="preserve">What would you do?</t>
  </si>
  <si>
    <t xml:space="preserve">Include in simulation?</t>
  </si>
  <si>
    <t xml:space="preserve">Starting at age</t>
  </si>
  <si>
    <t xml:space="preserve">One-time proceeds ($)</t>
  </si>
  <si>
    <t xml:space="preserve">Annual $ you'd save</t>
  </si>
  <si>
    <t xml:space="preserve">Annual $ you'd earn</t>
  </si>
  <si>
    <t xml:space="preserve">Until age</t>
  </si>
  <si>
    <t xml:space="preserve">Notes / Be specific &amp; realistic</t>
  </si>
  <si>
    <t xml:space="preserve">Go back to work  (part-time, consulting, freelance)</t>
  </si>
  <si>
    <t xml:space="preserve">What could you realistically earn, with high confidence? Use a conservative number — not best case.</t>
  </si>
  <si>
    <t xml:space="preserve">Cut discretionary spending  (travel, dining, entertainment)</t>
  </si>
  <si>
    <t xml:space="preserve">What specifically would you cut, and by how much? Be honest — what would you actually do vs. what sounds nice? A 10–20% lifestyle trim is often realistic; 50% rarely is.</t>
  </si>
  <si>
    <t xml:space="preserve">Sell second home / investment property</t>
  </si>
  <si>
    <t xml:space="preserve">Net after capital gains tax, selling costs, and any remaining mortgage. Annual savings = property taxes, insurance, and maintenance you'd stop paying.</t>
  </si>
  <si>
    <t xml:space="preserve">Custom adaptation  (your specific idea)</t>
  </si>
  <si>
    <t xml:space="preserve">Describe it specifically. Would you really do this? What's the realistic dollar impact with high confidence?</t>
  </si>
  <si>
    <t xml:space="preserve">  My Retirement Outlook  —  1,000 Monte Carlo Simulations</t>
  </si>
  <si>
    <t xml:space="preserve">  HEADLINE PROBABILITIES</t>
  </si>
  <si>
    <t xml:space="preserve">Probability of Success (≥ Target): Use F9 to Recalculate</t>
  </si>
  <si>
    <t xml:space="preserve">Share of simulations ending at or above your target</t>
  </si>
  <si>
    <t xml:space="preserve">Probability of Success (not running out of money)</t>
  </si>
  <si>
    <t xml:space="preserve">Share of simulations that did not run out of money</t>
  </si>
  <si>
    <t xml:space="preserve">Probability of Ruin (≤ $0)</t>
  </si>
  <si>
    <t xml:space="preserve">Share of simulations that ran out before the horizon</t>
  </si>
  <si>
    <t xml:space="preserve">  ENDING BALANCE DISTRIBUTION</t>
  </si>
  <si>
    <t xml:space="preserve">Avg Asset Return
(non-failed sims)</t>
  </si>
  <si>
    <t xml:space="preserve">Mean (Average)</t>
  </si>
  <si>
    <t xml:space="preserve">Average across all 1,000 sims</t>
  </si>
  <si>
    <t xml:space="preserve">Median (50th percentile)</t>
  </si>
  <si>
    <t xml:space="preserve">Typical outcome</t>
  </si>
  <si>
    <t xml:space="preserve">10th percentile (bad luck)</t>
  </si>
  <si>
    <t xml:space="preserve">Worse than 90% of sims</t>
  </si>
  <si>
    <t xml:space="preserve">25th percentile</t>
  </si>
  <si>
    <t xml:space="preserve">Worse than 75% of sims</t>
  </si>
  <si>
    <t xml:space="preserve">75th percentile</t>
  </si>
  <si>
    <t xml:space="preserve">Better than 75% of sims</t>
  </si>
  <si>
    <t xml:space="preserve">90th percentile (good luck)</t>
  </si>
  <si>
    <t xml:space="preserve">Better than 90% of sims</t>
  </si>
  <si>
    <t xml:space="preserve">Best (max)</t>
  </si>
  <si>
    <t xml:space="preserve">Luckiest single simulation</t>
  </si>
  <si>
    <t xml:space="preserve">Worst (min)</t>
  </si>
  <si>
    <t xml:space="preserve">Unluckiest single simulation</t>
  </si>
  <si>
    <t xml:space="preserve">  OUTCOME BUCKETS  (share of 1,000 simulations)</t>
  </si>
  <si>
    <t xml:space="preserve">Ran out of money ($0)</t>
  </si>
  <si>
    <t xml:space="preserve">Below 50% of target</t>
  </si>
  <si>
    <t xml:space="preserve">50%–100% of target</t>
  </si>
  <si>
    <t xml:space="preserve">100%–200% of target</t>
  </si>
  <si>
    <t xml:space="preserve">Above 200% of target</t>
  </si>
  <si>
    <t xml:space="preserve">  PLAN RECAP</t>
  </si>
  <si>
    <t xml:space="preserve">Starting Portfolio</t>
  </si>
  <si>
    <t xml:space="preserve">Plan Length (Years)</t>
  </si>
  <si>
    <t xml:space="preserve">Year 1 Spending Budget (after-tax)</t>
  </si>
  <si>
    <t xml:space="preserve">Inflation Rate</t>
  </si>
  <si>
    <t xml:space="preserve">Effective Tax Rate</t>
  </si>
  <si>
    <t xml:space="preserve">Target Ending Balance</t>
  </si>
  <si>
    <t xml:space="preserve">  GAP ANALYSIS  —  What It Takes To Hit Your Goal</t>
  </si>
  <si>
    <t xml:space="preserve">Your Target Success Rate</t>
  </si>
  <si>
    <t xml:space="preserve">From Inputs — your goal confidence level</t>
  </si>
  <si>
    <t xml:space="preserve">Current Plan Success Rate</t>
  </si>
  <si>
    <t xml:space="preserve">From Monte Carlo above  (recalculates each time)</t>
  </si>
  <si>
    <t xml:space="preserve">Gap</t>
  </si>
  <si>
    <t xml:space="preserve">Percentage points below your goal  (0 = on track)</t>
  </si>
  <si>
    <t xml:space="preserve">To close the gap, you need approximately one of:</t>
  </si>
  <si>
    <t xml:space="preserve">Additional after-tax income and/or spending cuts  per year</t>
  </si>
  <si>
    <t xml:space="preserve">Earn this much more annually (side work, rental, etc.) to reach your target</t>
  </si>
  <si>
    <t xml:space="preserve">OR: Additional starting portfolio needed</t>
  </si>
  <si>
    <t xml:space="preserve">Lump sum added today that would produce the same improvement</t>
  </si>
  <si>
    <t xml:space="preserve">  95% CONFIDENCE BENCHMARK  —  What Full Security Looks Like</t>
  </si>
  <si>
    <t xml:space="preserve">Most financial planners consider 95% the 'sleep-well' zone. Here's what it takes to get there from your current plan:</t>
  </si>
  <si>
    <t xml:space="preserve">Gap to 95% success</t>
  </si>
  <si>
    <t xml:space="preserve">Additional after-tax income/and or spending cuts needed to reach 95%</t>
  </si>
  <si>
    <t xml:space="preserve">Per year, after-tax</t>
  </si>
  <si>
    <t xml:space="preserve">OR: Additional starting portfolio needed to reach 95%</t>
  </si>
  <si>
    <t xml:space="preserve">Equivalent lump sum added to portfolio today</t>
  </si>
  <si>
    <t xml:space="preserve">Year Schedule — deterministic per-year cash flow (intermediate)</t>
  </si>
  <si>
    <t xml:space="preserve">Year</t>
  </si>
  <si>
    <t xml:space="preserve">Age</t>
  </si>
  <si>
    <t xml:space="preserve">Inflation Factor</t>
  </si>
  <si>
    <t xml:space="preserve">Age Adj Factor</t>
  </si>
  <si>
    <t xml:space="preserve">Inflated Budget</t>
  </si>
  <si>
    <t xml:space="preserve">Lever Savings</t>
  </si>
  <si>
    <t xml:space="preserve">Lever Income</t>
  </si>
  <si>
    <t xml:space="preserve">One-Time Gains</t>
  </si>
  <si>
    <t xml:space="preserve">Ret Income Gross</t>
  </si>
  <si>
    <t xml:space="preserve">Ret Income Net</t>
  </si>
  <si>
    <t xml:space="preserve">Pre-Tax Withdrawal</t>
  </si>
  <si>
    <t xml:space="preserve">Excess One-Time</t>
  </si>
  <si>
    <t xml:space="preserve">Fixed Obligations</t>
  </si>
  <si>
    <t xml:space="preserve">Year-by-Year Path — median + percentile bands</t>
  </si>
  <si>
    <t xml:space="preserve">10th %ile</t>
  </si>
  <si>
    <t xml:space="preserve">25th %ile</t>
  </si>
  <si>
    <t xml:space="preserve">Median</t>
  </si>
  <si>
    <t xml:space="preserve">75th %ile</t>
  </si>
  <si>
    <t xml:space="preserve">90th %ile</t>
  </si>
  <si>
    <t xml:space="preserve">  Adaptive Levers  —  What-If Scenarios</t>
  </si>
  <si>
    <t xml:space="preserve">Toggle Active = Yes / No. Trigger Age = when the lever activates. One-Time Gain hits the portfolio that year. Annual Savings reduces spending. Annual Income (AFTER-TAX) reduces the amount you must withdraw. All $ amounts are in TODAY's dollars. For Social Security &amp; pensions, use the Income tab — it handles tax treatment properly.</t>
  </si>
  <si>
    <t xml:space="preserve">Lever Name</t>
  </si>
  <si>
    <t xml:space="preserve">Active?</t>
  </si>
  <si>
    <t xml:space="preserve">Trigger Age</t>
  </si>
  <si>
    <t xml:space="preserve">One-Time Gain ($)</t>
  </si>
  <si>
    <t xml:space="preserve">Annual Savings ($)</t>
  </si>
  <si>
    <t xml:space="preserve">Annual Income ($)</t>
  </si>
  <si>
    <t xml:space="preserve">End Age</t>
  </si>
  <si>
    <t xml:space="preserve">Net proceeds + lower carry costs</t>
  </si>
  <si>
    <t xml:space="preserve">Cut discretionary travel</t>
  </si>
  <si>
    <t xml:space="preserve">Move to smaller home / lower property tax</t>
  </si>
  <si>
    <t xml:space="preserve">Earn income for first few years of retirement</t>
  </si>
  <si>
    <t xml:space="preserve">Customize as needed</t>
  </si>
  <si>
    <t xml:space="preserve">(unused)</t>
  </si>
  <si>
    <t xml:space="preserve">  Retirement Income  —  Social Security, Pensions, Other</t>
  </si>
  <si>
    <t xml:space="preserve">Enter recurring retirement income streams for each spouse. GROSS amount in today's $. COLA = Yes inflates with CPI. Taxable % = fraction taxed at ordinary income rate (SS up to 85%; pensions typically 100%; Roth annuities 0%). Start Age is in the PRIMARY person's age frame.</t>
  </si>
  <si>
    <t xml:space="preserve">Stream Name</t>
  </si>
  <si>
    <t xml:space="preserve">Owner</t>
  </si>
  <si>
    <t xml:space="preserve">Start Age</t>
  </si>
  <si>
    <t xml:space="preserve">Annual $ (gross)</t>
  </si>
  <si>
    <t xml:space="preserve">COLA?</t>
  </si>
  <si>
    <t xml:space="preserve">Taxable %</t>
  </si>
  <si>
    <t xml:space="preserve">Up to 85% of SS may be taxable</t>
  </si>
  <si>
    <t xml:space="preserve">Adjust Start Age for spouse age difference</t>
  </si>
  <si>
    <t xml:space="preserve">Most private pensions have no COLA</t>
  </si>
  <si>
    <t xml:space="preserve">Annuity, rental, royalties, etc.</t>
  </si>
  <si>
    <t xml:space="preserve">  Mortgages  —  Fixed-Rate &amp; Other Scheduled Loan Payments</t>
  </si>
  <si>
    <t xml:space="preserve">Each row is a fixed-rate loan (or any nominal-flat recurring obligation). Annual Payment is the nominal $ per year — it does NOT inflate. End Age = when the mortgage stops (payoff OR sale). IMPORTANT: subtract each mortgage payment from the Year-1 Spending Budget on Inputs!C36, since these are tracked here separately.</t>
  </si>
  <si>
    <t xml:space="preserve">Mortgage Name</t>
  </si>
  <si>
    <t xml:space="preserve">Starts at Age</t>
  </si>
  <si>
    <t xml:space="preserve">End age = trigger age of "Sell 2nd home" lever</t>
  </si>
  <si>
    <t xml:space="preserve">Monte Carlo Engine — 1,000 simulations × 50 years</t>
  </si>
  <si>
    <t xml:space="preserve">Sim #</t>
  </si>
  <si>
    <t xml:space="preserve">Year 0</t>
  </si>
  <si>
    <t xml:space="preserve">Y1</t>
  </si>
  <si>
    <t xml:space="preserve">Y2</t>
  </si>
  <si>
    <t xml:space="preserve">Y3</t>
  </si>
  <si>
    <t xml:space="preserve">Y4</t>
  </si>
  <si>
    <t xml:space="preserve">Y5</t>
  </si>
  <si>
    <t xml:space="preserve">Y6</t>
  </si>
  <si>
    <t xml:space="preserve">Y7</t>
  </si>
  <si>
    <t xml:space="preserve">Y8</t>
  </si>
  <si>
    <t xml:space="preserve">Y9</t>
  </si>
  <si>
    <t xml:space="preserve">Y10</t>
  </si>
  <si>
    <t xml:space="preserve">Y11</t>
  </si>
  <si>
    <t xml:space="preserve">Y12</t>
  </si>
  <si>
    <t xml:space="preserve">Y13</t>
  </si>
  <si>
    <t xml:space="preserve">Y14</t>
  </si>
  <si>
    <t xml:space="preserve">Y15</t>
  </si>
  <si>
    <t xml:space="preserve">Y16</t>
  </si>
  <si>
    <t xml:space="preserve">Y17</t>
  </si>
  <si>
    <t xml:space="preserve">Y18</t>
  </si>
  <si>
    <t xml:space="preserve">Y19</t>
  </si>
  <si>
    <t xml:space="preserve">Y20</t>
  </si>
  <si>
    <t xml:space="preserve">Y21</t>
  </si>
  <si>
    <t xml:space="preserve">Y22</t>
  </si>
  <si>
    <t xml:space="preserve">Y23</t>
  </si>
  <si>
    <t xml:space="preserve">Y24</t>
  </si>
  <si>
    <t xml:space="preserve">Y25</t>
  </si>
  <si>
    <t xml:space="preserve">Y26</t>
  </si>
  <si>
    <t xml:space="preserve">Y27</t>
  </si>
  <si>
    <t xml:space="preserve">Y28</t>
  </si>
  <si>
    <t xml:space="preserve">Y29</t>
  </si>
  <si>
    <t xml:space="preserve">Y30</t>
  </si>
  <si>
    <t xml:space="preserve">Y31</t>
  </si>
  <si>
    <t xml:space="preserve">Y32</t>
  </si>
  <si>
    <t xml:space="preserve">Y33</t>
  </si>
  <si>
    <t xml:space="preserve">Y34</t>
  </si>
  <si>
    <t xml:space="preserve">Y35</t>
  </si>
  <si>
    <t xml:space="preserve">Y36</t>
  </si>
  <si>
    <t xml:space="preserve">Y37</t>
  </si>
  <si>
    <t xml:space="preserve">Y38</t>
  </si>
  <si>
    <t xml:space="preserve">Y39</t>
  </si>
  <si>
    <t xml:space="preserve">Y40</t>
  </si>
  <si>
    <t xml:space="preserve">Y41</t>
  </si>
  <si>
    <t xml:space="preserve">Y42</t>
  </si>
  <si>
    <t xml:space="preserve">Y43</t>
  </si>
  <si>
    <t xml:space="preserve">Y44</t>
  </si>
  <si>
    <t xml:space="preserve">Y45</t>
  </si>
  <si>
    <t xml:space="preserve">Y46</t>
  </si>
  <si>
    <t xml:space="preserve">Y47</t>
  </si>
  <si>
    <t xml:space="preserve">Y48</t>
  </si>
  <si>
    <t xml:space="preserve">Y49</t>
  </si>
  <si>
    <t xml:space="preserve">Y50</t>
  </si>
  <si>
    <t xml:space="preserve">Horizon $</t>
  </si>
  <si>
    <t xml:space="preserve">Asset Return</t>
  </si>
  <si>
    <t xml:space="preserve">Net W-X (helper)</t>
  </si>
  <si>
    <t xml:space="preserve">  Asset Class Return Assumptions</t>
  </si>
  <si>
    <t xml:space="preserve">Edit the BLUE cells to override default historical assumptions. Returns are arithmetic annual; std dev is annual.</t>
  </si>
  <si>
    <t xml:space="preserve">Asset Class</t>
  </si>
  <si>
    <t xml:space="preserve">Mean Return</t>
  </si>
  <si>
    <t xml:space="preserve">Std Dev</t>
  </si>
  <si>
    <t xml:space="preserve">Source / Note</t>
  </si>
  <si>
    <t xml:space="preserve">T-bill / short-duration Treasuries</t>
  </si>
  <si>
    <t xml:space="preserve">Investment-grade corporate, long-run</t>
  </si>
  <si>
    <t xml:space="preserve">Direct lending / BDC composite</t>
  </si>
  <si>
    <t xml:space="preserve">S&amp;P 500 long-run</t>
  </si>
  <si>
    <t xml:space="preserve">Russell 3000 long-run</t>
  </si>
  <si>
    <t xml:space="preserve">MSCI EAFE long-run</t>
  </si>
  <si>
    <t xml:space="preserve">Buffered ETFs: capped upside, buffered downside</t>
  </si>
  <si>
    <t xml:space="preserve">NAREIT All-Equity long-run</t>
  </si>
  <si>
    <t xml:space="preserve">Gold spot long-run</t>
  </si>
  <si>
    <t xml:space="preserve">MSCI Emerging Markets composite</t>
  </si>
  <si>
    <t xml:space="preserve">Russell 2000 / S&amp;P 400 composite</t>
  </si>
  <si>
    <t xml:space="preserve">ICE BofA High Yield Index long-run</t>
  </si>
  <si>
    <t xml:space="preserve">Target Date / Balanced</t>
  </si>
  <si>
    <t xml:space="preserve">Blended 60/40→40/60 glide-path est.</t>
  </si>
  <si>
    <t xml:space="preserve">Municipal Bonds</t>
  </si>
  <si>
    <t xml:space="preserve">Bloomberg Municipal Bond Index long-run</t>
  </si>
  <si>
    <t xml:space="preserve">Silver spot long-run</t>
  </si>
  <si>
    <t xml:space="preserve">Bitcoin composite 2014–2024</t>
  </si>
  <si>
    <t xml:space="preserve">Cambridge PE index long-run</t>
  </si>
  <si>
    <t xml:space="preserve">NCREIF Property Index long-run</t>
  </si>
  <si>
    <t xml:space="preserve">Concentrated private business est.</t>
  </si>
  <si>
    <t xml:space="preserve">Whole/universal life policy growth rate</t>
  </si>
</sst>
</file>

<file path=xl/styles.xml><?xml version="1.0" encoding="utf-8"?>
<styleSheet xmlns="http://schemas.openxmlformats.org/spreadsheetml/2006/main">
  <numFmts count="11">
    <numFmt numFmtId="164" formatCode="General"/>
    <numFmt numFmtId="165" formatCode="0.0%"/>
    <numFmt numFmtId="166" formatCode="\$#,##0"/>
    <numFmt numFmtId="167" formatCode="0"/>
    <numFmt numFmtId="168" formatCode="0%"/>
    <numFmt numFmtId="169" formatCode="0.00%"/>
    <numFmt numFmtId="170" formatCode="\$#,##0.00"/>
    <numFmt numFmtId="171" formatCode="0.0%;\(0.0%\);\-"/>
    <numFmt numFmtId="172" formatCode="\$#,##0;&quot;($&quot;#,##0\);\-"/>
    <numFmt numFmtId="173" formatCode="0.00%;\(0.00%\);\-"/>
    <numFmt numFmtId="174" formatCode="0.000"/>
  </numFmts>
  <fonts count="55">
    <font>
      <sz val="11"/>
      <color theme="1"/>
      <name val="Calibri"/>
      <family val="2"/>
      <charset val="1"/>
    </font>
    <font>
      <sz val="10"/>
      <name val="Arial"/>
      <family val="0"/>
    </font>
    <font>
      <sz val="10"/>
      <name val="Arial"/>
      <family val="0"/>
    </font>
    <font>
      <sz val="10"/>
      <name val="Arial"/>
      <family val="0"/>
    </font>
    <font>
      <sz val="10"/>
      <color rgb="FF1A2744"/>
      <name val="Calibri"/>
      <family val="2"/>
      <charset val="1"/>
    </font>
    <font>
      <b val="true"/>
      <sz val="22"/>
      <color rgb="FFFFFFFF"/>
      <name val="Calibri"/>
      <family val="2"/>
      <charset val="1"/>
    </font>
    <font>
      <sz val="18"/>
      <color rgb="FFE9C46A"/>
      <name val="Calibri"/>
      <family val="2"/>
      <charset val="1"/>
    </font>
    <font>
      <sz val="16"/>
      <color rgb="FF1A2744"/>
      <name val="Calibri"/>
      <family val="2"/>
      <charset val="1"/>
    </font>
    <font>
      <b val="true"/>
      <sz val="16"/>
      <color rgb="FFFFFFFF"/>
      <name val="Calibri"/>
      <family val="2"/>
      <charset val="1"/>
    </font>
    <font>
      <sz val="16"/>
      <color theme="1"/>
      <name val="Calibri"/>
      <family val="2"/>
      <charset val="1"/>
    </font>
    <font>
      <b val="true"/>
      <sz val="52"/>
      <color rgb="FF1A2744"/>
      <name val="Calibri"/>
      <family val="2"/>
      <charset val="1"/>
    </font>
    <font>
      <b val="true"/>
      <sz val="22"/>
      <color rgb="FF1A2744"/>
      <name val="Calibri"/>
      <family val="2"/>
      <charset val="1"/>
    </font>
    <font>
      <b val="true"/>
      <sz val="16"/>
      <color rgb="FF777777"/>
      <name val="Calibri"/>
      <family val="2"/>
      <charset val="1"/>
    </font>
    <font>
      <b val="true"/>
      <sz val="28"/>
      <color rgb="FF1A2744"/>
      <name val="Calibri"/>
      <family val="2"/>
      <charset val="1"/>
    </font>
    <font>
      <sz val="14"/>
      <color rgb="FF1A2744"/>
      <name val="Calibri"/>
      <family val="2"/>
      <charset val="1"/>
    </font>
    <font>
      <sz val="14"/>
      <color rgb="FF777777"/>
      <name val="Calibri"/>
      <family val="2"/>
      <charset val="1"/>
    </font>
    <font>
      <sz val="14"/>
      <color theme="1"/>
      <name val="Calibri"/>
      <family val="2"/>
      <charset val="1"/>
    </font>
    <font>
      <b val="true"/>
      <sz val="14"/>
      <color rgb="FF1A2744"/>
      <name val="Calibri"/>
      <family val="2"/>
      <charset val="1"/>
    </font>
    <font>
      <sz val="12"/>
      <color rgb="FF1A2744"/>
      <name val="Calibri"/>
      <family val="2"/>
      <charset val="1"/>
    </font>
    <font>
      <sz val="16"/>
      <color rgb="FFE9C46A"/>
      <name val="Calibri"/>
      <family val="2"/>
      <charset val="1"/>
    </font>
    <font>
      <sz val="14"/>
      <color theme="0"/>
      <name val="Calibri"/>
      <family val="2"/>
      <charset val="1"/>
    </font>
    <font>
      <b val="true"/>
      <sz val="10"/>
      <color rgb="FFFFFFFF"/>
      <name val="Calibri"/>
      <family val="2"/>
      <charset val="1"/>
    </font>
    <font>
      <b val="true"/>
      <sz val="14"/>
      <color rgb="FFFFFFFF"/>
      <name val="Calibri"/>
      <family val="2"/>
      <charset val="1"/>
    </font>
    <font>
      <sz val="10"/>
      <color rgb="FFE9C46A"/>
      <name val="Calibri"/>
      <family val="2"/>
      <charset val="1"/>
    </font>
    <font>
      <sz val="12"/>
      <color rgb="FFE9C46A"/>
      <name val="Calibri"/>
      <family val="2"/>
      <charset val="1"/>
    </font>
    <font>
      <b val="true"/>
      <sz val="9"/>
      <color rgb="FFFFFFFF"/>
      <name val="Calibri"/>
      <family val="2"/>
      <charset val="1"/>
    </font>
    <font>
      <b val="true"/>
      <sz val="11"/>
      <color rgb="FF000000"/>
      <name val="Calibri"/>
      <family val="2"/>
      <charset val="1"/>
    </font>
    <font>
      <b val="true"/>
      <sz val="12"/>
      <color rgb="FF0000FF"/>
      <name val="Calibri"/>
      <family val="2"/>
      <charset val="1"/>
    </font>
    <font>
      <i val="true"/>
      <sz val="12"/>
      <color rgb="FF595959"/>
      <name val="Calibri"/>
      <family val="2"/>
      <charset val="1"/>
    </font>
    <font>
      <b val="true"/>
      <sz val="11"/>
      <color rgb="FFFFFFFF"/>
      <name val="Calibri"/>
      <family val="2"/>
      <charset val="1"/>
    </font>
    <font>
      <i val="true"/>
      <sz val="9"/>
      <color rgb="FF888888"/>
      <name val="Cambria"/>
      <family val="1"/>
      <charset val="1"/>
    </font>
    <font>
      <i val="true"/>
      <sz val="10"/>
      <color rgb="FF404040"/>
      <name val="Calibri"/>
      <family val="2"/>
      <charset val="1"/>
    </font>
    <font>
      <b val="true"/>
      <sz val="11"/>
      <color rgb="FF1F4E79"/>
      <name val="Calibri"/>
      <family val="2"/>
      <charset val="1"/>
    </font>
    <font>
      <i val="true"/>
      <sz val="10"/>
      <color rgb="FF606060"/>
      <name val="Calibri"/>
      <family val="2"/>
      <charset val="1"/>
    </font>
    <font>
      <i val="true"/>
      <sz val="9"/>
      <color rgb="FF808080"/>
      <name val="Calibri"/>
      <family val="2"/>
      <charset val="1"/>
    </font>
    <font>
      <sz val="11"/>
      <name val="Cambria"/>
      <family val="1"/>
      <charset val="1"/>
    </font>
    <font>
      <i val="true"/>
      <sz val="9"/>
      <color rgb="FF884400"/>
      <name val="Arial"/>
      <family val="2"/>
      <charset val="1"/>
    </font>
    <font>
      <b val="true"/>
      <sz val="12"/>
      <color rgb="FFFFFFFF"/>
      <name val="Calibri"/>
      <family val="2"/>
      <charset val="1"/>
    </font>
    <font>
      <b val="true"/>
      <sz val="12"/>
      <color rgb="FF660000"/>
      <name val="Arial"/>
      <family val="2"/>
      <charset val="1"/>
    </font>
    <font>
      <b val="true"/>
      <sz val="9"/>
      <color rgb="FF660000"/>
      <name val="Arial"/>
      <family val="2"/>
      <charset val="1"/>
    </font>
    <font>
      <b val="true"/>
      <sz val="18"/>
      <color rgb="FF2A9D8F"/>
      <name val="Calibri"/>
      <family val="2"/>
      <charset val="1"/>
    </font>
    <font>
      <b val="true"/>
      <sz val="10"/>
      <color rgb="FF1A2744"/>
      <name val="Calibri"/>
      <family val="2"/>
      <charset val="1"/>
    </font>
    <font>
      <b val="true"/>
      <sz val="30"/>
      <color rgb="FF1A2744"/>
      <name val="Calibri"/>
      <family val="2"/>
      <charset val="1"/>
    </font>
    <font>
      <b val="true"/>
      <sz val="14"/>
      <color rgb="FF8B2020"/>
      <name val="Calibri"/>
      <family val="2"/>
      <charset val="1"/>
    </font>
    <font>
      <sz val="12"/>
      <color theme="1"/>
      <name val="Calibri"/>
      <family val="2"/>
      <charset val="1"/>
    </font>
    <font>
      <b val="true"/>
      <sz val="16"/>
      <color rgb="FFFFFFFF"/>
      <name val="Arial"/>
      <family val="2"/>
      <charset val="1"/>
    </font>
    <font>
      <b val="true"/>
      <sz val="11"/>
      <color rgb="FF000000"/>
      <name val="Arial"/>
      <family val="2"/>
      <charset val="1"/>
    </font>
    <font>
      <sz val="11"/>
      <color rgb="FF000000"/>
      <name val="Arial"/>
      <family val="2"/>
      <charset val="1"/>
    </font>
    <font>
      <sz val="11"/>
      <color rgb="FF008000"/>
      <name val="Arial"/>
      <family val="2"/>
      <charset val="1"/>
    </font>
    <font>
      <sz val="11"/>
      <color rgb="FF0000FF"/>
      <name val="Arial"/>
      <family val="2"/>
      <charset val="1"/>
    </font>
    <font>
      <i val="true"/>
      <sz val="10"/>
      <color rgb="FF808080"/>
      <name val="Arial"/>
      <family val="2"/>
      <charset val="1"/>
    </font>
    <font>
      <b val="true"/>
      <sz val="14"/>
      <color rgb="FFFFFFFF"/>
      <name val="Arial"/>
      <family val="2"/>
      <charset val="1"/>
    </font>
    <font>
      <i val="true"/>
      <sz val="9"/>
      <color rgb="FF444444"/>
      <name val="Arial"/>
      <family val="2"/>
      <charset val="1"/>
    </font>
    <font>
      <b val="true"/>
      <sz val="10"/>
      <color rgb="FF1F3864"/>
      <name val="Arial"/>
      <family val="2"/>
      <charset val="1"/>
    </font>
    <font>
      <sz val="11"/>
      <name val="Arial"/>
      <family val="2"/>
      <charset val="1"/>
    </font>
  </fonts>
  <fills count="17">
    <fill>
      <patternFill patternType="none"/>
    </fill>
    <fill>
      <patternFill patternType="gray125"/>
    </fill>
    <fill>
      <patternFill patternType="solid">
        <fgColor rgb="FF1A2744"/>
        <bgColor rgb="FF1F3864"/>
      </patternFill>
    </fill>
    <fill>
      <patternFill patternType="solid">
        <fgColor rgb="FF243966"/>
        <bgColor rgb="FF1F3864"/>
      </patternFill>
    </fill>
    <fill>
      <patternFill patternType="solid">
        <fgColor rgb="FFFFFFFF"/>
        <bgColor rgb="FFF8F9FA"/>
      </patternFill>
    </fill>
    <fill>
      <patternFill patternType="solid">
        <fgColor rgb="FF2A9D8F"/>
        <bgColor rgb="FF33CCCC"/>
      </patternFill>
    </fill>
    <fill>
      <patternFill patternType="solid">
        <fgColor rgb="FFF8F9FA"/>
        <bgColor rgb="FFF5F5F5"/>
      </patternFill>
    </fill>
    <fill>
      <patternFill patternType="solid">
        <fgColor rgb="FFFEF3D0"/>
        <bgColor rgb="FFFFF8EC"/>
      </patternFill>
    </fill>
    <fill>
      <patternFill patternType="solid">
        <fgColor rgb="FFE8F5F3"/>
        <bgColor rgb="FFF0F4FA"/>
      </patternFill>
    </fill>
    <fill>
      <patternFill patternType="solid">
        <fgColor rgb="FFFFF8EC"/>
        <bgColor rgb="FFF8F9FA"/>
      </patternFill>
    </fill>
    <fill>
      <patternFill patternType="solid">
        <fgColor rgb="FFF4CCCC"/>
        <bgColor rgb="FFFFC7CE"/>
      </patternFill>
    </fill>
    <fill>
      <patternFill patternType="solid">
        <fgColor rgb="FF1F3864"/>
        <bgColor rgb="FF243966"/>
      </patternFill>
    </fill>
    <fill>
      <patternFill patternType="solid">
        <fgColor rgb="FFD9E1F2"/>
        <bgColor rgb="FFD6E4F0"/>
      </patternFill>
    </fill>
    <fill>
      <patternFill patternType="solid">
        <fgColor theme="0" tint="-0.05"/>
        <bgColor rgb="FFF5F5F5"/>
      </patternFill>
    </fill>
    <fill>
      <patternFill patternType="solid">
        <fgColor rgb="FFF0F4FA"/>
        <bgColor rgb="FFF2F2F2"/>
      </patternFill>
    </fill>
    <fill>
      <patternFill patternType="solid">
        <fgColor rgb="FFD6E4F0"/>
        <bgColor rgb="FFD9E1F2"/>
      </patternFill>
    </fill>
    <fill>
      <patternFill patternType="solid">
        <fgColor rgb="FFF5F5F5"/>
        <bgColor rgb="FFF2F2F2"/>
      </patternFill>
    </fill>
  </fills>
  <borders count="11">
    <border diagonalUp="false" diagonalDown="false">
      <left/>
      <right/>
      <top/>
      <bottom/>
      <diagonal/>
    </border>
    <border diagonalUp="false" diagonalDown="false">
      <left style="thin">
        <color theme="0" tint="-0.25"/>
      </left>
      <right style="thin">
        <color theme="0" tint="-0.25"/>
      </right>
      <top style="thin">
        <color theme="0" tint="-0.25"/>
      </top>
      <bottom style="thin">
        <color theme="0" tint="-0.25"/>
      </bottom>
      <diagonal/>
    </border>
    <border diagonalUp="false" diagonalDown="false">
      <left/>
      <right/>
      <top/>
      <bottom style="thin">
        <color rgb="FF9B7B1A"/>
      </bottom>
      <diagonal/>
    </border>
    <border diagonalUp="false" diagonalDown="false">
      <left style="thin">
        <color rgb="FFBFBFBF"/>
      </left>
      <right style="thin">
        <color rgb="FFBFBFBF"/>
      </right>
      <top style="thin">
        <color rgb="FFBFBFBF"/>
      </top>
      <bottom/>
      <diagonal/>
    </border>
    <border diagonalUp="false" diagonalDown="false">
      <left style="thin">
        <color rgb="FFBFBFBF"/>
      </left>
      <right/>
      <top style="thin">
        <color rgb="FFBFBFBF"/>
      </top>
      <bottom style="thin">
        <color rgb="FFBFBFBF"/>
      </bottom>
      <diagonal/>
    </border>
    <border diagonalUp="false" diagonalDown="false">
      <left style="thin">
        <color rgb="FFBFBFBF"/>
      </left>
      <right/>
      <top style="thin">
        <color rgb="FFBFBFBF"/>
      </top>
      <bottom/>
      <diagonal/>
    </border>
    <border diagonalUp="false" diagonalDown="false">
      <left style="thin">
        <color rgb="FFBFBFBF"/>
      </left>
      <right/>
      <top/>
      <bottom/>
      <diagonal/>
    </border>
    <border diagonalUp="false" diagonalDown="false">
      <left style="thin">
        <color theme="0" tint="-0.25"/>
      </left>
      <right/>
      <top style="thin">
        <color rgb="FF9B7B1A"/>
      </top>
      <bottom/>
      <diagonal/>
    </border>
    <border diagonalUp="false" diagonalDown="false">
      <left/>
      <right style="thin">
        <color rgb="FFC0504D"/>
      </right>
      <top/>
      <bottom style="thin">
        <color theme="0" tint="-0.25"/>
      </bottom>
      <diagonal/>
    </border>
    <border diagonalUp="false" diagonalDown="false">
      <left style="thin">
        <color rgb="FFC0504D"/>
      </left>
      <right/>
      <top/>
      <bottom style="thin">
        <color theme="0" tint="-0.25"/>
      </bottom>
      <diagonal/>
    </border>
    <border diagonalUp="false" diagonalDown="false">
      <left style="thin">
        <color rgb="FFBFBFBF"/>
      </left>
      <right/>
      <top/>
      <bottom style="thin">
        <color theme="0" tint="-0.25"/>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left" vertical="center"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4" fillId="3" borderId="0" xfId="0" applyFont="true" applyBorder="false" applyAlignment="true" applyProtection="false">
      <alignment horizontal="left" vertical="center" textRotation="0" wrapText="false" indent="0" shrinkToFit="false"/>
      <protection locked="true" hidden="false"/>
    </xf>
    <xf numFmtId="164" fontId="6" fillId="3" borderId="0" xfId="0" applyFont="true" applyBorder="true" applyAlignment="true" applyProtection="false">
      <alignment horizontal="center" vertical="center" textRotation="0" wrapText="false" indent="0" shrinkToFit="false"/>
      <protection locked="true" hidden="false"/>
    </xf>
    <xf numFmtId="164" fontId="4" fillId="4" borderId="0" xfId="0" applyFont="true" applyBorder="false" applyAlignment="true" applyProtection="false">
      <alignment horizontal="left" vertical="center"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7" fillId="4" borderId="0" xfId="0" applyFont="true" applyBorder="false" applyAlignment="true" applyProtection="false">
      <alignment horizontal="left" vertical="center" textRotation="0" wrapText="false" indent="0" shrinkToFit="false"/>
      <protection locked="true" hidden="false"/>
    </xf>
    <xf numFmtId="164" fontId="8" fillId="5" borderId="0" xfId="0" applyFont="true" applyBorder="true" applyAlignment="true" applyProtection="false">
      <alignment horizontal="center" vertical="center" textRotation="0" wrapText="false" indent="0" shrinkToFit="false"/>
      <protection locked="true" hidden="false"/>
    </xf>
    <xf numFmtId="164" fontId="8" fillId="3" borderId="0"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5" fontId="10" fillId="4" borderId="0" xfId="0" applyFont="true" applyBorder="true" applyAlignment="true" applyProtection="false">
      <alignment horizontal="center" vertical="center" textRotation="0" wrapText="false" indent="0" shrinkToFit="false"/>
      <protection locked="true" hidden="false"/>
    </xf>
    <xf numFmtId="164" fontId="11" fillId="4" borderId="0" xfId="0" applyFont="true" applyBorder="true" applyAlignment="true" applyProtection="false">
      <alignment horizontal="left" vertical="center" textRotation="0" wrapText="false" indent="0" shrinkToFit="false"/>
      <protection locked="true" hidden="false"/>
    </xf>
    <xf numFmtId="164" fontId="12" fillId="4" borderId="1" xfId="0" applyFont="true" applyBorder="true" applyAlignment="true" applyProtection="false">
      <alignment horizontal="center" vertical="center" textRotation="0" wrapText="true" indent="0" shrinkToFit="false"/>
      <protection locked="true" hidden="false"/>
    </xf>
    <xf numFmtId="166" fontId="13" fillId="4" borderId="0" xfId="0" applyFont="true" applyBorder="true" applyAlignment="true" applyProtection="false">
      <alignment horizontal="center" vertical="center" textRotation="0" wrapText="false" indent="0" shrinkToFit="false"/>
      <protection locked="true" hidden="false"/>
    </xf>
    <xf numFmtId="167" fontId="13" fillId="6" borderId="0" xfId="0" applyFont="true" applyBorder="false" applyAlignment="true" applyProtection="false">
      <alignment horizontal="center" vertical="center" textRotation="0" wrapText="false" indent="0" shrinkToFit="false"/>
      <protection locked="true" hidden="false"/>
    </xf>
    <xf numFmtId="164" fontId="14" fillId="4" borderId="0" xfId="0" applyFont="true" applyBorder="false" applyAlignment="true" applyProtection="false">
      <alignment horizontal="left" vertical="center" textRotation="0" wrapText="false" indent="0" shrinkToFit="false"/>
      <protection locked="true" hidden="false"/>
    </xf>
    <xf numFmtId="164" fontId="15" fillId="4" borderId="0" xfId="0" applyFont="true" applyBorder="true" applyAlignment="true" applyProtection="false">
      <alignment horizontal="center" vertical="center" textRotation="0" wrapText="false" indent="0" shrinkToFit="false"/>
      <protection locked="true" hidden="false"/>
    </xf>
    <xf numFmtId="164" fontId="15" fillId="6" borderId="0" xfId="0" applyFont="true" applyBorder="false" applyAlignment="true" applyProtection="false">
      <alignment horizontal="center" vertical="center"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4" borderId="0" xfId="0" applyFont="true" applyBorder="false" applyAlignment="true" applyProtection="false">
      <alignment horizontal="general" vertical="center" textRotation="0" wrapText="false" indent="0" shrinkToFit="false"/>
      <protection locked="true" hidden="false"/>
    </xf>
    <xf numFmtId="164" fontId="14" fillId="4" borderId="0" xfId="0" applyFont="true" applyBorder="false" applyAlignment="true" applyProtection="false">
      <alignment horizontal="general" vertical="center" textRotation="0" wrapText="false" indent="0" shrinkToFit="false"/>
      <protection locked="true" hidden="false"/>
    </xf>
    <xf numFmtId="164" fontId="14" fillId="6" borderId="0" xfId="0" applyFont="true" applyBorder="false" applyAlignment="true" applyProtection="false">
      <alignment horizontal="left" vertical="center" textRotation="0" wrapText="false" indent="0" shrinkToFit="false"/>
      <protection locked="true" hidden="false"/>
    </xf>
    <xf numFmtId="164" fontId="17" fillId="6" borderId="0" xfId="0" applyFont="true" applyBorder="false" applyAlignment="true" applyProtection="false">
      <alignment horizontal="general" vertical="center" textRotation="0" wrapText="false" indent="0" shrinkToFit="false"/>
      <protection locked="true" hidden="false"/>
    </xf>
    <xf numFmtId="164" fontId="14" fillId="6" borderId="0" xfId="0" applyFont="true" applyBorder="false" applyAlignment="true" applyProtection="false">
      <alignment horizontal="general" vertical="center" textRotation="0" wrapText="false" indent="0" shrinkToFit="false"/>
      <protection locked="true" hidden="false"/>
    </xf>
    <xf numFmtId="164" fontId="15" fillId="6" borderId="0" xfId="0" applyFont="true" applyBorder="false" applyAlignment="true" applyProtection="false">
      <alignment horizontal="general" vertical="center" textRotation="0" wrapText="fals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15" fillId="4" borderId="0" xfId="0" applyFont="true" applyBorder="false" applyAlignment="true" applyProtection="false">
      <alignment horizontal="general" vertical="center" textRotation="0" wrapText="false" indent="0" shrinkToFit="false"/>
      <protection locked="true" hidden="false"/>
    </xf>
    <xf numFmtId="164" fontId="18" fillId="4" borderId="0" xfId="0" applyFont="true" applyBorder="true" applyAlignment="true" applyProtection="false">
      <alignment horizontal="left" vertical="center" textRotation="0" wrapText="true" indent="0" shrinkToFit="false"/>
      <protection locked="true" hidden="false"/>
    </xf>
    <xf numFmtId="164" fontId="18" fillId="4" borderId="0" xfId="0" applyFont="true" applyBorder="false" applyAlignment="true" applyProtection="false">
      <alignment horizontal="left" vertical="bottom" textRotation="0" wrapText="false" indent="0" shrinkToFit="false"/>
      <protection locked="true" hidden="false"/>
    </xf>
    <xf numFmtId="164" fontId="19" fillId="2" borderId="0" xfId="0" applyFont="true" applyBorder="true" applyAlignment="true" applyProtection="false">
      <alignment horizontal="center" vertical="center" textRotation="0" wrapText="false" indent="0" shrinkToFit="false"/>
      <protection locked="true" hidden="false"/>
    </xf>
    <xf numFmtId="164" fontId="14" fillId="2" borderId="0" xfId="0" applyFont="true" applyBorder="false" applyAlignment="true" applyProtection="false">
      <alignment horizontal="left" vertical="center" textRotation="0" wrapText="false" indent="0" shrinkToFit="false"/>
      <protection locked="true" hidden="false"/>
    </xf>
    <xf numFmtId="164" fontId="20" fillId="2" borderId="0" xfId="0" applyFont="true" applyBorder="true" applyAlignment="true" applyProtection="false">
      <alignment horizontal="center" vertical="center" textRotation="0" wrapText="false" indent="0" shrinkToFit="false"/>
      <protection locked="true" hidden="false"/>
    </xf>
    <xf numFmtId="164" fontId="21" fillId="2" borderId="0" xfId="0" applyFont="true" applyBorder="false" applyAlignment="false" applyProtection="false">
      <alignment horizontal="general" vertical="bottom" textRotation="0" wrapText="false" indent="0" shrinkToFit="false"/>
      <protection locked="true" hidden="false"/>
    </xf>
    <xf numFmtId="164" fontId="22" fillId="2" borderId="0" xfId="0" applyFont="true" applyBorder="false" applyAlignment="true" applyProtection="false">
      <alignment horizontal="left" vertical="center" textRotation="0" wrapText="true" indent="0" shrinkToFit="false"/>
      <protection locked="true" hidden="false"/>
    </xf>
    <xf numFmtId="164" fontId="23" fillId="3" borderId="0" xfId="0" applyFont="true" applyBorder="false" applyAlignment="false" applyProtection="false">
      <alignment horizontal="general" vertical="bottom" textRotation="0" wrapText="false" indent="0" shrinkToFit="false"/>
      <protection locked="true" hidden="false"/>
    </xf>
    <xf numFmtId="164" fontId="24" fillId="3" borderId="0" xfId="0" applyFont="true" applyBorder="false" applyAlignment="true" applyProtection="false">
      <alignment horizontal="left" vertical="center" textRotation="0" wrapText="false" indent="0" shrinkToFit="false"/>
      <protection locked="true" hidden="false"/>
    </xf>
    <xf numFmtId="164" fontId="23" fillId="3" borderId="0" xfId="0" applyFont="true" applyBorder="false" applyAlignment="true" applyProtection="false">
      <alignment horizontal="center" vertical="center" textRotation="0" wrapText="false" indent="0" shrinkToFit="false"/>
      <protection locked="true" hidden="false"/>
    </xf>
    <xf numFmtId="164" fontId="25" fillId="5" borderId="0" xfId="0" applyFont="true" applyBorder="false" applyAlignment="false" applyProtection="false">
      <alignment horizontal="general" vertical="bottom" textRotation="0" wrapText="false" indent="0" shrinkToFit="false"/>
      <protection locked="true" hidden="false"/>
    </xf>
    <xf numFmtId="164" fontId="21" fillId="5" borderId="0" xfId="0" applyFont="true" applyBorder="false" applyAlignment="true" applyProtection="false">
      <alignment horizontal="left" vertical="center"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4" fillId="4" borderId="1" xfId="0" applyFont="true" applyBorder="true" applyAlignment="true" applyProtection="false">
      <alignment horizontal="left" vertical="center" textRotation="0" wrapText="true" indent="0" shrinkToFit="false"/>
      <protection locked="true" hidden="false"/>
    </xf>
    <xf numFmtId="167" fontId="4" fillId="7" borderId="2" xfId="0" applyFont="true" applyBorder="true" applyAlignment="true" applyProtection="false">
      <alignment horizontal="center" vertical="center" textRotation="0" wrapText="false" indent="0" shrinkToFit="false"/>
      <protection locked="true" hidden="false"/>
    </xf>
    <xf numFmtId="164" fontId="4" fillId="4" borderId="1" xfId="0" applyFont="true" applyBorder="tru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4" fillId="6" borderId="1" xfId="0" applyFont="true" applyBorder="true" applyAlignment="true" applyProtection="false">
      <alignment horizontal="left" vertical="center" textRotation="0" wrapText="true" indent="0" shrinkToFit="false"/>
      <protection locked="true" hidden="false"/>
    </xf>
    <xf numFmtId="164" fontId="4" fillId="6" borderId="1" xfId="0" applyFont="true" applyBorder="true" applyAlignment="true" applyProtection="false">
      <alignment horizontal="left" vertical="center" textRotation="0" wrapText="false" indent="0" shrinkToFit="false"/>
      <protection locked="true" hidden="false"/>
    </xf>
    <xf numFmtId="164" fontId="4" fillId="4" borderId="3" xfId="0" applyFont="true" applyBorder="true" applyAlignment="true" applyProtection="false">
      <alignment horizontal="left" vertical="center" textRotation="0" wrapText="true" indent="0" shrinkToFit="false"/>
      <protection locked="true" hidden="false"/>
    </xf>
    <xf numFmtId="167" fontId="4" fillId="4" borderId="3" xfId="0" applyFont="true" applyBorder="true" applyAlignment="true" applyProtection="false">
      <alignment horizontal="center" vertical="center" textRotation="0" wrapText="false" indent="0" shrinkToFit="false"/>
      <protection locked="true" hidden="false"/>
    </xf>
    <xf numFmtId="164" fontId="4" fillId="4" borderId="4" xfId="0" applyFont="true" applyBorder="true" applyAlignment="true" applyProtection="false">
      <alignment horizontal="left" vertical="center" textRotation="0" wrapText="true" indent="0" shrinkToFit="false"/>
      <protection locked="true" hidden="false"/>
    </xf>
    <xf numFmtId="168" fontId="4" fillId="7" borderId="1" xfId="0" applyFont="true" applyBorder="true" applyAlignment="true" applyProtection="false">
      <alignment horizontal="center"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true" indent="0" shrinkToFit="false"/>
      <protection locked="true" hidden="false"/>
    </xf>
    <xf numFmtId="168" fontId="27" fillId="0" borderId="0" xfId="0" applyFont="true" applyBorder="false" applyAlignment="true" applyProtection="false">
      <alignment horizontal="center" vertical="center" textRotation="0" wrapText="false" indent="0" shrinkToFit="false"/>
      <protection locked="true" hidden="false"/>
    </xf>
    <xf numFmtId="164" fontId="28" fillId="0" borderId="0" xfId="0" applyFont="true" applyBorder="false" applyAlignment="true" applyProtection="false">
      <alignment horizontal="left" vertical="top" textRotation="0" wrapText="false" indent="0" shrinkToFit="false"/>
      <protection locked="true" hidden="false"/>
    </xf>
    <xf numFmtId="164" fontId="21" fillId="5" borderId="0" xfId="0" applyFont="true" applyBorder="false" applyAlignment="true" applyProtection="false">
      <alignment horizontal="left" vertical="center" textRotation="0" wrapText="true" indent="0" shrinkToFit="false"/>
      <protection locked="true" hidden="false"/>
    </xf>
    <xf numFmtId="165" fontId="4" fillId="7" borderId="2" xfId="0" applyFont="true" applyBorder="true" applyAlignment="true" applyProtection="false">
      <alignment horizontal="center" vertical="center" textRotation="0" wrapText="false" indent="0" shrinkToFit="false"/>
      <protection locked="true" hidden="false"/>
    </xf>
    <xf numFmtId="165" fontId="4" fillId="8" borderId="1" xfId="0" applyFont="true" applyBorder="true" applyAlignment="true" applyProtection="false">
      <alignment horizontal="center" vertical="center"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29" fillId="2" borderId="0" xfId="0" applyFont="true" applyBorder="true" applyAlignment="true" applyProtection="false">
      <alignment horizontal="left" vertical="center" textRotation="0" wrapText="true" indent="0" shrinkToFit="false"/>
      <protection locked="true" hidden="false"/>
    </xf>
    <xf numFmtId="164" fontId="25" fillId="5" borderId="0" xfId="0" applyFont="true" applyBorder="false" applyAlignment="true" applyProtection="false">
      <alignment horizontal="left" vertical="center" textRotation="0" wrapText="true" indent="0" shrinkToFit="false"/>
      <protection locked="true" hidden="false"/>
    </xf>
    <xf numFmtId="164" fontId="25" fillId="5" borderId="0" xfId="0" applyFont="true" applyBorder="false" applyAlignment="true" applyProtection="false">
      <alignment horizontal="right" vertical="center" textRotation="0" wrapText="true" indent="0" shrinkToFit="false"/>
      <protection locked="true" hidden="false"/>
    </xf>
    <xf numFmtId="164" fontId="25" fillId="5" borderId="0" xfId="0" applyFont="true" applyBorder="false" applyAlignment="true" applyProtection="false">
      <alignment horizontal="center" vertical="center" textRotation="0" wrapText="true" indent="0" shrinkToFit="false"/>
      <protection locked="true" hidden="false"/>
    </xf>
    <xf numFmtId="164" fontId="25" fillId="5" borderId="0" xfId="0" applyFont="true" applyBorder="true" applyAlignment="true" applyProtection="false">
      <alignment horizontal="center" vertical="center" textRotation="0" wrapText="true" indent="0" shrinkToFit="false"/>
      <protection locked="true" hidden="false"/>
    </xf>
    <xf numFmtId="166" fontId="4" fillId="7" borderId="2" xfId="0" applyFont="true" applyBorder="true" applyAlignment="true" applyProtection="false">
      <alignment horizontal="center" vertical="center" textRotation="0" wrapText="true" indent="0" shrinkToFit="false"/>
      <protection locked="true" hidden="false"/>
    </xf>
    <xf numFmtId="165" fontId="4" fillId="6" borderId="1" xfId="0" applyFont="true" applyBorder="true" applyAlignment="true" applyProtection="false">
      <alignment horizontal="center" vertical="center" textRotation="0" wrapText="true" indent="0" shrinkToFit="false"/>
      <protection locked="true" hidden="false"/>
    </xf>
    <xf numFmtId="165" fontId="4" fillId="4" borderId="1" xfId="0" applyFont="true" applyBorder="true" applyAlignment="true" applyProtection="false">
      <alignment horizontal="center" vertical="center" textRotation="0" wrapText="true" indent="0" shrinkToFit="false"/>
      <protection locked="true" hidden="false"/>
    </xf>
    <xf numFmtId="165" fontId="4" fillId="4" borderId="4" xfId="0" applyFont="true" applyBorder="true" applyAlignment="true" applyProtection="false">
      <alignment horizontal="center" vertical="center" textRotation="0" wrapText="true" indent="0" shrinkToFit="false"/>
      <protection locked="true" hidden="false"/>
    </xf>
    <xf numFmtId="165" fontId="4" fillId="4" borderId="5" xfId="0" applyFont="true" applyBorder="true" applyAlignment="true" applyProtection="false">
      <alignment horizontal="center" vertical="center" textRotation="0" wrapText="true" indent="0" shrinkToFit="false"/>
      <protection locked="true" hidden="false"/>
    </xf>
    <xf numFmtId="165" fontId="4" fillId="4" borderId="1" xfId="0" applyFont="true" applyBorder="true" applyAlignment="true" applyProtection="false">
      <alignment horizontal="center" vertical="center" textRotation="0" wrapText="false" indent="0" shrinkToFit="false"/>
      <protection locked="true" hidden="false"/>
    </xf>
    <xf numFmtId="164" fontId="25" fillId="5" borderId="0" xfId="0" applyFont="true" applyBorder="false" applyAlignment="true" applyProtection="false">
      <alignment horizontal="left" vertical="center" textRotation="0" wrapText="false" indent="0" shrinkToFit="false"/>
      <protection locked="true" hidden="false"/>
    </xf>
    <xf numFmtId="166" fontId="25" fillId="5" borderId="0" xfId="0" applyFont="true" applyBorder="false" applyAlignment="true" applyProtection="false">
      <alignment horizontal="center" vertical="center" textRotation="0" wrapText="false" indent="0" shrinkToFit="false"/>
      <protection locked="true" hidden="false"/>
    </xf>
    <xf numFmtId="165" fontId="25" fillId="5" borderId="0" xfId="0" applyFont="true" applyBorder="false" applyAlignment="true" applyProtection="false">
      <alignment horizontal="center" vertical="center"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9" fontId="4" fillId="4" borderId="1" xfId="0" applyFont="true" applyBorder="true" applyAlignment="true" applyProtection="false">
      <alignment horizontal="center" vertical="center" textRotation="0" wrapText="false" indent="0" shrinkToFit="false"/>
      <protection locked="true" hidden="false"/>
    </xf>
    <xf numFmtId="164" fontId="30" fillId="4" borderId="6" xfId="0" applyFont="true" applyBorder="true" applyAlignment="true" applyProtection="false">
      <alignment horizontal="center" vertical="center" textRotation="0" wrapText="true" indent="0" shrinkToFit="false"/>
      <protection locked="true" hidden="false"/>
    </xf>
    <xf numFmtId="164" fontId="31" fillId="0" borderId="0" xfId="0" applyFont="true" applyBorder="false" applyAlignment="true" applyProtection="false">
      <alignment horizontal="left" vertical="center" textRotation="0" wrapText="true" indent="0" shrinkToFit="false"/>
      <protection locked="true" hidden="false"/>
    </xf>
    <xf numFmtId="168" fontId="32" fillId="0" borderId="0" xfId="0" applyFont="true" applyBorder="false" applyAlignment="true" applyProtection="false">
      <alignment horizontal="center" vertical="center" textRotation="0" wrapText="false" indent="0" shrinkToFit="false"/>
      <protection locked="true" hidden="false"/>
    </xf>
    <xf numFmtId="169" fontId="33" fillId="0" borderId="0" xfId="0" applyFont="true" applyBorder="false" applyAlignment="true" applyProtection="false">
      <alignment horizontal="center" vertical="center" textRotation="0" wrapText="false" indent="0" shrinkToFit="false"/>
      <protection locked="true" hidden="false"/>
    </xf>
    <xf numFmtId="164" fontId="34" fillId="0" borderId="0" xfId="0" applyFont="true" applyBorder="false" applyAlignment="true" applyProtection="false">
      <alignment horizontal="left" vertical="center" textRotation="0" wrapText="true" indent="0" shrinkToFit="false"/>
      <protection locked="true" hidden="false"/>
    </xf>
    <xf numFmtId="164" fontId="34" fillId="0" borderId="0" xfId="0" applyFont="true" applyBorder="true" applyAlignment="true" applyProtection="false">
      <alignment horizontal="left" vertical="center" textRotation="0" wrapText="true" indent="0" shrinkToFit="false"/>
      <protection locked="true" hidden="false"/>
    </xf>
    <xf numFmtId="164" fontId="4" fillId="7" borderId="4" xfId="0" applyFont="true" applyBorder="true" applyAlignment="true" applyProtection="false">
      <alignment horizontal="left" vertical="center" textRotation="0" wrapText="true" indent="0" shrinkToFit="false"/>
      <protection locked="true" hidden="false"/>
    </xf>
    <xf numFmtId="164" fontId="4" fillId="7" borderId="1" xfId="0" applyFont="true" applyBorder="true" applyAlignment="true" applyProtection="false">
      <alignment horizontal="center" vertical="center" textRotation="0" wrapText="true" indent="0" shrinkToFit="false"/>
      <protection locked="true" hidden="false"/>
    </xf>
    <xf numFmtId="167" fontId="4" fillId="7" borderId="1" xfId="0" applyFont="true" applyBorder="true" applyAlignment="true" applyProtection="false">
      <alignment horizontal="center" vertical="center" textRotation="0" wrapText="true" indent="0" shrinkToFit="false"/>
      <protection locked="true" hidden="false"/>
    </xf>
    <xf numFmtId="166" fontId="4" fillId="7" borderId="1" xfId="0" applyFont="true" applyBorder="true" applyAlignment="true" applyProtection="false">
      <alignment horizontal="center" vertical="center" textRotation="0" wrapText="true" indent="0" shrinkToFit="false"/>
      <protection locked="true" hidden="false"/>
    </xf>
    <xf numFmtId="168" fontId="4" fillId="7" borderId="1" xfId="0" applyFont="true" applyBorder="true" applyAlignment="true" applyProtection="false">
      <alignment horizontal="center" vertical="center" textRotation="0" wrapText="true" indent="0" shrinkToFit="false"/>
      <protection locked="true" hidden="false"/>
    </xf>
    <xf numFmtId="164" fontId="4" fillId="7" borderId="1" xfId="0" applyFont="true" applyBorder="true" applyAlignment="true" applyProtection="false">
      <alignment horizontal="general" vertical="center" textRotation="0" wrapText="true" indent="0" shrinkToFit="false"/>
      <protection locked="true" hidden="false"/>
    </xf>
    <xf numFmtId="164" fontId="4" fillId="7" borderId="2" xfId="0" applyFont="true" applyBorder="true" applyAlignment="true" applyProtection="false">
      <alignment horizontal="left" vertical="center" textRotation="0" wrapText="true" indent="0" shrinkToFit="false"/>
      <protection locked="true" hidden="false"/>
    </xf>
    <xf numFmtId="164" fontId="4" fillId="6" borderId="7" xfId="0" applyFont="true" applyBorder="true" applyAlignment="true" applyProtection="false">
      <alignment horizontal="left" vertical="center" textRotation="0" wrapText="true" indent="0" shrinkToFit="false"/>
      <protection locked="true" hidden="false"/>
    </xf>
    <xf numFmtId="164" fontId="4" fillId="7" borderId="1" xfId="0" applyFont="true" applyBorder="true" applyAlignment="true" applyProtection="false">
      <alignment horizontal="center" vertical="center" textRotation="0" wrapText="false" indent="0" shrinkToFit="false"/>
      <protection locked="true" hidden="false"/>
    </xf>
    <xf numFmtId="164" fontId="35" fillId="0" borderId="0" xfId="0" applyFont="true" applyBorder="false" applyAlignment="false" applyProtection="false">
      <alignment horizontal="general" vertical="bottom" textRotation="0" wrapText="false" indent="0" shrinkToFit="false"/>
      <protection locked="true" hidden="false"/>
    </xf>
    <xf numFmtId="164" fontId="35" fillId="0" borderId="0" xfId="0" applyFont="true" applyBorder="true" applyAlignment="false" applyProtection="false">
      <alignment horizontal="general" vertical="bottom" textRotation="0" wrapText="false" indent="0" shrinkToFit="false"/>
      <protection locked="true" hidden="false"/>
    </xf>
    <xf numFmtId="170" fontId="4" fillId="7" borderId="2" xfId="0" applyFont="true" applyBorder="true" applyAlignment="true" applyProtection="false">
      <alignment horizontal="center" vertical="center" textRotation="0" wrapText="true" indent="0" shrinkToFit="false"/>
      <protection locked="true" hidden="false"/>
    </xf>
    <xf numFmtId="164" fontId="36" fillId="9" borderId="6" xfId="0" applyFont="true" applyBorder="true" applyAlignment="true" applyProtection="false">
      <alignment horizontal="left" vertical="center" textRotation="0" wrapText="true" indent="0" shrinkToFit="false"/>
      <protection locked="true" hidden="false"/>
    </xf>
    <xf numFmtId="164" fontId="4" fillId="4" borderId="0" xfId="0" applyFont="true" applyBorder="true" applyAlignment="true" applyProtection="false">
      <alignment horizontal="left" vertical="center" textRotation="0" wrapText="false" indent="0" shrinkToFit="false"/>
      <protection locked="true" hidden="false"/>
    </xf>
    <xf numFmtId="164" fontId="22" fillId="5" borderId="0" xfId="0" applyFont="true" applyBorder="true" applyAlignment="true" applyProtection="false">
      <alignment horizontal="left" vertical="center" textRotation="0" wrapText="true" indent="0" shrinkToFit="false"/>
      <protection locked="true" hidden="false"/>
    </xf>
    <xf numFmtId="164" fontId="21" fillId="5" borderId="1" xfId="0" applyFont="true" applyBorder="true" applyAlignment="true" applyProtection="false">
      <alignment horizontal="center" vertical="center" textRotation="0" wrapText="true" indent="0" shrinkToFit="false"/>
      <protection locked="true" hidden="false"/>
    </xf>
    <xf numFmtId="165" fontId="4" fillId="7" borderId="1" xfId="0" applyFont="true" applyBorder="true" applyAlignment="true" applyProtection="false">
      <alignment horizontal="center" vertical="center" textRotation="0" wrapText="false" indent="0" shrinkToFit="false"/>
      <protection locked="true" hidden="false"/>
    </xf>
    <xf numFmtId="164" fontId="4" fillId="6" borderId="0" xfId="0" applyFont="true" applyBorder="false" applyAlignment="true" applyProtection="false">
      <alignment horizontal="general" vertical="center" textRotation="0" wrapText="true" indent="0" shrinkToFit="false"/>
      <protection locked="true" hidden="false"/>
    </xf>
    <xf numFmtId="164" fontId="4" fillId="4" borderId="0" xfId="0" applyFont="true" applyBorder="false" applyAlignment="true" applyProtection="false">
      <alignment horizontal="general" vertical="center" textRotation="0" wrapText="true" indent="0" shrinkToFit="false"/>
      <protection locked="true" hidden="false"/>
    </xf>
    <xf numFmtId="164" fontId="22" fillId="5" borderId="0" xfId="0" applyFont="true" applyBorder="false" applyAlignment="true" applyProtection="false">
      <alignment horizontal="left" vertical="center" textRotation="0" wrapText="true" indent="0" shrinkToFit="false"/>
      <protection locked="true" hidden="false"/>
    </xf>
    <xf numFmtId="164" fontId="37" fillId="5" borderId="0" xfId="0" applyFont="true" applyBorder="false" applyAlignment="true" applyProtection="false">
      <alignment horizontal="left" vertical="center" textRotation="0" wrapText="true" indent="0" shrinkToFit="false"/>
      <protection locked="true" hidden="false"/>
    </xf>
    <xf numFmtId="164" fontId="37" fillId="5" borderId="0" xfId="0" applyFont="true" applyBorder="false" applyAlignment="true" applyProtection="false">
      <alignment horizontal="center" vertical="center" textRotation="0" wrapText="true" indent="0" shrinkToFit="false"/>
      <protection locked="true" hidden="false"/>
    </xf>
    <xf numFmtId="164" fontId="37" fillId="5" borderId="8" xfId="0" applyFont="true" applyBorder="true" applyAlignment="true" applyProtection="false">
      <alignment horizontal="center" vertical="center" textRotation="0" wrapText="true" indent="0" shrinkToFit="false"/>
      <protection locked="true" hidden="false"/>
    </xf>
    <xf numFmtId="164" fontId="38" fillId="10" borderId="9" xfId="0" applyFont="true" applyBorder="true" applyAlignment="true" applyProtection="false">
      <alignment horizontal="center" vertical="center" textRotation="0" wrapText="true" indent="0" shrinkToFit="false"/>
      <protection locked="true" hidden="false"/>
    </xf>
    <xf numFmtId="164" fontId="4" fillId="4" borderId="6" xfId="0" applyFont="true" applyBorder="true" applyAlignment="true" applyProtection="false">
      <alignment horizontal="left" vertical="center" textRotation="0" wrapText="true" indent="0" shrinkToFit="false"/>
      <protection locked="true" hidden="false"/>
    </xf>
    <xf numFmtId="164" fontId="4" fillId="7" borderId="1" xfId="0" applyFont="true" applyBorder="true" applyAlignment="true" applyProtection="false">
      <alignment horizontal="left" vertical="center" textRotation="0" wrapText="true" indent="0" shrinkToFit="false"/>
      <protection locked="true" hidden="false"/>
    </xf>
    <xf numFmtId="167" fontId="4" fillId="7" borderId="1" xfId="0" applyFont="true" applyBorder="true" applyAlignment="true" applyProtection="false">
      <alignment horizontal="center" vertical="center" textRotation="0" wrapText="false" indent="0" shrinkToFit="false"/>
      <protection locked="true" hidden="false"/>
    </xf>
    <xf numFmtId="164" fontId="4" fillId="7" borderId="4" xfId="0" applyFont="true" applyBorder="true" applyAlignment="true" applyProtection="false">
      <alignment horizontal="center" vertical="center" textRotation="0" wrapText="true" indent="0" shrinkToFit="false"/>
      <protection locked="true" hidden="false"/>
    </xf>
    <xf numFmtId="164" fontId="22" fillId="2" borderId="0" xfId="0" applyFont="true" applyBorder="true" applyAlignment="true" applyProtection="false">
      <alignment horizontal="left" vertical="center" textRotation="0" wrapText="true" indent="0" shrinkToFit="false"/>
      <protection locked="true" hidden="false"/>
    </xf>
    <xf numFmtId="164" fontId="39" fillId="10" borderId="3" xfId="0" applyFont="true" applyBorder="true" applyAlignment="true" applyProtection="false">
      <alignment horizontal="center" vertical="center" textRotation="0" wrapText="true" indent="0" shrinkToFit="false"/>
      <protection locked="true" hidden="false"/>
    </xf>
    <xf numFmtId="164" fontId="39" fillId="10" borderId="10" xfId="0" applyFont="true" applyBorder="true" applyAlignment="true" applyProtection="false">
      <alignment horizontal="center" vertical="center" textRotation="0" wrapText="true" indent="0" shrinkToFit="false"/>
      <protection locked="true" hidden="false"/>
    </xf>
    <xf numFmtId="167" fontId="4" fillId="6" borderId="1" xfId="0" applyFont="true" applyBorder="true" applyAlignment="true" applyProtection="false">
      <alignment horizontal="left" vertical="center" textRotation="0" wrapText="true" indent="0" shrinkToFit="false"/>
      <protection locked="true" hidden="false"/>
    </xf>
    <xf numFmtId="167" fontId="4" fillId="4" borderId="1"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22" fillId="2" borderId="0" xfId="0" applyFont="true" applyBorder="true" applyAlignment="true" applyProtection="false">
      <alignment horizontal="left" vertical="center" textRotation="0" wrapText="false" indent="0" shrinkToFit="false"/>
      <protection locked="true" hidden="false"/>
    </xf>
    <xf numFmtId="171" fontId="40" fillId="4" borderId="1" xfId="0" applyFont="true" applyBorder="true" applyAlignment="true" applyProtection="false">
      <alignment horizontal="center" vertical="center" textRotation="0" wrapText="false" indent="0" shrinkToFit="false"/>
      <protection locked="true" hidden="false"/>
    </xf>
    <xf numFmtId="164" fontId="41" fillId="4" borderId="1" xfId="0" applyFont="true" applyBorder="true" applyAlignment="true" applyProtection="false">
      <alignment horizontal="left" vertical="center" textRotation="0" wrapText="false" indent="0" shrinkToFit="false"/>
      <protection locked="true" hidden="false"/>
    </xf>
    <xf numFmtId="171" fontId="42" fillId="4" borderId="1" xfId="0" applyFont="true" applyBorder="true" applyAlignment="true" applyProtection="false">
      <alignment horizontal="center" vertical="center" textRotation="0" wrapText="false" indent="0" shrinkToFit="false"/>
      <protection locked="true" hidden="false"/>
    </xf>
    <xf numFmtId="171" fontId="43" fillId="4" borderId="1" xfId="0" applyFont="true" applyBorder="true" applyAlignment="true" applyProtection="false">
      <alignment horizontal="center" vertical="center" textRotation="0" wrapText="false" indent="0" shrinkToFit="false"/>
      <protection locked="true" hidden="false"/>
    </xf>
    <xf numFmtId="164" fontId="21" fillId="5" borderId="0" xfId="0" applyFont="true" applyBorder="false" applyAlignment="true" applyProtection="false">
      <alignment horizontal="center" vertical="center" textRotation="0" wrapText="true" indent="0" shrinkToFit="false"/>
      <protection locked="true" hidden="false"/>
    </xf>
    <xf numFmtId="172" fontId="4" fillId="6" borderId="1" xfId="0" applyFont="true" applyBorder="true" applyAlignment="true" applyProtection="false">
      <alignment horizontal="center" vertical="center" textRotation="0" wrapText="false" indent="0" shrinkToFit="false"/>
      <protection locked="true" hidden="false"/>
    </xf>
    <xf numFmtId="173" fontId="4" fillId="6" borderId="1" xfId="0" applyFont="true" applyBorder="true" applyAlignment="true" applyProtection="false">
      <alignment horizontal="center" vertical="center" textRotation="0" wrapText="false" indent="0" shrinkToFit="false"/>
      <protection locked="true" hidden="false"/>
    </xf>
    <xf numFmtId="172" fontId="4" fillId="4" borderId="1" xfId="0" applyFont="true" applyBorder="true" applyAlignment="true" applyProtection="false">
      <alignment horizontal="center" vertical="center" textRotation="0" wrapText="false" indent="0" shrinkToFit="false"/>
      <protection locked="true" hidden="false"/>
    </xf>
    <xf numFmtId="173" fontId="4" fillId="4" borderId="1" xfId="0" applyFont="true" applyBorder="true" applyAlignment="true" applyProtection="false">
      <alignment horizontal="center" vertical="center" textRotation="0" wrapText="false" indent="0" shrinkToFit="false"/>
      <protection locked="true" hidden="false"/>
    </xf>
    <xf numFmtId="169" fontId="4" fillId="6" borderId="1" xfId="0" applyFont="true" applyBorder="true" applyAlignment="true" applyProtection="false">
      <alignment horizontal="center" vertical="center" textRotation="0" wrapText="false" indent="0" shrinkToFit="false"/>
      <protection locked="true" hidden="false"/>
    </xf>
    <xf numFmtId="164" fontId="4" fillId="6" borderId="4" xfId="0" applyFont="true" applyBorder="true" applyAlignment="false" applyProtection="false">
      <alignment horizontal="general" vertical="bottom" textRotation="0" wrapText="false" indent="0" shrinkToFit="false"/>
      <protection locked="true" hidden="false"/>
    </xf>
    <xf numFmtId="171" fontId="4" fillId="6" borderId="1"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4" borderId="4" xfId="0" applyFont="true" applyBorder="true" applyAlignment="false" applyProtection="false">
      <alignment horizontal="general" vertical="bottom" textRotation="0" wrapText="false" indent="0" shrinkToFit="false"/>
      <protection locked="true" hidden="false"/>
    </xf>
    <xf numFmtId="171" fontId="4" fillId="4" borderId="1" xfId="0" applyFont="true" applyBorder="true" applyAlignment="true" applyProtection="false">
      <alignment horizontal="center" vertical="bottom" textRotation="0" wrapText="false" indent="0" shrinkToFit="false"/>
      <protection locked="true" hidden="false"/>
    </xf>
    <xf numFmtId="164" fontId="4" fillId="4" borderId="1" xfId="0" applyFont="true" applyBorder="true" applyAlignment="false" applyProtection="false">
      <alignment horizontal="general" vertical="bottom" textRotation="0" wrapText="false" indent="0" shrinkToFit="false"/>
      <protection locked="true" hidden="false"/>
    </xf>
    <xf numFmtId="172" fontId="4" fillId="4" borderId="1" xfId="0" applyFont="true" applyBorder="true" applyAlignment="true" applyProtection="false">
      <alignment horizontal="center" vertical="bottom" textRotation="0" wrapText="false" indent="0" shrinkToFit="false"/>
      <protection locked="true" hidden="false"/>
    </xf>
    <xf numFmtId="164" fontId="4" fillId="6" borderId="1" xfId="0" applyFont="true" applyBorder="true" applyAlignment="false" applyProtection="false">
      <alignment horizontal="general" vertical="bottom" textRotation="0" wrapText="false" indent="0" shrinkToFit="false"/>
      <protection locked="true" hidden="false"/>
    </xf>
    <xf numFmtId="167" fontId="4" fillId="6" borderId="1" xfId="0" applyFont="true" applyBorder="true" applyAlignment="true" applyProtection="false">
      <alignment horizontal="center" vertical="bottom" textRotation="0" wrapText="false" indent="0" shrinkToFit="false"/>
      <protection locked="true" hidden="false"/>
    </xf>
    <xf numFmtId="172" fontId="4" fillId="6" borderId="1" xfId="0" applyFont="true" applyBorder="true" applyAlignment="true" applyProtection="false">
      <alignment horizontal="center" vertical="bottom" textRotation="0" wrapText="false" indent="0" shrinkToFit="false"/>
      <protection locked="true" hidden="false"/>
    </xf>
    <xf numFmtId="168" fontId="4"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4" fillId="4" borderId="0" xfId="0" applyFont="true" applyBorder="false" applyAlignment="true" applyProtection="false">
      <alignment horizontal="left" vertical="center" textRotation="0" wrapText="true" indent="0" shrinkToFit="false"/>
      <protection locked="true" hidden="false"/>
    </xf>
    <xf numFmtId="164" fontId="44" fillId="0" borderId="0" xfId="0" applyFont="true" applyBorder="false" applyAlignment="true" applyProtection="false">
      <alignment horizontal="center" vertical="bottom" textRotation="0" wrapText="false" indent="0" shrinkToFit="false"/>
      <protection locked="true" hidden="false"/>
    </xf>
    <xf numFmtId="166" fontId="4" fillId="8" borderId="1" xfId="0" applyFont="true" applyBorder="true" applyAlignment="true" applyProtection="false">
      <alignment horizontal="center" vertical="center" textRotation="0" wrapText="false" indent="0" shrinkToFit="false"/>
      <protection locked="true" hidden="false"/>
    </xf>
    <xf numFmtId="164" fontId="4" fillId="4" borderId="0" xfId="0" applyFont="true" applyBorder="true" applyAlignment="true" applyProtection="false">
      <alignment horizontal="left" vertical="center" textRotation="0" wrapText="tru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45" fillId="11" borderId="0" xfId="0" applyFont="true" applyBorder="true" applyAlignment="true" applyProtection="false">
      <alignment horizontal="left" vertical="center" textRotation="0" wrapText="false" indent="1" shrinkToFit="false"/>
      <protection locked="true" hidden="false"/>
    </xf>
    <xf numFmtId="164" fontId="46" fillId="12" borderId="0" xfId="0" applyFont="true" applyBorder="false" applyAlignment="true" applyProtection="false">
      <alignment horizontal="center" vertical="center" textRotation="0" wrapText="false" indent="0" shrinkToFit="false"/>
      <protection locked="true" hidden="false"/>
    </xf>
    <xf numFmtId="164" fontId="46" fillId="12" borderId="1" xfId="0" applyFont="true" applyBorder="true" applyAlignment="true" applyProtection="false">
      <alignment horizontal="center" vertical="center" textRotation="0" wrapText="false" indent="0" shrinkToFit="false"/>
      <protection locked="true" hidden="false"/>
    </xf>
    <xf numFmtId="167" fontId="47" fillId="0" borderId="0" xfId="0" applyFont="true" applyBorder="false" applyAlignment="false" applyProtection="false">
      <alignment horizontal="general" vertical="bottom" textRotation="0" wrapText="false" indent="0" shrinkToFit="false"/>
      <protection locked="true" hidden="false"/>
    </xf>
    <xf numFmtId="167" fontId="48" fillId="0" borderId="0" xfId="0" applyFont="true" applyBorder="false" applyAlignment="false" applyProtection="false">
      <alignment horizontal="general" vertical="bottom" textRotation="0" wrapText="false" indent="0" shrinkToFit="false"/>
      <protection locked="true" hidden="false"/>
    </xf>
    <xf numFmtId="174" fontId="48" fillId="0" borderId="0" xfId="0" applyFont="true" applyBorder="false" applyAlignment="false" applyProtection="false">
      <alignment horizontal="general" vertical="bottom" textRotation="0" wrapText="false" indent="0" shrinkToFit="false"/>
      <protection locked="true" hidden="false"/>
    </xf>
    <xf numFmtId="174" fontId="47" fillId="0" borderId="0" xfId="0" applyFont="true" applyBorder="false" applyAlignment="false" applyProtection="false">
      <alignment horizontal="general" vertical="bottom" textRotation="0" wrapText="false" indent="0" shrinkToFit="false"/>
      <protection locked="true" hidden="false"/>
    </xf>
    <xf numFmtId="172" fontId="48" fillId="0" borderId="0" xfId="0" applyFont="true" applyBorder="false" applyAlignment="false" applyProtection="false">
      <alignment horizontal="general" vertical="bottom" textRotation="0" wrapText="false" indent="0" shrinkToFit="false"/>
      <protection locked="true" hidden="false"/>
    </xf>
    <xf numFmtId="172" fontId="47" fillId="0" borderId="0" xfId="0" applyFont="true" applyBorder="false" applyAlignment="false" applyProtection="false">
      <alignment horizontal="general" vertical="bottom" textRotation="0" wrapText="false" indent="0" shrinkToFit="false"/>
      <protection locked="true" hidden="false"/>
    </xf>
    <xf numFmtId="164" fontId="22" fillId="2" borderId="0" xfId="0" applyFont="tru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4" fillId="4" borderId="1" xfId="0" applyFont="true" applyBorder="true" applyAlignment="true" applyProtection="false">
      <alignment horizontal="general" vertical="center" textRotation="0" wrapText="false" indent="0" shrinkToFit="false"/>
      <protection locked="true" hidden="false"/>
    </xf>
    <xf numFmtId="164" fontId="4" fillId="4" borderId="1" xfId="0" applyFont="true" applyBorder="true" applyAlignment="true" applyProtection="false">
      <alignment horizontal="center" vertical="center" textRotation="0" wrapText="false" indent="0" shrinkToFit="false"/>
      <protection locked="true" hidden="false"/>
    </xf>
    <xf numFmtId="167" fontId="4" fillId="4" borderId="1" xfId="0" applyFont="true" applyBorder="true" applyAlignment="true" applyProtection="false">
      <alignment horizontal="center" vertical="center" textRotation="0" wrapText="false" indent="0" shrinkToFit="false"/>
      <protection locked="true" hidden="false"/>
    </xf>
    <xf numFmtId="164" fontId="4" fillId="6" borderId="1" xfId="0" applyFont="true" applyBorder="true" applyAlignment="true" applyProtection="false">
      <alignment horizontal="general" vertical="center" textRotation="0" wrapText="false" indent="0" shrinkToFit="false"/>
      <protection locked="true" hidden="false"/>
    </xf>
    <xf numFmtId="164" fontId="4" fillId="6" borderId="1" xfId="0" applyFont="true" applyBorder="true" applyAlignment="true" applyProtection="false">
      <alignment horizontal="center" vertical="center" textRotation="0" wrapText="false" indent="0" shrinkToFit="false"/>
      <protection locked="true" hidden="false"/>
    </xf>
    <xf numFmtId="167" fontId="4" fillId="6" borderId="1" xfId="0" applyFont="true" applyBorder="true" applyAlignment="true" applyProtection="false">
      <alignment horizontal="center" vertical="center" textRotation="0" wrapText="false" indent="0" shrinkToFit="false"/>
      <protection locked="true" hidden="false"/>
    </xf>
    <xf numFmtId="164" fontId="49" fillId="13" borderId="1" xfId="0" applyFont="true" applyBorder="true" applyAlignment="true" applyProtection="false">
      <alignment horizontal="general" vertical="center" textRotation="0" wrapText="false" indent="0" shrinkToFit="false"/>
      <protection locked="true" hidden="false"/>
    </xf>
    <xf numFmtId="164" fontId="49" fillId="13" borderId="1" xfId="0" applyFont="true" applyBorder="true" applyAlignment="true" applyProtection="false">
      <alignment horizontal="center" vertical="center" textRotation="0" wrapText="false" indent="0" shrinkToFit="false"/>
      <protection locked="true" hidden="false"/>
    </xf>
    <xf numFmtId="167" fontId="49" fillId="13" borderId="1" xfId="0" applyFont="true" applyBorder="true" applyAlignment="true" applyProtection="false">
      <alignment horizontal="center" vertical="center" textRotation="0" wrapText="false" indent="0" shrinkToFit="false"/>
      <protection locked="true" hidden="false"/>
    </xf>
    <xf numFmtId="172" fontId="49" fillId="13" borderId="1" xfId="0" applyFont="true" applyBorder="true" applyAlignment="true" applyProtection="false">
      <alignment horizontal="center" vertical="center" textRotation="0" wrapText="false" indent="0" shrinkToFit="false"/>
      <protection locked="true" hidden="false"/>
    </xf>
    <xf numFmtId="164" fontId="50" fillId="13" borderId="1" xfId="0" applyFont="true" applyBorder="tru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7" fontId="4" fillId="4" borderId="1" xfId="0" applyFont="true" applyBorder="true" applyAlignment="false" applyProtection="false">
      <alignment horizontal="general" vertical="bottom" textRotation="0" wrapText="false" indent="0" shrinkToFit="false"/>
      <protection locked="true" hidden="false"/>
    </xf>
    <xf numFmtId="165" fontId="4" fillId="4" borderId="1" xfId="0" applyFont="true" applyBorder="true" applyAlignment="true" applyProtection="false">
      <alignment horizontal="center" vertical="bottom" textRotation="0" wrapText="false" indent="0" shrinkToFit="false"/>
      <protection locked="true" hidden="false"/>
    </xf>
    <xf numFmtId="169" fontId="4" fillId="4" borderId="1" xfId="0" applyFont="true" applyBorder="true" applyAlignment="true" applyProtection="false">
      <alignment horizontal="center" vertical="bottom" textRotation="0" wrapText="false" indent="0" shrinkToFit="false"/>
      <protection locked="true" hidden="false"/>
    </xf>
    <xf numFmtId="167" fontId="4" fillId="4" borderId="1" xfId="0" applyFont="true" applyBorder="true" applyAlignment="true" applyProtection="false">
      <alignment horizontal="center" vertical="bottom" textRotation="0" wrapText="false" indent="0" shrinkToFit="false"/>
      <protection locked="true" hidden="false"/>
    </xf>
    <xf numFmtId="164" fontId="4" fillId="4" borderId="1" xfId="0" applyFont="true" applyBorder="true" applyAlignment="true" applyProtection="false">
      <alignment horizontal="center" vertical="bottom" textRotation="0" wrapText="false" indent="0" shrinkToFit="false"/>
      <protection locked="true" hidden="false"/>
    </xf>
    <xf numFmtId="167" fontId="4" fillId="6" borderId="1" xfId="0" applyFont="true" applyBorder="true" applyAlignment="false" applyProtection="false">
      <alignment horizontal="general" vertical="bottom" textRotation="0" wrapText="false" indent="0" shrinkToFit="false"/>
      <protection locked="true" hidden="false"/>
    </xf>
    <xf numFmtId="165" fontId="4" fillId="6" borderId="1" xfId="0" applyFont="true" applyBorder="true" applyAlignment="true" applyProtection="false">
      <alignment horizontal="center" vertical="bottom" textRotation="0" wrapText="false" indent="0" shrinkToFit="false"/>
      <protection locked="true" hidden="false"/>
    </xf>
    <xf numFmtId="164" fontId="4" fillId="6" borderId="1" xfId="0" applyFont="true" applyBorder="true" applyAlignment="true" applyProtection="false">
      <alignment horizontal="center" vertical="bottom" textRotation="0" wrapText="false" indent="0" shrinkToFit="false"/>
      <protection locked="true" hidden="false"/>
    </xf>
    <xf numFmtId="169" fontId="4" fillId="6" borderId="1" xfId="0" applyFont="true" applyBorder="true" applyAlignment="true" applyProtection="false">
      <alignment horizontal="center" vertical="bottom" textRotation="0" wrapText="false" indent="0" shrinkToFit="false"/>
      <protection locked="true" hidden="false"/>
    </xf>
    <xf numFmtId="166" fontId="4" fillId="6" borderId="1" xfId="0" applyFont="true" applyBorder="true" applyAlignment="true" applyProtection="false">
      <alignment horizontal="center" vertical="bottom" textRotation="0" wrapText="false" indent="0" shrinkToFit="false"/>
      <protection locked="true" hidden="false"/>
    </xf>
    <xf numFmtId="166" fontId="4" fillId="4" borderId="1"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51" fillId="11" borderId="0" xfId="0" applyFont="true" applyBorder="true" applyAlignment="true" applyProtection="false">
      <alignment horizontal="left" vertical="center" textRotation="0" wrapText="false" indent="0" shrinkToFit="false"/>
      <protection locked="true" hidden="false"/>
    </xf>
    <xf numFmtId="164" fontId="52" fillId="14" borderId="0" xfId="0" applyFont="true" applyBorder="true" applyAlignment="true" applyProtection="false">
      <alignment horizontal="left" vertical="center" textRotation="0" wrapText="true" indent="0" shrinkToFit="false"/>
      <protection locked="true" hidden="false"/>
    </xf>
    <xf numFmtId="164" fontId="53" fillId="15" borderId="1" xfId="0" applyFont="true" applyBorder="true" applyAlignment="true" applyProtection="false">
      <alignment horizontal="left" vertical="center" textRotation="0" wrapText="true" indent="0" shrinkToFit="false"/>
      <protection locked="true" hidden="false"/>
    </xf>
    <xf numFmtId="164" fontId="53" fillId="15" borderId="1" xfId="0" applyFont="true" applyBorder="true" applyAlignment="true" applyProtection="false">
      <alignment horizontal="center" vertical="center" textRotation="0" wrapText="true" indent="0" shrinkToFit="false"/>
      <protection locked="true" hidden="false"/>
    </xf>
    <xf numFmtId="164" fontId="54" fillId="4" borderId="1" xfId="0" applyFont="true" applyBorder="true" applyAlignment="false" applyProtection="false">
      <alignment horizontal="general" vertical="bottom" textRotation="0" wrapText="false" indent="0" shrinkToFit="false"/>
      <protection locked="true" hidden="false"/>
    </xf>
    <xf numFmtId="173" fontId="49" fillId="4" borderId="1" xfId="0" applyFont="true" applyBorder="true" applyAlignment="true" applyProtection="false">
      <alignment horizontal="center" vertical="bottom" textRotation="0" wrapText="false" indent="0" shrinkToFit="false"/>
      <protection locked="true" hidden="false"/>
    </xf>
    <xf numFmtId="164" fontId="50" fillId="4" borderId="1" xfId="0" applyFont="true" applyBorder="true" applyAlignment="false" applyProtection="false">
      <alignment horizontal="general" vertical="bottom" textRotation="0" wrapText="false" indent="0" shrinkToFit="false"/>
      <protection locked="true" hidden="false"/>
    </xf>
    <xf numFmtId="164" fontId="54" fillId="16" borderId="1" xfId="0" applyFont="true" applyBorder="true" applyAlignment="false" applyProtection="false">
      <alignment horizontal="general" vertical="bottom" textRotation="0" wrapText="false" indent="0" shrinkToFit="false"/>
      <protection locked="true" hidden="false"/>
    </xf>
    <xf numFmtId="173" fontId="49" fillId="16" borderId="1" xfId="0" applyFont="true" applyBorder="true" applyAlignment="true" applyProtection="false">
      <alignment horizontal="center" vertical="bottom" textRotation="0" wrapText="false" indent="0" shrinkToFit="false"/>
      <protection locked="true" hidden="false"/>
    </xf>
    <xf numFmtId="164" fontId="50" fillId="16" borderId="1" xfId="0" applyFont="true" applyBorder="true" applyAlignment="false" applyProtection="false">
      <alignment horizontal="general" vertical="bottom" textRotation="0" wrapText="false" indent="0" shrinkToFit="false"/>
      <protection locked="true" hidden="false"/>
    </xf>
    <xf numFmtId="164" fontId="54" fillId="13" borderId="1" xfId="0" applyFont="true" applyBorder="true" applyAlignment="false" applyProtection="false">
      <alignment horizontal="general" vertical="bottom" textRotation="0" wrapText="false" indent="0" shrinkToFit="false"/>
      <protection locked="true" hidden="false"/>
    </xf>
    <xf numFmtId="173" fontId="49" fillId="13" borderId="1" xfId="0" applyFont="true" applyBorder="true" applyAlignment="true" applyProtection="false">
      <alignment horizontal="center" vertical="bottom" textRotation="0" wrapText="false" indent="0" shrinkToFit="false"/>
      <protection locked="true" hidden="false"/>
    </xf>
    <xf numFmtId="164" fontId="50" fillId="13" borderId="1" xfId="0" applyFont="true" applyBorder="true" applyAlignment="false" applyProtection="false">
      <alignment horizontal="general" vertical="bottom" textRotation="0" wrapText="false" indent="0" shrinkToFit="false"/>
      <protection locked="true" hidden="false"/>
    </xf>
    <xf numFmtId="165" fontId="49" fillId="13" borderId="1" xfId="0" applyFont="true" applyBorder="tru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ont>
        <name val="Arial"/>
        <charset val="1"/>
        <family val="0"/>
        <b val="1"/>
        <color rgb="FF375623"/>
        <sz val="13"/>
      </font>
      <fill>
        <patternFill>
          <bgColor rgb="FFC6EFCE"/>
        </patternFill>
      </fill>
    </dxf>
    <dxf>
      <font>
        <name val="Arial"/>
        <charset val="1"/>
        <family val="0"/>
        <b val="1"/>
        <color rgb="FF9C6500"/>
        <sz val="13"/>
      </font>
      <fill>
        <patternFill>
          <bgColor rgb="FFFFEB9C"/>
        </patternFill>
      </fill>
    </dxf>
    <dxf>
      <font>
        <name val="Arial"/>
        <charset val="1"/>
        <family val="0"/>
        <b val="1"/>
        <color rgb="FF9C0006"/>
        <sz val="13"/>
      </font>
      <fill>
        <patternFill>
          <bgColor rgb="FFFFC7CE"/>
        </patternFill>
      </fill>
    </dxf>
  </dxfs>
  <colors>
    <indexedColors>
      <rgbColor rgb="FF000000"/>
      <rgbColor rgb="FFFFFFFF"/>
      <rgbColor rgb="FFFF0000"/>
      <rgbColor rgb="FF00FF00"/>
      <rgbColor rgb="FF0000FF"/>
      <rgbColor rgb="FFFFF8EC"/>
      <rgbColor rgb="FFFF00FF"/>
      <rgbColor rgb="FF00FFFF"/>
      <rgbColor rgb="FF660000"/>
      <rgbColor rgb="FF008000"/>
      <rgbColor rgb="FF000080"/>
      <rgbColor rgb="FF9B7B1A"/>
      <rgbColor rgb="FF800080"/>
      <rgbColor rgb="FF375623"/>
      <rgbColor rgb="FFBFBFBF"/>
      <rgbColor rgb="FF808080"/>
      <rgbColor rgb="FF888888"/>
      <rgbColor rgb="FF8B2020"/>
      <rgbColor rgb="FFFEF3D0"/>
      <rgbColor rgb="FFE8F5F3"/>
      <rgbColor rgb="FF660066"/>
      <rgbColor rgb="FFF8F9FA"/>
      <rgbColor rgb="FF1F4E79"/>
      <rgbColor rgb="FFD9E1F2"/>
      <rgbColor rgb="FF000080"/>
      <rgbColor rgb="FFFF00FF"/>
      <rgbColor rgb="FFF5F5F5"/>
      <rgbColor rgb="FF00FFFF"/>
      <rgbColor rgb="FF800080"/>
      <rgbColor rgb="FF9C0006"/>
      <rgbColor rgb="FF595959"/>
      <rgbColor rgb="FF0000FF"/>
      <rgbColor rgb="FF00CCFF"/>
      <rgbColor rgb="FFF0F4FA"/>
      <rgbColor rgb="FFC6EFCE"/>
      <rgbColor rgb="FFFFEB9C"/>
      <rgbColor rgb="FFD6E4F0"/>
      <rgbColor rgb="FFFFC7CE"/>
      <rgbColor rgb="FFF2F2F2"/>
      <rgbColor rgb="FFF4CCCC"/>
      <rgbColor rgb="FF606060"/>
      <rgbColor rgb="FF33CCCC"/>
      <rgbColor rgb="FF99CC00"/>
      <rgbColor rgb="FFE9C46A"/>
      <rgbColor rgb="FFD4860A"/>
      <rgbColor rgb="FF9C6500"/>
      <rgbColor rgb="FF777777"/>
      <rgbColor rgb="FF8C96A0"/>
      <rgbColor rgb="FF1F3864"/>
      <rgbColor rgb="FF2A9D8F"/>
      <rgbColor rgb="FF1A2744"/>
      <rgbColor rgb="FF444444"/>
      <rgbColor rgb="FF884400"/>
      <rgbColor rgb="FFC0504D"/>
      <rgbColor rgb="FF243966"/>
      <rgbColor rgb="FF40404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9C46A"/>
    <pageSetUpPr fitToPage="false"/>
  </sheetPr>
  <dimension ref="A1:K4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0" ySplit="2" topLeftCell="A9" activePane="bottomLeft" state="frozen"/>
      <selection pane="topLeft" activeCell="A1" activeCellId="0" sqref="A1"/>
      <selection pane="bottomLeft" activeCell="B5" activeCellId="0" sqref="B5"/>
    </sheetView>
  </sheetViews>
  <sheetFormatPr defaultColWidth="8.66796875" defaultRowHeight="15" customHeight="false" zeroHeight="false" outlineLevelRow="0" outlineLevelCol="0"/>
  <cols>
    <col collapsed="false" customWidth="true" hidden="false" outlineLevel="0" max="1" min="1" style="0" width="2"/>
    <col collapsed="false" customWidth="true" hidden="false" outlineLevel="0" max="2" min="2" style="0" width="33.33"/>
    <col collapsed="false" customWidth="true" hidden="false" outlineLevel="0" max="3" min="3" style="0" width="22"/>
    <col collapsed="false" customWidth="true" hidden="false" outlineLevel="0" max="6" min="4" style="0" width="16"/>
    <col collapsed="false" customWidth="true" hidden="false" outlineLevel="0" max="7" min="7" style="0" width="2"/>
    <col collapsed="false" customWidth="true" hidden="false" outlineLevel="0" max="8" min="8" style="0" width="12.16"/>
  </cols>
  <sheetData>
    <row r="1" customFormat="false" ht="54" hidden="false" customHeight="true" outlineLevel="0" collapsed="false">
      <c r="A1" s="1"/>
      <c r="B1" s="2" t="s">
        <v>0</v>
      </c>
      <c r="C1" s="2"/>
      <c r="D1" s="2"/>
      <c r="E1" s="2"/>
      <c r="F1" s="2"/>
      <c r="G1" s="2"/>
      <c r="H1" s="2"/>
    </row>
    <row r="2" customFormat="false" ht="34.5" hidden="false" customHeight="true" outlineLevel="0" collapsed="false">
      <c r="A2" s="3"/>
      <c r="B2" s="4" t="s">
        <v>1</v>
      </c>
      <c r="C2" s="4"/>
      <c r="D2" s="4"/>
      <c r="E2" s="4"/>
      <c r="F2" s="4"/>
      <c r="G2" s="4"/>
      <c r="H2" s="4"/>
    </row>
    <row r="3" customFormat="false" ht="13.5" hidden="false" customHeight="true" outlineLevel="0" collapsed="false">
      <c r="A3" s="5"/>
      <c r="B3" s="5"/>
      <c r="C3" s="5"/>
      <c r="D3" s="5"/>
      <c r="E3" s="6"/>
      <c r="F3" s="6"/>
    </row>
    <row r="4" s="10" customFormat="true" ht="24.75" hidden="false" customHeight="true" outlineLevel="0" collapsed="false">
      <c r="A4" s="7"/>
      <c r="B4" s="8" t="s">
        <v>2</v>
      </c>
      <c r="C4" s="8"/>
      <c r="D4" s="9" t="s">
        <v>3</v>
      </c>
      <c r="E4" s="9"/>
      <c r="F4" s="9"/>
      <c r="G4" s="9"/>
      <c r="H4" s="9"/>
    </row>
    <row r="5" customFormat="false" ht="75.75" hidden="false" customHeight="true" outlineLevel="0" collapsed="false">
      <c r="A5" s="5"/>
      <c r="B5" s="11" t="n">
        <f aca="false">Results!C5</f>
        <v>0</v>
      </c>
      <c r="C5" s="11"/>
      <c r="D5" s="12" t="str">
        <f aca="false">IF(Results!C5&gt;=Inputs!C7,"On Track","Below Target")</f>
        <v>Below Target</v>
      </c>
      <c r="E5" s="12"/>
      <c r="F5" s="12"/>
    </row>
    <row r="6" customFormat="false" ht="36" hidden="false" customHeight="true" outlineLevel="0" collapsed="false">
      <c r="A6" s="5"/>
      <c r="B6" s="11"/>
      <c r="C6" s="11"/>
      <c r="D6" s="12"/>
      <c r="E6" s="12"/>
      <c r="F6" s="12"/>
    </row>
    <row r="7" customFormat="false" ht="30" hidden="false" customHeight="true" outlineLevel="0" collapsed="false">
      <c r="A7" s="5"/>
      <c r="B7" s="13" t="str">
        <f aca="false">IF(Results!C5&gt;=Inputs!C7,"Meeting your "&amp;TEXT(Inputs!C7,"0%")&amp;" confidence goal  ✓","Gap: "&amp;TEXT(Inputs!C7-Results!C5,"0.0%")&amp;" below your "&amp;TEXT(Inputs!C7,"0%")&amp;" target — see Results")</f>
        <v>Gap: 80.0% below your 80% target — see Results</v>
      </c>
      <c r="C7" s="13"/>
      <c r="D7" s="13"/>
      <c r="E7" s="13"/>
      <c r="F7" s="13"/>
      <c r="G7" s="13"/>
      <c r="H7" s="13"/>
    </row>
    <row r="8" customFormat="false" ht="13.5" hidden="false" customHeight="true" outlineLevel="0" collapsed="false">
      <c r="A8" s="5"/>
      <c r="B8" s="5"/>
      <c r="C8" s="5"/>
      <c r="D8" s="5"/>
      <c r="E8" s="6"/>
      <c r="F8" s="6"/>
      <c r="G8" s="6"/>
    </row>
    <row r="9" s="10" customFormat="true" ht="24.75" hidden="false" customHeight="true" outlineLevel="0" collapsed="false">
      <c r="A9" s="7"/>
      <c r="B9" s="8" t="s">
        <v>4</v>
      </c>
      <c r="C9" s="8"/>
      <c r="D9" s="8"/>
      <c r="E9" s="8"/>
      <c r="F9" s="8"/>
      <c r="G9" s="8"/>
      <c r="H9" s="8"/>
    </row>
    <row r="10" customFormat="false" ht="45.75" hidden="false" customHeight="true" outlineLevel="0" collapsed="false">
      <c r="A10" s="5"/>
      <c r="B10" s="14" t="n">
        <f aca="false">Results!C26</f>
        <v>0</v>
      </c>
      <c r="C10" s="14"/>
      <c r="D10" s="15" t="n">
        <f aca="false">Results!C27</f>
        <v>30</v>
      </c>
      <c r="E10" s="14" t="n">
        <f aca="false">Results!C28</f>
        <v>60000</v>
      </c>
      <c r="F10" s="14"/>
      <c r="G10" s="14"/>
      <c r="H10" s="14"/>
    </row>
    <row r="11" s="19" customFormat="true" ht="19.5" hidden="false" customHeight="true" outlineLevel="0" collapsed="false">
      <c r="A11" s="16"/>
      <c r="B11" s="17" t="s">
        <v>5</v>
      </c>
      <c r="C11" s="17"/>
      <c r="D11" s="18" t="s">
        <v>6</v>
      </c>
      <c r="E11" s="17" t="s">
        <v>7</v>
      </c>
      <c r="F11" s="17"/>
      <c r="G11" s="17"/>
      <c r="H11" s="17"/>
    </row>
    <row r="12" customFormat="false" ht="13.5" hidden="false" customHeight="true" outlineLevel="0" collapsed="false">
      <c r="A12" s="5"/>
      <c r="B12" s="5"/>
      <c r="C12" s="5"/>
      <c r="D12" s="5"/>
      <c r="E12" s="6"/>
      <c r="F12" s="6"/>
      <c r="G12" s="6"/>
    </row>
    <row r="13" s="10" customFormat="true" ht="24.75" hidden="false" customHeight="true" outlineLevel="0" collapsed="false">
      <c r="A13" s="7"/>
      <c r="B13" s="8" t="s">
        <v>8</v>
      </c>
      <c r="C13" s="8"/>
      <c r="D13" s="8"/>
      <c r="E13" s="8"/>
      <c r="F13" s="8"/>
      <c r="G13" s="8"/>
      <c r="H13" s="8"/>
    </row>
    <row r="14" s="19" customFormat="true" ht="34.5" hidden="false" customHeight="true" outlineLevel="0" collapsed="false">
      <c r="A14" s="16"/>
      <c r="B14" s="20" t="s">
        <v>9</v>
      </c>
      <c r="C14" s="21" t="s">
        <v>10</v>
      </c>
      <c r="D14" s="20"/>
      <c r="E14" s="20"/>
      <c r="F14" s="20"/>
      <c r="G14" s="20"/>
      <c r="H14" s="20"/>
      <c r="K14" s="20"/>
    </row>
    <row r="15" s="19" customFormat="true" ht="34.5" hidden="false" customHeight="true" outlineLevel="0" collapsed="false">
      <c r="A15" s="22"/>
      <c r="B15" s="23" t="s">
        <v>11</v>
      </c>
      <c r="C15" s="24" t="s">
        <v>12</v>
      </c>
      <c r="D15" s="25"/>
      <c r="E15" s="25"/>
      <c r="F15" s="25"/>
      <c r="G15" s="26"/>
      <c r="H15" s="26"/>
      <c r="K15" s="20"/>
    </row>
    <row r="16" s="19" customFormat="true" ht="34.5" hidden="false" customHeight="true" outlineLevel="0" collapsed="false">
      <c r="A16" s="16"/>
      <c r="B16" s="20" t="s">
        <v>13</v>
      </c>
      <c r="C16" s="21" t="s">
        <v>14</v>
      </c>
      <c r="D16" s="27"/>
      <c r="E16" s="27"/>
      <c r="F16" s="27"/>
      <c r="G16" s="26"/>
      <c r="H16" s="26"/>
      <c r="K16" s="20"/>
    </row>
    <row r="17" s="19" customFormat="true" ht="34.5" hidden="false" customHeight="true" outlineLevel="0" collapsed="false">
      <c r="A17" s="16"/>
      <c r="B17" s="20" t="s">
        <v>15</v>
      </c>
      <c r="C17" s="21" t="s">
        <v>16</v>
      </c>
      <c r="D17" s="27"/>
      <c r="E17" s="27"/>
      <c r="F17" s="27"/>
      <c r="G17" s="26"/>
      <c r="H17" s="26"/>
      <c r="K17" s="20"/>
    </row>
    <row r="18" s="19" customFormat="true" ht="34.5" hidden="false" customHeight="true" outlineLevel="0" collapsed="false">
      <c r="A18" s="22"/>
      <c r="B18" s="23" t="s">
        <v>17</v>
      </c>
      <c r="C18" s="24" t="s">
        <v>18</v>
      </c>
      <c r="D18" s="25"/>
      <c r="E18" s="25"/>
      <c r="F18" s="25"/>
      <c r="G18" s="26"/>
      <c r="H18" s="26"/>
    </row>
    <row r="19" s="19" customFormat="true" ht="37.5" hidden="false" customHeight="true" outlineLevel="0" collapsed="false">
      <c r="A19" s="22"/>
      <c r="B19" s="28" t="s">
        <v>19</v>
      </c>
      <c r="C19" s="28"/>
      <c r="D19" s="28"/>
      <c r="E19" s="28"/>
      <c r="F19" s="28"/>
      <c r="G19" s="28"/>
      <c r="H19" s="28"/>
    </row>
    <row r="20" customFormat="false" ht="13.5" hidden="false" customHeight="true" outlineLevel="0" collapsed="false">
      <c r="A20" s="5"/>
      <c r="B20" s="5"/>
      <c r="C20" s="5"/>
      <c r="D20" s="5"/>
      <c r="E20" s="29"/>
      <c r="F20" s="6"/>
      <c r="G20" s="6"/>
    </row>
    <row r="21" customFormat="false" ht="39.75" hidden="false" customHeight="true" outlineLevel="0" collapsed="false">
      <c r="A21" s="1"/>
      <c r="B21" s="30" t="s">
        <v>20</v>
      </c>
      <c r="C21" s="30"/>
      <c r="D21" s="30"/>
      <c r="E21" s="30"/>
      <c r="F21" s="30"/>
      <c r="G21" s="30"/>
      <c r="H21" s="30"/>
    </row>
    <row r="22" s="19" customFormat="true" ht="31.5" hidden="false" customHeight="true" outlineLevel="0" collapsed="false">
      <c r="A22" s="31"/>
      <c r="B22" s="32" t="s">
        <v>21</v>
      </c>
      <c r="C22" s="32"/>
      <c r="D22" s="32"/>
      <c r="E22" s="32"/>
      <c r="F22" s="32"/>
      <c r="G22" s="32"/>
      <c r="H22" s="32"/>
    </row>
    <row r="23" customFormat="false" ht="15.75" hidden="false" customHeight="true" outlineLevel="0" collapsed="false">
      <c r="A23" s="5"/>
      <c r="B23" s="5"/>
      <c r="C23" s="5"/>
      <c r="D23" s="5"/>
    </row>
    <row r="24" customFormat="false" ht="15.75" hidden="false" customHeight="true" outlineLevel="0" collapsed="false">
      <c r="A24" s="5"/>
      <c r="C24" s="5"/>
      <c r="D24" s="5"/>
    </row>
    <row r="25" customFormat="false" ht="15.75" hidden="false" customHeight="true" outlineLevel="0" collapsed="false">
      <c r="A25" s="5"/>
      <c r="B25" s="5"/>
      <c r="C25" s="5"/>
      <c r="D25" s="5"/>
    </row>
    <row r="26" customFormat="false" ht="15.75" hidden="false" customHeight="true" outlineLevel="0" collapsed="false">
      <c r="A26" s="5"/>
      <c r="B26" s="5"/>
      <c r="C26" s="5"/>
      <c r="D26" s="5"/>
    </row>
    <row r="27" customFormat="false" ht="15.75" hidden="false" customHeight="true" outlineLevel="0" collapsed="false">
      <c r="A27" s="5"/>
      <c r="B27" s="5"/>
      <c r="C27" s="5"/>
      <c r="D27" s="5"/>
    </row>
    <row r="28" customFormat="false" ht="15.75" hidden="false" customHeight="true" outlineLevel="0" collapsed="false">
      <c r="A28" s="5"/>
      <c r="B28" s="5"/>
      <c r="C28" s="5"/>
      <c r="D28" s="5"/>
    </row>
    <row r="29" customFormat="false" ht="15.75" hidden="false" customHeight="true" outlineLevel="0" collapsed="false">
      <c r="A29" s="5"/>
      <c r="B29" s="5"/>
      <c r="C29" s="5"/>
      <c r="D29" s="5"/>
    </row>
    <row r="30" customFormat="false" ht="15.75" hidden="false" customHeight="true" outlineLevel="0" collapsed="false">
      <c r="A30" s="5"/>
      <c r="B30" s="5"/>
      <c r="C30" s="5"/>
      <c r="D30" s="5"/>
    </row>
    <row r="31" customFormat="false" ht="9.75" hidden="false" customHeight="true" outlineLevel="0" collapsed="false">
      <c r="A31" s="5"/>
      <c r="B31" s="5"/>
      <c r="C31" s="5"/>
      <c r="D31" s="5"/>
    </row>
    <row r="32" customFormat="false" ht="19.5" hidden="false" customHeight="true" outlineLevel="0" collapsed="false">
      <c r="A32" s="5"/>
      <c r="B32" s="5"/>
      <c r="C32" s="5"/>
      <c r="D32" s="5"/>
    </row>
    <row r="33" customFormat="false" ht="21.75" hidden="false" customHeight="true" outlineLevel="0" collapsed="false">
      <c r="A33" s="5"/>
      <c r="B33" s="5"/>
      <c r="C33" s="5"/>
      <c r="D33" s="5"/>
    </row>
    <row r="34" customFormat="false" ht="21.75" hidden="false" customHeight="true" outlineLevel="0" collapsed="false">
      <c r="A34" s="5"/>
      <c r="B34" s="5"/>
      <c r="C34" s="5"/>
      <c r="D34" s="5"/>
    </row>
    <row r="35" customFormat="false" ht="21.75" hidden="false" customHeight="true" outlineLevel="0" collapsed="false">
      <c r="A35" s="5"/>
      <c r="B35" s="5"/>
      <c r="C35" s="5"/>
      <c r="D35" s="5"/>
    </row>
    <row r="36" customFormat="false" ht="21.75" hidden="false" customHeight="true" outlineLevel="0" collapsed="false">
      <c r="A36" s="5"/>
      <c r="B36" s="5"/>
      <c r="C36" s="5"/>
      <c r="D36" s="5"/>
    </row>
    <row r="37" customFormat="false" ht="21.75" hidden="false" customHeight="true" outlineLevel="0" collapsed="false">
      <c r="A37" s="5"/>
      <c r="B37" s="5"/>
      <c r="C37" s="5"/>
      <c r="D37" s="5"/>
    </row>
    <row r="38" customFormat="false" ht="18" hidden="false" customHeight="true" outlineLevel="0" collapsed="false"/>
    <row r="39" customFormat="false" ht="16.5" hidden="false" customHeight="true" outlineLevel="0" collapsed="false"/>
    <row r="40" customFormat="false" ht="18" hidden="false" customHeight="true" outlineLevel="0" collapsed="false"/>
    <row r="41" customFormat="false" ht="31.5" hidden="false" customHeight="true" outlineLevel="0" collapsed="false"/>
    <row r="42" customFormat="false" ht="31.5" hidden="false" customHeight="true" outlineLevel="0" collapsed="false"/>
    <row r="43" customFormat="false" ht="31.5" hidden="false" customHeight="true" outlineLevel="0" collapsed="false"/>
    <row r="44" customFormat="false" ht="31.5" hidden="false" customHeight="true" outlineLevel="0" collapsed="false"/>
    <row r="45" customFormat="false" ht="18" hidden="false" customHeight="true" outlineLevel="0" collapsed="false"/>
  </sheetData>
  <mergeCells count="16">
    <mergeCell ref="B1:H1"/>
    <mergeCell ref="B2:H2"/>
    <mergeCell ref="B4:C4"/>
    <mergeCell ref="D4:H4"/>
    <mergeCell ref="B5:C6"/>
    <mergeCell ref="D5:F6"/>
    <mergeCell ref="B7:H7"/>
    <mergeCell ref="B9:H9"/>
    <mergeCell ref="B10:C10"/>
    <mergeCell ref="E10:H10"/>
    <mergeCell ref="B11:C11"/>
    <mergeCell ref="E11:H11"/>
    <mergeCell ref="B13:H13"/>
    <mergeCell ref="B19:H19"/>
    <mergeCell ref="B21:H21"/>
    <mergeCell ref="B22:H2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C96A0"/>
    <pageSetUpPr fitToPage="false"/>
  </sheetPr>
  <dimension ref="B2:E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F16" activeCellId="0" sqref="F16"/>
    </sheetView>
  </sheetViews>
  <sheetFormatPr defaultColWidth="8.66796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4" min="3" style="0" width="16"/>
    <col collapsed="false" customWidth="true" hidden="false" outlineLevel="0" max="5" min="5" style="0" width="44"/>
  </cols>
  <sheetData>
    <row r="2" customFormat="false" ht="30" hidden="false" customHeight="true" outlineLevel="0" collapsed="false">
      <c r="B2" s="178" t="s">
        <v>321</v>
      </c>
      <c r="C2" s="178"/>
      <c r="D2" s="178"/>
      <c r="E2" s="178"/>
    </row>
    <row r="4" customFormat="false" ht="30" hidden="false" customHeight="true" outlineLevel="0" collapsed="false">
      <c r="B4" s="179" t="s">
        <v>322</v>
      </c>
      <c r="C4" s="179"/>
      <c r="D4" s="179"/>
      <c r="E4" s="179"/>
    </row>
    <row r="6" customFormat="false" ht="19.5" hidden="false" customHeight="true" outlineLevel="0" collapsed="false">
      <c r="B6" s="180" t="s">
        <v>323</v>
      </c>
      <c r="C6" s="181" t="s">
        <v>324</v>
      </c>
      <c r="D6" s="181" t="s">
        <v>325</v>
      </c>
      <c r="E6" s="180" t="s">
        <v>326</v>
      </c>
    </row>
    <row r="7" customFormat="false" ht="18" hidden="false" customHeight="true" outlineLevel="0" collapsed="false">
      <c r="B7" s="182" t="s">
        <v>45</v>
      </c>
      <c r="C7" s="183" t="n">
        <f aca="false">Inputs!E18</f>
        <v>0.03</v>
      </c>
      <c r="D7" s="183" t="n">
        <f aca="false">Inputs!F18</f>
        <v>0.02</v>
      </c>
      <c r="E7" s="184" t="s">
        <v>327</v>
      </c>
    </row>
    <row r="8" customFormat="false" ht="18" hidden="false" customHeight="true" outlineLevel="0" collapsed="false">
      <c r="B8" s="185" t="s">
        <v>47</v>
      </c>
      <c r="C8" s="186" t="n">
        <f aca="false">Inputs!E19</f>
        <v>0.05</v>
      </c>
      <c r="D8" s="186" t="n">
        <f aca="false">Inputs!F19</f>
        <v>0.07</v>
      </c>
      <c r="E8" s="187" t="s">
        <v>328</v>
      </c>
    </row>
    <row r="9" customFormat="false" ht="21" hidden="false" customHeight="true" outlineLevel="0" collapsed="false">
      <c r="B9" s="182" t="s">
        <v>49</v>
      </c>
      <c r="C9" s="183" t="n">
        <f aca="false">Inputs!E20</f>
        <v>0.08</v>
      </c>
      <c r="D9" s="183" t="n">
        <f aca="false">Inputs!F20</f>
        <v>0.08</v>
      </c>
      <c r="E9" s="184" t="s">
        <v>329</v>
      </c>
    </row>
    <row r="10" customFormat="false" ht="21" hidden="false" customHeight="true" outlineLevel="0" collapsed="false">
      <c r="B10" s="185" t="s">
        <v>51</v>
      </c>
      <c r="C10" s="186" t="n">
        <f aca="false">Inputs!E21</f>
        <v>0.1</v>
      </c>
      <c r="D10" s="186" t="n">
        <f aca="false">Inputs!F21</f>
        <v>0.16</v>
      </c>
      <c r="E10" s="187" t="s">
        <v>330</v>
      </c>
    </row>
    <row r="11" customFormat="false" ht="21" hidden="false" customHeight="true" outlineLevel="0" collapsed="false">
      <c r="B11" s="182" t="s">
        <v>53</v>
      </c>
      <c r="C11" s="183" t="n">
        <f aca="false">Inputs!E22</f>
        <v>0.1</v>
      </c>
      <c r="D11" s="183" t="n">
        <f aca="false">Inputs!F22</f>
        <v>0.165</v>
      </c>
      <c r="E11" s="184" t="s">
        <v>331</v>
      </c>
    </row>
    <row r="12" customFormat="false" ht="21" hidden="false" customHeight="true" outlineLevel="0" collapsed="false">
      <c r="B12" s="185" t="s">
        <v>55</v>
      </c>
      <c r="C12" s="186" t="n">
        <f aca="false">Inputs!E23</f>
        <v>0.08</v>
      </c>
      <c r="D12" s="186" t="n">
        <f aca="false">Inputs!F23</f>
        <v>0.18</v>
      </c>
      <c r="E12" s="187" t="s">
        <v>332</v>
      </c>
    </row>
    <row r="13" customFormat="false" ht="21" hidden="false" customHeight="true" outlineLevel="0" collapsed="false">
      <c r="B13" s="182" t="s">
        <v>57</v>
      </c>
      <c r="C13" s="183" t="n">
        <f aca="false">Inputs!E24</f>
        <v>0.07</v>
      </c>
      <c r="D13" s="183" t="n">
        <f aca="false">Inputs!F24</f>
        <v>0.08</v>
      </c>
      <c r="E13" s="184" t="s">
        <v>333</v>
      </c>
    </row>
    <row r="14" customFormat="false" ht="21" hidden="false" customHeight="true" outlineLevel="0" collapsed="false">
      <c r="B14" s="185" t="s">
        <v>59</v>
      </c>
      <c r="C14" s="186" t="n">
        <f aca="false">Inputs!E25</f>
        <v>0.09</v>
      </c>
      <c r="D14" s="186" t="n">
        <f aca="false">Inputs!F25</f>
        <v>0.17</v>
      </c>
      <c r="E14" s="187" t="s">
        <v>334</v>
      </c>
    </row>
    <row r="15" customFormat="false" ht="21" hidden="false" customHeight="true" outlineLevel="0" collapsed="false">
      <c r="B15" s="182" t="s">
        <v>61</v>
      </c>
      <c r="C15" s="183" t="n">
        <f aca="false">Inputs!E26</f>
        <v>0.07</v>
      </c>
      <c r="D15" s="183" t="n">
        <f aca="false">Inputs!F26</f>
        <v>0.15</v>
      </c>
      <c r="E15" s="184" t="s">
        <v>335</v>
      </c>
    </row>
    <row r="16" customFormat="false" ht="21" hidden="false" customHeight="true" outlineLevel="0" collapsed="false">
      <c r="B16" s="188" t="s">
        <v>63</v>
      </c>
      <c r="C16" s="189" t="n">
        <f aca="false">Inputs!E27</f>
        <v>0.1</v>
      </c>
      <c r="D16" s="189" t="n">
        <f aca="false">Inputs!F27</f>
        <v>0.22</v>
      </c>
      <c r="E16" s="190" t="s">
        <v>336</v>
      </c>
    </row>
    <row r="17" customFormat="false" ht="21" hidden="false" customHeight="true" outlineLevel="0" collapsed="false">
      <c r="B17" s="182" t="s">
        <v>65</v>
      </c>
      <c r="C17" s="183" t="n">
        <f aca="false">Inputs!E28</f>
        <v>0.11</v>
      </c>
      <c r="D17" s="183" t="n">
        <f aca="false">Inputs!F28</f>
        <v>0.2</v>
      </c>
      <c r="E17" s="184" t="s">
        <v>337</v>
      </c>
    </row>
    <row r="18" customFormat="false" ht="21" hidden="false" customHeight="true" outlineLevel="0" collapsed="false">
      <c r="B18" s="188" t="s">
        <v>67</v>
      </c>
      <c r="C18" s="189" t="n">
        <f aca="false">Inputs!E29</f>
        <v>0.07</v>
      </c>
      <c r="D18" s="189" t="n">
        <f aca="false">Inputs!F29</f>
        <v>0.12</v>
      </c>
      <c r="E18" s="190" t="s">
        <v>338</v>
      </c>
    </row>
    <row r="19" customFormat="false" ht="21" hidden="false" customHeight="true" outlineLevel="0" collapsed="false">
      <c r="B19" s="182" t="s">
        <v>339</v>
      </c>
      <c r="C19" s="183" t="n">
        <f aca="false">Inputs!E30</f>
        <v>0.075</v>
      </c>
      <c r="D19" s="183" t="n">
        <f aca="false">Inputs!F30</f>
        <v>0.11</v>
      </c>
      <c r="E19" s="184" t="s">
        <v>340</v>
      </c>
    </row>
    <row r="20" customFormat="false" ht="21" hidden="false" customHeight="true" outlineLevel="0" collapsed="false">
      <c r="B20" s="188" t="s">
        <v>341</v>
      </c>
      <c r="C20" s="189" t="n">
        <f aca="false">Inputs!E31</f>
        <v>0.035</v>
      </c>
      <c r="D20" s="189" t="n">
        <f aca="false">Inputs!F31</f>
        <v>0.05</v>
      </c>
      <c r="E20" s="190" t="s">
        <v>342</v>
      </c>
    </row>
    <row r="21" customFormat="false" ht="15" hidden="false" customHeight="true" outlineLevel="0" collapsed="false">
      <c r="B21" s="188" t="s">
        <v>73</v>
      </c>
      <c r="C21" s="191" t="n">
        <f aca="false">Inputs!E32</f>
        <v>0.06</v>
      </c>
      <c r="D21" s="191" t="n">
        <f aca="false">Inputs!F32</f>
        <v>0.27</v>
      </c>
      <c r="E21" s="190" t="s">
        <v>343</v>
      </c>
    </row>
    <row r="22" customFormat="false" ht="15" hidden="false" customHeight="true" outlineLevel="0" collapsed="false">
      <c r="B22" s="188" t="s">
        <v>75</v>
      </c>
      <c r="C22" s="191" t="n">
        <f aca="false">Inputs!E33</f>
        <v>0.15</v>
      </c>
      <c r="D22" s="191" t="n">
        <f aca="false">Inputs!F33</f>
        <v>0.75</v>
      </c>
      <c r="E22" s="190" t="s">
        <v>344</v>
      </c>
    </row>
    <row r="23" customFormat="false" ht="15" hidden="false" customHeight="true" outlineLevel="0" collapsed="false">
      <c r="B23" s="188" t="s">
        <v>77</v>
      </c>
      <c r="C23" s="191" t="n">
        <f aca="false">Inputs!E34</f>
        <v>0.12</v>
      </c>
      <c r="D23" s="191" t="n">
        <f aca="false">Inputs!F34</f>
        <v>0.25</v>
      </c>
      <c r="E23" s="190" t="s">
        <v>345</v>
      </c>
    </row>
    <row r="24" customFormat="false" ht="15" hidden="false" customHeight="true" outlineLevel="0" collapsed="false">
      <c r="B24" s="188" t="s">
        <v>79</v>
      </c>
      <c r="C24" s="191" t="n">
        <f aca="false">Inputs!E35</f>
        <v>0.08</v>
      </c>
      <c r="D24" s="191" t="n">
        <f aca="false">Inputs!F35</f>
        <v>0.14</v>
      </c>
      <c r="E24" s="190" t="s">
        <v>346</v>
      </c>
    </row>
    <row r="25" customFormat="false" ht="15" hidden="false" customHeight="true" outlineLevel="0" collapsed="false">
      <c r="B25" s="188" t="s">
        <v>81</v>
      </c>
      <c r="C25" s="191" t="n">
        <f aca="false">Inputs!E36</f>
        <v>0.13</v>
      </c>
      <c r="D25" s="191" t="n">
        <f aca="false">Inputs!F36</f>
        <v>0.35</v>
      </c>
      <c r="E25" s="190" t="s">
        <v>347</v>
      </c>
    </row>
    <row r="26" customFormat="false" ht="15" hidden="false" customHeight="true" outlineLevel="0" collapsed="false">
      <c r="B26" s="188" t="s">
        <v>83</v>
      </c>
      <c r="C26" s="191" t="n">
        <f aca="false">Inputs!E37</f>
        <v>0.03</v>
      </c>
      <c r="D26" s="191" t="n">
        <f aca="false">Inputs!F37</f>
        <v>0.02</v>
      </c>
      <c r="E26" s="190" t="s">
        <v>348</v>
      </c>
    </row>
  </sheetData>
  <mergeCells count="2">
    <mergeCell ref="B2:E2"/>
    <mergeCell ref="B4:E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A2744"/>
    <pageSetUpPr fitToPage="false"/>
  </sheetPr>
  <dimension ref="A1:O8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2" topLeftCell="A44" activePane="bottomLeft" state="frozen"/>
      <selection pane="topLeft" activeCell="A1" activeCellId="0" sqref="A1"/>
      <selection pane="bottomLeft" activeCell="I77" activeCellId="0" sqref="I77"/>
    </sheetView>
  </sheetViews>
  <sheetFormatPr defaultColWidth="8.66796875" defaultRowHeight="15" customHeight="false" zeroHeight="false" outlineLevelRow="0" outlineLevelCol="0"/>
  <cols>
    <col collapsed="false" customWidth="true" hidden="false" outlineLevel="0" max="1" min="1" style="0" width="2"/>
    <col collapsed="false" customWidth="true" hidden="false" outlineLevel="0" max="2" min="2" style="0" width="42.34"/>
    <col collapsed="false" customWidth="true" hidden="false" outlineLevel="0" max="3" min="3" style="0" width="17.16"/>
    <col collapsed="false" customWidth="true" hidden="false" outlineLevel="0" max="10" min="4" style="0" width="14"/>
  </cols>
  <sheetData>
    <row r="1" customFormat="false" ht="43.5" hidden="false" customHeight="true" outlineLevel="0" collapsed="false">
      <c r="A1" s="33"/>
      <c r="B1" s="34" t="s">
        <v>22</v>
      </c>
      <c r="C1" s="33"/>
      <c r="D1" s="33"/>
      <c r="E1" s="33"/>
      <c r="F1" s="33"/>
      <c r="G1" s="33"/>
      <c r="H1" s="33"/>
      <c r="I1" s="33"/>
      <c r="J1" s="33"/>
      <c r="K1" s="33"/>
    </row>
    <row r="2" customFormat="false" ht="25.5" hidden="false" customHeight="true" outlineLevel="0" collapsed="false">
      <c r="A2" s="35"/>
      <c r="B2" s="36" t="s">
        <v>23</v>
      </c>
      <c r="C2" s="35"/>
      <c r="D2" s="37"/>
      <c r="E2" s="35"/>
      <c r="F2" s="37"/>
      <c r="G2" s="35"/>
      <c r="H2" s="37"/>
      <c r="I2" s="35"/>
      <c r="J2" s="35"/>
      <c r="K2" s="35"/>
    </row>
    <row r="3" customFormat="false" ht="21.75" hidden="false" customHeight="true" outlineLevel="0" collapsed="false">
      <c r="A3" s="38"/>
      <c r="B3" s="39" t="s">
        <v>24</v>
      </c>
      <c r="C3" s="40"/>
      <c r="D3" s="40"/>
      <c r="E3" s="40"/>
      <c r="F3" s="40"/>
      <c r="G3" s="40"/>
      <c r="H3" s="40"/>
      <c r="I3" s="40"/>
      <c r="J3" s="38"/>
      <c r="K3" s="38"/>
    </row>
    <row r="4" customFormat="false" ht="33.75" hidden="false" customHeight="true" outlineLevel="0" collapsed="false">
      <c r="B4" s="41" t="s">
        <v>25</v>
      </c>
      <c r="C4" s="42" t="n">
        <v>60</v>
      </c>
      <c r="D4" s="43"/>
      <c r="E4" s="43"/>
      <c r="F4" s="44"/>
      <c r="G4" s="44"/>
      <c r="H4" s="44"/>
      <c r="I4" s="44"/>
    </row>
    <row r="5" customFormat="false" ht="33.75" hidden="false" customHeight="true" outlineLevel="0" collapsed="false">
      <c r="B5" s="45" t="s">
        <v>26</v>
      </c>
      <c r="C5" s="42" t="n">
        <v>90</v>
      </c>
      <c r="D5" s="46"/>
      <c r="E5" s="46"/>
      <c r="F5" s="44"/>
      <c r="G5" s="44"/>
      <c r="H5" s="44"/>
      <c r="I5" s="44"/>
    </row>
    <row r="6" customFormat="false" ht="33.75" hidden="false" customHeight="true" outlineLevel="0" collapsed="false">
      <c r="B6" s="47" t="s">
        <v>27</v>
      </c>
      <c r="C6" s="48" t="n">
        <f aca="false">C5-C4</f>
        <v>30</v>
      </c>
      <c r="D6" s="46" t="s">
        <v>28</v>
      </c>
      <c r="E6" s="43"/>
      <c r="F6" s="44"/>
      <c r="G6" s="44"/>
      <c r="H6" s="44"/>
      <c r="I6" s="44"/>
    </row>
    <row r="7" customFormat="false" ht="33.75" hidden="false" customHeight="true" outlineLevel="0" collapsed="false">
      <c r="B7" s="49" t="s">
        <v>29</v>
      </c>
      <c r="C7" s="50" t="n">
        <v>0.8</v>
      </c>
      <c r="D7" s="5" t="s">
        <v>30</v>
      </c>
      <c r="E7" s="5"/>
      <c r="F7" s="5"/>
      <c r="G7" s="5"/>
      <c r="H7" s="5"/>
      <c r="I7" s="5"/>
    </row>
    <row r="8" customFormat="false" ht="33.75" hidden="false" customHeight="true" outlineLevel="0" collapsed="false">
      <c r="B8" s="51"/>
      <c r="C8" s="52"/>
      <c r="D8" s="53" t="s">
        <v>31</v>
      </c>
      <c r="E8" s="44"/>
      <c r="F8" s="44"/>
      <c r="G8" s="44"/>
      <c r="H8" s="44"/>
      <c r="I8" s="44"/>
    </row>
    <row r="9" customFormat="false" ht="21.75" hidden="false" customHeight="true" outlineLevel="0" collapsed="false">
      <c r="A9" s="38"/>
      <c r="B9" s="54" t="s">
        <v>32</v>
      </c>
      <c r="C9" s="40"/>
      <c r="D9" s="40"/>
      <c r="E9" s="40"/>
      <c r="F9" s="40"/>
      <c r="G9" s="40"/>
      <c r="H9" s="40"/>
      <c r="I9" s="40"/>
      <c r="J9" s="38"/>
      <c r="K9" s="38"/>
    </row>
    <row r="10" customFormat="false" ht="30" hidden="false" customHeight="true" outlineLevel="0" collapsed="false">
      <c r="B10" s="45" t="s">
        <v>33</v>
      </c>
      <c r="C10" s="55" t="n">
        <v>0.03</v>
      </c>
      <c r="D10" s="46"/>
      <c r="E10" s="46"/>
      <c r="F10" s="44"/>
      <c r="G10" s="44"/>
      <c r="H10" s="44"/>
      <c r="I10" s="44"/>
    </row>
    <row r="11" customFormat="false" ht="30" hidden="false" customHeight="true" outlineLevel="0" collapsed="false">
      <c r="B11" s="41" t="s">
        <v>34</v>
      </c>
      <c r="C11" s="55" t="n">
        <v>0.2</v>
      </c>
      <c r="D11" s="43"/>
      <c r="E11" s="43"/>
      <c r="F11" s="44"/>
      <c r="G11" s="44"/>
      <c r="H11" s="44"/>
      <c r="I11" s="44"/>
    </row>
    <row r="12" customFormat="false" ht="30" hidden="false" customHeight="true" outlineLevel="0" collapsed="false">
      <c r="B12" s="45" t="s">
        <v>35</v>
      </c>
      <c r="C12" s="55" t="n">
        <v>0.15</v>
      </c>
      <c r="D12" s="46"/>
      <c r="E12" s="46"/>
      <c r="F12" s="44"/>
      <c r="G12" s="44"/>
      <c r="H12" s="44"/>
      <c r="I12" s="44"/>
    </row>
    <row r="13" customFormat="false" ht="30" hidden="false" customHeight="true" outlineLevel="0" collapsed="false">
      <c r="B13" s="41" t="s">
        <v>36</v>
      </c>
      <c r="C13" s="55" t="n">
        <v>0.5</v>
      </c>
      <c r="D13" s="43"/>
      <c r="E13" s="43"/>
      <c r="F13" s="44"/>
      <c r="G13" s="44"/>
      <c r="H13" s="44"/>
      <c r="I13" s="44"/>
    </row>
    <row r="14" customFormat="false" ht="30" hidden="false" customHeight="true" outlineLevel="0" collapsed="false">
      <c r="B14" s="45" t="s">
        <v>37</v>
      </c>
      <c r="C14" s="56" t="n">
        <f aca="false">C11*C13+C12*(1-C13)</f>
        <v>0.175</v>
      </c>
      <c r="D14" s="46" t="s">
        <v>28</v>
      </c>
      <c r="E14" s="46"/>
      <c r="F14" s="44"/>
      <c r="G14" s="44"/>
      <c r="H14" s="44"/>
      <c r="I14" s="44"/>
    </row>
    <row r="15" customFormat="false" ht="33.75" hidden="false" customHeight="true" outlineLevel="0" collapsed="false">
      <c r="B15" s="5"/>
      <c r="C15" s="5"/>
      <c r="D15" s="5"/>
      <c r="E15" s="5"/>
      <c r="F15" s="5"/>
      <c r="G15" s="5"/>
      <c r="H15" s="5"/>
      <c r="I15" s="5"/>
    </row>
    <row r="16" customFormat="false" ht="30" hidden="false" customHeight="true" outlineLevel="0" collapsed="false">
      <c r="A16" s="57"/>
      <c r="B16" s="58" t="s">
        <v>38</v>
      </c>
      <c r="C16" s="58"/>
      <c r="D16" s="58"/>
      <c r="E16" s="58"/>
      <c r="F16" s="58"/>
      <c r="G16" s="58"/>
      <c r="H16" s="58"/>
      <c r="I16" s="58"/>
      <c r="J16" s="58"/>
      <c r="K16" s="58"/>
    </row>
    <row r="17" customFormat="false" ht="34.5" hidden="false" customHeight="true" outlineLevel="0" collapsed="false">
      <c r="B17" s="59" t="s">
        <v>39</v>
      </c>
      <c r="C17" s="60" t="s">
        <v>40</v>
      </c>
      <c r="D17" s="61" t="s">
        <v>41</v>
      </c>
      <c r="E17" s="61" t="s">
        <v>42</v>
      </c>
      <c r="F17" s="61" t="s">
        <v>43</v>
      </c>
      <c r="G17" s="62" t="s">
        <v>44</v>
      </c>
      <c r="H17" s="62"/>
      <c r="I17" s="62"/>
      <c r="J17" s="62"/>
      <c r="K17" s="62"/>
    </row>
    <row r="18" customFormat="false" ht="39.75" hidden="false" customHeight="true" outlineLevel="0" collapsed="false">
      <c r="B18" s="45" t="s">
        <v>45</v>
      </c>
      <c r="C18" s="63" t="n">
        <v>0</v>
      </c>
      <c r="D18" s="64" t="n">
        <f aca="false">IFERROR(C18/$C$38,0)</f>
        <v>0</v>
      </c>
      <c r="E18" s="65" t="n">
        <v>0.03</v>
      </c>
      <c r="F18" s="66" t="n">
        <v>0.02</v>
      </c>
      <c r="G18" s="41" t="s">
        <v>46</v>
      </c>
      <c r="H18" s="41"/>
      <c r="I18" s="41"/>
      <c r="J18" s="41"/>
      <c r="K18" s="41"/>
    </row>
    <row r="19" customFormat="false" ht="39.75" hidden="false" customHeight="true" outlineLevel="0" collapsed="false">
      <c r="B19" s="41" t="s">
        <v>47</v>
      </c>
      <c r="C19" s="63" t="n">
        <v>0</v>
      </c>
      <c r="D19" s="65" t="n">
        <f aca="false">IFERROR(C19/$C$38,0)</f>
        <v>0</v>
      </c>
      <c r="E19" s="65" t="n">
        <v>0.05</v>
      </c>
      <c r="F19" s="66" t="n">
        <v>0.07</v>
      </c>
      <c r="G19" s="41" t="s">
        <v>48</v>
      </c>
      <c r="H19" s="41"/>
      <c r="I19" s="41"/>
      <c r="J19" s="41"/>
      <c r="K19" s="41"/>
    </row>
    <row r="20" customFormat="false" ht="39.75" hidden="false" customHeight="true" outlineLevel="0" collapsed="false">
      <c r="B20" s="45" t="s">
        <v>49</v>
      </c>
      <c r="C20" s="63" t="n">
        <v>0</v>
      </c>
      <c r="D20" s="64" t="n">
        <f aca="false">IFERROR(C20/$C$38,0)</f>
        <v>0</v>
      </c>
      <c r="E20" s="65" t="n">
        <v>0.08</v>
      </c>
      <c r="F20" s="66" t="n">
        <v>0.08</v>
      </c>
      <c r="G20" s="41" t="s">
        <v>50</v>
      </c>
      <c r="H20" s="41"/>
      <c r="I20" s="41"/>
      <c r="J20" s="41"/>
      <c r="K20" s="41"/>
    </row>
    <row r="21" customFormat="false" ht="39.75" hidden="false" customHeight="true" outlineLevel="0" collapsed="false">
      <c r="B21" s="41" t="s">
        <v>51</v>
      </c>
      <c r="C21" s="63" t="n">
        <v>0</v>
      </c>
      <c r="D21" s="65" t="n">
        <f aca="false">IFERROR(C21/$C$38,0)</f>
        <v>0</v>
      </c>
      <c r="E21" s="65" t="n">
        <v>0.1</v>
      </c>
      <c r="F21" s="66" t="n">
        <v>0.16</v>
      </c>
      <c r="G21" s="41" t="s">
        <v>52</v>
      </c>
      <c r="H21" s="41"/>
      <c r="I21" s="41"/>
      <c r="J21" s="41"/>
      <c r="K21" s="41"/>
    </row>
    <row r="22" customFormat="false" ht="39.75" hidden="false" customHeight="true" outlineLevel="0" collapsed="false">
      <c r="B22" s="45" t="s">
        <v>53</v>
      </c>
      <c r="C22" s="63" t="n">
        <v>0</v>
      </c>
      <c r="D22" s="64" t="n">
        <f aca="false">IFERROR(C22/$C$38,0)</f>
        <v>0</v>
      </c>
      <c r="E22" s="65" t="n">
        <v>0.1</v>
      </c>
      <c r="F22" s="66" t="n">
        <v>0.165</v>
      </c>
      <c r="G22" s="41" t="s">
        <v>54</v>
      </c>
      <c r="H22" s="41"/>
      <c r="I22" s="41"/>
      <c r="J22" s="41"/>
      <c r="K22" s="41"/>
    </row>
    <row r="23" customFormat="false" ht="39.75" hidden="false" customHeight="true" outlineLevel="0" collapsed="false">
      <c r="B23" s="41" t="s">
        <v>55</v>
      </c>
      <c r="C23" s="63" t="n">
        <v>0</v>
      </c>
      <c r="D23" s="65" t="n">
        <f aca="false">IFERROR(C23/$C$38,0)</f>
        <v>0</v>
      </c>
      <c r="E23" s="65" t="n">
        <v>0.08</v>
      </c>
      <c r="F23" s="66" t="n">
        <v>0.18</v>
      </c>
      <c r="G23" s="41" t="s">
        <v>56</v>
      </c>
      <c r="H23" s="41"/>
      <c r="I23" s="41"/>
      <c r="J23" s="41"/>
      <c r="K23" s="41"/>
    </row>
    <row r="24" customFormat="false" ht="39.75" hidden="false" customHeight="true" outlineLevel="0" collapsed="false">
      <c r="B24" s="45" t="s">
        <v>57</v>
      </c>
      <c r="C24" s="63" t="n">
        <v>0</v>
      </c>
      <c r="D24" s="64" t="n">
        <f aca="false">IFERROR(C24/$C$38,0)</f>
        <v>0</v>
      </c>
      <c r="E24" s="65" t="n">
        <v>0.07</v>
      </c>
      <c r="F24" s="66" t="n">
        <v>0.08</v>
      </c>
      <c r="G24" s="41" t="s">
        <v>58</v>
      </c>
      <c r="H24" s="41"/>
      <c r="I24" s="41"/>
      <c r="J24" s="41"/>
      <c r="K24" s="41"/>
    </row>
    <row r="25" customFormat="false" ht="39.75" hidden="false" customHeight="true" outlineLevel="0" collapsed="false">
      <c r="B25" s="41" t="s">
        <v>59</v>
      </c>
      <c r="C25" s="63" t="n">
        <v>0</v>
      </c>
      <c r="D25" s="65" t="n">
        <f aca="false">IFERROR(C25/$C$38,0)</f>
        <v>0</v>
      </c>
      <c r="E25" s="65" t="n">
        <v>0.09</v>
      </c>
      <c r="F25" s="66" t="n">
        <v>0.17</v>
      </c>
      <c r="G25" s="41" t="s">
        <v>60</v>
      </c>
      <c r="H25" s="41"/>
      <c r="I25" s="41"/>
      <c r="J25" s="41"/>
      <c r="K25" s="41"/>
    </row>
    <row r="26" customFormat="false" ht="39.75" hidden="false" customHeight="true" outlineLevel="0" collapsed="false">
      <c r="B26" s="45" t="s">
        <v>61</v>
      </c>
      <c r="C26" s="63" t="n">
        <v>0</v>
      </c>
      <c r="D26" s="64" t="n">
        <f aca="false">IFERROR(C26/$C$38,0)</f>
        <v>0</v>
      </c>
      <c r="E26" s="65" t="n">
        <v>0.07</v>
      </c>
      <c r="F26" s="66" t="n">
        <v>0.15</v>
      </c>
      <c r="G26" s="41" t="s">
        <v>62</v>
      </c>
      <c r="H26" s="41"/>
      <c r="I26" s="41"/>
      <c r="J26" s="41"/>
      <c r="K26" s="41"/>
    </row>
    <row r="27" customFormat="false" ht="39.75" hidden="false" customHeight="true" outlineLevel="0" collapsed="false">
      <c r="B27" s="45" t="s">
        <v>63</v>
      </c>
      <c r="C27" s="63" t="n">
        <v>0</v>
      </c>
      <c r="D27" s="64" t="n">
        <f aca="false">IFERROR(C27/$C$38,0)</f>
        <v>0</v>
      </c>
      <c r="E27" s="65" t="n">
        <v>0.1</v>
      </c>
      <c r="F27" s="66" t="n">
        <v>0.22</v>
      </c>
      <c r="G27" s="41" t="s">
        <v>64</v>
      </c>
      <c r="H27" s="41"/>
      <c r="I27" s="41"/>
      <c r="J27" s="41"/>
      <c r="K27" s="41"/>
    </row>
    <row r="28" customFormat="false" ht="39.75" hidden="false" customHeight="true" outlineLevel="0" collapsed="false">
      <c r="B28" s="45" t="s">
        <v>65</v>
      </c>
      <c r="C28" s="63" t="n">
        <v>0</v>
      </c>
      <c r="D28" s="64" t="n">
        <f aca="false">IFERROR(C28/$C$38,0)</f>
        <v>0</v>
      </c>
      <c r="E28" s="65" t="n">
        <v>0.11</v>
      </c>
      <c r="F28" s="66" t="n">
        <v>0.2</v>
      </c>
      <c r="G28" s="41" t="s">
        <v>66</v>
      </c>
      <c r="H28" s="41"/>
      <c r="I28" s="41"/>
      <c r="J28" s="41"/>
      <c r="K28" s="41"/>
    </row>
    <row r="29" customFormat="false" ht="39.75" hidden="false" customHeight="true" outlineLevel="0" collapsed="false">
      <c r="B29" s="45" t="s">
        <v>67</v>
      </c>
      <c r="C29" s="63" t="n">
        <v>0</v>
      </c>
      <c r="D29" s="64" t="n">
        <f aca="false">IFERROR(C29/$C$38,0)</f>
        <v>0</v>
      </c>
      <c r="E29" s="65" t="n">
        <v>0.07</v>
      </c>
      <c r="F29" s="66" t="n">
        <v>0.12</v>
      </c>
      <c r="G29" s="41" t="s">
        <v>68</v>
      </c>
      <c r="H29" s="41"/>
      <c r="I29" s="41"/>
      <c r="J29" s="41"/>
      <c r="K29" s="41"/>
    </row>
    <row r="30" customFormat="false" ht="39.75" hidden="false" customHeight="true" outlineLevel="0" collapsed="false">
      <c r="B30" s="45" t="s">
        <v>69</v>
      </c>
      <c r="C30" s="63" t="n">
        <v>0</v>
      </c>
      <c r="D30" s="64" t="n">
        <f aca="false">IFERROR(C30/$C$38,0)</f>
        <v>0</v>
      </c>
      <c r="E30" s="65" t="n">
        <v>0.075</v>
      </c>
      <c r="F30" s="66" t="n">
        <v>0.11</v>
      </c>
      <c r="G30" s="41" t="s">
        <v>70</v>
      </c>
      <c r="H30" s="41"/>
      <c r="I30" s="41"/>
      <c r="J30" s="41"/>
      <c r="K30" s="41"/>
    </row>
    <row r="31" customFormat="false" ht="39" hidden="false" customHeight="true" outlineLevel="0" collapsed="false">
      <c r="B31" s="45" t="s">
        <v>71</v>
      </c>
      <c r="C31" s="63" t="n">
        <v>0</v>
      </c>
      <c r="D31" s="64" t="n">
        <f aca="false">IFERROR(C31/$C$38,0)</f>
        <v>0</v>
      </c>
      <c r="E31" s="65" t="n">
        <v>0.035</v>
      </c>
      <c r="F31" s="67" t="n">
        <v>0.05</v>
      </c>
      <c r="G31" s="41" t="s">
        <v>72</v>
      </c>
      <c r="H31" s="41"/>
      <c r="I31" s="41"/>
      <c r="J31" s="41"/>
      <c r="K31" s="41"/>
    </row>
    <row r="32" customFormat="false" ht="39" hidden="false" customHeight="true" outlineLevel="0" collapsed="false">
      <c r="B32" s="45" t="s">
        <v>73</v>
      </c>
      <c r="C32" s="63" t="n">
        <v>0</v>
      </c>
      <c r="D32" s="64" t="n">
        <f aca="false">IFERROR(C32/$C$38,0)</f>
        <v>0</v>
      </c>
      <c r="E32" s="65" t="n">
        <v>0.06</v>
      </c>
      <c r="F32" s="65" t="n">
        <v>0.27</v>
      </c>
      <c r="G32" s="41" t="s">
        <v>74</v>
      </c>
      <c r="H32" s="41"/>
      <c r="I32" s="41"/>
      <c r="J32" s="41"/>
      <c r="K32" s="41"/>
    </row>
    <row r="33" customFormat="false" ht="39" hidden="false" customHeight="true" outlineLevel="0" collapsed="false">
      <c r="B33" s="45" t="s">
        <v>75</v>
      </c>
      <c r="C33" s="63" t="n">
        <v>0</v>
      </c>
      <c r="D33" s="64" t="n">
        <f aca="false">IFERROR(C33/$C$38,0)</f>
        <v>0</v>
      </c>
      <c r="E33" s="65" t="n">
        <v>0.15</v>
      </c>
      <c r="F33" s="65" t="n">
        <v>0.75</v>
      </c>
      <c r="G33" s="41" t="s">
        <v>76</v>
      </c>
      <c r="H33" s="41"/>
      <c r="I33" s="41"/>
      <c r="J33" s="41"/>
      <c r="K33" s="41"/>
    </row>
    <row r="34" customFormat="false" ht="39" hidden="false" customHeight="true" outlineLevel="0" collapsed="false">
      <c r="B34" s="45" t="s">
        <v>77</v>
      </c>
      <c r="C34" s="63" t="n">
        <v>0</v>
      </c>
      <c r="D34" s="64" t="n">
        <f aca="false">IFERROR(C34/$C$38,0)</f>
        <v>0</v>
      </c>
      <c r="E34" s="65" t="n">
        <v>0.12</v>
      </c>
      <c r="F34" s="65" t="n">
        <v>0.25</v>
      </c>
      <c r="G34" s="41" t="s">
        <v>78</v>
      </c>
      <c r="H34" s="41"/>
      <c r="I34" s="41"/>
      <c r="J34" s="41"/>
      <c r="K34" s="41"/>
    </row>
    <row r="35" customFormat="false" ht="30" hidden="false" customHeight="true" outlineLevel="0" collapsed="false">
      <c r="B35" s="45" t="s">
        <v>79</v>
      </c>
      <c r="C35" s="63" t="n">
        <v>0</v>
      </c>
      <c r="D35" s="64" t="n">
        <f aca="false">IFERROR(C35/$C$38,0)</f>
        <v>0</v>
      </c>
      <c r="E35" s="65" t="n">
        <v>0.08</v>
      </c>
      <c r="F35" s="65" t="n">
        <v>0.14</v>
      </c>
      <c r="G35" s="41" t="s">
        <v>80</v>
      </c>
      <c r="H35" s="41"/>
      <c r="I35" s="41"/>
      <c r="J35" s="41"/>
      <c r="K35" s="41"/>
    </row>
    <row r="36" customFormat="false" ht="34.5" hidden="false" customHeight="true" outlineLevel="0" collapsed="false">
      <c r="B36" s="45" t="s">
        <v>81</v>
      </c>
      <c r="C36" s="63" t="n">
        <v>0</v>
      </c>
      <c r="D36" s="64" t="n">
        <f aca="false">IFERROR(C36/$C$38,0)</f>
        <v>0</v>
      </c>
      <c r="E36" s="65" t="n">
        <v>0.13</v>
      </c>
      <c r="F36" s="68" t="n">
        <v>0.35</v>
      </c>
      <c r="G36" s="41" t="s">
        <v>82</v>
      </c>
      <c r="H36" s="41"/>
      <c r="I36" s="41"/>
      <c r="J36" s="41"/>
      <c r="K36" s="41"/>
    </row>
    <row r="37" customFormat="false" ht="30" hidden="false" customHeight="true" outlineLevel="0" collapsed="false">
      <c r="B37" s="45" t="s">
        <v>83</v>
      </c>
      <c r="C37" s="63" t="n">
        <v>0</v>
      </c>
      <c r="D37" s="64" t="n">
        <f aca="false">IFERROR(C37/$C$38,0)</f>
        <v>0</v>
      </c>
      <c r="E37" s="65" t="n">
        <v>0.03</v>
      </c>
      <c r="F37" s="65" t="n">
        <v>0.02</v>
      </c>
      <c r="G37" s="41" t="s">
        <v>84</v>
      </c>
      <c r="H37" s="41"/>
      <c r="I37" s="41"/>
      <c r="J37" s="41"/>
      <c r="K37" s="41"/>
    </row>
    <row r="38" customFormat="false" ht="30" hidden="false" customHeight="true" outlineLevel="0" collapsed="false">
      <c r="B38" s="69" t="s">
        <v>85</v>
      </c>
      <c r="C38" s="70" t="n">
        <f aca="false">SUM(C18:C37)</f>
        <v>0</v>
      </c>
      <c r="D38" s="71" t="n">
        <f aca="false">SUM(D18:D37)</f>
        <v>0</v>
      </c>
      <c r="I38" s="72"/>
      <c r="J38" s="72"/>
      <c r="K38" s="72"/>
    </row>
    <row r="39" customFormat="false" ht="30" hidden="false" customHeight="true" outlineLevel="0" collapsed="false">
      <c r="B39" s="41" t="s">
        <v>86</v>
      </c>
      <c r="C39" s="56" t="n">
        <f aca="false">SQRT((1-0.7)*SUMPRODUCT(D18:D37^2,F18:F37^2)+0.7*SUMPRODUCT(D18:D37,F18:F37)^2)</f>
        <v>0</v>
      </c>
      <c r="D39" s="73" t="n">
        <f aca="false">SUMPRODUCT(D18:D37,E18:E37)</f>
        <v>0</v>
      </c>
      <c r="E39" s="74" t="s">
        <v>87</v>
      </c>
      <c r="F39" s="74"/>
      <c r="G39" s="74"/>
      <c r="H39" s="74"/>
      <c r="I39" s="74"/>
      <c r="J39" s="74"/>
      <c r="K39" s="74"/>
    </row>
    <row r="40" customFormat="false" ht="30" hidden="false" customHeight="true" outlineLevel="0" collapsed="false">
      <c r="B40" s="75"/>
      <c r="C40" s="76"/>
      <c r="D40" s="77"/>
      <c r="E40" s="78"/>
      <c r="F40" s="78"/>
      <c r="G40" s="78"/>
      <c r="H40" s="78"/>
      <c r="I40" s="79"/>
      <c r="J40" s="79"/>
      <c r="K40" s="79"/>
    </row>
    <row r="41" customFormat="false" ht="30" hidden="false" customHeight="true" outlineLevel="0" collapsed="false">
      <c r="A41" s="57"/>
      <c r="B41" s="58" t="s">
        <v>88</v>
      </c>
      <c r="C41" s="58"/>
      <c r="D41" s="58"/>
      <c r="E41" s="58"/>
      <c r="F41" s="58"/>
      <c r="G41" s="58"/>
      <c r="H41" s="58"/>
      <c r="I41" s="58"/>
      <c r="J41" s="58"/>
      <c r="K41" s="58"/>
    </row>
    <row r="42" customFormat="false" ht="30" hidden="false" customHeight="true" outlineLevel="0" collapsed="false">
      <c r="B42" s="59" t="s">
        <v>89</v>
      </c>
      <c r="C42" s="61" t="s">
        <v>90</v>
      </c>
      <c r="D42" s="61" t="s">
        <v>91</v>
      </c>
      <c r="E42" s="61" t="s">
        <v>92</v>
      </c>
      <c r="F42" s="60" t="s">
        <v>93</v>
      </c>
      <c r="G42" s="61" t="s">
        <v>94</v>
      </c>
      <c r="H42" s="61" t="s">
        <v>95</v>
      </c>
      <c r="I42" s="62" t="s">
        <v>96</v>
      </c>
      <c r="J42" s="62"/>
      <c r="K42" s="62"/>
    </row>
    <row r="43" customFormat="false" ht="36.75" hidden="false" customHeight="true" outlineLevel="0" collapsed="false">
      <c r="B43" s="80" t="s">
        <v>97</v>
      </c>
      <c r="C43" s="81" t="s">
        <v>98</v>
      </c>
      <c r="D43" s="81" t="s">
        <v>99</v>
      </c>
      <c r="E43" s="82" t="n">
        <v>67</v>
      </c>
      <c r="F43" s="83" t="n">
        <v>0</v>
      </c>
      <c r="G43" s="81" t="s">
        <v>100</v>
      </c>
      <c r="H43" s="84" t="n">
        <v>0.85</v>
      </c>
      <c r="I43" s="41" t="s">
        <v>101</v>
      </c>
      <c r="J43" s="41"/>
      <c r="K43" s="41"/>
    </row>
    <row r="44" customFormat="false" ht="36.75" hidden="false" customHeight="true" outlineLevel="0" collapsed="false">
      <c r="B44" s="80" t="s">
        <v>97</v>
      </c>
      <c r="C44" s="81" t="s">
        <v>98</v>
      </c>
      <c r="D44" s="81" t="s">
        <v>102</v>
      </c>
      <c r="E44" s="82" t="n">
        <v>67</v>
      </c>
      <c r="F44" s="83" t="n">
        <v>0</v>
      </c>
      <c r="G44" s="81" t="s">
        <v>100</v>
      </c>
      <c r="H44" s="84" t="n">
        <v>0.85</v>
      </c>
      <c r="I44" s="45" t="s">
        <v>103</v>
      </c>
      <c r="J44" s="45"/>
      <c r="K44" s="45"/>
    </row>
    <row r="45" customFormat="false" ht="36.75" hidden="false" customHeight="true" outlineLevel="0" collapsed="false">
      <c r="B45" s="80" t="s">
        <v>104</v>
      </c>
      <c r="C45" s="81" t="s">
        <v>98</v>
      </c>
      <c r="D45" s="81" t="s">
        <v>99</v>
      </c>
      <c r="E45" s="82" t="n">
        <v>65</v>
      </c>
      <c r="F45" s="83" t="n">
        <v>0</v>
      </c>
      <c r="G45" s="81" t="s">
        <v>98</v>
      </c>
      <c r="H45" s="84" t="n">
        <v>1</v>
      </c>
      <c r="I45" s="41" t="s">
        <v>105</v>
      </c>
      <c r="J45" s="41"/>
      <c r="K45" s="41"/>
    </row>
    <row r="46" customFormat="false" ht="36.75" hidden="false" customHeight="true" outlineLevel="0" collapsed="false">
      <c r="B46" s="80" t="s">
        <v>104</v>
      </c>
      <c r="C46" s="81" t="s">
        <v>98</v>
      </c>
      <c r="D46" s="81" t="s">
        <v>102</v>
      </c>
      <c r="E46" s="82" t="n">
        <v>65</v>
      </c>
      <c r="F46" s="83" t="n">
        <v>0</v>
      </c>
      <c r="G46" s="81" t="s">
        <v>98</v>
      </c>
      <c r="H46" s="84" t="n">
        <v>1</v>
      </c>
      <c r="I46" s="45" t="s">
        <v>105</v>
      </c>
      <c r="J46" s="45"/>
      <c r="K46" s="45"/>
    </row>
    <row r="47" customFormat="false" ht="36.75" hidden="false" customHeight="true" outlineLevel="0" collapsed="false">
      <c r="B47" s="80" t="s">
        <v>106</v>
      </c>
      <c r="C47" s="81" t="s">
        <v>98</v>
      </c>
      <c r="D47" s="85"/>
      <c r="E47" s="85" t="n">
        <v>65</v>
      </c>
      <c r="F47" s="83" t="n">
        <v>0</v>
      </c>
      <c r="G47" s="81" t="s">
        <v>98</v>
      </c>
      <c r="H47" s="84" t="n">
        <v>1</v>
      </c>
      <c r="I47" s="41" t="s">
        <v>107</v>
      </c>
      <c r="J47" s="41"/>
      <c r="K47" s="41"/>
    </row>
    <row r="48" customFormat="false" ht="36.75" hidden="false" customHeight="true" outlineLevel="0" collapsed="false">
      <c r="B48" s="80" t="s">
        <v>108</v>
      </c>
      <c r="C48" s="81" t="s">
        <v>98</v>
      </c>
      <c r="D48" s="81"/>
      <c r="E48" s="82" t="n">
        <v>65</v>
      </c>
      <c r="F48" s="83" t="n">
        <v>0</v>
      </c>
      <c r="G48" s="81" t="s">
        <v>98</v>
      </c>
      <c r="H48" s="84" t="n">
        <v>1</v>
      </c>
      <c r="I48" s="45" t="s">
        <v>107</v>
      </c>
      <c r="J48" s="45"/>
      <c r="K48" s="45"/>
    </row>
    <row r="49" customFormat="false" ht="36.75" hidden="false" customHeight="true" outlineLevel="0" collapsed="false">
      <c r="B49" s="86" t="s">
        <v>109</v>
      </c>
      <c r="C49" s="81" t="s">
        <v>98</v>
      </c>
      <c r="D49" s="81"/>
      <c r="E49" s="82" t="n">
        <v>65</v>
      </c>
      <c r="F49" s="83" t="n">
        <v>0</v>
      </c>
      <c r="G49" s="81" t="s">
        <v>98</v>
      </c>
      <c r="H49" s="84" t="n">
        <v>1</v>
      </c>
      <c r="I49" s="87" t="s">
        <v>110</v>
      </c>
      <c r="J49" s="87"/>
      <c r="K49" s="87"/>
    </row>
    <row r="50" customFormat="false" ht="36.75" hidden="false" customHeight="true" outlineLevel="0" collapsed="false">
      <c r="B50" s="86" t="s">
        <v>111</v>
      </c>
      <c r="C50" s="81" t="s">
        <v>98</v>
      </c>
      <c r="D50" s="88"/>
      <c r="E50" s="88" t="n">
        <v>65</v>
      </c>
      <c r="F50" s="88" t="n">
        <v>0</v>
      </c>
      <c r="G50" s="81" t="s">
        <v>98</v>
      </c>
      <c r="H50" s="84" t="n">
        <v>1</v>
      </c>
      <c r="I50" s="87" t="s">
        <v>110</v>
      </c>
      <c r="J50" s="87"/>
      <c r="K50" s="87"/>
    </row>
    <row r="51" customFormat="false" ht="30" hidden="false" customHeight="true" outlineLevel="0" collapsed="false">
      <c r="B51" s="89"/>
      <c r="C51" s="89"/>
      <c r="D51" s="90"/>
      <c r="E51" s="90"/>
      <c r="F51" s="90"/>
      <c r="G51" s="89"/>
      <c r="H51" s="89"/>
      <c r="I51" s="89"/>
      <c r="J51" s="89"/>
      <c r="K51" s="89"/>
    </row>
    <row r="52" customFormat="false" ht="30" hidden="false" customHeight="true" outlineLevel="0" collapsed="false">
      <c r="A52" s="57"/>
      <c r="B52" s="58" t="s">
        <v>112</v>
      </c>
      <c r="C52" s="58"/>
      <c r="D52" s="58"/>
      <c r="E52" s="58"/>
      <c r="F52" s="58"/>
      <c r="G52" s="58"/>
      <c r="H52" s="58"/>
      <c r="I52" s="58"/>
      <c r="J52" s="58"/>
      <c r="K52" s="58"/>
    </row>
    <row r="53" customFormat="false" ht="39.75" hidden="false" customHeight="true" outlineLevel="0" collapsed="false">
      <c r="B53" s="45" t="s">
        <v>113</v>
      </c>
      <c r="C53" s="91" t="n">
        <v>60000</v>
      </c>
      <c r="D53" s="92" t="s">
        <v>114</v>
      </c>
      <c r="E53" s="92"/>
      <c r="F53" s="92"/>
    </row>
    <row r="54" customFormat="false" ht="39.75" hidden="false" customHeight="true" outlineLevel="0" collapsed="false">
      <c r="B54" s="5"/>
      <c r="C54" s="5"/>
      <c r="D54" s="93"/>
      <c r="E54" s="93"/>
      <c r="F54" s="93"/>
      <c r="G54" s="5"/>
      <c r="H54" s="5"/>
      <c r="I54" s="5"/>
    </row>
    <row r="55" customFormat="false" ht="39.75" hidden="false" customHeight="true" outlineLevel="0" collapsed="false">
      <c r="A55" s="40"/>
      <c r="B55" s="94" t="s">
        <v>115</v>
      </c>
      <c r="C55" s="94"/>
      <c r="D55" s="94"/>
      <c r="E55" s="94"/>
      <c r="F55" s="94"/>
      <c r="G55" s="94"/>
      <c r="H55" s="94"/>
      <c r="I55" s="94"/>
      <c r="J55" s="94"/>
      <c r="K55" s="94"/>
    </row>
    <row r="56" customFormat="false" ht="51.75" hidden="false" customHeight="true" outlineLevel="0" collapsed="false">
      <c r="B56" s="95" t="s">
        <v>116</v>
      </c>
      <c r="C56" s="95" t="s">
        <v>117</v>
      </c>
      <c r="D56" s="95" t="s">
        <v>118</v>
      </c>
      <c r="E56" s="95"/>
      <c r="F56" s="95"/>
    </row>
    <row r="57" customFormat="false" ht="39" hidden="false" customHeight="true" outlineLevel="0" collapsed="false">
      <c r="B57" s="81" t="n">
        <v>75</v>
      </c>
      <c r="C57" s="96" t="n">
        <v>0</v>
      </c>
      <c r="D57" s="81" t="s">
        <v>119</v>
      </c>
      <c r="E57" s="81"/>
      <c r="F57" s="81"/>
      <c r="G57" s="97"/>
    </row>
    <row r="58" customFormat="false" ht="39" hidden="false" customHeight="true" outlineLevel="0" collapsed="false">
      <c r="B58" s="81" t="n">
        <v>85</v>
      </c>
      <c r="C58" s="96" t="n">
        <v>0</v>
      </c>
      <c r="D58" s="81"/>
      <c r="E58" s="81"/>
      <c r="F58" s="81"/>
      <c r="G58" s="98"/>
    </row>
    <row r="59" customFormat="false" ht="39" hidden="false" customHeight="true" outlineLevel="0" collapsed="false">
      <c r="B59" s="81"/>
      <c r="C59" s="96" t="n">
        <v>0</v>
      </c>
      <c r="D59" s="81"/>
      <c r="E59" s="81"/>
      <c r="F59" s="81"/>
    </row>
    <row r="60" customFormat="false" ht="39" hidden="false" customHeight="true" outlineLevel="0" collapsed="false">
      <c r="B60" s="81"/>
      <c r="C60" s="96" t="n">
        <v>0</v>
      </c>
      <c r="D60" s="81"/>
      <c r="E60" s="81"/>
      <c r="F60" s="81"/>
    </row>
    <row r="61" customFormat="false" ht="39" hidden="false" customHeight="true" outlineLevel="0" collapsed="false">
      <c r="B61" s="81"/>
      <c r="C61" s="96" t="n">
        <v>0</v>
      </c>
      <c r="D61" s="81"/>
      <c r="E61" s="81"/>
      <c r="F61" s="81"/>
    </row>
    <row r="62" customFormat="false" ht="39.75" hidden="false" customHeight="true" outlineLevel="0" collapsed="false">
      <c r="B62" s="5"/>
      <c r="C62" s="5"/>
      <c r="D62" s="5"/>
      <c r="E62" s="5"/>
      <c r="F62" s="5"/>
      <c r="G62" s="5"/>
    </row>
    <row r="63" customFormat="false" ht="39.75" hidden="false" customHeight="true" outlineLevel="0" collapsed="false">
      <c r="A63" s="40"/>
      <c r="B63" s="99" t="s">
        <v>120</v>
      </c>
    </row>
    <row r="64" customFormat="false" ht="39.75" hidden="false" customHeight="true" outlineLevel="0" collapsed="false">
      <c r="B64" s="41" t="s">
        <v>121</v>
      </c>
      <c r="C64" s="83" t="n">
        <v>0</v>
      </c>
      <c r="D64" s="41" t="s">
        <v>122</v>
      </c>
      <c r="E64" s="41"/>
    </row>
    <row r="65" customFormat="false" ht="39.75" hidden="false" customHeight="true" outlineLevel="0" collapsed="false">
      <c r="B65" s="5"/>
      <c r="C65" s="5"/>
      <c r="D65" s="5"/>
      <c r="E65" s="5"/>
      <c r="F65" s="5"/>
      <c r="G65" s="5"/>
    </row>
    <row r="66" customFormat="false" ht="39.75" hidden="false" customHeight="true" outlineLevel="0" collapsed="false">
      <c r="A66" s="40"/>
      <c r="B66" s="94" t="s">
        <v>123</v>
      </c>
      <c r="C66" s="94"/>
      <c r="D66" s="94"/>
      <c r="E66" s="94"/>
      <c r="F66" s="94"/>
      <c r="G66" s="94"/>
      <c r="H66" s="94"/>
      <c r="I66" s="94"/>
      <c r="J66" s="94"/>
      <c r="K66" s="94"/>
    </row>
    <row r="67" customFormat="false" ht="39.75" hidden="false" customHeight="true" outlineLevel="0" collapsed="false">
      <c r="B67" s="100" t="s">
        <v>124</v>
      </c>
      <c r="C67" s="101" t="s">
        <v>90</v>
      </c>
      <c r="D67" s="101" t="s">
        <v>125</v>
      </c>
      <c r="E67" s="101" t="s">
        <v>126</v>
      </c>
      <c r="F67" s="101" t="s">
        <v>127</v>
      </c>
      <c r="G67" s="102" t="s">
        <v>96</v>
      </c>
      <c r="H67" s="102"/>
      <c r="I67" s="102"/>
      <c r="J67" s="103" t="s">
        <v>128</v>
      </c>
      <c r="K67" s="103"/>
      <c r="L67" s="104" t="s">
        <v>129</v>
      </c>
      <c r="M67" s="104"/>
      <c r="N67" s="104"/>
      <c r="O67" s="104"/>
    </row>
    <row r="68" customFormat="false" ht="33.75" hidden="false" customHeight="true" outlineLevel="0" collapsed="false">
      <c r="B68" s="105" t="s">
        <v>130</v>
      </c>
      <c r="C68" s="81" t="s">
        <v>98</v>
      </c>
      <c r="D68" s="83" t="n">
        <v>0</v>
      </c>
      <c r="E68" s="106" t="n">
        <v>0</v>
      </c>
      <c r="F68" s="88" t="n">
        <v>0</v>
      </c>
      <c r="G68" s="81" t="s">
        <v>131</v>
      </c>
      <c r="H68" s="81"/>
      <c r="I68" s="81"/>
      <c r="J68" s="88"/>
      <c r="K68" s="88"/>
      <c r="L68" s="104"/>
      <c r="M68" s="104"/>
      <c r="N68" s="104"/>
      <c r="O68" s="104"/>
    </row>
    <row r="69" customFormat="false" ht="39" hidden="false" customHeight="true" outlineLevel="0" collapsed="false">
      <c r="B69" s="105" t="s">
        <v>132</v>
      </c>
      <c r="C69" s="81" t="s">
        <v>98</v>
      </c>
      <c r="D69" s="83" t="n">
        <v>0</v>
      </c>
      <c r="E69" s="82" t="n">
        <v>0</v>
      </c>
      <c r="F69" s="88" t="n">
        <v>0</v>
      </c>
      <c r="G69" s="107"/>
      <c r="H69" s="107"/>
      <c r="I69" s="107"/>
      <c r="J69" s="88"/>
      <c r="K69" s="88"/>
    </row>
    <row r="70" customFormat="false" ht="34.5" hidden="false" customHeight="true" outlineLevel="0" collapsed="false">
      <c r="B70" s="105" t="s">
        <v>133</v>
      </c>
      <c r="C70" s="81" t="s">
        <v>98</v>
      </c>
      <c r="D70" s="83" t="n">
        <v>0</v>
      </c>
      <c r="E70" s="82" t="n">
        <v>0</v>
      </c>
      <c r="F70" s="88" t="n">
        <v>0</v>
      </c>
      <c r="G70" s="81"/>
      <c r="H70" s="81"/>
      <c r="I70" s="81"/>
      <c r="J70" s="88"/>
      <c r="K70" s="88"/>
    </row>
    <row r="71" customFormat="false" ht="42" hidden="false" customHeight="true" outlineLevel="0" collapsed="false">
      <c r="B71" s="105" t="s">
        <v>134</v>
      </c>
      <c r="C71" s="81" t="s">
        <v>98</v>
      </c>
      <c r="D71" s="83" t="n">
        <v>0</v>
      </c>
      <c r="E71" s="82" t="n">
        <v>0</v>
      </c>
      <c r="F71" s="88" t="n">
        <v>0</v>
      </c>
      <c r="G71" s="81" t="s">
        <v>135</v>
      </c>
      <c r="H71" s="81"/>
      <c r="I71" s="81"/>
      <c r="J71" s="88"/>
      <c r="K71" s="88"/>
    </row>
    <row r="72" customFormat="false" ht="42" hidden="false" customHeight="true" outlineLevel="0" collapsed="false">
      <c r="B72" s="105" t="s">
        <v>136</v>
      </c>
      <c r="C72" s="81" t="s">
        <v>98</v>
      </c>
      <c r="D72" s="83" t="n">
        <v>0</v>
      </c>
      <c r="E72" s="82" t="n">
        <v>0</v>
      </c>
      <c r="F72" s="88" t="n">
        <v>0</v>
      </c>
      <c r="G72" s="81"/>
      <c r="H72" s="81"/>
      <c r="I72" s="81"/>
      <c r="J72" s="88"/>
      <c r="K72" s="88"/>
    </row>
    <row r="73" customFormat="false" ht="42" hidden="false" customHeight="true" outlineLevel="0" collapsed="false">
      <c r="B73" s="105" t="s">
        <v>137</v>
      </c>
      <c r="C73" s="81" t="s">
        <v>98</v>
      </c>
      <c r="D73" s="83" t="n">
        <v>0</v>
      </c>
      <c r="E73" s="82" t="n">
        <v>0</v>
      </c>
      <c r="F73" s="88" t="n">
        <v>0</v>
      </c>
      <c r="G73" s="81"/>
      <c r="H73" s="81"/>
      <c r="I73" s="81"/>
      <c r="J73" s="88"/>
      <c r="K73" s="88"/>
    </row>
    <row r="74" customFormat="false" ht="42" hidden="false" customHeight="true" outlineLevel="0" collapsed="false">
      <c r="B74" s="5"/>
      <c r="C74" s="5"/>
      <c r="D74" s="5"/>
      <c r="E74" s="5"/>
      <c r="F74" s="5"/>
      <c r="G74" s="93"/>
      <c r="H74" s="93"/>
      <c r="I74" s="93"/>
    </row>
    <row r="75" customFormat="false" ht="42" hidden="false" customHeight="true" outlineLevel="0" collapsed="false">
      <c r="A75" s="57"/>
      <c r="B75" s="108" t="s">
        <v>138</v>
      </c>
      <c r="C75" s="108"/>
      <c r="D75" s="108"/>
      <c r="E75" s="108"/>
      <c r="F75" s="108"/>
      <c r="G75" s="108"/>
      <c r="H75" s="108"/>
      <c r="I75" s="108"/>
      <c r="J75" s="108"/>
      <c r="K75" s="108"/>
      <c r="L75" s="108"/>
      <c r="M75" s="108"/>
      <c r="N75" s="108"/>
    </row>
    <row r="76" customFormat="false" ht="88.5" hidden="false" customHeight="true" outlineLevel="0" collapsed="false">
      <c r="B76" s="109" t="s">
        <v>139</v>
      </c>
      <c r="C76" s="109" t="s">
        <v>140</v>
      </c>
      <c r="D76" s="109" t="s">
        <v>141</v>
      </c>
      <c r="E76" s="109" t="s">
        <v>142</v>
      </c>
      <c r="F76" s="109" t="s">
        <v>143</v>
      </c>
      <c r="G76" s="109" t="s">
        <v>144</v>
      </c>
      <c r="H76" s="109" t="s">
        <v>145</v>
      </c>
      <c r="I76" s="110" t="s">
        <v>146</v>
      </c>
      <c r="J76" s="110"/>
      <c r="K76" s="110"/>
      <c r="L76" s="110"/>
      <c r="M76" s="110"/>
      <c r="N76" s="110"/>
    </row>
    <row r="77" customFormat="false" ht="48" hidden="false" customHeight="true" outlineLevel="0" collapsed="false">
      <c r="B77" s="105" t="s">
        <v>147</v>
      </c>
      <c r="C77" s="81" t="s">
        <v>98</v>
      </c>
      <c r="D77" s="82" t="n">
        <v>0</v>
      </c>
      <c r="E77" s="83" t="n">
        <v>0</v>
      </c>
      <c r="F77" s="83" t="n">
        <v>0</v>
      </c>
      <c r="G77" s="83" t="n">
        <v>0</v>
      </c>
      <c r="H77" s="88" t="n">
        <v>0</v>
      </c>
      <c r="I77" s="41" t="s">
        <v>148</v>
      </c>
      <c r="J77" s="41"/>
      <c r="K77" s="41"/>
      <c r="L77" s="41"/>
      <c r="M77" s="41"/>
      <c r="N77" s="41"/>
    </row>
    <row r="78" customFormat="false" ht="48" hidden="false" customHeight="true" outlineLevel="0" collapsed="false">
      <c r="B78" s="105" t="s">
        <v>149</v>
      </c>
      <c r="C78" s="81" t="s">
        <v>98</v>
      </c>
      <c r="D78" s="82" t="n">
        <v>0</v>
      </c>
      <c r="E78" s="83" t="n">
        <v>0</v>
      </c>
      <c r="F78" s="83" t="n">
        <v>0</v>
      </c>
      <c r="G78" s="83" t="n">
        <v>0</v>
      </c>
      <c r="H78" s="88" t="n">
        <v>0</v>
      </c>
      <c r="I78" s="45" t="s">
        <v>150</v>
      </c>
      <c r="J78" s="45"/>
      <c r="K78" s="45"/>
      <c r="L78" s="45"/>
      <c r="M78" s="45"/>
      <c r="N78" s="45"/>
    </row>
    <row r="79" customFormat="false" ht="48" hidden="false" customHeight="true" outlineLevel="0" collapsed="false">
      <c r="B79" s="105" t="s">
        <v>151</v>
      </c>
      <c r="C79" s="81" t="s">
        <v>98</v>
      </c>
      <c r="D79" s="82" t="n">
        <v>0</v>
      </c>
      <c r="E79" s="83" t="n">
        <v>0</v>
      </c>
      <c r="F79" s="83" t="n">
        <v>0</v>
      </c>
      <c r="G79" s="83" t="n">
        <v>0</v>
      </c>
      <c r="H79" s="88" t="n">
        <v>0</v>
      </c>
      <c r="I79" s="111" t="s">
        <v>152</v>
      </c>
      <c r="J79" s="111"/>
      <c r="K79" s="111"/>
      <c r="L79" s="111"/>
      <c r="M79" s="111"/>
      <c r="N79" s="111"/>
    </row>
    <row r="80" customFormat="false" ht="48" hidden="false" customHeight="true" outlineLevel="0" collapsed="false">
      <c r="B80" s="105" t="s">
        <v>153</v>
      </c>
      <c r="C80" s="81" t="s">
        <v>98</v>
      </c>
      <c r="D80" s="82" t="n">
        <v>0</v>
      </c>
      <c r="E80" s="83" t="n">
        <v>0</v>
      </c>
      <c r="F80" s="83" t="n">
        <v>0</v>
      </c>
      <c r="G80" s="83" t="n">
        <v>0</v>
      </c>
      <c r="H80" s="88" t="n">
        <v>0</v>
      </c>
      <c r="I80" s="112" t="s">
        <v>154</v>
      </c>
      <c r="J80" s="112"/>
      <c r="K80" s="112"/>
      <c r="L80" s="112"/>
      <c r="M80" s="112"/>
      <c r="N80" s="112"/>
    </row>
    <row r="81" customFormat="false" ht="48" hidden="false" customHeight="true" outlineLevel="0" collapsed="false">
      <c r="B81" s="105" t="s">
        <v>153</v>
      </c>
      <c r="C81" s="81" t="s">
        <v>98</v>
      </c>
      <c r="D81" s="82" t="n">
        <v>0</v>
      </c>
      <c r="E81" s="83" t="n">
        <v>0</v>
      </c>
      <c r="F81" s="83" t="n">
        <v>0</v>
      </c>
      <c r="G81" s="83" t="n">
        <v>0</v>
      </c>
      <c r="H81" s="88" t="n">
        <v>0</v>
      </c>
      <c r="I81" s="112" t="s">
        <v>154</v>
      </c>
      <c r="J81" s="112"/>
      <c r="K81" s="112"/>
      <c r="L81" s="112"/>
      <c r="M81" s="112"/>
      <c r="N81" s="112"/>
    </row>
  </sheetData>
  <mergeCells count="71">
    <mergeCell ref="B16:K16"/>
    <mergeCell ref="G17:K17"/>
    <mergeCell ref="G18:K18"/>
    <mergeCell ref="G19:K19"/>
    <mergeCell ref="G20:K20"/>
    <mergeCell ref="G21:K21"/>
    <mergeCell ref="G22:K22"/>
    <mergeCell ref="G23:K23"/>
    <mergeCell ref="G24:K24"/>
    <mergeCell ref="G25:K25"/>
    <mergeCell ref="G26:K26"/>
    <mergeCell ref="G27:K27"/>
    <mergeCell ref="G28:K28"/>
    <mergeCell ref="G29:K29"/>
    <mergeCell ref="G30:K30"/>
    <mergeCell ref="G31:K31"/>
    <mergeCell ref="G32:K32"/>
    <mergeCell ref="G33:K33"/>
    <mergeCell ref="G34:K34"/>
    <mergeCell ref="G35:K35"/>
    <mergeCell ref="G36:K36"/>
    <mergeCell ref="G37:K37"/>
    <mergeCell ref="I38:K38"/>
    <mergeCell ref="E39:K39"/>
    <mergeCell ref="I40:K40"/>
    <mergeCell ref="B41:K41"/>
    <mergeCell ref="I42:K42"/>
    <mergeCell ref="I43:K43"/>
    <mergeCell ref="I44:K44"/>
    <mergeCell ref="I45:K45"/>
    <mergeCell ref="I46:K46"/>
    <mergeCell ref="I47:K47"/>
    <mergeCell ref="I48:K48"/>
    <mergeCell ref="I49:K49"/>
    <mergeCell ref="I50:K50"/>
    <mergeCell ref="D51:F51"/>
    <mergeCell ref="B52:K52"/>
    <mergeCell ref="D53:F53"/>
    <mergeCell ref="D54:F54"/>
    <mergeCell ref="B55:K55"/>
    <mergeCell ref="D56:F56"/>
    <mergeCell ref="D57:F57"/>
    <mergeCell ref="D58:F58"/>
    <mergeCell ref="D59:F59"/>
    <mergeCell ref="D60:F60"/>
    <mergeCell ref="D61:F61"/>
    <mergeCell ref="D64:E64"/>
    <mergeCell ref="B66:K66"/>
    <mergeCell ref="G67:I67"/>
    <mergeCell ref="J67:K67"/>
    <mergeCell ref="L67:O68"/>
    <mergeCell ref="G68:I68"/>
    <mergeCell ref="J68:K68"/>
    <mergeCell ref="G69:I69"/>
    <mergeCell ref="J69:K69"/>
    <mergeCell ref="G70:I70"/>
    <mergeCell ref="J70:K70"/>
    <mergeCell ref="G71:I71"/>
    <mergeCell ref="J71:K71"/>
    <mergeCell ref="G72:I72"/>
    <mergeCell ref="J72:K72"/>
    <mergeCell ref="G73:I73"/>
    <mergeCell ref="J73:K73"/>
    <mergeCell ref="G74:I74"/>
    <mergeCell ref="B75:N75"/>
    <mergeCell ref="I76:N76"/>
    <mergeCell ref="I77:N77"/>
    <mergeCell ref="I78:N78"/>
    <mergeCell ref="I79:N79"/>
    <mergeCell ref="I80:N80"/>
    <mergeCell ref="I81:N81"/>
  </mergeCells>
  <dataValidations count="1">
    <dataValidation allowBlank="false" errorStyle="stop" operator="between" showDropDown="false" showErrorMessage="false" showInputMessage="false" sqref="C51 C53:C54 G53:G54 C56:C58 G56:G58 C62:C65 C67 C71:C74" type="list">
      <formula1>"Yes,No"</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A9D8F"/>
    <pageSetUpPr fitToPage="false"/>
  </sheetPr>
  <dimension ref="A1:F4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1" topLeftCell="A3" activePane="bottomLeft" state="frozen"/>
      <selection pane="topLeft" activeCell="A1" activeCellId="0" sqref="A1"/>
      <selection pane="bottomLeft" activeCell="C39" activeCellId="0" sqref="C39"/>
    </sheetView>
  </sheetViews>
  <sheetFormatPr defaultColWidth="8.66796875" defaultRowHeight="15" customHeight="false" zeroHeight="false" outlineLevelRow="0" outlineLevelCol="0"/>
  <cols>
    <col collapsed="false" customWidth="true" hidden="false" outlineLevel="0" max="1" min="1" style="0" width="2"/>
    <col collapsed="false" customWidth="true" hidden="false" outlineLevel="0" max="2" min="2" style="0" width="42.16"/>
    <col collapsed="false" customWidth="true" hidden="false" outlineLevel="0" max="3" min="3" style="113" width="18"/>
    <col collapsed="false" customWidth="true" hidden="false" outlineLevel="0" max="4" min="4" style="0" width="38"/>
    <col collapsed="false" customWidth="true" hidden="false" outlineLevel="0" max="5" min="5" style="0" width="18"/>
  </cols>
  <sheetData>
    <row r="1" customFormat="false" ht="43.5" hidden="false" customHeight="true" outlineLevel="0" collapsed="false">
      <c r="A1" s="33"/>
      <c r="B1" s="114" t="s">
        <v>155</v>
      </c>
      <c r="C1" s="114"/>
      <c r="D1" s="114"/>
      <c r="E1" s="114"/>
      <c r="F1" s="114"/>
    </row>
    <row r="3" customFormat="false" ht="25.5" hidden="false" customHeight="true" outlineLevel="0" collapsed="false">
      <c r="A3" s="38"/>
      <c r="B3" s="39" t="s">
        <v>156</v>
      </c>
      <c r="C3" s="40"/>
      <c r="D3" s="40"/>
      <c r="E3" s="40"/>
      <c r="F3" s="38"/>
    </row>
    <row r="4" customFormat="false" ht="39.75" hidden="false" customHeight="true" outlineLevel="0" collapsed="false">
      <c r="B4" s="43" t="s">
        <v>157</v>
      </c>
      <c r="C4" s="115" t="n">
        <f aca="false">COUNTIF(MonteCarlo!$BA$3:$BA$1002,"&gt;="&amp;Inputs!$C$64)/1000</f>
        <v>0</v>
      </c>
      <c r="D4" s="41" t="s">
        <v>158</v>
      </c>
      <c r="E4" s="6"/>
    </row>
    <row r="5" customFormat="false" ht="39.75" hidden="false" customHeight="true" outlineLevel="0" collapsed="false">
      <c r="B5" s="116" t="s">
        <v>159</v>
      </c>
      <c r="C5" s="117" t="n">
        <f aca="false">COUNTIF(MonteCarlo!$BA$3:$BA$1002,"&gt;0")/1000</f>
        <v>0</v>
      </c>
      <c r="D5" s="41" t="s">
        <v>160</v>
      </c>
      <c r="E5" s="6"/>
    </row>
    <row r="6" customFormat="false" ht="39.75" hidden="false" customHeight="true" outlineLevel="0" collapsed="false">
      <c r="B6" s="43" t="s">
        <v>161</v>
      </c>
      <c r="C6" s="118" t="n">
        <f aca="false">COUNTIF(MonteCarlo!$BA$3:$BA$1002,"&lt;=0")/1000</f>
        <v>0</v>
      </c>
      <c r="D6" s="41" t="s">
        <v>162</v>
      </c>
      <c r="E6" s="6"/>
    </row>
    <row r="8" customFormat="false" ht="28.5" hidden="false" customHeight="true" outlineLevel="0" collapsed="false">
      <c r="A8" s="38"/>
      <c r="B8" s="39" t="s">
        <v>163</v>
      </c>
      <c r="C8" s="40"/>
      <c r="D8" s="40"/>
      <c r="E8" s="119" t="s">
        <v>164</v>
      </c>
      <c r="F8" s="38"/>
    </row>
    <row r="9" customFormat="false" ht="19.5" hidden="false" customHeight="true" outlineLevel="0" collapsed="false">
      <c r="B9" s="46" t="s">
        <v>165</v>
      </c>
      <c r="C9" s="120" t="e">
        <f aca="false">AVERAGE(MonteCarlo!$BA$3:$BA$1002)</f>
        <v>#VALUE!</v>
      </c>
      <c r="D9" s="45" t="s">
        <v>166</v>
      </c>
      <c r="E9" s="121"/>
    </row>
    <row r="10" customFormat="false" ht="19.5" hidden="false" customHeight="true" outlineLevel="0" collapsed="false">
      <c r="B10" s="43" t="s">
        <v>167</v>
      </c>
      <c r="C10" s="122" t="e">
        <f aca="false">PERCENTILE(MonteCarlo!$BA$3:$BA$1002,0.5)</f>
        <v>#VALUE!</v>
      </c>
      <c r="D10" s="41" t="s">
        <v>168</v>
      </c>
      <c r="E10" s="123" t="n">
        <f aca="false">PERCENTILE(MonteCarlo!$BB$3:$BB$1002,0.5)</f>
        <v>-1</v>
      </c>
    </row>
    <row r="11" customFormat="false" ht="19.5" hidden="false" customHeight="true" outlineLevel="0" collapsed="false">
      <c r="B11" s="46" t="s">
        <v>169</v>
      </c>
      <c r="C11" s="120" t="e">
        <f aca="false">PERCENTILE(MonteCarlo!$BA$3:$BA$1002,0.1)</f>
        <v>#VALUE!</v>
      </c>
      <c r="D11" s="45" t="s">
        <v>170</v>
      </c>
      <c r="E11" s="124" t="e">
        <f aca="false">IF(PERCENTILE(MonteCarlo!$BA$3:$BA$1002,0.1)&lt;=0,"–",PERCENTILE(MonteCarlo!$BB$3:$BB$1002,0.1))</f>
        <v>#VALUE!</v>
      </c>
    </row>
    <row r="12" customFormat="false" ht="19.5" hidden="false" customHeight="true" outlineLevel="0" collapsed="false">
      <c r="B12" s="43" t="s">
        <v>171</v>
      </c>
      <c r="C12" s="122" t="e">
        <f aca="false">PERCENTILE(MonteCarlo!$BA$3:$BA$1002,0.25)</f>
        <v>#VALUE!</v>
      </c>
      <c r="D12" s="41" t="s">
        <v>172</v>
      </c>
      <c r="E12" s="73" t="e">
        <f aca="false">IF(PERCENTILE(MonteCarlo!$BA$3:$BA$1002,0.25)&lt;=0,"–",PERCENTILE(MonteCarlo!$BB$3:$BB$1002,0.25))</f>
        <v>#VALUE!</v>
      </c>
    </row>
    <row r="13" customFormat="false" ht="19.5" hidden="false" customHeight="true" outlineLevel="0" collapsed="false">
      <c r="B13" s="46" t="s">
        <v>173</v>
      </c>
      <c r="C13" s="120" t="e">
        <f aca="false">PERCENTILE(MonteCarlo!$BA$3:$BA$1002,0.75)</f>
        <v>#VALUE!</v>
      </c>
      <c r="D13" s="45" t="s">
        <v>174</v>
      </c>
      <c r="E13" s="121" t="n">
        <f aca="false">PERCENTILE(MonteCarlo!$BB$3:$BB$1002,0.75)</f>
        <v>-1</v>
      </c>
    </row>
    <row r="14" customFormat="false" ht="19.5" hidden="false" customHeight="true" outlineLevel="0" collapsed="false">
      <c r="B14" s="43" t="s">
        <v>175</v>
      </c>
      <c r="C14" s="122" t="e">
        <f aca="false">PERCENTILE(MonteCarlo!$BA$3:$BA$1002,0.9)</f>
        <v>#VALUE!</v>
      </c>
      <c r="D14" s="41" t="s">
        <v>176</v>
      </c>
      <c r="E14" s="123" t="n">
        <f aca="false">PERCENTILE(MonteCarlo!$BB$3:$BB$1002,0.9)</f>
        <v>-1</v>
      </c>
    </row>
    <row r="15" customFormat="false" ht="19.5" hidden="false" customHeight="true" outlineLevel="0" collapsed="false">
      <c r="B15" s="46" t="s">
        <v>177</v>
      </c>
      <c r="C15" s="120" t="e">
        <f aca="false">MAX(MonteCarlo!$BA$3:$BA$1002)</f>
        <v>#VALUE!</v>
      </c>
      <c r="D15" s="45" t="s">
        <v>178</v>
      </c>
      <c r="E15" s="121" t="n">
        <f aca="false">MAX(MonteCarlo!$BB$3:$BB$1002)</f>
        <v>-1</v>
      </c>
    </row>
    <row r="16" customFormat="false" ht="19.5" hidden="false" customHeight="true" outlineLevel="0" collapsed="false">
      <c r="B16" s="43" t="s">
        <v>179</v>
      </c>
      <c r="C16" s="122" t="e">
        <f aca="false">MIN(MonteCarlo!$BA$3:$BA$1002)</f>
        <v>#VALUE!</v>
      </c>
      <c r="D16" s="41" t="s">
        <v>180</v>
      </c>
      <c r="E16" s="73" t="e">
        <f aca="false">IF(MIN(MonteCarlo!$BA$3:$BA$1002)&lt;=0,"–",MIN(MonteCarlo!$BB$3:$BB$1002))</f>
        <v>#VALUE!</v>
      </c>
    </row>
    <row r="18" customFormat="false" ht="25.5" hidden="false" customHeight="true" outlineLevel="0" collapsed="false">
      <c r="A18" s="38"/>
      <c r="B18" s="39" t="s">
        <v>181</v>
      </c>
      <c r="C18" s="40"/>
      <c r="D18" s="40"/>
      <c r="E18" s="40"/>
      <c r="F18" s="38"/>
    </row>
    <row r="19" customFormat="false" ht="18" hidden="false" customHeight="true" outlineLevel="0" collapsed="false">
      <c r="B19" s="125" t="s">
        <v>182</v>
      </c>
      <c r="C19" s="126" t="n">
        <f aca="false">COUNTIF(MonteCarlo!$BA$3:$BA$1002,"&lt;=0")/1000</f>
        <v>0</v>
      </c>
      <c r="D19" s="127"/>
      <c r="E19" s="127"/>
    </row>
    <row r="20" customFormat="false" ht="18" hidden="false" customHeight="true" outlineLevel="0" collapsed="false">
      <c r="B20" s="128" t="s">
        <v>183</v>
      </c>
      <c r="C20" s="129" t="n">
        <f aca="false">COUNTIFS(MonteCarlo!$BA$3:$BA$1002,"&gt;0",MonteCarlo!$BA$3:$BA$1002,"&lt;"&amp;Inputs!$C$64*0.5)/1000</f>
        <v>0</v>
      </c>
      <c r="D20" s="127"/>
      <c r="E20" s="127"/>
    </row>
    <row r="21" customFormat="false" ht="18" hidden="false" customHeight="true" outlineLevel="0" collapsed="false">
      <c r="B21" s="125" t="s">
        <v>184</v>
      </c>
      <c r="C21" s="126" t="n">
        <f aca="false">COUNTIFS(MonteCarlo!$BA$3:$BA$1002,"&gt;="&amp;Inputs!$C$64*0.5,MonteCarlo!$BA$3:$BA$1002,"&lt;"&amp;Inputs!$C$64)/1000</f>
        <v>0</v>
      </c>
      <c r="D21" s="127"/>
      <c r="E21" s="127"/>
    </row>
    <row r="22" customFormat="false" ht="18" hidden="false" customHeight="true" outlineLevel="0" collapsed="false">
      <c r="B22" s="128" t="s">
        <v>185</v>
      </c>
      <c r="C22" s="129" t="n">
        <f aca="false">COUNTIFS(MonteCarlo!$BA$3:$BA$1002,"&gt;="&amp;Inputs!$C$64,MonteCarlo!$BA$3:$BA$1002,"&lt;"&amp;Inputs!$C$64*2)/1000</f>
        <v>0</v>
      </c>
      <c r="D22" s="127"/>
      <c r="E22" s="127"/>
    </row>
    <row r="23" customFormat="false" ht="18" hidden="false" customHeight="true" outlineLevel="0" collapsed="false">
      <c r="B23" s="125" t="s">
        <v>186</v>
      </c>
      <c r="C23" s="126" t="n">
        <f aca="false">COUNTIF(MonteCarlo!$BA$3:$BA$1002,"&gt;="&amp;Inputs!$C$64*2)/1000</f>
        <v>0</v>
      </c>
      <c r="D23" s="127"/>
      <c r="E23" s="127"/>
    </row>
    <row r="25" customFormat="false" ht="25.5" hidden="false" customHeight="true" outlineLevel="0" collapsed="false">
      <c r="A25" s="38"/>
      <c r="B25" s="39" t="s">
        <v>187</v>
      </c>
      <c r="C25" s="40"/>
      <c r="D25" s="40"/>
      <c r="E25" s="40"/>
      <c r="F25" s="38"/>
    </row>
    <row r="26" customFormat="false" ht="18" hidden="false" customHeight="true" outlineLevel="0" collapsed="false">
      <c r="B26" s="130" t="s">
        <v>188</v>
      </c>
      <c r="C26" s="131" t="n">
        <f aca="false">Inputs!$C$38</f>
        <v>0</v>
      </c>
      <c r="D26" s="130"/>
      <c r="E26" s="130"/>
    </row>
    <row r="27" customFormat="false" ht="18" hidden="false" customHeight="true" outlineLevel="0" collapsed="false">
      <c r="B27" s="132" t="s">
        <v>189</v>
      </c>
      <c r="C27" s="133" t="n">
        <f aca="false">Inputs!$C$6</f>
        <v>30</v>
      </c>
      <c r="D27" s="132"/>
      <c r="E27" s="132"/>
    </row>
    <row r="28" customFormat="false" ht="18" hidden="false" customHeight="true" outlineLevel="0" collapsed="false">
      <c r="B28" s="130" t="s">
        <v>190</v>
      </c>
      <c r="C28" s="131" t="n">
        <f aca="false">Inputs!$C$53</f>
        <v>60000</v>
      </c>
      <c r="D28" s="130"/>
      <c r="E28" s="130"/>
    </row>
    <row r="29" customFormat="false" ht="18" hidden="false" customHeight="true" outlineLevel="0" collapsed="false">
      <c r="B29" s="132" t="s">
        <v>191</v>
      </c>
      <c r="C29" s="126" t="n">
        <f aca="false">Inputs!$C$10</f>
        <v>0.03</v>
      </c>
      <c r="D29" s="132"/>
      <c r="E29" s="132"/>
    </row>
    <row r="30" customFormat="false" ht="18" hidden="false" customHeight="true" outlineLevel="0" collapsed="false">
      <c r="B30" s="130" t="s">
        <v>192</v>
      </c>
      <c r="C30" s="129" t="n">
        <f aca="false">Inputs!$C$14</f>
        <v>0.175</v>
      </c>
      <c r="D30" s="130"/>
      <c r="E30" s="130"/>
    </row>
    <row r="31" customFormat="false" ht="18" hidden="false" customHeight="true" outlineLevel="0" collapsed="false">
      <c r="B31" s="132" t="s">
        <v>193</v>
      </c>
      <c r="C31" s="134" t="n">
        <f aca="false">Inputs!$C$64</f>
        <v>0</v>
      </c>
      <c r="D31" s="132"/>
      <c r="E31" s="132"/>
    </row>
    <row r="33" customFormat="false" ht="25.5" hidden="false" customHeight="true" outlineLevel="0" collapsed="false">
      <c r="A33" s="38"/>
      <c r="B33" s="54" t="s">
        <v>194</v>
      </c>
      <c r="C33" s="40"/>
      <c r="D33" s="40"/>
      <c r="E33" s="40"/>
      <c r="F33" s="40"/>
    </row>
    <row r="34" customFormat="false" ht="30" hidden="false" customHeight="true" outlineLevel="0" collapsed="false">
      <c r="B34" s="41" t="s">
        <v>195</v>
      </c>
      <c r="C34" s="135" t="n">
        <f aca="false">Inputs!C7</f>
        <v>0.8</v>
      </c>
      <c r="D34" s="43" t="s">
        <v>196</v>
      </c>
      <c r="E34" s="136"/>
    </row>
    <row r="35" customFormat="false" ht="30" hidden="false" customHeight="true" outlineLevel="0" collapsed="false">
      <c r="B35" s="41" t="s">
        <v>197</v>
      </c>
      <c r="C35" s="68" t="n">
        <f aca="false">C5</f>
        <v>0</v>
      </c>
      <c r="D35" s="43" t="s">
        <v>198</v>
      </c>
      <c r="E35" s="136"/>
    </row>
    <row r="36" customFormat="false" ht="30" hidden="false" customHeight="true" outlineLevel="0" collapsed="false">
      <c r="B36" s="41" t="s">
        <v>199</v>
      </c>
      <c r="C36" s="68" t="n">
        <f aca="false">MAX(0,C34-C35)</f>
        <v>0.8</v>
      </c>
      <c r="D36" s="43" t="s">
        <v>200</v>
      </c>
      <c r="E36" s="136"/>
    </row>
    <row r="37" customFormat="false" ht="21" hidden="false" customHeight="true" outlineLevel="0" collapsed="false">
      <c r="B37" s="137" t="s">
        <v>201</v>
      </c>
      <c r="C37" s="138"/>
    </row>
    <row r="38" customFormat="false" ht="27.75" hidden="false" customHeight="true" outlineLevel="0" collapsed="false">
      <c r="B38" s="41" t="s">
        <v>202</v>
      </c>
      <c r="C38" s="139" t="n">
        <f aca="false">IF(C36&lt;=0,0,ROUND(C36*100*1900,-2))</f>
        <v>152000</v>
      </c>
      <c r="D38" s="43" t="s">
        <v>203</v>
      </c>
      <c r="E38" s="136"/>
    </row>
    <row r="39" customFormat="false" ht="27.75" hidden="false" customHeight="true" outlineLevel="0" collapsed="false">
      <c r="B39" s="41" t="s">
        <v>204</v>
      </c>
      <c r="C39" s="139" t="n">
        <f aca="false">IF(C36&lt;=0,0,ROUND(C36*100*38000,-3))</f>
        <v>3040000</v>
      </c>
      <c r="D39" s="43" t="s">
        <v>205</v>
      </c>
      <c r="E39" s="136"/>
    </row>
    <row r="40" customFormat="false" ht="36" hidden="false" customHeight="true" outlineLevel="0" collapsed="false">
      <c r="B40" s="140"/>
      <c r="C40" s="140"/>
      <c r="D40" s="140"/>
      <c r="E40" s="140"/>
      <c r="F40" s="140"/>
    </row>
    <row r="42" s="141" customFormat="true" ht="24" hidden="false" customHeight="true" outlineLevel="0" collapsed="false">
      <c r="A42" s="38"/>
      <c r="B42" s="39" t="s">
        <v>206</v>
      </c>
      <c r="C42" s="38"/>
      <c r="D42" s="38"/>
      <c r="E42" s="38"/>
      <c r="F42" s="38"/>
    </row>
    <row r="43" customFormat="false" ht="31.5" hidden="false" customHeight="true" outlineLevel="0" collapsed="false">
      <c r="B43" s="137" t="s">
        <v>207</v>
      </c>
    </row>
    <row r="44" customFormat="false" ht="42" hidden="false" customHeight="true" outlineLevel="0" collapsed="false">
      <c r="B44" s="43" t="s">
        <v>208</v>
      </c>
      <c r="C44" s="68" t="n">
        <f aca="false">MAX(0,0.95-C5)</f>
        <v>0.95</v>
      </c>
      <c r="D44" s="43" t="str">
        <f aca="false">IF(C5&gt;=0.95,"✅ Already there!","Percentage points still needed")</f>
        <v>Percentage points still needed</v>
      </c>
      <c r="E44" s="43"/>
      <c r="F44" s="43"/>
    </row>
    <row r="45" customFormat="false" ht="42" hidden="false" customHeight="true" outlineLevel="0" collapsed="false">
      <c r="B45" s="41" t="s">
        <v>209</v>
      </c>
      <c r="C45" s="139" t="n">
        <f aca="false">IF(C5&gt;=0.95,0,ROUND(MAX(0,0.95-C5)*100*2300,-2))</f>
        <v>218500</v>
      </c>
      <c r="D45" s="43" t="s">
        <v>210</v>
      </c>
      <c r="E45" s="43"/>
      <c r="F45" s="43"/>
    </row>
    <row r="46" customFormat="false" ht="42" hidden="false" customHeight="true" outlineLevel="0" collapsed="false">
      <c r="B46" s="41" t="s">
        <v>211</v>
      </c>
      <c r="C46" s="139" t="n">
        <f aca="false">IF(C5&gt;=0.95,0,ROUND(MAX(0,0.95-C5)*100*54000,-3))</f>
        <v>5130000</v>
      </c>
      <c r="D46" s="43" t="s">
        <v>212</v>
      </c>
      <c r="E46" s="43"/>
      <c r="F46" s="43"/>
    </row>
    <row r="47" customFormat="false" ht="31.5" hidden="false" customHeight="true" outlineLevel="0" collapsed="false">
      <c r="B47" s="140"/>
      <c r="C47" s="140"/>
      <c r="D47" s="140"/>
      <c r="E47" s="140"/>
      <c r="F47" s="140"/>
    </row>
  </sheetData>
  <mergeCells count="6">
    <mergeCell ref="B1:F1"/>
    <mergeCell ref="B40:F40"/>
    <mergeCell ref="D44:F44"/>
    <mergeCell ref="D45:F45"/>
    <mergeCell ref="D46:F46"/>
    <mergeCell ref="B47:F47"/>
  </mergeCells>
  <conditionalFormatting sqref="C4">
    <cfRule type="cellIs" priority="2" operator="greaterThanOrEqual" aboveAverage="0" equalAverage="0" bottom="0" percent="0" rank="0" text="" dxfId="0">
      <formula>0.8</formula>
    </cfRule>
    <cfRule type="cellIs" priority="3" operator="between" aboveAverage="0" equalAverage="0" bottom="0" percent="0" rank="0" text="" dxfId="1">
      <formula>0.6</formula>
      <formula>0.7999</formula>
    </cfRule>
    <cfRule type="cellIs" priority="4" operator="lessThan" aboveAverage="0" equalAverage="0" bottom="0" percent="0" rank="0" text="" dxfId="2">
      <formula>0.6</formula>
    </cfRule>
  </conditionalFormatting>
  <conditionalFormatting sqref="C5">
    <cfRule type="cellIs" priority="5" operator="greaterThanOrEqual" aboveAverage="0" equalAverage="0" bottom="0" percent="0" rank="0" text="" dxfId="0">
      <formula>0.9</formula>
    </cfRule>
    <cfRule type="cellIs" priority="6" operator="between" aboveAverage="0" equalAverage="0" bottom="0" percent="0" rank="0" text="" dxfId="1">
      <formula>0.7</formula>
      <formula>0.8999</formula>
    </cfRule>
    <cfRule type="cellIs" priority="7" operator="lessThan" aboveAverage="0" equalAverage="0" bottom="0" percent="0" rank="0" text="" dxfId="2">
      <formula>0.7</formula>
    </cfRule>
  </conditionalFormatting>
  <conditionalFormatting sqref="C6">
    <cfRule type="cellIs" priority="8" operator="greaterThan" aboveAverage="0" equalAverage="0" bottom="0" percent="0" rank="0" text="" dxfId="2">
      <formula>0.15</formula>
    </cfRule>
    <cfRule type="cellIs" priority="9" operator="between" aboveAverage="0" equalAverage="0" bottom="0" percent="0" rank="0" text="" dxfId="1">
      <formula>0.051</formula>
      <formula>0.15</formula>
    </cfRule>
    <cfRule type="cellIs" priority="10" operator="lessThanOrEqual" aboveAverage="0" equalAverage="0" bottom="0" percent="0" rank="0" text="" dxfId="0">
      <formula>0.05</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A9D8F"/>
    <pageSetUpPr fitToPage="false"/>
  </sheetPr>
  <dimension ref="A1:M5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3" topLeftCell="A36" activePane="bottomLeft" state="frozen"/>
      <selection pane="topLeft" activeCell="A1" activeCellId="0" sqref="A1"/>
      <selection pane="bottomLeft" activeCell="A1" activeCellId="0" sqref="A1"/>
    </sheetView>
  </sheetViews>
  <sheetFormatPr defaultColWidth="8.66796875" defaultRowHeight="15" customHeight="false" zeroHeight="false" outlineLevelRow="0" outlineLevelCol="0"/>
  <cols>
    <col collapsed="false" customWidth="true" hidden="false" outlineLevel="0" max="2" min="1" style="0" width="7"/>
    <col collapsed="false" customWidth="true" hidden="false" outlineLevel="0" max="4" min="3" style="0" width="14"/>
    <col collapsed="false" customWidth="true" hidden="false" outlineLevel="0" max="10" min="5" style="0" width="16"/>
    <col collapsed="false" customWidth="true" hidden="false" outlineLevel="0" max="12" min="11" style="0" width="18"/>
    <col collapsed="false" customWidth="true" hidden="false" outlineLevel="0" max="13" min="13" style="0" width="16"/>
  </cols>
  <sheetData>
    <row r="1" customFormat="false" ht="25.5" hidden="false" customHeight="true" outlineLevel="0" collapsed="false">
      <c r="A1" s="142" t="s">
        <v>213</v>
      </c>
      <c r="B1" s="142"/>
      <c r="C1" s="142"/>
      <c r="D1" s="142"/>
      <c r="E1" s="142"/>
      <c r="F1" s="142"/>
      <c r="G1" s="142"/>
      <c r="H1" s="142"/>
      <c r="I1" s="142"/>
      <c r="J1" s="142"/>
      <c r="K1" s="142"/>
    </row>
    <row r="3" customFormat="false" ht="15" hidden="false" customHeight="true" outlineLevel="0" collapsed="false">
      <c r="A3" s="143" t="s">
        <v>214</v>
      </c>
      <c r="B3" s="143" t="s">
        <v>215</v>
      </c>
      <c r="C3" s="143" t="s">
        <v>216</v>
      </c>
      <c r="D3" s="143" t="s">
        <v>217</v>
      </c>
      <c r="E3" s="143" t="s">
        <v>218</v>
      </c>
      <c r="F3" s="143" t="s">
        <v>219</v>
      </c>
      <c r="G3" s="143" t="s">
        <v>220</v>
      </c>
      <c r="H3" s="143" t="s">
        <v>221</v>
      </c>
      <c r="I3" s="143" t="s">
        <v>222</v>
      </c>
      <c r="J3" s="143" t="s">
        <v>223</v>
      </c>
      <c r="K3" s="143" t="s">
        <v>224</v>
      </c>
      <c r="L3" s="144" t="s">
        <v>225</v>
      </c>
      <c r="M3" s="144" t="s">
        <v>226</v>
      </c>
    </row>
    <row r="4" customFormat="false" ht="15" hidden="false" customHeight="true" outlineLevel="0" collapsed="false">
      <c r="A4" s="145" t="n">
        <f aca="false">1</f>
        <v>1</v>
      </c>
      <c r="B4" s="146" t="n">
        <f aca="false">Inputs!$C$4+A4</f>
        <v>61</v>
      </c>
      <c r="C4" s="147" t="n">
        <f aca="false">(1+Inputs!$C$10)^A4</f>
        <v>1.03</v>
      </c>
      <c r="D4" s="148" t="n">
        <f aca="false">IF(ISNUMBER(Inputs!$B$57),IF(Inputs!$B$57=B4,1+Inputs!$C$57,1),1)*IF(ISNUMBER(Inputs!$B$58),IF(Inputs!$B$58=B4,1+Inputs!$C$58,1),1)*IF(ISNUMBER(Inputs!$B$59),IF(Inputs!$B$59=B4,1+Inputs!$C$59,1),1)*IF(ISNUMBER(Inputs!$B$60),IF(Inputs!$B$60=B4,1+Inputs!$C$60,1),1)*IF(ISNUMBER(Inputs!$B$61),IF(Inputs!$B$61=B4,1+Inputs!$C$61,1),1)</f>
        <v>1</v>
      </c>
      <c r="E4" s="149" t="n">
        <f aca="false">IF(OR(D4&lt;&gt;1,F4&lt;&gt;0),Inputs!$C$53*D4-F4,Inputs!$C$53*(1+Inputs!$C$10))</f>
        <v>61800</v>
      </c>
      <c r="F4" s="149" t="n">
        <f aca="false">SUMPRODUCT((Levers!$C$7:$C$11="Yes")*(Levers!$D$7:$D$11=B4)*Levers!$F$7:$F$11)-SUMPRODUCT((Levers!$C$7:$C$11="Yes")*(Levers!$I$7:$I$11=B4)*Levers!$F$7:$F$11)</f>
        <v>0</v>
      </c>
      <c r="G4" s="149" t="n">
        <f aca="false">SUMPRODUCT((Levers!$C$7:$C$11="Yes")*(Levers!$D$7:$D$11&lt;=B4)*((NOT(ISNUMBER(Levers!$I$7:$I$11)))+(ISNUMBER(Levers!$I$7:$I$11)*(B4&lt;Levers!$I$7:$I$11)))*Levers!$G$7:$G$11)</f>
        <v>0</v>
      </c>
      <c r="H4" s="149" t="n">
        <f aca="false">SUMPRODUCT((Levers!$C$7:$C$11="Yes")*(Levers!$D$7:$D$11=B4)*Levers!$E$7:$E$11)*C4</f>
        <v>0</v>
      </c>
      <c r="I4" s="149" t="n">
        <f aca="false">SUMPRODUCT((Income!$C$7:$C$14="Yes")*(Income!$E$7:$E$14&lt;=B4)*Income!$F$7:$F$14*((Income!$G$7:$G$14="Yes")*C4+(Income!$G$7:$G$14&lt;&gt;"Yes")*1))</f>
        <v>0</v>
      </c>
      <c r="J4" s="149" t="n">
        <f aca="false">SUMPRODUCT((Income!$C$7:$C$14="Yes")*(Income!$E$7:$E$14&lt;=B4)*Income!$F$7:$F$14*((Income!$G$7:$G$14="Yes")*C4+(Income!$G$7:$G$14&lt;&gt;"Yes")*1)*(1-Income!$H$7:$H$14*Inputs!$C$11))</f>
        <v>0</v>
      </c>
      <c r="K4" s="150" t="n">
        <f aca="false">MAX(0,(E4+M4-G4-J4-H4)/(1-Inputs!$C$14))</f>
        <v>74909.0909090909</v>
      </c>
      <c r="L4" s="149" t="n">
        <f aca="false">MAX(0,H4-MAX(0,E4+M4-G4-J4))</f>
        <v>0</v>
      </c>
      <c r="M4" s="149" t="n">
        <f aca="false">SUMPRODUCT((Mortgages!$C$7:$C$12="Yes")*(B4&gt;=Mortgages!$G$7:$G$12)*(B4&lt;Mortgages!$E$7:$E$12)*Mortgages!$D$7:$D$12)</f>
        <v>0</v>
      </c>
    </row>
    <row r="5" customFormat="false" ht="15" hidden="false" customHeight="true" outlineLevel="0" collapsed="false">
      <c r="A5" s="145" t="n">
        <f aca="false">2</f>
        <v>2</v>
      </c>
      <c r="B5" s="146" t="n">
        <f aca="false">Inputs!$C$4+A5</f>
        <v>62</v>
      </c>
      <c r="C5" s="147" t="n">
        <f aca="false">(1+Inputs!$C$10)^A5</f>
        <v>1.0609</v>
      </c>
      <c r="D5" s="148" t="n">
        <f aca="false">IF(ISNUMBER(Inputs!$B$57),IF(Inputs!$B$57=B5,1+Inputs!$C$57,1),1)*IF(ISNUMBER(Inputs!$B$58),IF(Inputs!$B$58=B5,1+Inputs!$C$58,1),1)*IF(ISNUMBER(Inputs!$B$59),IF(Inputs!$B$59=B5,1+Inputs!$C$59,1),1)*IF(ISNUMBER(Inputs!$B$60),IF(Inputs!$B$60=B5,1+Inputs!$C$60,1),1)*IF(ISNUMBER(Inputs!$B$61),IF(Inputs!$B$61=B5,1+Inputs!$C$61,1),1)</f>
        <v>1</v>
      </c>
      <c r="E5" s="149" t="n">
        <f aca="false">IF(OR(D5&lt;&gt;1,F5&lt;&gt;0),E4*D5-F5,E4*(1+Inputs!$C$10))</f>
        <v>63654</v>
      </c>
      <c r="F5" s="149" t="n">
        <f aca="false">SUMPRODUCT((Levers!$C$7:$C$11="Yes")*(Levers!$D$7:$D$11=B5)*Levers!$F$7:$F$11)-SUMPRODUCT((Levers!$C$7:$C$11="Yes")*(Levers!$I$7:$I$11=B5)*Levers!$F$7:$F$11)</f>
        <v>0</v>
      </c>
      <c r="G5" s="149" t="n">
        <f aca="false">SUMPRODUCT((Levers!$C$7:$C$11="Yes")*(Levers!$D$7:$D$11&lt;=B5)*((NOT(ISNUMBER(Levers!$I$7:$I$11)))+(ISNUMBER(Levers!$I$7:$I$11)*(B5&lt;Levers!$I$7:$I$11)))*Levers!$G$7:$G$11)</f>
        <v>0</v>
      </c>
      <c r="H5" s="149" t="n">
        <f aca="false">SUMPRODUCT((Levers!$C$7:$C$11="Yes")*(Levers!$D$7:$D$11=B5)*Levers!$E$7:$E$11)*C5</f>
        <v>0</v>
      </c>
      <c r="I5" s="149" t="n">
        <f aca="false">SUMPRODUCT((Income!$C$7:$C$14="Yes")*(Income!$E$7:$E$14&lt;=B5)*Income!$F$7:$F$14*((Income!$G$7:$G$14="Yes")*C5+(Income!$G$7:$G$14&lt;&gt;"Yes")*1))</f>
        <v>0</v>
      </c>
      <c r="J5" s="149" t="n">
        <f aca="false">SUMPRODUCT((Income!$C$7:$C$14="Yes")*(Income!$E$7:$E$14&lt;=B5)*Income!$F$7:$F$14*((Income!$G$7:$G$14="Yes")*C5+(Income!$G$7:$G$14&lt;&gt;"Yes")*1)*(1-Income!$H$7:$H$14*Inputs!$C$11))</f>
        <v>0</v>
      </c>
      <c r="K5" s="150" t="n">
        <f aca="false">MAX(0,(E5+M5-G5-J5-H5)/(1-Inputs!$C$14))</f>
        <v>77156.3636363637</v>
      </c>
      <c r="L5" s="149" t="n">
        <f aca="false">MAX(0,H5-MAX(0,E5+M5-G5-J5))</f>
        <v>0</v>
      </c>
      <c r="M5" s="149" t="n">
        <f aca="false">SUMPRODUCT((Mortgages!$C$7:$C$12="Yes")*(B5&gt;=Mortgages!$G$7:$G$12)*(B5&lt;Mortgages!$E$7:$E$12)*Mortgages!$D$7:$D$12)</f>
        <v>0</v>
      </c>
    </row>
    <row r="6" customFormat="false" ht="15" hidden="false" customHeight="true" outlineLevel="0" collapsed="false">
      <c r="A6" s="145" t="n">
        <f aca="false">3</f>
        <v>3</v>
      </c>
      <c r="B6" s="146" t="n">
        <f aca="false">Inputs!$C$4+A6</f>
        <v>63</v>
      </c>
      <c r="C6" s="147" t="n">
        <f aca="false">(1+Inputs!$C$10)^A6</f>
        <v>1.092727</v>
      </c>
      <c r="D6" s="148" t="n">
        <f aca="false">IF(ISNUMBER(Inputs!$B$57),IF(Inputs!$B$57=B6,1+Inputs!$C$57,1),1)*IF(ISNUMBER(Inputs!$B$58),IF(Inputs!$B$58=B6,1+Inputs!$C$58,1),1)*IF(ISNUMBER(Inputs!$B$59),IF(Inputs!$B$59=B6,1+Inputs!$C$59,1),1)*IF(ISNUMBER(Inputs!$B$60),IF(Inputs!$B$60=B6,1+Inputs!$C$60,1),1)*IF(ISNUMBER(Inputs!$B$61),IF(Inputs!$B$61=B6,1+Inputs!$C$61,1),1)</f>
        <v>1</v>
      </c>
      <c r="E6" s="149" t="n">
        <f aca="false">IF(OR(D6&lt;&gt;1,F6&lt;&gt;0),E5*D6-F6,E5*(1+Inputs!$C$10))</f>
        <v>65563.62</v>
      </c>
      <c r="F6" s="149" t="n">
        <f aca="false">SUMPRODUCT((Levers!$C$7:$C$11="Yes")*(Levers!$D$7:$D$11=B6)*Levers!$F$7:$F$11)-SUMPRODUCT((Levers!$C$7:$C$11="Yes")*(Levers!$I$7:$I$11=B6)*Levers!$F$7:$F$11)</f>
        <v>0</v>
      </c>
      <c r="G6" s="149" t="n">
        <f aca="false">SUMPRODUCT((Levers!$C$7:$C$11="Yes")*(Levers!$D$7:$D$11&lt;=B6)*((NOT(ISNUMBER(Levers!$I$7:$I$11)))+(ISNUMBER(Levers!$I$7:$I$11)*(B6&lt;Levers!$I$7:$I$11)))*Levers!$G$7:$G$11)</f>
        <v>0</v>
      </c>
      <c r="H6" s="149" t="n">
        <f aca="false">SUMPRODUCT((Levers!$C$7:$C$11="Yes")*(Levers!$D$7:$D$11=B6)*Levers!$E$7:$E$11)*C6</f>
        <v>0</v>
      </c>
      <c r="I6" s="149" t="n">
        <f aca="false">SUMPRODUCT((Income!$C$7:$C$14="Yes")*(Income!$E$7:$E$14&lt;=B6)*Income!$F$7:$F$14*((Income!$G$7:$G$14="Yes")*C6+(Income!$G$7:$G$14&lt;&gt;"Yes")*1))</f>
        <v>0</v>
      </c>
      <c r="J6" s="149" t="n">
        <f aca="false">SUMPRODUCT((Income!$C$7:$C$14="Yes")*(Income!$E$7:$E$14&lt;=B6)*Income!$F$7:$F$14*((Income!$G$7:$G$14="Yes")*C6+(Income!$G$7:$G$14&lt;&gt;"Yes")*1)*(1-Income!$H$7:$H$14*Inputs!$C$11))</f>
        <v>0</v>
      </c>
      <c r="K6" s="150" t="n">
        <f aca="false">MAX(0,(E6+M6-G6-J6-H6)/(1-Inputs!$C$14))</f>
        <v>79471.0545454546</v>
      </c>
      <c r="L6" s="149" t="n">
        <f aca="false">MAX(0,H6-MAX(0,E6+M6-G6-J6))</f>
        <v>0</v>
      </c>
      <c r="M6" s="149" t="n">
        <f aca="false">SUMPRODUCT((Mortgages!$C$7:$C$12="Yes")*(B6&gt;=Mortgages!$G$7:$G$12)*(B6&lt;Mortgages!$E$7:$E$12)*Mortgages!$D$7:$D$12)</f>
        <v>0</v>
      </c>
    </row>
    <row r="7" customFormat="false" ht="15" hidden="false" customHeight="true" outlineLevel="0" collapsed="false">
      <c r="A7" s="145" t="n">
        <f aca="false">4</f>
        <v>4</v>
      </c>
      <c r="B7" s="146" t="n">
        <f aca="false">Inputs!$C$4+A7</f>
        <v>64</v>
      </c>
      <c r="C7" s="147" t="n">
        <f aca="false">(1+Inputs!$C$10)^A7</f>
        <v>1.12550881</v>
      </c>
      <c r="D7" s="148" t="n">
        <f aca="false">IF(ISNUMBER(Inputs!$B$57),IF(Inputs!$B$57=B7,1+Inputs!$C$57,1),1)*IF(ISNUMBER(Inputs!$B$58),IF(Inputs!$B$58=B7,1+Inputs!$C$58,1),1)*IF(ISNUMBER(Inputs!$B$59),IF(Inputs!$B$59=B7,1+Inputs!$C$59,1),1)*IF(ISNUMBER(Inputs!$B$60),IF(Inputs!$B$60=B7,1+Inputs!$C$60,1),1)*IF(ISNUMBER(Inputs!$B$61),IF(Inputs!$B$61=B7,1+Inputs!$C$61,1),1)</f>
        <v>1</v>
      </c>
      <c r="E7" s="149" t="n">
        <f aca="false">IF(OR(D7&lt;&gt;1,F7&lt;&gt;0),E6*D7-F7,E6*(1+Inputs!$C$10))</f>
        <v>67530.5286</v>
      </c>
      <c r="F7" s="149" t="n">
        <f aca="false">SUMPRODUCT((Levers!$C$7:$C$11="Yes")*(Levers!$D$7:$D$11=B7)*Levers!$F$7:$F$11)-SUMPRODUCT((Levers!$C$7:$C$11="Yes")*(Levers!$I$7:$I$11=B7)*Levers!$F$7:$F$11)</f>
        <v>0</v>
      </c>
      <c r="G7" s="149" t="n">
        <f aca="false">SUMPRODUCT((Levers!$C$7:$C$11="Yes")*(Levers!$D$7:$D$11&lt;=B7)*((NOT(ISNUMBER(Levers!$I$7:$I$11)))+(ISNUMBER(Levers!$I$7:$I$11)*(B7&lt;Levers!$I$7:$I$11)))*Levers!$G$7:$G$11)</f>
        <v>0</v>
      </c>
      <c r="H7" s="149" t="n">
        <f aca="false">SUMPRODUCT((Levers!$C$7:$C$11="Yes")*(Levers!$D$7:$D$11=B7)*Levers!$E$7:$E$11)*C7</f>
        <v>0</v>
      </c>
      <c r="I7" s="149" t="n">
        <f aca="false">SUMPRODUCT((Income!$C$7:$C$14="Yes")*(Income!$E$7:$E$14&lt;=B7)*Income!$F$7:$F$14*((Income!$G$7:$G$14="Yes")*C7+(Income!$G$7:$G$14&lt;&gt;"Yes")*1))</f>
        <v>0</v>
      </c>
      <c r="J7" s="149" t="n">
        <f aca="false">SUMPRODUCT((Income!$C$7:$C$14="Yes")*(Income!$E$7:$E$14&lt;=B7)*Income!$F$7:$F$14*((Income!$G$7:$G$14="Yes")*C7+(Income!$G$7:$G$14&lt;&gt;"Yes")*1)*(1-Income!$H$7:$H$14*Inputs!$C$11))</f>
        <v>0</v>
      </c>
      <c r="K7" s="150" t="n">
        <f aca="false">MAX(0,(E7+M7-G7-J7-H7)/(1-Inputs!$C$14))</f>
        <v>81855.1861818182</v>
      </c>
      <c r="L7" s="149" t="n">
        <f aca="false">MAX(0,H7-MAX(0,E7+M7-G7-J7))</f>
        <v>0</v>
      </c>
      <c r="M7" s="149" t="n">
        <f aca="false">SUMPRODUCT((Mortgages!$C$7:$C$12="Yes")*(B7&gt;=Mortgages!$G$7:$G$12)*(B7&lt;Mortgages!$E$7:$E$12)*Mortgages!$D$7:$D$12)</f>
        <v>0</v>
      </c>
    </row>
    <row r="8" customFormat="false" ht="15" hidden="false" customHeight="true" outlineLevel="0" collapsed="false">
      <c r="A8" s="145" t="n">
        <f aca="false">5</f>
        <v>5</v>
      </c>
      <c r="B8" s="146" t="n">
        <f aca="false">Inputs!$C$4+A8</f>
        <v>65</v>
      </c>
      <c r="C8" s="147" t="n">
        <f aca="false">(1+Inputs!$C$10)^A8</f>
        <v>1.1592740743</v>
      </c>
      <c r="D8" s="148" t="n">
        <f aca="false">IF(ISNUMBER(Inputs!$B$57),IF(Inputs!$B$57=B8,1+Inputs!$C$57,1),1)*IF(ISNUMBER(Inputs!$B$58),IF(Inputs!$B$58=B8,1+Inputs!$C$58,1),1)*IF(ISNUMBER(Inputs!$B$59),IF(Inputs!$B$59=B8,1+Inputs!$C$59,1),1)*IF(ISNUMBER(Inputs!$B$60),IF(Inputs!$B$60=B8,1+Inputs!$C$60,1),1)*IF(ISNUMBER(Inputs!$B$61),IF(Inputs!$B$61=B8,1+Inputs!$C$61,1),1)</f>
        <v>1</v>
      </c>
      <c r="E8" s="149" t="n">
        <f aca="false">IF(OR(D8&lt;&gt;1,F8&lt;&gt;0),E7*D8-F8,E7*(1+Inputs!$C$10))</f>
        <v>69556.444458</v>
      </c>
      <c r="F8" s="149" t="n">
        <f aca="false">SUMPRODUCT((Levers!$C$7:$C$11="Yes")*(Levers!$D$7:$D$11=B8)*Levers!$F$7:$F$11)-SUMPRODUCT((Levers!$C$7:$C$11="Yes")*(Levers!$I$7:$I$11=B8)*Levers!$F$7:$F$11)</f>
        <v>0</v>
      </c>
      <c r="G8" s="149" t="n">
        <f aca="false">SUMPRODUCT((Levers!$C$7:$C$11="Yes")*(Levers!$D$7:$D$11&lt;=B8)*((NOT(ISNUMBER(Levers!$I$7:$I$11)))+(ISNUMBER(Levers!$I$7:$I$11)*(B8&lt;Levers!$I$7:$I$11)))*Levers!$G$7:$G$11)</f>
        <v>0</v>
      </c>
      <c r="H8" s="149" t="n">
        <f aca="false">SUMPRODUCT((Levers!$C$7:$C$11="Yes")*(Levers!$D$7:$D$11=B8)*Levers!$E$7:$E$11)*C8</f>
        <v>0</v>
      </c>
      <c r="I8" s="149" t="n">
        <f aca="false">SUMPRODUCT((Income!$C$7:$C$14="Yes")*(Income!$E$7:$E$14&lt;=B8)*Income!$F$7:$F$14*((Income!$G$7:$G$14="Yes")*C8+(Income!$G$7:$G$14&lt;&gt;"Yes")*1))</f>
        <v>0</v>
      </c>
      <c r="J8" s="149" t="n">
        <f aca="false">SUMPRODUCT((Income!$C$7:$C$14="Yes")*(Income!$E$7:$E$14&lt;=B8)*Income!$F$7:$F$14*((Income!$G$7:$G$14="Yes")*C8+(Income!$G$7:$G$14&lt;&gt;"Yes")*1)*(1-Income!$H$7:$H$14*Inputs!$C$11))</f>
        <v>0</v>
      </c>
      <c r="K8" s="150" t="n">
        <f aca="false">MAX(0,(E8+M8-G8-J8-H8)/(1-Inputs!$C$14))</f>
        <v>84310.8417672727</v>
      </c>
      <c r="L8" s="149" t="n">
        <f aca="false">MAX(0,H8-MAX(0,E8+M8-G8-J8))</f>
        <v>0</v>
      </c>
      <c r="M8" s="149" t="n">
        <f aca="false">SUMPRODUCT((Mortgages!$C$7:$C$12="Yes")*(B8&gt;=Mortgages!$G$7:$G$12)*(B8&lt;Mortgages!$E$7:$E$12)*Mortgages!$D$7:$D$12)</f>
        <v>0</v>
      </c>
    </row>
    <row r="9" customFormat="false" ht="15" hidden="false" customHeight="true" outlineLevel="0" collapsed="false">
      <c r="A9" s="145" t="n">
        <f aca="false">6</f>
        <v>6</v>
      </c>
      <c r="B9" s="146" t="n">
        <f aca="false">Inputs!$C$4+A9</f>
        <v>66</v>
      </c>
      <c r="C9" s="147" t="n">
        <f aca="false">(1+Inputs!$C$10)^A9</f>
        <v>1.194052296529</v>
      </c>
      <c r="D9" s="148" t="n">
        <f aca="false">IF(ISNUMBER(Inputs!$B$57),IF(Inputs!$B$57=B9,1+Inputs!$C$57,1),1)*IF(ISNUMBER(Inputs!$B$58),IF(Inputs!$B$58=B9,1+Inputs!$C$58,1),1)*IF(ISNUMBER(Inputs!$B$59),IF(Inputs!$B$59=B9,1+Inputs!$C$59,1),1)*IF(ISNUMBER(Inputs!$B$60),IF(Inputs!$B$60=B9,1+Inputs!$C$60,1),1)*IF(ISNUMBER(Inputs!$B$61),IF(Inputs!$B$61=B9,1+Inputs!$C$61,1),1)</f>
        <v>1</v>
      </c>
      <c r="E9" s="149" t="n">
        <f aca="false">IF(OR(D9&lt;&gt;1,F9&lt;&gt;0),E8*D9-F9,E8*(1+Inputs!$C$10))</f>
        <v>71643.13779174</v>
      </c>
      <c r="F9" s="149" t="n">
        <f aca="false">SUMPRODUCT((Levers!$C$7:$C$11="Yes")*(Levers!$D$7:$D$11=B9)*Levers!$F$7:$F$11)-SUMPRODUCT((Levers!$C$7:$C$11="Yes")*(Levers!$I$7:$I$11=B9)*Levers!$F$7:$F$11)</f>
        <v>0</v>
      </c>
      <c r="G9" s="149" t="n">
        <f aca="false">SUMPRODUCT((Levers!$C$7:$C$11="Yes")*(Levers!$D$7:$D$11&lt;=B9)*((NOT(ISNUMBER(Levers!$I$7:$I$11)))+(ISNUMBER(Levers!$I$7:$I$11)*(B9&lt;Levers!$I$7:$I$11)))*Levers!$G$7:$G$11)</f>
        <v>0</v>
      </c>
      <c r="H9" s="149" t="n">
        <f aca="false">SUMPRODUCT((Levers!$C$7:$C$11="Yes")*(Levers!$D$7:$D$11=B9)*Levers!$E$7:$E$11)*C9</f>
        <v>0</v>
      </c>
      <c r="I9" s="149" t="n">
        <f aca="false">SUMPRODUCT((Income!$C$7:$C$14="Yes")*(Income!$E$7:$E$14&lt;=B9)*Income!$F$7:$F$14*((Income!$G$7:$G$14="Yes")*C9+(Income!$G$7:$G$14&lt;&gt;"Yes")*1))</f>
        <v>0</v>
      </c>
      <c r="J9" s="149" t="n">
        <f aca="false">SUMPRODUCT((Income!$C$7:$C$14="Yes")*(Income!$E$7:$E$14&lt;=B9)*Income!$F$7:$F$14*((Income!$G$7:$G$14="Yes")*C9+(Income!$G$7:$G$14&lt;&gt;"Yes")*1)*(1-Income!$H$7:$H$14*Inputs!$C$11))</f>
        <v>0</v>
      </c>
      <c r="K9" s="150" t="n">
        <f aca="false">MAX(0,(E9+M9-G9-J9-H9)/(1-Inputs!$C$14))</f>
        <v>86840.1670202909</v>
      </c>
      <c r="L9" s="149" t="n">
        <f aca="false">MAX(0,H9-MAX(0,E9+M9-G9-J9))</f>
        <v>0</v>
      </c>
      <c r="M9" s="149" t="n">
        <f aca="false">SUMPRODUCT((Mortgages!$C$7:$C$12="Yes")*(B9&gt;=Mortgages!$G$7:$G$12)*(B9&lt;Mortgages!$E$7:$E$12)*Mortgages!$D$7:$D$12)</f>
        <v>0</v>
      </c>
    </row>
    <row r="10" customFormat="false" ht="15" hidden="false" customHeight="true" outlineLevel="0" collapsed="false">
      <c r="A10" s="145" t="n">
        <f aca="false">7</f>
        <v>7</v>
      </c>
      <c r="B10" s="146" t="n">
        <f aca="false">Inputs!$C$4+A10</f>
        <v>67</v>
      </c>
      <c r="C10" s="147" t="n">
        <f aca="false">(1+Inputs!$C$10)^A10</f>
        <v>1.22987386542487</v>
      </c>
      <c r="D10" s="148" t="n">
        <f aca="false">IF(ISNUMBER(Inputs!$B$57),IF(Inputs!$B$57=B10,1+Inputs!$C$57,1),1)*IF(ISNUMBER(Inputs!$B$58),IF(Inputs!$B$58=B10,1+Inputs!$C$58,1),1)*IF(ISNUMBER(Inputs!$B$59),IF(Inputs!$B$59=B10,1+Inputs!$C$59,1),1)*IF(ISNUMBER(Inputs!$B$60),IF(Inputs!$B$60=B10,1+Inputs!$C$60,1),1)*IF(ISNUMBER(Inputs!$B$61),IF(Inputs!$B$61=B10,1+Inputs!$C$61,1),1)</f>
        <v>1</v>
      </c>
      <c r="E10" s="149" t="n">
        <f aca="false">IF(OR(D10&lt;&gt;1,F10&lt;&gt;0),E9*D10-F10,E9*(1+Inputs!$C$10))</f>
        <v>73792.4319254922</v>
      </c>
      <c r="F10" s="149" t="n">
        <f aca="false">SUMPRODUCT((Levers!$C$7:$C$11="Yes")*(Levers!$D$7:$D$11=B10)*Levers!$F$7:$F$11)-SUMPRODUCT((Levers!$C$7:$C$11="Yes")*(Levers!$I$7:$I$11=B10)*Levers!$F$7:$F$11)</f>
        <v>0</v>
      </c>
      <c r="G10" s="149" t="n">
        <f aca="false">SUMPRODUCT((Levers!$C$7:$C$11="Yes")*(Levers!$D$7:$D$11&lt;=B10)*((NOT(ISNUMBER(Levers!$I$7:$I$11)))+(ISNUMBER(Levers!$I$7:$I$11)*(B10&lt;Levers!$I$7:$I$11)))*Levers!$G$7:$G$11)</f>
        <v>0</v>
      </c>
      <c r="H10" s="149" t="n">
        <f aca="false">SUMPRODUCT((Levers!$C$7:$C$11="Yes")*(Levers!$D$7:$D$11=B10)*Levers!$E$7:$E$11)*C10</f>
        <v>0</v>
      </c>
      <c r="I10" s="149" t="n">
        <f aca="false">SUMPRODUCT((Income!$C$7:$C$14="Yes")*(Income!$E$7:$E$14&lt;=B10)*Income!$F$7:$F$14*((Income!$G$7:$G$14="Yes")*C10+(Income!$G$7:$G$14&lt;&gt;"Yes")*1))</f>
        <v>0</v>
      </c>
      <c r="J10" s="149" t="n">
        <f aca="false">SUMPRODUCT((Income!$C$7:$C$14="Yes")*(Income!$E$7:$E$14&lt;=B10)*Income!$F$7:$F$14*((Income!$G$7:$G$14="Yes")*C10+(Income!$G$7:$G$14&lt;&gt;"Yes")*1)*(1-Income!$H$7:$H$14*Inputs!$C$11))</f>
        <v>0</v>
      </c>
      <c r="K10" s="150" t="n">
        <f aca="false">MAX(0,(E10+M10-G10-J10-H10)/(1-Inputs!$C$14))</f>
        <v>89445.3720308996</v>
      </c>
      <c r="L10" s="149" t="n">
        <f aca="false">MAX(0,H10-MAX(0,E10+M10-G10-J10))</f>
        <v>0</v>
      </c>
      <c r="M10" s="149" t="n">
        <f aca="false">SUMPRODUCT((Mortgages!$C$7:$C$12="Yes")*(B10&gt;=Mortgages!$G$7:$G$12)*(B10&lt;Mortgages!$E$7:$E$12)*Mortgages!$D$7:$D$12)</f>
        <v>0</v>
      </c>
    </row>
    <row r="11" customFormat="false" ht="15" hidden="false" customHeight="true" outlineLevel="0" collapsed="false">
      <c r="A11" s="145" t="n">
        <f aca="false">8</f>
        <v>8</v>
      </c>
      <c r="B11" s="146" t="n">
        <f aca="false">Inputs!$C$4+A11</f>
        <v>68</v>
      </c>
      <c r="C11" s="147" t="n">
        <f aca="false">(1+Inputs!$C$10)^A11</f>
        <v>1.26677008138762</v>
      </c>
      <c r="D11" s="148" t="n">
        <f aca="false">IF(ISNUMBER(Inputs!$B$57),IF(Inputs!$B$57=B11,1+Inputs!$C$57,1),1)*IF(ISNUMBER(Inputs!$B$58),IF(Inputs!$B$58=B11,1+Inputs!$C$58,1),1)*IF(ISNUMBER(Inputs!$B$59),IF(Inputs!$B$59=B11,1+Inputs!$C$59,1),1)*IF(ISNUMBER(Inputs!$B$60),IF(Inputs!$B$60=B11,1+Inputs!$C$60,1),1)*IF(ISNUMBER(Inputs!$B$61),IF(Inputs!$B$61=B11,1+Inputs!$C$61,1),1)</f>
        <v>1</v>
      </c>
      <c r="E11" s="149" t="n">
        <f aca="false">IF(OR(D11&lt;&gt;1,F11&lt;&gt;0),E10*D11-F11,E10*(1+Inputs!$C$10))</f>
        <v>76006.204883257</v>
      </c>
      <c r="F11" s="149" t="n">
        <f aca="false">SUMPRODUCT((Levers!$C$7:$C$11="Yes")*(Levers!$D$7:$D$11=B11)*Levers!$F$7:$F$11)-SUMPRODUCT((Levers!$C$7:$C$11="Yes")*(Levers!$I$7:$I$11=B11)*Levers!$F$7:$F$11)</f>
        <v>0</v>
      </c>
      <c r="G11" s="149" t="n">
        <f aca="false">SUMPRODUCT((Levers!$C$7:$C$11="Yes")*(Levers!$D$7:$D$11&lt;=B11)*((NOT(ISNUMBER(Levers!$I$7:$I$11)))+(ISNUMBER(Levers!$I$7:$I$11)*(B11&lt;Levers!$I$7:$I$11)))*Levers!$G$7:$G$11)</f>
        <v>0</v>
      </c>
      <c r="H11" s="149" t="n">
        <f aca="false">SUMPRODUCT((Levers!$C$7:$C$11="Yes")*(Levers!$D$7:$D$11=B11)*Levers!$E$7:$E$11)*C11</f>
        <v>0</v>
      </c>
      <c r="I11" s="149" t="n">
        <f aca="false">SUMPRODUCT((Income!$C$7:$C$14="Yes")*(Income!$E$7:$E$14&lt;=B11)*Income!$F$7:$F$14*((Income!$G$7:$G$14="Yes")*C11+(Income!$G$7:$G$14&lt;&gt;"Yes")*1))</f>
        <v>0</v>
      </c>
      <c r="J11" s="149" t="n">
        <f aca="false">SUMPRODUCT((Income!$C$7:$C$14="Yes")*(Income!$E$7:$E$14&lt;=B11)*Income!$F$7:$F$14*((Income!$G$7:$G$14="Yes")*C11+(Income!$G$7:$G$14&lt;&gt;"Yes")*1)*(1-Income!$H$7:$H$14*Inputs!$C$11))</f>
        <v>0</v>
      </c>
      <c r="K11" s="150" t="n">
        <f aca="false">MAX(0,(E11+M11-G11-J11-H11)/(1-Inputs!$C$14))</f>
        <v>92128.7331918266</v>
      </c>
      <c r="L11" s="149" t="n">
        <f aca="false">MAX(0,H11-MAX(0,E11+M11-G11-J11))</f>
        <v>0</v>
      </c>
      <c r="M11" s="149" t="n">
        <f aca="false">SUMPRODUCT((Mortgages!$C$7:$C$12="Yes")*(B11&gt;=Mortgages!$G$7:$G$12)*(B11&lt;Mortgages!$E$7:$E$12)*Mortgages!$D$7:$D$12)</f>
        <v>0</v>
      </c>
    </row>
    <row r="12" customFormat="false" ht="15" hidden="false" customHeight="true" outlineLevel="0" collapsed="false">
      <c r="A12" s="145" t="n">
        <f aca="false">9</f>
        <v>9</v>
      </c>
      <c r="B12" s="146" t="n">
        <f aca="false">Inputs!$C$4+A12</f>
        <v>69</v>
      </c>
      <c r="C12" s="147" t="n">
        <f aca="false">(1+Inputs!$C$10)^A12</f>
        <v>1.30477318382925</v>
      </c>
      <c r="D12" s="148" t="n">
        <f aca="false">IF(ISNUMBER(Inputs!$B$57),IF(Inputs!$B$57=B12,1+Inputs!$C$57,1),1)*IF(ISNUMBER(Inputs!$B$58),IF(Inputs!$B$58=B12,1+Inputs!$C$58,1),1)*IF(ISNUMBER(Inputs!$B$59),IF(Inputs!$B$59=B12,1+Inputs!$C$59,1),1)*IF(ISNUMBER(Inputs!$B$60),IF(Inputs!$B$60=B12,1+Inputs!$C$60,1),1)*IF(ISNUMBER(Inputs!$B$61),IF(Inputs!$B$61=B12,1+Inputs!$C$61,1),1)</f>
        <v>1</v>
      </c>
      <c r="E12" s="149" t="n">
        <f aca="false">IF(OR(D12&lt;&gt;1,F12&lt;&gt;0),E11*D12-F12,E11*(1+Inputs!$C$10))</f>
        <v>78286.3910297547</v>
      </c>
      <c r="F12" s="149" t="n">
        <f aca="false">SUMPRODUCT((Levers!$C$7:$C$11="Yes")*(Levers!$D$7:$D$11=B12)*Levers!$F$7:$F$11)-SUMPRODUCT((Levers!$C$7:$C$11="Yes")*(Levers!$I$7:$I$11=B12)*Levers!$F$7:$F$11)</f>
        <v>0</v>
      </c>
      <c r="G12" s="149" t="n">
        <f aca="false">SUMPRODUCT((Levers!$C$7:$C$11="Yes")*(Levers!$D$7:$D$11&lt;=B12)*((NOT(ISNUMBER(Levers!$I$7:$I$11)))+(ISNUMBER(Levers!$I$7:$I$11)*(B12&lt;Levers!$I$7:$I$11)))*Levers!$G$7:$G$11)</f>
        <v>0</v>
      </c>
      <c r="H12" s="149" t="n">
        <f aca="false">SUMPRODUCT((Levers!$C$7:$C$11="Yes")*(Levers!$D$7:$D$11=B12)*Levers!$E$7:$E$11)*C12</f>
        <v>0</v>
      </c>
      <c r="I12" s="149" t="n">
        <f aca="false">SUMPRODUCT((Income!$C$7:$C$14="Yes")*(Income!$E$7:$E$14&lt;=B12)*Income!$F$7:$F$14*((Income!$G$7:$G$14="Yes")*C12+(Income!$G$7:$G$14&lt;&gt;"Yes")*1))</f>
        <v>0</v>
      </c>
      <c r="J12" s="149" t="n">
        <f aca="false">SUMPRODUCT((Income!$C$7:$C$14="Yes")*(Income!$E$7:$E$14&lt;=B12)*Income!$F$7:$F$14*((Income!$G$7:$G$14="Yes")*C12+(Income!$G$7:$G$14&lt;&gt;"Yes")*1)*(1-Income!$H$7:$H$14*Inputs!$C$11))</f>
        <v>0</v>
      </c>
      <c r="K12" s="150" t="n">
        <f aca="false">MAX(0,(E12+M12-G12-J12-H12)/(1-Inputs!$C$14))</f>
        <v>94892.5951875814</v>
      </c>
      <c r="L12" s="149" t="n">
        <f aca="false">MAX(0,H12-MAX(0,E12+M12-G12-J12))</f>
        <v>0</v>
      </c>
      <c r="M12" s="149" t="n">
        <f aca="false">SUMPRODUCT((Mortgages!$C$7:$C$12="Yes")*(B12&gt;=Mortgages!$G$7:$G$12)*(B12&lt;Mortgages!$E$7:$E$12)*Mortgages!$D$7:$D$12)</f>
        <v>0</v>
      </c>
    </row>
    <row r="13" customFormat="false" ht="15" hidden="false" customHeight="true" outlineLevel="0" collapsed="false">
      <c r="A13" s="145" t="n">
        <f aca="false">10</f>
        <v>10</v>
      </c>
      <c r="B13" s="146" t="n">
        <f aca="false">Inputs!$C$4+A13</f>
        <v>70</v>
      </c>
      <c r="C13" s="147" t="n">
        <f aca="false">(1+Inputs!$C$10)^A13</f>
        <v>1.34391637934412</v>
      </c>
      <c r="D13" s="148" t="n">
        <f aca="false">IF(ISNUMBER(Inputs!$B$57),IF(Inputs!$B$57=B13,1+Inputs!$C$57,1),1)*IF(ISNUMBER(Inputs!$B$58),IF(Inputs!$B$58=B13,1+Inputs!$C$58,1),1)*IF(ISNUMBER(Inputs!$B$59),IF(Inputs!$B$59=B13,1+Inputs!$C$59,1),1)*IF(ISNUMBER(Inputs!$B$60),IF(Inputs!$B$60=B13,1+Inputs!$C$60,1),1)*IF(ISNUMBER(Inputs!$B$61),IF(Inputs!$B$61=B13,1+Inputs!$C$61,1),1)</f>
        <v>1</v>
      </c>
      <c r="E13" s="149" t="n">
        <f aca="false">IF(OR(D13&lt;&gt;1,F13&lt;&gt;0),E12*D13-F13,E12*(1+Inputs!$C$10))</f>
        <v>80634.9827606473</v>
      </c>
      <c r="F13" s="149" t="n">
        <f aca="false">SUMPRODUCT((Levers!$C$7:$C$11="Yes")*(Levers!$D$7:$D$11=B13)*Levers!$F$7:$F$11)-SUMPRODUCT((Levers!$C$7:$C$11="Yes")*(Levers!$I$7:$I$11=B13)*Levers!$F$7:$F$11)</f>
        <v>0</v>
      </c>
      <c r="G13" s="149" t="n">
        <f aca="false">SUMPRODUCT((Levers!$C$7:$C$11="Yes")*(Levers!$D$7:$D$11&lt;=B13)*((NOT(ISNUMBER(Levers!$I$7:$I$11)))+(ISNUMBER(Levers!$I$7:$I$11)*(B13&lt;Levers!$I$7:$I$11)))*Levers!$G$7:$G$11)</f>
        <v>0</v>
      </c>
      <c r="H13" s="149" t="n">
        <f aca="false">SUMPRODUCT((Levers!$C$7:$C$11="Yes")*(Levers!$D$7:$D$11=B13)*Levers!$E$7:$E$11)*C13</f>
        <v>0</v>
      </c>
      <c r="I13" s="149" t="n">
        <f aca="false">SUMPRODUCT((Income!$C$7:$C$14="Yes")*(Income!$E$7:$E$14&lt;=B13)*Income!$F$7:$F$14*((Income!$G$7:$G$14="Yes")*C13+(Income!$G$7:$G$14&lt;&gt;"Yes")*1))</f>
        <v>0</v>
      </c>
      <c r="J13" s="149" t="n">
        <f aca="false">SUMPRODUCT((Income!$C$7:$C$14="Yes")*(Income!$E$7:$E$14&lt;=B13)*Income!$F$7:$F$14*((Income!$G$7:$G$14="Yes")*C13+(Income!$G$7:$G$14&lt;&gt;"Yes")*1)*(1-Income!$H$7:$H$14*Inputs!$C$11))</f>
        <v>0</v>
      </c>
      <c r="K13" s="150" t="n">
        <f aca="false">MAX(0,(E13+M13-G13-J13-H13)/(1-Inputs!$C$14))</f>
        <v>97739.3730432089</v>
      </c>
      <c r="L13" s="149" t="n">
        <f aca="false">MAX(0,H13-MAX(0,E13+M13-G13-J13))</f>
        <v>0</v>
      </c>
      <c r="M13" s="149" t="n">
        <f aca="false">SUMPRODUCT((Mortgages!$C$7:$C$12="Yes")*(B13&gt;=Mortgages!$G$7:$G$12)*(B13&lt;Mortgages!$E$7:$E$12)*Mortgages!$D$7:$D$12)</f>
        <v>0</v>
      </c>
    </row>
    <row r="14" customFormat="false" ht="15" hidden="false" customHeight="true" outlineLevel="0" collapsed="false">
      <c r="A14" s="145" t="n">
        <f aca="false">11</f>
        <v>11</v>
      </c>
      <c r="B14" s="146" t="n">
        <f aca="false">Inputs!$C$4+A14</f>
        <v>71</v>
      </c>
      <c r="C14" s="147" t="n">
        <f aca="false">(1+Inputs!$C$10)^A14</f>
        <v>1.38423387072445</v>
      </c>
      <c r="D14" s="148" t="n">
        <f aca="false">IF(ISNUMBER(Inputs!$B$57),IF(Inputs!$B$57=B14,1+Inputs!$C$57,1),1)*IF(ISNUMBER(Inputs!$B$58),IF(Inputs!$B$58=B14,1+Inputs!$C$58,1),1)*IF(ISNUMBER(Inputs!$B$59),IF(Inputs!$B$59=B14,1+Inputs!$C$59,1),1)*IF(ISNUMBER(Inputs!$B$60),IF(Inputs!$B$60=B14,1+Inputs!$C$60,1),1)*IF(ISNUMBER(Inputs!$B$61),IF(Inputs!$B$61=B14,1+Inputs!$C$61,1),1)</f>
        <v>1</v>
      </c>
      <c r="E14" s="149" t="n">
        <f aca="false">IF(OR(D14&lt;&gt;1,F14&lt;&gt;0),E13*D14-F14,E13*(1+Inputs!$C$10))</f>
        <v>83054.0322434668</v>
      </c>
      <c r="F14" s="149" t="n">
        <f aca="false">SUMPRODUCT((Levers!$C$7:$C$11="Yes")*(Levers!$D$7:$D$11=B14)*Levers!$F$7:$F$11)-SUMPRODUCT((Levers!$C$7:$C$11="Yes")*(Levers!$I$7:$I$11=B14)*Levers!$F$7:$F$11)</f>
        <v>0</v>
      </c>
      <c r="G14" s="149" t="n">
        <f aca="false">SUMPRODUCT((Levers!$C$7:$C$11="Yes")*(Levers!$D$7:$D$11&lt;=B14)*((NOT(ISNUMBER(Levers!$I$7:$I$11)))+(ISNUMBER(Levers!$I$7:$I$11)*(B14&lt;Levers!$I$7:$I$11)))*Levers!$G$7:$G$11)</f>
        <v>0</v>
      </c>
      <c r="H14" s="149" t="n">
        <f aca="false">SUMPRODUCT((Levers!$C$7:$C$11="Yes")*(Levers!$D$7:$D$11=B14)*Levers!$E$7:$E$11)*C14</f>
        <v>0</v>
      </c>
      <c r="I14" s="149" t="n">
        <f aca="false">SUMPRODUCT((Income!$C$7:$C$14="Yes")*(Income!$E$7:$E$14&lt;=B14)*Income!$F$7:$F$14*((Income!$G$7:$G$14="Yes")*C14+(Income!$G$7:$G$14&lt;&gt;"Yes")*1))</f>
        <v>0</v>
      </c>
      <c r="J14" s="149" t="n">
        <f aca="false">SUMPRODUCT((Income!$C$7:$C$14="Yes")*(Income!$E$7:$E$14&lt;=B14)*Income!$F$7:$F$14*((Income!$G$7:$G$14="Yes")*C14+(Income!$G$7:$G$14&lt;&gt;"Yes")*1)*(1-Income!$H$7:$H$14*Inputs!$C$11))</f>
        <v>0</v>
      </c>
      <c r="K14" s="150" t="n">
        <f aca="false">MAX(0,(E14+M14-G14-J14-H14)/(1-Inputs!$C$14))</f>
        <v>100671.554234505</v>
      </c>
      <c r="L14" s="149" t="n">
        <f aca="false">MAX(0,H14-MAX(0,E14+M14-G14-J14))</f>
        <v>0</v>
      </c>
      <c r="M14" s="149" t="n">
        <f aca="false">SUMPRODUCT((Mortgages!$C$7:$C$12="Yes")*(B14&gt;=Mortgages!$G$7:$G$12)*(B14&lt;Mortgages!$E$7:$E$12)*Mortgages!$D$7:$D$12)</f>
        <v>0</v>
      </c>
    </row>
    <row r="15" customFormat="false" ht="15" hidden="false" customHeight="true" outlineLevel="0" collapsed="false">
      <c r="A15" s="145" t="n">
        <f aca="false">12</f>
        <v>12</v>
      </c>
      <c r="B15" s="146" t="n">
        <f aca="false">Inputs!$C$4+A15</f>
        <v>72</v>
      </c>
      <c r="C15" s="147" t="n">
        <f aca="false">(1+Inputs!$C$10)^A15</f>
        <v>1.42576088684618</v>
      </c>
      <c r="D15" s="148" t="n">
        <f aca="false">IF(ISNUMBER(Inputs!$B$57),IF(Inputs!$B$57=B15,1+Inputs!$C$57,1),1)*IF(ISNUMBER(Inputs!$B$58),IF(Inputs!$B$58=B15,1+Inputs!$C$58,1),1)*IF(ISNUMBER(Inputs!$B$59),IF(Inputs!$B$59=B15,1+Inputs!$C$59,1),1)*IF(ISNUMBER(Inputs!$B$60),IF(Inputs!$B$60=B15,1+Inputs!$C$60,1),1)*IF(ISNUMBER(Inputs!$B$61),IF(Inputs!$B$61=B15,1+Inputs!$C$61,1),1)</f>
        <v>1</v>
      </c>
      <c r="E15" s="149" t="n">
        <f aca="false">IF(OR(D15&lt;&gt;1,F15&lt;&gt;0),E14*D15-F15,E14*(1+Inputs!$C$10))</f>
        <v>85545.6532107708</v>
      </c>
      <c r="F15" s="149" t="n">
        <f aca="false">SUMPRODUCT((Levers!$C$7:$C$11="Yes")*(Levers!$D$7:$D$11=B15)*Levers!$F$7:$F$11)-SUMPRODUCT((Levers!$C$7:$C$11="Yes")*(Levers!$I$7:$I$11=B15)*Levers!$F$7:$F$11)</f>
        <v>0</v>
      </c>
      <c r="G15" s="149" t="n">
        <f aca="false">SUMPRODUCT((Levers!$C$7:$C$11="Yes")*(Levers!$D$7:$D$11&lt;=B15)*((NOT(ISNUMBER(Levers!$I$7:$I$11)))+(ISNUMBER(Levers!$I$7:$I$11)*(B15&lt;Levers!$I$7:$I$11)))*Levers!$G$7:$G$11)</f>
        <v>0</v>
      </c>
      <c r="H15" s="149" t="n">
        <f aca="false">SUMPRODUCT((Levers!$C$7:$C$11="Yes")*(Levers!$D$7:$D$11=B15)*Levers!$E$7:$E$11)*C15</f>
        <v>0</v>
      </c>
      <c r="I15" s="149" t="n">
        <f aca="false">SUMPRODUCT((Income!$C$7:$C$14="Yes")*(Income!$E$7:$E$14&lt;=B15)*Income!$F$7:$F$14*((Income!$G$7:$G$14="Yes")*C15+(Income!$G$7:$G$14&lt;&gt;"Yes")*1))</f>
        <v>0</v>
      </c>
      <c r="J15" s="149" t="n">
        <f aca="false">SUMPRODUCT((Income!$C$7:$C$14="Yes")*(Income!$E$7:$E$14&lt;=B15)*Income!$F$7:$F$14*((Income!$G$7:$G$14="Yes")*C15+(Income!$G$7:$G$14&lt;&gt;"Yes")*1)*(1-Income!$H$7:$H$14*Inputs!$C$11))</f>
        <v>0</v>
      </c>
      <c r="K15" s="150" t="n">
        <f aca="false">MAX(0,(E15+M15-G15-J15-H15)/(1-Inputs!$C$14))</f>
        <v>103691.70086154</v>
      </c>
      <c r="L15" s="149" t="n">
        <f aca="false">MAX(0,H15-MAX(0,E15+M15-G15-J15))</f>
        <v>0</v>
      </c>
      <c r="M15" s="149" t="n">
        <f aca="false">SUMPRODUCT((Mortgages!$C$7:$C$12="Yes")*(B15&gt;=Mortgages!$G$7:$G$12)*(B15&lt;Mortgages!$E$7:$E$12)*Mortgages!$D$7:$D$12)</f>
        <v>0</v>
      </c>
    </row>
    <row r="16" customFormat="false" ht="15" hidden="false" customHeight="true" outlineLevel="0" collapsed="false">
      <c r="A16" s="145" t="n">
        <f aca="false">13</f>
        <v>13</v>
      </c>
      <c r="B16" s="146" t="n">
        <f aca="false">Inputs!$C$4+A16</f>
        <v>73</v>
      </c>
      <c r="C16" s="147" t="n">
        <f aca="false">(1+Inputs!$C$10)^A16</f>
        <v>1.46853371345156</v>
      </c>
      <c r="D16" s="148" t="n">
        <f aca="false">IF(ISNUMBER(Inputs!$B$57),IF(Inputs!$B$57=B16,1+Inputs!$C$57,1),1)*IF(ISNUMBER(Inputs!$B$58),IF(Inputs!$B$58=B16,1+Inputs!$C$58,1),1)*IF(ISNUMBER(Inputs!$B$59),IF(Inputs!$B$59=B16,1+Inputs!$C$59,1),1)*IF(ISNUMBER(Inputs!$B$60),IF(Inputs!$B$60=B16,1+Inputs!$C$60,1),1)*IF(ISNUMBER(Inputs!$B$61),IF(Inputs!$B$61=B16,1+Inputs!$C$61,1),1)</f>
        <v>1</v>
      </c>
      <c r="E16" s="149" t="n">
        <f aca="false">IF(OR(D16&lt;&gt;1,F16&lt;&gt;0),E15*D16-F16,E15*(1+Inputs!$C$10))</f>
        <v>88112.0228070939</v>
      </c>
      <c r="F16" s="149" t="n">
        <f aca="false">SUMPRODUCT((Levers!$C$7:$C$11="Yes")*(Levers!$D$7:$D$11=B16)*Levers!$F$7:$F$11)-SUMPRODUCT((Levers!$C$7:$C$11="Yes")*(Levers!$I$7:$I$11=B16)*Levers!$F$7:$F$11)</f>
        <v>0</v>
      </c>
      <c r="G16" s="149" t="n">
        <f aca="false">SUMPRODUCT((Levers!$C$7:$C$11="Yes")*(Levers!$D$7:$D$11&lt;=B16)*((NOT(ISNUMBER(Levers!$I$7:$I$11)))+(ISNUMBER(Levers!$I$7:$I$11)*(B16&lt;Levers!$I$7:$I$11)))*Levers!$G$7:$G$11)</f>
        <v>0</v>
      </c>
      <c r="H16" s="149" t="n">
        <f aca="false">SUMPRODUCT((Levers!$C$7:$C$11="Yes")*(Levers!$D$7:$D$11=B16)*Levers!$E$7:$E$11)*C16</f>
        <v>0</v>
      </c>
      <c r="I16" s="149" t="n">
        <f aca="false">SUMPRODUCT((Income!$C$7:$C$14="Yes")*(Income!$E$7:$E$14&lt;=B16)*Income!$F$7:$F$14*((Income!$G$7:$G$14="Yes")*C16+(Income!$G$7:$G$14&lt;&gt;"Yes")*1))</f>
        <v>0</v>
      </c>
      <c r="J16" s="149" t="n">
        <f aca="false">SUMPRODUCT((Income!$C$7:$C$14="Yes")*(Income!$E$7:$E$14&lt;=B16)*Income!$F$7:$F$14*((Income!$G$7:$G$14="Yes")*C16+(Income!$G$7:$G$14&lt;&gt;"Yes")*1)*(1-Income!$H$7:$H$14*Inputs!$C$11))</f>
        <v>0</v>
      </c>
      <c r="K16" s="150" t="n">
        <f aca="false">MAX(0,(E16+M16-G16-J16-H16)/(1-Inputs!$C$14))</f>
        <v>106802.451887387</v>
      </c>
      <c r="L16" s="149" t="n">
        <f aca="false">MAX(0,H16-MAX(0,E16+M16-G16-J16))</f>
        <v>0</v>
      </c>
      <c r="M16" s="149" t="n">
        <f aca="false">SUMPRODUCT((Mortgages!$C$7:$C$12="Yes")*(B16&gt;=Mortgages!$G$7:$G$12)*(B16&lt;Mortgages!$E$7:$E$12)*Mortgages!$D$7:$D$12)</f>
        <v>0</v>
      </c>
    </row>
    <row r="17" customFormat="false" ht="15" hidden="false" customHeight="true" outlineLevel="0" collapsed="false">
      <c r="A17" s="145" t="n">
        <f aca="false">14</f>
        <v>14</v>
      </c>
      <c r="B17" s="146" t="n">
        <f aca="false">Inputs!$C$4+A17</f>
        <v>74</v>
      </c>
      <c r="C17" s="147" t="n">
        <f aca="false">(1+Inputs!$C$10)^A17</f>
        <v>1.51258972485511</v>
      </c>
      <c r="D17" s="148" t="n">
        <f aca="false">IF(ISNUMBER(Inputs!$B$57),IF(Inputs!$B$57=B17,1+Inputs!$C$57,1),1)*IF(ISNUMBER(Inputs!$B$58),IF(Inputs!$B$58=B17,1+Inputs!$C$58,1),1)*IF(ISNUMBER(Inputs!$B$59),IF(Inputs!$B$59=B17,1+Inputs!$C$59,1),1)*IF(ISNUMBER(Inputs!$B$60),IF(Inputs!$B$60=B17,1+Inputs!$C$60,1),1)*IF(ISNUMBER(Inputs!$B$61),IF(Inputs!$B$61=B17,1+Inputs!$C$61,1),1)</f>
        <v>1</v>
      </c>
      <c r="E17" s="149" t="n">
        <f aca="false">IF(OR(D17&lt;&gt;1,F17&lt;&gt;0),E16*D17-F17,E16*(1+Inputs!$C$10))</f>
        <v>90755.3834913067</v>
      </c>
      <c r="F17" s="149" t="n">
        <f aca="false">SUMPRODUCT((Levers!$C$7:$C$11="Yes")*(Levers!$D$7:$D$11=B17)*Levers!$F$7:$F$11)-SUMPRODUCT((Levers!$C$7:$C$11="Yes")*(Levers!$I$7:$I$11=B17)*Levers!$F$7:$F$11)</f>
        <v>0</v>
      </c>
      <c r="G17" s="149" t="n">
        <f aca="false">SUMPRODUCT((Levers!$C$7:$C$11="Yes")*(Levers!$D$7:$D$11&lt;=B17)*((NOT(ISNUMBER(Levers!$I$7:$I$11)))+(ISNUMBER(Levers!$I$7:$I$11)*(B17&lt;Levers!$I$7:$I$11)))*Levers!$G$7:$G$11)</f>
        <v>0</v>
      </c>
      <c r="H17" s="149" t="n">
        <f aca="false">SUMPRODUCT((Levers!$C$7:$C$11="Yes")*(Levers!$D$7:$D$11=B17)*Levers!$E$7:$E$11)*C17</f>
        <v>0</v>
      </c>
      <c r="I17" s="149" t="n">
        <f aca="false">SUMPRODUCT((Income!$C$7:$C$14="Yes")*(Income!$E$7:$E$14&lt;=B17)*Income!$F$7:$F$14*((Income!$G$7:$G$14="Yes")*C17+(Income!$G$7:$G$14&lt;&gt;"Yes")*1))</f>
        <v>0</v>
      </c>
      <c r="J17" s="149" t="n">
        <f aca="false">SUMPRODUCT((Income!$C$7:$C$14="Yes")*(Income!$E$7:$E$14&lt;=B17)*Income!$F$7:$F$14*((Income!$G$7:$G$14="Yes")*C17+(Income!$G$7:$G$14&lt;&gt;"Yes")*1)*(1-Income!$H$7:$H$14*Inputs!$C$11))</f>
        <v>0</v>
      </c>
      <c r="K17" s="150" t="n">
        <f aca="false">MAX(0,(E17+M17-G17-J17-H17)/(1-Inputs!$C$14))</f>
        <v>110006.525444008</v>
      </c>
      <c r="L17" s="149" t="n">
        <f aca="false">MAX(0,H17-MAX(0,E17+M17-G17-J17))</f>
        <v>0</v>
      </c>
      <c r="M17" s="149" t="n">
        <f aca="false">SUMPRODUCT((Mortgages!$C$7:$C$12="Yes")*(B17&gt;=Mortgages!$G$7:$G$12)*(B17&lt;Mortgages!$E$7:$E$12)*Mortgages!$D$7:$D$12)</f>
        <v>0</v>
      </c>
    </row>
    <row r="18" customFormat="false" ht="15" hidden="false" customHeight="true" outlineLevel="0" collapsed="false">
      <c r="A18" s="145" t="n">
        <f aca="false">15</f>
        <v>15</v>
      </c>
      <c r="B18" s="146" t="n">
        <f aca="false">Inputs!$C$4+A18</f>
        <v>75</v>
      </c>
      <c r="C18" s="147" t="n">
        <f aca="false">(1+Inputs!$C$10)^A18</f>
        <v>1.55796741660077</v>
      </c>
      <c r="D18" s="148" t="n">
        <f aca="false">IF(ISNUMBER(Inputs!$B$57),IF(Inputs!$B$57=B18,1+Inputs!$C$57,1),1)*IF(ISNUMBER(Inputs!$B$58),IF(Inputs!$B$58=B18,1+Inputs!$C$58,1),1)*IF(ISNUMBER(Inputs!$B$59),IF(Inputs!$B$59=B18,1+Inputs!$C$59,1),1)*IF(ISNUMBER(Inputs!$B$60),IF(Inputs!$B$60=B18,1+Inputs!$C$60,1),1)*IF(ISNUMBER(Inputs!$B$61),IF(Inputs!$B$61=B18,1+Inputs!$C$61,1),1)</f>
        <v>1</v>
      </c>
      <c r="E18" s="149" t="n">
        <f aca="false">IF(OR(D18&lt;&gt;1,F18&lt;&gt;0),E17*D18-F18,E17*(1+Inputs!$C$10))</f>
        <v>93478.0449960459</v>
      </c>
      <c r="F18" s="149" t="n">
        <f aca="false">SUMPRODUCT((Levers!$C$7:$C$11="Yes")*(Levers!$D$7:$D$11=B18)*Levers!$F$7:$F$11)-SUMPRODUCT((Levers!$C$7:$C$11="Yes")*(Levers!$I$7:$I$11=B18)*Levers!$F$7:$F$11)</f>
        <v>0</v>
      </c>
      <c r="G18" s="149" t="n">
        <f aca="false">SUMPRODUCT((Levers!$C$7:$C$11="Yes")*(Levers!$D$7:$D$11&lt;=B18)*((NOT(ISNUMBER(Levers!$I$7:$I$11)))+(ISNUMBER(Levers!$I$7:$I$11)*(B18&lt;Levers!$I$7:$I$11)))*Levers!$G$7:$G$11)</f>
        <v>0</v>
      </c>
      <c r="H18" s="149" t="n">
        <f aca="false">SUMPRODUCT((Levers!$C$7:$C$11="Yes")*(Levers!$D$7:$D$11=B18)*Levers!$E$7:$E$11)*C18</f>
        <v>0</v>
      </c>
      <c r="I18" s="149" t="n">
        <f aca="false">SUMPRODUCT((Income!$C$7:$C$14="Yes")*(Income!$E$7:$E$14&lt;=B18)*Income!$F$7:$F$14*((Income!$G$7:$G$14="Yes")*C18+(Income!$G$7:$G$14&lt;&gt;"Yes")*1))</f>
        <v>0</v>
      </c>
      <c r="J18" s="149" t="n">
        <f aca="false">SUMPRODUCT((Income!$C$7:$C$14="Yes")*(Income!$E$7:$E$14&lt;=B18)*Income!$F$7:$F$14*((Income!$G$7:$G$14="Yes")*C18+(Income!$G$7:$G$14&lt;&gt;"Yes")*1)*(1-Income!$H$7:$H$14*Inputs!$C$11))</f>
        <v>0</v>
      </c>
      <c r="K18" s="150" t="n">
        <f aca="false">MAX(0,(E18+M18-G18-J18-H18)/(1-Inputs!$C$14))</f>
        <v>113306.721207328</v>
      </c>
      <c r="L18" s="149" t="n">
        <f aca="false">MAX(0,H18-MAX(0,E18+M18-G18-J18))</f>
        <v>0</v>
      </c>
      <c r="M18" s="149" t="n">
        <f aca="false">SUMPRODUCT((Mortgages!$C$7:$C$12="Yes")*(B18&gt;=Mortgages!$G$7:$G$12)*(B18&lt;Mortgages!$E$7:$E$12)*Mortgages!$D$7:$D$12)</f>
        <v>0</v>
      </c>
    </row>
    <row r="19" customFormat="false" ht="15" hidden="false" customHeight="true" outlineLevel="0" collapsed="false">
      <c r="A19" s="145" t="n">
        <f aca="false">16</f>
        <v>16</v>
      </c>
      <c r="B19" s="146" t="n">
        <f aca="false">Inputs!$C$4+A19</f>
        <v>76</v>
      </c>
      <c r="C19" s="147" t="n">
        <f aca="false">(1+Inputs!$C$10)^A19</f>
        <v>1.60470643909879</v>
      </c>
      <c r="D19" s="148" t="n">
        <f aca="false">IF(ISNUMBER(Inputs!$B$57),IF(Inputs!$B$57=B19,1+Inputs!$C$57,1),1)*IF(ISNUMBER(Inputs!$B$58),IF(Inputs!$B$58=B19,1+Inputs!$C$58,1),1)*IF(ISNUMBER(Inputs!$B$59),IF(Inputs!$B$59=B19,1+Inputs!$C$59,1),1)*IF(ISNUMBER(Inputs!$B$60),IF(Inputs!$B$60=B19,1+Inputs!$C$60,1),1)*IF(ISNUMBER(Inputs!$B$61),IF(Inputs!$B$61=B19,1+Inputs!$C$61,1),1)</f>
        <v>1</v>
      </c>
      <c r="E19" s="149" t="n">
        <f aca="false">IF(OR(D19&lt;&gt;1,F19&lt;&gt;0),E18*D19-F19,E18*(1+Inputs!$C$10))</f>
        <v>96282.3863459273</v>
      </c>
      <c r="F19" s="149" t="n">
        <f aca="false">SUMPRODUCT((Levers!$C$7:$C$11="Yes")*(Levers!$D$7:$D$11=B19)*Levers!$F$7:$F$11)-SUMPRODUCT((Levers!$C$7:$C$11="Yes")*(Levers!$I$7:$I$11=B19)*Levers!$F$7:$F$11)</f>
        <v>0</v>
      </c>
      <c r="G19" s="149" t="n">
        <f aca="false">SUMPRODUCT((Levers!$C$7:$C$11="Yes")*(Levers!$D$7:$D$11&lt;=B19)*((NOT(ISNUMBER(Levers!$I$7:$I$11)))+(ISNUMBER(Levers!$I$7:$I$11)*(B19&lt;Levers!$I$7:$I$11)))*Levers!$G$7:$G$11)</f>
        <v>0</v>
      </c>
      <c r="H19" s="149" t="n">
        <f aca="false">SUMPRODUCT((Levers!$C$7:$C$11="Yes")*(Levers!$D$7:$D$11=B19)*Levers!$E$7:$E$11)*C19</f>
        <v>0</v>
      </c>
      <c r="I19" s="149" t="n">
        <f aca="false">SUMPRODUCT((Income!$C$7:$C$14="Yes")*(Income!$E$7:$E$14&lt;=B19)*Income!$F$7:$F$14*((Income!$G$7:$G$14="Yes")*C19+(Income!$G$7:$G$14&lt;&gt;"Yes")*1))</f>
        <v>0</v>
      </c>
      <c r="J19" s="149" t="n">
        <f aca="false">SUMPRODUCT((Income!$C$7:$C$14="Yes")*(Income!$E$7:$E$14&lt;=B19)*Income!$F$7:$F$14*((Income!$G$7:$G$14="Yes")*C19+(Income!$G$7:$G$14&lt;&gt;"Yes")*1)*(1-Income!$H$7:$H$14*Inputs!$C$11))</f>
        <v>0</v>
      </c>
      <c r="K19" s="150" t="n">
        <f aca="false">MAX(0,(E19+M19-G19-J19-H19)/(1-Inputs!$C$14))</f>
        <v>116705.922843548</v>
      </c>
      <c r="L19" s="149" t="n">
        <f aca="false">MAX(0,H19-MAX(0,E19+M19-G19-J19))</f>
        <v>0</v>
      </c>
      <c r="M19" s="149" t="n">
        <f aca="false">SUMPRODUCT((Mortgages!$C$7:$C$12="Yes")*(B19&gt;=Mortgages!$G$7:$G$12)*(B19&lt;Mortgages!$E$7:$E$12)*Mortgages!$D$7:$D$12)</f>
        <v>0</v>
      </c>
    </row>
    <row r="20" customFormat="false" ht="15" hidden="false" customHeight="true" outlineLevel="0" collapsed="false">
      <c r="A20" s="145" t="n">
        <f aca="false">17</f>
        <v>17</v>
      </c>
      <c r="B20" s="146" t="n">
        <f aca="false">Inputs!$C$4+A20</f>
        <v>77</v>
      </c>
      <c r="C20" s="147" t="n">
        <f aca="false">(1+Inputs!$C$10)^A20</f>
        <v>1.65284763227175</v>
      </c>
      <c r="D20" s="148" t="n">
        <f aca="false">IF(ISNUMBER(Inputs!$B$57),IF(Inputs!$B$57=B20,1+Inputs!$C$57,1),1)*IF(ISNUMBER(Inputs!$B$58),IF(Inputs!$B$58=B20,1+Inputs!$C$58,1),1)*IF(ISNUMBER(Inputs!$B$59),IF(Inputs!$B$59=B20,1+Inputs!$C$59,1),1)*IF(ISNUMBER(Inputs!$B$60),IF(Inputs!$B$60=B20,1+Inputs!$C$60,1),1)*IF(ISNUMBER(Inputs!$B$61),IF(Inputs!$B$61=B20,1+Inputs!$C$61,1),1)</f>
        <v>1</v>
      </c>
      <c r="E20" s="149" t="n">
        <f aca="false">IF(OR(D20&lt;&gt;1,F20&lt;&gt;0),E19*D20-F20,E19*(1+Inputs!$C$10))</f>
        <v>99170.8579363051</v>
      </c>
      <c r="F20" s="149" t="n">
        <f aca="false">SUMPRODUCT((Levers!$C$7:$C$11="Yes")*(Levers!$D$7:$D$11=B20)*Levers!$F$7:$F$11)-SUMPRODUCT((Levers!$C$7:$C$11="Yes")*(Levers!$I$7:$I$11=B20)*Levers!$F$7:$F$11)</f>
        <v>0</v>
      </c>
      <c r="G20" s="149" t="n">
        <f aca="false">SUMPRODUCT((Levers!$C$7:$C$11="Yes")*(Levers!$D$7:$D$11&lt;=B20)*((NOT(ISNUMBER(Levers!$I$7:$I$11)))+(ISNUMBER(Levers!$I$7:$I$11)*(B20&lt;Levers!$I$7:$I$11)))*Levers!$G$7:$G$11)</f>
        <v>0</v>
      </c>
      <c r="H20" s="149" t="n">
        <f aca="false">SUMPRODUCT((Levers!$C$7:$C$11="Yes")*(Levers!$D$7:$D$11=B20)*Levers!$E$7:$E$11)*C20</f>
        <v>0</v>
      </c>
      <c r="I20" s="149" t="n">
        <f aca="false">SUMPRODUCT((Income!$C$7:$C$14="Yes")*(Income!$E$7:$E$14&lt;=B20)*Income!$F$7:$F$14*((Income!$G$7:$G$14="Yes")*C20+(Income!$G$7:$G$14&lt;&gt;"Yes")*1))</f>
        <v>0</v>
      </c>
      <c r="J20" s="149" t="n">
        <f aca="false">SUMPRODUCT((Income!$C$7:$C$14="Yes")*(Income!$E$7:$E$14&lt;=B20)*Income!$F$7:$F$14*((Income!$G$7:$G$14="Yes")*C20+(Income!$G$7:$G$14&lt;&gt;"Yes")*1)*(1-Income!$H$7:$H$14*Inputs!$C$11))</f>
        <v>0</v>
      </c>
      <c r="K20" s="150" t="n">
        <f aca="false">MAX(0,(E20+M20-G20-J20-H20)/(1-Inputs!$C$14))</f>
        <v>120207.100528855</v>
      </c>
      <c r="L20" s="149" t="n">
        <f aca="false">MAX(0,H20-MAX(0,E20+M20-G20-J20))</f>
        <v>0</v>
      </c>
      <c r="M20" s="149" t="n">
        <f aca="false">SUMPRODUCT((Mortgages!$C$7:$C$12="Yes")*(B20&gt;=Mortgages!$G$7:$G$12)*(B20&lt;Mortgages!$E$7:$E$12)*Mortgages!$D$7:$D$12)</f>
        <v>0</v>
      </c>
    </row>
    <row r="21" customFormat="false" ht="15" hidden="false" customHeight="true" outlineLevel="0" collapsed="false">
      <c r="A21" s="145" t="n">
        <f aca="false">18</f>
        <v>18</v>
      </c>
      <c r="B21" s="146" t="n">
        <f aca="false">Inputs!$C$4+A21</f>
        <v>78</v>
      </c>
      <c r="C21" s="147" t="n">
        <f aca="false">(1+Inputs!$C$10)^A21</f>
        <v>1.7024330612399</v>
      </c>
      <c r="D21" s="148" t="n">
        <f aca="false">IF(ISNUMBER(Inputs!$B$57),IF(Inputs!$B$57=B21,1+Inputs!$C$57,1),1)*IF(ISNUMBER(Inputs!$B$58),IF(Inputs!$B$58=B21,1+Inputs!$C$58,1),1)*IF(ISNUMBER(Inputs!$B$59),IF(Inputs!$B$59=B21,1+Inputs!$C$59,1),1)*IF(ISNUMBER(Inputs!$B$60),IF(Inputs!$B$60=B21,1+Inputs!$C$60,1),1)*IF(ISNUMBER(Inputs!$B$61),IF(Inputs!$B$61=B21,1+Inputs!$C$61,1),1)</f>
        <v>1</v>
      </c>
      <c r="E21" s="149" t="n">
        <f aca="false">IF(OR(D21&lt;&gt;1,F21&lt;&gt;0),E20*D21-F21,E20*(1+Inputs!$C$10))</f>
        <v>102145.983674394</v>
      </c>
      <c r="F21" s="149" t="n">
        <f aca="false">SUMPRODUCT((Levers!$C$7:$C$11="Yes")*(Levers!$D$7:$D$11=B21)*Levers!$F$7:$F$11)-SUMPRODUCT((Levers!$C$7:$C$11="Yes")*(Levers!$I$7:$I$11=B21)*Levers!$F$7:$F$11)</f>
        <v>0</v>
      </c>
      <c r="G21" s="149" t="n">
        <f aca="false">SUMPRODUCT((Levers!$C$7:$C$11="Yes")*(Levers!$D$7:$D$11&lt;=B21)*((NOT(ISNUMBER(Levers!$I$7:$I$11)))+(ISNUMBER(Levers!$I$7:$I$11)*(B21&lt;Levers!$I$7:$I$11)))*Levers!$G$7:$G$11)</f>
        <v>0</v>
      </c>
      <c r="H21" s="149" t="n">
        <f aca="false">SUMPRODUCT((Levers!$C$7:$C$11="Yes")*(Levers!$D$7:$D$11=B21)*Levers!$E$7:$E$11)*C21</f>
        <v>0</v>
      </c>
      <c r="I21" s="149" t="n">
        <f aca="false">SUMPRODUCT((Income!$C$7:$C$14="Yes")*(Income!$E$7:$E$14&lt;=B21)*Income!$F$7:$F$14*((Income!$G$7:$G$14="Yes")*C21+(Income!$G$7:$G$14&lt;&gt;"Yes")*1))</f>
        <v>0</v>
      </c>
      <c r="J21" s="149" t="n">
        <f aca="false">SUMPRODUCT((Income!$C$7:$C$14="Yes")*(Income!$E$7:$E$14&lt;=B21)*Income!$F$7:$F$14*((Income!$G$7:$G$14="Yes")*C21+(Income!$G$7:$G$14&lt;&gt;"Yes")*1)*(1-Income!$H$7:$H$14*Inputs!$C$11))</f>
        <v>0</v>
      </c>
      <c r="K21" s="150" t="n">
        <f aca="false">MAX(0,(E21+M21-G21-J21-H21)/(1-Inputs!$C$14))</f>
        <v>123813.31354472</v>
      </c>
      <c r="L21" s="149" t="n">
        <f aca="false">MAX(0,H21-MAX(0,E21+M21-G21-J21))</f>
        <v>0</v>
      </c>
      <c r="M21" s="149" t="n">
        <f aca="false">SUMPRODUCT((Mortgages!$C$7:$C$12="Yes")*(B21&gt;=Mortgages!$G$7:$G$12)*(B21&lt;Mortgages!$E$7:$E$12)*Mortgages!$D$7:$D$12)</f>
        <v>0</v>
      </c>
    </row>
    <row r="22" customFormat="false" ht="15" hidden="false" customHeight="true" outlineLevel="0" collapsed="false">
      <c r="A22" s="145" t="n">
        <f aca="false">19</f>
        <v>19</v>
      </c>
      <c r="B22" s="146" t="n">
        <f aca="false">Inputs!$C$4+A22</f>
        <v>79</v>
      </c>
      <c r="C22" s="147" t="n">
        <f aca="false">(1+Inputs!$C$10)^A22</f>
        <v>1.7535060530771</v>
      </c>
      <c r="D22" s="148" t="n">
        <f aca="false">IF(ISNUMBER(Inputs!$B$57),IF(Inputs!$B$57=B22,1+Inputs!$C$57,1),1)*IF(ISNUMBER(Inputs!$B$58),IF(Inputs!$B$58=B22,1+Inputs!$C$58,1),1)*IF(ISNUMBER(Inputs!$B$59),IF(Inputs!$B$59=B22,1+Inputs!$C$59,1),1)*IF(ISNUMBER(Inputs!$B$60),IF(Inputs!$B$60=B22,1+Inputs!$C$60,1),1)*IF(ISNUMBER(Inputs!$B$61),IF(Inputs!$B$61=B22,1+Inputs!$C$61,1),1)</f>
        <v>1</v>
      </c>
      <c r="E22" s="149" t="n">
        <f aca="false">IF(OR(D22&lt;&gt;1,F22&lt;&gt;0),E21*D22-F22,E21*(1+Inputs!$C$10))</f>
        <v>105210.363184626</v>
      </c>
      <c r="F22" s="149" t="n">
        <f aca="false">SUMPRODUCT((Levers!$C$7:$C$11="Yes")*(Levers!$D$7:$D$11=B22)*Levers!$F$7:$F$11)-SUMPRODUCT((Levers!$C$7:$C$11="Yes")*(Levers!$I$7:$I$11=B22)*Levers!$F$7:$F$11)</f>
        <v>0</v>
      </c>
      <c r="G22" s="149" t="n">
        <f aca="false">SUMPRODUCT((Levers!$C$7:$C$11="Yes")*(Levers!$D$7:$D$11&lt;=B22)*((NOT(ISNUMBER(Levers!$I$7:$I$11)))+(ISNUMBER(Levers!$I$7:$I$11)*(B22&lt;Levers!$I$7:$I$11)))*Levers!$G$7:$G$11)</f>
        <v>0</v>
      </c>
      <c r="H22" s="149" t="n">
        <f aca="false">SUMPRODUCT((Levers!$C$7:$C$11="Yes")*(Levers!$D$7:$D$11=B22)*Levers!$E$7:$E$11)*C22</f>
        <v>0</v>
      </c>
      <c r="I22" s="149" t="n">
        <f aca="false">SUMPRODUCT((Income!$C$7:$C$14="Yes")*(Income!$E$7:$E$14&lt;=B22)*Income!$F$7:$F$14*((Income!$G$7:$G$14="Yes")*C22+(Income!$G$7:$G$14&lt;&gt;"Yes")*1))</f>
        <v>0</v>
      </c>
      <c r="J22" s="149" t="n">
        <f aca="false">SUMPRODUCT((Income!$C$7:$C$14="Yes")*(Income!$E$7:$E$14&lt;=B22)*Income!$F$7:$F$14*((Income!$G$7:$G$14="Yes")*C22+(Income!$G$7:$G$14&lt;&gt;"Yes")*1)*(1-Income!$H$7:$H$14*Inputs!$C$11))</f>
        <v>0</v>
      </c>
      <c r="K22" s="150" t="n">
        <f aca="false">MAX(0,(E22+M22-G22-J22-H22)/(1-Inputs!$C$14))</f>
        <v>127527.712951062</v>
      </c>
      <c r="L22" s="149" t="n">
        <f aca="false">MAX(0,H22-MAX(0,E22+M22-G22-J22))</f>
        <v>0</v>
      </c>
      <c r="M22" s="149" t="n">
        <f aca="false">SUMPRODUCT((Mortgages!$C$7:$C$12="Yes")*(B22&gt;=Mortgages!$G$7:$G$12)*(B22&lt;Mortgages!$E$7:$E$12)*Mortgages!$D$7:$D$12)</f>
        <v>0</v>
      </c>
    </row>
    <row r="23" customFormat="false" ht="15" hidden="false" customHeight="true" outlineLevel="0" collapsed="false">
      <c r="A23" s="145" t="n">
        <f aca="false">20</f>
        <v>20</v>
      </c>
      <c r="B23" s="146" t="n">
        <f aca="false">Inputs!$C$4+A23</f>
        <v>80</v>
      </c>
      <c r="C23" s="147" t="n">
        <f aca="false">(1+Inputs!$C$10)^A23</f>
        <v>1.80611123466941</v>
      </c>
      <c r="D23" s="148" t="n">
        <f aca="false">IF(ISNUMBER(Inputs!$B$57),IF(Inputs!$B$57=B23,1+Inputs!$C$57,1),1)*IF(ISNUMBER(Inputs!$B$58),IF(Inputs!$B$58=B23,1+Inputs!$C$58,1),1)*IF(ISNUMBER(Inputs!$B$59),IF(Inputs!$B$59=B23,1+Inputs!$C$59,1),1)*IF(ISNUMBER(Inputs!$B$60),IF(Inputs!$B$60=B23,1+Inputs!$C$60,1),1)*IF(ISNUMBER(Inputs!$B$61),IF(Inputs!$B$61=B23,1+Inputs!$C$61,1),1)</f>
        <v>1</v>
      </c>
      <c r="E23" s="149" t="n">
        <f aca="false">IF(OR(D23&lt;&gt;1,F23&lt;&gt;0),E22*D23-F23,E22*(1+Inputs!$C$10))</f>
        <v>108366.674080165</v>
      </c>
      <c r="F23" s="149" t="n">
        <f aca="false">SUMPRODUCT((Levers!$C$7:$C$11="Yes")*(Levers!$D$7:$D$11=B23)*Levers!$F$7:$F$11)-SUMPRODUCT((Levers!$C$7:$C$11="Yes")*(Levers!$I$7:$I$11=B23)*Levers!$F$7:$F$11)</f>
        <v>0</v>
      </c>
      <c r="G23" s="149" t="n">
        <f aca="false">SUMPRODUCT((Levers!$C$7:$C$11="Yes")*(Levers!$D$7:$D$11&lt;=B23)*((NOT(ISNUMBER(Levers!$I$7:$I$11)))+(ISNUMBER(Levers!$I$7:$I$11)*(B23&lt;Levers!$I$7:$I$11)))*Levers!$G$7:$G$11)</f>
        <v>0</v>
      </c>
      <c r="H23" s="149" t="n">
        <f aca="false">SUMPRODUCT((Levers!$C$7:$C$11="Yes")*(Levers!$D$7:$D$11=B23)*Levers!$E$7:$E$11)*C23</f>
        <v>0</v>
      </c>
      <c r="I23" s="149" t="n">
        <f aca="false">SUMPRODUCT((Income!$C$7:$C$14="Yes")*(Income!$E$7:$E$14&lt;=B23)*Income!$F$7:$F$14*((Income!$G$7:$G$14="Yes")*C23+(Income!$G$7:$G$14&lt;&gt;"Yes")*1))</f>
        <v>0</v>
      </c>
      <c r="J23" s="149" t="n">
        <f aca="false">SUMPRODUCT((Income!$C$7:$C$14="Yes")*(Income!$E$7:$E$14&lt;=B23)*Income!$F$7:$F$14*((Income!$G$7:$G$14="Yes")*C23+(Income!$G$7:$G$14&lt;&gt;"Yes")*1)*(1-Income!$H$7:$H$14*Inputs!$C$11))</f>
        <v>0</v>
      </c>
      <c r="K23" s="150" t="n">
        <f aca="false">MAX(0,(E23+M23-G23-J23-H23)/(1-Inputs!$C$14))</f>
        <v>131353.544339594</v>
      </c>
      <c r="L23" s="149" t="n">
        <f aca="false">MAX(0,H23-MAX(0,E23+M23-G23-J23))</f>
        <v>0</v>
      </c>
      <c r="M23" s="149" t="n">
        <f aca="false">SUMPRODUCT((Mortgages!$C$7:$C$12="Yes")*(B23&gt;=Mortgages!$G$7:$G$12)*(B23&lt;Mortgages!$E$7:$E$12)*Mortgages!$D$7:$D$12)</f>
        <v>0</v>
      </c>
    </row>
    <row r="24" customFormat="false" ht="15" hidden="false" customHeight="true" outlineLevel="0" collapsed="false">
      <c r="A24" s="145" t="n">
        <f aca="false">21</f>
        <v>21</v>
      </c>
      <c r="B24" s="146" t="n">
        <f aca="false">Inputs!$C$4+A24</f>
        <v>81</v>
      </c>
      <c r="C24" s="147" t="n">
        <f aca="false">(1+Inputs!$C$10)^A24</f>
        <v>1.8602945717095</v>
      </c>
      <c r="D24" s="148" t="n">
        <f aca="false">IF(ISNUMBER(Inputs!$B$57),IF(Inputs!$B$57=B24,1+Inputs!$C$57,1),1)*IF(ISNUMBER(Inputs!$B$58),IF(Inputs!$B$58=B24,1+Inputs!$C$58,1),1)*IF(ISNUMBER(Inputs!$B$59),IF(Inputs!$B$59=B24,1+Inputs!$C$59,1),1)*IF(ISNUMBER(Inputs!$B$60),IF(Inputs!$B$60=B24,1+Inputs!$C$60,1),1)*IF(ISNUMBER(Inputs!$B$61),IF(Inputs!$B$61=B24,1+Inputs!$C$61,1),1)</f>
        <v>1</v>
      </c>
      <c r="E24" s="149" t="n">
        <f aca="false">IF(OR(D24&lt;&gt;1,F24&lt;&gt;0),E23*D24-F24,E23*(1+Inputs!$C$10))</f>
        <v>111617.67430257</v>
      </c>
      <c r="F24" s="149" t="n">
        <f aca="false">SUMPRODUCT((Levers!$C$7:$C$11="Yes")*(Levers!$D$7:$D$11=B24)*Levers!$F$7:$F$11)-SUMPRODUCT((Levers!$C$7:$C$11="Yes")*(Levers!$I$7:$I$11=B24)*Levers!$F$7:$F$11)</f>
        <v>0</v>
      </c>
      <c r="G24" s="149" t="n">
        <f aca="false">SUMPRODUCT((Levers!$C$7:$C$11="Yes")*(Levers!$D$7:$D$11&lt;=B24)*((NOT(ISNUMBER(Levers!$I$7:$I$11)))+(ISNUMBER(Levers!$I$7:$I$11)*(B24&lt;Levers!$I$7:$I$11)))*Levers!$G$7:$G$11)</f>
        <v>0</v>
      </c>
      <c r="H24" s="149" t="n">
        <f aca="false">SUMPRODUCT((Levers!$C$7:$C$11="Yes")*(Levers!$D$7:$D$11=B24)*Levers!$E$7:$E$11)*C24</f>
        <v>0</v>
      </c>
      <c r="I24" s="149" t="n">
        <f aca="false">SUMPRODUCT((Income!$C$7:$C$14="Yes")*(Income!$E$7:$E$14&lt;=B24)*Income!$F$7:$F$14*((Income!$G$7:$G$14="Yes")*C24+(Income!$G$7:$G$14&lt;&gt;"Yes")*1))</f>
        <v>0</v>
      </c>
      <c r="J24" s="149" t="n">
        <f aca="false">SUMPRODUCT((Income!$C$7:$C$14="Yes")*(Income!$E$7:$E$14&lt;=B24)*Income!$F$7:$F$14*((Income!$G$7:$G$14="Yes")*C24+(Income!$G$7:$G$14&lt;&gt;"Yes")*1)*(1-Income!$H$7:$H$14*Inputs!$C$11))</f>
        <v>0</v>
      </c>
      <c r="K24" s="150" t="n">
        <f aca="false">MAX(0,(E24+M24-G24-J24-H24)/(1-Inputs!$C$14))</f>
        <v>135294.150669782</v>
      </c>
      <c r="L24" s="149" t="n">
        <f aca="false">MAX(0,H24-MAX(0,E24+M24-G24-J24))</f>
        <v>0</v>
      </c>
      <c r="M24" s="149" t="n">
        <f aca="false">SUMPRODUCT((Mortgages!$C$7:$C$12="Yes")*(B24&gt;=Mortgages!$G$7:$G$12)*(B24&lt;Mortgages!$E$7:$E$12)*Mortgages!$D$7:$D$12)</f>
        <v>0</v>
      </c>
    </row>
    <row r="25" customFormat="false" ht="15" hidden="false" customHeight="true" outlineLevel="0" collapsed="false">
      <c r="A25" s="145" t="n">
        <f aca="false">22</f>
        <v>22</v>
      </c>
      <c r="B25" s="146" t="n">
        <f aca="false">Inputs!$C$4+A25</f>
        <v>82</v>
      </c>
      <c r="C25" s="147" t="n">
        <f aca="false">(1+Inputs!$C$10)^A25</f>
        <v>1.91610340886078</v>
      </c>
      <c r="D25" s="148" t="n">
        <f aca="false">IF(ISNUMBER(Inputs!$B$57),IF(Inputs!$B$57=B25,1+Inputs!$C$57,1),1)*IF(ISNUMBER(Inputs!$B$58),IF(Inputs!$B$58=B25,1+Inputs!$C$58,1),1)*IF(ISNUMBER(Inputs!$B$59),IF(Inputs!$B$59=B25,1+Inputs!$C$59,1),1)*IF(ISNUMBER(Inputs!$B$60),IF(Inputs!$B$60=B25,1+Inputs!$C$60,1),1)*IF(ISNUMBER(Inputs!$B$61),IF(Inputs!$B$61=B25,1+Inputs!$C$61,1),1)</f>
        <v>1</v>
      </c>
      <c r="E25" s="149" t="n">
        <f aca="false">IF(OR(D25&lt;&gt;1,F25&lt;&gt;0),E24*D25-F25,E24*(1+Inputs!$C$10))</f>
        <v>114966.204531647</v>
      </c>
      <c r="F25" s="149" t="n">
        <f aca="false">SUMPRODUCT((Levers!$C$7:$C$11="Yes")*(Levers!$D$7:$D$11=B25)*Levers!$F$7:$F$11)-SUMPRODUCT((Levers!$C$7:$C$11="Yes")*(Levers!$I$7:$I$11=B25)*Levers!$F$7:$F$11)</f>
        <v>0</v>
      </c>
      <c r="G25" s="149" t="n">
        <f aca="false">SUMPRODUCT((Levers!$C$7:$C$11="Yes")*(Levers!$D$7:$D$11&lt;=B25)*((NOT(ISNUMBER(Levers!$I$7:$I$11)))+(ISNUMBER(Levers!$I$7:$I$11)*(B25&lt;Levers!$I$7:$I$11)))*Levers!$G$7:$G$11)</f>
        <v>0</v>
      </c>
      <c r="H25" s="149" t="n">
        <f aca="false">SUMPRODUCT((Levers!$C$7:$C$11="Yes")*(Levers!$D$7:$D$11=B25)*Levers!$E$7:$E$11)*C25</f>
        <v>0</v>
      </c>
      <c r="I25" s="149" t="n">
        <f aca="false">SUMPRODUCT((Income!$C$7:$C$14="Yes")*(Income!$E$7:$E$14&lt;=B25)*Income!$F$7:$F$14*((Income!$G$7:$G$14="Yes")*C25+(Income!$G$7:$G$14&lt;&gt;"Yes")*1))</f>
        <v>0</v>
      </c>
      <c r="J25" s="149" t="n">
        <f aca="false">SUMPRODUCT((Income!$C$7:$C$14="Yes")*(Income!$E$7:$E$14&lt;=B25)*Income!$F$7:$F$14*((Income!$G$7:$G$14="Yes")*C25+(Income!$G$7:$G$14&lt;&gt;"Yes")*1)*(1-Income!$H$7:$H$14*Inputs!$C$11))</f>
        <v>0</v>
      </c>
      <c r="K25" s="150" t="n">
        <f aca="false">MAX(0,(E25+M25-G25-J25-H25)/(1-Inputs!$C$14))</f>
        <v>139352.975189875</v>
      </c>
      <c r="L25" s="149" t="n">
        <f aca="false">MAX(0,H25-MAX(0,E25+M25-G25-J25))</f>
        <v>0</v>
      </c>
      <c r="M25" s="149" t="n">
        <f aca="false">SUMPRODUCT((Mortgages!$C$7:$C$12="Yes")*(B25&gt;=Mortgages!$G$7:$G$12)*(B25&lt;Mortgages!$E$7:$E$12)*Mortgages!$D$7:$D$12)</f>
        <v>0</v>
      </c>
    </row>
    <row r="26" customFormat="false" ht="15" hidden="false" customHeight="true" outlineLevel="0" collapsed="false">
      <c r="A26" s="145" t="n">
        <f aca="false">23</f>
        <v>23</v>
      </c>
      <c r="B26" s="146" t="n">
        <f aca="false">Inputs!$C$4+A26</f>
        <v>83</v>
      </c>
      <c r="C26" s="147" t="n">
        <f aca="false">(1+Inputs!$C$10)^A26</f>
        <v>1.97358651112661</v>
      </c>
      <c r="D26" s="148" t="n">
        <f aca="false">IF(ISNUMBER(Inputs!$B$57),IF(Inputs!$B$57=B26,1+Inputs!$C$57,1),1)*IF(ISNUMBER(Inputs!$B$58),IF(Inputs!$B$58=B26,1+Inputs!$C$58,1),1)*IF(ISNUMBER(Inputs!$B$59),IF(Inputs!$B$59=B26,1+Inputs!$C$59,1),1)*IF(ISNUMBER(Inputs!$B$60),IF(Inputs!$B$60=B26,1+Inputs!$C$60,1),1)*IF(ISNUMBER(Inputs!$B$61),IF(Inputs!$B$61=B26,1+Inputs!$C$61,1),1)</f>
        <v>1</v>
      </c>
      <c r="E26" s="149" t="n">
        <f aca="false">IF(OR(D26&lt;&gt;1,F26&lt;&gt;0),E25*D26-F26,E25*(1+Inputs!$C$10))</f>
        <v>118415.190667596</v>
      </c>
      <c r="F26" s="149" t="n">
        <f aca="false">SUMPRODUCT((Levers!$C$7:$C$11="Yes")*(Levers!$D$7:$D$11=B26)*Levers!$F$7:$F$11)-SUMPRODUCT((Levers!$C$7:$C$11="Yes")*(Levers!$I$7:$I$11=B26)*Levers!$F$7:$F$11)</f>
        <v>0</v>
      </c>
      <c r="G26" s="149" t="n">
        <f aca="false">SUMPRODUCT((Levers!$C$7:$C$11="Yes")*(Levers!$D$7:$D$11&lt;=B26)*((NOT(ISNUMBER(Levers!$I$7:$I$11)))+(ISNUMBER(Levers!$I$7:$I$11)*(B26&lt;Levers!$I$7:$I$11)))*Levers!$G$7:$G$11)</f>
        <v>0</v>
      </c>
      <c r="H26" s="149" t="n">
        <f aca="false">SUMPRODUCT((Levers!$C$7:$C$11="Yes")*(Levers!$D$7:$D$11=B26)*Levers!$E$7:$E$11)*C26</f>
        <v>0</v>
      </c>
      <c r="I26" s="149" t="n">
        <f aca="false">SUMPRODUCT((Income!$C$7:$C$14="Yes")*(Income!$E$7:$E$14&lt;=B26)*Income!$F$7:$F$14*((Income!$G$7:$G$14="Yes")*C26+(Income!$G$7:$G$14&lt;&gt;"Yes")*1))</f>
        <v>0</v>
      </c>
      <c r="J26" s="149" t="n">
        <f aca="false">SUMPRODUCT((Income!$C$7:$C$14="Yes")*(Income!$E$7:$E$14&lt;=B26)*Income!$F$7:$F$14*((Income!$G$7:$G$14="Yes")*C26+(Income!$G$7:$G$14&lt;&gt;"Yes")*1)*(1-Income!$H$7:$H$14*Inputs!$C$11))</f>
        <v>0</v>
      </c>
      <c r="K26" s="150" t="n">
        <f aca="false">MAX(0,(E26+M26-G26-J26-H26)/(1-Inputs!$C$14))</f>
        <v>143533.564445571</v>
      </c>
      <c r="L26" s="149" t="n">
        <f aca="false">MAX(0,H26-MAX(0,E26+M26-G26-J26))</f>
        <v>0</v>
      </c>
      <c r="M26" s="149" t="n">
        <f aca="false">SUMPRODUCT((Mortgages!$C$7:$C$12="Yes")*(B26&gt;=Mortgages!$G$7:$G$12)*(B26&lt;Mortgages!$E$7:$E$12)*Mortgages!$D$7:$D$12)</f>
        <v>0</v>
      </c>
    </row>
    <row r="27" customFormat="false" ht="15" hidden="false" customHeight="true" outlineLevel="0" collapsed="false">
      <c r="A27" s="145" t="n">
        <f aca="false">24</f>
        <v>24</v>
      </c>
      <c r="B27" s="146" t="n">
        <f aca="false">Inputs!$C$4+A27</f>
        <v>84</v>
      </c>
      <c r="C27" s="147" t="n">
        <f aca="false">(1+Inputs!$C$10)^A27</f>
        <v>2.0327941064604</v>
      </c>
      <c r="D27" s="148" t="n">
        <f aca="false">IF(ISNUMBER(Inputs!$B$57),IF(Inputs!$B$57=B27,1+Inputs!$C$57,1),1)*IF(ISNUMBER(Inputs!$B$58),IF(Inputs!$B$58=B27,1+Inputs!$C$58,1),1)*IF(ISNUMBER(Inputs!$B$59),IF(Inputs!$B$59=B27,1+Inputs!$C$59,1),1)*IF(ISNUMBER(Inputs!$B$60),IF(Inputs!$B$60=B27,1+Inputs!$C$60,1),1)*IF(ISNUMBER(Inputs!$B$61),IF(Inputs!$B$61=B27,1+Inputs!$C$61,1),1)</f>
        <v>1</v>
      </c>
      <c r="E27" s="149" t="n">
        <f aca="false">IF(OR(D27&lt;&gt;1,F27&lt;&gt;0),E26*D27-F27,E26*(1+Inputs!$C$10))</f>
        <v>121967.646387624</v>
      </c>
      <c r="F27" s="149" t="n">
        <f aca="false">SUMPRODUCT((Levers!$C$7:$C$11="Yes")*(Levers!$D$7:$D$11=B27)*Levers!$F$7:$F$11)-SUMPRODUCT((Levers!$C$7:$C$11="Yes")*(Levers!$I$7:$I$11=B27)*Levers!$F$7:$F$11)</f>
        <v>0</v>
      </c>
      <c r="G27" s="149" t="n">
        <f aca="false">SUMPRODUCT((Levers!$C$7:$C$11="Yes")*(Levers!$D$7:$D$11&lt;=B27)*((NOT(ISNUMBER(Levers!$I$7:$I$11)))+(ISNUMBER(Levers!$I$7:$I$11)*(B27&lt;Levers!$I$7:$I$11)))*Levers!$G$7:$G$11)</f>
        <v>0</v>
      </c>
      <c r="H27" s="149" t="n">
        <f aca="false">SUMPRODUCT((Levers!$C$7:$C$11="Yes")*(Levers!$D$7:$D$11=B27)*Levers!$E$7:$E$11)*C27</f>
        <v>0</v>
      </c>
      <c r="I27" s="149" t="n">
        <f aca="false">SUMPRODUCT((Income!$C$7:$C$14="Yes")*(Income!$E$7:$E$14&lt;=B27)*Income!$F$7:$F$14*((Income!$G$7:$G$14="Yes")*C27+(Income!$G$7:$G$14&lt;&gt;"Yes")*1))</f>
        <v>0</v>
      </c>
      <c r="J27" s="149" t="n">
        <f aca="false">SUMPRODUCT((Income!$C$7:$C$14="Yes")*(Income!$E$7:$E$14&lt;=B27)*Income!$F$7:$F$14*((Income!$G$7:$G$14="Yes")*C27+(Income!$G$7:$G$14&lt;&gt;"Yes")*1)*(1-Income!$H$7:$H$14*Inputs!$C$11))</f>
        <v>0</v>
      </c>
      <c r="K27" s="150" t="n">
        <f aca="false">MAX(0,(E27+M27-G27-J27-H27)/(1-Inputs!$C$14))</f>
        <v>147839.571378938</v>
      </c>
      <c r="L27" s="149" t="n">
        <f aca="false">MAX(0,H27-MAX(0,E27+M27-G27-J27))</f>
        <v>0</v>
      </c>
      <c r="M27" s="149" t="n">
        <f aca="false">SUMPRODUCT((Mortgages!$C$7:$C$12="Yes")*(B27&gt;=Mortgages!$G$7:$G$12)*(B27&lt;Mortgages!$E$7:$E$12)*Mortgages!$D$7:$D$12)</f>
        <v>0</v>
      </c>
    </row>
    <row r="28" customFormat="false" ht="15" hidden="false" customHeight="true" outlineLevel="0" collapsed="false">
      <c r="A28" s="145" t="n">
        <f aca="false">25</f>
        <v>25</v>
      </c>
      <c r="B28" s="146" t="n">
        <f aca="false">Inputs!$C$4+A28</f>
        <v>85</v>
      </c>
      <c r="C28" s="147" t="n">
        <f aca="false">(1+Inputs!$C$10)^A28</f>
        <v>2.09377792965422</v>
      </c>
      <c r="D28" s="148" t="n">
        <f aca="false">IF(ISNUMBER(Inputs!$B$57),IF(Inputs!$B$57=B28,1+Inputs!$C$57,1),1)*IF(ISNUMBER(Inputs!$B$58),IF(Inputs!$B$58=B28,1+Inputs!$C$58,1),1)*IF(ISNUMBER(Inputs!$B$59),IF(Inputs!$B$59=B28,1+Inputs!$C$59,1),1)*IF(ISNUMBER(Inputs!$B$60),IF(Inputs!$B$60=B28,1+Inputs!$C$60,1),1)*IF(ISNUMBER(Inputs!$B$61),IF(Inputs!$B$61=B28,1+Inputs!$C$61,1),1)</f>
        <v>1</v>
      </c>
      <c r="E28" s="149" t="n">
        <f aca="false">IF(OR(D28&lt;&gt;1,F28&lt;&gt;0),E27*D28-F28,E27*(1+Inputs!$C$10))</f>
        <v>125626.675779253</v>
      </c>
      <c r="F28" s="149" t="n">
        <f aca="false">SUMPRODUCT((Levers!$C$7:$C$11="Yes")*(Levers!$D$7:$D$11=B28)*Levers!$F$7:$F$11)-SUMPRODUCT((Levers!$C$7:$C$11="Yes")*(Levers!$I$7:$I$11=B28)*Levers!$F$7:$F$11)</f>
        <v>0</v>
      </c>
      <c r="G28" s="149" t="n">
        <f aca="false">SUMPRODUCT((Levers!$C$7:$C$11="Yes")*(Levers!$D$7:$D$11&lt;=B28)*((NOT(ISNUMBER(Levers!$I$7:$I$11)))+(ISNUMBER(Levers!$I$7:$I$11)*(B28&lt;Levers!$I$7:$I$11)))*Levers!$G$7:$G$11)</f>
        <v>0</v>
      </c>
      <c r="H28" s="149" t="n">
        <f aca="false">SUMPRODUCT((Levers!$C$7:$C$11="Yes")*(Levers!$D$7:$D$11=B28)*Levers!$E$7:$E$11)*C28</f>
        <v>0</v>
      </c>
      <c r="I28" s="149" t="n">
        <f aca="false">SUMPRODUCT((Income!$C$7:$C$14="Yes")*(Income!$E$7:$E$14&lt;=B28)*Income!$F$7:$F$14*((Income!$G$7:$G$14="Yes")*C28+(Income!$G$7:$G$14&lt;&gt;"Yes")*1))</f>
        <v>0</v>
      </c>
      <c r="J28" s="149" t="n">
        <f aca="false">SUMPRODUCT((Income!$C$7:$C$14="Yes")*(Income!$E$7:$E$14&lt;=B28)*Income!$F$7:$F$14*((Income!$G$7:$G$14="Yes")*C28+(Income!$G$7:$G$14&lt;&gt;"Yes")*1)*(1-Income!$H$7:$H$14*Inputs!$C$11))</f>
        <v>0</v>
      </c>
      <c r="K28" s="150" t="n">
        <f aca="false">MAX(0,(E28+M28-G28-J28-H28)/(1-Inputs!$C$14))</f>
        <v>152274.758520307</v>
      </c>
      <c r="L28" s="149" t="n">
        <f aca="false">MAX(0,H28-MAX(0,E28+M28-G28-J28))</f>
        <v>0</v>
      </c>
      <c r="M28" s="149" t="n">
        <f aca="false">SUMPRODUCT((Mortgages!$C$7:$C$12="Yes")*(B28&gt;=Mortgages!$G$7:$G$12)*(B28&lt;Mortgages!$E$7:$E$12)*Mortgages!$D$7:$D$12)</f>
        <v>0</v>
      </c>
    </row>
    <row r="29" customFormat="false" ht="15" hidden="false" customHeight="true" outlineLevel="0" collapsed="false">
      <c r="A29" s="145" t="n">
        <f aca="false">26</f>
        <v>26</v>
      </c>
      <c r="B29" s="146" t="n">
        <f aca="false">Inputs!$C$4+A29</f>
        <v>86</v>
      </c>
      <c r="C29" s="147" t="n">
        <f aca="false">(1+Inputs!$C$10)^A29</f>
        <v>2.15659126754384</v>
      </c>
      <c r="D29" s="148" t="n">
        <f aca="false">IF(ISNUMBER(Inputs!$B$57),IF(Inputs!$B$57=B29,1+Inputs!$C$57,1),1)*IF(ISNUMBER(Inputs!$B$58),IF(Inputs!$B$58=B29,1+Inputs!$C$58,1),1)*IF(ISNUMBER(Inputs!$B$59),IF(Inputs!$B$59=B29,1+Inputs!$C$59,1),1)*IF(ISNUMBER(Inputs!$B$60),IF(Inputs!$B$60=B29,1+Inputs!$C$60,1),1)*IF(ISNUMBER(Inputs!$B$61),IF(Inputs!$B$61=B29,1+Inputs!$C$61,1),1)</f>
        <v>1</v>
      </c>
      <c r="E29" s="149" t="n">
        <f aca="false">IF(OR(D29&lt;&gt;1,F29&lt;&gt;0),E28*D29-F29,E28*(1+Inputs!$C$10))</f>
        <v>129395.476052631</v>
      </c>
      <c r="F29" s="149" t="n">
        <f aca="false">SUMPRODUCT((Levers!$C$7:$C$11="Yes")*(Levers!$D$7:$D$11=B29)*Levers!$F$7:$F$11)-SUMPRODUCT((Levers!$C$7:$C$11="Yes")*(Levers!$I$7:$I$11=B29)*Levers!$F$7:$F$11)</f>
        <v>0</v>
      </c>
      <c r="G29" s="149" t="n">
        <f aca="false">SUMPRODUCT((Levers!$C$7:$C$11="Yes")*(Levers!$D$7:$D$11&lt;=B29)*((NOT(ISNUMBER(Levers!$I$7:$I$11)))+(ISNUMBER(Levers!$I$7:$I$11)*(B29&lt;Levers!$I$7:$I$11)))*Levers!$G$7:$G$11)</f>
        <v>0</v>
      </c>
      <c r="H29" s="149" t="n">
        <f aca="false">SUMPRODUCT((Levers!$C$7:$C$11="Yes")*(Levers!$D$7:$D$11=B29)*Levers!$E$7:$E$11)*C29</f>
        <v>0</v>
      </c>
      <c r="I29" s="149" t="n">
        <f aca="false">SUMPRODUCT((Income!$C$7:$C$14="Yes")*(Income!$E$7:$E$14&lt;=B29)*Income!$F$7:$F$14*((Income!$G$7:$G$14="Yes")*C29+(Income!$G$7:$G$14&lt;&gt;"Yes")*1))</f>
        <v>0</v>
      </c>
      <c r="J29" s="149" t="n">
        <f aca="false">SUMPRODUCT((Income!$C$7:$C$14="Yes")*(Income!$E$7:$E$14&lt;=B29)*Income!$F$7:$F$14*((Income!$G$7:$G$14="Yes")*C29+(Income!$G$7:$G$14&lt;&gt;"Yes")*1)*(1-Income!$H$7:$H$14*Inputs!$C$11))</f>
        <v>0</v>
      </c>
      <c r="K29" s="150" t="n">
        <f aca="false">MAX(0,(E29+M29-G29-J29-H29)/(1-Inputs!$C$14))</f>
        <v>156843.001275916</v>
      </c>
      <c r="L29" s="149" t="n">
        <f aca="false">MAX(0,H29-MAX(0,E29+M29-G29-J29))</f>
        <v>0</v>
      </c>
      <c r="M29" s="149" t="n">
        <f aca="false">SUMPRODUCT((Mortgages!$C$7:$C$12="Yes")*(B29&gt;=Mortgages!$G$7:$G$12)*(B29&lt;Mortgages!$E$7:$E$12)*Mortgages!$D$7:$D$12)</f>
        <v>0</v>
      </c>
    </row>
    <row r="30" customFormat="false" ht="15" hidden="false" customHeight="true" outlineLevel="0" collapsed="false">
      <c r="A30" s="145" t="n">
        <f aca="false">27</f>
        <v>27</v>
      </c>
      <c r="B30" s="146" t="n">
        <f aca="false">Inputs!$C$4+A30</f>
        <v>87</v>
      </c>
      <c r="C30" s="147" t="n">
        <f aca="false">(1+Inputs!$C$10)^A30</f>
        <v>2.22128900557016</v>
      </c>
      <c r="D30" s="148" t="n">
        <f aca="false">IF(ISNUMBER(Inputs!$B$57),IF(Inputs!$B$57=B30,1+Inputs!$C$57,1),1)*IF(ISNUMBER(Inputs!$B$58),IF(Inputs!$B$58=B30,1+Inputs!$C$58,1),1)*IF(ISNUMBER(Inputs!$B$59),IF(Inputs!$B$59=B30,1+Inputs!$C$59,1),1)*IF(ISNUMBER(Inputs!$B$60),IF(Inputs!$B$60=B30,1+Inputs!$C$60,1),1)*IF(ISNUMBER(Inputs!$B$61),IF(Inputs!$B$61=B30,1+Inputs!$C$61,1),1)</f>
        <v>1</v>
      </c>
      <c r="E30" s="149" t="n">
        <f aca="false">IF(OR(D30&lt;&gt;1,F30&lt;&gt;0),E29*D30-F30,E29*(1+Inputs!$C$10))</f>
        <v>133277.340334209</v>
      </c>
      <c r="F30" s="149" t="n">
        <f aca="false">SUMPRODUCT((Levers!$C$7:$C$11="Yes")*(Levers!$D$7:$D$11=B30)*Levers!$F$7:$F$11)-SUMPRODUCT((Levers!$C$7:$C$11="Yes")*(Levers!$I$7:$I$11=B30)*Levers!$F$7:$F$11)</f>
        <v>0</v>
      </c>
      <c r="G30" s="149" t="n">
        <f aca="false">SUMPRODUCT((Levers!$C$7:$C$11="Yes")*(Levers!$D$7:$D$11&lt;=B30)*((NOT(ISNUMBER(Levers!$I$7:$I$11)))+(ISNUMBER(Levers!$I$7:$I$11)*(B30&lt;Levers!$I$7:$I$11)))*Levers!$G$7:$G$11)</f>
        <v>0</v>
      </c>
      <c r="H30" s="149" t="n">
        <f aca="false">SUMPRODUCT((Levers!$C$7:$C$11="Yes")*(Levers!$D$7:$D$11=B30)*Levers!$E$7:$E$11)*C30</f>
        <v>0</v>
      </c>
      <c r="I30" s="149" t="n">
        <f aca="false">SUMPRODUCT((Income!$C$7:$C$14="Yes")*(Income!$E$7:$E$14&lt;=B30)*Income!$F$7:$F$14*((Income!$G$7:$G$14="Yes")*C30+(Income!$G$7:$G$14&lt;&gt;"Yes")*1))</f>
        <v>0</v>
      </c>
      <c r="J30" s="149" t="n">
        <f aca="false">SUMPRODUCT((Income!$C$7:$C$14="Yes")*(Income!$E$7:$E$14&lt;=B30)*Income!$F$7:$F$14*((Income!$G$7:$G$14="Yes")*C30+(Income!$G$7:$G$14&lt;&gt;"Yes")*1)*(1-Income!$H$7:$H$14*Inputs!$C$11))</f>
        <v>0</v>
      </c>
      <c r="K30" s="150" t="n">
        <f aca="false">MAX(0,(E30+M30-G30-J30-H30)/(1-Inputs!$C$14))</f>
        <v>161548.291314193</v>
      </c>
      <c r="L30" s="149" t="n">
        <f aca="false">MAX(0,H30-MAX(0,E30+M30-G30-J30))</f>
        <v>0</v>
      </c>
      <c r="M30" s="149" t="n">
        <f aca="false">SUMPRODUCT((Mortgages!$C$7:$C$12="Yes")*(B30&gt;=Mortgages!$G$7:$G$12)*(B30&lt;Mortgages!$E$7:$E$12)*Mortgages!$D$7:$D$12)</f>
        <v>0</v>
      </c>
    </row>
    <row r="31" customFormat="false" ht="15" hidden="false" customHeight="true" outlineLevel="0" collapsed="false">
      <c r="A31" s="145" t="n">
        <f aca="false">28</f>
        <v>28</v>
      </c>
      <c r="B31" s="146" t="n">
        <f aca="false">Inputs!$C$4+A31</f>
        <v>88</v>
      </c>
      <c r="C31" s="147" t="n">
        <f aca="false">(1+Inputs!$C$10)^A31</f>
        <v>2.28792767573726</v>
      </c>
      <c r="D31" s="148" t="n">
        <f aca="false">IF(ISNUMBER(Inputs!$B$57),IF(Inputs!$B$57=B31,1+Inputs!$C$57,1),1)*IF(ISNUMBER(Inputs!$B$58),IF(Inputs!$B$58=B31,1+Inputs!$C$58,1),1)*IF(ISNUMBER(Inputs!$B$59),IF(Inputs!$B$59=B31,1+Inputs!$C$59,1),1)*IF(ISNUMBER(Inputs!$B$60),IF(Inputs!$B$60=B31,1+Inputs!$C$60,1),1)*IF(ISNUMBER(Inputs!$B$61),IF(Inputs!$B$61=B31,1+Inputs!$C$61,1),1)</f>
        <v>1</v>
      </c>
      <c r="E31" s="149" t="n">
        <f aca="false">IF(OR(D31&lt;&gt;1,F31&lt;&gt;0),E30*D31-F31,E30*(1+Inputs!$C$10))</f>
        <v>137275.660544236</v>
      </c>
      <c r="F31" s="149" t="n">
        <f aca="false">SUMPRODUCT((Levers!$C$7:$C$11="Yes")*(Levers!$D$7:$D$11=B31)*Levers!$F$7:$F$11)-SUMPRODUCT((Levers!$C$7:$C$11="Yes")*(Levers!$I$7:$I$11=B31)*Levers!$F$7:$F$11)</f>
        <v>0</v>
      </c>
      <c r="G31" s="149" t="n">
        <f aca="false">SUMPRODUCT((Levers!$C$7:$C$11="Yes")*(Levers!$D$7:$D$11&lt;=B31)*((NOT(ISNUMBER(Levers!$I$7:$I$11)))+(ISNUMBER(Levers!$I$7:$I$11)*(B31&lt;Levers!$I$7:$I$11)))*Levers!$G$7:$G$11)</f>
        <v>0</v>
      </c>
      <c r="H31" s="149" t="n">
        <f aca="false">SUMPRODUCT((Levers!$C$7:$C$11="Yes")*(Levers!$D$7:$D$11=B31)*Levers!$E$7:$E$11)*C31</f>
        <v>0</v>
      </c>
      <c r="I31" s="149" t="n">
        <f aca="false">SUMPRODUCT((Income!$C$7:$C$14="Yes")*(Income!$E$7:$E$14&lt;=B31)*Income!$F$7:$F$14*((Income!$G$7:$G$14="Yes")*C31+(Income!$G$7:$G$14&lt;&gt;"Yes")*1))</f>
        <v>0</v>
      </c>
      <c r="J31" s="149" t="n">
        <f aca="false">SUMPRODUCT((Income!$C$7:$C$14="Yes")*(Income!$E$7:$E$14&lt;=B31)*Income!$F$7:$F$14*((Income!$G$7:$G$14="Yes")*C31+(Income!$G$7:$G$14&lt;&gt;"Yes")*1)*(1-Income!$H$7:$H$14*Inputs!$C$11))</f>
        <v>0</v>
      </c>
      <c r="K31" s="150" t="n">
        <f aca="false">MAX(0,(E31+M31-G31-J31-H31)/(1-Inputs!$C$14))</f>
        <v>166394.740053619</v>
      </c>
      <c r="L31" s="149" t="n">
        <f aca="false">MAX(0,H31-MAX(0,E31+M31-G31-J31))</f>
        <v>0</v>
      </c>
      <c r="M31" s="149" t="n">
        <f aca="false">SUMPRODUCT((Mortgages!$C$7:$C$12="Yes")*(B31&gt;=Mortgages!$G$7:$G$12)*(B31&lt;Mortgages!$E$7:$E$12)*Mortgages!$D$7:$D$12)</f>
        <v>0</v>
      </c>
    </row>
    <row r="32" customFormat="false" ht="15" hidden="false" customHeight="true" outlineLevel="0" collapsed="false">
      <c r="A32" s="145" t="n">
        <f aca="false">29</f>
        <v>29</v>
      </c>
      <c r="B32" s="146" t="n">
        <f aca="false">Inputs!$C$4+A32</f>
        <v>89</v>
      </c>
      <c r="C32" s="147" t="n">
        <f aca="false">(1+Inputs!$C$10)^A32</f>
        <v>2.35656550600938</v>
      </c>
      <c r="D32" s="148" t="n">
        <f aca="false">IF(ISNUMBER(Inputs!$B$57),IF(Inputs!$B$57=B32,1+Inputs!$C$57,1),1)*IF(ISNUMBER(Inputs!$B$58),IF(Inputs!$B$58=B32,1+Inputs!$C$58,1),1)*IF(ISNUMBER(Inputs!$B$59),IF(Inputs!$B$59=B32,1+Inputs!$C$59,1),1)*IF(ISNUMBER(Inputs!$B$60),IF(Inputs!$B$60=B32,1+Inputs!$C$60,1),1)*IF(ISNUMBER(Inputs!$B$61),IF(Inputs!$B$61=B32,1+Inputs!$C$61,1),1)</f>
        <v>1</v>
      </c>
      <c r="E32" s="149" t="n">
        <f aca="false">IF(OR(D32&lt;&gt;1,F32&lt;&gt;0),E31*D32-F32,E31*(1+Inputs!$C$10))</f>
        <v>141393.930360563</v>
      </c>
      <c r="F32" s="149" t="n">
        <f aca="false">SUMPRODUCT((Levers!$C$7:$C$11="Yes")*(Levers!$D$7:$D$11=B32)*Levers!$F$7:$F$11)-SUMPRODUCT((Levers!$C$7:$C$11="Yes")*(Levers!$I$7:$I$11=B32)*Levers!$F$7:$F$11)</f>
        <v>0</v>
      </c>
      <c r="G32" s="149" t="n">
        <f aca="false">SUMPRODUCT((Levers!$C$7:$C$11="Yes")*(Levers!$D$7:$D$11&lt;=B32)*((NOT(ISNUMBER(Levers!$I$7:$I$11)))+(ISNUMBER(Levers!$I$7:$I$11)*(B32&lt;Levers!$I$7:$I$11)))*Levers!$G$7:$G$11)</f>
        <v>0</v>
      </c>
      <c r="H32" s="149" t="n">
        <f aca="false">SUMPRODUCT((Levers!$C$7:$C$11="Yes")*(Levers!$D$7:$D$11=B32)*Levers!$E$7:$E$11)*C32</f>
        <v>0</v>
      </c>
      <c r="I32" s="149" t="n">
        <f aca="false">SUMPRODUCT((Income!$C$7:$C$14="Yes")*(Income!$E$7:$E$14&lt;=B32)*Income!$F$7:$F$14*((Income!$G$7:$G$14="Yes")*C32+(Income!$G$7:$G$14&lt;&gt;"Yes")*1))</f>
        <v>0</v>
      </c>
      <c r="J32" s="149" t="n">
        <f aca="false">SUMPRODUCT((Income!$C$7:$C$14="Yes")*(Income!$E$7:$E$14&lt;=B32)*Income!$F$7:$F$14*((Income!$G$7:$G$14="Yes")*C32+(Income!$G$7:$G$14&lt;&gt;"Yes")*1)*(1-Income!$H$7:$H$14*Inputs!$C$11))</f>
        <v>0</v>
      </c>
      <c r="K32" s="150" t="n">
        <f aca="false">MAX(0,(E32+M32-G32-J32-H32)/(1-Inputs!$C$14))</f>
        <v>171386.582255228</v>
      </c>
      <c r="L32" s="149" t="n">
        <f aca="false">MAX(0,H32-MAX(0,E32+M32-G32-J32))</f>
        <v>0</v>
      </c>
      <c r="M32" s="149" t="n">
        <f aca="false">SUMPRODUCT((Mortgages!$C$7:$C$12="Yes")*(B32&gt;=Mortgages!$G$7:$G$12)*(B32&lt;Mortgages!$E$7:$E$12)*Mortgages!$D$7:$D$12)</f>
        <v>0</v>
      </c>
    </row>
    <row r="33" customFormat="false" ht="15" hidden="false" customHeight="true" outlineLevel="0" collapsed="false">
      <c r="A33" s="145" t="n">
        <f aca="false">30</f>
        <v>30</v>
      </c>
      <c r="B33" s="146" t="n">
        <f aca="false">Inputs!$C$4+A33</f>
        <v>90</v>
      </c>
      <c r="C33" s="147" t="n">
        <f aca="false">(1+Inputs!$C$10)^A33</f>
        <v>2.42726247118966</v>
      </c>
      <c r="D33" s="148" t="n">
        <f aca="false">IF(ISNUMBER(Inputs!$B$57),IF(Inputs!$B$57=B33,1+Inputs!$C$57,1),1)*IF(ISNUMBER(Inputs!$B$58),IF(Inputs!$B$58=B33,1+Inputs!$C$58,1),1)*IF(ISNUMBER(Inputs!$B$59),IF(Inputs!$B$59=B33,1+Inputs!$C$59,1),1)*IF(ISNUMBER(Inputs!$B$60),IF(Inputs!$B$60=B33,1+Inputs!$C$60,1),1)*IF(ISNUMBER(Inputs!$B$61),IF(Inputs!$B$61=B33,1+Inputs!$C$61,1),1)</f>
        <v>1</v>
      </c>
      <c r="E33" s="149" t="n">
        <f aca="false">IF(OR(D33&lt;&gt;1,F33&lt;&gt;0),E32*D33-F33,E32*(1+Inputs!$C$10))</f>
        <v>145635.74827138</v>
      </c>
      <c r="F33" s="149" t="n">
        <f aca="false">SUMPRODUCT((Levers!$C$7:$C$11="Yes")*(Levers!$D$7:$D$11=B33)*Levers!$F$7:$F$11)-SUMPRODUCT((Levers!$C$7:$C$11="Yes")*(Levers!$I$7:$I$11=B33)*Levers!$F$7:$F$11)</f>
        <v>0</v>
      </c>
      <c r="G33" s="149" t="n">
        <f aca="false">SUMPRODUCT((Levers!$C$7:$C$11="Yes")*(Levers!$D$7:$D$11&lt;=B33)*((NOT(ISNUMBER(Levers!$I$7:$I$11)))+(ISNUMBER(Levers!$I$7:$I$11)*(B33&lt;Levers!$I$7:$I$11)))*Levers!$G$7:$G$11)</f>
        <v>0</v>
      </c>
      <c r="H33" s="149" t="n">
        <f aca="false">SUMPRODUCT((Levers!$C$7:$C$11="Yes")*(Levers!$D$7:$D$11=B33)*Levers!$E$7:$E$11)*C33</f>
        <v>0</v>
      </c>
      <c r="I33" s="149" t="n">
        <f aca="false">SUMPRODUCT((Income!$C$7:$C$14="Yes")*(Income!$E$7:$E$14&lt;=B33)*Income!$F$7:$F$14*((Income!$G$7:$G$14="Yes")*C33+(Income!$G$7:$G$14&lt;&gt;"Yes")*1))</f>
        <v>0</v>
      </c>
      <c r="J33" s="149" t="n">
        <f aca="false">SUMPRODUCT((Income!$C$7:$C$14="Yes")*(Income!$E$7:$E$14&lt;=B33)*Income!$F$7:$F$14*((Income!$G$7:$G$14="Yes")*C33+(Income!$G$7:$G$14&lt;&gt;"Yes")*1)*(1-Income!$H$7:$H$14*Inputs!$C$11))</f>
        <v>0</v>
      </c>
      <c r="K33" s="150" t="n">
        <f aca="false">MAX(0,(E33+M33-G33-J33-H33)/(1-Inputs!$C$14))</f>
        <v>176528.179722885</v>
      </c>
      <c r="L33" s="149" t="n">
        <f aca="false">MAX(0,H33-MAX(0,E33+M33-G33-J33))</f>
        <v>0</v>
      </c>
      <c r="M33" s="149" t="n">
        <f aca="false">SUMPRODUCT((Mortgages!$C$7:$C$12="Yes")*(B33&gt;=Mortgages!$G$7:$G$12)*(B33&lt;Mortgages!$E$7:$E$12)*Mortgages!$D$7:$D$12)</f>
        <v>0</v>
      </c>
    </row>
    <row r="34" customFormat="false" ht="15" hidden="false" customHeight="true" outlineLevel="0" collapsed="false">
      <c r="A34" s="145" t="n">
        <f aca="false">31</f>
        <v>31</v>
      </c>
      <c r="B34" s="146" t="n">
        <f aca="false">Inputs!$C$4+A34</f>
        <v>91</v>
      </c>
      <c r="C34" s="147" t="n">
        <f aca="false">(1+Inputs!$C$10)^A34</f>
        <v>2.50008034532535</v>
      </c>
      <c r="D34" s="148" t="n">
        <f aca="false">IF(ISNUMBER(Inputs!$B$57),IF(Inputs!$B$57=B34,1+Inputs!$C$57,1),1)*IF(ISNUMBER(Inputs!$B$58),IF(Inputs!$B$58=B34,1+Inputs!$C$58,1),1)*IF(ISNUMBER(Inputs!$B$59),IF(Inputs!$B$59=B34,1+Inputs!$C$59,1),1)*IF(ISNUMBER(Inputs!$B$60),IF(Inputs!$B$60=B34,1+Inputs!$C$60,1),1)*IF(ISNUMBER(Inputs!$B$61),IF(Inputs!$B$61=B34,1+Inputs!$C$61,1),1)</f>
        <v>1</v>
      </c>
      <c r="E34" s="149" t="n">
        <f aca="false">IF(OR(D34&lt;&gt;1,F34&lt;&gt;0),E33*D34-F34,E33*(1+Inputs!$C$10))</f>
        <v>150004.820719521</v>
      </c>
      <c r="F34" s="149" t="n">
        <f aca="false">SUMPRODUCT((Levers!$C$7:$C$11="Yes")*(Levers!$D$7:$D$11=B34)*Levers!$F$7:$F$11)-SUMPRODUCT((Levers!$C$7:$C$11="Yes")*(Levers!$I$7:$I$11=B34)*Levers!$F$7:$F$11)</f>
        <v>0</v>
      </c>
      <c r="G34" s="149" t="n">
        <f aca="false">SUMPRODUCT((Levers!$C$7:$C$11="Yes")*(Levers!$D$7:$D$11&lt;=B34)*((NOT(ISNUMBER(Levers!$I$7:$I$11)))+(ISNUMBER(Levers!$I$7:$I$11)*(B34&lt;Levers!$I$7:$I$11)))*Levers!$G$7:$G$11)</f>
        <v>0</v>
      </c>
      <c r="H34" s="149" t="n">
        <f aca="false">SUMPRODUCT((Levers!$C$7:$C$11="Yes")*(Levers!$D$7:$D$11=B34)*Levers!$E$7:$E$11)*C34</f>
        <v>0</v>
      </c>
      <c r="I34" s="149" t="n">
        <f aca="false">SUMPRODUCT((Income!$C$7:$C$14="Yes")*(Income!$E$7:$E$14&lt;=B34)*Income!$F$7:$F$14*((Income!$G$7:$G$14="Yes")*C34+(Income!$G$7:$G$14&lt;&gt;"Yes")*1))</f>
        <v>0</v>
      </c>
      <c r="J34" s="149" t="n">
        <f aca="false">SUMPRODUCT((Income!$C$7:$C$14="Yes")*(Income!$E$7:$E$14&lt;=B34)*Income!$F$7:$F$14*((Income!$G$7:$G$14="Yes")*C34+(Income!$G$7:$G$14&lt;&gt;"Yes")*1)*(1-Income!$H$7:$H$14*Inputs!$C$11))</f>
        <v>0</v>
      </c>
      <c r="K34" s="150" t="n">
        <f aca="false">MAX(0,(E34+M34-G34-J34-H34)/(1-Inputs!$C$14))</f>
        <v>181824.025114571</v>
      </c>
      <c r="L34" s="149" t="n">
        <f aca="false">MAX(0,H34-MAX(0,E34+M34-G34-J34))</f>
        <v>0</v>
      </c>
      <c r="M34" s="149" t="n">
        <f aca="false">SUMPRODUCT((Mortgages!$C$7:$C$12="Yes")*(B34&gt;=Mortgages!$G$7:$G$12)*(B34&lt;Mortgages!$E$7:$E$12)*Mortgages!$D$7:$D$12)</f>
        <v>0</v>
      </c>
    </row>
    <row r="35" customFormat="false" ht="15" hidden="false" customHeight="true" outlineLevel="0" collapsed="false">
      <c r="A35" s="145" t="n">
        <f aca="false">32</f>
        <v>32</v>
      </c>
      <c r="B35" s="146" t="n">
        <f aca="false">Inputs!$C$4+A35</f>
        <v>92</v>
      </c>
      <c r="C35" s="147" t="n">
        <f aca="false">(1+Inputs!$C$10)^A35</f>
        <v>2.57508275568511</v>
      </c>
      <c r="D35" s="148" t="n">
        <f aca="false">IF(ISNUMBER(Inputs!$B$57),IF(Inputs!$B$57=B35,1+Inputs!$C$57,1),1)*IF(ISNUMBER(Inputs!$B$58),IF(Inputs!$B$58=B35,1+Inputs!$C$58,1),1)*IF(ISNUMBER(Inputs!$B$59),IF(Inputs!$B$59=B35,1+Inputs!$C$59,1),1)*IF(ISNUMBER(Inputs!$B$60),IF(Inputs!$B$60=B35,1+Inputs!$C$60,1),1)*IF(ISNUMBER(Inputs!$B$61),IF(Inputs!$B$61=B35,1+Inputs!$C$61,1),1)</f>
        <v>1</v>
      </c>
      <c r="E35" s="149" t="n">
        <f aca="false">IF(OR(D35&lt;&gt;1,F35&lt;&gt;0),E34*D35-F35,E34*(1+Inputs!$C$10))</f>
        <v>154504.965341107</v>
      </c>
      <c r="F35" s="149" t="n">
        <f aca="false">SUMPRODUCT((Levers!$C$7:$C$11="Yes")*(Levers!$D$7:$D$11=B35)*Levers!$F$7:$F$11)-SUMPRODUCT((Levers!$C$7:$C$11="Yes")*(Levers!$I$7:$I$11=B35)*Levers!$F$7:$F$11)</f>
        <v>0</v>
      </c>
      <c r="G35" s="149" t="n">
        <f aca="false">SUMPRODUCT((Levers!$C$7:$C$11="Yes")*(Levers!$D$7:$D$11&lt;=B35)*((NOT(ISNUMBER(Levers!$I$7:$I$11)))+(ISNUMBER(Levers!$I$7:$I$11)*(B35&lt;Levers!$I$7:$I$11)))*Levers!$G$7:$G$11)</f>
        <v>0</v>
      </c>
      <c r="H35" s="149" t="n">
        <f aca="false">SUMPRODUCT((Levers!$C$7:$C$11="Yes")*(Levers!$D$7:$D$11=B35)*Levers!$E$7:$E$11)*C35</f>
        <v>0</v>
      </c>
      <c r="I35" s="149" t="n">
        <f aca="false">SUMPRODUCT((Income!$C$7:$C$14="Yes")*(Income!$E$7:$E$14&lt;=B35)*Income!$F$7:$F$14*((Income!$G$7:$G$14="Yes")*C35+(Income!$G$7:$G$14&lt;&gt;"Yes")*1))</f>
        <v>0</v>
      </c>
      <c r="J35" s="149" t="n">
        <f aca="false">SUMPRODUCT((Income!$C$7:$C$14="Yes")*(Income!$E$7:$E$14&lt;=B35)*Income!$F$7:$F$14*((Income!$G$7:$G$14="Yes")*C35+(Income!$G$7:$G$14&lt;&gt;"Yes")*1)*(1-Income!$H$7:$H$14*Inputs!$C$11))</f>
        <v>0</v>
      </c>
      <c r="K35" s="150" t="n">
        <f aca="false">MAX(0,(E35+M35-G35-J35-H35)/(1-Inputs!$C$14))</f>
        <v>187278.745868008</v>
      </c>
      <c r="L35" s="149" t="n">
        <f aca="false">MAX(0,H35-MAX(0,E35+M35-G35-J35))</f>
        <v>0</v>
      </c>
      <c r="M35" s="149" t="n">
        <f aca="false">SUMPRODUCT((Mortgages!$C$7:$C$12="Yes")*(B35&gt;=Mortgages!$G$7:$G$12)*(B35&lt;Mortgages!$E$7:$E$12)*Mortgages!$D$7:$D$12)</f>
        <v>0</v>
      </c>
    </row>
    <row r="36" customFormat="false" ht="15" hidden="false" customHeight="true" outlineLevel="0" collapsed="false">
      <c r="A36" s="145" t="n">
        <f aca="false">33</f>
        <v>33</v>
      </c>
      <c r="B36" s="146" t="n">
        <f aca="false">Inputs!$C$4+A36</f>
        <v>93</v>
      </c>
      <c r="C36" s="147" t="n">
        <f aca="false">(1+Inputs!$C$10)^A36</f>
        <v>2.65233523835567</v>
      </c>
      <c r="D36" s="148" t="n">
        <f aca="false">IF(ISNUMBER(Inputs!$B$57),IF(Inputs!$B$57=B36,1+Inputs!$C$57,1),1)*IF(ISNUMBER(Inputs!$B$58),IF(Inputs!$B$58=B36,1+Inputs!$C$58,1),1)*IF(ISNUMBER(Inputs!$B$59),IF(Inputs!$B$59=B36,1+Inputs!$C$59,1),1)*IF(ISNUMBER(Inputs!$B$60),IF(Inputs!$B$60=B36,1+Inputs!$C$60,1),1)*IF(ISNUMBER(Inputs!$B$61),IF(Inputs!$B$61=B36,1+Inputs!$C$61,1),1)</f>
        <v>1</v>
      </c>
      <c r="E36" s="149" t="n">
        <f aca="false">IF(OR(D36&lt;&gt;1,F36&lt;&gt;0),E35*D36-F36,E35*(1+Inputs!$C$10))</f>
        <v>159140.11430134</v>
      </c>
      <c r="F36" s="149" t="n">
        <f aca="false">SUMPRODUCT((Levers!$C$7:$C$11="Yes")*(Levers!$D$7:$D$11=B36)*Levers!$F$7:$F$11)-SUMPRODUCT((Levers!$C$7:$C$11="Yes")*(Levers!$I$7:$I$11=B36)*Levers!$F$7:$F$11)</f>
        <v>0</v>
      </c>
      <c r="G36" s="149" t="n">
        <f aca="false">SUMPRODUCT((Levers!$C$7:$C$11="Yes")*(Levers!$D$7:$D$11&lt;=B36)*((NOT(ISNUMBER(Levers!$I$7:$I$11)))+(ISNUMBER(Levers!$I$7:$I$11)*(B36&lt;Levers!$I$7:$I$11)))*Levers!$G$7:$G$11)</f>
        <v>0</v>
      </c>
      <c r="H36" s="149" t="n">
        <f aca="false">SUMPRODUCT((Levers!$C$7:$C$11="Yes")*(Levers!$D$7:$D$11=B36)*Levers!$E$7:$E$11)*C36</f>
        <v>0</v>
      </c>
      <c r="I36" s="149" t="n">
        <f aca="false">SUMPRODUCT((Income!$C$7:$C$14="Yes")*(Income!$E$7:$E$14&lt;=B36)*Income!$F$7:$F$14*((Income!$G$7:$G$14="Yes")*C36+(Income!$G$7:$G$14&lt;&gt;"Yes")*1))</f>
        <v>0</v>
      </c>
      <c r="J36" s="149" t="n">
        <f aca="false">SUMPRODUCT((Income!$C$7:$C$14="Yes")*(Income!$E$7:$E$14&lt;=B36)*Income!$F$7:$F$14*((Income!$G$7:$G$14="Yes")*C36+(Income!$G$7:$G$14&lt;&gt;"Yes")*1)*(1-Income!$H$7:$H$14*Inputs!$C$11))</f>
        <v>0</v>
      </c>
      <c r="K36" s="150" t="n">
        <f aca="false">MAX(0,(E36+M36-G36-J36-H36)/(1-Inputs!$C$14))</f>
        <v>192897.108244049</v>
      </c>
      <c r="L36" s="149" t="n">
        <f aca="false">MAX(0,H36-MAX(0,E36+M36-G36-J36))</f>
        <v>0</v>
      </c>
      <c r="M36" s="149" t="n">
        <f aca="false">SUMPRODUCT((Mortgages!$C$7:$C$12="Yes")*(B36&gt;=Mortgages!$G$7:$G$12)*(B36&lt;Mortgages!$E$7:$E$12)*Mortgages!$D$7:$D$12)</f>
        <v>0</v>
      </c>
    </row>
    <row r="37" customFormat="false" ht="15" hidden="false" customHeight="true" outlineLevel="0" collapsed="false">
      <c r="A37" s="145" t="n">
        <f aca="false">34</f>
        <v>34</v>
      </c>
      <c r="B37" s="146" t="n">
        <f aca="false">Inputs!$C$4+A37</f>
        <v>94</v>
      </c>
      <c r="C37" s="147" t="n">
        <f aca="false">(1+Inputs!$C$10)^A37</f>
        <v>2.73190529550634</v>
      </c>
      <c r="D37" s="148" t="n">
        <f aca="false">IF(ISNUMBER(Inputs!$B$57),IF(Inputs!$B$57=B37,1+Inputs!$C$57,1),1)*IF(ISNUMBER(Inputs!$B$58),IF(Inputs!$B$58=B37,1+Inputs!$C$58,1),1)*IF(ISNUMBER(Inputs!$B$59),IF(Inputs!$B$59=B37,1+Inputs!$C$59,1),1)*IF(ISNUMBER(Inputs!$B$60),IF(Inputs!$B$60=B37,1+Inputs!$C$60,1),1)*IF(ISNUMBER(Inputs!$B$61),IF(Inputs!$B$61=B37,1+Inputs!$C$61,1),1)</f>
        <v>1</v>
      </c>
      <c r="E37" s="149" t="n">
        <f aca="false">IF(OR(D37&lt;&gt;1,F37&lt;&gt;0),E36*D37-F37,E36*(1+Inputs!$C$10))</f>
        <v>163914.31773038</v>
      </c>
      <c r="F37" s="149" t="n">
        <f aca="false">SUMPRODUCT((Levers!$C$7:$C$11="Yes")*(Levers!$D$7:$D$11=B37)*Levers!$F$7:$F$11)-SUMPRODUCT((Levers!$C$7:$C$11="Yes")*(Levers!$I$7:$I$11=B37)*Levers!$F$7:$F$11)</f>
        <v>0</v>
      </c>
      <c r="G37" s="149" t="n">
        <f aca="false">SUMPRODUCT((Levers!$C$7:$C$11="Yes")*(Levers!$D$7:$D$11&lt;=B37)*((NOT(ISNUMBER(Levers!$I$7:$I$11)))+(ISNUMBER(Levers!$I$7:$I$11)*(B37&lt;Levers!$I$7:$I$11)))*Levers!$G$7:$G$11)</f>
        <v>0</v>
      </c>
      <c r="H37" s="149" t="n">
        <f aca="false">SUMPRODUCT((Levers!$C$7:$C$11="Yes")*(Levers!$D$7:$D$11=B37)*Levers!$E$7:$E$11)*C37</f>
        <v>0</v>
      </c>
      <c r="I37" s="149" t="n">
        <f aca="false">SUMPRODUCT((Income!$C$7:$C$14="Yes")*(Income!$E$7:$E$14&lt;=B37)*Income!$F$7:$F$14*((Income!$G$7:$G$14="Yes")*C37+(Income!$G$7:$G$14&lt;&gt;"Yes")*1))</f>
        <v>0</v>
      </c>
      <c r="J37" s="149" t="n">
        <f aca="false">SUMPRODUCT((Income!$C$7:$C$14="Yes")*(Income!$E$7:$E$14&lt;=B37)*Income!$F$7:$F$14*((Income!$G$7:$G$14="Yes")*C37+(Income!$G$7:$G$14&lt;&gt;"Yes")*1)*(1-Income!$H$7:$H$14*Inputs!$C$11))</f>
        <v>0</v>
      </c>
      <c r="K37" s="150" t="n">
        <f aca="false">MAX(0,(E37+M37-G37-J37-H37)/(1-Inputs!$C$14))</f>
        <v>198684.02149137</v>
      </c>
      <c r="L37" s="149" t="n">
        <f aca="false">MAX(0,H37-MAX(0,E37+M37-G37-J37))</f>
        <v>0</v>
      </c>
      <c r="M37" s="149" t="n">
        <f aca="false">SUMPRODUCT((Mortgages!$C$7:$C$12="Yes")*(B37&gt;=Mortgages!$G$7:$G$12)*(B37&lt;Mortgages!$E$7:$E$12)*Mortgages!$D$7:$D$12)</f>
        <v>0</v>
      </c>
    </row>
    <row r="38" customFormat="false" ht="15" hidden="false" customHeight="true" outlineLevel="0" collapsed="false">
      <c r="A38" s="145" t="n">
        <f aca="false">35</f>
        <v>35</v>
      </c>
      <c r="B38" s="146" t="n">
        <f aca="false">Inputs!$C$4+A38</f>
        <v>95</v>
      </c>
      <c r="C38" s="147" t="n">
        <f aca="false">(1+Inputs!$C$10)^A38</f>
        <v>2.81386245437153</v>
      </c>
      <c r="D38" s="148" t="n">
        <f aca="false">IF(ISNUMBER(Inputs!$B$57),IF(Inputs!$B$57=B38,1+Inputs!$C$57,1),1)*IF(ISNUMBER(Inputs!$B$58),IF(Inputs!$B$58=B38,1+Inputs!$C$58,1),1)*IF(ISNUMBER(Inputs!$B$59),IF(Inputs!$B$59=B38,1+Inputs!$C$59,1),1)*IF(ISNUMBER(Inputs!$B$60),IF(Inputs!$B$60=B38,1+Inputs!$C$60,1),1)*IF(ISNUMBER(Inputs!$B$61),IF(Inputs!$B$61=B38,1+Inputs!$C$61,1),1)</f>
        <v>1</v>
      </c>
      <c r="E38" s="149" t="n">
        <f aca="false">IF(OR(D38&lt;&gt;1,F38&lt;&gt;0),E37*D38-F38,E37*(1+Inputs!$C$10))</f>
        <v>168831.747262292</v>
      </c>
      <c r="F38" s="149" t="n">
        <f aca="false">SUMPRODUCT((Levers!$C$7:$C$11="Yes")*(Levers!$D$7:$D$11=B38)*Levers!$F$7:$F$11)-SUMPRODUCT((Levers!$C$7:$C$11="Yes")*(Levers!$I$7:$I$11=B38)*Levers!$F$7:$F$11)</f>
        <v>0</v>
      </c>
      <c r="G38" s="149" t="n">
        <f aca="false">SUMPRODUCT((Levers!$C$7:$C$11="Yes")*(Levers!$D$7:$D$11&lt;=B38)*((NOT(ISNUMBER(Levers!$I$7:$I$11)))+(ISNUMBER(Levers!$I$7:$I$11)*(B38&lt;Levers!$I$7:$I$11)))*Levers!$G$7:$G$11)</f>
        <v>0</v>
      </c>
      <c r="H38" s="149" t="n">
        <f aca="false">SUMPRODUCT((Levers!$C$7:$C$11="Yes")*(Levers!$D$7:$D$11=B38)*Levers!$E$7:$E$11)*C38</f>
        <v>0</v>
      </c>
      <c r="I38" s="149" t="n">
        <f aca="false">SUMPRODUCT((Income!$C$7:$C$14="Yes")*(Income!$E$7:$E$14&lt;=B38)*Income!$F$7:$F$14*((Income!$G$7:$G$14="Yes")*C38+(Income!$G$7:$G$14&lt;&gt;"Yes")*1))</f>
        <v>0</v>
      </c>
      <c r="J38" s="149" t="n">
        <f aca="false">SUMPRODUCT((Income!$C$7:$C$14="Yes")*(Income!$E$7:$E$14&lt;=B38)*Income!$F$7:$F$14*((Income!$G$7:$G$14="Yes")*C38+(Income!$G$7:$G$14&lt;&gt;"Yes")*1)*(1-Income!$H$7:$H$14*Inputs!$C$11))</f>
        <v>0</v>
      </c>
      <c r="K38" s="150" t="n">
        <f aca="false">MAX(0,(E38+M38-G38-J38-H38)/(1-Inputs!$C$14))</f>
        <v>204644.542136111</v>
      </c>
      <c r="L38" s="149" t="n">
        <f aca="false">MAX(0,H38-MAX(0,E38+M38-G38-J38))</f>
        <v>0</v>
      </c>
      <c r="M38" s="149" t="n">
        <f aca="false">SUMPRODUCT((Mortgages!$C$7:$C$12="Yes")*(B38&gt;=Mortgages!$G$7:$G$12)*(B38&lt;Mortgages!$E$7:$E$12)*Mortgages!$D$7:$D$12)</f>
        <v>0</v>
      </c>
    </row>
    <row r="39" customFormat="false" ht="15" hidden="false" customHeight="true" outlineLevel="0" collapsed="false">
      <c r="A39" s="145" t="n">
        <f aca="false">36</f>
        <v>36</v>
      </c>
      <c r="B39" s="146" t="n">
        <f aca="false">Inputs!$C$4+A39</f>
        <v>96</v>
      </c>
      <c r="C39" s="147" t="n">
        <f aca="false">(1+Inputs!$C$10)^A39</f>
        <v>2.89827832800267</v>
      </c>
      <c r="D39" s="148" t="n">
        <f aca="false">IF(ISNUMBER(Inputs!$B$57),IF(Inputs!$B$57=B39,1+Inputs!$C$57,1),1)*IF(ISNUMBER(Inputs!$B$58),IF(Inputs!$B$58=B39,1+Inputs!$C$58,1),1)*IF(ISNUMBER(Inputs!$B$59),IF(Inputs!$B$59=B39,1+Inputs!$C$59,1),1)*IF(ISNUMBER(Inputs!$B$60),IF(Inputs!$B$60=B39,1+Inputs!$C$60,1),1)*IF(ISNUMBER(Inputs!$B$61),IF(Inputs!$B$61=B39,1+Inputs!$C$61,1),1)</f>
        <v>1</v>
      </c>
      <c r="E39" s="149" t="n">
        <f aca="false">IF(OR(D39&lt;&gt;1,F39&lt;&gt;0),E38*D39-F39,E38*(1+Inputs!$C$10))</f>
        <v>173896.69968016</v>
      </c>
      <c r="F39" s="149" t="n">
        <f aca="false">SUMPRODUCT((Levers!$C$7:$C$11="Yes")*(Levers!$D$7:$D$11=B39)*Levers!$F$7:$F$11)-SUMPRODUCT((Levers!$C$7:$C$11="Yes")*(Levers!$I$7:$I$11=B39)*Levers!$F$7:$F$11)</f>
        <v>0</v>
      </c>
      <c r="G39" s="149" t="n">
        <f aca="false">SUMPRODUCT((Levers!$C$7:$C$11="Yes")*(Levers!$D$7:$D$11&lt;=B39)*((NOT(ISNUMBER(Levers!$I$7:$I$11)))+(ISNUMBER(Levers!$I$7:$I$11)*(B39&lt;Levers!$I$7:$I$11)))*Levers!$G$7:$G$11)</f>
        <v>0</v>
      </c>
      <c r="H39" s="149" t="n">
        <f aca="false">SUMPRODUCT((Levers!$C$7:$C$11="Yes")*(Levers!$D$7:$D$11=B39)*Levers!$E$7:$E$11)*C39</f>
        <v>0</v>
      </c>
      <c r="I39" s="149" t="n">
        <f aca="false">SUMPRODUCT((Income!$C$7:$C$14="Yes")*(Income!$E$7:$E$14&lt;=B39)*Income!$F$7:$F$14*((Income!$G$7:$G$14="Yes")*C39+(Income!$G$7:$G$14&lt;&gt;"Yes")*1))</f>
        <v>0</v>
      </c>
      <c r="J39" s="149" t="n">
        <f aca="false">SUMPRODUCT((Income!$C$7:$C$14="Yes")*(Income!$E$7:$E$14&lt;=B39)*Income!$F$7:$F$14*((Income!$G$7:$G$14="Yes")*C39+(Income!$G$7:$G$14&lt;&gt;"Yes")*1)*(1-Income!$H$7:$H$14*Inputs!$C$11))</f>
        <v>0</v>
      </c>
      <c r="K39" s="150" t="n">
        <f aca="false">MAX(0,(E39+M39-G39-J39-H39)/(1-Inputs!$C$14))</f>
        <v>210783.878400194</v>
      </c>
      <c r="L39" s="149" t="n">
        <f aca="false">MAX(0,H39-MAX(0,E39+M39-G39-J39))</f>
        <v>0</v>
      </c>
      <c r="M39" s="149" t="n">
        <f aca="false">SUMPRODUCT((Mortgages!$C$7:$C$12="Yes")*(B39&gt;=Mortgages!$G$7:$G$12)*(B39&lt;Mortgages!$E$7:$E$12)*Mortgages!$D$7:$D$12)</f>
        <v>0</v>
      </c>
    </row>
    <row r="40" customFormat="false" ht="15" hidden="false" customHeight="true" outlineLevel="0" collapsed="false">
      <c r="A40" s="145" t="n">
        <f aca="false">37</f>
        <v>37</v>
      </c>
      <c r="B40" s="146" t="n">
        <f aca="false">Inputs!$C$4+A40</f>
        <v>97</v>
      </c>
      <c r="C40" s="147" t="n">
        <f aca="false">(1+Inputs!$C$10)^A40</f>
        <v>2.98522667784275</v>
      </c>
      <c r="D40" s="148" t="n">
        <f aca="false">IF(ISNUMBER(Inputs!$B$57),IF(Inputs!$B$57=B40,1+Inputs!$C$57,1),1)*IF(ISNUMBER(Inputs!$B$58),IF(Inputs!$B$58=B40,1+Inputs!$C$58,1),1)*IF(ISNUMBER(Inputs!$B$59),IF(Inputs!$B$59=B40,1+Inputs!$C$59,1),1)*IF(ISNUMBER(Inputs!$B$60),IF(Inputs!$B$60=B40,1+Inputs!$C$60,1),1)*IF(ISNUMBER(Inputs!$B$61),IF(Inputs!$B$61=B40,1+Inputs!$C$61,1),1)</f>
        <v>1</v>
      </c>
      <c r="E40" s="149" t="n">
        <f aca="false">IF(OR(D40&lt;&gt;1,F40&lt;&gt;0),E39*D40-F40,E39*(1+Inputs!$C$10))</f>
        <v>179113.600670565</v>
      </c>
      <c r="F40" s="149" t="n">
        <f aca="false">SUMPRODUCT((Levers!$C$7:$C$11="Yes")*(Levers!$D$7:$D$11=B40)*Levers!$F$7:$F$11)-SUMPRODUCT((Levers!$C$7:$C$11="Yes")*(Levers!$I$7:$I$11=B40)*Levers!$F$7:$F$11)</f>
        <v>0</v>
      </c>
      <c r="G40" s="149" t="n">
        <f aca="false">SUMPRODUCT((Levers!$C$7:$C$11="Yes")*(Levers!$D$7:$D$11&lt;=B40)*((NOT(ISNUMBER(Levers!$I$7:$I$11)))+(ISNUMBER(Levers!$I$7:$I$11)*(B40&lt;Levers!$I$7:$I$11)))*Levers!$G$7:$G$11)</f>
        <v>0</v>
      </c>
      <c r="H40" s="149" t="n">
        <f aca="false">SUMPRODUCT((Levers!$C$7:$C$11="Yes")*(Levers!$D$7:$D$11=B40)*Levers!$E$7:$E$11)*C40</f>
        <v>0</v>
      </c>
      <c r="I40" s="149" t="n">
        <f aca="false">SUMPRODUCT((Income!$C$7:$C$14="Yes")*(Income!$E$7:$E$14&lt;=B40)*Income!$F$7:$F$14*((Income!$G$7:$G$14="Yes")*C40+(Income!$G$7:$G$14&lt;&gt;"Yes")*1))</f>
        <v>0</v>
      </c>
      <c r="J40" s="149" t="n">
        <f aca="false">SUMPRODUCT((Income!$C$7:$C$14="Yes")*(Income!$E$7:$E$14&lt;=B40)*Income!$F$7:$F$14*((Income!$G$7:$G$14="Yes")*C40+(Income!$G$7:$G$14&lt;&gt;"Yes")*1)*(1-Income!$H$7:$H$14*Inputs!$C$11))</f>
        <v>0</v>
      </c>
      <c r="K40" s="150" t="n">
        <f aca="false">MAX(0,(E40+M40-G40-J40-H40)/(1-Inputs!$C$14))</f>
        <v>217107.3947522</v>
      </c>
      <c r="L40" s="149" t="n">
        <f aca="false">MAX(0,H40-MAX(0,E40+M40-G40-J40))</f>
        <v>0</v>
      </c>
      <c r="M40" s="149" t="n">
        <f aca="false">SUMPRODUCT((Mortgages!$C$7:$C$12="Yes")*(B40&gt;=Mortgages!$G$7:$G$12)*(B40&lt;Mortgages!$E$7:$E$12)*Mortgages!$D$7:$D$12)</f>
        <v>0</v>
      </c>
    </row>
    <row r="41" customFormat="false" ht="15" hidden="false" customHeight="true" outlineLevel="0" collapsed="false">
      <c r="A41" s="145" t="n">
        <f aca="false">38</f>
        <v>38</v>
      </c>
      <c r="B41" s="146" t="n">
        <f aca="false">Inputs!$C$4+A41</f>
        <v>98</v>
      </c>
      <c r="C41" s="147" t="n">
        <f aca="false">(1+Inputs!$C$10)^A41</f>
        <v>3.07478347817804</v>
      </c>
      <c r="D41" s="148" t="n">
        <f aca="false">IF(ISNUMBER(Inputs!$B$57),IF(Inputs!$B$57=B41,1+Inputs!$C$57,1),1)*IF(ISNUMBER(Inputs!$B$58),IF(Inputs!$B$58=B41,1+Inputs!$C$58,1),1)*IF(ISNUMBER(Inputs!$B$59),IF(Inputs!$B$59=B41,1+Inputs!$C$59,1),1)*IF(ISNUMBER(Inputs!$B$60),IF(Inputs!$B$60=B41,1+Inputs!$C$60,1),1)*IF(ISNUMBER(Inputs!$B$61),IF(Inputs!$B$61=B41,1+Inputs!$C$61,1),1)</f>
        <v>1</v>
      </c>
      <c r="E41" s="149" t="n">
        <f aca="false">IF(OR(D41&lt;&gt;1,F41&lt;&gt;0),E40*D41-F41,E40*(1+Inputs!$C$10))</f>
        <v>184487.008690682</v>
      </c>
      <c r="F41" s="149" t="n">
        <f aca="false">SUMPRODUCT((Levers!$C$7:$C$11="Yes")*(Levers!$D$7:$D$11=B41)*Levers!$F$7:$F$11)-SUMPRODUCT((Levers!$C$7:$C$11="Yes")*(Levers!$I$7:$I$11=B41)*Levers!$F$7:$F$11)</f>
        <v>0</v>
      </c>
      <c r="G41" s="149" t="n">
        <f aca="false">SUMPRODUCT((Levers!$C$7:$C$11="Yes")*(Levers!$D$7:$D$11&lt;=B41)*((NOT(ISNUMBER(Levers!$I$7:$I$11)))+(ISNUMBER(Levers!$I$7:$I$11)*(B41&lt;Levers!$I$7:$I$11)))*Levers!$G$7:$G$11)</f>
        <v>0</v>
      </c>
      <c r="H41" s="149" t="n">
        <f aca="false">SUMPRODUCT((Levers!$C$7:$C$11="Yes")*(Levers!$D$7:$D$11=B41)*Levers!$E$7:$E$11)*C41</f>
        <v>0</v>
      </c>
      <c r="I41" s="149" t="n">
        <f aca="false">SUMPRODUCT((Income!$C$7:$C$14="Yes")*(Income!$E$7:$E$14&lt;=B41)*Income!$F$7:$F$14*((Income!$G$7:$G$14="Yes")*C41+(Income!$G$7:$G$14&lt;&gt;"Yes")*1))</f>
        <v>0</v>
      </c>
      <c r="J41" s="149" t="n">
        <f aca="false">SUMPRODUCT((Income!$C$7:$C$14="Yes")*(Income!$E$7:$E$14&lt;=B41)*Income!$F$7:$F$14*((Income!$G$7:$G$14="Yes")*C41+(Income!$G$7:$G$14&lt;&gt;"Yes")*1)*(1-Income!$H$7:$H$14*Inputs!$C$11))</f>
        <v>0</v>
      </c>
      <c r="K41" s="150" t="n">
        <f aca="false">MAX(0,(E41+M41-G41-J41-H41)/(1-Inputs!$C$14))</f>
        <v>223620.616594766</v>
      </c>
      <c r="L41" s="149" t="n">
        <f aca="false">MAX(0,H41-MAX(0,E41+M41-G41-J41))</f>
        <v>0</v>
      </c>
      <c r="M41" s="149" t="n">
        <f aca="false">SUMPRODUCT((Mortgages!$C$7:$C$12="Yes")*(B41&gt;=Mortgages!$G$7:$G$12)*(B41&lt;Mortgages!$E$7:$E$12)*Mortgages!$D$7:$D$12)</f>
        <v>0</v>
      </c>
    </row>
    <row r="42" customFormat="false" ht="15" hidden="false" customHeight="true" outlineLevel="0" collapsed="false">
      <c r="A42" s="145" t="n">
        <f aca="false">39</f>
        <v>39</v>
      </c>
      <c r="B42" s="146" t="n">
        <f aca="false">Inputs!$C$4+A42</f>
        <v>99</v>
      </c>
      <c r="C42" s="147" t="n">
        <f aca="false">(1+Inputs!$C$10)^A42</f>
        <v>3.16702698252338</v>
      </c>
      <c r="D42" s="148" t="n">
        <f aca="false">IF(ISNUMBER(Inputs!$B$57),IF(Inputs!$B$57=B42,1+Inputs!$C$57,1),1)*IF(ISNUMBER(Inputs!$B$58),IF(Inputs!$B$58=B42,1+Inputs!$C$58,1),1)*IF(ISNUMBER(Inputs!$B$59),IF(Inputs!$B$59=B42,1+Inputs!$C$59,1),1)*IF(ISNUMBER(Inputs!$B$60),IF(Inputs!$B$60=B42,1+Inputs!$C$60,1),1)*IF(ISNUMBER(Inputs!$B$61),IF(Inputs!$B$61=B42,1+Inputs!$C$61,1),1)</f>
        <v>1</v>
      </c>
      <c r="E42" s="149" t="n">
        <f aca="false">IF(OR(D42&lt;&gt;1,F42&lt;&gt;0),E41*D42-F42,E41*(1+Inputs!$C$10))</f>
        <v>190021.618951403</v>
      </c>
      <c r="F42" s="149" t="n">
        <f aca="false">SUMPRODUCT((Levers!$C$7:$C$11="Yes")*(Levers!$D$7:$D$11=B42)*Levers!$F$7:$F$11)-SUMPRODUCT((Levers!$C$7:$C$11="Yes")*(Levers!$I$7:$I$11=B42)*Levers!$F$7:$F$11)</f>
        <v>0</v>
      </c>
      <c r="G42" s="149" t="n">
        <f aca="false">SUMPRODUCT((Levers!$C$7:$C$11="Yes")*(Levers!$D$7:$D$11&lt;=B42)*((NOT(ISNUMBER(Levers!$I$7:$I$11)))+(ISNUMBER(Levers!$I$7:$I$11)*(B42&lt;Levers!$I$7:$I$11)))*Levers!$G$7:$G$11)</f>
        <v>0</v>
      </c>
      <c r="H42" s="149" t="n">
        <f aca="false">SUMPRODUCT((Levers!$C$7:$C$11="Yes")*(Levers!$D$7:$D$11=B42)*Levers!$E$7:$E$11)*C42</f>
        <v>0</v>
      </c>
      <c r="I42" s="149" t="n">
        <f aca="false">SUMPRODUCT((Income!$C$7:$C$14="Yes")*(Income!$E$7:$E$14&lt;=B42)*Income!$F$7:$F$14*((Income!$G$7:$G$14="Yes")*C42+(Income!$G$7:$G$14&lt;&gt;"Yes")*1))</f>
        <v>0</v>
      </c>
      <c r="J42" s="149" t="n">
        <f aca="false">SUMPRODUCT((Income!$C$7:$C$14="Yes")*(Income!$E$7:$E$14&lt;=B42)*Income!$F$7:$F$14*((Income!$G$7:$G$14="Yes")*C42+(Income!$G$7:$G$14&lt;&gt;"Yes")*1)*(1-Income!$H$7:$H$14*Inputs!$C$11))</f>
        <v>0</v>
      </c>
      <c r="K42" s="150" t="n">
        <f aca="false">MAX(0,(E42+M42-G42-J42-H42)/(1-Inputs!$C$14))</f>
        <v>230329.235092609</v>
      </c>
      <c r="L42" s="149" t="n">
        <f aca="false">MAX(0,H42-MAX(0,E42+M42-G42-J42))</f>
        <v>0</v>
      </c>
      <c r="M42" s="149" t="n">
        <f aca="false">SUMPRODUCT((Mortgages!$C$7:$C$12="Yes")*(B42&gt;=Mortgages!$G$7:$G$12)*(B42&lt;Mortgages!$E$7:$E$12)*Mortgages!$D$7:$D$12)</f>
        <v>0</v>
      </c>
    </row>
    <row r="43" customFormat="false" ht="15" hidden="false" customHeight="true" outlineLevel="0" collapsed="false">
      <c r="A43" s="145" t="n">
        <f aca="false">40</f>
        <v>40</v>
      </c>
      <c r="B43" s="146" t="n">
        <f aca="false">Inputs!$C$4+A43</f>
        <v>100</v>
      </c>
      <c r="C43" s="147" t="n">
        <f aca="false">(1+Inputs!$C$10)^A43</f>
        <v>3.26203779199908</v>
      </c>
      <c r="D43" s="148" t="n">
        <f aca="false">IF(ISNUMBER(Inputs!$B$57),IF(Inputs!$B$57=B43,1+Inputs!$C$57,1),1)*IF(ISNUMBER(Inputs!$B$58),IF(Inputs!$B$58=B43,1+Inputs!$C$58,1),1)*IF(ISNUMBER(Inputs!$B$59),IF(Inputs!$B$59=B43,1+Inputs!$C$59,1),1)*IF(ISNUMBER(Inputs!$B$60),IF(Inputs!$B$60=B43,1+Inputs!$C$60,1),1)*IF(ISNUMBER(Inputs!$B$61),IF(Inputs!$B$61=B43,1+Inputs!$C$61,1),1)</f>
        <v>1</v>
      </c>
      <c r="E43" s="149" t="n">
        <f aca="false">IF(OR(D43&lt;&gt;1,F43&lt;&gt;0),E42*D43-F43,E42*(1+Inputs!$C$10))</f>
        <v>195722.267519945</v>
      </c>
      <c r="F43" s="149" t="n">
        <f aca="false">SUMPRODUCT((Levers!$C$7:$C$11="Yes")*(Levers!$D$7:$D$11=B43)*Levers!$F$7:$F$11)-SUMPRODUCT((Levers!$C$7:$C$11="Yes")*(Levers!$I$7:$I$11=B43)*Levers!$F$7:$F$11)</f>
        <v>0</v>
      </c>
      <c r="G43" s="149" t="n">
        <f aca="false">SUMPRODUCT((Levers!$C$7:$C$11="Yes")*(Levers!$D$7:$D$11&lt;=B43)*((NOT(ISNUMBER(Levers!$I$7:$I$11)))+(ISNUMBER(Levers!$I$7:$I$11)*(B43&lt;Levers!$I$7:$I$11)))*Levers!$G$7:$G$11)</f>
        <v>0</v>
      </c>
      <c r="H43" s="149" t="n">
        <f aca="false">SUMPRODUCT((Levers!$C$7:$C$11="Yes")*(Levers!$D$7:$D$11=B43)*Levers!$E$7:$E$11)*C43</f>
        <v>0</v>
      </c>
      <c r="I43" s="149" t="n">
        <f aca="false">SUMPRODUCT((Income!$C$7:$C$14="Yes")*(Income!$E$7:$E$14&lt;=B43)*Income!$F$7:$F$14*((Income!$G$7:$G$14="Yes")*C43+(Income!$G$7:$G$14&lt;&gt;"Yes")*1))</f>
        <v>0</v>
      </c>
      <c r="J43" s="149" t="n">
        <f aca="false">SUMPRODUCT((Income!$C$7:$C$14="Yes")*(Income!$E$7:$E$14&lt;=B43)*Income!$F$7:$F$14*((Income!$G$7:$G$14="Yes")*C43+(Income!$G$7:$G$14&lt;&gt;"Yes")*1)*(1-Income!$H$7:$H$14*Inputs!$C$11))</f>
        <v>0</v>
      </c>
      <c r="K43" s="150" t="n">
        <f aca="false">MAX(0,(E43+M43-G43-J43-H43)/(1-Inputs!$C$14))</f>
        <v>237239.112145388</v>
      </c>
      <c r="L43" s="149" t="n">
        <f aca="false">MAX(0,H43-MAX(0,E43+M43-G43-J43))</f>
        <v>0</v>
      </c>
      <c r="M43" s="149" t="n">
        <f aca="false">SUMPRODUCT((Mortgages!$C$7:$C$12="Yes")*(B43&gt;=Mortgages!$G$7:$G$12)*(B43&lt;Mortgages!$E$7:$E$12)*Mortgages!$D$7:$D$12)</f>
        <v>0</v>
      </c>
    </row>
    <row r="44" customFormat="false" ht="15" hidden="false" customHeight="true" outlineLevel="0" collapsed="false">
      <c r="A44" s="145" t="n">
        <f aca="false">41</f>
        <v>41</v>
      </c>
      <c r="B44" s="146" t="n">
        <f aca="false">Inputs!$C$4+A44</f>
        <v>101</v>
      </c>
      <c r="C44" s="147" t="n">
        <f aca="false">(1+Inputs!$C$10)^A44</f>
        <v>3.35989892575905</v>
      </c>
      <c r="D44" s="148" t="n">
        <f aca="false">IF(ISNUMBER(Inputs!$B$57),IF(Inputs!$B$57=B44,1+Inputs!$C$57,1),1)*IF(ISNUMBER(Inputs!$B$58),IF(Inputs!$B$58=B44,1+Inputs!$C$58,1),1)*IF(ISNUMBER(Inputs!$B$59),IF(Inputs!$B$59=B44,1+Inputs!$C$59,1),1)*IF(ISNUMBER(Inputs!$B$60),IF(Inputs!$B$60=B44,1+Inputs!$C$60,1),1)*IF(ISNUMBER(Inputs!$B$61),IF(Inputs!$B$61=B44,1+Inputs!$C$61,1),1)</f>
        <v>1</v>
      </c>
      <c r="E44" s="149" t="n">
        <f aca="false">IF(OR(D44&lt;&gt;1,F44&lt;&gt;0),E43*D44-F44,E43*(1+Inputs!$C$10))</f>
        <v>201593.935545543</v>
      </c>
      <c r="F44" s="149" t="n">
        <f aca="false">SUMPRODUCT((Levers!$C$7:$C$11="Yes")*(Levers!$D$7:$D$11=B44)*Levers!$F$7:$F$11)-SUMPRODUCT((Levers!$C$7:$C$11="Yes")*(Levers!$I$7:$I$11=B44)*Levers!$F$7:$F$11)</f>
        <v>0</v>
      </c>
      <c r="G44" s="149" t="n">
        <f aca="false">SUMPRODUCT((Levers!$C$7:$C$11="Yes")*(Levers!$D$7:$D$11&lt;=B44)*((NOT(ISNUMBER(Levers!$I$7:$I$11)))+(ISNUMBER(Levers!$I$7:$I$11)*(B44&lt;Levers!$I$7:$I$11)))*Levers!$G$7:$G$11)</f>
        <v>0</v>
      </c>
      <c r="H44" s="149" t="n">
        <f aca="false">SUMPRODUCT((Levers!$C$7:$C$11="Yes")*(Levers!$D$7:$D$11=B44)*Levers!$E$7:$E$11)*C44</f>
        <v>0</v>
      </c>
      <c r="I44" s="149" t="n">
        <f aca="false">SUMPRODUCT((Income!$C$7:$C$14="Yes")*(Income!$E$7:$E$14&lt;=B44)*Income!$F$7:$F$14*((Income!$G$7:$G$14="Yes")*C44+(Income!$G$7:$G$14&lt;&gt;"Yes")*1))</f>
        <v>0</v>
      </c>
      <c r="J44" s="149" t="n">
        <f aca="false">SUMPRODUCT((Income!$C$7:$C$14="Yes")*(Income!$E$7:$E$14&lt;=B44)*Income!$F$7:$F$14*((Income!$G$7:$G$14="Yes")*C44+(Income!$G$7:$G$14&lt;&gt;"Yes")*1)*(1-Income!$H$7:$H$14*Inputs!$C$11))</f>
        <v>0</v>
      </c>
      <c r="K44" s="150" t="n">
        <f aca="false">MAX(0,(E44+M44-G44-J44-H44)/(1-Inputs!$C$14))</f>
        <v>244356.285509749</v>
      </c>
      <c r="L44" s="149" t="n">
        <f aca="false">MAX(0,H44-MAX(0,E44+M44-G44-J44))</f>
        <v>0</v>
      </c>
      <c r="M44" s="149" t="n">
        <f aca="false">SUMPRODUCT((Mortgages!$C$7:$C$12="Yes")*(B44&gt;=Mortgages!$G$7:$G$12)*(B44&lt;Mortgages!$E$7:$E$12)*Mortgages!$D$7:$D$12)</f>
        <v>0</v>
      </c>
    </row>
    <row r="45" customFormat="false" ht="15" hidden="false" customHeight="true" outlineLevel="0" collapsed="false">
      <c r="A45" s="145" t="n">
        <f aca="false">42</f>
        <v>42</v>
      </c>
      <c r="B45" s="146" t="n">
        <f aca="false">Inputs!$C$4+A45</f>
        <v>102</v>
      </c>
      <c r="C45" s="147" t="n">
        <f aca="false">(1+Inputs!$C$10)^A45</f>
        <v>3.46069589353182</v>
      </c>
      <c r="D45" s="148" t="n">
        <f aca="false">IF(ISNUMBER(Inputs!$B$57),IF(Inputs!$B$57=B45,1+Inputs!$C$57,1),1)*IF(ISNUMBER(Inputs!$B$58),IF(Inputs!$B$58=B45,1+Inputs!$C$58,1),1)*IF(ISNUMBER(Inputs!$B$59),IF(Inputs!$B$59=B45,1+Inputs!$C$59,1),1)*IF(ISNUMBER(Inputs!$B$60),IF(Inputs!$B$60=B45,1+Inputs!$C$60,1),1)*IF(ISNUMBER(Inputs!$B$61),IF(Inputs!$B$61=B45,1+Inputs!$C$61,1),1)</f>
        <v>1</v>
      </c>
      <c r="E45" s="149" t="n">
        <f aca="false">IF(OR(D45&lt;&gt;1,F45&lt;&gt;0),E44*D45-F45,E44*(1+Inputs!$C$10))</f>
        <v>207641.753611909</v>
      </c>
      <c r="F45" s="149" t="n">
        <f aca="false">SUMPRODUCT((Levers!$C$7:$C$11="Yes")*(Levers!$D$7:$D$11=B45)*Levers!$F$7:$F$11)-SUMPRODUCT((Levers!$C$7:$C$11="Yes")*(Levers!$I$7:$I$11=B45)*Levers!$F$7:$F$11)</f>
        <v>0</v>
      </c>
      <c r="G45" s="149" t="n">
        <f aca="false">SUMPRODUCT((Levers!$C$7:$C$11="Yes")*(Levers!$D$7:$D$11&lt;=B45)*((NOT(ISNUMBER(Levers!$I$7:$I$11)))+(ISNUMBER(Levers!$I$7:$I$11)*(B45&lt;Levers!$I$7:$I$11)))*Levers!$G$7:$G$11)</f>
        <v>0</v>
      </c>
      <c r="H45" s="149" t="n">
        <f aca="false">SUMPRODUCT((Levers!$C$7:$C$11="Yes")*(Levers!$D$7:$D$11=B45)*Levers!$E$7:$E$11)*C45</f>
        <v>0</v>
      </c>
      <c r="I45" s="149" t="n">
        <f aca="false">SUMPRODUCT((Income!$C$7:$C$14="Yes")*(Income!$E$7:$E$14&lt;=B45)*Income!$F$7:$F$14*((Income!$G$7:$G$14="Yes")*C45+(Income!$G$7:$G$14&lt;&gt;"Yes")*1))</f>
        <v>0</v>
      </c>
      <c r="J45" s="149" t="n">
        <f aca="false">SUMPRODUCT((Income!$C$7:$C$14="Yes")*(Income!$E$7:$E$14&lt;=B45)*Income!$F$7:$F$14*((Income!$G$7:$G$14="Yes")*C45+(Income!$G$7:$G$14&lt;&gt;"Yes")*1)*(1-Income!$H$7:$H$14*Inputs!$C$11))</f>
        <v>0</v>
      </c>
      <c r="K45" s="150" t="n">
        <f aca="false">MAX(0,(E45+M45-G45-J45-H45)/(1-Inputs!$C$14))</f>
        <v>251686.974075042</v>
      </c>
      <c r="L45" s="149" t="n">
        <f aca="false">MAX(0,H45-MAX(0,E45+M45-G45-J45))</f>
        <v>0</v>
      </c>
      <c r="M45" s="149" t="n">
        <f aca="false">SUMPRODUCT((Mortgages!$C$7:$C$12="Yes")*(B45&gt;=Mortgages!$G$7:$G$12)*(B45&lt;Mortgages!$E$7:$E$12)*Mortgages!$D$7:$D$12)</f>
        <v>0</v>
      </c>
    </row>
    <row r="46" customFormat="false" ht="15" hidden="false" customHeight="true" outlineLevel="0" collapsed="false">
      <c r="A46" s="145" t="n">
        <f aca="false">43</f>
        <v>43</v>
      </c>
      <c r="B46" s="146" t="n">
        <f aca="false">Inputs!$C$4+A46</f>
        <v>103</v>
      </c>
      <c r="C46" s="147" t="n">
        <f aca="false">(1+Inputs!$C$10)^A46</f>
        <v>3.56451677033778</v>
      </c>
      <c r="D46" s="148" t="n">
        <f aca="false">IF(ISNUMBER(Inputs!$B$57),IF(Inputs!$B$57=B46,1+Inputs!$C$57,1),1)*IF(ISNUMBER(Inputs!$B$58),IF(Inputs!$B$58=B46,1+Inputs!$C$58,1),1)*IF(ISNUMBER(Inputs!$B$59),IF(Inputs!$B$59=B46,1+Inputs!$C$59,1),1)*IF(ISNUMBER(Inputs!$B$60),IF(Inputs!$B$60=B46,1+Inputs!$C$60,1),1)*IF(ISNUMBER(Inputs!$B$61),IF(Inputs!$B$61=B46,1+Inputs!$C$61,1),1)</f>
        <v>1</v>
      </c>
      <c r="E46" s="149" t="n">
        <f aca="false">IF(OR(D46&lt;&gt;1,F46&lt;&gt;0),E45*D46-F46,E45*(1+Inputs!$C$10))</f>
        <v>213871.006220267</v>
      </c>
      <c r="F46" s="149" t="n">
        <f aca="false">SUMPRODUCT((Levers!$C$7:$C$11="Yes")*(Levers!$D$7:$D$11=B46)*Levers!$F$7:$F$11)-SUMPRODUCT((Levers!$C$7:$C$11="Yes")*(Levers!$I$7:$I$11=B46)*Levers!$F$7:$F$11)</f>
        <v>0</v>
      </c>
      <c r="G46" s="149" t="n">
        <f aca="false">SUMPRODUCT((Levers!$C$7:$C$11="Yes")*(Levers!$D$7:$D$11&lt;=B46)*((NOT(ISNUMBER(Levers!$I$7:$I$11)))+(ISNUMBER(Levers!$I$7:$I$11)*(B46&lt;Levers!$I$7:$I$11)))*Levers!$G$7:$G$11)</f>
        <v>0</v>
      </c>
      <c r="H46" s="149" t="n">
        <f aca="false">SUMPRODUCT((Levers!$C$7:$C$11="Yes")*(Levers!$D$7:$D$11=B46)*Levers!$E$7:$E$11)*C46</f>
        <v>0</v>
      </c>
      <c r="I46" s="149" t="n">
        <f aca="false">SUMPRODUCT((Income!$C$7:$C$14="Yes")*(Income!$E$7:$E$14&lt;=B46)*Income!$F$7:$F$14*((Income!$G$7:$G$14="Yes")*C46+(Income!$G$7:$G$14&lt;&gt;"Yes")*1))</f>
        <v>0</v>
      </c>
      <c r="J46" s="149" t="n">
        <f aca="false">SUMPRODUCT((Income!$C$7:$C$14="Yes")*(Income!$E$7:$E$14&lt;=B46)*Income!$F$7:$F$14*((Income!$G$7:$G$14="Yes")*C46+(Income!$G$7:$G$14&lt;&gt;"Yes")*1)*(1-Income!$H$7:$H$14*Inputs!$C$11))</f>
        <v>0</v>
      </c>
      <c r="K46" s="150" t="n">
        <f aca="false">MAX(0,(E46+M46-G46-J46-H46)/(1-Inputs!$C$14))</f>
        <v>259237.583297293</v>
      </c>
      <c r="L46" s="149" t="n">
        <f aca="false">MAX(0,H46-MAX(0,E46+M46-G46-J46))</f>
        <v>0</v>
      </c>
      <c r="M46" s="149" t="n">
        <f aca="false">SUMPRODUCT((Mortgages!$C$7:$C$12="Yes")*(B46&gt;=Mortgages!$G$7:$G$12)*(B46&lt;Mortgages!$E$7:$E$12)*Mortgages!$D$7:$D$12)</f>
        <v>0</v>
      </c>
    </row>
    <row r="47" customFormat="false" ht="15" hidden="false" customHeight="true" outlineLevel="0" collapsed="false">
      <c r="A47" s="145" t="n">
        <f aca="false">44</f>
        <v>44</v>
      </c>
      <c r="B47" s="146" t="n">
        <f aca="false">Inputs!$C$4+A47</f>
        <v>104</v>
      </c>
      <c r="C47" s="147" t="n">
        <f aca="false">(1+Inputs!$C$10)^A47</f>
        <v>3.67145227344791</v>
      </c>
      <c r="D47" s="148" t="n">
        <f aca="false">IF(ISNUMBER(Inputs!$B$57),IF(Inputs!$B$57=B47,1+Inputs!$C$57,1),1)*IF(ISNUMBER(Inputs!$B$58),IF(Inputs!$B$58=B47,1+Inputs!$C$58,1),1)*IF(ISNUMBER(Inputs!$B$59),IF(Inputs!$B$59=B47,1+Inputs!$C$59,1),1)*IF(ISNUMBER(Inputs!$B$60),IF(Inputs!$B$60=B47,1+Inputs!$C$60,1),1)*IF(ISNUMBER(Inputs!$B$61),IF(Inputs!$B$61=B47,1+Inputs!$C$61,1),1)</f>
        <v>1</v>
      </c>
      <c r="E47" s="149" t="n">
        <f aca="false">IF(OR(D47&lt;&gt;1,F47&lt;&gt;0),E46*D47-F47,E46*(1+Inputs!$C$10))</f>
        <v>220287.136406875</v>
      </c>
      <c r="F47" s="149" t="n">
        <f aca="false">SUMPRODUCT((Levers!$C$7:$C$11="Yes")*(Levers!$D$7:$D$11=B47)*Levers!$F$7:$F$11)-SUMPRODUCT((Levers!$C$7:$C$11="Yes")*(Levers!$I$7:$I$11=B47)*Levers!$F$7:$F$11)</f>
        <v>0</v>
      </c>
      <c r="G47" s="149" t="n">
        <f aca="false">SUMPRODUCT((Levers!$C$7:$C$11="Yes")*(Levers!$D$7:$D$11&lt;=B47)*((NOT(ISNUMBER(Levers!$I$7:$I$11)))+(ISNUMBER(Levers!$I$7:$I$11)*(B47&lt;Levers!$I$7:$I$11)))*Levers!$G$7:$G$11)</f>
        <v>0</v>
      </c>
      <c r="H47" s="149" t="n">
        <f aca="false">SUMPRODUCT((Levers!$C$7:$C$11="Yes")*(Levers!$D$7:$D$11=B47)*Levers!$E$7:$E$11)*C47</f>
        <v>0</v>
      </c>
      <c r="I47" s="149" t="n">
        <f aca="false">SUMPRODUCT((Income!$C$7:$C$14="Yes")*(Income!$E$7:$E$14&lt;=B47)*Income!$F$7:$F$14*((Income!$G$7:$G$14="Yes")*C47+(Income!$G$7:$G$14&lt;&gt;"Yes")*1))</f>
        <v>0</v>
      </c>
      <c r="J47" s="149" t="n">
        <f aca="false">SUMPRODUCT((Income!$C$7:$C$14="Yes")*(Income!$E$7:$E$14&lt;=B47)*Income!$F$7:$F$14*((Income!$G$7:$G$14="Yes")*C47+(Income!$G$7:$G$14&lt;&gt;"Yes")*1)*(1-Income!$H$7:$H$14*Inputs!$C$11))</f>
        <v>0</v>
      </c>
      <c r="K47" s="150" t="n">
        <f aca="false">MAX(0,(E47+M47-G47-J47-H47)/(1-Inputs!$C$14))</f>
        <v>267014.710796212</v>
      </c>
      <c r="L47" s="149" t="n">
        <f aca="false">MAX(0,H47-MAX(0,E47+M47-G47-J47))</f>
        <v>0</v>
      </c>
      <c r="M47" s="149" t="n">
        <f aca="false">SUMPRODUCT((Mortgages!$C$7:$C$12="Yes")*(B47&gt;=Mortgages!$G$7:$G$12)*(B47&lt;Mortgages!$E$7:$E$12)*Mortgages!$D$7:$D$12)</f>
        <v>0</v>
      </c>
    </row>
    <row r="48" customFormat="false" ht="15" hidden="false" customHeight="true" outlineLevel="0" collapsed="false">
      <c r="A48" s="145" t="n">
        <f aca="false">45</f>
        <v>45</v>
      </c>
      <c r="B48" s="146" t="n">
        <f aca="false">Inputs!$C$4+A48</f>
        <v>105</v>
      </c>
      <c r="C48" s="147" t="n">
        <f aca="false">(1+Inputs!$C$10)^A48</f>
        <v>3.78159584165135</v>
      </c>
      <c r="D48" s="148" t="n">
        <f aca="false">IF(ISNUMBER(Inputs!$B$57),IF(Inputs!$B$57=B48,1+Inputs!$C$57,1),1)*IF(ISNUMBER(Inputs!$B$58),IF(Inputs!$B$58=B48,1+Inputs!$C$58,1),1)*IF(ISNUMBER(Inputs!$B$59),IF(Inputs!$B$59=B48,1+Inputs!$C$59,1),1)*IF(ISNUMBER(Inputs!$B$60),IF(Inputs!$B$60=B48,1+Inputs!$C$60,1),1)*IF(ISNUMBER(Inputs!$B$61),IF(Inputs!$B$61=B48,1+Inputs!$C$61,1),1)</f>
        <v>1</v>
      </c>
      <c r="E48" s="149" t="n">
        <f aca="false">IF(OR(D48&lt;&gt;1,F48&lt;&gt;0),E47*D48-F48,E47*(1+Inputs!$C$10))</f>
        <v>226895.750499081</v>
      </c>
      <c r="F48" s="149" t="n">
        <f aca="false">SUMPRODUCT((Levers!$C$7:$C$11="Yes")*(Levers!$D$7:$D$11=B48)*Levers!$F$7:$F$11)-SUMPRODUCT((Levers!$C$7:$C$11="Yes")*(Levers!$I$7:$I$11=B48)*Levers!$F$7:$F$11)</f>
        <v>0</v>
      </c>
      <c r="G48" s="149" t="n">
        <f aca="false">SUMPRODUCT((Levers!$C$7:$C$11="Yes")*(Levers!$D$7:$D$11&lt;=B48)*((NOT(ISNUMBER(Levers!$I$7:$I$11)))+(ISNUMBER(Levers!$I$7:$I$11)*(B48&lt;Levers!$I$7:$I$11)))*Levers!$G$7:$G$11)</f>
        <v>0</v>
      </c>
      <c r="H48" s="149" t="n">
        <f aca="false">SUMPRODUCT((Levers!$C$7:$C$11="Yes")*(Levers!$D$7:$D$11=B48)*Levers!$E$7:$E$11)*C48</f>
        <v>0</v>
      </c>
      <c r="I48" s="149" t="n">
        <f aca="false">SUMPRODUCT((Income!$C$7:$C$14="Yes")*(Income!$E$7:$E$14&lt;=B48)*Income!$F$7:$F$14*((Income!$G$7:$G$14="Yes")*C48+(Income!$G$7:$G$14&lt;&gt;"Yes")*1))</f>
        <v>0</v>
      </c>
      <c r="J48" s="149" t="n">
        <f aca="false">SUMPRODUCT((Income!$C$7:$C$14="Yes")*(Income!$E$7:$E$14&lt;=B48)*Income!$F$7:$F$14*((Income!$G$7:$G$14="Yes")*C48+(Income!$G$7:$G$14&lt;&gt;"Yes")*1)*(1-Income!$H$7:$H$14*Inputs!$C$11))</f>
        <v>0</v>
      </c>
      <c r="K48" s="150" t="n">
        <f aca="false">MAX(0,(E48+M48-G48-J48-H48)/(1-Inputs!$C$14))</f>
        <v>275025.152120098</v>
      </c>
      <c r="L48" s="149" t="n">
        <f aca="false">MAX(0,H48-MAX(0,E48+M48-G48-J48))</f>
        <v>0</v>
      </c>
      <c r="M48" s="149" t="n">
        <f aca="false">SUMPRODUCT((Mortgages!$C$7:$C$12="Yes")*(B48&gt;=Mortgages!$G$7:$G$12)*(B48&lt;Mortgages!$E$7:$E$12)*Mortgages!$D$7:$D$12)</f>
        <v>0</v>
      </c>
    </row>
    <row r="49" customFormat="false" ht="15" hidden="false" customHeight="true" outlineLevel="0" collapsed="false">
      <c r="A49" s="145" t="n">
        <f aca="false">46</f>
        <v>46</v>
      </c>
      <c r="B49" s="146" t="n">
        <f aca="false">Inputs!$C$4+A49</f>
        <v>106</v>
      </c>
      <c r="C49" s="147" t="n">
        <f aca="false">(1+Inputs!$C$10)^A49</f>
        <v>3.89504371690089</v>
      </c>
      <c r="D49" s="148" t="n">
        <f aca="false">IF(ISNUMBER(Inputs!$B$57),IF(Inputs!$B$57=B49,1+Inputs!$C$57,1),1)*IF(ISNUMBER(Inputs!$B$58),IF(Inputs!$B$58=B49,1+Inputs!$C$58,1),1)*IF(ISNUMBER(Inputs!$B$59),IF(Inputs!$B$59=B49,1+Inputs!$C$59,1),1)*IF(ISNUMBER(Inputs!$B$60),IF(Inputs!$B$60=B49,1+Inputs!$C$60,1),1)*IF(ISNUMBER(Inputs!$B$61),IF(Inputs!$B$61=B49,1+Inputs!$C$61,1),1)</f>
        <v>1</v>
      </c>
      <c r="E49" s="149" t="n">
        <f aca="false">IF(OR(D49&lt;&gt;1,F49&lt;&gt;0),E48*D49-F49,E48*(1+Inputs!$C$10))</f>
        <v>233702.623014053</v>
      </c>
      <c r="F49" s="149" t="n">
        <f aca="false">SUMPRODUCT((Levers!$C$7:$C$11="Yes")*(Levers!$D$7:$D$11=B49)*Levers!$F$7:$F$11)-SUMPRODUCT((Levers!$C$7:$C$11="Yes")*(Levers!$I$7:$I$11=B49)*Levers!$F$7:$F$11)</f>
        <v>0</v>
      </c>
      <c r="G49" s="149" t="n">
        <f aca="false">SUMPRODUCT((Levers!$C$7:$C$11="Yes")*(Levers!$D$7:$D$11&lt;=B49)*((NOT(ISNUMBER(Levers!$I$7:$I$11)))+(ISNUMBER(Levers!$I$7:$I$11)*(B49&lt;Levers!$I$7:$I$11)))*Levers!$G$7:$G$11)</f>
        <v>0</v>
      </c>
      <c r="H49" s="149" t="n">
        <f aca="false">SUMPRODUCT((Levers!$C$7:$C$11="Yes")*(Levers!$D$7:$D$11=B49)*Levers!$E$7:$E$11)*C49</f>
        <v>0</v>
      </c>
      <c r="I49" s="149" t="n">
        <f aca="false">SUMPRODUCT((Income!$C$7:$C$14="Yes")*(Income!$E$7:$E$14&lt;=B49)*Income!$F$7:$F$14*((Income!$G$7:$G$14="Yes")*C49+(Income!$G$7:$G$14&lt;&gt;"Yes")*1))</f>
        <v>0</v>
      </c>
      <c r="J49" s="149" t="n">
        <f aca="false">SUMPRODUCT((Income!$C$7:$C$14="Yes")*(Income!$E$7:$E$14&lt;=B49)*Income!$F$7:$F$14*((Income!$G$7:$G$14="Yes")*C49+(Income!$G$7:$G$14&lt;&gt;"Yes")*1)*(1-Income!$H$7:$H$14*Inputs!$C$11))</f>
        <v>0</v>
      </c>
      <c r="K49" s="150" t="n">
        <f aca="false">MAX(0,(E49+M49-G49-J49-H49)/(1-Inputs!$C$14))</f>
        <v>283275.906683701</v>
      </c>
      <c r="L49" s="149" t="n">
        <f aca="false">MAX(0,H49-MAX(0,E49+M49-G49-J49))</f>
        <v>0</v>
      </c>
      <c r="M49" s="149" t="n">
        <f aca="false">SUMPRODUCT((Mortgages!$C$7:$C$12="Yes")*(B49&gt;=Mortgages!$G$7:$G$12)*(B49&lt;Mortgages!$E$7:$E$12)*Mortgages!$D$7:$D$12)</f>
        <v>0</v>
      </c>
    </row>
    <row r="50" customFormat="false" ht="15" hidden="false" customHeight="true" outlineLevel="0" collapsed="false">
      <c r="A50" s="145" t="n">
        <f aca="false">47</f>
        <v>47</v>
      </c>
      <c r="B50" s="146" t="n">
        <f aca="false">Inputs!$C$4+A50</f>
        <v>107</v>
      </c>
      <c r="C50" s="147" t="n">
        <f aca="false">(1+Inputs!$C$10)^A50</f>
        <v>4.01189502840791</v>
      </c>
      <c r="D50" s="148" t="n">
        <f aca="false">IF(ISNUMBER(Inputs!$B$57),IF(Inputs!$B$57=B50,1+Inputs!$C$57,1),1)*IF(ISNUMBER(Inputs!$B$58),IF(Inputs!$B$58=B50,1+Inputs!$C$58,1),1)*IF(ISNUMBER(Inputs!$B$59),IF(Inputs!$B$59=B50,1+Inputs!$C$59,1),1)*IF(ISNUMBER(Inputs!$B$60),IF(Inputs!$B$60=B50,1+Inputs!$C$60,1),1)*IF(ISNUMBER(Inputs!$B$61),IF(Inputs!$B$61=B50,1+Inputs!$C$61,1),1)</f>
        <v>1</v>
      </c>
      <c r="E50" s="149" t="n">
        <f aca="false">IF(OR(D50&lt;&gt;1,F50&lt;&gt;0),E49*D50-F50,E49*(1+Inputs!$C$10))</f>
        <v>240713.701704475</v>
      </c>
      <c r="F50" s="149" t="n">
        <f aca="false">SUMPRODUCT((Levers!$C$7:$C$11="Yes")*(Levers!$D$7:$D$11=B50)*Levers!$F$7:$F$11)-SUMPRODUCT((Levers!$C$7:$C$11="Yes")*(Levers!$I$7:$I$11=B50)*Levers!$F$7:$F$11)</f>
        <v>0</v>
      </c>
      <c r="G50" s="149" t="n">
        <f aca="false">SUMPRODUCT((Levers!$C$7:$C$11="Yes")*(Levers!$D$7:$D$11&lt;=B50)*((NOT(ISNUMBER(Levers!$I$7:$I$11)))+(ISNUMBER(Levers!$I$7:$I$11)*(B50&lt;Levers!$I$7:$I$11)))*Levers!$G$7:$G$11)</f>
        <v>0</v>
      </c>
      <c r="H50" s="149" t="n">
        <f aca="false">SUMPRODUCT((Levers!$C$7:$C$11="Yes")*(Levers!$D$7:$D$11=B50)*Levers!$E$7:$E$11)*C50</f>
        <v>0</v>
      </c>
      <c r="I50" s="149" t="n">
        <f aca="false">SUMPRODUCT((Income!$C$7:$C$14="Yes")*(Income!$E$7:$E$14&lt;=B50)*Income!$F$7:$F$14*((Income!$G$7:$G$14="Yes")*C50+(Income!$G$7:$G$14&lt;&gt;"Yes")*1))</f>
        <v>0</v>
      </c>
      <c r="J50" s="149" t="n">
        <f aca="false">SUMPRODUCT((Income!$C$7:$C$14="Yes")*(Income!$E$7:$E$14&lt;=B50)*Income!$F$7:$F$14*((Income!$G$7:$G$14="Yes")*C50+(Income!$G$7:$G$14&lt;&gt;"Yes")*1)*(1-Income!$H$7:$H$14*Inputs!$C$11))</f>
        <v>0</v>
      </c>
      <c r="K50" s="150" t="n">
        <f aca="false">MAX(0,(E50+M50-G50-J50-H50)/(1-Inputs!$C$14))</f>
        <v>291774.183884212</v>
      </c>
      <c r="L50" s="149" t="n">
        <f aca="false">MAX(0,H50-MAX(0,E50+M50-G50-J50))</f>
        <v>0</v>
      </c>
      <c r="M50" s="149" t="n">
        <f aca="false">SUMPRODUCT((Mortgages!$C$7:$C$12="Yes")*(B50&gt;=Mortgages!$G$7:$G$12)*(B50&lt;Mortgages!$E$7:$E$12)*Mortgages!$D$7:$D$12)</f>
        <v>0</v>
      </c>
    </row>
    <row r="51" customFormat="false" ht="15" hidden="false" customHeight="true" outlineLevel="0" collapsed="false">
      <c r="A51" s="145" t="n">
        <f aca="false">48</f>
        <v>48</v>
      </c>
      <c r="B51" s="146" t="n">
        <f aca="false">Inputs!$C$4+A51</f>
        <v>108</v>
      </c>
      <c r="C51" s="147" t="n">
        <f aca="false">(1+Inputs!$C$10)^A51</f>
        <v>4.13225187926015</v>
      </c>
      <c r="D51" s="148" t="n">
        <f aca="false">IF(ISNUMBER(Inputs!$B$57),IF(Inputs!$B$57=B51,1+Inputs!$C$57,1),1)*IF(ISNUMBER(Inputs!$B$58),IF(Inputs!$B$58=B51,1+Inputs!$C$58,1),1)*IF(ISNUMBER(Inputs!$B$59),IF(Inputs!$B$59=B51,1+Inputs!$C$59,1),1)*IF(ISNUMBER(Inputs!$B$60),IF(Inputs!$B$60=B51,1+Inputs!$C$60,1),1)*IF(ISNUMBER(Inputs!$B$61),IF(Inputs!$B$61=B51,1+Inputs!$C$61,1),1)</f>
        <v>1</v>
      </c>
      <c r="E51" s="149" t="n">
        <f aca="false">IF(OR(D51&lt;&gt;1,F51&lt;&gt;0),E50*D51-F51,E50*(1+Inputs!$C$10))</f>
        <v>247935.112755609</v>
      </c>
      <c r="F51" s="149" t="n">
        <f aca="false">SUMPRODUCT((Levers!$C$7:$C$11="Yes")*(Levers!$D$7:$D$11=B51)*Levers!$F$7:$F$11)-SUMPRODUCT((Levers!$C$7:$C$11="Yes")*(Levers!$I$7:$I$11=B51)*Levers!$F$7:$F$11)</f>
        <v>0</v>
      </c>
      <c r="G51" s="149" t="n">
        <f aca="false">SUMPRODUCT((Levers!$C$7:$C$11="Yes")*(Levers!$D$7:$D$11&lt;=B51)*((NOT(ISNUMBER(Levers!$I$7:$I$11)))+(ISNUMBER(Levers!$I$7:$I$11)*(B51&lt;Levers!$I$7:$I$11)))*Levers!$G$7:$G$11)</f>
        <v>0</v>
      </c>
      <c r="H51" s="149" t="n">
        <f aca="false">SUMPRODUCT((Levers!$C$7:$C$11="Yes")*(Levers!$D$7:$D$11=B51)*Levers!$E$7:$E$11)*C51</f>
        <v>0</v>
      </c>
      <c r="I51" s="149" t="n">
        <f aca="false">SUMPRODUCT((Income!$C$7:$C$14="Yes")*(Income!$E$7:$E$14&lt;=B51)*Income!$F$7:$F$14*((Income!$G$7:$G$14="Yes")*C51+(Income!$G$7:$G$14&lt;&gt;"Yes")*1))</f>
        <v>0</v>
      </c>
      <c r="J51" s="149" t="n">
        <f aca="false">SUMPRODUCT((Income!$C$7:$C$14="Yes")*(Income!$E$7:$E$14&lt;=B51)*Income!$F$7:$F$14*((Income!$G$7:$G$14="Yes")*C51+(Income!$G$7:$G$14&lt;&gt;"Yes")*1)*(1-Income!$H$7:$H$14*Inputs!$C$11))</f>
        <v>0</v>
      </c>
      <c r="K51" s="150" t="n">
        <f aca="false">MAX(0,(E51+M51-G51-J51-H51)/(1-Inputs!$C$14))</f>
        <v>300527.409400738</v>
      </c>
      <c r="L51" s="149" t="n">
        <f aca="false">MAX(0,H51-MAX(0,E51+M51-G51-J51))</f>
        <v>0</v>
      </c>
      <c r="M51" s="149" t="n">
        <f aca="false">SUMPRODUCT((Mortgages!$C$7:$C$12="Yes")*(B51&gt;=Mortgages!$G$7:$G$12)*(B51&lt;Mortgages!$E$7:$E$12)*Mortgages!$D$7:$D$12)</f>
        <v>0</v>
      </c>
    </row>
    <row r="52" customFormat="false" ht="15" hidden="false" customHeight="true" outlineLevel="0" collapsed="false">
      <c r="A52" s="145" t="n">
        <f aca="false">49</f>
        <v>49</v>
      </c>
      <c r="B52" s="146" t="n">
        <f aca="false">Inputs!$C$4+A52</f>
        <v>109</v>
      </c>
      <c r="C52" s="147" t="n">
        <f aca="false">(1+Inputs!$C$10)^A52</f>
        <v>4.25621943563796</v>
      </c>
      <c r="D52" s="148" t="n">
        <f aca="false">IF(ISNUMBER(Inputs!$B$57),IF(Inputs!$B$57=B52,1+Inputs!$C$57,1),1)*IF(ISNUMBER(Inputs!$B$58),IF(Inputs!$B$58=B52,1+Inputs!$C$58,1),1)*IF(ISNUMBER(Inputs!$B$59),IF(Inputs!$B$59=B52,1+Inputs!$C$59,1),1)*IF(ISNUMBER(Inputs!$B$60),IF(Inputs!$B$60=B52,1+Inputs!$C$60,1),1)*IF(ISNUMBER(Inputs!$B$61),IF(Inputs!$B$61=B52,1+Inputs!$C$61,1),1)</f>
        <v>1</v>
      </c>
      <c r="E52" s="149" t="n">
        <f aca="false">IF(OR(D52&lt;&gt;1,F52&lt;&gt;0),E51*D52-F52,E51*(1+Inputs!$C$10))</f>
        <v>255373.166138277</v>
      </c>
      <c r="F52" s="149" t="n">
        <f aca="false">SUMPRODUCT((Levers!$C$7:$C$11="Yes")*(Levers!$D$7:$D$11=B52)*Levers!$F$7:$F$11)-SUMPRODUCT((Levers!$C$7:$C$11="Yes")*(Levers!$I$7:$I$11=B52)*Levers!$F$7:$F$11)</f>
        <v>0</v>
      </c>
      <c r="G52" s="149" t="n">
        <f aca="false">SUMPRODUCT((Levers!$C$7:$C$11="Yes")*(Levers!$D$7:$D$11&lt;=B52)*((NOT(ISNUMBER(Levers!$I$7:$I$11)))+(ISNUMBER(Levers!$I$7:$I$11)*(B52&lt;Levers!$I$7:$I$11)))*Levers!$G$7:$G$11)</f>
        <v>0</v>
      </c>
      <c r="H52" s="149" t="n">
        <f aca="false">SUMPRODUCT((Levers!$C$7:$C$11="Yes")*(Levers!$D$7:$D$11=B52)*Levers!$E$7:$E$11)*C52</f>
        <v>0</v>
      </c>
      <c r="I52" s="149" t="n">
        <f aca="false">SUMPRODUCT((Income!$C$7:$C$14="Yes")*(Income!$E$7:$E$14&lt;=B52)*Income!$F$7:$F$14*((Income!$G$7:$G$14="Yes")*C52+(Income!$G$7:$G$14&lt;&gt;"Yes")*1))</f>
        <v>0</v>
      </c>
      <c r="J52" s="149" t="n">
        <f aca="false">SUMPRODUCT((Income!$C$7:$C$14="Yes")*(Income!$E$7:$E$14&lt;=B52)*Income!$F$7:$F$14*((Income!$G$7:$G$14="Yes")*C52+(Income!$G$7:$G$14&lt;&gt;"Yes")*1)*(1-Income!$H$7:$H$14*Inputs!$C$11))</f>
        <v>0</v>
      </c>
      <c r="K52" s="150" t="n">
        <f aca="false">MAX(0,(E52+M52-G52-J52-H52)/(1-Inputs!$C$14))</f>
        <v>309543.231682761</v>
      </c>
      <c r="L52" s="149" t="n">
        <f aca="false">MAX(0,H52-MAX(0,E52+M52-G52-J52))</f>
        <v>0</v>
      </c>
      <c r="M52" s="149" t="n">
        <f aca="false">SUMPRODUCT((Mortgages!$C$7:$C$12="Yes")*(B52&gt;=Mortgages!$G$7:$G$12)*(B52&lt;Mortgages!$E$7:$E$12)*Mortgages!$D$7:$D$12)</f>
        <v>0</v>
      </c>
    </row>
    <row r="53" customFormat="false" ht="15" hidden="false" customHeight="true" outlineLevel="0" collapsed="false">
      <c r="A53" s="145" t="n">
        <f aca="false">50</f>
        <v>50</v>
      </c>
      <c r="B53" s="146" t="n">
        <f aca="false">Inputs!$C$4+A53</f>
        <v>110</v>
      </c>
      <c r="C53" s="147" t="n">
        <f aca="false">(1+Inputs!$C$10)^A53</f>
        <v>4.3839060187071</v>
      </c>
      <c r="D53" s="148" t="n">
        <f aca="false">IF(ISNUMBER(Inputs!$B$57),IF(Inputs!$B$57=B53,1+Inputs!$C$57,1),1)*IF(ISNUMBER(Inputs!$B$58),IF(Inputs!$B$58=B53,1+Inputs!$C$58,1),1)*IF(ISNUMBER(Inputs!$B$59),IF(Inputs!$B$59=B53,1+Inputs!$C$59,1),1)*IF(ISNUMBER(Inputs!$B$60),IF(Inputs!$B$60=B53,1+Inputs!$C$60,1),1)*IF(ISNUMBER(Inputs!$B$61),IF(Inputs!$B$61=B53,1+Inputs!$C$61,1),1)</f>
        <v>1</v>
      </c>
      <c r="E53" s="149" t="n">
        <f aca="false">IF(OR(D53&lt;&gt;1,F53&lt;&gt;0),E52*D53-F53,E52*(1+Inputs!$C$10))</f>
        <v>263034.361122426</v>
      </c>
      <c r="F53" s="149" t="n">
        <f aca="false">SUMPRODUCT((Levers!$C$7:$C$11="Yes")*(Levers!$D$7:$D$11=B53)*Levers!$F$7:$F$11)-SUMPRODUCT((Levers!$C$7:$C$11="Yes")*(Levers!$I$7:$I$11=B53)*Levers!$F$7:$F$11)</f>
        <v>0</v>
      </c>
      <c r="G53" s="149" t="n">
        <f aca="false">SUMPRODUCT((Levers!$C$7:$C$11="Yes")*(Levers!$D$7:$D$11&lt;=B53)*((NOT(ISNUMBER(Levers!$I$7:$I$11)))+(ISNUMBER(Levers!$I$7:$I$11)*(B53&lt;Levers!$I$7:$I$11)))*Levers!$G$7:$G$11)</f>
        <v>0</v>
      </c>
      <c r="H53" s="149" t="n">
        <f aca="false">SUMPRODUCT((Levers!$C$7:$C$11="Yes")*(Levers!$D$7:$D$11=B53)*Levers!$E$7:$E$11)*C53</f>
        <v>0</v>
      </c>
      <c r="I53" s="149" t="n">
        <f aca="false">SUMPRODUCT((Income!$C$7:$C$14="Yes")*(Income!$E$7:$E$14&lt;=B53)*Income!$F$7:$F$14*((Income!$G$7:$G$14="Yes")*C53+(Income!$G$7:$G$14&lt;&gt;"Yes")*1))</f>
        <v>0</v>
      </c>
      <c r="J53" s="149" t="n">
        <f aca="false">SUMPRODUCT((Income!$C$7:$C$14="Yes")*(Income!$E$7:$E$14&lt;=B53)*Income!$F$7:$F$14*((Income!$G$7:$G$14="Yes")*C53+(Income!$G$7:$G$14&lt;&gt;"Yes")*1)*(1-Income!$H$7:$H$14*Inputs!$C$11))</f>
        <v>0</v>
      </c>
      <c r="K53" s="150" t="n">
        <f aca="false">MAX(0,(E53+M53-G53-J53-H53)/(1-Inputs!$C$14))</f>
        <v>318829.528633243</v>
      </c>
      <c r="L53" s="149" t="n">
        <f aca="false">MAX(0,H53-MAX(0,E53+M53-G53-J53))</f>
        <v>0</v>
      </c>
      <c r="M53" s="149" t="n">
        <f aca="false">SUMPRODUCT((Mortgages!$C$7:$C$12="Yes")*(B53&gt;=Mortgages!$G$7:$G$12)*(B53&lt;Mortgages!$E$7:$E$12)*Mortgages!$D$7:$D$12)</f>
        <v>0</v>
      </c>
    </row>
  </sheetData>
  <mergeCells count="1">
    <mergeCell ref="A1:K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A9D8F"/>
    <pageSetUpPr fitToPage="false"/>
  </sheetPr>
  <dimension ref="A1:H5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3" topLeftCell="A8" activePane="bottomLeft" state="frozen"/>
      <selection pane="topLeft" activeCell="A1" activeCellId="0" sqref="A1"/>
      <selection pane="bottomLeft" activeCell="A18" activeCellId="0" sqref="A18"/>
    </sheetView>
  </sheetViews>
  <sheetFormatPr defaultColWidth="8.66796875" defaultRowHeight="15" customHeight="false" zeroHeight="false" outlineLevelRow="0" outlineLevelCol="0"/>
  <cols>
    <col collapsed="false" customWidth="true" hidden="false" outlineLevel="0" max="2" min="1" style="0" width="6"/>
    <col collapsed="false" customWidth="true" hidden="false" outlineLevel="0" max="3" min="3" style="0" width="18"/>
    <col collapsed="false" customWidth="true" hidden="false" outlineLevel="0" max="8" min="4" style="0" width="16"/>
  </cols>
  <sheetData>
    <row r="1" customFormat="false" ht="25.5" hidden="false" customHeight="true" outlineLevel="0" collapsed="false">
      <c r="A1" s="142" t="s">
        <v>227</v>
      </c>
      <c r="B1" s="142"/>
      <c r="C1" s="142"/>
      <c r="D1" s="142"/>
      <c r="E1" s="142"/>
      <c r="F1" s="142"/>
      <c r="G1" s="142"/>
      <c r="H1" s="142"/>
    </row>
    <row r="3" customFormat="false" ht="15" hidden="false" customHeight="true" outlineLevel="0" collapsed="false">
      <c r="A3" s="143" t="s">
        <v>214</v>
      </c>
      <c r="B3" s="143" t="s">
        <v>215</v>
      </c>
      <c r="C3" s="143" t="s">
        <v>224</v>
      </c>
      <c r="D3" s="143" t="s">
        <v>228</v>
      </c>
      <c r="E3" s="143" t="s">
        <v>229</v>
      </c>
      <c r="F3" s="143" t="s">
        <v>230</v>
      </c>
      <c r="G3" s="143" t="s">
        <v>231</v>
      </c>
      <c r="H3" s="143" t="s">
        <v>232</v>
      </c>
    </row>
    <row r="4" customFormat="false" ht="15" hidden="false" customHeight="true" outlineLevel="0" collapsed="false">
      <c r="A4" s="145" t="n">
        <f aca="false">1</f>
        <v>1</v>
      </c>
      <c r="B4" s="146" t="n">
        <f aca="false">Inputs!$C$4+A4</f>
        <v>61</v>
      </c>
      <c r="C4" s="149" t="n">
        <f aca="false">IF(A4&lt;=Inputs!$C$6,'Year Schedule'!$K$4,"")</f>
        <v>74909.0909090909</v>
      </c>
      <c r="D4" s="149" t="e">
        <f aca="false">IF(A4&lt;=Inputs!$C$6,PERCENTILE(MonteCarlo!$C$3:$C$1002,0.1),"")</f>
        <v>#VALUE!</v>
      </c>
      <c r="E4" s="149" t="e">
        <f aca="false">IF(A4&lt;=Inputs!$C$6,PERCENTILE(MonteCarlo!$C$3:$C$1002,0.25),"")</f>
        <v>#VALUE!</v>
      </c>
      <c r="F4" s="149" t="e">
        <f aca="false">IF(A4&lt;=Inputs!$C$6,PERCENTILE(MonteCarlo!$C$3:$C$1002,0.5),"")</f>
        <v>#VALUE!</v>
      </c>
      <c r="G4" s="149" t="e">
        <f aca="false">IF(A4&lt;=Inputs!$C$6,PERCENTILE(MonteCarlo!$C$3:$C$1002,0.75),"")</f>
        <v>#VALUE!</v>
      </c>
      <c r="H4" s="149" t="e">
        <f aca="false">IF(A4&lt;=Inputs!$C$6,PERCENTILE(MonteCarlo!$C$3:$C$1002,0.9),"")</f>
        <v>#VALUE!</v>
      </c>
    </row>
    <row r="5" customFormat="false" ht="15" hidden="false" customHeight="true" outlineLevel="0" collapsed="false">
      <c r="A5" s="145" t="n">
        <f aca="false">2</f>
        <v>2</v>
      </c>
      <c r="B5" s="146" t="n">
        <f aca="false">Inputs!$C$4+A5</f>
        <v>62</v>
      </c>
      <c r="C5" s="149" t="n">
        <f aca="false">IF(A5&lt;=Inputs!$C$6,'Year Schedule'!$K$5,"")</f>
        <v>77156.3636363637</v>
      </c>
      <c r="D5" s="149" t="e">
        <f aca="false">IF(A5&lt;=Inputs!$C$6,PERCENTILE(MonteCarlo!$D$3:$D$1002,0.1),"")</f>
        <v>#VALUE!</v>
      </c>
      <c r="E5" s="149" t="e">
        <f aca="false">IF(A5&lt;=Inputs!$C$6,PERCENTILE(MonteCarlo!$D$3:$D$1002,0.25),"")</f>
        <v>#VALUE!</v>
      </c>
      <c r="F5" s="149" t="e">
        <f aca="false">IF(A5&lt;=Inputs!$C$6,PERCENTILE(MonteCarlo!$D$3:$D$1002,0.5),"")</f>
        <v>#VALUE!</v>
      </c>
      <c r="G5" s="149" t="e">
        <f aca="false">IF(A5&lt;=Inputs!$C$6,PERCENTILE(MonteCarlo!$D$3:$D$1002,0.75),"")</f>
        <v>#VALUE!</v>
      </c>
      <c r="H5" s="149" t="e">
        <f aca="false">IF(A5&lt;=Inputs!$C$6,PERCENTILE(MonteCarlo!$D$3:$D$1002,0.9),"")</f>
        <v>#VALUE!</v>
      </c>
    </row>
    <row r="6" customFormat="false" ht="15" hidden="false" customHeight="true" outlineLevel="0" collapsed="false">
      <c r="A6" s="145" t="n">
        <f aca="false">3</f>
        <v>3</v>
      </c>
      <c r="B6" s="146" t="n">
        <f aca="false">Inputs!$C$4+A6</f>
        <v>63</v>
      </c>
      <c r="C6" s="149" t="n">
        <f aca="false">IF(A6&lt;=Inputs!$C$6,'Year Schedule'!$K$6,"")</f>
        <v>79471.0545454546</v>
      </c>
      <c r="D6" s="149" t="e">
        <f aca="false">IF(A6&lt;=Inputs!$C$6,PERCENTILE(MonteCarlo!$E$3:$E$1002,0.1),"")</f>
        <v>#VALUE!</v>
      </c>
      <c r="E6" s="149" t="e">
        <f aca="false">IF(A6&lt;=Inputs!$C$6,PERCENTILE(MonteCarlo!$E$3:$E$1002,0.25),"")</f>
        <v>#VALUE!</v>
      </c>
      <c r="F6" s="149" t="e">
        <f aca="false">IF(A6&lt;=Inputs!$C$6,PERCENTILE(MonteCarlo!$E$3:$E$1002,0.5),"")</f>
        <v>#VALUE!</v>
      </c>
      <c r="G6" s="149" t="e">
        <f aca="false">IF(A6&lt;=Inputs!$C$6,PERCENTILE(MonteCarlo!$E$3:$E$1002,0.75),"")</f>
        <v>#VALUE!</v>
      </c>
      <c r="H6" s="149" t="e">
        <f aca="false">IF(A6&lt;=Inputs!$C$6,PERCENTILE(MonteCarlo!$E$3:$E$1002,0.9),"")</f>
        <v>#VALUE!</v>
      </c>
    </row>
    <row r="7" customFormat="false" ht="15" hidden="false" customHeight="true" outlineLevel="0" collapsed="false">
      <c r="A7" s="145" t="n">
        <f aca="false">4</f>
        <v>4</v>
      </c>
      <c r="B7" s="146" t="n">
        <f aca="false">Inputs!$C$4+A7</f>
        <v>64</v>
      </c>
      <c r="C7" s="149" t="n">
        <f aca="false">IF(A7&lt;=Inputs!$C$6,'Year Schedule'!$K$7,"")</f>
        <v>81855.1861818182</v>
      </c>
      <c r="D7" s="149" t="e">
        <f aca="false">IF(A7&lt;=Inputs!$C$6,PERCENTILE(MonteCarlo!$F$3:$F$1002,0.1),"")</f>
        <v>#VALUE!</v>
      </c>
      <c r="E7" s="149" t="e">
        <f aca="false">IF(A7&lt;=Inputs!$C$6,PERCENTILE(MonteCarlo!$F$3:$F$1002,0.25),"")</f>
        <v>#VALUE!</v>
      </c>
      <c r="F7" s="149" t="e">
        <f aca="false">IF(A7&lt;=Inputs!$C$6,PERCENTILE(MonteCarlo!$F$3:$F$1002,0.5),"")</f>
        <v>#VALUE!</v>
      </c>
      <c r="G7" s="149" t="e">
        <f aca="false">IF(A7&lt;=Inputs!$C$6,PERCENTILE(MonteCarlo!$F$3:$F$1002,0.75),"")</f>
        <v>#VALUE!</v>
      </c>
      <c r="H7" s="149" t="e">
        <f aca="false">IF(A7&lt;=Inputs!$C$6,PERCENTILE(MonteCarlo!$F$3:$F$1002,0.9),"")</f>
        <v>#VALUE!</v>
      </c>
    </row>
    <row r="8" customFormat="false" ht="15" hidden="false" customHeight="true" outlineLevel="0" collapsed="false">
      <c r="A8" s="145" t="n">
        <f aca="false">5</f>
        <v>5</v>
      </c>
      <c r="B8" s="146" t="n">
        <f aca="false">Inputs!$C$4+A8</f>
        <v>65</v>
      </c>
      <c r="C8" s="149" t="n">
        <f aca="false">IF(A8&lt;=Inputs!$C$6,'Year Schedule'!$K$8,"")</f>
        <v>84310.8417672727</v>
      </c>
      <c r="D8" s="149" t="e">
        <f aca="false">IF(A8&lt;=Inputs!$C$6,PERCENTILE(MonteCarlo!$G$3:$G$1002,0.1),"")</f>
        <v>#VALUE!</v>
      </c>
      <c r="E8" s="149" t="e">
        <f aca="false">IF(A8&lt;=Inputs!$C$6,PERCENTILE(MonteCarlo!$G$3:$G$1002,0.25),"")</f>
        <v>#VALUE!</v>
      </c>
      <c r="F8" s="149" t="e">
        <f aca="false">IF(A8&lt;=Inputs!$C$6,PERCENTILE(MonteCarlo!$G$3:$G$1002,0.5),"")</f>
        <v>#VALUE!</v>
      </c>
      <c r="G8" s="149" t="e">
        <f aca="false">IF(A8&lt;=Inputs!$C$6,PERCENTILE(MonteCarlo!$G$3:$G$1002,0.75),"")</f>
        <v>#VALUE!</v>
      </c>
      <c r="H8" s="149" t="e">
        <f aca="false">IF(A8&lt;=Inputs!$C$6,PERCENTILE(MonteCarlo!$G$3:$G$1002,0.9),"")</f>
        <v>#VALUE!</v>
      </c>
    </row>
    <row r="9" customFormat="false" ht="15" hidden="false" customHeight="true" outlineLevel="0" collapsed="false">
      <c r="A9" s="145" t="n">
        <f aca="false">6</f>
        <v>6</v>
      </c>
      <c r="B9" s="146" t="n">
        <f aca="false">Inputs!$C$4+A9</f>
        <v>66</v>
      </c>
      <c r="C9" s="149" t="n">
        <f aca="false">IF(A9&lt;=Inputs!$C$6,'Year Schedule'!$K$9,"")</f>
        <v>86840.1670202909</v>
      </c>
      <c r="D9" s="149" t="e">
        <f aca="false">IF(A9&lt;=Inputs!$C$6,PERCENTILE(MonteCarlo!$H$3:$H$1002,0.1),"")</f>
        <v>#VALUE!</v>
      </c>
      <c r="E9" s="149" t="e">
        <f aca="false">IF(A9&lt;=Inputs!$C$6,PERCENTILE(MonteCarlo!$H$3:$H$1002,0.25),"")</f>
        <v>#VALUE!</v>
      </c>
      <c r="F9" s="149" t="e">
        <f aca="false">IF(A9&lt;=Inputs!$C$6,PERCENTILE(MonteCarlo!$H$3:$H$1002,0.5),"")</f>
        <v>#VALUE!</v>
      </c>
      <c r="G9" s="149" t="e">
        <f aca="false">IF(A9&lt;=Inputs!$C$6,PERCENTILE(MonteCarlo!$H$3:$H$1002,0.75),"")</f>
        <v>#VALUE!</v>
      </c>
      <c r="H9" s="149" t="e">
        <f aca="false">IF(A9&lt;=Inputs!$C$6,PERCENTILE(MonteCarlo!$H$3:$H$1002,0.9),"")</f>
        <v>#VALUE!</v>
      </c>
    </row>
    <row r="10" customFormat="false" ht="15" hidden="false" customHeight="true" outlineLevel="0" collapsed="false">
      <c r="A10" s="145" t="n">
        <f aca="false">7</f>
        <v>7</v>
      </c>
      <c r="B10" s="146" t="n">
        <f aca="false">Inputs!$C$4+A10</f>
        <v>67</v>
      </c>
      <c r="C10" s="149" t="n">
        <f aca="false">IF(A10&lt;=Inputs!$C$6,'Year Schedule'!$K$10,"")</f>
        <v>89445.3720308996</v>
      </c>
      <c r="D10" s="149" t="e">
        <f aca="false">IF(A10&lt;=Inputs!$C$6,PERCENTILE(MonteCarlo!$I$3:$I$1002,0.1),"")</f>
        <v>#VALUE!</v>
      </c>
      <c r="E10" s="149" t="e">
        <f aca="false">IF(A10&lt;=Inputs!$C$6,PERCENTILE(MonteCarlo!$I$3:$I$1002,0.25),"")</f>
        <v>#VALUE!</v>
      </c>
      <c r="F10" s="149" t="e">
        <f aca="false">IF(A10&lt;=Inputs!$C$6,PERCENTILE(MonteCarlo!$I$3:$I$1002,0.5),"")</f>
        <v>#VALUE!</v>
      </c>
      <c r="G10" s="149" t="e">
        <f aca="false">IF(A10&lt;=Inputs!$C$6,PERCENTILE(MonteCarlo!$I$3:$I$1002,0.75),"")</f>
        <v>#VALUE!</v>
      </c>
      <c r="H10" s="149" t="e">
        <f aca="false">IF(A10&lt;=Inputs!$C$6,PERCENTILE(MonteCarlo!$I$3:$I$1002,0.9),"")</f>
        <v>#VALUE!</v>
      </c>
    </row>
    <row r="11" customFormat="false" ht="15" hidden="false" customHeight="true" outlineLevel="0" collapsed="false">
      <c r="A11" s="145" t="n">
        <f aca="false">8</f>
        <v>8</v>
      </c>
      <c r="B11" s="146" t="n">
        <f aca="false">Inputs!$C$4+A11</f>
        <v>68</v>
      </c>
      <c r="C11" s="149" t="n">
        <f aca="false">IF(A11&lt;=Inputs!$C$6,'Year Schedule'!$K$11,"")</f>
        <v>92128.7331918266</v>
      </c>
      <c r="D11" s="149" t="e">
        <f aca="false">IF(A11&lt;=Inputs!$C$6,PERCENTILE(MonteCarlo!$J$3:$J$1002,0.1),"")</f>
        <v>#VALUE!</v>
      </c>
      <c r="E11" s="149" t="e">
        <f aca="false">IF(A11&lt;=Inputs!$C$6,PERCENTILE(MonteCarlo!$J$3:$J$1002,0.25),"")</f>
        <v>#VALUE!</v>
      </c>
      <c r="F11" s="149" t="e">
        <f aca="false">IF(A11&lt;=Inputs!$C$6,PERCENTILE(MonteCarlo!$J$3:$J$1002,0.5),"")</f>
        <v>#VALUE!</v>
      </c>
      <c r="G11" s="149" t="e">
        <f aca="false">IF(A11&lt;=Inputs!$C$6,PERCENTILE(MonteCarlo!$J$3:$J$1002,0.75),"")</f>
        <v>#VALUE!</v>
      </c>
      <c r="H11" s="149" t="e">
        <f aca="false">IF(A11&lt;=Inputs!$C$6,PERCENTILE(MonteCarlo!$J$3:$J$1002,0.9),"")</f>
        <v>#VALUE!</v>
      </c>
    </row>
    <row r="12" customFormat="false" ht="15" hidden="false" customHeight="true" outlineLevel="0" collapsed="false">
      <c r="A12" s="145" t="n">
        <f aca="false">9</f>
        <v>9</v>
      </c>
      <c r="B12" s="146" t="n">
        <f aca="false">Inputs!$C$4+A12</f>
        <v>69</v>
      </c>
      <c r="C12" s="149" t="n">
        <f aca="false">IF(A12&lt;=Inputs!$C$6,'Year Schedule'!$K$12,"")</f>
        <v>94892.5951875814</v>
      </c>
      <c r="D12" s="149" t="e">
        <f aca="false">IF(A12&lt;=Inputs!$C$6,PERCENTILE(MonteCarlo!$K$3:$K$1002,0.1),"")</f>
        <v>#VALUE!</v>
      </c>
      <c r="E12" s="149" t="e">
        <f aca="false">IF(A12&lt;=Inputs!$C$6,PERCENTILE(MonteCarlo!$K$3:$K$1002,0.25),"")</f>
        <v>#VALUE!</v>
      </c>
      <c r="F12" s="149" t="e">
        <f aca="false">IF(A12&lt;=Inputs!$C$6,PERCENTILE(MonteCarlo!$K$3:$K$1002,0.5),"")</f>
        <v>#VALUE!</v>
      </c>
      <c r="G12" s="149" t="e">
        <f aca="false">IF(A12&lt;=Inputs!$C$6,PERCENTILE(MonteCarlo!$K$3:$K$1002,0.75),"")</f>
        <v>#VALUE!</v>
      </c>
      <c r="H12" s="149" t="e">
        <f aca="false">IF(A12&lt;=Inputs!$C$6,PERCENTILE(MonteCarlo!$K$3:$K$1002,0.9),"")</f>
        <v>#VALUE!</v>
      </c>
    </row>
    <row r="13" customFormat="false" ht="15" hidden="false" customHeight="true" outlineLevel="0" collapsed="false">
      <c r="A13" s="145" t="n">
        <f aca="false">10</f>
        <v>10</v>
      </c>
      <c r="B13" s="146" t="n">
        <f aca="false">Inputs!$C$4+A13</f>
        <v>70</v>
      </c>
      <c r="C13" s="149" t="n">
        <f aca="false">IF(A13&lt;=Inputs!$C$6,'Year Schedule'!$K$13,"")</f>
        <v>97739.3730432089</v>
      </c>
      <c r="D13" s="149" t="e">
        <f aca="false">IF(A13&lt;=Inputs!$C$6,PERCENTILE(MonteCarlo!$L$3:$L$1002,0.1),"")</f>
        <v>#VALUE!</v>
      </c>
      <c r="E13" s="149" t="e">
        <f aca="false">IF(A13&lt;=Inputs!$C$6,PERCENTILE(MonteCarlo!$L$3:$L$1002,0.25),"")</f>
        <v>#VALUE!</v>
      </c>
      <c r="F13" s="149" t="e">
        <f aca="false">IF(A13&lt;=Inputs!$C$6,PERCENTILE(MonteCarlo!$L$3:$L$1002,0.5),"")</f>
        <v>#VALUE!</v>
      </c>
      <c r="G13" s="149" t="e">
        <f aca="false">IF(A13&lt;=Inputs!$C$6,PERCENTILE(MonteCarlo!$L$3:$L$1002,0.75),"")</f>
        <v>#VALUE!</v>
      </c>
      <c r="H13" s="149" t="e">
        <f aca="false">IF(A13&lt;=Inputs!$C$6,PERCENTILE(MonteCarlo!$L$3:$L$1002,0.9),"")</f>
        <v>#VALUE!</v>
      </c>
    </row>
    <row r="14" customFormat="false" ht="15" hidden="false" customHeight="true" outlineLevel="0" collapsed="false">
      <c r="A14" s="145" t="n">
        <f aca="false">11</f>
        <v>11</v>
      </c>
      <c r="B14" s="146" t="n">
        <f aca="false">Inputs!$C$4+A14</f>
        <v>71</v>
      </c>
      <c r="C14" s="149" t="n">
        <f aca="false">IF(A14&lt;=Inputs!$C$6,'Year Schedule'!$K$14,"")</f>
        <v>100671.554234505</v>
      </c>
      <c r="D14" s="149" t="e">
        <f aca="false">IF(A14&lt;=Inputs!$C$6,PERCENTILE(MonteCarlo!$M$3:$M$1002,0.1),"")</f>
        <v>#VALUE!</v>
      </c>
      <c r="E14" s="149" t="e">
        <f aca="false">IF(A14&lt;=Inputs!$C$6,PERCENTILE(MonteCarlo!$M$3:$M$1002,0.25),"")</f>
        <v>#VALUE!</v>
      </c>
      <c r="F14" s="149" t="e">
        <f aca="false">IF(A14&lt;=Inputs!$C$6,PERCENTILE(MonteCarlo!$M$3:$M$1002,0.5),"")</f>
        <v>#VALUE!</v>
      </c>
      <c r="G14" s="149" t="e">
        <f aca="false">IF(A14&lt;=Inputs!$C$6,PERCENTILE(MonteCarlo!$M$3:$M$1002,0.75),"")</f>
        <v>#VALUE!</v>
      </c>
      <c r="H14" s="149" t="e">
        <f aca="false">IF(A14&lt;=Inputs!$C$6,PERCENTILE(MonteCarlo!$M$3:$M$1002,0.9),"")</f>
        <v>#VALUE!</v>
      </c>
    </row>
    <row r="15" customFormat="false" ht="15" hidden="false" customHeight="true" outlineLevel="0" collapsed="false">
      <c r="A15" s="145" t="n">
        <f aca="false">12</f>
        <v>12</v>
      </c>
      <c r="B15" s="146" t="n">
        <f aca="false">Inputs!$C$4+A15</f>
        <v>72</v>
      </c>
      <c r="C15" s="149" t="n">
        <f aca="false">IF(A15&lt;=Inputs!$C$6,'Year Schedule'!$K$15,"")</f>
        <v>103691.70086154</v>
      </c>
      <c r="D15" s="149" t="e">
        <f aca="false">IF(A15&lt;=Inputs!$C$6,PERCENTILE(MonteCarlo!$N$3:$N$1002,0.1),"")</f>
        <v>#VALUE!</v>
      </c>
      <c r="E15" s="149" t="e">
        <f aca="false">IF(A15&lt;=Inputs!$C$6,PERCENTILE(MonteCarlo!$N$3:$N$1002,0.25),"")</f>
        <v>#VALUE!</v>
      </c>
      <c r="F15" s="149" t="e">
        <f aca="false">IF(A15&lt;=Inputs!$C$6,PERCENTILE(MonteCarlo!$N$3:$N$1002,0.5),"")</f>
        <v>#VALUE!</v>
      </c>
      <c r="G15" s="149" t="e">
        <f aca="false">IF(A15&lt;=Inputs!$C$6,PERCENTILE(MonteCarlo!$N$3:$N$1002,0.75),"")</f>
        <v>#VALUE!</v>
      </c>
      <c r="H15" s="149" t="e">
        <f aca="false">IF(A15&lt;=Inputs!$C$6,PERCENTILE(MonteCarlo!$N$3:$N$1002,0.9),"")</f>
        <v>#VALUE!</v>
      </c>
    </row>
    <row r="16" customFormat="false" ht="15" hidden="false" customHeight="true" outlineLevel="0" collapsed="false">
      <c r="A16" s="145" t="n">
        <f aca="false">13</f>
        <v>13</v>
      </c>
      <c r="B16" s="146" t="n">
        <f aca="false">Inputs!$C$4+A16</f>
        <v>73</v>
      </c>
      <c r="C16" s="149" t="n">
        <f aca="false">IF(A16&lt;=Inputs!$C$6,'Year Schedule'!$K$16,"")</f>
        <v>106802.451887387</v>
      </c>
      <c r="D16" s="149" t="e">
        <f aca="false">IF(A16&lt;=Inputs!$C$6,PERCENTILE(MonteCarlo!$O$3:$O$1002,0.1),"")</f>
        <v>#VALUE!</v>
      </c>
      <c r="E16" s="149" t="e">
        <f aca="false">IF(A16&lt;=Inputs!$C$6,PERCENTILE(MonteCarlo!$O$3:$O$1002,0.25),"")</f>
        <v>#VALUE!</v>
      </c>
      <c r="F16" s="149" t="e">
        <f aca="false">IF(A16&lt;=Inputs!$C$6,PERCENTILE(MonteCarlo!$O$3:$O$1002,0.5),"")</f>
        <v>#VALUE!</v>
      </c>
      <c r="G16" s="149" t="e">
        <f aca="false">IF(A16&lt;=Inputs!$C$6,PERCENTILE(MonteCarlo!$O$3:$O$1002,0.75),"")</f>
        <v>#VALUE!</v>
      </c>
      <c r="H16" s="149" t="e">
        <f aca="false">IF(A16&lt;=Inputs!$C$6,PERCENTILE(MonteCarlo!$O$3:$O$1002,0.9),"")</f>
        <v>#VALUE!</v>
      </c>
    </row>
    <row r="17" customFormat="false" ht="15" hidden="false" customHeight="true" outlineLevel="0" collapsed="false">
      <c r="A17" s="145" t="n">
        <f aca="false">14</f>
        <v>14</v>
      </c>
      <c r="B17" s="146" t="n">
        <f aca="false">Inputs!$C$4+A17</f>
        <v>74</v>
      </c>
      <c r="C17" s="149" t="n">
        <f aca="false">IF(A17&lt;=Inputs!$C$6,'Year Schedule'!$K$17,"")</f>
        <v>110006.525444008</v>
      </c>
      <c r="D17" s="149" t="e">
        <f aca="false">IF(A17&lt;=Inputs!$C$6,PERCENTILE(MonteCarlo!$P$3:$P$1002,0.1),"")</f>
        <v>#VALUE!</v>
      </c>
      <c r="E17" s="149" t="e">
        <f aca="false">IF(A17&lt;=Inputs!$C$6,PERCENTILE(MonteCarlo!$P$3:$P$1002,0.25),"")</f>
        <v>#VALUE!</v>
      </c>
      <c r="F17" s="149" t="e">
        <f aca="false">IF(A17&lt;=Inputs!$C$6,PERCENTILE(MonteCarlo!$P$3:$P$1002,0.5),"")</f>
        <v>#VALUE!</v>
      </c>
      <c r="G17" s="149" t="e">
        <f aca="false">IF(A17&lt;=Inputs!$C$6,PERCENTILE(MonteCarlo!$P$3:$P$1002,0.75),"")</f>
        <v>#VALUE!</v>
      </c>
      <c r="H17" s="149" t="e">
        <f aca="false">IF(A17&lt;=Inputs!$C$6,PERCENTILE(MonteCarlo!$P$3:$P$1002,0.9),"")</f>
        <v>#VALUE!</v>
      </c>
    </row>
    <row r="18" customFormat="false" ht="15" hidden="false" customHeight="true" outlineLevel="0" collapsed="false">
      <c r="A18" s="145" t="n">
        <f aca="false">15</f>
        <v>15</v>
      </c>
      <c r="B18" s="146" t="n">
        <f aca="false">Inputs!$C$4+A18</f>
        <v>75</v>
      </c>
      <c r="C18" s="149" t="n">
        <f aca="false">IF(A18&lt;=Inputs!$C$6,'Year Schedule'!$K$18,"")</f>
        <v>113306.721207328</v>
      </c>
      <c r="D18" s="149" t="e">
        <f aca="false">IF(A18&lt;=Inputs!$C$6,PERCENTILE(MonteCarlo!$Q$3:$Q$1002,0.1),"")</f>
        <v>#VALUE!</v>
      </c>
      <c r="E18" s="149" t="e">
        <f aca="false">IF(A18&lt;=Inputs!$C$6,PERCENTILE(MonteCarlo!$Q$3:$Q$1002,0.25),"")</f>
        <v>#VALUE!</v>
      </c>
      <c r="F18" s="149" t="e">
        <f aca="false">IF(A18&lt;=Inputs!$C$6,PERCENTILE(MonteCarlo!$Q$3:$Q$1002,0.5),"")</f>
        <v>#VALUE!</v>
      </c>
      <c r="G18" s="149" t="e">
        <f aca="false">IF(A18&lt;=Inputs!$C$6,PERCENTILE(MonteCarlo!$Q$3:$Q$1002,0.75),"")</f>
        <v>#VALUE!</v>
      </c>
      <c r="H18" s="149" t="e">
        <f aca="false">IF(A18&lt;=Inputs!$C$6,PERCENTILE(MonteCarlo!$Q$3:$Q$1002,0.9),"")</f>
        <v>#VALUE!</v>
      </c>
    </row>
    <row r="19" customFormat="false" ht="15" hidden="false" customHeight="true" outlineLevel="0" collapsed="false">
      <c r="A19" s="145" t="n">
        <f aca="false">16</f>
        <v>16</v>
      </c>
      <c r="B19" s="146" t="n">
        <f aca="false">Inputs!$C$4+A19</f>
        <v>76</v>
      </c>
      <c r="C19" s="149" t="n">
        <f aca="false">IF(A19&lt;=Inputs!$C$6,'Year Schedule'!$K$19,"")</f>
        <v>116705.922843548</v>
      </c>
      <c r="D19" s="149" t="e">
        <f aca="false">IF(A19&lt;=Inputs!$C$6,PERCENTILE(MonteCarlo!$R$3:$R$1002,0.1),"")</f>
        <v>#VALUE!</v>
      </c>
      <c r="E19" s="149" t="e">
        <f aca="false">IF(A19&lt;=Inputs!$C$6,PERCENTILE(MonteCarlo!$R$3:$R$1002,0.25),"")</f>
        <v>#VALUE!</v>
      </c>
      <c r="F19" s="149" t="e">
        <f aca="false">IF(A19&lt;=Inputs!$C$6,PERCENTILE(MonteCarlo!$R$3:$R$1002,0.5),"")</f>
        <v>#VALUE!</v>
      </c>
      <c r="G19" s="149" t="e">
        <f aca="false">IF(A19&lt;=Inputs!$C$6,PERCENTILE(MonteCarlo!$R$3:$R$1002,0.75),"")</f>
        <v>#VALUE!</v>
      </c>
      <c r="H19" s="149" t="e">
        <f aca="false">IF(A19&lt;=Inputs!$C$6,PERCENTILE(MonteCarlo!$R$3:$R$1002,0.9),"")</f>
        <v>#VALUE!</v>
      </c>
    </row>
    <row r="20" customFormat="false" ht="15" hidden="false" customHeight="true" outlineLevel="0" collapsed="false">
      <c r="A20" s="145" t="n">
        <f aca="false">17</f>
        <v>17</v>
      </c>
      <c r="B20" s="146" t="n">
        <f aca="false">Inputs!$C$4+A20</f>
        <v>77</v>
      </c>
      <c r="C20" s="149" t="n">
        <f aca="false">IF(A20&lt;=Inputs!$C$6,'Year Schedule'!$K$20,"")</f>
        <v>120207.100528855</v>
      </c>
      <c r="D20" s="149" t="e">
        <f aca="false">IF(A20&lt;=Inputs!$C$6,PERCENTILE(MonteCarlo!$S$3:$S$1002,0.1),"")</f>
        <v>#VALUE!</v>
      </c>
      <c r="E20" s="149" t="e">
        <f aca="false">IF(A20&lt;=Inputs!$C$6,PERCENTILE(MonteCarlo!$S$3:$S$1002,0.25),"")</f>
        <v>#VALUE!</v>
      </c>
      <c r="F20" s="149" t="e">
        <f aca="false">IF(A20&lt;=Inputs!$C$6,PERCENTILE(MonteCarlo!$S$3:$S$1002,0.5),"")</f>
        <v>#VALUE!</v>
      </c>
      <c r="G20" s="149" t="e">
        <f aca="false">IF(A20&lt;=Inputs!$C$6,PERCENTILE(MonteCarlo!$S$3:$S$1002,0.75),"")</f>
        <v>#VALUE!</v>
      </c>
      <c r="H20" s="149" t="e">
        <f aca="false">IF(A20&lt;=Inputs!$C$6,PERCENTILE(MonteCarlo!$S$3:$S$1002,0.9),"")</f>
        <v>#VALUE!</v>
      </c>
    </row>
    <row r="21" customFormat="false" ht="15" hidden="false" customHeight="true" outlineLevel="0" collapsed="false">
      <c r="A21" s="145" t="n">
        <f aca="false">18</f>
        <v>18</v>
      </c>
      <c r="B21" s="146" t="n">
        <f aca="false">Inputs!$C$4+A21</f>
        <v>78</v>
      </c>
      <c r="C21" s="149" t="n">
        <f aca="false">IF(A21&lt;=Inputs!$C$6,'Year Schedule'!$K$21,"")</f>
        <v>123813.31354472</v>
      </c>
      <c r="D21" s="149" t="e">
        <f aca="false">IF(A21&lt;=Inputs!$C$6,PERCENTILE(MonteCarlo!$T$3:$T$1002,0.1),"")</f>
        <v>#VALUE!</v>
      </c>
      <c r="E21" s="149" t="e">
        <f aca="false">IF(A21&lt;=Inputs!$C$6,PERCENTILE(MonteCarlo!$T$3:$T$1002,0.25),"")</f>
        <v>#VALUE!</v>
      </c>
      <c r="F21" s="149" t="e">
        <f aca="false">IF(A21&lt;=Inputs!$C$6,PERCENTILE(MonteCarlo!$T$3:$T$1002,0.5),"")</f>
        <v>#VALUE!</v>
      </c>
      <c r="G21" s="149" t="e">
        <f aca="false">IF(A21&lt;=Inputs!$C$6,PERCENTILE(MonteCarlo!$T$3:$T$1002,0.75),"")</f>
        <v>#VALUE!</v>
      </c>
      <c r="H21" s="149" t="e">
        <f aca="false">IF(A21&lt;=Inputs!$C$6,PERCENTILE(MonteCarlo!$T$3:$T$1002,0.9),"")</f>
        <v>#VALUE!</v>
      </c>
    </row>
    <row r="22" customFormat="false" ht="15" hidden="false" customHeight="true" outlineLevel="0" collapsed="false">
      <c r="A22" s="145" t="n">
        <f aca="false">19</f>
        <v>19</v>
      </c>
      <c r="B22" s="146" t="n">
        <f aca="false">Inputs!$C$4+A22</f>
        <v>79</v>
      </c>
      <c r="C22" s="149" t="n">
        <f aca="false">IF(A22&lt;=Inputs!$C$6,'Year Schedule'!$K$22,"")</f>
        <v>127527.712951062</v>
      </c>
      <c r="D22" s="149" t="e">
        <f aca="false">IF(A22&lt;=Inputs!$C$6,PERCENTILE(MonteCarlo!$U$3:$U$1002,0.1),"")</f>
        <v>#VALUE!</v>
      </c>
      <c r="E22" s="149" t="e">
        <f aca="false">IF(A22&lt;=Inputs!$C$6,PERCENTILE(MonteCarlo!$U$3:$U$1002,0.25),"")</f>
        <v>#VALUE!</v>
      </c>
      <c r="F22" s="149" t="e">
        <f aca="false">IF(A22&lt;=Inputs!$C$6,PERCENTILE(MonteCarlo!$U$3:$U$1002,0.5),"")</f>
        <v>#VALUE!</v>
      </c>
      <c r="G22" s="149" t="e">
        <f aca="false">IF(A22&lt;=Inputs!$C$6,PERCENTILE(MonteCarlo!$U$3:$U$1002,0.75),"")</f>
        <v>#VALUE!</v>
      </c>
      <c r="H22" s="149" t="e">
        <f aca="false">IF(A22&lt;=Inputs!$C$6,PERCENTILE(MonteCarlo!$U$3:$U$1002,0.9),"")</f>
        <v>#VALUE!</v>
      </c>
    </row>
    <row r="23" customFormat="false" ht="15" hidden="false" customHeight="true" outlineLevel="0" collapsed="false">
      <c r="A23" s="145" t="n">
        <f aca="false">20</f>
        <v>20</v>
      </c>
      <c r="B23" s="146" t="n">
        <f aca="false">Inputs!$C$4+A23</f>
        <v>80</v>
      </c>
      <c r="C23" s="149" t="n">
        <f aca="false">IF(A23&lt;=Inputs!$C$6,'Year Schedule'!$K$23,"")</f>
        <v>131353.544339594</v>
      </c>
      <c r="D23" s="149" t="e">
        <f aca="false">IF(A23&lt;=Inputs!$C$6,PERCENTILE(MonteCarlo!$V$3:$V$1002,0.1),"")</f>
        <v>#VALUE!</v>
      </c>
      <c r="E23" s="149" t="e">
        <f aca="false">IF(A23&lt;=Inputs!$C$6,PERCENTILE(MonteCarlo!$V$3:$V$1002,0.25),"")</f>
        <v>#VALUE!</v>
      </c>
      <c r="F23" s="149" t="e">
        <f aca="false">IF(A23&lt;=Inputs!$C$6,PERCENTILE(MonteCarlo!$V$3:$V$1002,0.5),"")</f>
        <v>#VALUE!</v>
      </c>
      <c r="G23" s="149" t="e">
        <f aca="false">IF(A23&lt;=Inputs!$C$6,PERCENTILE(MonteCarlo!$V$3:$V$1002,0.75),"")</f>
        <v>#VALUE!</v>
      </c>
      <c r="H23" s="149" t="e">
        <f aca="false">IF(A23&lt;=Inputs!$C$6,PERCENTILE(MonteCarlo!$V$3:$V$1002,0.9),"")</f>
        <v>#VALUE!</v>
      </c>
    </row>
    <row r="24" customFormat="false" ht="15" hidden="false" customHeight="true" outlineLevel="0" collapsed="false">
      <c r="A24" s="145" t="n">
        <f aca="false">21</f>
        <v>21</v>
      </c>
      <c r="B24" s="146" t="n">
        <f aca="false">Inputs!$C$4+A24</f>
        <v>81</v>
      </c>
      <c r="C24" s="149" t="n">
        <f aca="false">IF(A24&lt;=Inputs!$C$6,'Year Schedule'!$K$24,"")</f>
        <v>135294.150669782</v>
      </c>
      <c r="D24" s="149" t="e">
        <f aca="false">IF(A24&lt;=Inputs!$C$6,PERCENTILE(MonteCarlo!$W$3:$W$1002,0.1),"")</f>
        <v>#VALUE!</v>
      </c>
      <c r="E24" s="149" t="e">
        <f aca="false">IF(A24&lt;=Inputs!$C$6,PERCENTILE(MonteCarlo!$W$3:$W$1002,0.25),"")</f>
        <v>#VALUE!</v>
      </c>
      <c r="F24" s="149" t="e">
        <f aca="false">IF(A24&lt;=Inputs!$C$6,PERCENTILE(MonteCarlo!$W$3:$W$1002,0.5),"")</f>
        <v>#VALUE!</v>
      </c>
      <c r="G24" s="149" t="e">
        <f aca="false">IF(A24&lt;=Inputs!$C$6,PERCENTILE(MonteCarlo!$W$3:$W$1002,0.75),"")</f>
        <v>#VALUE!</v>
      </c>
      <c r="H24" s="149" t="e">
        <f aca="false">IF(A24&lt;=Inputs!$C$6,PERCENTILE(MonteCarlo!$W$3:$W$1002,0.9),"")</f>
        <v>#VALUE!</v>
      </c>
    </row>
    <row r="25" customFormat="false" ht="15" hidden="false" customHeight="true" outlineLevel="0" collapsed="false">
      <c r="A25" s="145" t="n">
        <f aca="false">22</f>
        <v>22</v>
      </c>
      <c r="B25" s="146" t="n">
        <f aca="false">Inputs!$C$4+A25</f>
        <v>82</v>
      </c>
      <c r="C25" s="149" t="n">
        <f aca="false">IF(A25&lt;=Inputs!$C$6,'Year Schedule'!$K$25,"")</f>
        <v>139352.975189875</v>
      </c>
      <c r="D25" s="149" t="e">
        <f aca="false">IF(A25&lt;=Inputs!$C$6,PERCENTILE(MonteCarlo!$X$3:$X$1002,0.1),"")</f>
        <v>#VALUE!</v>
      </c>
      <c r="E25" s="149" t="e">
        <f aca="false">IF(A25&lt;=Inputs!$C$6,PERCENTILE(MonteCarlo!$X$3:$X$1002,0.25),"")</f>
        <v>#VALUE!</v>
      </c>
      <c r="F25" s="149" t="e">
        <f aca="false">IF(A25&lt;=Inputs!$C$6,PERCENTILE(MonteCarlo!$X$3:$X$1002,0.5),"")</f>
        <v>#VALUE!</v>
      </c>
      <c r="G25" s="149" t="e">
        <f aca="false">IF(A25&lt;=Inputs!$C$6,PERCENTILE(MonteCarlo!$X$3:$X$1002,0.75),"")</f>
        <v>#VALUE!</v>
      </c>
      <c r="H25" s="149" t="e">
        <f aca="false">IF(A25&lt;=Inputs!$C$6,PERCENTILE(MonteCarlo!$X$3:$X$1002,0.9),"")</f>
        <v>#VALUE!</v>
      </c>
    </row>
    <row r="26" customFormat="false" ht="15" hidden="false" customHeight="true" outlineLevel="0" collapsed="false">
      <c r="A26" s="145" t="n">
        <f aca="false">23</f>
        <v>23</v>
      </c>
      <c r="B26" s="146" t="n">
        <f aca="false">Inputs!$C$4+A26</f>
        <v>83</v>
      </c>
      <c r="C26" s="149" t="n">
        <f aca="false">IF(A26&lt;=Inputs!$C$6,'Year Schedule'!$K$26,"")</f>
        <v>143533.564445571</v>
      </c>
      <c r="D26" s="149" t="e">
        <f aca="false">IF(A26&lt;=Inputs!$C$6,PERCENTILE(MonteCarlo!$Y$3:$Y$1002,0.1),"")</f>
        <v>#VALUE!</v>
      </c>
      <c r="E26" s="149" t="e">
        <f aca="false">IF(A26&lt;=Inputs!$C$6,PERCENTILE(MonteCarlo!$Y$3:$Y$1002,0.25),"")</f>
        <v>#VALUE!</v>
      </c>
      <c r="F26" s="149" t="e">
        <f aca="false">IF(A26&lt;=Inputs!$C$6,PERCENTILE(MonteCarlo!$Y$3:$Y$1002,0.5),"")</f>
        <v>#VALUE!</v>
      </c>
      <c r="G26" s="149" t="e">
        <f aca="false">IF(A26&lt;=Inputs!$C$6,PERCENTILE(MonteCarlo!$Y$3:$Y$1002,0.75),"")</f>
        <v>#VALUE!</v>
      </c>
      <c r="H26" s="149" t="e">
        <f aca="false">IF(A26&lt;=Inputs!$C$6,PERCENTILE(MonteCarlo!$Y$3:$Y$1002,0.9),"")</f>
        <v>#VALUE!</v>
      </c>
    </row>
    <row r="27" customFormat="false" ht="15" hidden="false" customHeight="true" outlineLevel="0" collapsed="false">
      <c r="A27" s="145" t="n">
        <f aca="false">24</f>
        <v>24</v>
      </c>
      <c r="B27" s="146" t="n">
        <f aca="false">Inputs!$C$4+A27</f>
        <v>84</v>
      </c>
      <c r="C27" s="149" t="n">
        <f aca="false">IF(A27&lt;=Inputs!$C$6,'Year Schedule'!$K$27,"")</f>
        <v>147839.571378938</v>
      </c>
      <c r="D27" s="149" t="e">
        <f aca="false">IF(A27&lt;=Inputs!$C$6,PERCENTILE(MonteCarlo!$Z$3:$Z$1002,0.1),"")</f>
        <v>#VALUE!</v>
      </c>
      <c r="E27" s="149" t="e">
        <f aca="false">IF(A27&lt;=Inputs!$C$6,PERCENTILE(MonteCarlo!$Z$3:$Z$1002,0.25),"")</f>
        <v>#VALUE!</v>
      </c>
      <c r="F27" s="149" t="e">
        <f aca="false">IF(A27&lt;=Inputs!$C$6,PERCENTILE(MonteCarlo!$Z$3:$Z$1002,0.5),"")</f>
        <v>#VALUE!</v>
      </c>
      <c r="G27" s="149" t="e">
        <f aca="false">IF(A27&lt;=Inputs!$C$6,PERCENTILE(MonteCarlo!$Z$3:$Z$1002,0.75),"")</f>
        <v>#VALUE!</v>
      </c>
      <c r="H27" s="149" t="e">
        <f aca="false">IF(A27&lt;=Inputs!$C$6,PERCENTILE(MonteCarlo!$Z$3:$Z$1002,0.9),"")</f>
        <v>#VALUE!</v>
      </c>
    </row>
    <row r="28" customFormat="false" ht="15" hidden="false" customHeight="true" outlineLevel="0" collapsed="false">
      <c r="A28" s="145" t="n">
        <f aca="false">25</f>
        <v>25</v>
      </c>
      <c r="B28" s="146" t="n">
        <f aca="false">Inputs!$C$4+A28</f>
        <v>85</v>
      </c>
      <c r="C28" s="149" t="n">
        <f aca="false">IF(A28&lt;=Inputs!$C$6,'Year Schedule'!$K$28,"")</f>
        <v>152274.758520307</v>
      </c>
      <c r="D28" s="149" t="e">
        <f aca="false">IF(A28&lt;=Inputs!$C$6,PERCENTILE(MonteCarlo!$AA$3:$AA$1002,0.1),"")</f>
        <v>#VALUE!</v>
      </c>
      <c r="E28" s="149" t="e">
        <f aca="false">IF(A28&lt;=Inputs!$C$6,PERCENTILE(MonteCarlo!$AA$3:$AA$1002,0.25),"")</f>
        <v>#VALUE!</v>
      </c>
      <c r="F28" s="149" t="e">
        <f aca="false">IF(A28&lt;=Inputs!$C$6,PERCENTILE(MonteCarlo!$AA$3:$AA$1002,0.5),"")</f>
        <v>#VALUE!</v>
      </c>
      <c r="G28" s="149" t="e">
        <f aca="false">IF(A28&lt;=Inputs!$C$6,PERCENTILE(MonteCarlo!$AA$3:$AA$1002,0.75),"")</f>
        <v>#VALUE!</v>
      </c>
      <c r="H28" s="149" t="e">
        <f aca="false">IF(A28&lt;=Inputs!$C$6,PERCENTILE(MonteCarlo!$AA$3:$AA$1002,0.9),"")</f>
        <v>#VALUE!</v>
      </c>
    </row>
    <row r="29" customFormat="false" ht="15" hidden="false" customHeight="true" outlineLevel="0" collapsed="false">
      <c r="A29" s="145" t="n">
        <f aca="false">26</f>
        <v>26</v>
      </c>
      <c r="B29" s="146" t="n">
        <f aca="false">Inputs!$C$4+A29</f>
        <v>86</v>
      </c>
      <c r="C29" s="149" t="n">
        <f aca="false">IF(A29&lt;=Inputs!$C$6,'Year Schedule'!$K$29,"")</f>
        <v>156843.001275916</v>
      </c>
      <c r="D29" s="149" t="e">
        <f aca="false">IF(A29&lt;=Inputs!$C$6,PERCENTILE(MonteCarlo!$AB$3:$AB$1002,0.1),"")</f>
        <v>#VALUE!</v>
      </c>
      <c r="E29" s="149" t="e">
        <f aca="false">IF(A29&lt;=Inputs!$C$6,PERCENTILE(MonteCarlo!$AB$3:$AB$1002,0.25),"")</f>
        <v>#VALUE!</v>
      </c>
      <c r="F29" s="149" t="e">
        <f aca="false">IF(A29&lt;=Inputs!$C$6,PERCENTILE(MonteCarlo!$AB$3:$AB$1002,0.5),"")</f>
        <v>#VALUE!</v>
      </c>
      <c r="G29" s="149" t="e">
        <f aca="false">IF(A29&lt;=Inputs!$C$6,PERCENTILE(MonteCarlo!$AB$3:$AB$1002,0.75),"")</f>
        <v>#VALUE!</v>
      </c>
      <c r="H29" s="149" t="e">
        <f aca="false">IF(A29&lt;=Inputs!$C$6,PERCENTILE(MonteCarlo!$AB$3:$AB$1002,0.9),"")</f>
        <v>#VALUE!</v>
      </c>
    </row>
    <row r="30" customFormat="false" ht="15" hidden="false" customHeight="true" outlineLevel="0" collapsed="false">
      <c r="A30" s="145" t="n">
        <f aca="false">27</f>
        <v>27</v>
      </c>
      <c r="B30" s="146" t="n">
        <f aca="false">Inputs!$C$4+A30</f>
        <v>87</v>
      </c>
      <c r="C30" s="149" t="n">
        <f aca="false">IF(A30&lt;=Inputs!$C$6,'Year Schedule'!$K$30,"")</f>
        <v>161548.291314193</v>
      </c>
      <c r="D30" s="149" t="e">
        <f aca="false">IF(A30&lt;=Inputs!$C$6,PERCENTILE(MonteCarlo!$AC$3:$AC$1002,0.1),"")</f>
        <v>#VALUE!</v>
      </c>
      <c r="E30" s="149" t="e">
        <f aca="false">IF(A30&lt;=Inputs!$C$6,PERCENTILE(MonteCarlo!$AC$3:$AC$1002,0.25),"")</f>
        <v>#VALUE!</v>
      </c>
      <c r="F30" s="149" t="e">
        <f aca="false">IF(A30&lt;=Inputs!$C$6,PERCENTILE(MonteCarlo!$AC$3:$AC$1002,0.5),"")</f>
        <v>#VALUE!</v>
      </c>
      <c r="G30" s="149" t="e">
        <f aca="false">IF(A30&lt;=Inputs!$C$6,PERCENTILE(MonteCarlo!$AC$3:$AC$1002,0.75),"")</f>
        <v>#VALUE!</v>
      </c>
      <c r="H30" s="149" t="e">
        <f aca="false">IF(A30&lt;=Inputs!$C$6,PERCENTILE(MonteCarlo!$AC$3:$AC$1002,0.9),"")</f>
        <v>#VALUE!</v>
      </c>
    </row>
    <row r="31" customFormat="false" ht="15" hidden="false" customHeight="true" outlineLevel="0" collapsed="false">
      <c r="A31" s="145" t="n">
        <f aca="false">28</f>
        <v>28</v>
      </c>
      <c r="B31" s="146" t="n">
        <f aca="false">Inputs!$C$4+A31</f>
        <v>88</v>
      </c>
      <c r="C31" s="149" t="n">
        <f aca="false">IF(A31&lt;=Inputs!$C$6,'Year Schedule'!$K$31,"")</f>
        <v>166394.740053619</v>
      </c>
      <c r="D31" s="149" t="e">
        <f aca="false">IF(A31&lt;=Inputs!$C$6,PERCENTILE(MonteCarlo!$AD$3:$AD$1002,0.1),"")</f>
        <v>#VALUE!</v>
      </c>
      <c r="E31" s="149" t="e">
        <f aca="false">IF(A31&lt;=Inputs!$C$6,PERCENTILE(MonteCarlo!$AD$3:$AD$1002,0.25),"")</f>
        <v>#VALUE!</v>
      </c>
      <c r="F31" s="149" t="e">
        <f aca="false">IF(A31&lt;=Inputs!$C$6,PERCENTILE(MonteCarlo!$AD$3:$AD$1002,0.5),"")</f>
        <v>#VALUE!</v>
      </c>
      <c r="G31" s="149" t="e">
        <f aca="false">IF(A31&lt;=Inputs!$C$6,PERCENTILE(MonteCarlo!$AD$3:$AD$1002,0.75),"")</f>
        <v>#VALUE!</v>
      </c>
      <c r="H31" s="149" t="e">
        <f aca="false">IF(A31&lt;=Inputs!$C$6,PERCENTILE(MonteCarlo!$AD$3:$AD$1002,0.9),"")</f>
        <v>#VALUE!</v>
      </c>
    </row>
    <row r="32" customFormat="false" ht="15" hidden="false" customHeight="true" outlineLevel="0" collapsed="false">
      <c r="A32" s="145" t="n">
        <f aca="false">29</f>
        <v>29</v>
      </c>
      <c r="B32" s="146" t="n">
        <f aca="false">Inputs!$C$4+A32</f>
        <v>89</v>
      </c>
      <c r="C32" s="149" t="n">
        <f aca="false">IF(A32&lt;=Inputs!$C$6,'Year Schedule'!$K$32,"")</f>
        <v>171386.582255228</v>
      </c>
      <c r="D32" s="149" t="e">
        <f aca="false">IF(A32&lt;=Inputs!$C$6,PERCENTILE(MonteCarlo!$AE$3:$AE$1002,0.1),"")</f>
        <v>#VALUE!</v>
      </c>
      <c r="E32" s="149" t="e">
        <f aca="false">IF(A32&lt;=Inputs!$C$6,PERCENTILE(MonteCarlo!$AE$3:$AE$1002,0.25),"")</f>
        <v>#VALUE!</v>
      </c>
      <c r="F32" s="149" t="e">
        <f aca="false">IF(A32&lt;=Inputs!$C$6,PERCENTILE(MonteCarlo!$AE$3:$AE$1002,0.5),"")</f>
        <v>#VALUE!</v>
      </c>
      <c r="G32" s="149" t="e">
        <f aca="false">IF(A32&lt;=Inputs!$C$6,PERCENTILE(MonteCarlo!$AE$3:$AE$1002,0.75),"")</f>
        <v>#VALUE!</v>
      </c>
      <c r="H32" s="149" t="e">
        <f aca="false">IF(A32&lt;=Inputs!$C$6,PERCENTILE(MonteCarlo!$AE$3:$AE$1002,0.9),"")</f>
        <v>#VALUE!</v>
      </c>
    </row>
    <row r="33" customFormat="false" ht="15" hidden="false" customHeight="true" outlineLevel="0" collapsed="false">
      <c r="A33" s="145" t="n">
        <f aca="false">30</f>
        <v>30</v>
      </c>
      <c r="B33" s="146" t="n">
        <f aca="false">Inputs!$C$4+A33</f>
        <v>90</v>
      </c>
      <c r="C33" s="149" t="n">
        <f aca="false">IF(A33&lt;=Inputs!$C$6,'Year Schedule'!$K$33,"")</f>
        <v>176528.179722885</v>
      </c>
      <c r="D33" s="149" t="e">
        <f aca="false">IF(A33&lt;=Inputs!$C$6,PERCENTILE(MonteCarlo!$AF$3:$AF$1002,0.1),"")</f>
        <v>#VALUE!</v>
      </c>
      <c r="E33" s="149" t="e">
        <f aca="false">IF(A33&lt;=Inputs!$C$6,PERCENTILE(MonteCarlo!$AF$3:$AF$1002,0.25),"")</f>
        <v>#VALUE!</v>
      </c>
      <c r="F33" s="149" t="e">
        <f aca="false">IF(A33&lt;=Inputs!$C$6,PERCENTILE(MonteCarlo!$AF$3:$AF$1002,0.5),"")</f>
        <v>#VALUE!</v>
      </c>
      <c r="G33" s="149" t="e">
        <f aca="false">IF(A33&lt;=Inputs!$C$6,PERCENTILE(MonteCarlo!$AF$3:$AF$1002,0.75),"")</f>
        <v>#VALUE!</v>
      </c>
      <c r="H33" s="149" t="e">
        <f aca="false">IF(A33&lt;=Inputs!$C$6,PERCENTILE(MonteCarlo!$AF$3:$AF$1002,0.9),"")</f>
        <v>#VALUE!</v>
      </c>
    </row>
    <row r="34" customFormat="false" ht="15" hidden="false" customHeight="true" outlineLevel="0" collapsed="false">
      <c r="A34" s="145" t="n">
        <f aca="false">31</f>
        <v>31</v>
      </c>
      <c r="B34" s="146" t="n">
        <f aca="false">Inputs!$C$4+A34</f>
        <v>91</v>
      </c>
      <c r="C34" s="149" t="str">
        <f aca="false">IF(A34&lt;=Inputs!$C$6,'Year Schedule'!$K$34,"")</f>
        <v/>
      </c>
      <c r="D34" s="149" t="str">
        <f aca="false">IF(A34&lt;=Inputs!$C$6,PERCENTILE(MonteCarlo!$AG$3:$AG$1002,0.1),"")</f>
        <v/>
      </c>
      <c r="E34" s="149" t="str">
        <f aca="false">IF(A34&lt;=Inputs!$C$6,PERCENTILE(MonteCarlo!$AG$3:$AG$1002,0.25),"")</f>
        <v/>
      </c>
      <c r="F34" s="149" t="str">
        <f aca="false">IF(A34&lt;=Inputs!$C$6,PERCENTILE(MonteCarlo!$AG$3:$AG$1002,0.5),"")</f>
        <v/>
      </c>
      <c r="G34" s="149" t="str">
        <f aca="false">IF(A34&lt;=Inputs!$C$6,PERCENTILE(MonteCarlo!$AG$3:$AG$1002,0.75),"")</f>
        <v/>
      </c>
      <c r="H34" s="149" t="str">
        <f aca="false">IF(A34&lt;=Inputs!$C$6,PERCENTILE(MonteCarlo!$AG$3:$AG$1002,0.9),"")</f>
        <v/>
      </c>
    </row>
    <row r="35" customFormat="false" ht="15" hidden="false" customHeight="true" outlineLevel="0" collapsed="false">
      <c r="A35" s="145" t="n">
        <f aca="false">32</f>
        <v>32</v>
      </c>
      <c r="B35" s="146" t="n">
        <f aca="false">Inputs!$C$4+A35</f>
        <v>92</v>
      </c>
      <c r="C35" s="149" t="str">
        <f aca="false">IF(A35&lt;=Inputs!$C$6,'Year Schedule'!$K$35,"")</f>
        <v/>
      </c>
      <c r="D35" s="149" t="str">
        <f aca="false">IF(A35&lt;=Inputs!$C$6,PERCENTILE(MonteCarlo!$AH$3:$AH$1002,0.1),"")</f>
        <v/>
      </c>
      <c r="E35" s="149" t="str">
        <f aca="false">IF(A35&lt;=Inputs!$C$6,PERCENTILE(MonteCarlo!$AH$3:$AH$1002,0.25),"")</f>
        <v/>
      </c>
      <c r="F35" s="149" t="str">
        <f aca="false">IF(A35&lt;=Inputs!$C$6,PERCENTILE(MonteCarlo!$AH$3:$AH$1002,0.5),"")</f>
        <v/>
      </c>
      <c r="G35" s="149" t="str">
        <f aca="false">IF(A35&lt;=Inputs!$C$6,PERCENTILE(MonteCarlo!$AH$3:$AH$1002,0.75),"")</f>
        <v/>
      </c>
      <c r="H35" s="149" t="str">
        <f aca="false">IF(A35&lt;=Inputs!$C$6,PERCENTILE(MonteCarlo!$AH$3:$AH$1002,0.9),"")</f>
        <v/>
      </c>
    </row>
    <row r="36" customFormat="false" ht="15" hidden="false" customHeight="true" outlineLevel="0" collapsed="false">
      <c r="A36" s="145" t="n">
        <f aca="false">33</f>
        <v>33</v>
      </c>
      <c r="B36" s="146" t="n">
        <f aca="false">Inputs!$C$4+A36</f>
        <v>93</v>
      </c>
      <c r="C36" s="149" t="str">
        <f aca="false">IF(A36&lt;=Inputs!$C$6,'Year Schedule'!$K$36,"")</f>
        <v/>
      </c>
      <c r="D36" s="149" t="str">
        <f aca="false">IF(A36&lt;=Inputs!$C$6,PERCENTILE(MonteCarlo!$AI$3:$AI$1002,0.1),"")</f>
        <v/>
      </c>
      <c r="E36" s="149" t="str">
        <f aca="false">IF(A36&lt;=Inputs!$C$6,PERCENTILE(MonteCarlo!$AI$3:$AI$1002,0.25),"")</f>
        <v/>
      </c>
      <c r="F36" s="149" t="str">
        <f aca="false">IF(A36&lt;=Inputs!$C$6,PERCENTILE(MonteCarlo!$AI$3:$AI$1002,0.5),"")</f>
        <v/>
      </c>
      <c r="G36" s="149" t="str">
        <f aca="false">IF(A36&lt;=Inputs!$C$6,PERCENTILE(MonteCarlo!$AI$3:$AI$1002,0.75),"")</f>
        <v/>
      </c>
      <c r="H36" s="149" t="str">
        <f aca="false">IF(A36&lt;=Inputs!$C$6,PERCENTILE(MonteCarlo!$AI$3:$AI$1002,0.9),"")</f>
        <v/>
      </c>
    </row>
    <row r="37" customFormat="false" ht="15" hidden="false" customHeight="true" outlineLevel="0" collapsed="false">
      <c r="A37" s="145" t="n">
        <f aca="false">34</f>
        <v>34</v>
      </c>
      <c r="B37" s="146" t="n">
        <f aca="false">Inputs!$C$4+A37</f>
        <v>94</v>
      </c>
      <c r="C37" s="149" t="str">
        <f aca="false">IF(A37&lt;=Inputs!$C$6,'Year Schedule'!$K$37,"")</f>
        <v/>
      </c>
      <c r="D37" s="149" t="str">
        <f aca="false">IF(A37&lt;=Inputs!$C$6,PERCENTILE(MonteCarlo!$AJ$3:$AJ$1002,0.1),"")</f>
        <v/>
      </c>
      <c r="E37" s="149" t="str">
        <f aca="false">IF(A37&lt;=Inputs!$C$6,PERCENTILE(MonteCarlo!$AJ$3:$AJ$1002,0.25),"")</f>
        <v/>
      </c>
      <c r="F37" s="149" t="str">
        <f aca="false">IF(A37&lt;=Inputs!$C$6,PERCENTILE(MonteCarlo!$AJ$3:$AJ$1002,0.5),"")</f>
        <v/>
      </c>
      <c r="G37" s="149" t="str">
        <f aca="false">IF(A37&lt;=Inputs!$C$6,PERCENTILE(MonteCarlo!$AJ$3:$AJ$1002,0.75),"")</f>
        <v/>
      </c>
      <c r="H37" s="149" t="str">
        <f aca="false">IF(A37&lt;=Inputs!$C$6,PERCENTILE(MonteCarlo!$AJ$3:$AJ$1002,0.9),"")</f>
        <v/>
      </c>
    </row>
    <row r="38" customFormat="false" ht="15" hidden="false" customHeight="true" outlineLevel="0" collapsed="false">
      <c r="A38" s="145" t="n">
        <f aca="false">35</f>
        <v>35</v>
      </c>
      <c r="B38" s="146" t="n">
        <f aca="false">Inputs!$C$4+A38</f>
        <v>95</v>
      </c>
      <c r="C38" s="149" t="str">
        <f aca="false">IF(A38&lt;=Inputs!$C$6,'Year Schedule'!$K$38,"")</f>
        <v/>
      </c>
      <c r="D38" s="149" t="str">
        <f aca="false">IF(A38&lt;=Inputs!$C$6,PERCENTILE(MonteCarlo!$AK$3:$AK$1002,0.1),"")</f>
        <v/>
      </c>
      <c r="E38" s="149" t="str">
        <f aca="false">IF(A38&lt;=Inputs!$C$6,PERCENTILE(MonteCarlo!$AK$3:$AK$1002,0.25),"")</f>
        <v/>
      </c>
      <c r="F38" s="149" t="str">
        <f aca="false">IF(A38&lt;=Inputs!$C$6,PERCENTILE(MonteCarlo!$AK$3:$AK$1002,0.5),"")</f>
        <v/>
      </c>
      <c r="G38" s="149" t="str">
        <f aca="false">IF(A38&lt;=Inputs!$C$6,PERCENTILE(MonteCarlo!$AK$3:$AK$1002,0.75),"")</f>
        <v/>
      </c>
      <c r="H38" s="149" t="str">
        <f aca="false">IF(A38&lt;=Inputs!$C$6,PERCENTILE(MonteCarlo!$AK$3:$AK$1002,0.9),"")</f>
        <v/>
      </c>
    </row>
    <row r="39" customFormat="false" ht="15" hidden="false" customHeight="true" outlineLevel="0" collapsed="false">
      <c r="A39" s="145" t="n">
        <f aca="false">36</f>
        <v>36</v>
      </c>
      <c r="B39" s="146" t="n">
        <f aca="false">Inputs!$C$4+A39</f>
        <v>96</v>
      </c>
      <c r="C39" s="149" t="str">
        <f aca="false">IF(A39&lt;=Inputs!$C$6,'Year Schedule'!$K$39,"")</f>
        <v/>
      </c>
      <c r="D39" s="149" t="str">
        <f aca="false">IF(A39&lt;=Inputs!$C$6,PERCENTILE(MonteCarlo!$AL$3:$AL$1002,0.1),"")</f>
        <v/>
      </c>
      <c r="E39" s="149" t="str">
        <f aca="false">IF(A39&lt;=Inputs!$C$6,PERCENTILE(MonteCarlo!$AL$3:$AL$1002,0.25),"")</f>
        <v/>
      </c>
      <c r="F39" s="149" t="str">
        <f aca="false">IF(A39&lt;=Inputs!$C$6,PERCENTILE(MonteCarlo!$AL$3:$AL$1002,0.5),"")</f>
        <v/>
      </c>
      <c r="G39" s="149" t="str">
        <f aca="false">IF(A39&lt;=Inputs!$C$6,PERCENTILE(MonteCarlo!$AL$3:$AL$1002,0.75),"")</f>
        <v/>
      </c>
      <c r="H39" s="149" t="str">
        <f aca="false">IF(A39&lt;=Inputs!$C$6,PERCENTILE(MonteCarlo!$AL$3:$AL$1002,0.9),"")</f>
        <v/>
      </c>
    </row>
    <row r="40" customFormat="false" ht="15" hidden="false" customHeight="true" outlineLevel="0" collapsed="false">
      <c r="A40" s="145" t="n">
        <f aca="false">37</f>
        <v>37</v>
      </c>
      <c r="B40" s="146" t="n">
        <f aca="false">Inputs!$C$4+A40</f>
        <v>97</v>
      </c>
      <c r="C40" s="149" t="str">
        <f aca="false">IF(A40&lt;=Inputs!$C$6,'Year Schedule'!$K$40,"")</f>
        <v/>
      </c>
      <c r="D40" s="149" t="str">
        <f aca="false">IF(A40&lt;=Inputs!$C$6,PERCENTILE(MonteCarlo!$AM$3:$AM$1002,0.1),"")</f>
        <v/>
      </c>
      <c r="E40" s="149" t="str">
        <f aca="false">IF(A40&lt;=Inputs!$C$6,PERCENTILE(MonteCarlo!$AM$3:$AM$1002,0.25),"")</f>
        <v/>
      </c>
      <c r="F40" s="149" t="str">
        <f aca="false">IF(A40&lt;=Inputs!$C$6,PERCENTILE(MonteCarlo!$AM$3:$AM$1002,0.5),"")</f>
        <v/>
      </c>
      <c r="G40" s="149" t="str">
        <f aca="false">IF(A40&lt;=Inputs!$C$6,PERCENTILE(MonteCarlo!$AM$3:$AM$1002,0.75),"")</f>
        <v/>
      </c>
      <c r="H40" s="149" t="str">
        <f aca="false">IF(A40&lt;=Inputs!$C$6,PERCENTILE(MonteCarlo!$AM$3:$AM$1002,0.9),"")</f>
        <v/>
      </c>
    </row>
    <row r="41" customFormat="false" ht="15" hidden="false" customHeight="true" outlineLevel="0" collapsed="false">
      <c r="A41" s="145" t="n">
        <f aca="false">38</f>
        <v>38</v>
      </c>
      <c r="B41" s="146" t="n">
        <f aca="false">Inputs!$C$4+A41</f>
        <v>98</v>
      </c>
      <c r="C41" s="149" t="str">
        <f aca="false">IF(A41&lt;=Inputs!$C$6,'Year Schedule'!$K$41,"")</f>
        <v/>
      </c>
      <c r="D41" s="149" t="str">
        <f aca="false">IF(A41&lt;=Inputs!$C$6,PERCENTILE(MonteCarlo!$AN$3:$AN$1002,0.1),"")</f>
        <v/>
      </c>
      <c r="E41" s="149" t="str">
        <f aca="false">IF(A41&lt;=Inputs!$C$6,PERCENTILE(MonteCarlo!$AN$3:$AN$1002,0.25),"")</f>
        <v/>
      </c>
      <c r="F41" s="149" t="str">
        <f aca="false">IF(A41&lt;=Inputs!$C$6,PERCENTILE(MonteCarlo!$AN$3:$AN$1002,0.5),"")</f>
        <v/>
      </c>
      <c r="G41" s="149" t="str">
        <f aca="false">IF(A41&lt;=Inputs!$C$6,PERCENTILE(MonteCarlo!$AN$3:$AN$1002,0.75),"")</f>
        <v/>
      </c>
      <c r="H41" s="149" t="str">
        <f aca="false">IF(A41&lt;=Inputs!$C$6,PERCENTILE(MonteCarlo!$AN$3:$AN$1002,0.9),"")</f>
        <v/>
      </c>
    </row>
    <row r="42" customFormat="false" ht="15" hidden="false" customHeight="true" outlineLevel="0" collapsed="false">
      <c r="A42" s="145" t="n">
        <f aca="false">39</f>
        <v>39</v>
      </c>
      <c r="B42" s="146" t="n">
        <f aca="false">Inputs!$C$4+A42</f>
        <v>99</v>
      </c>
      <c r="C42" s="149" t="str">
        <f aca="false">IF(A42&lt;=Inputs!$C$6,'Year Schedule'!$K$42,"")</f>
        <v/>
      </c>
      <c r="D42" s="149" t="str">
        <f aca="false">IF(A42&lt;=Inputs!$C$6,PERCENTILE(MonteCarlo!$AO$3:$AO$1002,0.1),"")</f>
        <v/>
      </c>
      <c r="E42" s="149" t="str">
        <f aca="false">IF(A42&lt;=Inputs!$C$6,PERCENTILE(MonteCarlo!$AO$3:$AO$1002,0.25),"")</f>
        <v/>
      </c>
      <c r="F42" s="149" t="str">
        <f aca="false">IF(A42&lt;=Inputs!$C$6,PERCENTILE(MonteCarlo!$AO$3:$AO$1002,0.5),"")</f>
        <v/>
      </c>
      <c r="G42" s="149" t="str">
        <f aca="false">IF(A42&lt;=Inputs!$C$6,PERCENTILE(MonteCarlo!$AO$3:$AO$1002,0.75),"")</f>
        <v/>
      </c>
      <c r="H42" s="149" t="str">
        <f aca="false">IF(A42&lt;=Inputs!$C$6,PERCENTILE(MonteCarlo!$AO$3:$AO$1002,0.9),"")</f>
        <v/>
      </c>
    </row>
    <row r="43" customFormat="false" ht="15" hidden="false" customHeight="true" outlineLevel="0" collapsed="false">
      <c r="A43" s="145" t="n">
        <f aca="false">40</f>
        <v>40</v>
      </c>
      <c r="B43" s="146" t="n">
        <f aca="false">Inputs!$C$4+A43</f>
        <v>100</v>
      </c>
      <c r="C43" s="149" t="str">
        <f aca="false">IF(A43&lt;=Inputs!$C$6,'Year Schedule'!$K$43,"")</f>
        <v/>
      </c>
      <c r="D43" s="149" t="str">
        <f aca="false">IF(A43&lt;=Inputs!$C$6,PERCENTILE(MonteCarlo!$AP$3:$AP$1002,0.1),"")</f>
        <v/>
      </c>
      <c r="E43" s="149" t="str">
        <f aca="false">IF(A43&lt;=Inputs!$C$6,PERCENTILE(MonteCarlo!$AP$3:$AP$1002,0.25),"")</f>
        <v/>
      </c>
      <c r="F43" s="149" t="str">
        <f aca="false">IF(A43&lt;=Inputs!$C$6,PERCENTILE(MonteCarlo!$AP$3:$AP$1002,0.5),"")</f>
        <v/>
      </c>
      <c r="G43" s="149" t="str">
        <f aca="false">IF(A43&lt;=Inputs!$C$6,PERCENTILE(MonteCarlo!$AP$3:$AP$1002,0.75),"")</f>
        <v/>
      </c>
      <c r="H43" s="149" t="str">
        <f aca="false">IF(A43&lt;=Inputs!$C$6,PERCENTILE(MonteCarlo!$AP$3:$AP$1002,0.9),"")</f>
        <v/>
      </c>
    </row>
    <row r="44" customFormat="false" ht="15" hidden="false" customHeight="true" outlineLevel="0" collapsed="false">
      <c r="A44" s="145" t="n">
        <f aca="false">41</f>
        <v>41</v>
      </c>
      <c r="B44" s="146" t="n">
        <f aca="false">Inputs!$C$4+A44</f>
        <v>101</v>
      </c>
      <c r="C44" s="149" t="str">
        <f aca="false">IF(A44&lt;=Inputs!$C$6,'Year Schedule'!$K$44,"")</f>
        <v/>
      </c>
      <c r="D44" s="149" t="str">
        <f aca="false">IF(A44&lt;=Inputs!$C$6,PERCENTILE(MonteCarlo!$AQ$3:$AQ$1002,0.1),"")</f>
        <v/>
      </c>
      <c r="E44" s="149" t="str">
        <f aca="false">IF(A44&lt;=Inputs!$C$6,PERCENTILE(MonteCarlo!$AQ$3:$AQ$1002,0.25),"")</f>
        <v/>
      </c>
      <c r="F44" s="149" t="str">
        <f aca="false">IF(A44&lt;=Inputs!$C$6,PERCENTILE(MonteCarlo!$AQ$3:$AQ$1002,0.5),"")</f>
        <v/>
      </c>
      <c r="G44" s="149" t="str">
        <f aca="false">IF(A44&lt;=Inputs!$C$6,PERCENTILE(MonteCarlo!$AQ$3:$AQ$1002,0.75),"")</f>
        <v/>
      </c>
      <c r="H44" s="149" t="str">
        <f aca="false">IF(A44&lt;=Inputs!$C$6,PERCENTILE(MonteCarlo!$AQ$3:$AQ$1002,0.9),"")</f>
        <v/>
      </c>
    </row>
    <row r="45" customFormat="false" ht="15" hidden="false" customHeight="true" outlineLevel="0" collapsed="false">
      <c r="A45" s="145" t="n">
        <f aca="false">42</f>
        <v>42</v>
      </c>
      <c r="B45" s="146" t="n">
        <f aca="false">Inputs!$C$4+A45</f>
        <v>102</v>
      </c>
      <c r="C45" s="149" t="str">
        <f aca="false">IF(A45&lt;=Inputs!$C$6,'Year Schedule'!$K$45,"")</f>
        <v/>
      </c>
      <c r="D45" s="149" t="str">
        <f aca="false">IF(A45&lt;=Inputs!$C$6,PERCENTILE(MonteCarlo!$AR$3:$AR$1002,0.1),"")</f>
        <v/>
      </c>
      <c r="E45" s="149" t="str">
        <f aca="false">IF(A45&lt;=Inputs!$C$6,PERCENTILE(MonteCarlo!$AR$3:$AR$1002,0.25),"")</f>
        <v/>
      </c>
      <c r="F45" s="149" t="str">
        <f aca="false">IF(A45&lt;=Inputs!$C$6,PERCENTILE(MonteCarlo!$AR$3:$AR$1002,0.5),"")</f>
        <v/>
      </c>
      <c r="G45" s="149" t="str">
        <f aca="false">IF(A45&lt;=Inputs!$C$6,PERCENTILE(MonteCarlo!$AR$3:$AR$1002,0.75),"")</f>
        <v/>
      </c>
      <c r="H45" s="149" t="str">
        <f aca="false">IF(A45&lt;=Inputs!$C$6,PERCENTILE(MonteCarlo!$AR$3:$AR$1002,0.9),"")</f>
        <v/>
      </c>
    </row>
    <row r="46" customFormat="false" ht="15" hidden="false" customHeight="true" outlineLevel="0" collapsed="false">
      <c r="A46" s="145" t="n">
        <f aca="false">43</f>
        <v>43</v>
      </c>
      <c r="B46" s="146" t="n">
        <f aca="false">Inputs!$C$4+A46</f>
        <v>103</v>
      </c>
      <c r="C46" s="149" t="str">
        <f aca="false">IF(A46&lt;=Inputs!$C$6,'Year Schedule'!$K$46,"")</f>
        <v/>
      </c>
      <c r="D46" s="149" t="str">
        <f aca="false">IF(A46&lt;=Inputs!$C$6,PERCENTILE(MonteCarlo!$AS$3:$AS$1002,0.1),"")</f>
        <v/>
      </c>
      <c r="E46" s="149" t="str">
        <f aca="false">IF(A46&lt;=Inputs!$C$6,PERCENTILE(MonteCarlo!$AS$3:$AS$1002,0.25),"")</f>
        <v/>
      </c>
      <c r="F46" s="149" t="str">
        <f aca="false">IF(A46&lt;=Inputs!$C$6,PERCENTILE(MonteCarlo!$AS$3:$AS$1002,0.5),"")</f>
        <v/>
      </c>
      <c r="G46" s="149" t="str">
        <f aca="false">IF(A46&lt;=Inputs!$C$6,PERCENTILE(MonteCarlo!$AS$3:$AS$1002,0.75),"")</f>
        <v/>
      </c>
      <c r="H46" s="149" t="str">
        <f aca="false">IF(A46&lt;=Inputs!$C$6,PERCENTILE(MonteCarlo!$AS$3:$AS$1002,0.9),"")</f>
        <v/>
      </c>
    </row>
    <row r="47" customFormat="false" ht="15" hidden="false" customHeight="true" outlineLevel="0" collapsed="false">
      <c r="A47" s="145" t="n">
        <f aca="false">44</f>
        <v>44</v>
      </c>
      <c r="B47" s="146" t="n">
        <f aca="false">Inputs!$C$4+A47</f>
        <v>104</v>
      </c>
      <c r="C47" s="149" t="str">
        <f aca="false">IF(A47&lt;=Inputs!$C$6,'Year Schedule'!$K$47,"")</f>
        <v/>
      </c>
      <c r="D47" s="149" t="str">
        <f aca="false">IF(A47&lt;=Inputs!$C$6,PERCENTILE(MonteCarlo!$AT$3:$AT$1002,0.1),"")</f>
        <v/>
      </c>
      <c r="E47" s="149" t="str">
        <f aca="false">IF(A47&lt;=Inputs!$C$6,PERCENTILE(MonteCarlo!$AT$3:$AT$1002,0.25),"")</f>
        <v/>
      </c>
      <c r="F47" s="149" t="str">
        <f aca="false">IF(A47&lt;=Inputs!$C$6,PERCENTILE(MonteCarlo!$AT$3:$AT$1002,0.5),"")</f>
        <v/>
      </c>
      <c r="G47" s="149" t="str">
        <f aca="false">IF(A47&lt;=Inputs!$C$6,PERCENTILE(MonteCarlo!$AT$3:$AT$1002,0.75),"")</f>
        <v/>
      </c>
      <c r="H47" s="149" t="str">
        <f aca="false">IF(A47&lt;=Inputs!$C$6,PERCENTILE(MonteCarlo!$AT$3:$AT$1002,0.9),"")</f>
        <v/>
      </c>
    </row>
    <row r="48" customFormat="false" ht="15" hidden="false" customHeight="true" outlineLevel="0" collapsed="false">
      <c r="A48" s="145" t="n">
        <f aca="false">45</f>
        <v>45</v>
      </c>
      <c r="B48" s="146" t="n">
        <f aca="false">Inputs!$C$4+A48</f>
        <v>105</v>
      </c>
      <c r="C48" s="149" t="str">
        <f aca="false">IF(A48&lt;=Inputs!$C$6,'Year Schedule'!$K$48,"")</f>
        <v/>
      </c>
      <c r="D48" s="149" t="str">
        <f aca="false">IF(A48&lt;=Inputs!$C$6,PERCENTILE(MonteCarlo!$AU$3:$AU$1002,0.1),"")</f>
        <v/>
      </c>
      <c r="E48" s="149" t="str">
        <f aca="false">IF(A48&lt;=Inputs!$C$6,PERCENTILE(MonteCarlo!$AU$3:$AU$1002,0.25),"")</f>
        <v/>
      </c>
      <c r="F48" s="149" t="str">
        <f aca="false">IF(A48&lt;=Inputs!$C$6,PERCENTILE(MonteCarlo!$AU$3:$AU$1002,0.5),"")</f>
        <v/>
      </c>
      <c r="G48" s="149" t="str">
        <f aca="false">IF(A48&lt;=Inputs!$C$6,PERCENTILE(MonteCarlo!$AU$3:$AU$1002,0.75),"")</f>
        <v/>
      </c>
      <c r="H48" s="149" t="str">
        <f aca="false">IF(A48&lt;=Inputs!$C$6,PERCENTILE(MonteCarlo!$AU$3:$AU$1002,0.9),"")</f>
        <v/>
      </c>
    </row>
    <row r="49" customFormat="false" ht="15" hidden="false" customHeight="true" outlineLevel="0" collapsed="false">
      <c r="A49" s="145" t="n">
        <f aca="false">46</f>
        <v>46</v>
      </c>
      <c r="B49" s="146" t="n">
        <f aca="false">Inputs!$C$4+A49</f>
        <v>106</v>
      </c>
      <c r="C49" s="149" t="str">
        <f aca="false">IF(A49&lt;=Inputs!$C$6,'Year Schedule'!$K$49,"")</f>
        <v/>
      </c>
      <c r="D49" s="149" t="str">
        <f aca="false">IF(A49&lt;=Inputs!$C$6,PERCENTILE(MonteCarlo!$AV$3:$AV$1002,0.1),"")</f>
        <v/>
      </c>
      <c r="E49" s="149" t="str">
        <f aca="false">IF(A49&lt;=Inputs!$C$6,PERCENTILE(MonteCarlo!$AV$3:$AV$1002,0.25),"")</f>
        <v/>
      </c>
      <c r="F49" s="149" t="str">
        <f aca="false">IF(A49&lt;=Inputs!$C$6,PERCENTILE(MonteCarlo!$AV$3:$AV$1002,0.5),"")</f>
        <v/>
      </c>
      <c r="G49" s="149" t="str">
        <f aca="false">IF(A49&lt;=Inputs!$C$6,PERCENTILE(MonteCarlo!$AV$3:$AV$1002,0.75),"")</f>
        <v/>
      </c>
      <c r="H49" s="149" t="str">
        <f aca="false">IF(A49&lt;=Inputs!$C$6,PERCENTILE(MonteCarlo!$AV$3:$AV$1002,0.9),"")</f>
        <v/>
      </c>
    </row>
    <row r="50" customFormat="false" ht="15" hidden="false" customHeight="true" outlineLevel="0" collapsed="false">
      <c r="A50" s="145" t="n">
        <f aca="false">47</f>
        <v>47</v>
      </c>
      <c r="B50" s="146" t="n">
        <f aca="false">Inputs!$C$4+A50</f>
        <v>107</v>
      </c>
      <c r="C50" s="149" t="str">
        <f aca="false">IF(A50&lt;=Inputs!$C$6,'Year Schedule'!$K$50,"")</f>
        <v/>
      </c>
      <c r="D50" s="149" t="str">
        <f aca="false">IF(A50&lt;=Inputs!$C$6,PERCENTILE(MonteCarlo!$AW$3:$AW$1002,0.1),"")</f>
        <v/>
      </c>
      <c r="E50" s="149" t="str">
        <f aca="false">IF(A50&lt;=Inputs!$C$6,PERCENTILE(MonteCarlo!$AW$3:$AW$1002,0.25),"")</f>
        <v/>
      </c>
      <c r="F50" s="149" t="str">
        <f aca="false">IF(A50&lt;=Inputs!$C$6,PERCENTILE(MonteCarlo!$AW$3:$AW$1002,0.5),"")</f>
        <v/>
      </c>
      <c r="G50" s="149" t="str">
        <f aca="false">IF(A50&lt;=Inputs!$C$6,PERCENTILE(MonteCarlo!$AW$3:$AW$1002,0.75),"")</f>
        <v/>
      </c>
      <c r="H50" s="149" t="str">
        <f aca="false">IF(A50&lt;=Inputs!$C$6,PERCENTILE(MonteCarlo!$AW$3:$AW$1002,0.9),"")</f>
        <v/>
      </c>
    </row>
    <row r="51" customFormat="false" ht="15" hidden="false" customHeight="true" outlineLevel="0" collapsed="false">
      <c r="A51" s="145" t="n">
        <f aca="false">48</f>
        <v>48</v>
      </c>
      <c r="B51" s="146" t="n">
        <f aca="false">Inputs!$C$4+A51</f>
        <v>108</v>
      </c>
      <c r="C51" s="149" t="str">
        <f aca="false">IF(A51&lt;=Inputs!$C$6,'Year Schedule'!$K$51,"")</f>
        <v/>
      </c>
      <c r="D51" s="149" t="str">
        <f aca="false">IF(A51&lt;=Inputs!$C$6,PERCENTILE(MonteCarlo!$AX$3:$AX$1002,0.1),"")</f>
        <v/>
      </c>
      <c r="E51" s="149" t="str">
        <f aca="false">IF(A51&lt;=Inputs!$C$6,PERCENTILE(MonteCarlo!$AX$3:$AX$1002,0.25),"")</f>
        <v/>
      </c>
      <c r="F51" s="149" t="str">
        <f aca="false">IF(A51&lt;=Inputs!$C$6,PERCENTILE(MonteCarlo!$AX$3:$AX$1002,0.5),"")</f>
        <v/>
      </c>
      <c r="G51" s="149" t="str">
        <f aca="false">IF(A51&lt;=Inputs!$C$6,PERCENTILE(MonteCarlo!$AX$3:$AX$1002,0.75),"")</f>
        <v/>
      </c>
      <c r="H51" s="149" t="str">
        <f aca="false">IF(A51&lt;=Inputs!$C$6,PERCENTILE(MonteCarlo!$AX$3:$AX$1002,0.9),"")</f>
        <v/>
      </c>
    </row>
    <row r="52" customFormat="false" ht="15" hidden="false" customHeight="true" outlineLevel="0" collapsed="false">
      <c r="A52" s="145" t="n">
        <f aca="false">49</f>
        <v>49</v>
      </c>
      <c r="B52" s="146" t="n">
        <f aca="false">Inputs!$C$4+A52</f>
        <v>109</v>
      </c>
      <c r="C52" s="149" t="str">
        <f aca="false">IF(A52&lt;=Inputs!$C$6,'Year Schedule'!$K$52,"")</f>
        <v/>
      </c>
      <c r="D52" s="149" t="str">
        <f aca="false">IF(A52&lt;=Inputs!$C$6,PERCENTILE(MonteCarlo!$AY$3:$AY$1002,0.1),"")</f>
        <v/>
      </c>
      <c r="E52" s="149" t="str">
        <f aca="false">IF(A52&lt;=Inputs!$C$6,PERCENTILE(MonteCarlo!$AY$3:$AY$1002,0.25),"")</f>
        <v/>
      </c>
      <c r="F52" s="149" t="str">
        <f aca="false">IF(A52&lt;=Inputs!$C$6,PERCENTILE(MonteCarlo!$AY$3:$AY$1002,0.5),"")</f>
        <v/>
      </c>
      <c r="G52" s="149" t="str">
        <f aca="false">IF(A52&lt;=Inputs!$C$6,PERCENTILE(MonteCarlo!$AY$3:$AY$1002,0.75),"")</f>
        <v/>
      </c>
      <c r="H52" s="149" t="str">
        <f aca="false">IF(A52&lt;=Inputs!$C$6,PERCENTILE(MonteCarlo!$AY$3:$AY$1002,0.9),"")</f>
        <v/>
      </c>
    </row>
    <row r="53" customFormat="false" ht="15" hidden="false" customHeight="true" outlineLevel="0" collapsed="false">
      <c r="A53" s="145" t="n">
        <f aca="false">50</f>
        <v>50</v>
      </c>
      <c r="B53" s="146" t="n">
        <f aca="false">Inputs!$C$4+A53</f>
        <v>110</v>
      </c>
      <c r="C53" s="149" t="str">
        <f aca="false">IF(A53&lt;=Inputs!$C$6,'Year Schedule'!$K$53,"")</f>
        <v/>
      </c>
      <c r="D53" s="149" t="str">
        <f aca="false">IF(A53&lt;=Inputs!$C$6,PERCENTILE(MonteCarlo!$AZ$3:$AZ$1002,0.1),"")</f>
        <v/>
      </c>
      <c r="E53" s="149" t="str">
        <f aca="false">IF(A53&lt;=Inputs!$C$6,PERCENTILE(MonteCarlo!$AZ$3:$AZ$1002,0.25),"")</f>
        <v/>
      </c>
      <c r="F53" s="149" t="str">
        <f aca="false">IF(A53&lt;=Inputs!$C$6,PERCENTILE(MonteCarlo!$AZ$3:$AZ$1002,0.5),"")</f>
        <v/>
      </c>
      <c r="G53" s="149" t="str">
        <f aca="false">IF(A53&lt;=Inputs!$C$6,PERCENTILE(MonteCarlo!$AZ$3:$AZ$1002,0.75),"")</f>
        <v/>
      </c>
      <c r="H53" s="149" t="str">
        <f aca="false">IF(A53&lt;=Inputs!$C$6,PERCENTILE(MonteCarlo!$AZ$3:$AZ$1002,0.9),"")</f>
        <v/>
      </c>
    </row>
  </sheetData>
  <mergeCells count="1">
    <mergeCell ref="A1:H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4860A"/>
    <pageSetUpPr fitToPage="false"/>
  </sheetPr>
  <dimension ref="A2:I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6" activeCellId="0" sqref="A6"/>
    </sheetView>
  </sheetViews>
  <sheetFormatPr defaultColWidth="8.66796875" defaultRowHeight="15" customHeight="false" zeroHeight="false" outlineLevelRow="0" outlineLevelCol="0"/>
  <cols>
    <col collapsed="false" customWidth="true" hidden="false" outlineLevel="0" max="1" min="1" style="0" width="2"/>
    <col collapsed="false" customWidth="true" hidden="false" outlineLevel="0" max="2" min="2" style="0" width="47.83"/>
    <col collapsed="false" customWidth="true" hidden="false" outlineLevel="0" max="3" min="3" style="0" width="10"/>
    <col collapsed="false" customWidth="true" hidden="false" outlineLevel="0" max="4" min="4" style="0" width="13"/>
    <col collapsed="false" customWidth="true" hidden="false" outlineLevel="0" max="7" min="5" style="0" width="18"/>
    <col collapsed="false" customWidth="true" hidden="false" outlineLevel="0" max="8" min="8" style="0" width="36"/>
    <col collapsed="false" customWidth="true" hidden="false" outlineLevel="0" max="9" min="9" style="0" width="12"/>
  </cols>
  <sheetData>
    <row r="2" customFormat="false" ht="43.5" hidden="false" customHeight="true" outlineLevel="0" collapsed="false">
      <c r="B2" s="151" t="s">
        <v>233</v>
      </c>
    </row>
    <row r="4" customFormat="false" ht="51.75" hidden="false" customHeight="true" outlineLevel="0" collapsed="false">
      <c r="A4" s="40"/>
      <c r="B4" s="59" t="s">
        <v>234</v>
      </c>
      <c r="C4" s="40"/>
      <c r="D4" s="40"/>
      <c r="E4" s="40"/>
      <c r="F4" s="40"/>
      <c r="G4" s="40"/>
      <c r="H4" s="40"/>
      <c r="I4" s="40"/>
    </row>
    <row r="6" customFormat="false" ht="19.5" hidden="false" customHeight="true" outlineLevel="0" collapsed="false">
      <c r="A6" s="40"/>
      <c r="B6" s="59" t="s">
        <v>235</v>
      </c>
      <c r="C6" s="61" t="s">
        <v>236</v>
      </c>
      <c r="D6" s="61" t="s">
        <v>237</v>
      </c>
      <c r="E6" s="60" t="s">
        <v>238</v>
      </c>
      <c r="F6" s="60" t="s">
        <v>239</v>
      </c>
      <c r="G6" s="60" t="s">
        <v>240</v>
      </c>
      <c r="H6" s="59" t="s">
        <v>96</v>
      </c>
      <c r="I6" s="61" t="s">
        <v>241</v>
      </c>
    </row>
    <row r="7" s="152" customFormat="true" ht="27.75" hidden="false" customHeight="true" outlineLevel="0" collapsed="false">
      <c r="B7" s="153" t="str">
        <f aca="false">Inputs!B77</f>
        <v>Go back to work  (part-time, consulting, freelance)</v>
      </c>
      <c r="C7" s="154" t="str">
        <f aca="false">Inputs!C77</f>
        <v>No</v>
      </c>
      <c r="D7" s="155" t="n">
        <f aca="false">Inputs!D77</f>
        <v>0</v>
      </c>
      <c r="E7" s="122" t="n">
        <f aca="false">Inputs!E77</f>
        <v>0</v>
      </c>
      <c r="F7" s="122" t="n">
        <f aca="false">Inputs!F77</f>
        <v>0</v>
      </c>
      <c r="G7" s="122" t="n">
        <f aca="false">Inputs!G77</f>
        <v>0</v>
      </c>
      <c r="H7" s="153" t="s">
        <v>242</v>
      </c>
      <c r="I7" s="155" t="n">
        <f aca="false">Inputs!H77</f>
        <v>0</v>
      </c>
    </row>
    <row r="8" s="152" customFormat="true" ht="27.75" hidden="false" customHeight="true" outlineLevel="0" collapsed="false">
      <c r="B8" s="156" t="str">
        <f aca="false">Inputs!B78</f>
        <v>Cut discretionary spending  (travel, dining, entertainment)</v>
      </c>
      <c r="C8" s="157" t="str">
        <f aca="false">Inputs!C78</f>
        <v>No</v>
      </c>
      <c r="D8" s="158" t="n">
        <f aca="false">Inputs!D78</f>
        <v>0</v>
      </c>
      <c r="E8" s="120" t="n">
        <f aca="false">Inputs!E78</f>
        <v>0</v>
      </c>
      <c r="F8" s="120" t="n">
        <f aca="false">Inputs!F78</f>
        <v>0</v>
      </c>
      <c r="G8" s="120" t="n">
        <f aca="false">Inputs!G78</f>
        <v>0</v>
      </c>
      <c r="H8" s="156" t="s">
        <v>243</v>
      </c>
      <c r="I8" s="155" t="n">
        <f aca="false">Inputs!H78</f>
        <v>0</v>
      </c>
    </row>
    <row r="9" s="152" customFormat="true" ht="27.75" hidden="false" customHeight="true" outlineLevel="0" collapsed="false">
      <c r="B9" s="153" t="str">
        <f aca="false">Inputs!B79</f>
        <v>Sell second home / investment property</v>
      </c>
      <c r="C9" s="154" t="str">
        <f aca="false">Inputs!C79</f>
        <v>No</v>
      </c>
      <c r="D9" s="155" t="n">
        <f aca="false">Inputs!D79</f>
        <v>0</v>
      </c>
      <c r="E9" s="122" t="n">
        <f aca="false">Inputs!E79</f>
        <v>0</v>
      </c>
      <c r="F9" s="122" t="n">
        <f aca="false">Inputs!F79</f>
        <v>0</v>
      </c>
      <c r="G9" s="122" t="n">
        <f aca="false">Inputs!G79</f>
        <v>0</v>
      </c>
      <c r="H9" s="153" t="s">
        <v>244</v>
      </c>
      <c r="I9" s="155" t="n">
        <f aca="false">Inputs!H79</f>
        <v>0</v>
      </c>
    </row>
    <row r="10" s="152" customFormat="true" ht="27.75" hidden="false" customHeight="true" outlineLevel="0" collapsed="false">
      <c r="B10" s="156" t="str">
        <f aca="false">Inputs!B80</f>
        <v>Custom adaptation  (your specific idea)</v>
      </c>
      <c r="C10" s="157" t="str">
        <f aca="false">Inputs!C80</f>
        <v>No</v>
      </c>
      <c r="D10" s="158" t="n">
        <f aca="false">Inputs!D80</f>
        <v>0</v>
      </c>
      <c r="E10" s="120" t="n">
        <f aca="false">Inputs!E80</f>
        <v>0</v>
      </c>
      <c r="F10" s="120" t="n">
        <f aca="false">Inputs!F80</f>
        <v>0</v>
      </c>
      <c r="G10" s="120" t="n">
        <f aca="false">Inputs!G80</f>
        <v>0</v>
      </c>
      <c r="H10" s="156" t="s">
        <v>245</v>
      </c>
      <c r="I10" s="155" t="n">
        <f aca="false">Inputs!H80</f>
        <v>0</v>
      </c>
    </row>
    <row r="11" s="152" customFormat="true" ht="27.75" hidden="false" customHeight="true" outlineLevel="0" collapsed="false">
      <c r="B11" s="153" t="str">
        <f aca="false">Inputs!B81</f>
        <v>Custom adaptation  (your specific idea)</v>
      </c>
      <c r="C11" s="154" t="str">
        <f aca="false">Inputs!C81</f>
        <v>No</v>
      </c>
      <c r="D11" s="155" t="n">
        <f aca="false">Inputs!D81</f>
        <v>0</v>
      </c>
      <c r="E11" s="122" t="n">
        <f aca="false">Inputs!E81</f>
        <v>0</v>
      </c>
      <c r="F11" s="122" t="n">
        <f aca="false">Inputs!F81</f>
        <v>0</v>
      </c>
      <c r="G11" s="122" t="n">
        <f aca="false">Inputs!G81</f>
        <v>0</v>
      </c>
      <c r="H11" s="153" t="s">
        <v>246</v>
      </c>
      <c r="I11" s="155" t="n">
        <f aca="false">Inputs!H81</f>
        <v>0</v>
      </c>
    </row>
    <row r="12" s="152" customFormat="true" ht="27.75" hidden="false" customHeight="true" outlineLevel="0" collapsed="false">
      <c r="B12" s="159" t="s">
        <v>247</v>
      </c>
      <c r="C12" s="160"/>
      <c r="D12" s="161"/>
      <c r="E12" s="162"/>
      <c r="F12" s="162"/>
      <c r="G12" s="162"/>
      <c r="H12" s="163"/>
      <c r="I12" s="161"/>
    </row>
  </sheetData>
  <dataValidations count="1">
    <dataValidation allowBlank="false" errorStyle="stop" operator="between" showDropDown="false" showErrorMessage="false" showInputMessage="false" sqref="C7:C12" type="list">
      <formula1>"Yes,No"</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4860A"/>
    <pageSetUpPr fitToPage="false"/>
  </sheetPr>
  <dimension ref="A2:I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6" topLeftCell="B7" activePane="bottomRight" state="frozen"/>
      <selection pane="topLeft" activeCell="A1" activeCellId="0" sqref="A1"/>
      <selection pane="topRight" activeCell="B1" activeCellId="0" sqref="B1"/>
      <selection pane="bottomLeft" activeCell="A7" activeCellId="0" sqref="A7"/>
      <selection pane="bottomRight" activeCell="C24" activeCellId="0" sqref="C24"/>
    </sheetView>
  </sheetViews>
  <sheetFormatPr defaultColWidth="8.66796875" defaultRowHeight="15" customHeight="false" zeroHeight="false" outlineLevelRow="0" outlineLevelCol="0"/>
  <cols>
    <col collapsed="false" customWidth="true" hidden="false" outlineLevel="0" max="1" min="1" style="0" width="2"/>
    <col collapsed="false" customWidth="true" hidden="false" outlineLevel="0" max="2" min="2" style="0" width="45.33"/>
    <col collapsed="false" customWidth="true" hidden="false" outlineLevel="0" max="3" min="3" style="0" width="10"/>
    <col collapsed="false" customWidth="true" hidden="false" outlineLevel="0" max="5" min="4" style="0" width="12"/>
    <col collapsed="false" customWidth="true" hidden="false" outlineLevel="0" max="6" min="6" style="164" width="19"/>
    <col collapsed="false" customWidth="true" hidden="false" outlineLevel="0" max="7" min="7" style="0" width="10"/>
    <col collapsed="false" customWidth="true" hidden="false" outlineLevel="0" max="8" min="8" style="0" width="12"/>
    <col collapsed="false" customWidth="true" hidden="false" outlineLevel="0" max="9" min="9" style="0" width="38"/>
  </cols>
  <sheetData>
    <row r="2" customFormat="false" ht="43.5" hidden="false" customHeight="true" outlineLevel="0" collapsed="false">
      <c r="B2" s="151" t="s">
        <v>248</v>
      </c>
    </row>
    <row r="4" customFormat="false" ht="48" hidden="false" customHeight="true" outlineLevel="0" collapsed="false">
      <c r="A4" s="40"/>
      <c r="B4" s="59" t="s">
        <v>249</v>
      </c>
      <c r="C4" s="40"/>
      <c r="D4" s="40"/>
      <c r="E4" s="40"/>
      <c r="F4" s="40"/>
      <c r="G4" s="40"/>
      <c r="H4" s="40"/>
      <c r="I4" s="40"/>
    </row>
    <row r="6" customFormat="false" ht="19.5" hidden="false" customHeight="true" outlineLevel="0" collapsed="false">
      <c r="A6" s="40"/>
      <c r="B6" s="59" t="s">
        <v>250</v>
      </c>
      <c r="C6" s="61" t="s">
        <v>236</v>
      </c>
      <c r="D6" s="61" t="s">
        <v>251</v>
      </c>
      <c r="E6" s="61" t="s">
        <v>252</v>
      </c>
      <c r="F6" s="61" t="s">
        <v>253</v>
      </c>
      <c r="G6" s="61" t="s">
        <v>254</v>
      </c>
      <c r="H6" s="61" t="s">
        <v>255</v>
      </c>
      <c r="I6" s="59" t="s">
        <v>96</v>
      </c>
    </row>
    <row r="7" customFormat="false" ht="18" hidden="false" customHeight="true" outlineLevel="0" collapsed="false">
      <c r="B7" s="165" t="str">
        <f aca="false">Inputs!B43</f>
        <v>Social Security </v>
      </c>
      <c r="C7" s="166" t="str">
        <f aca="false">Inputs!C43</f>
        <v>No</v>
      </c>
      <c r="D7" s="167" t="str">
        <f aca="false">Inputs!D43</f>
        <v>Spouse 1</v>
      </c>
      <c r="E7" s="168" t="n">
        <f aca="false">Inputs!E43</f>
        <v>67</v>
      </c>
      <c r="F7" s="122" t="n">
        <f aca="false">Inputs!F43</f>
        <v>0</v>
      </c>
      <c r="G7" s="169" t="str">
        <f aca="false">Inputs!G43</f>
        <v>Yes</v>
      </c>
      <c r="H7" s="129" t="n">
        <f aca="false">Inputs!H43</f>
        <v>0.85</v>
      </c>
      <c r="I7" s="130" t="s">
        <v>256</v>
      </c>
    </row>
    <row r="8" customFormat="false" ht="18" hidden="false" customHeight="true" outlineLevel="0" collapsed="false">
      <c r="B8" s="170" t="str">
        <f aca="false">Inputs!B44</f>
        <v>Social Security </v>
      </c>
      <c r="C8" s="171" t="str">
        <f aca="false">Inputs!C44</f>
        <v>No</v>
      </c>
      <c r="D8" s="171" t="str">
        <f aca="false">Inputs!D44</f>
        <v>Spouse 2</v>
      </c>
      <c r="E8" s="133" t="n">
        <f aca="false">Inputs!E44</f>
        <v>67</v>
      </c>
      <c r="F8" s="120" t="n">
        <f aca="false">Inputs!F44</f>
        <v>0</v>
      </c>
      <c r="G8" s="172" t="str">
        <f aca="false">Inputs!G44</f>
        <v>Yes</v>
      </c>
      <c r="H8" s="126" t="n">
        <f aca="false">Inputs!H44</f>
        <v>0.85</v>
      </c>
      <c r="I8" s="132" t="s">
        <v>257</v>
      </c>
    </row>
    <row r="9" customFormat="false" ht="18" hidden="false" customHeight="true" outlineLevel="0" collapsed="false">
      <c r="B9" s="165" t="str">
        <f aca="false">Inputs!B45</f>
        <v>Pension </v>
      </c>
      <c r="C9" s="129" t="str">
        <f aca="false">Inputs!C45</f>
        <v>No</v>
      </c>
      <c r="D9" s="167" t="str">
        <f aca="false">Inputs!D45</f>
        <v>Spouse 1</v>
      </c>
      <c r="E9" s="168" t="n">
        <f aca="false">Inputs!E45</f>
        <v>65</v>
      </c>
      <c r="F9" s="122" t="n">
        <f aca="false">Inputs!F45</f>
        <v>0</v>
      </c>
      <c r="G9" s="169" t="str">
        <f aca="false">Inputs!G45</f>
        <v>No</v>
      </c>
      <c r="H9" s="129" t="n">
        <f aca="false">Inputs!H45</f>
        <v>1</v>
      </c>
      <c r="I9" s="130" t="s">
        <v>258</v>
      </c>
    </row>
    <row r="10" customFormat="false" ht="18" hidden="false" customHeight="true" outlineLevel="0" collapsed="false">
      <c r="B10" s="170" t="str">
        <f aca="false">Inputs!B46</f>
        <v>Pension </v>
      </c>
      <c r="C10" s="126" t="str">
        <f aca="false">Inputs!C46</f>
        <v>No</v>
      </c>
      <c r="D10" s="173" t="str">
        <f aca="false">Inputs!D46</f>
        <v>Spouse 2</v>
      </c>
      <c r="E10" s="133" t="n">
        <f aca="false">Inputs!E46</f>
        <v>65</v>
      </c>
      <c r="F10" s="120" t="n">
        <f aca="false">Inputs!F46</f>
        <v>0</v>
      </c>
      <c r="G10" s="172" t="str">
        <f aca="false">Inputs!G46</f>
        <v>No</v>
      </c>
      <c r="H10" s="126" t="n">
        <f aca="false">Inputs!H46</f>
        <v>1</v>
      </c>
      <c r="I10" s="132" t="s">
        <v>258</v>
      </c>
    </row>
    <row r="11" customFormat="false" ht="18" hidden="false" customHeight="true" outlineLevel="0" collapsed="false">
      <c r="B11" s="165" t="str">
        <f aca="false">Inputs!B47</f>
        <v>Other Income — Spouse 1  (annuity, rental, royalties)</v>
      </c>
      <c r="C11" s="129" t="str">
        <f aca="false">Inputs!C47</f>
        <v>No</v>
      </c>
      <c r="D11" s="169" t="n">
        <f aca="false">Inputs!D47</f>
        <v>0</v>
      </c>
      <c r="E11" s="168" t="n">
        <f aca="false">Inputs!E47</f>
        <v>65</v>
      </c>
      <c r="F11" s="122" t="n">
        <f aca="false">Inputs!F47</f>
        <v>0</v>
      </c>
      <c r="G11" s="169" t="str">
        <f aca="false">Inputs!G47</f>
        <v>No</v>
      </c>
      <c r="H11" s="129" t="n">
        <f aca="false">Inputs!H47</f>
        <v>1</v>
      </c>
      <c r="I11" s="130" t="s">
        <v>259</v>
      </c>
    </row>
    <row r="12" customFormat="false" ht="18" hidden="false" customHeight="true" outlineLevel="0" collapsed="false">
      <c r="B12" s="132" t="str">
        <f aca="false">Inputs!B48</f>
        <v>Other Income — Spouse 2  (annuity, rental, royalties)</v>
      </c>
      <c r="C12" s="172" t="str">
        <f aca="false">Inputs!C48</f>
        <v>No</v>
      </c>
      <c r="D12" s="172" t="n">
        <f aca="false">Inputs!D48</f>
        <v>0</v>
      </c>
      <c r="E12" s="133" t="n">
        <f aca="false">Inputs!E48</f>
        <v>65</v>
      </c>
      <c r="F12" s="120" t="n">
        <f aca="false">Inputs!F48</f>
        <v>0</v>
      </c>
      <c r="G12" s="172" t="str">
        <f aca="false">Inputs!G48</f>
        <v>No</v>
      </c>
      <c r="H12" s="126" t="n">
        <f aca="false">Inputs!H48</f>
        <v>1</v>
      </c>
      <c r="I12" s="132" t="s">
        <v>259</v>
      </c>
    </row>
    <row r="13" customFormat="false" ht="18" hidden="false" customHeight="true" outlineLevel="0" collapsed="false">
      <c r="B13" s="130" t="str">
        <f aca="false">Inputs!B49</f>
        <v>Custom Income 1</v>
      </c>
      <c r="C13" s="169" t="str">
        <f aca="false">Inputs!C49</f>
        <v>No</v>
      </c>
      <c r="D13" s="169" t="n">
        <f aca="false">Inputs!D49</f>
        <v>0</v>
      </c>
      <c r="E13" s="168" t="n">
        <f aca="false">Inputs!E49</f>
        <v>65</v>
      </c>
      <c r="F13" s="122" t="n">
        <f aca="false">Inputs!F49</f>
        <v>0</v>
      </c>
      <c r="G13" s="169" t="str">
        <f aca="false">Inputs!G49</f>
        <v>No</v>
      </c>
      <c r="H13" s="129" t="n">
        <f aca="false">Inputs!H49</f>
        <v>1</v>
      </c>
      <c r="I13" s="130"/>
    </row>
    <row r="14" customFormat="false" ht="18" hidden="false" customHeight="true" outlineLevel="0" collapsed="false">
      <c r="B14" s="132" t="str">
        <f aca="false">Inputs!B50</f>
        <v>Custom Income 2</v>
      </c>
      <c r="C14" s="174" t="str">
        <f aca="false">Inputs!C50</f>
        <v>No</v>
      </c>
      <c r="D14" s="172" t="n">
        <f aca="false">Inputs!D50</f>
        <v>0</v>
      </c>
      <c r="E14" s="133" t="n">
        <f aca="false">Inputs!E50</f>
        <v>65</v>
      </c>
      <c r="F14" s="120" t="n">
        <f aca="false">Inputs!F50</f>
        <v>0</v>
      </c>
      <c r="G14" s="172" t="str">
        <f aca="false">Inputs!G50</f>
        <v>No</v>
      </c>
      <c r="H14" s="126" t="n">
        <f aca="false">Inputs!H50</f>
        <v>1</v>
      </c>
      <c r="I14" s="132"/>
    </row>
  </sheetData>
  <dataValidations count="1">
    <dataValidation allowBlank="false" errorStyle="stop" operator="between" showDropDown="false" showErrorMessage="false" showInputMessage="false" sqref="C7:C14 G7:G14" type="list">
      <formula1>"Yes,No"</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4860A"/>
    <pageSetUpPr fitToPage="false"/>
  </sheetPr>
  <dimension ref="A2:G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6" topLeftCell="B7" activePane="bottomRight" state="frozen"/>
      <selection pane="topLeft" activeCell="A1" activeCellId="0" sqref="A1"/>
      <selection pane="topRight" activeCell="B1" activeCellId="0" sqref="B1"/>
      <selection pane="bottomLeft" activeCell="A7" activeCellId="0" sqref="A7"/>
      <selection pane="bottomRight" activeCell="F19" activeCellId="0" sqref="F19"/>
    </sheetView>
  </sheetViews>
  <sheetFormatPr defaultColWidth="8.66796875" defaultRowHeight="15" customHeight="false"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3" min="3" style="0" width="10"/>
    <col collapsed="false" customWidth="true" hidden="false" outlineLevel="0" max="4" min="4" style="0" width="20"/>
    <col collapsed="false" customWidth="true" hidden="false" outlineLevel="0" max="5" min="5" style="0" width="12"/>
    <col collapsed="false" customWidth="true" hidden="false" outlineLevel="0" max="6" min="6" style="0" width="44"/>
    <col collapsed="false" customWidth="true" hidden="false" outlineLevel="0" max="7" min="7" style="0" width="13.83"/>
  </cols>
  <sheetData>
    <row r="2" customFormat="false" ht="43.5" hidden="false" customHeight="true" outlineLevel="0" collapsed="false">
      <c r="B2" s="151" t="s">
        <v>260</v>
      </c>
    </row>
    <row r="4" customFormat="false" ht="51.75" hidden="false" customHeight="true" outlineLevel="0" collapsed="false">
      <c r="A4" s="40"/>
      <c r="B4" s="59" t="s">
        <v>261</v>
      </c>
      <c r="C4" s="40"/>
      <c r="D4" s="40"/>
      <c r="E4" s="40"/>
      <c r="F4" s="40"/>
      <c r="G4" s="40"/>
    </row>
    <row r="6" customFormat="false" ht="19.5" hidden="false" customHeight="true" outlineLevel="0" collapsed="false">
      <c r="A6" s="40"/>
      <c r="B6" s="59" t="s">
        <v>262</v>
      </c>
      <c r="C6" s="61" t="s">
        <v>236</v>
      </c>
      <c r="D6" s="61" t="s">
        <v>125</v>
      </c>
      <c r="E6" s="61" t="s">
        <v>241</v>
      </c>
      <c r="F6" s="59" t="s">
        <v>96</v>
      </c>
      <c r="G6" s="61" t="s">
        <v>263</v>
      </c>
    </row>
    <row r="7" customFormat="false" ht="18" hidden="false" customHeight="true" outlineLevel="0" collapsed="false">
      <c r="B7" s="130" t="str">
        <f aca="false">Inputs!B68</f>
        <v>Primary Residence (Mortgage, Taxes, Insurance)</v>
      </c>
      <c r="C7" s="169" t="str">
        <f aca="false">Inputs!C68</f>
        <v>No</v>
      </c>
      <c r="D7" s="131" t="n">
        <f aca="false">Inputs!D68</f>
        <v>0</v>
      </c>
      <c r="E7" s="168" t="n">
        <f aca="false">IF(AND(ISNUMBER(Inputs!J68),Inputs!J68&gt;0),Inputs!J68,Inputs!E68)</f>
        <v>0</v>
      </c>
      <c r="F7" s="130" t="s">
        <v>131</v>
      </c>
      <c r="G7" s="169" t="n">
        <f aca="false">Inputs!F68</f>
        <v>0</v>
      </c>
    </row>
    <row r="8" customFormat="false" ht="18" hidden="false" customHeight="true" outlineLevel="0" collapsed="false">
      <c r="B8" s="132" t="str">
        <f aca="false">Inputs!B69</f>
        <v>2nd Home  (Mortgage, Taxes, Insurance)</v>
      </c>
      <c r="C8" s="172" t="str">
        <f aca="false">Inputs!C69</f>
        <v>No</v>
      </c>
      <c r="D8" s="134" t="n">
        <f aca="false">Inputs!D69</f>
        <v>0</v>
      </c>
      <c r="E8" s="133" t="n">
        <f aca="false">IF(AND(ISNUMBER(Inputs!J69),Inputs!J69&gt;0),Inputs!J69,Inputs!E69)</f>
        <v>0</v>
      </c>
      <c r="F8" s="132" t="s">
        <v>264</v>
      </c>
      <c r="G8" s="172" t="n">
        <f aca="false">Inputs!F69</f>
        <v>0</v>
      </c>
    </row>
    <row r="9" customFormat="false" ht="18" hidden="false" customHeight="true" outlineLevel="0" collapsed="false">
      <c r="B9" s="130" t="str">
        <f aca="false">Inputs!B70</f>
        <v>Rental Property</v>
      </c>
      <c r="C9" s="175" t="str">
        <f aca="false">Inputs!C70</f>
        <v>No</v>
      </c>
      <c r="D9" s="131" t="n">
        <f aca="false">Inputs!D70</f>
        <v>0</v>
      </c>
      <c r="E9" s="168" t="n">
        <f aca="false">IF(AND(ISNUMBER(Inputs!J70),Inputs!J70&gt;0),Inputs!J70,Inputs!E70)</f>
        <v>0</v>
      </c>
      <c r="F9" s="130"/>
      <c r="G9" s="169" t="n">
        <f aca="false">Inputs!F70</f>
        <v>0</v>
      </c>
    </row>
    <row r="10" customFormat="false" ht="18" hidden="false" customHeight="true" outlineLevel="0" collapsed="false">
      <c r="B10" s="132" t="str">
        <f aca="false">Inputs!B71</f>
        <v>HELOC</v>
      </c>
      <c r="C10" s="172" t="str">
        <f aca="false">Inputs!C71</f>
        <v>No</v>
      </c>
      <c r="D10" s="134" t="n">
        <f aca="false">Inputs!D71</f>
        <v>0</v>
      </c>
      <c r="E10" s="133" t="n">
        <f aca="false">IF(AND(ISNUMBER(Inputs!J71),Inputs!J71&gt;0),Inputs!J71,Inputs!E71)</f>
        <v>0</v>
      </c>
      <c r="F10" s="132" t="s">
        <v>135</v>
      </c>
      <c r="G10" s="172" t="n">
        <f aca="false">Inputs!F71</f>
        <v>0</v>
      </c>
    </row>
    <row r="11" customFormat="false" ht="18" hidden="false" customHeight="true" outlineLevel="0" collapsed="false">
      <c r="B11" s="130" t="str">
        <f aca="false">Inputs!B72</f>
        <v>Custom Loan 2</v>
      </c>
      <c r="C11" s="169" t="str">
        <f aca="false">Inputs!C72</f>
        <v>No</v>
      </c>
      <c r="D11" s="131" t="n">
        <f aca="false">Inputs!D72</f>
        <v>0</v>
      </c>
      <c r="E11" s="168" t="n">
        <f aca="false">IF(AND(ISNUMBER(Inputs!J72),Inputs!J72&gt;0),Inputs!J72,Inputs!E72)</f>
        <v>0</v>
      </c>
      <c r="F11" s="130"/>
      <c r="G11" s="169" t="n">
        <f aca="false">Inputs!F72</f>
        <v>0</v>
      </c>
    </row>
    <row r="12" customFormat="false" ht="18" hidden="false" customHeight="true" outlineLevel="0" collapsed="false">
      <c r="B12" s="132" t="str">
        <f aca="false">Inputs!B73</f>
        <v>Custom Loan</v>
      </c>
      <c r="C12" s="172" t="str">
        <f aca="false">Inputs!C73</f>
        <v>No</v>
      </c>
      <c r="D12" s="134" t="n">
        <f aca="false">Inputs!D73</f>
        <v>0</v>
      </c>
      <c r="E12" s="133" t="n">
        <f aca="false">IF(AND(ISNUMBER(Inputs!J73),Inputs!J73&gt;0),Inputs!J73,Inputs!E73)</f>
        <v>0</v>
      </c>
      <c r="F12" s="132"/>
      <c r="G12" s="172" t="n">
        <f aca="false">Inputs!F73</f>
        <v>0</v>
      </c>
    </row>
  </sheetData>
  <dataValidations count="1">
    <dataValidation allowBlank="false" errorStyle="stop" operator="between" showDropDown="false" showErrorMessage="false" showInputMessage="false" sqref="C7:C12" type="list">
      <formula1>"Yes,No"</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C96A0"/>
    <pageSetUpPr fitToPage="false"/>
  </sheetPr>
  <dimension ref="A1:BB100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2" topLeftCell="C520" activePane="bottomRight" state="frozen"/>
      <selection pane="topLeft" activeCell="A1" activeCellId="0" sqref="A1"/>
      <selection pane="topRight" activeCell="C1" activeCellId="0" sqref="C1"/>
      <selection pane="bottomLeft" activeCell="A520" activeCellId="0" sqref="A520"/>
      <selection pane="bottomRight" activeCell="C389" activeCellId="0" sqref="C389"/>
    </sheetView>
  </sheetViews>
  <sheetFormatPr defaultColWidth="8.66796875" defaultRowHeight="15" customHeight="false" zeroHeight="false" outlineLevelRow="0" outlineLevelCol="0"/>
  <cols>
    <col collapsed="false" customWidth="true" hidden="false" outlineLevel="0" max="1" min="1" style="0" width="8"/>
    <col collapsed="false" customWidth="true" hidden="false" outlineLevel="0" max="2" min="2" style="0" width="14"/>
    <col collapsed="false" customWidth="true" hidden="false" outlineLevel="0" max="52" min="3" style="0" width="12"/>
    <col collapsed="false" customWidth="true" hidden="false" outlineLevel="0" max="53" min="53" style="0" width="14"/>
    <col collapsed="false" customWidth="true" hidden="false" outlineLevel="0" max="54" min="54" style="0" width="12"/>
  </cols>
  <sheetData>
    <row r="1" customFormat="false" ht="25.5" hidden="false" customHeight="true" outlineLevel="0" collapsed="false">
      <c r="A1" s="176" t="s">
        <v>265</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row>
    <row r="2" customFormat="false" ht="15" hidden="false" customHeight="true" outlineLevel="0" collapsed="false">
      <c r="A2" s="0" t="s">
        <v>266</v>
      </c>
      <c r="B2" s="0" t="s">
        <v>267</v>
      </c>
      <c r="C2" s="0" t="s">
        <v>268</v>
      </c>
      <c r="D2" s="0" t="s">
        <v>269</v>
      </c>
      <c r="E2" s="0" t="s">
        <v>270</v>
      </c>
      <c r="F2" s="0" t="s">
        <v>271</v>
      </c>
      <c r="G2" s="0" t="s">
        <v>272</v>
      </c>
      <c r="H2" s="0" t="s">
        <v>273</v>
      </c>
      <c r="I2" s="0" t="s">
        <v>274</v>
      </c>
      <c r="J2" s="0" t="s">
        <v>275</v>
      </c>
      <c r="K2" s="0" t="s">
        <v>276</v>
      </c>
      <c r="L2" s="0" t="s">
        <v>277</v>
      </c>
      <c r="M2" s="0" t="s">
        <v>278</v>
      </c>
      <c r="N2" s="0" t="s">
        <v>279</v>
      </c>
      <c r="O2" s="0" t="s">
        <v>280</v>
      </c>
      <c r="P2" s="0" t="s">
        <v>281</v>
      </c>
      <c r="Q2" s="0" t="s">
        <v>282</v>
      </c>
      <c r="R2" s="0" t="s">
        <v>283</v>
      </c>
      <c r="S2" s="0" t="s">
        <v>284</v>
      </c>
      <c r="T2" s="0" t="s">
        <v>285</v>
      </c>
      <c r="U2" s="0" t="s">
        <v>286</v>
      </c>
      <c r="V2" s="0" t="s">
        <v>287</v>
      </c>
      <c r="W2" s="0" t="s">
        <v>288</v>
      </c>
      <c r="X2" s="0" t="s">
        <v>289</v>
      </c>
      <c r="Y2" s="0" t="s">
        <v>290</v>
      </c>
      <c r="Z2" s="0" t="s">
        <v>291</v>
      </c>
      <c r="AA2" s="0" t="s">
        <v>292</v>
      </c>
      <c r="AB2" s="0" t="s">
        <v>293</v>
      </c>
      <c r="AC2" s="0" t="s">
        <v>294</v>
      </c>
      <c r="AD2" s="0" t="s">
        <v>295</v>
      </c>
      <c r="AE2" s="0" t="s">
        <v>296</v>
      </c>
      <c r="AF2" s="0" t="s">
        <v>297</v>
      </c>
      <c r="AG2" s="0" t="s">
        <v>298</v>
      </c>
      <c r="AH2" s="0" t="s">
        <v>299</v>
      </c>
      <c r="AI2" s="0" t="s">
        <v>300</v>
      </c>
      <c r="AJ2" s="0" t="s">
        <v>301</v>
      </c>
      <c r="AK2" s="0" t="s">
        <v>302</v>
      </c>
      <c r="AL2" s="0" t="s">
        <v>303</v>
      </c>
      <c r="AM2" s="0" t="s">
        <v>304</v>
      </c>
      <c r="AN2" s="0" t="s">
        <v>305</v>
      </c>
      <c r="AO2" s="0" t="s">
        <v>306</v>
      </c>
      <c r="AP2" s="0" t="s">
        <v>307</v>
      </c>
      <c r="AQ2" s="0" t="s">
        <v>308</v>
      </c>
      <c r="AR2" s="0" t="s">
        <v>309</v>
      </c>
      <c r="AS2" s="0" t="s">
        <v>310</v>
      </c>
      <c r="AT2" s="0" t="s">
        <v>311</v>
      </c>
      <c r="AU2" s="0" t="s">
        <v>312</v>
      </c>
      <c r="AV2" s="0" t="s">
        <v>313</v>
      </c>
      <c r="AW2" s="0" t="s">
        <v>314</v>
      </c>
      <c r="AX2" s="0" t="s">
        <v>315</v>
      </c>
      <c r="AY2" s="0" t="s">
        <v>316</v>
      </c>
      <c r="AZ2" s="0" t="s">
        <v>317</v>
      </c>
      <c r="BA2" s="0" t="s">
        <v>318</v>
      </c>
      <c r="BB2" s="0" t="s">
        <v>319</v>
      </c>
    </row>
    <row r="3" customFormat="false" ht="15" hidden="false" customHeight="true" outlineLevel="0" collapsed="false">
      <c r="A3" s="0" t="n">
        <v>1</v>
      </c>
      <c r="B3" s="177" t="n">
        <f aca="false">Inputs!$C$38</f>
        <v>0</v>
      </c>
      <c r="C3" s="0" t="e">
        <f aca="true">MAX(0,B3*(1+(_xlfn.NORM.INV(RAND(),Inputs!$D$39,Inputs!$C$39)))-'Year Schedule'!$K$4+'Year Schedule'!$L$4)</f>
        <v>#VALUE!</v>
      </c>
      <c r="D3" s="0" t="e">
        <f aca="true">MAX(0,C3*(1+(_xlfn.NORM.INV(RAND(),Inputs!$D$39,Inputs!$C$39)))-'Year Schedule'!$K$5+'Year Schedule'!$L$5)</f>
        <v>#VALUE!</v>
      </c>
      <c r="E3" s="0" t="e">
        <f aca="true">MAX(0,D3*(1+(_xlfn.NORM.INV(RAND(),Inputs!$D$39,Inputs!$C$39)))-'Year Schedule'!$K$6+'Year Schedule'!$L$6)</f>
        <v>#VALUE!</v>
      </c>
      <c r="F3" s="0" t="e">
        <f aca="true">MAX(0,E3*(1+(_xlfn.NORM.INV(RAND(),Inputs!$D$39,Inputs!$C$39)))-'Year Schedule'!$K$7+'Year Schedule'!$L$7)</f>
        <v>#VALUE!</v>
      </c>
      <c r="G3" s="0" t="e">
        <f aca="true">MAX(0,F3*(1+(_xlfn.NORM.INV(RAND(),Inputs!$D$39,Inputs!$C$39)))-'Year Schedule'!$K$8+'Year Schedule'!$L$8)</f>
        <v>#VALUE!</v>
      </c>
      <c r="H3" s="0" t="e">
        <f aca="true">MAX(0,G3*(1+(_xlfn.NORM.INV(RAND(),Inputs!$D$39,Inputs!$C$39)))-'Year Schedule'!$K$9+'Year Schedule'!$L$9)</f>
        <v>#VALUE!</v>
      </c>
      <c r="I3" s="0" t="e">
        <f aca="true">MAX(0,H3*(1+(_xlfn.NORM.INV(RAND(),Inputs!$D$39,Inputs!$C$39)))-'Year Schedule'!$K$10+'Year Schedule'!$L$10)</f>
        <v>#VALUE!</v>
      </c>
      <c r="J3" s="0" t="e">
        <f aca="true">MAX(0,I3*(1+(_xlfn.NORM.INV(RAND(),Inputs!$D$39,Inputs!$C$39)))-'Year Schedule'!$K$11+'Year Schedule'!$L$11)</f>
        <v>#VALUE!</v>
      </c>
      <c r="K3" s="0" t="e">
        <f aca="true">MAX(0,J3*(1+(_xlfn.NORM.INV(RAND(),Inputs!$D$39,Inputs!$C$39)))-'Year Schedule'!$K$12+'Year Schedule'!$L$12)</f>
        <v>#VALUE!</v>
      </c>
      <c r="L3" s="0" t="e">
        <f aca="true">MAX(0,K3*(1+(_xlfn.NORM.INV(RAND(),Inputs!$D$39,Inputs!$C$39)))-'Year Schedule'!$K$13+'Year Schedule'!$L$13)</f>
        <v>#VALUE!</v>
      </c>
      <c r="M3" s="0" t="e">
        <f aca="true">MAX(0,L3*(1+(_xlfn.NORM.INV(RAND(),Inputs!$D$39,Inputs!$C$39)))-'Year Schedule'!$K$14+'Year Schedule'!$L$14)</f>
        <v>#VALUE!</v>
      </c>
      <c r="N3" s="0" t="e">
        <f aca="true">MAX(0,M3*(1+(_xlfn.NORM.INV(RAND(),Inputs!$D$39,Inputs!$C$39)))-'Year Schedule'!$K$15+'Year Schedule'!$L$15)</f>
        <v>#VALUE!</v>
      </c>
      <c r="O3" s="0" t="e">
        <f aca="true">MAX(0,N3*(1+(_xlfn.NORM.INV(RAND(),Inputs!$D$39,Inputs!$C$39)))-'Year Schedule'!$K$16+'Year Schedule'!$L$16)</f>
        <v>#VALUE!</v>
      </c>
      <c r="P3" s="0" t="e">
        <f aca="true">MAX(0,O3*(1+(_xlfn.NORM.INV(RAND(),Inputs!$D$39,Inputs!$C$39)))-'Year Schedule'!$K$17+'Year Schedule'!$L$17)</f>
        <v>#VALUE!</v>
      </c>
      <c r="Q3" s="0" t="e">
        <f aca="true">MAX(0,P3*(1+(_xlfn.NORM.INV(RAND(),Inputs!$D$39,Inputs!$C$39)))-'Year Schedule'!$K$18+'Year Schedule'!$L$18)</f>
        <v>#VALUE!</v>
      </c>
      <c r="R3" s="0" t="e">
        <f aca="true">MAX(0,Q3*(1+(_xlfn.NORM.INV(RAND(),Inputs!$D$39,Inputs!$C$39)))-'Year Schedule'!$K$19+'Year Schedule'!$L$19)</f>
        <v>#VALUE!</v>
      </c>
      <c r="S3" s="0" t="e">
        <f aca="true">MAX(0,R3*(1+(_xlfn.NORM.INV(RAND(),Inputs!$D$39,Inputs!$C$39)))-'Year Schedule'!$K$20+'Year Schedule'!$L$20)</f>
        <v>#VALUE!</v>
      </c>
      <c r="T3" s="0" t="e">
        <f aca="true">MAX(0,S3*(1+(_xlfn.NORM.INV(RAND(),Inputs!$D$39,Inputs!$C$39)))-'Year Schedule'!$K$21+'Year Schedule'!$L$21)</f>
        <v>#VALUE!</v>
      </c>
      <c r="U3" s="0" t="e">
        <f aca="true">MAX(0,T3*(1+(_xlfn.NORM.INV(RAND(),Inputs!$D$39,Inputs!$C$39)))-'Year Schedule'!$K$22+'Year Schedule'!$L$22)</f>
        <v>#VALUE!</v>
      </c>
      <c r="V3" s="0" t="e">
        <f aca="true">MAX(0,U3*(1+(_xlfn.NORM.INV(RAND(),Inputs!$D$39,Inputs!$C$39)))-'Year Schedule'!$K$23+'Year Schedule'!$L$23)</f>
        <v>#VALUE!</v>
      </c>
      <c r="W3" s="0" t="e">
        <f aca="true">MAX(0,V3*(1+(_xlfn.NORM.INV(RAND(),Inputs!$D$39,Inputs!$C$39)))-'Year Schedule'!$K$24+'Year Schedule'!$L$24)</f>
        <v>#VALUE!</v>
      </c>
      <c r="X3" s="0" t="e">
        <f aca="true">MAX(0,W3*(1+(_xlfn.NORM.INV(RAND(),Inputs!$D$39,Inputs!$C$39)))-'Year Schedule'!$K$25+'Year Schedule'!$L$25)</f>
        <v>#VALUE!</v>
      </c>
      <c r="Y3" s="0" t="e">
        <f aca="true">MAX(0,X3*(1+(_xlfn.NORM.INV(RAND(),Inputs!$D$39,Inputs!$C$39)))-'Year Schedule'!$K$26+'Year Schedule'!$L$26)</f>
        <v>#VALUE!</v>
      </c>
      <c r="Z3" s="0" t="e">
        <f aca="true">MAX(0,Y3*(1+(_xlfn.NORM.INV(RAND(),Inputs!$D$39,Inputs!$C$39)))-'Year Schedule'!$K$27+'Year Schedule'!$L$27)</f>
        <v>#VALUE!</v>
      </c>
      <c r="AA3" s="0" t="e">
        <f aca="true">MAX(0,Z3*(1+(_xlfn.NORM.INV(RAND(),Inputs!$D$39,Inputs!$C$39)))-'Year Schedule'!$K$28+'Year Schedule'!$L$28)</f>
        <v>#VALUE!</v>
      </c>
      <c r="AB3" s="0" t="e">
        <f aca="true">MAX(0,AA3*(1+(_xlfn.NORM.INV(RAND(),Inputs!$D$39,Inputs!$C$39)))-'Year Schedule'!$K$29+'Year Schedule'!$L$29)</f>
        <v>#VALUE!</v>
      </c>
      <c r="AC3" s="0" t="e">
        <f aca="true">MAX(0,AB3*(1+(_xlfn.NORM.INV(RAND(),Inputs!$D$39,Inputs!$C$39)))-'Year Schedule'!$K$30+'Year Schedule'!$L$30)</f>
        <v>#VALUE!</v>
      </c>
      <c r="AD3" s="0" t="e">
        <f aca="true">MAX(0,AC3*(1+(_xlfn.NORM.INV(RAND(),Inputs!$D$39,Inputs!$C$39)))-'Year Schedule'!$K$31+'Year Schedule'!$L$31)</f>
        <v>#VALUE!</v>
      </c>
      <c r="AE3" s="0" t="e">
        <f aca="true">MAX(0,AD3*(1+(_xlfn.NORM.INV(RAND(),Inputs!$D$39,Inputs!$C$39)))-'Year Schedule'!$K$32+'Year Schedule'!$L$32)</f>
        <v>#VALUE!</v>
      </c>
      <c r="AF3" s="0" t="e">
        <f aca="true">MAX(0,AE3*(1+(_xlfn.NORM.INV(RAND(),Inputs!$D$39,Inputs!$C$39)))-'Year Schedule'!$K$33+'Year Schedule'!$L$33)</f>
        <v>#VALUE!</v>
      </c>
      <c r="AG3" s="0" t="e">
        <f aca="true">MAX(0,AF3*(1+(_xlfn.NORM.INV(RAND(),Inputs!$D$39,Inputs!$C$39)))-'Year Schedule'!$K$34+'Year Schedule'!$L$34)</f>
        <v>#VALUE!</v>
      </c>
      <c r="AH3" s="0" t="e">
        <f aca="true">MAX(0,AG3*(1+(_xlfn.NORM.INV(RAND(),Inputs!$D$39,Inputs!$C$39)))-'Year Schedule'!$K$35+'Year Schedule'!$L$35)</f>
        <v>#VALUE!</v>
      </c>
      <c r="AI3" s="0" t="e">
        <f aca="true">MAX(0,AH3*(1+(_xlfn.NORM.INV(RAND(),Inputs!$D$39,Inputs!$C$39)))-'Year Schedule'!$K$36+'Year Schedule'!$L$36)</f>
        <v>#VALUE!</v>
      </c>
      <c r="AJ3" s="0" t="e">
        <f aca="true">MAX(0,AI3*(1+(_xlfn.NORM.INV(RAND(),Inputs!$D$39,Inputs!$C$39)))-'Year Schedule'!$K$37+'Year Schedule'!$L$37)</f>
        <v>#VALUE!</v>
      </c>
      <c r="AK3" s="0" t="e">
        <f aca="true">MAX(0,AJ3*(1+(_xlfn.NORM.INV(RAND(),Inputs!$D$39,Inputs!$C$39)))-'Year Schedule'!$K$38+'Year Schedule'!$L$38)</f>
        <v>#VALUE!</v>
      </c>
      <c r="AL3" s="0" t="e">
        <f aca="true">MAX(0,AK3*(1+(_xlfn.NORM.INV(RAND(),Inputs!$D$39,Inputs!$C$39)))-'Year Schedule'!$K$39+'Year Schedule'!$L$39)</f>
        <v>#VALUE!</v>
      </c>
      <c r="AM3" s="0" t="e">
        <f aca="true">MAX(0,AL3*(1+(_xlfn.NORM.INV(RAND(),Inputs!$D$39,Inputs!$C$39)))-'Year Schedule'!$K$40+'Year Schedule'!$L$40)</f>
        <v>#VALUE!</v>
      </c>
      <c r="AN3" s="0" t="e">
        <f aca="true">MAX(0,AM3*(1+(_xlfn.NORM.INV(RAND(),Inputs!$D$39,Inputs!$C$39)))-'Year Schedule'!$K$41+'Year Schedule'!$L$41)</f>
        <v>#VALUE!</v>
      </c>
      <c r="AO3" s="0" t="e">
        <f aca="true">MAX(0,AN3*(1+(_xlfn.NORM.INV(RAND(),Inputs!$D$39,Inputs!$C$39)))-'Year Schedule'!$K$42+'Year Schedule'!$L$42)</f>
        <v>#VALUE!</v>
      </c>
      <c r="AP3" s="0" t="e">
        <f aca="true">MAX(0,AO3*(1+(_xlfn.NORM.INV(RAND(),Inputs!$D$39,Inputs!$C$39)))-'Year Schedule'!$K$43+'Year Schedule'!$L$43)</f>
        <v>#VALUE!</v>
      </c>
      <c r="AQ3" s="0" t="e">
        <f aca="true">MAX(0,AP3*(1+(_xlfn.NORM.INV(RAND(),Inputs!$D$39,Inputs!$C$39)))-'Year Schedule'!$K$44+'Year Schedule'!$L$44)</f>
        <v>#VALUE!</v>
      </c>
      <c r="AR3" s="0" t="e">
        <f aca="true">MAX(0,AQ3*(1+(_xlfn.NORM.INV(RAND(),Inputs!$D$39,Inputs!$C$39)))-'Year Schedule'!$K$45+'Year Schedule'!$L$45)</f>
        <v>#VALUE!</v>
      </c>
      <c r="AS3" s="0" t="e">
        <f aca="true">MAX(0,AR3*(1+(_xlfn.NORM.INV(RAND(),Inputs!$D$39,Inputs!$C$39)))-'Year Schedule'!$K$46+'Year Schedule'!$L$46)</f>
        <v>#VALUE!</v>
      </c>
      <c r="AT3" s="0" t="e">
        <f aca="true">MAX(0,AS3*(1+(_xlfn.NORM.INV(RAND(),Inputs!$D$39,Inputs!$C$39)))-'Year Schedule'!$K$47+'Year Schedule'!$L$47)</f>
        <v>#VALUE!</v>
      </c>
      <c r="AU3" s="0" t="e">
        <f aca="true">MAX(0,AT3*(1+(_xlfn.NORM.INV(RAND(),Inputs!$D$39,Inputs!$C$39)))-'Year Schedule'!$K$48+'Year Schedule'!$L$48)</f>
        <v>#VALUE!</v>
      </c>
      <c r="AV3" s="0" t="e">
        <f aca="true">MAX(0,AU3*(1+(_xlfn.NORM.INV(RAND(),Inputs!$D$39,Inputs!$C$39)))-'Year Schedule'!$K$49+'Year Schedule'!$L$49)</f>
        <v>#VALUE!</v>
      </c>
      <c r="AW3" s="0" t="e">
        <f aca="true">MAX(0,AV3*(1+(_xlfn.NORM.INV(RAND(),Inputs!$D$39,Inputs!$C$39)))-'Year Schedule'!$K$50+'Year Schedule'!$L$50)</f>
        <v>#VALUE!</v>
      </c>
      <c r="AX3" s="0" t="e">
        <f aca="true">MAX(0,AW3*(1+(_xlfn.NORM.INV(RAND(),Inputs!$D$39,Inputs!$C$39)))-'Year Schedule'!$K$51+'Year Schedule'!$L$51)</f>
        <v>#VALUE!</v>
      </c>
      <c r="AY3" s="0" t="e">
        <f aca="true">MAX(0,AX3*(1+(_xlfn.NORM.INV(RAND(),Inputs!$D$39,Inputs!$C$39)))-'Year Schedule'!$K$52+'Year Schedule'!$L$52)</f>
        <v>#VALUE!</v>
      </c>
      <c r="AZ3" s="0" t="e">
        <f aca="true">MAX(0,AY3*(1+(_xlfn.NORM.INV(RAND(),Inputs!$D$39,Inputs!$C$39)))-'Year Schedule'!$K$53+'Year Schedule'!$L$53)</f>
        <v>#VALUE!</v>
      </c>
      <c r="BA3" s="0" t="e">
        <f aca="false">INDEX(C3:AZ3,1,Inputs!$C$6)</f>
        <v>#VALUE!</v>
      </c>
      <c r="BB3" s="0" t="n">
        <f aca="false">IFERROR(EXP(SUMPRODUCT(LN((C3:INDEX(C3:AZ3,1,Inputs!$C$6)+$C$1004:INDEX($C$1004:$AZ$1004,1,Inputs!$C$6))/B3:INDEX(B3:AY3,1,Inputs!$C$6)))/Inputs!$C$6)-1,-1)</f>
        <v>-1</v>
      </c>
    </row>
    <row r="4" customFormat="false" ht="15" hidden="false" customHeight="true" outlineLevel="0" collapsed="false">
      <c r="A4" s="0" t="n">
        <v>2</v>
      </c>
      <c r="B4" s="177" t="n">
        <f aca="false">Inputs!$C$38</f>
        <v>0</v>
      </c>
      <c r="C4" s="0" t="e">
        <f aca="true">MAX(0,B4*(1+(_xlfn.NORM.INV(RAND(),Inputs!$D$39,Inputs!$C$39)))-'Year Schedule'!$K$4+'Year Schedule'!$L$4)</f>
        <v>#VALUE!</v>
      </c>
      <c r="D4" s="0" t="e">
        <f aca="true">MAX(0,C4*(1+(_xlfn.NORM.INV(RAND(),Inputs!$D$39,Inputs!$C$39)))-'Year Schedule'!$K$5+'Year Schedule'!$L$5)</f>
        <v>#VALUE!</v>
      </c>
      <c r="E4" s="0" t="e">
        <f aca="true">MAX(0,D4*(1+(_xlfn.NORM.INV(RAND(),Inputs!$D$39,Inputs!$C$39)))-'Year Schedule'!$K$6+'Year Schedule'!$L$6)</f>
        <v>#VALUE!</v>
      </c>
      <c r="F4" s="0" t="e">
        <f aca="true">MAX(0,E4*(1+(_xlfn.NORM.INV(RAND(),Inputs!$D$39,Inputs!$C$39)))-'Year Schedule'!$K$7+'Year Schedule'!$L$7)</f>
        <v>#VALUE!</v>
      </c>
      <c r="G4" s="0" t="e">
        <f aca="true">MAX(0,F4*(1+(_xlfn.NORM.INV(RAND(),Inputs!$D$39,Inputs!$C$39)))-'Year Schedule'!$K$8+'Year Schedule'!$L$8)</f>
        <v>#VALUE!</v>
      </c>
      <c r="H4" s="0" t="e">
        <f aca="true">MAX(0,G4*(1+(_xlfn.NORM.INV(RAND(),Inputs!$D$39,Inputs!$C$39)))-'Year Schedule'!$K$9+'Year Schedule'!$L$9)</f>
        <v>#VALUE!</v>
      </c>
      <c r="I4" s="0" t="e">
        <f aca="true">MAX(0,H4*(1+(_xlfn.NORM.INV(RAND(),Inputs!$D$39,Inputs!$C$39)))-'Year Schedule'!$K$10+'Year Schedule'!$L$10)</f>
        <v>#VALUE!</v>
      </c>
      <c r="J4" s="0" t="e">
        <f aca="true">MAX(0,I4*(1+(_xlfn.NORM.INV(RAND(),Inputs!$D$39,Inputs!$C$39)))-'Year Schedule'!$K$11+'Year Schedule'!$L$11)</f>
        <v>#VALUE!</v>
      </c>
      <c r="K4" s="0" t="e">
        <f aca="true">MAX(0,J4*(1+(_xlfn.NORM.INV(RAND(),Inputs!$D$39,Inputs!$C$39)))-'Year Schedule'!$K$12+'Year Schedule'!$L$12)</f>
        <v>#VALUE!</v>
      </c>
      <c r="L4" s="0" t="e">
        <f aca="true">MAX(0,K4*(1+(_xlfn.NORM.INV(RAND(),Inputs!$D$39,Inputs!$C$39)))-'Year Schedule'!$K$13+'Year Schedule'!$L$13)</f>
        <v>#VALUE!</v>
      </c>
      <c r="M4" s="0" t="e">
        <f aca="true">MAX(0,L4*(1+(_xlfn.NORM.INV(RAND(),Inputs!$D$39,Inputs!$C$39)))-'Year Schedule'!$K$14+'Year Schedule'!$L$14)</f>
        <v>#VALUE!</v>
      </c>
      <c r="N4" s="0" t="e">
        <f aca="true">MAX(0,M4*(1+(_xlfn.NORM.INV(RAND(),Inputs!$D$39,Inputs!$C$39)))-'Year Schedule'!$K$15+'Year Schedule'!$L$15)</f>
        <v>#VALUE!</v>
      </c>
      <c r="O4" s="0" t="e">
        <f aca="true">MAX(0,N4*(1+(_xlfn.NORM.INV(RAND(),Inputs!$D$39,Inputs!$C$39)))-'Year Schedule'!$K$16+'Year Schedule'!$L$16)</f>
        <v>#VALUE!</v>
      </c>
      <c r="P4" s="0" t="e">
        <f aca="true">MAX(0,O4*(1+(_xlfn.NORM.INV(RAND(),Inputs!$D$39,Inputs!$C$39)))-'Year Schedule'!$K$17+'Year Schedule'!$L$17)</f>
        <v>#VALUE!</v>
      </c>
      <c r="Q4" s="0" t="e">
        <f aca="true">MAX(0,P4*(1+(_xlfn.NORM.INV(RAND(),Inputs!$D$39,Inputs!$C$39)))-'Year Schedule'!$K$18+'Year Schedule'!$L$18)</f>
        <v>#VALUE!</v>
      </c>
      <c r="R4" s="0" t="e">
        <f aca="true">MAX(0,Q4*(1+(_xlfn.NORM.INV(RAND(),Inputs!$D$39,Inputs!$C$39)))-'Year Schedule'!$K$19+'Year Schedule'!$L$19)</f>
        <v>#VALUE!</v>
      </c>
      <c r="S4" s="0" t="e">
        <f aca="true">MAX(0,R4*(1+(_xlfn.NORM.INV(RAND(),Inputs!$D$39,Inputs!$C$39)))-'Year Schedule'!$K$20+'Year Schedule'!$L$20)</f>
        <v>#VALUE!</v>
      </c>
      <c r="T4" s="0" t="e">
        <f aca="true">MAX(0,S4*(1+(_xlfn.NORM.INV(RAND(),Inputs!$D$39,Inputs!$C$39)))-'Year Schedule'!$K$21+'Year Schedule'!$L$21)</f>
        <v>#VALUE!</v>
      </c>
      <c r="U4" s="0" t="e">
        <f aca="true">MAX(0,T4*(1+(_xlfn.NORM.INV(RAND(),Inputs!$D$39,Inputs!$C$39)))-'Year Schedule'!$K$22+'Year Schedule'!$L$22)</f>
        <v>#VALUE!</v>
      </c>
      <c r="V4" s="0" t="e">
        <f aca="true">MAX(0,U4*(1+(_xlfn.NORM.INV(RAND(),Inputs!$D$39,Inputs!$C$39)))-'Year Schedule'!$K$23+'Year Schedule'!$L$23)</f>
        <v>#VALUE!</v>
      </c>
      <c r="W4" s="0" t="e">
        <f aca="true">MAX(0,V4*(1+(_xlfn.NORM.INV(RAND(),Inputs!$D$39,Inputs!$C$39)))-'Year Schedule'!$K$24+'Year Schedule'!$L$24)</f>
        <v>#VALUE!</v>
      </c>
      <c r="X4" s="0" t="e">
        <f aca="true">MAX(0,W4*(1+(_xlfn.NORM.INV(RAND(),Inputs!$D$39,Inputs!$C$39)))-'Year Schedule'!$K$25+'Year Schedule'!$L$25)</f>
        <v>#VALUE!</v>
      </c>
      <c r="Y4" s="0" t="e">
        <f aca="true">MAX(0,X4*(1+(_xlfn.NORM.INV(RAND(),Inputs!$D$39,Inputs!$C$39)))-'Year Schedule'!$K$26+'Year Schedule'!$L$26)</f>
        <v>#VALUE!</v>
      </c>
      <c r="Z4" s="0" t="e">
        <f aca="true">MAX(0,Y4*(1+(_xlfn.NORM.INV(RAND(),Inputs!$D$39,Inputs!$C$39)))-'Year Schedule'!$K$27+'Year Schedule'!$L$27)</f>
        <v>#VALUE!</v>
      </c>
      <c r="AA4" s="0" t="e">
        <f aca="true">MAX(0,Z4*(1+(_xlfn.NORM.INV(RAND(),Inputs!$D$39,Inputs!$C$39)))-'Year Schedule'!$K$28+'Year Schedule'!$L$28)</f>
        <v>#VALUE!</v>
      </c>
      <c r="AB4" s="0" t="e">
        <f aca="true">MAX(0,AA4*(1+(_xlfn.NORM.INV(RAND(),Inputs!$D$39,Inputs!$C$39)))-'Year Schedule'!$K$29+'Year Schedule'!$L$29)</f>
        <v>#VALUE!</v>
      </c>
      <c r="AC4" s="0" t="e">
        <f aca="true">MAX(0,AB4*(1+(_xlfn.NORM.INV(RAND(),Inputs!$D$39,Inputs!$C$39)))-'Year Schedule'!$K$30+'Year Schedule'!$L$30)</f>
        <v>#VALUE!</v>
      </c>
      <c r="AD4" s="0" t="e">
        <f aca="true">MAX(0,AC4*(1+(_xlfn.NORM.INV(RAND(),Inputs!$D$39,Inputs!$C$39)))-'Year Schedule'!$K$31+'Year Schedule'!$L$31)</f>
        <v>#VALUE!</v>
      </c>
      <c r="AE4" s="0" t="e">
        <f aca="true">MAX(0,AD4*(1+(_xlfn.NORM.INV(RAND(),Inputs!$D$39,Inputs!$C$39)))-'Year Schedule'!$K$32+'Year Schedule'!$L$32)</f>
        <v>#VALUE!</v>
      </c>
      <c r="AF4" s="0" t="e">
        <f aca="true">MAX(0,AE4*(1+(_xlfn.NORM.INV(RAND(),Inputs!$D$39,Inputs!$C$39)))-'Year Schedule'!$K$33+'Year Schedule'!$L$33)</f>
        <v>#VALUE!</v>
      </c>
      <c r="AG4" s="0" t="e">
        <f aca="true">MAX(0,AF4*(1+(_xlfn.NORM.INV(RAND(),Inputs!$D$39,Inputs!$C$39)))-'Year Schedule'!$K$34+'Year Schedule'!$L$34)</f>
        <v>#VALUE!</v>
      </c>
      <c r="AH4" s="0" t="e">
        <f aca="true">MAX(0,AG4*(1+(_xlfn.NORM.INV(RAND(),Inputs!$D$39,Inputs!$C$39)))-'Year Schedule'!$K$35+'Year Schedule'!$L$35)</f>
        <v>#VALUE!</v>
      </c>
      <c r="AI4" s="0" t="e">
        <f aca="true">MAX(0,AH4*(1+(_xlfn.NORM.INV(RAND(),Inputs!$D$39,Inputs!$C$39)))-'Year Schedule'!$K$36+'Year Schedule'!$L$36)</f>
        <v>#VALUE!</v>
      </c>
      <c r="AJ4" s="0" t="e">
        <f aca="true">MAX(0,AI4*(1+(_xlfn.NORM.INV(RAND(),Inputs!$D$39,Inputs!$C$39)))-'Year Schedule'!$K$37+'Year Schedule'!$L$37)</f>
        <v>#VALUE!</v>
      </c>
      <c r="AK4" s="0" t="e">
        <f aca="true">MAX(0,AJ4*(1+(_xlfn.NORM.INV(RAND(),Inputs!$D$39,Inputs!$C$39)))-'Year Schedule'!$K$38+'Year Schedule'!$L$38)</f>
        <v>#VALUE!</v>
      </c>
      <c r="AL4" s="0" t="e">
        <f aca="true">MAX(0,AK4*(1+(_xlfn.NORM.INV(RAND(),Inputs!$D$39,Inputs!$C$39)))-'Year Schedule'!$K$39+'Year Schedule'!$L$39)</f>
        <v>#VALUE!</v>
      </c>
      <c r="AM4" s="0" t="e">
        <f aca="true">MAX(0,AL4*(1+(_xlfn.NORM.INV(RAND(),Inputs!$D$39,Inputs!$C$39)))-'Year Schedule'!$K$40+'Year Schedule'!$L$40)</f>
        <v>#VALUE!</v>
      </c>
      <c r="AN4" s="0" t="e">
        <f aca="true">MAX(0,AM4*(1+(_xlfn.NORM.INV(RAND(),Inputs!$D$39,Inputs!$C$39)))-'Year Schedule'!$K$41+'Year Schedule'!$L$41)</f>
        <v>#VALUE!</v>
      </c>
      <c r="AO4" s="0" t="e">
        <f aca="true">MAX(0,AN4*(1+(_xlfn.NORM.INV(RAND(),Inputs!$D$39,Inputs!$C$39)))-'Year Schedule'!$K$42+'Year Schedule'!$L$42)</f>
        <v>#VALUE!</v>
      </c>
      <c r="AP4" s="0" t="e">
        <f aca="true">MAX(0,AO4*(1+(_xlfn.NORM.INV(RAND(),Inputs!$D$39,Inputs!$C$39)))-'Year Schedule'!$K$43+'Year Schedule'!$L$43)</f>
        <v>#VALUE!</v>
      </c>
      <c r="AQ4" s="0" t="e">
        <f aca="true">MAX(0,AP4*(1+(_xlfn.NORM.INV(RAND(),Inputs!$D$39,Inputs!$C$39)))-'Year Schedule'!$K$44+'Year Schedule'!$L$44)</f>
        <v>#VALUE!</v>
      </c>
      <c r="AR4" s="0" t="e">
        <f aca="true">MAX(0,AQ4*(1+(_xlfn.NORM.INV(RAND(),Inputs!$D$39,Inputs!$C$39)))-'Year Schedule'!$K$45+'Year Schedule'!$L$45)</f>
        <v>#VALUE!</v>
      </c>
      <c r="AS4" s="0" t="e">
        <f aca="true">MAX(0,AR4*(1+(_xlfn.NORM.INV(RAND(),Inputs!$D$39,Inputs!$C$39)))-'Year Schedule'!$K$46+'Year Schedule'!$L$46)</f>
        <v>#VALUE!</v>
      </c>
      <c r="AT4" s="0" t="e">
        <f aca="true">MAX(0,AS4*(1+(_xlfn.NORM.INV(RAND(),Inputs!$D$39,Inputs!$C$39)))-'Year Schedule'!$K$47+'Year Schedule'!$L$47)</f>
        <v>#VALUE!</v>
      </c>
      <c r="AU4" s="0" t="e">
        <f aca="true">MAX(0,AT4*(1+(_xlfn.NORM.INV(RAND(),Inputs!$D$39,Inputs!$C$39)))-'Year Schedule'!$K$48+'Year Schedule'!$L$48)</f>
        <v>#VALUE!</v>
      </c>
      <c r="AV4" s="0" t="e">
        <f aca="true">MAX(0,AU4*(1+(_xlfn.NORM.INV(RAND(),Inputs!$D$39,Inputs!$C$39)))-'Year Schedule'!$K$49+'Year Schedule'!$L$49)</f>
        <v>#VALUE!</v>
      </c>
      <c r="AW4" s="0" t="e">
        <f aca="true">MAX(0,AV4*(1+(_xlfn.NORM.INV(RAND(),Inputs!$D$39,Inputs!$C$39)))-'Year Schedule'!$K$50+'Year Schedule'!$L$50)</f>
        <v>#VALUE!</v>
      </c>
      <c r="AX4" s="0" t="e">
        <f aca="true">MAX(0,AW4*(1+(_xlfn.NORM.INV(RAND(),Inputs!$D$39,Inputs!$C$39)))-'Year Schedule'!$K$51+'Year Schedule'!$L$51)</f>
        <v>#VALUE!</v>
      </c>
      <c r="AY4" s="0" t="e">
        <f aca="true">MAX(0,AX4*(1+(_xlfn.NORM.INV(RAND(),Inputs!$D$39,Inputs!$C$39)))-'Year Schedule'!$K$52+'Year Schedule'!$L$52)</f>
        <v>#VALUE!</v>
      </c>
      <c r="AZ4" s="0" t="e">
        <f aca="true">MAX(0,AY4*(1+(_xlfn.NORM.INV(RAND(),Inputs!$D$39,Inputs!$C$39)))-'Year Schedule'!$K$53+'Year Schedule'!$L$53)</f>
        <v>#VALUE!</v>
      </c>
      <c r="BA4" s="0" t="e">
        <f aca="false">INDEX(C4:AZ4,1,Inputs!$C$6)</f>
        <v>#VALUE!</v>
      </c>
      <c r="BB4" s="0" t="n">
        <f aca="false">IFERROR(EXP(SUMPRODUCT(LN((C4:INDEX(C4:AZ4,1,Inputs!$C$6)+$C$1004:INDEX($C$1004:$AZ$1004,1,Inputs!$C$6))/B4:INDEX(B4:AY4,1,Inputs!$C$6)))/Inputs!$C$6)-1,-1)</f>
        <v>-1</v>
      </c>
    </row>
    <row r="5" customFormat="false" ht="15" hidden="false" customHeight="true" outlineLevel="0" collapsed="false">
      <c r="A5" s="0" t="n">
        <v>3</v>
      </c>
      <c r="B5" s="177" t="n">
        <f aca="false">Inputs!$C$38</f>
        <v>0</v>
      </c>
      <c r="C5" s="0" t="e">
        <f aca="true">MAX(0,B5*(1+(_xlfn.NORM.INV(RAND(),Inputs!$D$39,Inputs!$C$39)))-'Year Schedule'!$K$4+'Year Schedule'!$L$4)</f>
        <v>#VALUE!</v>
      </c>
      <c r="D5" s="0" t="e">
        <f aca="true">MAX(0,C5*(1+(_xlfn.NORM.INV(RAND(),Inputs!$D$39,Inputs!$C$39)))-'Year Schedule'!$K$5+'Year Schedule'!$L$5)</f>
        <v>#VALUE!</v>
      </c>
      <c r="E5" s="0" t="e">
        <f aca="true">MAX(0,D5*(1+(_xlfn.NORM.INV(RAND(),Inputs!$D$39,Inputs!$C$39)))-'Year Schedule'!$K$6+'Year Schedule'!$L$6)</f>
        <v>#VALUE!</v>
      </c>
      <c r="F5" s="0" t="e">
        <f aca="true">MAX(0,E5*(1+(_xlfn.NORM.INV(RAND(),Inputs!$D$39,Inputs!$C$39)))-'Year Schedule'!$K$7+'Year Schedule'!$L$7)</f>
        <v>#VALUE!</v>
      </c>
      <c r="G5" s="0" t="e">
        <f aca="true">MAX(0,F5*(1+(_xlfn.NORM.INV(RAND(),Inputs!$D$39,Inputs!$C$39)))-'Year Schedule'!$K$8+'Year Schedule'!$L$8)</f>
        <v>#VALUE!</v>
      </c>
      <c r="H5" s="0" t="e">
        <f aca="true">MAX(0,G5*(1+(_xlfn.NORM.INV(RAND(),Inputs!$D$39,Inputs!$C$39)))-'Year Schedule'!$K$9+'Year Schedule'!$L$9)</f>
        <v>#VALUE!</v>
      </c>
      <c r="I5" s="0" t="e">
        <f aca="true">MAX(0,H5*(1+(_xlfn.NORM.INV(RAND(),Inputs!$D$39,Inputs!$C$39)))-'Year Schedule'!$K$10+'Year Schedule'!$L$10)</f>
        <v>#VALUE!</v>
      </c>
      <c r="J5" s="0" t="e">
        <f aca="true">MAX(0,I5*(1+(_xlfn.NORM.INV(RAND(),Inputs!$D$39,Inputs!$C$39)))-'Year Schedule'!$K$11+'Year Schedule'!$L$11)</f>
        <v>#VALUE!</v>
      </c>
      <c r="K5" s="0" t="e">
        <f aca="true">MAX(0,J5*(1+(_xlfn.NORM.INV(RAND(),Inputs!$D$39,Inputs!$C$39)))-'Year Schedule'!$K$12+'Year Schedule'!$L$12)</f>
        <v>#VALUE!</v>
      </c>
      <c r="L5" s="0" t="e">
        <f aca="true">MAX(0,K5*(1+(_xlfn.NORM.INV(RAND(),Inputs!$D$39,Inputs!$C$39)))-'Year Schedule'!$K$13+'Year Schedule'!$L$13)</f>
        <v>#VALUE!</v>
      </c>
      <c r="M5" s="0" t="e">
        <f aca="true">MAX(0,L5*(1+(_xlfn.NORM.INV(RAND(),Inputs!$D$39,Inputs!$C$39)))-'Year Schedule'!$K$14+'Year Schedule'!$L$14)</f>
        <v>#VALUE!</v>
      </c>
      <c r="N5" s="0" t="e">
        <f aca="true">MAX(0,M5*(1+(_xlfn.NORM.INV(RAND(),Inputs!$D$39,Inputs!$C$39)))-'Year Schedule'!$K$15+'Year Schedule'!$L$15)</f>
        <v>#VALUE!</v>
      </c>
      <c r="O5" s="0" t="e">
        <f aca="true">MAX(0,N5*(1+(_xlfn.NORM.INV(RAND(),Inputs!$D$39,Inputs!$C$39)))-'Year Schedule'!$K$16+'Year Schedule'!$L$16)</f>
        <v>#VALUE!</v>
      </c>
      <c r="P5" s="0" t="e">
        <f aca="true">MAX(0,O5*(1+(_xlfn.NORM.INV(RAND(),Inputs!$D$39,Inputs!$C$39)))-'Year Schedule'!$K$17+'Year Schedule'!$L$17)</f>
        <v>#VALUE!</v>
      </c>
      <c r="Q5" s="0" t="e">
        <f aca="true">MAX(0,P5*(1+(_xlfn.NORM.INV(RAND(),Inputs!$D$39,Inputs!$C$39)))-'Year Schedule'!$K$18+'Year Schedule'!$L$18)</f>
        <v>#VALUE!</v>
      </c>
      <c r="R5" s="0" t="e">
        <f aca="true">MAX(0,Q5*(1+(_xlfn.NORM.INV(RAND(),Inputs!$D$39,Inputs!$C$39)))-'Year Schedule'!$K$19+'Year Schedule'!$L$19)</f>
        <v>#VALUE!</v>
      </c>
      <c r="S5" s="0" t="e">
        <f aca="true">MAX(0,R5*(1+(_xlfn.NORM.INV(RAND(),Inputs!$D$39,Inputs!$C$39)))-'Year Schedule'!$K$20+'Year Schedule'!$L$20)</f>
        <v>#VALUE!</v>
      </c>
      <c r="T5" s="0" t="e">
        <f aca="true">MAX(0,S5*(1+(_xlfn.NORM.INV(RAND(),Inputs!$D$39,Inputs!$C$39)))-'Year Schedule'!$K$21+'Year Schedule'!$L$21)</f>
        <v>#VALUE!</v>
      </c>
      <c r="U5" s="0" t="e">
        <f aca="true">MAX(0,T5*(1+(_xlfn.NORM.INV(RAND(),Inputs!$D$39,Inputs!$C$39)))-'Year Schedule'!$K$22+'Year Schedule'!$L$22)</f>
        <v>#VALUE!</v>
      </c>
      <c r="V5" s="0" t="e">
        <f aca="true">MAX(0,U5*(1+(_xlfn.NORM.INV(RAND(),Inputs!$D$39,Inputs!$C$39)))-'Year Schedule'!$K$23+'Year Schedule'!$L$23)</f>
        <v>#VALUE!</v>
      </c>
      <c r="W5" s="0" t="e">
        <f aca="true">MAX(0,V5*(1+(_xlfn.NORM.INV(RAND(),Inputs!$D$39,Inputs!$C$39)))-'Year Schedule'!$K$24+'Year Schedule'!$L$24)</f>
        <v>#VALUE!</v>
      </c>
      <c r="X5" s="0" t="e">
        <f aca="true">MAX(0,W5*(1+(_xlfn.NORM.INV(RAND(),Inputs!$D$39,Inputs!$C$39)))-'Year Schedule'!$K$25+'Year Schedule'!$L$25)</f>
        <v>#VALUE!</v>
      </c>
      <c r="Y5" s="0" t="e">
        <f aca="true">MAX(0,X5*(1+(_xlfn.NORM.INV(RAND(),Inputs!$D$39,Inputs!$C$39)))-'Year Schedule'!$K$26+'Year Schedule'!$L$26)</f>
        <v>#VALUE!</v>
      </c>
      <c r="Z5" s="0" t="e">
        <f aca="true">MAX(0,Y5*(1+(_xlfn.NORM.INV(RAND(),Inputs!$D$39,Inputs!$C$39)))-'Year Schedule'!$K$27+'Year Schedule'!$L$27)</f>
        <v>#VALUE!</v>
      </c>
      <c r="AA5" s="0" t="e">
        <f aca="true">MAX(0,Z5*(1+(_xlfn.NORM.INV(RAND(),Inputs!$D$39,Inputs!$C$39)))-'Year Schedule'!$K$28+'Year Schedule'!$L$28)</f>
        <v>#VALUE!</v>
      </c>
      <c r="AB5" s="0" t="e">
        <f aca="true">MAX(0,AA5*(1+(_xlfn.NORM.INV(RAND(),Inputs!$D$39,Inputs!$C$39)))-'Year Schedule'!$K$29+'Year Schedule'!$L$29)</f>
        <v>#VALUE!</v>
      </c>
      <c r="AC5" s="0" t="e">
        <f aca="true">MAX(0,AB5*(1+(_xlfn.NORM.INV(RAND(),Inputs!$D$39,Inputs!$C$39)))-'Year Schedule'!$K$30+'Year Schedule'!$L$30)</f>
        <v>#VALUE!</v>
      </c>
      <c r="AD5" s="0" t="e">
        <f aca="true">MAX(0,AC5*(1+(_xlfn.NORM.INV(RAND(),Inputs!$D$39,Inputs!$C$39)))-'Year Schedule'!$K$31+'Year Schedule'!$L$31)</f>
        <v>#VALUE!</v>
      </c>
      <c r="AE5" s="0" t="e">
        <f aca="true">MAX(0,AD5*(1+(_xlfn.NORM.INV(RAND(),Inputs!$D$39,Inputs!$C$39)))-'Year Schedule'!$K$32+'Year Schedule'!$L$32)</f>
        <v>#VALUE!</v>
      </c>
      <c r="AF5" s="0" t="e">
        <f aca="true">MAX(0,AE5*(1+(_xlfn.NORM.INV(RAND(),Inputs!$D$39,Inputs!$C$39)))-'Year Schedule'!$K$33+'Year Schedule'!$L$33)</f>
        <v>#VALUE!</v>
      </c>
      <c r="AG5" s="0" t="e">
        <f aca="true">MAX(0,AF5*(1+(_xlfn.NORM.INV(RAND(),Inputs!$D$39,Inputs!$C$39)))-'Year Schedule'!$K$34+'Year Schedule'!$L$34)</f>
        <v>#VALUE!</v>
      </c>
      <c r="AH5" s="0" t="e">
        <f aca="true">MAX(0,AG5*(1+(_xlfn.NORM.INV(RAND(),Inputs!$D$39,Inputs!$C$39)))-'Year Schedule'!$K$35+'Year Schedule'!$L$35)</f>
        <v>#VALUE!</v>
      </c>
      <c r="AI5" s="0" t="e">
        <f aca="true">MAX(0,AH5*(1+(_xlfn.NORM.INV(RAND(),Inputs!$D$39,Inputs!$C$39)))-'Year Schedule'!$K$36+'Year Schedule'!$L$36)</f>
        <v>#VALUE!</v>
      </c>
      <c r="AJ5" s="0" t="e">
        <f aca="true">MAX(0,AI5*(1+(_xlfn.NORM.INV(RAND(),Inputs!$D$39,Inputs!$C$39)))-'Year Schedule'!$K$37+'Year Schedule'!$L$37)</f>
        <v>#VALUE!</v>
      </c>
      <c r="AK5" s="0" t="e">
        <f aca="true">MAX(0,AJ5*(1+(_xlfn.NORM.INV(RAND(),Inputs!$D$39,Inputs!$C$39)))-'Year Schedule'!$K$38+'Year Schedule'!$L$38)</f>
        <v>#VALUE!</v>
      </c>
      <c r="AL5" s="0" t="e">
        <f aca="true">MAX(0,AK5*(1+(_xlfn.NORM.INV(RAND(),Inputs!$D$39,Inputs!$C$39)))-'Year Schedule'!$K$39+'Year Schedule'!$L$39)</f>
        <v>#VALUE!</v>
      </c>
      <c r="AM5" s="0" t="e">
        <f aca="true">MAX(0,AL5*(1+(_xlfn.NORM.INV(RAND(),Inputs!$D$39,Inputs!$C$39)))-'Year Schedule'!$K$40+'Year Schedule'!$L$40)</f>
        <v>#VALUE!</v>
      </c>
      <c r="AN5" s="0" t="e">
        <f aca="true">MAX(0,AM5*(1+(_xlfn.NORM.INV(RAND(),Inputs!$D$39,Inputs!$C$39)))-'Year Schedule'!$K$41+'Year Schedule'!$L$41)</f>
        <v>#VALUE!</v>
      </c>
      <c r="AO5" s="0" t="e">
        <f aca="true">MAX(0,AN5*(1+(_xlfn.NORM.INV(RAND(),Inputs!$D$39,Inputs!$C$39)))-'Year Schedule'!$K$42+'Year Schedule'!$L$42)</f>
        <v>#VALUE!</v>
      </c>
      <c r="AP5" s="0" t="e">
        <f aca="true">MAX(0,AO5*(1+(_xlfn.NORM.INV(RAND(),Inputs!$D$39,Inputs!$C$39)))-'Year Schedule'!$K$43+'Year Schedule'!$L$43)</f>
        <v>#VALUE!</v>
      </c>
      <c r="AQ5" s="0" t="e">
        <f aca="true">MAX(0,AP5*(1+(_xlfn.NORM.INV(RAND(),Inputs!$D$39,Inputs!$C$39)))-'Year Schedule'!$K$44+'Year Schedule'!$L$44)</f>
        <v>#VALUE!</v>
      </c>
      <c r="AR5" s="0" t="e">
        <f aca="true">MAX(0,AQ5*(1+(_xlfn.NORM.INV(RAND(),Inputs!$D$39,Inputs!$C$39)))-'Year Schedule'!$K$45+'Year Schedule'!$L$45)</f>
        <v>#VALUE!</v>
      </c>
      <c r="AS5" s="0" t="e">
        <f aca="true">MAX(0,AR5*(1+(_xlfn.NORM.INV(RAND(),Inputs!$D$39,Inputs!$C$39)))-'Year Schedule'!$K$46+'Year Schedule'!$L$46)</f>
        <v>#VALUE!</v>
      </c>
      <c r="AT5" s="0" t="e">
        <f aca="true">MAX(0,AS5*(1+(_xlfn.NORM.INV(RAND(),Inputs!$D$39,Inputs!$C$39)))-'Year Schedule'!$K$47+'Year Schedule'!$L$47)</f>
        <v>#VALUE!</v>
      </c>
      <c r="AU5" s="0" t="e">
        <f aca="true">MAX(0,AT5*(1+(_xlfn.NORM.INV(RAND(),Inputs!$D$39,Inputs!$C$39)))-'Year Schedule'!$K$48+'Year Schedule'!$L$48)</f>
        <v>#VALUE!</v>
      </c>
      <c r="AV5" s="0" t="e">
        <f aca="true">MAX(0,AU5*(1+(_xlfn.NORM.INV(RAND(),Inputs!$D$39,Inputs!$C$39)))-'Year Schedule'!$K$49+'Year Schedule'!$L$49)</f>
        <v>#VALUE!</v>
      </c>
      <c r="AW5" s="0" t="e">
        <f aca="true">MAX(0,AV5*(1+(_xlfn.NORM.INV(RAND(),Inputs!$D$39,Inputs!$C$39)))-'Year Schedule'!$K$50+'Year Schedule'!$L$50)</f>
        <v>#VALUE!</v>
      </c>
      <c r="AX5" s="0" t="e">
        <f aca="true">MAX(0,AW5*(1+(_xlfn.NORM.INV(RAND(),Inputs!$D$39,Inputs!$C$39)))-'Year Schedule'!$K$51+'Year Schedule'!$L$51)</f>
        <v>#VALUE!</v>
      </c>
      <c r="AY5" s="0" t="e">
        <f aca="true">MAX(0,AX5*(1+(_xlfn.NORM.INV(RAND(),Inputs!$D$39,Inputs!$C$39)))-'Year Schedule'!$K$52+'Year Schedule'!$L$52)</f>
        <v>#VALUE!</v>
      </c>
      <c r="AZ5" s="0" t="e">
        <f aca="true">MAX(0,AY5*(1+(_xlfn.NORM.INV(RAND(),Inputs!$D$39,Inputs!$C$39)))-'Year Schedule'!$K$53+'Year Schedule'!$L$53)</f>
        <v>#VALUE!</v>
      </c>
      <c r="BA5" s="0" t="e">
        <f aca="false">INDEX(C5:AZ5,1,Inputs!$C$6)</f>
        <v>#VALUE!</v>
      </c>
      <c r="BB5" s="0" t="n">
        <f aca="false">IFERROR(EXP(SUMPRODUCT(LN((C5:INDEX(C5:AZ5,1,Inputs!$C$6)+$C$1004:INDEX($C$1004:$AZ$1004,1,Inputs!$C$6))/B5:INDEX(B5:AY5,1,Inputs!$C$6)))/Inputs!$C$6)-1,-1)</f>
        <v>-1</v>
      </c>
    </row>
    <row r="6" customFormat="false" ht="15" hidden="false" customHeight="true" outlineLevel="0" collapsed="false">
      <c r="A6" s="0" t="n">
        <v>4</v>
      </c>
      <c r="B6" s="177" t="n">
        <f aca="false">Inputs!$C$38</f>
        <v>0</v>
      </c>
      <c r="C6" s="0" t="e">
        <f aca="true">MAX(0,B6*(1+(_xlfn.NORM.INV(RAND(),Inputs!$D$39,Inputs!$C$39)))-'Year Schedule'!$K$4+'Year Schedule'!$L$4)</f>
        <v>#VALUE!</v>
      </c>
      <c r="D6" s="0" t="e">
        <f aca="true">MAX(0,C6*(1+(_xlfn.NORM.INV(RAND(),Inputs!$D$39,Inputs!$C$39)))-'Year Schedule'!$K$5+'Year Schedule'!$L$5)</f>
        <v>#VALUE!</v>
      </c>
      <c r="E6" s="0" t="e">
        <f aca="true">MAX(0,D6*(1+(_xlfn.NORM.INV(RAND(),Inputs!$D$39,Inputs!$C$39)))-'Year Schedule'!$K$6+'Year Schedule'!$L$6)</f>
        <v>#VALUE!</v>
      </c>
      <c r="F6" s="0" t="e">
        <f aca="true">MAX(0,E6*(1+(_xlfn.NORM.INV(RAND(),Inputs!$D$39,Inputs!$C$39)))-'Year Schedule'!$K$7+'Year Schedule'!$L$7)</f>
        <v>#VALUE!</v>
      </c>
      <c r="G6" s="0" t="e">
        <f aca="true">MAX(0,F6*(1+(_xlfn.NORM.INV(RAND(),Inputs!$D$39,Inputs!$C$39)))-'Year Schedule'!$K$8+'Year Schedule'!$L$8)</f>
        <v>#VALUE!</v>
      </c>
      <c r="H6" s="0" t="e">
        <f aca="true">MAX(0,G6*(1+(_xlfn.NORM.INV(RAND(),Inputs!$D$39,Inputs!$C$39)))-'Year Schedule'!$K$9+'Year Schedule'!$L$9)</f>
        <v>#VALUE!</v>
      </c>
      <c r="I6" s="0" t="e">
        <f aca="true">MAX(0,H6*(1+(_xlfn.NORM.INV(RAND(),Inputs!$D$39,Inputs!$C$39)))-'Year Schedule'!$K$10+'Year Schedule'!$L$10)</f>
        <v>#VALUE!</v>
      </c>
      <c r="J6" s="0" t="e">
        <f aca="true">MAX(0,I6*(1+(_xlfn.NORM.INV(RAND(),Inputs!$D$39,Inputs!$C$39)))-'Year Schedule'!$K$11+'Year Schedule'!$L$11)</f>
        <v>#VALUE!</v>
      </c>
      <c r="K6" s="0" t="e">
        <f aca="true">MAX(0,J6*(1+(_xlfn.NORM.INV(RAND(),Inputs!$D$39,Inputs!$C$39)))-'Year Schedule'!$K$12+'Year Schedule'!$L$12)</f>
        <v>#VALUE!</v>
      </c>
      <c r="L6" s="0" t="e">
        <f aca="true">MAX(0,K6*(1+(_xlfn.NORM.INV(RAND(),Inputs!$D$39,Inputs!$C$39)))-'Year Schedule'!$K$13+'Year Schedule'!$L$13)</f>
        <v>#VALUE!</v>
      </c>
      <c r="M6" s="0" t="e">
        <f aca="true">MAX(0,L6*(1+(_xlfn.NORM.INV(RAND(),Inputs!$D$39,Inputs!$C$39)))-'Year Schedule'!$K$14+'Year Schedule'!$L$14)</f>
        <v>#VALUE!</v>
      </c>
      <c r="N6" s="0" t="e">
        <f aca="true">MAX(0,M6*(1+(_xlfn.NORM.INV(RAND(),Inputs!$D$39,Inputs!$C$39)))-'Year Schedule'!$K$15+'Year Schedule'!$L$15)</f>
        <v>#VALUE!</v>
      </c>
      <c r="O6" s="0" t="e">
        <f aca="true">MAX(0,N6*(1+(_xlfn.NORM.INV(RAND(),Inputs!$D$39,Inputs!$C$39)))-'Year Schedule'!$K$16+'Year Schedule'!$L$16)</f>
        <v>#VALUE!</v>
      </c>
      <c r="P6" s="0" t="e">
        <f aca="true">MAX(0,O6*(1+(_xlfn.NORM.INV(RAND(),Inputs!$D$39,Inputs!$C$39)))-'Year Schedule'!$K$17+'Year Schedule'!$L$17)</f>
        <v>#VALUE!</v>
      </c>
      <c r="Q6" s="0" t="e">
        <f aca="true">MAX(0,P6*(1+(_xlfn.NORM.INV(RAND(),Inputs!$D$39,Inputs!$C$39)))-'Year Schedule'!$K$18+'Year Schedule'!$L$18)</f>
        <v>#VALUE!</v>
      </c>
      <c r="R6" s="0" t="e">
        <f aca="true">MAX(0,Q6*(1+(_xlfn.NORM.INV(RAND(),Inputs!$D$39,Inputs!$C$39)))-'Year Schedule'!$K$19+'Year Schedule'!$L$19)</f>
        <v>#VALUE!</v>
      </c>
      <c r="S6" s="0" t="e">
        <f aca="true">MAX(0,R6*(1+(_xlfn.NORM.INV(RAND(),Inputs!$D$39,Inputs!$C$39)))-'Year Schedule'!$K$20+'Year Schedule'!$L$20)</f>
        <v>#VALUE!</v>
      </c>
      <c r="T6" s="0" t="e">
        <f aca="true">MAX(0,S6*(1+(_xlfn.NORM.INV(RAND(),Inputs!$D$39,Inputs!$C$39)))-'Year Schedule'!$K$21+'Year Schedule'!$L$21)</f>
        <v>#VALUE!</v>
      </c>
      <c r="U6" s="0" t="e">
        <f aca="true">MAX(0,T6*(1+(_xlfn.NORM.INV(RAND(),Inputs!$D$39,Inputs!$C$39)))-'Year Schedule'!$K$22+'Year Schedule'!$L$22)</f>
        <v>#VALUE!</v>
      </c>
      <c r="V6" s="0" t="e">
        <f aca="true">MAX(0,U6*(1+(_xlfn.NORM.INV(RAND(),Inputs!$D$39,Inputs!$C$39)))-'Year Schedule'!$K$23+'Year Schedule'!$L$23)</f>
        <v>#VALUE!</v>
      </c>
      <c r="W6" s="0" t="e">
        <f aca="true">MAX(0,V6*(1+(_xlfn.NORM.INV(RAND(),Inputs!$D$39,Inputs!$C$39)))-'Year Schedule'!$K$24+'Year Schedule'!$L$24)</f>
        <v>#VALUE!</v>
      </c>
      <c r="X6" s="0" t="e">
        <f aca="true">MAX(0,W6*(1+(_xlfn.NORM.INV(RAND(),Inputs!$D$39,Inputs!$C$39)))-'Year Schedule'!$K$25+'Year Schedule'!$L$25)</f>
        <v>#VALUE!</v>
      </c>
      <c r="Y6" s="0" t="e">
        <f aca="true">MAX(0,X6*(1+(_xlfn.NORM.INV(RAND(),Inputs!$D$39,Inputs!$C$39)))-'Year Schedule'!$K$26+'Year Schedule'!$L$26)</f>
        <v>#VALUE!</v>
      </c>
      <c r="Z6" s="0" t="e">
        <f aca="true">MAX(0,Y6*(1+(_xlfn.NORM.INV(RAND(),Inputs!$D$39,Inputs!$C$39)))-'Year Schedule'!$K$27+'Year Schedule'!$L$27)</f>
        <v>#VALUE!</v>
      </c>
      <c r="AA6" s="0" t="e">
        <f aca="true">MAX(0,Z6*(1+(_xlfn.NORM.INV(RAND(),Inputs!$D$39,Inputs!$C$39)))-'Year Schedule'!$K$28+'Year Schedule'!$L$28)</f>
        <v>#VALUE!</v>
      </c>
      <c r="AB6" s="0" t="e">
        <f aca="true">MAX(0,AA6*(1+(_xlfn.NORM.INV(RAND(),Inputs!$D$39,Inputs!$C$39)))-'Year Schedule'!$K$29+'Year Schedule'!$L$29)</f>
        <v>#VALUE!</v>
      </c>
      <c r="AC6" s="0" t="e">
        <f aca="true">MAX(0,AB6*(1+(_xlfn.NORM.INV(RAND(),Inputs!$D$39,Inputs!$C$39)))-'Year Schedule'!$K$30+'Year Schedule'!$L$30)</f>
        <v>#VALUE!</v>
      </c>
      <c r="AD6" s="0" t="e">
        <f aca="true">MAX(0,AC6*(1+(_xlfn.NORM.INV(RAND(),Inputs!$D$39,Inputs!$C$39)))-'Year Schedule'!$K$31+'Year Schedule'!$L$31)</f>
        <v>#VALUE!</v>
      </c>
      <c r="AE6" s="0" t="e">
        <f aca="true">MAX(0,AD6*(1+(_xlfn.NORM.INV(RAND(),Inputs!$D$39,Inputs!$C$39)))-'Year Schedule'!$K$32+'Year Schedule'!$L$32)</f>
        <v>#VALUE!</v>
      </c>
      <c r="AF6" s="0" t="e">
        <f aca="true">MAX(0,AE6*(1+(_xlfn.NORM.INV(RAND(),Inputs!$D$39,Inputs!$C$39)))-'Year Schedule'!$K$33+'Year Schedule'!$L$33)</f>
        <v>#VALUE!</v>
      </c>
      <c r="AG6" s="0" t="e">
        <f aca="true">MAX(0,AF6*(1+(_xlfn.NORM.INV(RAND(),Inputs!$D$39,Inputs!$C$39)))-'Year Schedule'!$K$34+'Year Schedule'!$L$34)</f>
        <v>#VALUE!</v>
      </c>
      <c r="AH6" s="0" t="e">
        <f aca="true">MAX(0,AG6*(1+(_xlfn.NORM.INV(RAND(),Inputs!$D$39,Inputs!$C$39)))-'Year Schedule'!$K$35+'Year Schedule'!$L$35)</f>
        <v>#VALUE!</v>
      </c>
      <c r="AI6" s="0" t="e">
        <f aca="true">MAX(0,AH6*(1+(_xlfn.NORM.INV(RAND(),Inputs!$D$39,Inputs!$C$39)))-'Year Schedule'!$K$36+'Year Schedule'!$L$36)</f>
        <v>#VALUE!</v>
      </c>
      <c r="AJ6" s="0" t="e">
        <f aca="true">MAX(0,AI6*(1+(_xlfn.NORM.INV(RAND(),Inputs!$D$39,Inputs!$C$39)))-'Year Schedule'!$K$37+'Year Schedule'!$L$37)</f>
        <v>#VALUE!</v>
      </c>
      <c r="AK6" s="0" t="e">
        <f aca="true">MAX(0,AJ6*(1+(_xlfn.NORM.INV(RAND(),Inputs!$D$39,Inputs!$C$39)))-'Year Schedule'!$K$38+'Year Schedule'!$L$38)</f>
        <v>#VALUE!</v>
      </c>
      <c r="AL6" s="0" t="e">
        <f aca="true">MAX(0,AK6*(1+(_xlfn.NORM.INV(RAND(),Inputs!$D$39,Inputs!$C$39)))-'Year Schedule'!$K$39+'Year Schedule'!$L$39)</f>
        <v>#VALUE!</v>
      </c>
      <c r="AM6" s="0" t="e">
        <f aca="true">MAX(0,AL6*(1+(_xlfn.NORM.INV(RAND(),Inputs!$D$39,Inputs!$C$39)))-'Year Schedule'!$K$40+'Year Schedule'!$L$40)</f>
        <v>#VALUE!</v>
      </c>
      <c r="AN6" s="0" t="e">
        <f aca="true">MAX(0,AM6*(1+(_xlfn.NORM.INV(RAND(),Inputs!$D$39,Inputs!$C$39)))-'Year Schedule'!$K$41+'Year Schedule'!$L$41)</f>
        <v>#VALUE!</v>
      </c>
      <c r="AO6" s="0" t="e">
        <f aca="true">MAX(0,AN6*(1+(_xlfn.NORM.INV(RAND(),Inputs!$D$39,Inputs!$C$39)))-'Year Schedule'!$K$42+'Year Schedule'!$L$42)</f>
        <v>#VALUE!</v>
      </c>
      <c r="AP6" s="0" t="e">
        <f aca="true">MAX(0,AO6*(1+(_xlfn.NORM.INV(RAND(),Inputs!$D$39,Inputs!$C$39)))-'Year Schedule'!$K$43+'Year Schedule'!$L$43)</f>
        <v>#VALUE!</v>
      </c>
      <c r="AQ6" s="0" t="e">
        <f aca="true">MAX(0,AP6*(1+(_xlfn.NORM.INV(RAND(),Inputs!$D$39,Inputs!$C$39)))-'Year Schedule'!$K$44+'Year Schedule'!$L$44)</f>
        <v>#VALUE!</v>
      </c>
      <c r="AR6" s="0" t="e">
        <f aca="true">MAX(0,AQ6*(1+(_xlfn.NORM.INV(RAND(),Inputs!$D$39,Inputs!$C$39)))-'Year Schedule'!$K$45+'Year Schedule'!$L$45)</f>
        <v>#VALUE!</v>
      </c>
      <c r="AS6" s="0" t="e">
        <f aca="true">MAX(0,AR6*(1+(_xlfn.NORM.INV(RAND(),Inputs!$D$39,Inputs!$C$39)))-'Year Schedule'!$K$46+'Year Schedule'!$L$46)</f>
        <v>#VALUE!</v>
      </c>
      <c r="AT6" s="0" t="e">
        <f aca="true">MAX(0,AS6*(1+(_xlfn.NORM.INV(RAND(),Inputs!$D$39,Inputs!$C$39)))-'Year Schedule'!$K$47+'Year Schedule'!$L$47)</f>
        <v>#VALUE!</v>
      </c>
      <c r="AU6" s="0" t="e">
        <f aca="true">MAX(0,AT6*(1+(_xlfn.NORM.INV(RAND(),Inputs!$D$39,Inputs!$C$39)))-'Year Schedule'!$K$48+'Year Schedule'!$L$48)</f>
        <v>#VALUE!</v>
      </c>
      <c r="AV6" s="0" t="e">
        <f aca="true">MAX(0,AU6*(1+(_xlfn.NORM.INV(RAND(),Inputs!$D$39,Inputs!$C$39)))-'Year Schedule'!$K$49+'Year Schedule'!$L$49)</f>
        <v>#VALUE!</v>
      </c>
      <c r="AW6" s="0" t="e">
        <f aca="true">MAX(0,AV6*(1+(_xlfn.NORM.INV(RAND(),Inputs!$D$39,Inputs!$C$39)))-'Year Schedule'!$K$50+'Year Schedule'!$L$50)</f>
        <v>#VALUE!</v>
      </c>
      <c r="AX6" s="0" t="e">
        <f aca="true">MAX(0,AW6*(1+(_xlfn.NORM.INV(RAND(),Inputs!$D$39,Inputs!$C$39)))-'Year Schedule'!$K$51+'Year Schedule'!$L$51)</f>
        <v>#VALUE!</v>
      </c>
      <c r="AY6" s="0" t="e">
        <f aca="true">MAX(0,AX6*(1+(_xlfn.NORM.INV(RAND(),Inputs!$D$39,Inputs!$C$39)))-'Year Schedule'!$K$52+'Year Schedule'!$L$52)</f>
        <v>#VALUE!</v>
      </c>
      <c r="AZ6" s="0" t="e">
        <f aca="true">MAX(0,AY6*(1+(_xlfn.NORM.INV(RAND(),Inputs!$D$39,Inputs!$C$39)))-'Year Schedule'!$K$53+'Year Schedule'!$L$53)</f>
        <v>#VALUE!</v>
      </c>
      <c r="BA6" s="0" t="e">
        <f aca="false">INDEX(C6:AZ6,1,Inputs!$C$6)</f>
        <v>#VALUE!</v>
      </c>
      <c r="BB6" s="0" t="n">
        <f aca="false">IFERROR(EXP(SUMPRODUCT(LN((C6:INDEX(C6:AZ6,1,Inputs!$C$6)+$C$1004:INDEX($C$1004:$AZ$1004,1,Inputs!$C$6))/B6:INDEX(B6:AY6,1,Inputs!$C$6)))/Inputs!$C$6)-1,-1)</f>
        <v>-1</v>
      </c>
    </row>
    <row r="7" customFormat="false" ht="15" hidden="false" customHeight="true" outlineLevel="0" collapsed="false">
      <c r="A7" s="0" t="n">
        <v>5</v>
      </c>
      <c r="B7" s="177" t="n">
        <f aca="false">Inputs!$C$38</f>
        <v>0</v>
      </c>
      <c r="C7" s="0" t="e">
        <f aca="true">MAX(0,B7*(1+(_xlfn.NORM.INV(RAND(),Inputs!$D$39,Inputs!$C$39)))-'Year Schedule'!$K$4+'Year Schedule'!$L$4)</f>
        <v>#VALUE!</v>
      </c>
      <c r="D7" s="0" t="e">
        <f aca="true">MAX(0,C7*(1+(_xlfn.NORM.INV(RAND(),Inputs!$D$39,Inputs!$C$39)))-'Year Schedule'!$K$5+'Year Schedule'!$L$5)</f>
        <v>#VALUE!</v>
      </c>
      <c r="E7" s="0" t="e">
        <f aca="true">MAX(0,D7*(1+(_xlfn.NORM.INV(RAND(),Inputs!$D$39,Inputs!$C$39)))-'Year Schedule'!$K$6+'Year Schedule'!$L$6)</f>
        <v>#VALUE!</v>
      </c>
      <c r="F7" s="0" t="e">
        <f aca="true">MAX(0,E7*(1+(_xlfn.NORM.INV(RAND(),Inputs!$D$39,Inputs!$C$39)))-'Year Schedule'!$K$7+'Year Schedule'!$L$7)</f>
        <v>#VALUE!</v>
      </c>
      <c r="G7" s="0" t="e">
        <f aca="true">MAX(0,F7*(1+(_xlfn.NORM.INV(RAND(),Inputs!$D$39,Inputs!$C$39)))-'Year Schedule'!$K$8+'Year Schedule'!$L$8)</f>
        <v>#VALUE!</v>
      </c>
      <c r="H7" s="0" t="e">
        <f aca="true">MAX(0,G7*(1+(_xlfn.NORM.INV(RAND(),Inputs!$D$39,Inputs!$C$39)))-'Year Schedule'!$K$9+'Year Schedule'!$L$9)</f>
        <v>#VALUE!</v>
      </c>
      <c r="I7" s="0" t="e">
        <f aca="true">MAX(0,H7*(1+(_xlfn.NORM.INV(RAND(),Inputs!$D$39,Inputs!$C$39)))-'Year Schedule'!$K$10+'Year Schedule'!$L$10)</f>
        <v>#VALUE!</v>
      </c>
      <c r="J7" s="0" t="e">
        <f aca="true">MAX(0,I7*(1+(_xlfn.NORM.INV(RAND(),Inputs!$D$39,Inputs!$C$39)))-'Year Schedule'!$K$11+'Year Schedule'!$L$11)</f>
        <v>#VALUE!</v>
      </c>
      <c r="K7" s="0" t="e">
        <f aca="true">MAX(0,J7*(1+(_xlfn.NORM.INV(RAND(),Inputs!$D$39,Inputs!$C$39)))-'Year Schedule'!$K$12+'Year Schedule'!$L$12)</f>
        <v>#VALUE!</v>
      </c>
      <c r="L7" s="0" t="e">
        <f aca="true">MAX(0,K7*(1+(_xlfn.NORM.INV(RAND(),Inputs!$D$39,Inputs!$C$39)))-'Year Schedule'!$K$13+'Year Schedule'!$L$13)</f>
        <v>#VALUE!</v>
      </c>
      <c r="M7" s="0" t="e">
        <f aca="true">MAX(0,L7*(1+(_xlfn.NORM.INV(RAND(),Inputs!$D$39,Inputs!$C$39)))-'Year Schedule'!$K$14+'Year Schedule'!$L$14)</f>
        <v>#VALUE!</v>
      </c>
      <c r="N7" s="0" t="e">
        <f aca="true">MAX(0,M7*(1+(_xlfn.NORM.INV(RAND(),Inputs!$D$39,Inputs!$C$39)))-'Year Schedule'!$K$15+'Year Schedule'!$L$15)</f>
        <v>#VALUE!</v>
      </c>
      <c r="O7" s="0" t="e">
        <f aca="true">MAX(0,N7*(1+(_xlfn.NORM.INV(RAND(),Inputs!$D$39,Inputs!$C$39)))-'Year Schedule'!$K$16+'Year Schedule'!$L$16)</f>
        <v>#VALUE!</v>
      </c>
      <c r="P7" s="0" t="e">
        <f aca="true">MAX(0,O7*(1+(_xlfn.NORM.INV(RAND(),Inputs!$D$39,Inputs!$C$39)))-'Year Schedule'!$K$17+'Year Schedule'!$L$17)</f>
        <v>#VALUE!</v>
      </c>
      <c r="Q7" s="0" t="e">
        <f aca="true">MAX(0,P7*(1+(_xlfn.NORM.INV(RAND(),Inputs!$D$39,Inputs!$C$39)))-'Year Schedule'!$K$18+'Year Schedule'!$L$18)</f>
        <v>#VALUE!</v>
      </c>
      <c r="R7" s="0" t="e">
        <f aca="true">MAX(0,Q7*(1+(_xlfn.NORM.INV(RAND(),Inputs!$D$39,Inputs!$C$39)))-'Year Schedule'!$K$19+'Year Schedule'!$L$19)</f>
        <v>#VALUE!</v>
      </c>
      <c r="S7" s="0" t="e">
        <f aca="true">MAX(0,R7*(1+(_xlfn.NORM.INV(RAND(),Inputs!$D$39,Inputs!$C$39)))-'Year Schedule'!$K$20+'Year Schedule'!$L$20)</f>
        <v>#VALUE!</v>
      </c>
      <c r="T7" s="0" t="e">
        <f aca="true">MAX(0,S7*(1+(_xlfn.NORM.INV(RAND(),Inputs!$D$39,Inputs!$C$39)))-'Year Schedule'!$K$21+'Year Schedule'!$L$21)</f>
        <v>#VALUE!</v>
      </c>
      <c r="U7" s="0" t="e">
        <f aca="true">MAX(0,T7*(1+(_xlfn.NORM.INV(RAND(),Inputs!$D$39,Inputs!$C$39)))-'Year Schedule'!$K$22+'Year Schedule'!$L$22)</f>
        <v>#VALUE!</v>
      </c>
      <c r="V7" s="0" t="e">
        <f aca="true">MAX(0,U7*(1+(_xlfn.NORM.INV(RAND(),Inputs!$D$39,Inputs!$C$39)))-'Year Schedule'!$K$23+'Year Schedule'!$L$23)</f>
        <v>#VALUE!</v>
      </c>
      <c r="W7" s="0" t="e">
        <f aca="true">MAX(0,V7*(1+(_xlfn.NORM.INV(RAND(),Inputs!$D$39,Inputs!$C$39)))-'Year Schedule'!$K$24+'Year Schedule'!$L$24)</f>
        <v>#VALUE!</v>
      </c>
      <c r="X7" s="0" t="e">
        <f aca="true">MAX(0,W7*(1+(_xlfn.NORM.INV(RAND(),Inputs!$D$39,Inputs!$C$39)))-'Year Schedule'!$K$25+'Year Schedule'!$L$25)</f>
        <v>#VALUE!</v>
      </c>
      <c r="Y7" s="0" t="e">
        <f aca="true">MAX(0,X7*(1+(_xlfn.NORM.INV(RAND(),Inputs!$D$39,Inputs!$C$39)))-'Year Schedule'!$K$26+'Year Schedule'!$L$26)</f>
        <v>#VALUE!</v>
      </c>
      <c r="Z7" s="0" t="e">
        <f aca="true">MAX(0,Y7*(1+(_xlfn.NORM.INV(RAND(),Inputs!$D$39,Inputs!$C$39)))-'Year Schedule'!$K$27+'Year Schedule'!$L$27)</f>
        <v>#VALUE!</v>
      </c>
      <c r="AA7" s="0" t="e">
        <f aca="true">MAX(0,Z7*(1+(_xlfn.NORM.INV(RAND(),Inputs!$D$39,Inputs!$C$39)))-'Year Schedule'!$K$28+'Year Schedule'!$L$28)</f>
        <v>#VALUE!</v>
      </c>
      <c r="AB7" s="0" t="e">
        <f aca="true">MAX(0,AA7*(1+(_xlfn.NORM.INV(RAND(),Inputs!$D$39,Inputs!$C$39)))-'Year Schedule'!$K$29+'Year Schedule'!$L$29)</f>
        <v>#VALUE!</v>
      </c>
      <c r="AC7" s="0" t="e">
        <f aca="true">MAX(0,AB7*(1+(_xlfn.NORM.INV(RAND(),Inputs!$D$39,Inputs!$C$39)))-'Year Schedule'!$K$30+'Year Schedule'!$L$30)</f>
        <v>#VALUE!</v>
      </c>
      <c r="AD7" s="0" t="e">
        <f aca="true">MAX(0,AC7*(1+(_xlfn.NORM.INV(RAND(),Inputs!$D$39,Inputs!$C$39)))-'Year Schedule'!$K$31+'Year Schedule'!$L$31)</f>
        <v>#VALUE!</v>
      </c>
      <c r="AE7" s="0" t="e">
        <f aca="true">MAX(0,AD7*(1+(_xlfn.NORM.INV(RAND(),Inputs!$D$39,Inputs!$C$39)))-'Year Schedule'!$K$32+'Year Schedule'!$L$32)</f>
        <v>#VALUE!</v>
      </c>
      <c r="AF7" s="0" t="e">
        <f aca="true">MAX(0,AE7*(1+(_xlfn.NORM.INV(RAND(),Inputs!$D$39,Inputs!$C$39)))-'Year Schedule'!$K$33+'Year Schedule'!$L$33)</f>
        <v>#VALUE!</v>
      </c>
      <c r="AG7" s="0" t="e">
        <f aca="true">MAX(0,AF7*(1+(_xlfn.NORM.INV(RAND(),Inputs!$D$39,Inputs!$C$39)))-'Year Schedule'!$K$34+'Year Schedule'!$L$34)</f>
        <v>#VALUE!</v>
      </c>
      <c r="AH7" s="0" t="e">
        <f aca="true">MAX(0,AG7*(1+(_xlfn.NORM.INV(RAND(),Inputs!$D$39,Inputs!$C$39)))-'Year Schedule'!$K$35+'Year Schedule'!$L$35)</f>
        <v>#VALUE!</v>
      </c>
      <c r="AI7" s="0" t="e">
        <f aca="true">MAX(0,AH7*(1+(_xlfn.NORM.INV(RAND(),Inputs!$D$39,Inputs!$C$39)))-'Year Schedule'!$K$36+'Year Schedule'!$L$36)</f>
        <v>#VALUE!</v>
      </c>
      <c r="AJ7" s="0" t="e">
        <f aca="true">MAX(0,AI7*(1+(_xlfn.NORM.INV(RAND(),Inputs!$D$39,Inputs!$C$39)))-'Year Schedule'!$K$37+'Year Schedule'!$L$37)</f>
        <v>#VALUE!</v>
      </c>
      <c r="AK7" s="0" t="e">
        <f aca="true">MAX(0,AJ7*(1+(_xlfn.NORM.INV(RAND(),Inputs!$D$39,Inputs!$C$39)))-'Year Schedule'!$K$38+'Year Schedule'!$L$38)</f>
        <v>#VALUE!</v>
      </c>
      <c r="AL7" s="0" t="e">
        <f aca="true">MAX(0,AK7*(1+(_xlfn.NORM.INV(RAND(),Inputs!$D$39,Inputs!$C$39)))-'Year Schedule'!$K$39+'Year Schedule'!$L$39)</f>
        <v>#VALUE!</v>
      </c>
      <c r="AM7" s="0" t="e">
        <f aca="true">MAX(0,AL7*(1+(_xlfn.NORM.INV(RAND(),Inputs!$D$39,Inputs!$C$39)))-'Year Schedule'!$K$40+'Year Schedule'!$L$40)</f>
        <v>#VALUE!</v>
      </c>
      <c r="AN7" s="0" t="e">
        <f aca="true">MAX(0,AM7*(1+(_xlfn.NORM.INV(RAND(),Inputs!$D$39,Inputs!$C$39)))-'Year Schedule'!$K$41+'Year Schedule'!$L$41)</f>
        <v>#VALUE!</v>
      </c>
      <c r="AO7" s="0" t="e">
        <f aca="true">MAX(0,AN7*(1+(_xlfn.NORM.INV(RAND(),Inputs!$D$39,Inputs!$C$39)))-'Year Schedule'!$K$42+'Year Schedule'!$L$42)</f>
        <v>#VALUE!</v>
      </c>
      <c r="AP7" s="0" t="e">
        <f aca="true">MAX(0,AO7*(1+(_xlfn.NORM.INV(RAND(),Inputs!$D$39,Inputs!$C$39)))-'Year Schedule'!$K$43+'Year Schedule'!$L$43)</f>
        <v>#VALUE!</v>
      </c>
      <c r="AQ7" s="0" t="e">
        <f aca="true">MAX(0,AP7*(1+(_xlfn.NORM.INV(RAND(),Inputs!$D$39,Inputs!$C$39)))-'Year Schedule'!$K$44+'Year Schedule'!$L$44)</f>
        <v>#VALUE!</v>
      </c>
      <c r="AR7" s="0" t="e">
        <f aca="true">MAX(0,AQ7*(1+(_xlfn.NORM.INV(RAND(),Inputs!$D$39,Inputs!$C$39)))-'Year Schedule'!$K$45+'Year Schedule'!$L$45)</f>
        <v>#VALUE!</v>
      </c>
      <c r="AS7" s="0" t="e">
        <f aca="true">MAX(0,AR7*(1+(_xlfn.NORM.INV(RAND(),Inputs!$D$39,Inputs!$C$39)))-'Year Schedule'!$K$46+'Year Schedule'!$L$46)</f>
        <v>#VALUE!</v>
      </c>
      <c r="AT7" s="0" t="e">
        <f aca="true">MAX(0,AS7*(1+(_xlfn.NORM.INV(RAND(),Inputs!$D$39,Inputs!$C$39)))-'Year Schedule'!$K$47+'Year Schedule'!$L$47)</f>
        <v>#VALUE!</v>
      </c>
      <c r="AU7" s="0" t="e">
        <f aca="true">MAX(0,AT7*(1+(_xlfn.NORM.INV(RAND(),Inputs!$D$39,Inputs!$C$39)))-'Year Schedule'!$K$48+'Year Schedule'!$L$48)</f>
        <v>#VALUE!</v>
      </c>
      <c r="AV7" s="0" t="e">
        <f aca="true">MAX(0,AU7*(1+(_xlfn.NORM.INV(RAND(),Inputs!$D$39,Inputs!$C$39)))-'Year Schedule'!$K$49+'Year Schedule'!$L$49)</f>
        <v>#VALUE!</v>
      </c>
      <c r="AW7" s="0" t="e">
        <f aca="true">MAX(0,AV7*(1+(_xlfn.NORM.INV(RAND(),Inputs!$D$39,Inputs!$C$39)))-'Year Schedule'!$K$50+'Year Schedule'!$L$50)</f>
        <v>#VALUE!</v>
      </c>
      <c r="AX7" s="0" t="e">
        <f aca="true">MAX(0,AW7*(1+(_xlfn.NORM.INV(RAND(),Inputs!$D$39,Inputs!$C$39)))-'Year Schedule'!$K$51+'Year Schedule'!$L$51)</f>
        <v>#VALUE!</v>
      </c>
      <c r="AY7" s="0" t="e">
        <f aca="true">MAX(0,AX7*(1+(_xlfn.NORM.INV(RAND(),Inputs!$D$39,Inputs!$C$39)))-'Year Schedule'!$K$52+'Year Schedule'!$L$52)</f>
        <v>#VALUE!</v>
      </c>
      <c r="AZ7" s="0" t="e">
        <f aca="true">MAX(0,AY7*(1+(_xlfn.NORM.INV(RAND(),Inputs!$D$39,Inputs!$C$39)))-'Year Schedule'!$K$53+'Year Schedule'!$L$53)</f>
        <v>#VALUE!</v>
      </c>
      <c r="BA7" s="0" t="e">
        <f aca="false">INDEX(C7:AZ7,1,Inputs!$C$6)</f>
        <v>#VALUE!</v>
      </c>
      <c r="BB7" s="0" t="n">
        <f aca="false">IFERROR(EXP(SUMPRODUCT(LN((C7:INDEX(C7:AZ7,1,Inputs!$C$6)+$C$1004:INDEX($C$1004:$AZ$1004,1,Inputs!$C$6))/B7:INDEX(B7:AY7,1,Inputs!$C$6)))/Inputs!$C$6)-1,-1)</f>
        <v>-1</v>
      </c>
    </row>
    <row r="8" customFormat="false" ht="15" hidden="false" customHeight="true" outlineLevel="0" collapsed="false">
      <c r="A8" s="0" t="n">
        <v>6</v>
      </c>
      <c r="B8" s="177" t="n">
        <f aca="false">Inputs!$C$38</f>
        <v>0</v>
      </c>
      <c r="C8" s="0" t="e">
        <f aca="true">MAX(0,B8*(1+(_xlfn.NORM.INV(RAND(),Inputs!$D$39,Inputs!$C$39)))-'Year Schedule'!$K$4+'Year Schedule'!$L$4)</f>
        <v>#VALUE!</v>
      </c>
      <c r="D8" s="0" t="e">
        <f aca="true">MAX(0,C8*(1+(_xlfn.NORM.INV(RAND(),Inputs!$D$39,Inputs!$C$39)))-'Year Schedule'!$K$5+'Year Schedule'!$L$5)</f>
        <v>#VALUE!</v>
      </c>
      <c r="E8" s="0" t="e">
        <f aca="true">MAX(0,D8*(1+(_xlfn.NORM.INV(RAND(),Inputs!$D$39,Inputs!$C$39)))-'Year Schedule'!$K$6+'Year Schedule'!$L$6)</f>
        <v>#VALUE!</v>
      </c>
      <c r="F8" s="0" t="e">
        <f aca="true">MAX(0,E8*(1+(_xlfn.NORM.INV(RAND(),Inputs!$D$39,Inputs!$C$39)))-'Year Schedule'!$K$7+'Year Schedule'!$L$7)</f>
        <v>#VALUE!</v>
      </c>
      <c r="G8" s="0" t="e">
        <f aca="true">MAX(0,F8*(1+(_xlfn.NORM.INV(RAND(),Inputs!$D$39,Inputs!$C$39)))-'Year Schedule'!$K$8+'Year Schedule'!$L$8)</f>
        <v>#VALUE!</v>
      </c>
      <c r="H8" s="0" t="e">
        <f aca="true">MAX(0,G8*(1+(_xlfn.NORM.INV(RAND(),Inputs!$D$39,Inputs!$C$39)))-'Year Schedule'!$K$9+'Year Schedule'!$L$9)</f>
        <v>#VALUE!</v>
      </c>
      <c r="I8" s="0" t="e">
        <f aca="true">MAX(0,H8*(1+(_xlfn.NORM.INV(RAND(),Inputs!$D$39,Inputs!$C$39)))-'Year Schedule'!$K$10+'Year Schedule'!$L$10)</f>
        <v>#VALUE!</v>
      </c>
      <c r="J8" s="0" t="e">
        <f aca="true">MAX(0,I8*(1+(_xlfn.NORM.INV(RAND(),Inputs!$D$39,Inputs!$C$39)))-'Year Schedule'!$K$11+'Year Schedule'!$L$11)</f>
        <v>#VALUE!</v>
      </c>
      <c r="K8" s="0" t="e">
        <f aca="true">MAX(0,J8*(1+(_xlfn.NORM.INV(RAND(),Inputs!$D$39,Inputs!$C$39)))-'Year Schedule'!$K$12+'Year Schedule'!$L$12)</f>
        <v>#VALUE!</v>
      </c>
      <c r="L8" s="0" t="e">
        <f aca="true">MAX(0,K8*(1+(_xlfn.NORM.INV(RAND(),Inputs!$D$39,Inputs!$C$39)))-'Year Schedule'!$K$13+'Year Schedule'!$L$13)</f>
        <v>#VALUE!</v>
      </c>
      <c r="M8" s="0" t="e">
        <f aca="true">MAX(0,L8*(1+(_xlfn.NORM.INV(RAND(),Inputs!$D$39,Inputs!$C$39)))-'Year Schedule'!$K$14+'Year Schedule'!$L$14)</f>
        <v>#VALUE!</v>
      </c>
      <c r="N8" s="0" t="e">
        <f aca="true">MAX(0,M8*(1+(_xlfn.NORM.INV(RAND(),Inputs!$D$39,Inputs!$C$39)))-'Year Schedule'!$K$15+'Year Schedule'!$L$15)</f>
        <v>#VALUE!</v>
      </c>
      <c r="O8" s="0" t="e">
        <f aca="true">MAX(0,N8*(1+(_xlfn.NORM.INV(RAND(),Inputs!$D$39,Inputs!$C$39)))-'Year Schedule'!$K$16+'Year Schedule'!$L$16)</f>
        <v>#VALUE!</v>
      </c>
      <c r="P8" s="0" t="e">
        <f aca="true">MAX(0,O8*(1+(_xlfn.NORM.INV(RAND(),Inputs!$D$39,Inputs!$C$39)))-'Year Schedule'!$K$17+'Year Schedule'!$L$17)</f>
        <v>#VALUE!</v>
      </c>
      <c r="Q8" s="0" t="e">
        <f aca="true">MAX(0,P8*(1+(_xlfn.NORM.INV(RAND(),Inputs!$D$39,Inputs!$C$39)))-'Year Schedule'!$K$18+'Year Schedule'!$L$18)</f>
        <v>#VALUE!</v>
      </c>
      <c r="R8" s="0" t="e">
        <f aca="true">MAX(0,Q8*(1+(_xlfn.NORM.INV(RAND(),Inputs!$D$39,Inputs!$C$39)))-'Year Schedule'!$K$19+'Year Schedule'!$L$19)</f>
        <v>#VALUE!</v>
      </c>
      <c r="S8" s="0" t="e">
        <f aca="true">MAX(0,R8*(1+(_xlfn.NORM.INV(RAND(),Inputs!$D$39,Inputs!$C$39)))-'Year Schedule'!$K$20+'Year Schedule'!$L$20)</f>
        <v>#VALUE!</v>
      </c>
      <c r="T8" s="0" t="e">
        <f aca="true">MAX(0,S8*(1+(_xlfn.NORM.INV(RAND(),Inputs!$D$39,Inputs!$C$39)))-'Year Schedule'!$K$21+'Year Schedule'!$L$21)</f>
        <v>#VALUE!</v>
      </c>
      <c r="U8" s="0" t="e">
        <f aca="true">MAX(0,T8*(1+(_xlfn.NORM.INV(RAND(),Inputs!$D$39,Inputs!$C$39)))-'Year Schedule'!$K$22+'Year Schedule'!$L$22)</f>
        <v>#VALUE!</v>
      </c>
      <c r="V8" s="0" t="e">
        <f aca="true">MAX(0,U8*(1+(_xlfn.NORM.INV(RAND(),Inputs!$D$39,Inputs!$C$39)))-'Year Schedule'!$K$23+'Year Schedule'!$L$23)</f>
        <v>#VALUE!</v>
      </c>
      <c r="W8" s="0" t="e">
        <f aca="true">MAX(0,V8*(1+(_xlfn.NORM.INV(RAND(),Inputs!$D$39,Inputs!$C$39)))-'Year Schedule'!$K$24+'Year Schedule'!$L$24)</f>
        <v>#VALUE!</v>
      </c>
      <c r="X8" s="0" t="e">
        <f aca="true">MAX(0,W8*(1+(_xlfn.NORM.INV(RAND(),Inputs!$D$39,Inputs!$C$39)))-'Year Schedule'!$K$25+'Year Schedule'!$L$25)</f>
        <v>#VALUE!</v>
      </c>
      <c r="Y8" s="0" t="e">
        <f aca="true">MAX(0,X8*(1+(_xlfn.NORM.INV(RAND(),Inputs!$D$39,Inputs!$C$39)))-'Year Schedule'!$K$26+'Year Schedule'!$L$26)</f>
        <v>#VALUE!</v>
      </c>
      <c r="Z8" s="0" t="e">
        <f aca="true">MAX(0,Y8*(1+(_xlfn.NORM.INV(RAND(),Inputs!$D$39,Inputs!$C$39)))-'Year Schedule'!$K$27+'Year Schedule'!$L$27)</f>
        <v>#VALUE!</v>
      </c>
      <c r="AA8" s="0" t="e">
        <f aca="true">MAX(0,Z8*(1+(_xlfn.NORM.INV(RAND(),Inputs!$D$39,Inputs!$C$39)))-'Year Schedule'!$K$28+'Year Schedule'!$L$28)</f>
        <v>#VALUE!</v>
      </c>
      <c r="AB8" s="0" t="e">
        <f aca="true">MAX(0,AA8*(1+(_xlfn.NORM.INV(RAND(),Inputs!$D$39,Inputs!$C$39)))-'Year Schedule'!$K$29+'Year Schedule'!$L$29)</f>
        <v>#VALUE!</v>
      </c>
      <c r="AC8" s="0" t="e">
        <f aca="true">MAX(0,AB8*(1+(_xlfn.NORM.INV(RAND(),Inputs!$D$39,Inputs!$C$39)))-'Year Schedule'!$K$30+'Year Schedule'!$L$30)</f>
        <v>#VALUE!</v>
      </c>
      <c r="AD8" s="0" t="e">
        <f aca="true">MAX(0,AC8*(1+(_xlfn.NORM.INV(RAND(),Inputs!$D$39,Inputs!$C$39)))-'Year Schedule'!$K$31+'Year Schedule'!$L$31)</f>
        <v>#VALUE!</v>
      </c>
      <c r="AE8" s="0" t="e">
        <f aca="true">MAX(0,AD8*(1+(_xlfn.NORM.INV(RAND(),Inputs!$D$39,Inputs!$C$39)))-'Year Schedule'!$K$32+'Year Schedule'!$L$32)</f>
        <v>#VALUE!</v>
      </c>
      <c r="AF8" s="0" t="e">
        <f aca="true">MAX(0,AE8*(1+(_xlfn.NORM.INV(RAND(),Inputs!$D$39,Inputs!$C$39)))-'Year Schedule'!$K$33+'Year Schedule'!$L$33)</f>
        <v>#VALUE!</v>
      </c>
      <c r="AG8" s="0" t="e">
        <f aca="true">MAX(0,AF8*(1+(_xlfn.NORM.INV(RAND(),Inputs!$D$39,Inputs!$C$39)))-'Year Schedule'!$K$34+'Year Schedule'!$L$34)</f>
        <v>#VALUE!</v>
      </c>
      <c r="AH8" s="0" t="e">
        <f aca="true">MAX(0,AG8*(1+(_xlfn.NORM.INV(RAND(),Inputs!$D$39,Inputs!$C$39)))-'Year Schedule'!$K$35+'Year Schedule'!$L$35)</f>
        <v>#VALUE!</v>
      </c>
      <c r="AI8" s="0" t="e">
        <f aca="true">MAX(0,AH8*(1+(_xlfn.NORM.INV(RAND(),Inputs!$D$39,Inputs!$C$39)))-'Year Schedule'!$K$36+'Year Schedule'!$L$36)</f>
        <v>#VALUE!</v>
      </c>
      <c r="AJ8" s="0" t="e">
        <f aca="true">MAX(0,AI8*(1+(_xlfn.NORM.INV(RAND(),Inputs!$D$39,Inputs!$C$39)))-'Year Schedule'!$K$37+'Year Schedule'!$L$37)</f>
        <v>#VALUE!</v>
      </c>
      <c r="AK8" s="0" t="e">
        <f aca="true">MAX(0,AJ8*(1+(_xlfn.NORM.INV(RAND(),Inputs!$D$39,Inputs!$C$39)))-'Year Schedule'!$K$38+'Year Schedule'!$L$38)</f>
        <v>#VALUE!</v>
      </c>
      <c r="AL8" s="0" t="e">
        <f aca="true">MAX(0,AK8*(1+(_xlfn.NORM.INV(RAND(),Inputs!$D$39,Inputs!$C$39)))-'Year Schedule'!$K$39+'Year Schedule'!$L$39)</f>
        <v>#VALUE!</v>
      </c>
      <c r="AM8" s="0" t="e">
        <f aca="true">MAX(0,AL8*(1+(_xlfn.NORM.INV(RAND(),Inputs!$D$39,Inputs!$C$39)))-'Year Schedule'!$K$40+'Year Schedule'!$L$40)</f>
        <v>#VALUE!</v>
      </c>
      <c r="AN8" s="0" t="e">
        <f aca="true">MAX(0,AM8*(1+(_xlfn.NORM.INV(RAND(),Inputs!$D$39,Inputs!$C$39)))-'Year Schedule'!$K$41+'Year Schedule'!$L$41)</f>
        <v>#VALUE!</v>
      </c>
      <c r="AO8" s="0" t="e">
        <f aca="true">MAX(0,AN8*(1+(_xlfn.NORM.INV(RAND(),Inputs!$D$39,Inputs!$C$39)))-'Year Schedule'!$K$42+'Year Schedule'!$L$42)</f>
        <v>#VALUE!</v>
      </c>
      <c r="AP8" s="0" t="e">
        <f aca="true">MAX(0,AO8*(1+(_xlfn.NORM.INV(RAND(),Inputs!$D$39,Inputs!$C$39)))-'Year Schedule'!$K$43+'Year Schedule'!$L$43)</f>
        <v>#VALUE!</v>
      </c>
      <c r="AQ8" s="0" t="e">
        <f aca="true">MAX(0,AP8*(1+(_xlfn.NORM.INV(RAND(),Inputs!$D$39,Inputs!$C$39)))-'Year Schedule'!$K$44+'Year Schedule'!$L$44)</f>
        <v>#VALUE!</v>
      </c>
      <c r="AR8" s="0" t="e">
        <f aca="true">MAX(0,AQ8*(1+(_xlfn.NORM.INV(RAND(),Inputs!$D$39,Inputs!$C$39)))-'Year Schedule'!$K$45+'Year Schedule'!$L$45)</f>
        <v>#VALUE!</v>
      </c>
      <c r="AS8" s="0" t="e">
        <f aca="true">MAX(0,AR8*(1+(_xlfn.NORM.INV(RAND(),Inputs!$D$39,Inputs!$C$39)))-'Year Schedule'!$K$46+'Year Schedule'!$L$46)</f>
        <v>#VALUE!</v>
      </c>
      <c r="AT8" s="0" t="e">
        <f aca="true">MAX(0,AS8*(1+(_xlfn.NORM.INV(RAND(),Inputs!$D$39,Inputs!$C$39)))-'Year Schedule'!$K$47+'Year Schedule'!$L$47)</f>
        <v>#VALUE!</v>
      </c>
      <c r="AU8" s="0" t="e">
        <f aca="true">MAX(0,AT8*(1+(_xlfn.NORM.INV(RAND(),Inputs!$D$39,Inputs!$C$39)))-'Year Schedule'!$K$48+'Year Schedule'!$L$48)</f>
        <v>#VALUE!</v>
      </c>
      <c r="AV8" s="0" t="e">
        <f aca="true">MAX(0,AU8*(1+(_xlfn.NORM.INV(RAND(),Inputs!$D$39,Inputs!$C$39)))-'Year Schedule'!$K$49+'Year Schedule'!$L$49)</f>
        <v>#VALUE!</v>
      </c>
      <c r="AW8" s="0" t="e">
        <f aca="true">MAX(0,AV8*(1+(_xlfn.NORM.INV(RAND(),Inputs!$D$39,Inputs!$C$39)))-'Year Schedule'!$K$50+'Year Schedule'!$L$50)</f>
        <v>#VALUE!</v>
      </c>
      <c r="AX8" s="0" t="e">
        <f aca="true">MAX(0,AW8*(1+(_xlfn.NORM.INV(RAND(),Inputs!$D$39,Inputs!$C$39)))-'Year Schedule'!$K$51+'Year Schedule'!$L$51)</f>
        <v>#VALUE!</v>
      </c>
      <c r="AY8" s="0" t="e">
        <f aca="true">MAX(0,AX8*(1+(_xlfn.NORM.INV(RAND(),Inputs!$D$39,Inputs!$C$39)))-'Year Schedule'!$K$52+'Year Schedule'!$L$52)</f>
        <v>#VALUE!</v>
      </c>
      <c r="AZ8" s="0" t="e">
        <f aca="true">MAX(0,AY8*(1+(_xlfn.NORM.INV(RAND(),Inputs!$D$39,Inputs!$C$39)))-'Year Schedule'!$K$53+'Year Schedule'!$L$53)</f>
        <v>#VALUE!</v>
      </c>
      <c r="BA8" s="0" t="e">
        <f aca="false">INDEX(C8:AZ8,1,Inputs!$C$6)</f>
        <v>#VALUE!</v>
      </c>
      <c r="BB8" s="0" t="n">
        <f aca="false">IFERROR(EXP(SUMPRODUCT(LN((C8:INDEX(C8:AZ8,1,Inputs!$C$6)+$C$1004:INDEX($C$1004:$AZ$1004,1,Inputs!$C$6))/B8:INDEX(B8:AY8,1,Inputs!$C$6)))/Inputs!$C$6)-1,-1)</f>
        <v>-1</v>
      </c>
    </row>
    <row r="9" customFormat="false" ht="15" hidden="false" customHeight="true" outlineLevel="0" collapsed="false">
      <c r="A9" s="0" t="n">
        <v>7</v>
      </c>
      <c r="B9" s="177" t="n">
        <f aca="false">Inputs!$C$38</f>
        <v>0</v>
      </c>
      <c r="C9" s="0" t="e">
        <f aca="true">MAX(0,B9*(1+(_xlfn.NORM.INV(RAND(),Inputs!$D$39,Inputs!$C$39)))-'Year Schedule'!$K$4+'Year Schedule'!$L$4)</f>
        <v>#VALUE!</v>
      </c>
      <c r="D9" s="0" t="e">
        <f aca="true">MAX(0,C9*(1+(_xlfn.NORM.INV(RAND(),Inputs!$D$39,Inputs!$C$39)))-'Year Schedule'!$K$5+'Year Schedule'!$L$5)</f>
        <v>#VALUE!</v>
      </c>
      <c r="E9" s="0" t="e">
        <f aca="true">MAX(0,D9*(1+(_xlfn.NORM.INV(RAND(),Inputs!$D$39,Inputs!$C$39)))-'Year Schedule'!$K$6+'Year Schedule'!$L$6)</f>
        <v>#VALUE!</v>
      </c>
      <c r="F9" s="0" t="e">
        <f aca="true">MAX(0,E9*(1+(_xlfn.NORM.INV(RAND(),Inputs!$D$39,Inputs!$C$39)))-'Year Schedule'!$K$7+'Year Schedule'!$L$7)</f>
        <v>#VALUE!</v>
      </c>
      <c r="G9" s="0" t="e">
        <f aca="true">MAX(0,F9*(1+(_xlfn.NORM.INV(RAND(),Inputs!$D$39,Inputs!$C$39)))-'Year Schedule'!$K$8+'Year Schedule'!$L$8)</f>
        <v>#VALUE!</v>
      </c>
      <c r="H9" s="0" t="e">
        <f aca="true">MAX(0,G9*(1+(_xlfn.NORM.INV(RAND(),Inputs!$D$39,Inputs!$C$39)))-'Year Schedule'!$K$9+'Year Schedule'!$L$9)</f>
        <v>#VALUE!</v>
      </c>
      <c r="I9" s="0" t="e">
        <f aca="true">MAX(0,H9*(1+(_xlfn.NORM.INV(RAND(),Inputs!$D$39,Inputs!$C$39)))-'Year Schedule'!$K$10+'Year Schedule'!$L$10)</f>
        <v>#VALUE!</v>
      </c>
      <c r="J9" s="0" t="e">
        <f aca="true">MAX(0,I9*(1+(_xlfn.NORM.INV(RAND(),Inputs!$D$39,Inputs!$C$39)))-'Year Schedule'!$K$11+'Year Schedule'!$L$11)</f>
        <v>#VALUE!</v>
      </c>
      <c r="K9" s="0" t="e">
        <f aca="true">MAX(0,J9*(1+(_xlfn.NORM.INV(RAND(),Inputs!$D$39,Inputs!$C$39)))-'Year Schedule'!$K$12+'Year Schedule'!$L$12)</f>
        <v>#VALUE!</v>
      </c>
      <c r="L9" s="0" t="e">
        <f aca="true">MAX(0,K9*(1+(_xlfn.NORM.INV(RAND(),Inputs!$D$39,Inputs!$C$39)))-'Year Schedule'!$K$13+'Year Schedule'!$L$13)</f>
        <v>#VALUE!</v>
      </c>
      <c r="M9" s="0" t="e">
        <f aca="true">MAX(0,L9*(1+(_xlfn.NORM.INV(RAND(),Inputs!$D$39,Inputs!$C$39)))-'Year Schedule'!$K$14+'Year Schedule'!$L$14)</f>
        <v>#VALUE!</v>
      </c>
      <c r="N9" s="0" t="e">
        <f aca="true">MAX(0,M9*(1+(_xlfn.NORM.INV(RAND(),Inputs!$D$39,Inputs!$C$39)))-'Year Schedule'!$K$15+'Year Schedule'!$L$15)</f>
        <v>#VALUE!</v>
      </c>
      <c r="O9" s="0" t="e">
        <f aca="true">MAX(0,N9*(1+(_xlfn.NORM.INV(RAND(),Inputs!$D$39,Inputs!$C$39)))-'Year Schedule'!$K$16+'Year Schedule'!$L$16)</f>
        <v>#VALUE!</v>
      </c>
      <c r="P9" s="0" t="e">
        <f aca="true">MAX(0,O9*(1+(_xlfn.NORM.INV(RAND(),Inputs!$D$39,Inputs!$C$39)))-'Year Schedule'!$K$17+'Year Schedule'!$L$17)</f>
        <v>#VALUE!</v>
      </c>
      <c r="Q9" s="0" t="e">
        <f aca="true">MAX(0,P9*(1+(_xlfn.NORM.INV(RAND(),Inputs!$D$39,Inputs!$C$39)))-'Year Schedule'!$K$18+'Year Schedule'!$L$18)</f>
        <v>#VALUE!</v>
      </c>
      <c r="R9" s="0" t="e">
        <f aca="true">MAX(0,Q9*(1+(_xlfn.NORM.INV(RAND(),Inputs!$D$39,Inputs!$C$39)))-'Year Schedule'!$K$19+'Year Schedule'!$L$19)</f>
        <v>#VALUE!</v>
      </c>
      <c r="S9" s="0" t="e">
        <f aca="true">MAX(0,R9*(1+(_xlfn.NORM.INV(RAND(),Inputs!$D$39,Inputs!$C$39)))-'Year Schedule'!$K$20+'Year Schedule'!$L$20)</f>
        <v>#VALUE!</v>
      </c>
      <c r="T9" s="0" t="e">
        <f aca="true">MAX(0,S9*(1+(_xlfn.NORM.INV(RAND(),Inputs!$D$39,Inputs!$C$39)))-'Year Schedule'!$K$21+'Year Schedule'!$L$21)</f>
        <v>#VALUE!</v>
      </c>
      <c r="U9" s="0" t="e">
        <f aca="true">MAX(0,T9*(1+(_xlfn.NORM.INV(RAND(),Inputs!$D$39,Inputs!$C$39)))-'Year Schedule'!$K$22+'Year Schedule'!$L$22)</f>
        <v>#VALUE!</v>
      </c>
      <c r="V9" s="0" t="e">
        <f aca="true">MAX(0,U9*(1+(_xlfn.NORM.INV(RAND(),Inputs!$D$39,Inputs!$C$39)))-'Year Schedule'!$K$23+'Year Schedule'!$L$23)</f>
        <v>#VALUE!</v>
      </c>
      <c r="W9" s="0" t="e">
        <f aca="true">MAX(0,V9*(1+(_xlfn.NORM.INV(RAND(),Inputs!$D$39,Inputs!$C$39)))-'Year Schedule'!$K$24+'Year Schedule'!$L$24)</f>
        <v>#VALUE!</v>
      </c>
      <c r="X9" s="0" t="e">
        <f aca="true">MAX(0,W9*(1+(_xlfn.NORM.INV(RAND(),Inputs!$D$39,Inputs!$C$39)))-'Year Schedule'!$K$25+'Year Schedule'!$L$25)</f>
        <v>#VALUE!</v>
      </c>
      <c r="Y9" s="0" t="e">
        <f aca="true">MAX(0,X9*(1+(_xlfn.NORM.INV(RAND(),Inputs!$D$39,Inputs!$C$39)))-'Year Schedule'!$K$26+'Year Schedule'!$L$26)</f>
        <v>#VALUE!</v>
      </c>
      <c r="Z9" s="0" t="e">
        <f aca="true">MAX(0,Y9*(1+(_xlfn.NORM.INV(RAND(),Inputs!$D$39,Inputs!$C$39)))-'Year Schedule'!$K$27+'Year Schedule'!$L$27)</f>
        <v>#VALUE!</v>
      </c>
      <c r="AA9" s="0" t="e">
        <f aca="true">MAX(0,Z9*(1+(_xlfn.NORM.INV(RAND(),Inputs!$D$39,Inputs!$C$39)))-'Year Schedule'!$K$28+'Year Schedule'!$L$28)</f>
        <v>#VALUE!</v>
      </c>
      <c r="AB9" s="0" t="e">
        <f aca="true">MAX(0,AA9*(1+(_xlfn.NORM.INV(RAND(),Inputs!$D$39,Inputs!$C$39)))-'Year Schedule'!$K$29+'Year Schedule'!$L$29)</f>
        <v>#VALUE!</v>
      </c>
      <c r="AC9" s="0" t="e">
        <f aca="true">MAX(0,AB9*(1+(_xlfn.NORM.INV(RAND(),Inputs!$D$39,Inputs!$C$39)))-'Year Schedule'!$K$30+'Year Schedule'!$L$30)</f>
        <v>#VALUE!</v>
      </c>
      <c r="AD9" s="0" t="e">
        <f aca="true">MAX(0,AC9*(1+(_xlfn.NORM.INV(RAND(),Inputs!$D$39,Inputs!$C$39)))-'Year Schedule'!$K$31+'Year Schedule'!$L$31)</f>
        <v>#VALUE!</v>
      </c>
      <c r="AE9" s="0" t="e">
        <f aca="true">MAX(0,AD9*(1+(_xlfn.NORM.INV(RAND(),Inputs!$D$39,Inputs!$C$39)))-'Year Schedule'!$K$32+'Year Schedule'!$L$32)</f>
        <v>#VALUE!</v>
      </c>
      <c r="AF9" s="0" t="e">
        <f aca="true">MAX(0,AE9*(1+(_xlfn.NORM.INV(RAND(),Inputs!$D$39,Inputs!$C$39)))-'Year Schedule'!$K$33+'Year Schedule'!$L$33)</f>
        <v>#VALUE!</v>
      </c>
      <c r="AG9" s="0" t="e">
        <f aca="true">MAX(0,AF9*(1+(_xlfn.NORM.INV(RAND(),Inputs!$D$39,Inputs!$C$39)))-'Year Schedule'!$K$34+'Year Schedule'!$L$34)</f>
        <v>#VALUE!</v>
      </c>
      <c r="AH9" s="0" t="e">
        <f aca="true">MAX(0,AG9*(1+(_xlfn.NORM.INV(RAND(),Inputs!$D$39,Inputs!$C$39)))-'Year Schedule'!$K$35+'Year Schedule'!$L$35)</f>
        <v>#VALUE!</v>
      </c>
      <c r="AI9" s="0" t="e">
        <f aca="true">MAX(0,AH9*(1+(_xlfn.NORM.INV(RAND(),Inputs!$D$39,Inputs!$C$39)))-'Year Schedule'!$K$36+'Year Schedule'!$L$36)</f>
        <v>#VALUE!</v>
      </c>
      <c r="AJ9" s="0" t="e">
        <f aca="true">MAX(0,AI9*(1+(_xlfn.NORM.INV(RAND(),Inputs!$D$39,Inputs!$C$39)))-'Year Schedule'!$K$37+'Year Schedule'!$L$37)</f>
        <v>#VALUE!</v>
      </c>
      <c r="AK9" s="0" t="e">
        <f aca="true">MAX(0,AJ9*(1+(_xlfn.NORM.INV(RAND(),Inputs!$D$39,Inputs!$C$39)))-'Year Schedule'!$K$38+'Year Schedule'!$L$38)</f>
        <v>#VALUE!</v>
      </c>
      <c r="AL9" s="0" t="e">
        <f aca="true">MAX(0,AK9*(1+(_xlfn.NORM.INV(RAND(),Inputs!$D$39,Inputs!$C$39)))-'Year Schedule'!$K$39+'Year Schedule'!$L$39)</f>
        <v>#VALUE!</v>
      </c>
      <c r="AM9" s="0" t="e">
        <f aca="true">MAX(0,AL9*(1+(_xlfn.NORM.INV(RAND(),Inputs!$D$39,Inputs!$C$39)))-'Year Schedule'!$K$40+'Year Schedule'!$L$40)</f>
        <v>#VALUE!</v>
      </c>
      <c r="AN9" s="0" t="e">
        <f aca="true">MAX(0,AM9*(1+(_xlfn.NORM.INV(RAND(),Inputs!$D$39,Inputs!$C$39)))-'Year Schedule'!$K$41+'Year Schedule'!$L$41)</f>
        <v>#VALUE!</v>
      </c>
      <c r="AO9" s="0" t="e">
        <f aca="true">MAX(0,AN9*(1+(_xlfn.NORM.INV(RAND(),Inputs!$D$39,Inputs!$C$39)))-'Year Schedule'!$K$42+'Year Schedule'!$L$42)</f>
        <v>#VALUE!</v>
      </c>
      <c r="AP9" s="0" t="e">
        <f aca="true">MAX(0,AO9*(1+(_xlfn.NORM.INV(RAND(),Inputs!$D$39,Inputs!$C$39)))-'Year Schedule'!$K$43+'Year Schedule'!$L$43)</f>
        <v>#VALUE!</v>
      </c>
      <c r="AQ9" s="0" t="e">
        <f aca="true">MAX(0,AP9*(1+(_xlfn.NORM.INV(RAND(),Inputs!$D$39,Inputs!$C$39)))-'Year Schedule'!$K$44+'Year Schedule'!$L$44)</f>
        <v>#VALUE!</v>
      </c>
      <c r="AR9" s="0" t="e">
        <f aca="true">MAX(0,AQ9*(1+(_xlfn.NORM.INV(RAND(),Inputs!$D$39,Inputs!$C$39)))-'Year Schedule'!$K$45+'Year Schedule'!$L$45)</f>
        <v>#VALUE!</v>
      </c>
      <c r="AS9" s="0" t="e">
        <f aca="true">MAX(0,AR9*(1+(_xlfn.NORM.INV(RAND(),Inputs!$D$39,Inputs!$C$39)))-'Year Schedule'!$K$46+'Year Schedule'!$L$46)</f>
        <v>#VALUE!</v>
      </c>
      <c r="AT9" s="0" t="e">
        <f aca="true">MAX(0,AS9*(1+(_xlfn.NORM.INV(RAND(),Inputs!$D$39,Inputs!$C$39)))-'Year Schedule'!$K$47+'Year Schedule'!$L$47)</f>
        <v>#VALUE!</v>
      </c>
      <c r="AU9" s="0" t="e">
        <f aca="true">MAX(0,AT9*(1+(_xlfn.NORM.INV(RAND(),Inputs!$D$39,Inputs!$C$39)))-'Year Schedule'!$K$48+'Year Schedule'!$L$48)</f>
        <v>#VALUE!</v>
      </c>
      <c r="AV9" s="0" t="e">
        <f aca="true">MAX(0,AU9*(1+(_xlfn.NORM.INV(RAND(),Inputs!$D$39,Inputs!$C$39)))-'Year Schedule'!$K$49+'Year Schedule'!$L$49)</f>
        <v>#VALUE!</v>
      </c>
      <c r="AW9" s="0" t="e">
        <f aca="true">MAX(0,AV9*(1+(_xlfn.NORM.INV(RAND(),Inputs!$D$39,Inputs!$C$39)))-'Year Schedule'!$K$50+'Year Schedule'!$L$50)</f>
        <v>#VALUE!</v>
      </c>
      <c r="AX9" s="0" t="e">
        <f aca="true">MAX(0,AW9*(1+(_xlfn.NORM.INV(RAND(),Inputs!$D$39,Inputs!$C$39)))-'Year Schedule'!$K$51+'Year Schedule'!$L$51)</f>
        <v>#VALUE!</v>
      </c>
      <c r="AY9" s="0" t="e">
        <f aca="true">MAX(0,AX9*(1+(_xlfn.NORM.INV(RAND(),Inputs!$D$39,Inputs!$C$39)))-'Year Schedule'!$K$52+'Year Schedule'!$L$52)</f>
        <v>#VALUE!</v>
      </c>
      <c r="AZ9" s="0" t="e">
        <f aca="true">MAX(0,AY9*(1+(_xlfn.NORM.INV(RAND(),Inputs!$D$39,Inputs!$C$39)))-'Year Schedule'!$K$53+'Year Schedule'!$L$53)</f>
        <v>#VALUE!</v>
      </c>
      <c r="BA9" s="0" t="e">
        <f aca="false">INDEX(C9:AZ9,1,Inputs!$C$6)</f>
        <v>#VALUE!</v>
      </c>
      <c r="BB9" s="0" t="n">
        <f aca="false">IFERROR(EXP(SUMPRODUCT(LN((C9:INDEX(C9:AZ9,1,Inputs!$C$6)+$C$1004:INDEX($C$1004:$AZ$1004,1,Inputs!$C$6))/B9:INDEX(B9:AY9,1,Inputs!$C$6)))/Inputs!$C$6)-1,-1)</f>
        <v>-1</v>
      </c>
    </row>
    <row r="10" customFormat="false" ht="15" hidden="false" customHeight="true" outlineLevel="0" collapsed="false">
      <c r="A10" s="0" t="n">
        <v>8</v>
      </c>
      <c r="B10" s="177" t="n">
        <f aca="false">Inputs!$C$38</f>
        <v>0</v>
      </c>
      <c r="C10" s="0" t="e">
        <f aca="true">MAX(0,B10*(1+(_xlfn.NORM.INV(RAND(),Inputs!$D$39,Inputs!$C$39)))-'Year Schedule'!$K$4+'Year Schedule'!$L$4)</f>
        <v>#VALUE!</v>
      </c>
      <c r="D10" s="0" t="e">
        <f aca="true">MAX(0,C10*(1+(_xlfn.NORM.INV(RAND(),Inputs!$D$39,Inputs!$C$39)))-'Year Schedule'!$K$5+'Year Schedule'!$L$5)</f>
        <v>#VALUE!</v>
      </c>
      <c r="E10" s="0" t="e">
        <f aca="true">MAX(0,D10*(1+(_xlfn.NORM.INV(RAND(),Inputs!$D$39,Inputs!$C$39)))-'Year Schedule'!$K$6+'Year Schedule'!$L$6)</f>
        <v>#VALUE!</v>
      </c>
      <c r="F10" s="0" t="e">
        <f aca="true">MAX(0,E10*(1+(_xlfn.NORM.INV(RAND(),Inputs!$D$39,Inputs!$C$39)))-'Year Schedule'!$K$7+'Year Schedule'!$L$7)</f>
        <v>#VALUE!</v>
      </c>
      <c r="G10" s="0" t="e">
        <f aca="true">MAX(0,F10*(1+(_xlfn.NORM.INV(RAND(),Inputs!$D$39,Inputs!$C$39)))-'Year Schedule'!$K$8+'Year Schedule'!$L$8)</f>
        <v>#VALUE!</v>
      </c>
      <c r="H10" s="0" t="e">
        <f aca="true">MAX(0,G10*(1+(_xlfn.NORM.INV(RAND(),Inputs!$D$39,Inputs!$C$39)))-'Year Schedule'!$K$9+'Year Schedule'!$L$9)</f>
        <v>#VALUE!</v>
      </c>
      <c r="I10" s="0" t="e">
        <f aca="true">MAX(0,H10*(1+(_xlfn.NORM.INV(RAND(),Inputs!$D$39,Inputs!$C$39)))-'Year Schedule'!$K$10+'Year Schedule'!$L$10)</f>
        <v>#VALUE!</v>
      </c>
      <c r="J10" s="0" t="e">
        <f aca="true">MAX(0,I10*(1+(_xlfn.NORM.INV(RAND(),Inputs!$D$39,Inputs!$C$39)))-'Year Schedule'!$K$11+'Year Schedule'!$L$11)</f>
        <v>#VALUE!</v>
      </c>
      <c r="K10" s="0" t="e">
        <f aca="true">MAX(0,J10*(1+(_xlfn.NORM.INV(RAND(),Inputs!$D$39,Inputs!$C$39)))-'Year Schedule'!$K$12+'Year Schedule'!$L$12)</f>
        <v>#VALUE!</v>
      </c>
      <c r="L10" s="0" t="e">
        <f aca="true">MAX(0,K10*(1+(_xlfn.NORM.INV(RAND(),Inputs!$D$39,Inputs!$C$39)))-'Year Schedule'!$K$13+'Year Schedule'!$L$13)</f>
        <v>#VALUE!</v>
      </c>
      <c r="M10" s="0" t="e">
        <f aca="true">MAX(0,L10*(1+(_xlfn.NORM.INV(RAND(),Inputs!$D$39,Inputs!$C$39)))-'Year Schedule'!$K$14+'Year Schedule'!$L$14)</f>
        <v>#VALUE!</v>
      </c>
      <c r="N10" s="0" t="e">
        <f aca="true">MAX(0,M10*(1+(_xlfn.NORM.INV(RAND(),Inputs!$D$39,Inputs!$C$39)))-'Year Schedule'!$K$15+'Year Schedule'!$L$15)</f>
        <v>#VALUE!</v>
      </c>
      <c r="O10" s="0" t="e">
        <f aca="true">MAX(0,N10*(1+(_xlfn.NORM.INV(RAND(),Inputs!$D$39,Inputs!$C$39)))-'Year Schedule'!$K$16+'Year Schedule'!$L$16)</f>
        <v>#VALUE!</v>
      </c>
      <c r="P10" s="0" t="e">
        <f aca="true">MAX(0,O10*(1+(_xlfn.NORM.INV(RAND(),Inputs!$D$39,Inputs!$C$39)))-'Year Schedule'!$K$17+'Year Schedule'!$L$17)</f>
        <v>#VALUE!</v>
      </c>
      <c r="Q10" s="0" t="e">
        <f aca="true">MAX(0,P10*(1+(_xlfn.NORM.INV(RAND(),Inputs!$D$39,Inputs!$C$39)))-'Year Schedule'!$K$18+'Year Schedule'!$L$18)</f>
        <v>#VALUE!</v>
      </c>
      <c r="R10" s="0" t="e">
        <f aca="true">MAX(0,Q10*(1+(_xlfn.NORM.INV(RAND(),Inputs!$D$39,Inputs!$C$39)))-'Year Schedule'!$K$19+'Year Schedule'!$L$19)</f>
        <v>#VALUE!</v>
      </c>
      <c r="S10" s="0" t="e">
        <f aca="true">MAX(0,R10*(1+(_xlfn.NORM.INV(RAND(),Inputs!$D$39,Inputs!$C$39)))-'Year Schedule'!$K$20+'Year Schedule'!$L$20)</f>
        <v>#VALUE!</v>
      </c>
      <c r="T10" s="0" t="e">
        <f aca="true">MAX(0,S10*(1+(_xlfn.NORM.INV(RAND(),Inputs!$D$39,Inputs!$C$39)))-'Year Schedule'!$K$21+'Year Schedule'!$L$21)</f>
        <v>#VALUE!</v>
      </c>
      <c r="U10" s="0" t="e">
        <f aca="true">MAX(0,T10*(1+(_xlfn.NORM.INV(RAND(),Inputs!$D$39,Inputs!$C$39)))-'Year Schedule'!$K$22+'Year Schedule'!$L$22)</f>
        <v>#VALUE!</v>
      </c>
      <c r="V10" s="0" t="e">
        <f aca="true">MAX(0,U10*(1+(_xlfn.NORM.INV(RAND(),Inputs!$D$39,Inputs!$C$39)))-'Year Schedule'!$K$23+'Year Schedule'!$L$23)</f>
        <v>#VALUE!</v>
      </c>
      <c r="W10" s="0" t="e">
        <f aca="true">MAX(0,V10*(1+(_xlfn.NORM.INV(RAND(),Inputs!$D$39,Inputs!$C$39)))-'Year Schedule'!$K$24+'Year Schedule'!$L$24)</f>
        <v>#VALUE!</v>
      </c>
      <c r="X10" s="0" t="e">
        <f aca="true">MAX(0,W10*(1+(_xlfn.NORM.INV(RAND(),Inputs!$D$39,Inputs!$C$39)))-'Year Schedule'!$K$25+'Year Schedule'!$L$25)</f>
        <v>#VALUE!</v>
      </c>
      <c r="Y10" s="0" t="e">
        <f aca="true">MAX(0,X10*(1+(_xlfn.NORM.INV(RAND(),Inputs!$D$39,Inputs!$C$39)))-'Year Schedule'!$K$26+'Year Schedule'!$L$26)</f>
        <v>#VALUE!</v>
      </c>
      <c r="Z10" s="0" t="e">
        <f aca="true">MAX(0,Y10*(1+(_xlfn.NORM.INV(RAND(),Inputs!$D$39,Inputs!$C$39)))-'Year Schedule'!$K$27+'Year Schedule'!$L$27)</f>
        <v>#VALUE!</v>
      </c>
      <c r="AA10" s="0" t="e">
        <f aca="true">MAX(0,Z10*(1+(_xlfn.NORM.INV(RAND(),Inputs!$D$39,Inputs!$C$39)))-'Year Schedule'!$K$28+'Year Schedule'!$L$28)</f>
        <v>#VALUE!</v>
      </c>
      <c r="AB10" s="0" t="e">
        <f aca="true">MAX(0,AA10*(1+(_xlfn.NORM.INV(RAND(),Inputs!$D$39,Inputs!$C$39)))-'Year Schedule'!$K$29+'Year Schedule'!$L$29)</f>
        <v>#VALUE!</v>
      </c>
      <c r="AC10" s="0" t="e">
        <f aca="true">MAX(0,AB10*(1+(_xlfn.NORM.INV(RAND(),Inputs!$D$39,Inputs!$C$39)))-'Year Schedule'!$K$30+'Year Schedule'!$L$30)</f>
        <v>#VALUE!</v>
      </c>
      <c r="AD10" s="0" t="e">
        <f aca="true">MAX(0,AC10*(1+(_xlfn.NORM.INV(RAND(),Inputs!$D$39,Inputs!$C$39)))-'Year Schedule'!$K$31+'Year Schedule'!$L$31)</f>
        <v>#VALUE!</v>
      </c>
      <c r="AE10" s="0" t="e">
        <f aca="true">MAX(0,AD10*(1+(_xlfn.NORM.INV(RAND(),Inputs!$D$39,Inputs!$C$39)))-'Year Schedule'!$K$32+'Year Schedule'!$L$32)</f>
        <v>#VALUE!</v>
      </c>
      <c r="AF10" s="0" t="e">
        <f aca="true">MAX(0,AE10*(1+(_xlfn.NORM.INV(RAND(),Inputs!$D$39,Inputs!$C$39)))-'Year Schedule'!$K$33+'Year Schedule'!$L$33)</f>
        <v>#VALUE!</v>
      </c>
      <c r="AG10" s="0" t="e">
        <f aca="true">MAX(0,AF10*(1+(_xlfn.NORM.INV(RAND(),Inputs!$D$39,Inputs!$C$39)))-'Year Schedule'!$K$34+'Year Schedule'!$L$34)</f>
        <v>#VALUE!</v>
      </c>
      <c r="AH10" s="0" t="e">
        <f aca="true">MAX(0,AG10*(1+(_xlfn.NORM.INV(RAND(),Inputs!$D$39,Inputs!$C$39)))-'Year Schedule'!$K$35+'Year Schedule'!$L$35)</f>
        <v>#VALUE!</v>
      </c>
      <c r="AI10" s="0" t="e">
        <f aca="true">MAX(0,AH10*(1+(_xlfn.NORM.INV(RAND(),Inputs!$D$39,Inputs!$C$39)))-'Year Schedule'!$K$36+'Year Schedule'!$L$36)</f>
        <v>#VALUE!</v>
      </c>
      <c r="AJ10" s="0" t="e">
        <f aca="true">MAX(0,AI10*(1+(_xlfn.NORM.INV(RAND(),Inputs!$D$39,Inputs!$C$39)))-'Year Schedule'!$K$37+'Year Schedule'!$L$37)</f>
        <v>#VALUE!</v>
      </c>
      <c r="AK10" s="0" t="e">
        <f aca="true">MAX(0,AJ10*(1+(_xlfn.NORM.INV(RAND(),Inputs!$D$39,Inputs!$C$39)))-'Year Schedule'!$K$38+'Year Schedule'!$L$38)</f>
        <v>#VALUE!</v>
      </c>
      <c r="AL10" s="0" t="e">
        <f aca="true">MAX(0,AK10*(1+(_xlfn.NORM.INV(RAND(),Inputs!$D$39,Inputs!$C$39)))-'Year Schedule'!$K$39+'Year Schedule'!$L$39)</f>
        <v>#VALUE!</v>
      </c>
      <c r="AM10" s="0" t="e">
        <f aca="true">MAX(0,AL10*(1+(_xlfn.NORM.INV(RAND(),Inputs!$D$39,Inputs!$C$39)))-'Year Schedule'!$K$40+'Year Schedule'!$L$40)</f>
        <v>#VALUE!</v>
      </c>
      <c r="AN10" s="0" t="e">
        <f aca="true">MAX(0,AM10*(1+(_xlfn.NORM.INV(RAND(),Inputs!$D$39,Inputs!$C$39)))-'Year Schedule'!$K$41+'Year Schedule'!$L$41)</f>
        <v>#VALUE!</v>
      </c>
      <c r="AO10" s="0" t="e">
        <f aca="true">MAX(0,AN10*(1+(_xlfn.NORM.INV(RAND(),Inputs!$D$39,Inputs!$C$39)))-'Year Schedule'!$K$42+'Year Schedule'!$L$42)</f>
        <v>#VALUE!</v>
      </c>
      <c r="AP10" s="0" t="e">
        <f aca="true">MAX(0,AO10*(1+(_xlfn.NORM.INV(RAND(),Inputs!$D$39,Inputs!$C$39)))-'Year Schedule'!$K$43+'Year Schedule'!$L$43)</f>
        <v>#VALUE!</v>
      </c>
      <c r="AQ10" s="0" t="e">
        <f aca="true">MAX(0,AP10*(1+(_xlfn.NORM.INV(RAND(),Inputs!$D$39,Inputs!$C$39)))-'Year Schedule'!$K$44+'Year Schedule'!$L$44)</f>
        <v>#VALUE!</v>
      </c>
      <c r="AR10" s="0" t="e">
        <f aca="true">MAX(0,AQ10*(1+(_xlfn.NORM.INV(RAND(),Inputs!$D$39,Inputs!$C$39)))-'Year Schedule'!$K$45+'Year Schedule'!$L$45)</f>
        <v>#VALUE!</v>
      </c>
      <c r="AS10" s="0" t="e">
        <f aca="true">MAX(0,AR10*(1+(_xlfn.NORM.INV(RAND(),Inputs!$D$39,Inputs!$C$39)))-'Year Schedule'!$K$46+'Year Schedule'!$L$46)</f>
        <v>#VALUE!</v>
      </c>
      <c r="AT10" s="0" t="e">
        <f aca="true">MAX(0,AS10*(1+(_xlfn.NORM.INV(RAND(),Inputs!$D$39,Inputs!$C$39)))-'Year Schedule'!$K$47+'Year Schedule'!$L$47)</f>
        <v>#VALUE!</v>
      </c>
      <c r="AU10" s="0" t="e">
        <f aca="true">MAX(0,AT10*(1+(_xlfn.NORM.INV(RAND(),Inputs!$D$39,Inputs!$C$39)))-'Year Schedule'!$K$48+'Year Schedule'!$L$48)</f>
        <v>#VALUE!</v>
      </c>
      <c r="AV10" s="0" t="e">
        <f aca="true">MAX(0,AU10*(1+(_xlfn.NORM.INV(RAND(),Inputs!$D$39,Inputs!$C$39)))-'Year Schedule'!$K$49+'Year Schedule'!$L$49)</f>
        <v>#VALUE!</v>
      </c>
      <c r="AW10" s="0" t="e">
        <f aca="true">MAX(0,AV10*(1+(_xlfn.NORM.INV(RAND(),Inputs!$D$39,Inputs!$C$39)))-'Year Schedule'!$K$50+'Year Schedule'!$L$50)</f>
        <v>#VALUE!</v>
      </c>
      <c r="AX10" s="0" t="e">
        <f aca="true">MAX(0,AW10*(1+(_xlfn.NORM.INV(RAND(),Inputs!$D$39,Inputs!$C$39)))-'Year Schedule'!$K$51+'Year Schedule'!$L$51)</f>
        <v>#VALUE!</v>
      </c>
      <c r="AY10" s="0" t="e">
        <f aca="true">MAX(0,AX10*(1+(_xlfn.NORM.INV(RAND(),Inputs!$D$39,Inputs!$C$39)))-'Year Schedule'!$K$52+'Year Schedule'!$L$52)</f>
        <v>#VALUE!</v>
      </c>
      <c r="AZ10" s="0" t="e">
        <f aca="true">MAX(0,AY10*(1+(_xlfn.NORM.INV(RAND(),Inputs!$D$39,Inputs!$C$39)))-'Year Schedule'!$K$53+'Year Schedule'!$L$53)</f>
        <v>#VALUE!</v>
      </c>
      <c r="BA10" s="0" t="e">
        <f aca="false">INDEX(C10:AZ10,1,Inputs!$C$6)</f>
        <v>#VALUE!</v>
      </c>
      <c r="BB10" s="0" t="n">
        <f aca="false">IFERROR(EXP(SUMPRODUCT(LN((C10:INDEX(C10:AZ10,1,Inputs!$C$6)+$C$1004:INDEX($C$1004:$AZ$1004,1,Inputs!$C$6))/B10:INDEX(B10:AY10,1,Inputs!$C$6)))/Inputs!$C$6)-1,-1)</f>
        <v>-1</v>
      </c>
    </row>
    <row r="11" customFormat="false" ht="15" hidden="false" customHeight="true" outlineLevel="0" collapsed="false">
      <c r="A11" s="0" t="n">
        <v>9</v>
      </c>
      <c r="B11" s="177" t="n">
        <f aca="false">Inputs!$C$38</f>
        <v>0</v>
      </c>
      <c r="C11" s="0" t="e">
        <f aca="true">MAX(0,B11*(1+(_xlfn.NORM.INV(RAND(),Inputs!$D$39,Inputs!$C$39)))-'Year Schedule'!$K$4+'Year Schedule'!$L$4)</f>
        <v>#VALUE!</v>
      </c>
      <c r="D11" s="0" t="e">
        <f aca="true">MAX(0,C11*(1+(_xlfn.NORM.INV(RAND(),Inputs!$D$39,Inputs!$C$39)))-'Year Schedule'!$K$5+'Year Schedule'!$L$5)</f>
        <v>#VALUE!</v>
      </c>
      <c r="E11" s="0" t="e">
        <f aca="true">MAX(0,D11*(1+(_xlfn.NORM.INV(RAND(),Inputs!$D$39,Inputs!$C$39)))-'Year Schedule'!$K$6+'Year Schedule'!$L$6)</f>
        <v>#VALUE!</v>
      </c>
      <c r="F11" s="0" t="e">
        <f aca="true">MAX(0,E11*(1+(_xlfn.NORM.INV(RAND(),Inputs!$D$39,Inputs!$C$39)))-'Year Schedule'!$K$7+'Year Schedule'!$L$7)</f>
        <v>#VALUE!</v>
      </c>
      <c r="G11" s="0" t="e">
        <f aca="true">MAX(0,F11*(1+(_xlfn.NORM.INV(RAND(),Inputs!$D$39,Inputs!$C$39)))-'Year Schedule'!$K$8+'Year Schedule'!$L$8)</f>
        <v>#VALUE!</v>
      </c>
      <c r="H11" s="0" t="e">
        <f aca="true">MAX(0,G11*(1+(_xlfn.NORM.INV(RAND(),Inputs!$D$39,Inputs!$C$39)))-'Year Schedule'!$K$9+'Year Schedule'!$L$9)</f>
        <v>#VALUE!</v>
      </c>
      <c r="I11" s="0" t="e">
        <f aca="true">MAX(0,H11*(1+(_xlfn.NORM.INV(RAND(),Inputs!$D$39,Inputs!$C$39)))-'Year Schedule'!$K$10+'Year Schedule'!$L$10)</f>
        <v>#VALUE!</v>
      </c>
      <c r="J11" s="0" t="e">
        <f aca="true">MAX(0,I11*(1+(_xlfn.NORM.INV(RAND(),Inputs!$D$39,Inputs!$C$39)))-'Year Schedule'!$K$11+'Year Schedule'!$L$11)</f>
        <v>#VALUE!</v>
      </c>
      <c r="K11" s="0" t="e">
        <f aca="true">MAX(0,J11*(1+(_xlfn.NORM.INV(RAND(),Inputs!$D$39,Inputs!$C$39)))-'Year Schedule'!$K$12+'Year Schedule'!$L$12)</f>
        <v>#VALUE!</v>
      </c>
      <c r="L11" s="0" t="e">
        <f aca="true">MAX(0,K11*(1+(_xlfn.NORM.INV(RAND(),Inputs!$D$39,Inputs!$C$39)))-'Year Schedule'!$K$13+'Year Schedule'!$L$13)</f>
        <v>#VALUE!</v>
      </c>
      <c r="M11" s="0" t="e">
        <f aca="true">MAX(0,L11*(1+(_xlfn.NORM.INV(RAND(),Inputs!$D$39,Inputs!$C$39)))-'Year Schedule'!$K$14+'Year Schedule'!$L$14)</f>
        <v>#VALUE!</v>
      </c>
      <c r="N11" s="0" t="e">
        <f aca="true">MAX(0,M11*(1+(_xlfn.NORM.INV(RAND(),Inputs!$D$39,Inputs!$C$39)))-'Year Schedule'!$K$15+'Year Schedule'!$L$15)</f>
        <v>#VALUE!</v>
      </c>
      <c r="O11" s="0" t="e">
        <f aca="true">MAX(0,N11*(1+(_xlfn.NORM.INV(RAND(),Inputs!$D$39,Inputs!$C$39)))-'Year Schedule'!$K$16+'Year Schedule'!$L$16)</f>
        <v>#VALUE!</v>
      </c>
      <c r="P11" s="0" t="e">
        <f aca="true">MAX(0,O11*(1+(_xlfn.NORM.INV(RAND(),Inputs!$D$39,Inputs!$C$39)))-'Year Schedule'!$K$17+'Year Schedule'!$L$17)</f>
        <v>#VALUE!</v>
      </c>
      <c r="Q11" s="0" t="e">
        <f aca="true">MAX(0,P11*(1+(_xlfn.NORM.INV(RAND(),Inputs!$D$39,Inputs!$C$39)))-'Year Schedule'!$K$18+'Year Schedule'!$L$18)</f>
        <v>#VALUE!</v>
      </c>
      <c r="R11" s="0" t="e">
        <f aca="true">MAX(0,Q11*(1+(_xlfn.NORM.INV(RAND(),Inputs!$D$39,Inputs!$C$39)))-'Year Schedule'!$K$19+'Year Schedule'!$L$19)</f>
        <v>#VALUE!</v>
      </c>
      <c r="S11" s="0" t="e">
        <f aca="true">MAX(0,R11*(1+(_xlfn.NORM.INV(RAND(),Inputs!$D$39,Inputs!$C$39)))-'Year Schedule'!$K$20+'Year Schedule'!$L$20)</f>
        <v>#VALUE!</v>
      </c>
      <c r="T11" s="0" t="e">
        <f aca="true">MAX(0,S11*(1+(_xlfn.NORM.INV(RAND(),Inputs!$D$39,Inputs!$C$39)))-'Year Schedule'!$K$21+'Year Schedule'!$L$21)</f>
        <v>#VALUE!</v>
      </c>
      <c r="U11" s="0" t="e">
        <f aca="true">MAX(0,T11*(1+(_xlfn.NORM.INV(RAND(),Inputs!$D$39,Inputs!$C$39)))-'Year Schedule'!$K$22+'Year Schedule'!$L$22)</f>
        <v>#VALUE!</v>
      </c>
      <c r="V11" s="0" t="e">
        <f aca="true">MAX(0,U11*(1+(_xlfn.NORM.INV(RAND(),Inputs!$D$39,Inputs!$C$39)))-'Year Schedule'!$K$23+'Year Schedule'!$L$23)</f>
        <v>#VALUE!</v>
      </c>
      <c r="W11" s="0" t="e">
        <f aca="true">MAX(0,V11*(1+(_xlfn.NORM.INV(RAND(),Inputs!$D$39,Inputs!$C$39)))-'Year Schedule'!$K$24+'Year Schedule'!$L$24)</f>
        <v>#VALUE!</v>
      </c>
      <c r="X11" s="0" t="e">
        <f aca="true">MAX(0,W11*(1+(_xlfn.NORM.INV(RAND(),Inputs!$D$39,Inputs!$C$39)))-'Year Schedule'!$K$25+'Year Schedule'!$L$25)</f>
        <v>#VALUE!</v>
      </c>
      <c r="Y11" s="0" t="e">
        <f aca="true">MAX(0,X11*(1+(_xlfn.NORM.INV(RAND(),Inputs!$D$39,Inputs!$C$39)))-'Year Schedule'!$K$26+'Year Schedule'!$L$26)</f>
        <v>#VALUE!</v>
      </c>
      <c r="Z11" s="0" t="e">
        <f aca="true">MAX(0,Y11*(1+(_xlfn.NORM.INV(RAND(),Inputs!$D$39,Inputs!$C$39)))-'Year Schedule'!$K$27+'Year Schedule'!$L$27)</f>
        <v>#VALUE!</v>
      </c>
      <c r="AA11" s="0" t="e">
        <f aca="true">MAX(0,Z11*(1+(_xlfn.NORM.INV(RAND(),Inputs!$D$39,Inputs!$C$39)))-'Year Schedule'!$K$28+'Year Schedule'!$L$28)</f>
        <v>#VALUE!</v>
      </c>
      <c r="AB11" s="0" t="e">
        <f aca="true">MAX(0,AA11*(1+(_xlfn.NORM.INV(RAND(),Inputs!$D$39,Inputs!$C$39)))-'Year Schedule'!$K$29+'Year Schedule'!$L$29)</f>
        <v>#VALUE!</v>
      </c>
      <c r="AC11" s="0" t="e">
        <f aca="true">MAX(0,AB11*(1+(_xlfn.NORM.INV(RAND(),Inputs!$D$39,Inputs!$C$39)))-'Year Schedule'!$K$30+'Year Schedule'!$L$30)</f>
        <v>#VALUE!</v>
      </c>
      <c r="AD11" s="0" t="e">
        <f aca="true">MAX(0,AC11*(1+(_xlfn.NORM.INV(RAND(),Inputs!$D$39,Inputs!$C$39)))-'Year Schedule'!$K$31+'Year Schedule'!$L$31)</f>
        <v>#VALUE!</v>
      </c>
      <c r="AE11" s="0" t="e">
        <f aca="true">MAX(0,AD11*(1+(_xlfn.NORM.INV(RAND(),Inputs!$D$39,Inputs!$C$39)))-'Year Schedule'!$K$32+'Year Schedule'!$L$32)</f>
        <v>#VALUE!</v>
      </c>
      <c r="AF11" s="0" t="e">
        <f aca="true">MAX(0,AE11*(1+(_xlfn.NORM.INV(RAND(),Inputs!$D$39,Inputs!$C$39)))-'Year Schedule'!$K$33+'Year Schedule'!$L$33)</f>
        <v>#VALUE!</v>
      </c>
      <c r="AG11" s="0" t="e">
        <f aca="true">MAX(0,AF11*(1+(_xlfn.NORM.INV(RAND(),Inputs!$D$39,Inputs!$C$39)))-'Year Schedule'!$K$34+'Year Schedule'!$L$34)</f>
        <v>#VALUE!</v>
      </c>
      <c r="AH11" s="0" t="e">
        <f aca="true">MAX(0,AG11*(1+(_xlfn.NORM.INV(RAND(),Inputs!$D$39,Inputs!$C$39)))-'Year Schedule'!$K$35+'Year Schedule'!$L$35)</f>
        <v>#VALUE!</v>
      </c>
      <c r="AI11" s="0" t="e">
        <f aca="true">MAX(0,AH11*(1+(_xlfn.NORM.INV(RAND(),Inputs!$D$39,Inputs!$C$39)))-'Year Schedule'!$K$36+'Year Schedule'!$L$36)</f>
        <v>#VALUE!</v>
      </c>
      <c r="AJ11" s="0" t="e">
        <f aca="true">MAX(0,AI11*(1+(_xlfn.NORM.INV(RAND(),Inputs!$D$39,Inputs!$C$39)))-'Year Schedule'!$K$37+'Year Schedule'!$L$37)</f>
        <v>#VALUE!</v>
      </c>
      <c r="AK11" s="0" t="e">
        <f aca="true">MAX(0,AJ11*(1+(_xlfn.NORM.INV(RAND(),Inputs!$D$39,Inputs!$C$39)))-'Year Schedule'!$K$38+'Year Schedule'!$L$38)</f>
        <v>#VALUE!</v>
      </c>
      <c r="AL11" s="0" t="e">
        <f aca="true">MAX(0,AK11*(1+(_xlfn.NORM.INV(RAND(),Inputs!$D$39,Inputs!$C$39)))-'Year Schedule'!$K$39+'Year Schedule'!$L$39)</f>
        <v>#VALUE!</v>
      </c>
      <c r="AM11" s="0" t="e">
        <f aca="true">MAX(0,AL11*(1+(_xlfn.NORM.INV(RAND(),Inputs!$D$39,Inputs!$C$39)))-'Year Schedule'!$K$40+'Year Schedule'!$L$40)</f>
        <v>#VALUE!</v>
      </c>
      <c r="AN11" s="0" t="e">
        <f aca="true">MAX(0,AM11*(1+(_xlfn.NORM.INV(RAND(),Inputs!$D$39,Inputs!$C$39)))-'Year Schedule'!$K$41+'Year Schedule'!$L$41)</f>
        <v>#VALUE!</v>
      </c>
      <c r="AO11" s="0" t="e">
        <f aca="true">MAX(0,AN11*(1+(_xlfn.NORM.INV(RAND(),Inputs!$D$39,Inputs!$C$39)))-'Year Schedule'!$K$42+'Year Schedule'!$L$42)</f>
        <v>#VALUE!</v>
      </c>
      <c r="AP11" s="0" t="e">
        <f aca="true">MAX(0,AO11*(1+(_xlfn.NORM.INV(RAND(),Inputs!$D$39,Inputs!$C$39)))-'Year Schedule'!$K$43+'Year Schedule'!$L$43)</f>
        <v>#VALUE!</v>
      </c>
      <c r="AQ11" s="0" t="e">
        <f aca="true">MAX(0,AP11*(1+(_xlfn.NORM.INV(RAND(),Inputs!$D$39,Inputs!$C$39)))-'Year Schedule'!$K$44+'Year Schedule'!$L$44)</f>
        <v>#VALUE!</v>
      </c>
      <c r="AR11" s="0" t="e">
        <f aca="true">MAX(0,AQ11*(1+(_xlfn.NORM.INV(RAND(),Inputs!$D$39,Inputs!$C$39)))-'Year Schedule'!$K$45+'Year Schedule'!$L$45)</f>
        <v>#VALUE!</v>
      </c>
      <c r="AS11" s="0" t="e">
        <f aca="true">MAX(0,AR11*(1+(_xlfn.NORM.INV(RAND(),Inputs!$D$39,Inputs!$C$39)))-'Year Schedule'!$K$46+'Year Schedule'!$L$46)</f>
        <v>#VALUE!</v>
      </c>
      <c r="AT11" s="0" t="e">
        <f aca="true">MAX(0,AS11*(1+(_xlfn.NORM.INV(RAND(),Inputs!$D$39,Inputs!$C$39)))-'Year Schedule'!$K$47+'Year Schedule'!$L$47)</f>
        <v>#VALUE!</v>
      </c>
      <c r="AU11" s="0" t="e">
        <f aca="true">MAX(0,AT11*(1+(_xlfn.NORM.INV(RAND(),Inputs!$D$39,Inputs!$C$39)))-'Year Schedule'!$K$48+'Year Schedule'!$L$48)</f>
        <v>#VALUE!</v>
      </c>
      <c r="AV11" s="0" t="e">
        <f aca="true">MAX(0,AU11*(1+(_xlfn.NORM.INV(RAND(),Inputs!$D$39,Inputs!$C$39)))-'Year Schedule'!$K$49+'Year Schedule'!$L$49)</f>
        <v>#VALUE!</v>
      </c>
      <c r="AW11" s="0" t="e">
        <f aca="true">MAX(0,AV11*(1+(_xlfn.NORM.INV(RAND(),Inputs!$D$39,Inputs!$C$39)))-'Year Schedule'!$K$50+'Year Schedule'!$L$50)</f>
        <v>#VALUE!</v>
      </c>
      <c r="AX11" s="0" t="e">
        <f aca="true">MAX(0,AW11*(1+(_xlfn.NORM.INV(RAND(),Inputs!$D$39,Inputs!$C$39)))-'Year Schedule'!$K$51+'Year Schedule'!$L$51)</f>
        <v>#VALUE!</v>
      </c>
      <c r="AY11" s="0" t="e">
        <f aca="true">MAX(0,AX11*(1+(_xlfn.NORM.INV(RAND(),Inputs!$D$39,Inputs!$C$39)))-'Year Schedule'!$K$52+'Year Schedule'!$L$52)</f>
        <v>#VALUE!</v>
      </c>
      <c r="AZ11" s="0" t="e">
        <f aca="true">MAX(0,AY11*(1+(_xlfn.NORM.INV(RAND(),Inputs!$D$39,Inputs!$C$39)))-'Year Schedule'!$K$53+'Year Schedule'!$L$53)</f>
        <v>#VALUE!</v>
      </c>
      <c r="BA11" s="0" t="e">
        <f aca="false">INDEX(C11:AZ11,1,Inputs!$C$6)</f>
        <v>#VALUE!</v>
      </c>
      <c r="BB11" s="0" t="n">
        <f aca="false">IFERROR(EXP(SUMPRODUCT(LN((C11:INDEX(C11:AZ11,1,Inputs!$C$6)+$C$1004:INDEX($C$1004:$AZ$1004,1,Inputs!$C$6))/B11:INDEX(B11:AY11,1,Inputs!$C$6)))/Inputs!$C$6)-1,-1)</f>
        <v>-1</v>
      </c>
    </row>
    <row r="12" customFormat="false" ht="15" hidden="false" customHeight="true" outlineLevel="0" collapsed="false">
      <c r="A12" s="0" t="n">
        <v>10</v>
      </c>
      <c r="B12" s="177" t="n">
        <f aca="false">Inputs!$C$38</f>
        <v>0</v>
      </c>
      <c r="C12" s="0" t="e">
        <f aca="true">MAX(0,B12*(1+(_xlfn.NORM.INV(RAND(),Inputs!$D$39,Inputs!$C$39)))-'Year Schedule'!$K$4+'Year Schedule'!$L$4)</f>
        <v>#VALUE!</v>
      </c>
      <c r="D12" s="0" t="e">
        <f aca="true">MAX(0,C12*(1+(_xlfn.NORM.INV(RAND(),Inputs!$D$39,Inputs!$C$39)))-'Year Schedule'!$K$5+'Year Schedule'!$L$5)</f>
        <v>#VALUE!</v>
      </c>
      <c r="E12" s="0" t="e">
        <f aca="true">MAX(0,D12*(1+(_xlfn.NORM.INV(RAND(),Inputs!$D$39,Inputs!$C$39)))-'Year Schedule'!$K$6+'Year Schedule'!$L$6)</f>
        <v>#VALUE!</v>
      </c>
      <c r="F12" s="0" t="e">
        <f aca="true">MAX(0,E12*(1+(_xlfn.NORM.INV(RAND(),Inputs!$D$39,Inputs!$C$39)))-'Year Schedule'!$K$7+'Year Schedule'!$L$7)</f>
        <v>#VALUE!</v>
      </c>
      <c r="G12" s="0" t="e">
        <f aca="true">MAX(0,F12*(1+(_xlfn.NORM.INV(RAND(),Inputs!$D$39,Inputs!$C$39)))-'Year Schedule'!$K$8+'Year Schedule'!$L$8)</f>
        <v>#VALUE!</v>
      </c>
      <c r="H12" s="0" t="e">
        <f aca="true">MAX(0,G12*(1+(_xlfn.NORM.INV(RAND(),Inputs!$D$39,Inputs!$C$39)))-'Year Schedule'!$K$9+'Year Schedule'!$L$9)</f>
        <v>#VALUE!</v>
      </c>
      <c r="I12" s="0" t="e">
        <f aca="true">MAX(0,H12*(1+(_xlfn.NORM.INV(RAND(),Inputs!$D$39,Inputs!$C$39)))-'Year Schedule'!$K$10+'Year Schedule'!$L$10)</f>
        <v>#VALUE!</v>
      </c>
      <c r="J12" s="0" t="e">
        <f aca="true">MAX(0,I12*(1+(_xlfn.NORM.INV(RAND(),Inputs!$D$39,Inputs!$C$39)))-'Year Schedule'!$K$11+'Year Schedule'!$L$11)</f>
        <v>#VALUE!</v>
      </c>
      <c r="K12" s="0" t="e">
        <f aca="true">MAX(0,J12*(1+(_xlfn.NORM.INV(RAND(),Inputs!$D$39,Inputs!$C$39)))-'Year Schedule'!$K$12+'Year Schedule'!$L$12)</f>
        <v>#VALUE!</v>
      </c>
      <c r="L12" s="0" t="e">
        <f aca="true">MAX(0,K12*(1+(_xlfn.NORM.INV(RAND(),Inputs!$D$39,Inputs!$C$39)))-'Year Schedule'!$K$13+'Year Schedule'!$L$13)</f>
        <v>#VALUE!</v>
      </c>
      <c r="M12" s="0" t="e">
        <f aca="true">MAX(0,L12*(1+(_xlfn.NORM.INV(RAND(),Inputs!$D$39,Inputs!$C$39)))-'Year Schedule'!$K$14+'Year Schedule'!$L$14)</f>
        <v>#VALUE!</v>
      </c>
      <c r="N12" s="0" t="e">
        <f aca="true">MAX(0,M12*(1+(_xlfn.NORM.INV(RAND(),Inputs!$D$39,Inputs!$C$39)))-'Year Schedule'!$K$15+'Year Schedule'!$L$15)</f>
        <v>#VALUE!</v>
      </c>
      <c r="O12" s="0" t="e">
        <f aca="true">MAX(0,N12*(1+(_xlfn.NORM.INV(RAND(),Inputs!$D$39,Inputs!$C$39)))-'Year Schedule'!$K$16+'Year Schedule'!$L$16)</f>
        <v>#VALUE!</v>
      </c>
      <c r="P12" s="0" t="e">
        <f aca="true">MAX(0,O12*(1+(_xlfn.NORM.INV(RAND(),Inputs!$D$39,Inputs!$C$39)))-'Year Schedule'!$K$17+'Year Schedule'!$L$17)</f>
        <v>#VALUE!</v>
      </c>
      <c r="Q12" s="0" t="e">
        <f aca="true">MAX(0,P12*(1+(_xlfn.NORM.INV(RAND(),Inputs!$D$39,Inputs!$C$39)))-'Year Schedule'!$K$18+'Year Schedule'!$L$18)</f>
        <v>#VALUE!</v>
      </c>
      <c r="R12" s="0" t="e">
        <f aca="true">MAX(0,Q12*(1+(_xlfn.NORM.INV(RAND(),Inputs!$D$39,Inputs!$C$39)))-'Year Schedule'!$K$19+'Year Schedule'!$L$19)</f>
        <v>#VALUE!</v>
      </c>
      <c r="S12" s="0" t="e">
        <f aca="true">MAX(0,R12*(1+(_xlfn.NORM.INV(RAND(),Inputs!$D$39,Inputs!$C$39)))-'Year Schedule'!$K$20+'Year Schedule'!$L$20)</f>
        <v>#VALUE!</v>
      </c>
      <c r="T12" s="0" t="e">
        <f aca="true">MAX(0,S12*(1+(_xlfn.NORM.INV(RAND(),Inputs!$D$39,Inputs!$C$39)))-'Year Schedule'!$K$21+'Year Schedule'!$L$21)</f>
        <v>#VALUE!</v>
      </c>
      <c r="U12" s="0" t="e">
        <f aca="true">MAX(0,T12*(1+(_xlfn.NORM.INV(RAND(),Inputs!$D$39,Inputs!$C$39)))-'Year Schedule'!$K$22+'Year Schedule'!$L$22)</f>
        <v>#VALUE!</v>
      </c>
      <c r="V12" s="0" t="e">
        <f aca="true">MAX(0,U12*(1+(_xlfn.NORM.INV(RAND(),Inputs!$D$39,Inputs!$C$39)))-'Year Schedule'!$K$23+'Year Schedule'!$L$23)</f>
        <v>#VALUE!</v>
      </c>
      <c r="W12" s="0" t="e">
        <f aca="true">MAX(0,V12*(1+(_xlfn.NORM.INV(RAND(),Inputs!$D$39,Inputs!$C$39)))-'Year Schedule'!$K$24+'Year Schedule'!$L$24)</f>
        <v>#VALUE!</v>
      </c>
      <c r="X12" s="0" t="e">
        <f aca="true">MAX(0,W12*(1+(_xlfn.NORM.INV(RAND(),Inputs!$D$39,Inputs!$C$39)))-'Year Schedule'!$K$25+'Year Schedule'!$L$25)</f>
        <v>#VALUE!</v>
      </c>
      <c r="Y12" s="0" t="e">
        <f aca="true">MAX(0,X12*(1+(_xlfn.NORM.INV(RAND(),Inputs!$D$39,Inputs!$C$39)))-'Year Schedule'!$K$26+'Year Schedule'!$L$26)</f>
        <v>#VALUE!</v>
      </c>
      <c r="Z12" s="0" t="e">
        <f aca="true">MAX(0,Y12*(1+(_xlfn.NORM.INV(RAND(),Inputs!$D$39,Inputs!$C$39)))-'Year Schedule'!$K$27+'Year Schedule'!$L$27)</f>
        <v>#VALUE!</v>
      </c>
      <c r="AA12" s="0" t="e">
        <f aca="true">MAX(0,Z12*(1+(_xlfn.NORM.INV(RAND(),Inputs!$D$39,Inputs!$C$39)))-'Year Schedule'!$K$28+'Year Schedule'!$L$28)</f>
        <v>#VALUE!</v>
      </c>
      <c r="AB12" s="0" t="e">
        <f aca="true">MAX(0,AA12*(1+(_xlfn.NORM.INV(RAND(),Inputs!$D$39,Inputs!$C$39)))-'Year Schedule'!$K$29+'Year Schedule'!$L$29)</f>
        <v>#VALUE!</v>
      </c>
      <c r="AC12" s="0" t="e">
        <f aca="true">MAX(0,AB12*(1+(_xlfn.NORM.INV(RAND(),Inputs!$D$39,Inputs!$C$39)))-'Year Schedule'!$K$30+'Year Schedule'!$L$30)</f>
        <v>#VALUE!</v>
      </c>
      <c r="AD12" s="0" t="e">
        <f aca="true">MAX(0,AC12*(1+(_xlfn.NORM.INV(RAND(),Inputs!$D$39,Inputs!$C$39)))-'Year Schedule'!$K$31+'Year Schedule'!$L$31)</f>
        <v>#VALUE!</v>
      </c>
      <c r="AE12" s="0" t="e">
        <f aca="true">MAX(0,AD12*(1+(_xlfn.NORM.INV(RAND(),Inputs!$D$39,Inputs!$C$39)))-'Year Schedule'!$K$32+'Year Schedule'!$L$32)</f>
        <v>#VALUE!</v>
      </c>
      <c r="AF12" s="0" t="e">
        <f aca="true">MAX(0,AE12*(1+(_xlfn.NORM.INV(RAND(),Inputs!$D$39,Inputs!$C$39)))-'Year Schedule'!$K$33+'Year Schedule'!$L$33)</f>
        <v>#VALUE!</v>
      </c>
      <c r="AG12" s="0" t="e">
        <f aca="true">MAX(0,AF12*(1+(_xlfn.NORM.INV(RAND(),Inputs!$D$39,Inputs!$C$39)))-'Year Schedule'!$K$34+'Year Schedule'!$L$34)</f>
        <v>#VALUE!</v>
      </c>
      <c r="AH12" s="0" t="e">
        <f aca="true">MAX(0,AG12*(1+(_xlfn.NORM.INV(RAND(),Inputs!$D$39,Inputs!$C$39)))-'Year Schedule'!$K$35+'Year Schedule'!$L$35)</f>
        <v>#VALUE!</v>
      </c>
      <c r="AI12" s="0" t="e">
        <f aca="true">MAX(0,AH12*(1+(_xlfn.NORM.INV(RAND(),Inputs!$D$39,Inputs!$C$39)))-'Year Schedule'!$K$36+'Year Schedule'!$L$36)</f>
        <v>#VALUE!</v>
      </c>
      <c r="AJ12" s="0" t="e">
        <f aca="true">MAX(0,AI12*(1+(_xlfn.NORM.INV(RAND(),Inputs!$D$39,Inputs!$C$39)))-'Year Schedule'!$K$37+'Year Schedule'!$L$37)</f>
        <v>#VALUE!</v>
      </c>
      <c r="AK12" s="0" t="e">
        <f aca="true">MAX(0,AJ12*(1+(_xlfn.NORM.INV(RAND(),Inputs!$D$39,Inputs!$C$39)))-'Year Schedule'!$K$38+'Year Schedule'!$L$38)</f>
        <v>#VALUE!</v>
      </c>
      <c r="AL12" s="0" t="e">
        <f aca="true">MAX(0,AK12*(1+(_xlfn.NORM.INV(RAND(),Inputs!$D$39,Inputs!$C$39)))-'Year Schedule'!$K$39+'Year Schedule'!$L$39)</f>
        <v>#VALUE!</v>
      </c>
      <c r="AM12" s="0" t="e">
        <f aca="true">MAX(0,AL12*(1+(_xlfn.NORM.INV(RAND(),Inputs!$D$39,Inputs!$C$39)))-'Year Schedule'!$K$40+'Year Schedule'!$L$40)</f>
        <v>#VALUE!</v>
      </c>
      <c r="AN12" s="0" t="e">
        <f aca="true">MAX(0,AM12*(1+(_xlfn.NORM.INV(RAND(),Inputs!$D$39,Inputs!$C$39)))-'Year Schedule'!$K$41+'Year Schedule'!$L$41)</f>
        <v>#VALUE!</v>
      </c>
      <c r="AO12" s="0" t="e">
        <f aca="true">MAX(0,AN12*(1+(_xlfn.NORM.INV(RAND(),Inputs!$D$39,Inputs!$C$39)))-'Year Schedule'!$K$42+'Year Schedule'!$L$42)</f>
        <v>#VALUE!</v>
      </c>
      <c r="AP12" s="0" t="e">
        <f aca="true">MAX(0,AO12*(1+(_xlfn.NORM.INV(RAND(),Inputs!$D$39,Inputs!$C$39)))-'Year Schedule'!$K$43+'Year Schedule'!$L$43)</f>
        <v>#VALUE!</v>
      </c>
      <c r="AQ12" s="0" t="e">
        <f aca="true">MAX(0,AP12*(1+(_xlfn.NORM.INV(RAND(),Inputs!$D$39,Inputs!$C$39)))-'Year Schedule'!$K$44+'Year Schedule'!$L$44)</f>
        <v>#VALUE!</v>
      </c>
      <c r="AR12" s="0" t="e">
        <f aca="true">MAX(0,AQ12*(1+(_xlfn.NORM.INV(RAND(),Inputs!$D$39,Inputs!$C$39)))-'Year Schedule'!$K$45+'Year Schedule'!$L$45)</f>
        <v>#VALUE!</v>
      </c>
      <c r="AS12" s="0" t="e">
        <f aca="true">MAX(0,AR12*(1+(_xlfn.NORM.INV(RAND(),Inputs!$D$39,Inputs!$C$39)))-'Year Schedule'!$K$46+'Year Schedule'!$L$46)</f>
        <v>#VALUE!</v>
      </c>
      <c r="AT12" s="0" t="e">
        <f aca="true">MAX(0,AS12*(1+(_xlfn.NORM.INV(RAND(),Inputs!$D$39,Inputs!$C$39)))-'Year Schedule'!$K$47+'Year Schedule'!$L$47)</f>
        <v>#VALUE!</v>
      </c>
      <c r="AU12" s="0" t="e">
        <f aca="true">MAX(0,AT12*(1+(_xlfn.NORM.INV(RAND(),Inputs!$D$39,Inputs!$C$39)))-'Year Schedule'!$K$48+'Year Schedule'!$L$48)</f>
        <v>#VALUE!</v>
      </c>
      <c r="AV12" s="0" t="e">
        <f aca="true">MAX(0,AU12*(1+(_xlfn.NORM.INV(RAND(),Inputs!$D$39,Inputs!$C$39)))-'Year Schedule'!$K$49+'Year Schedule'!$L$49)</f>
        <v>#VALUE!</v>
      </c>
      <c r="AW12" s="0" t="e">
        <f aca="true">MAX(0,AV12*(1+(_xlfn.NORM.INV(RAND(),Inputs!$D$39,Inputs!$C$39)))-'Year Schedule'!$K$50+'Year Schedule'!$L$50)</f>
        <v>#VALUE!</v>
      </c>
      <c r="AX12" s="0" t="e">
        <f aca="true">MAX(0,AW12*(1+(_xlfn.NORM.INV(RAND(),Inputs!$D$39,Inputs!$C$39)))-'Year Schedule'!$K$51+'Year Schedule'!$L$51)</f>
        <v>#VALUE!</v>
      </c>
      <c r="AY12" s="0" t="e">
        <f aca="true">MAX(0,AX12*(1+(_xlfn.NORM.INV(RAND(),Inputs!$D$39,Inputs!$C$39)))-'Year Schedule'!$K$52+'Year Schedule'!$L$52)</f>
        <v>#VALUE!</v>
      </c>
      <c r="AZ12" s="0" t="e">
        <f aca="true">MAX(0,AY12*(1+(_xlfn.NORM.INV(RAND(),Inputs!$D$39,Inputs!$C$39)))-'Year Schedule'!$K$53+'Year Schedule'!$L$53)</f>
        <v>#VALUE!</v>
      </c>
      <c r="BA12" s="0" t="e">
        <f aca="false">INDEX(C12:AZ12,1,Inputs!$C$6)</f>
        <v>#VALUE!</v>
      </c>
      <c r="BB12" s="0" t="n">
        <f aca="false">IFERROR(EXP(SUMPRODUCT(LN((C12:INDEX(C12:AZ12,1,Inputs!$C$6)+$C$1004:INDEX($C$1004:$AZ$1004,1,Inputs!$C$6))/B12:INDEX(B12:AY12,1,Inputs!$C$6)))/Inputs!$C$6)-1,-1)</f>
        <v>-1</v>
      </c>
    </row>
    <row r="13" customFormat="false" ht="15" hidden="false" customHeight="true" outlineLevel="0" collapsed="false">
      <c r="A13" s="0" t="n">
        <v>11</v>
      </c>
      <c r="B13" s="177" t="n">
        <f aca="false">Inputs!$C$38</f>
        <v>0</v>
      </c>
      <c r="C13" s="0" t="e">
        <f aca="true">MAX(0,B13*(1+(_xlfn.NORM.INV(RAND(),Inputs!$D$39,Inputs!$C$39)))-'Year Schedule'!$K$4+'Year Schedule'!$L$4)</f>
        <v>#VALUE!</v>
      </c>
      <c r="D13" s="0" t="e">
        <f aca="true">MAX(0,C13*(1+(_xlfn.NORM.INV(RAND(),Inputs!$D$39,Inputs!$C$39)))-'Year Schedule'!$K$5+'Year Schedule'!$L$5)</f>
        <v>#VALUE!</v>
      </c>
      <c r="E13" s="0" t="e">
        <f aca="true">MAX(0,D13*(1+(_xlfn.NORM.INV(RAND(),Inputs!$D$39,Inputs!$C$39)))-'Year Schedule'!$K$6+'Year Schedule'!$L$6)</f>
        <v>#VALUE!</v>
      </c>
      <c r="F13" s="0" t="e">
        <f aca="true">MAX(0,E13*(1+(_xlfn.NORM.INV(RAND(),Inputs!$D$39,Inputs!$C$39)))-'Year Schedule'!$K$7+'Year Schedule'!$L$7)</f>
        <v>#VALUE!</v>
      </c>
      <c r="G13" s="0" t="e">
        <f aca="true">MAX(0,F13*(1+(_xlfn.NORM.INV(RAND(),Inputs!$D$39,Inputs!$C$39)))-'Year Schedule'!$K$8+'Year Schedule'!$L$8)</f>
        <v>#VALUE!</v>
      </c>
      <c r="H13" s="0" t="e">
        <f aca="true">MAX(0,G13*(1+(_xlfn.NORM.INV(RAND(),Inputs!$D$39,Inputs!$C$39)))-'Year Schedule'!$K$9+'Year Schedule'!$L$9)</f>
        <v>#VALUE!</v>
      </c>
      <c r="I13" s="0" t="e">
        <f aca="true">MAX(0,H13*(1+(_xlfn.NORM.INV(RAND(),Inputs!$D$39,Inputs!$C$39)))-'Year Schedule'!$K$10+'Year Schedule'!$L$10)</f>
        <v>#VALUE!</v>
      </c>
      <c r="J13" s="0" t="e">
        <f aca="true">MAX(0,I13*(1+(_xlfn.NORM.INV(RAND(),Inputs!$D$39,Inputs!$C$39)))-'Year Schedule'!$K$11+'Year Schedule'!$L$11)</f>
        <v>#VALUE!</v>
      </c>
      <c r="K13" s="0" t="e">
        <f aca="true">MAX(0,J13*(1+(_xlfn.NORM.INV(RAND(),Inputs!$D$39,Inputs!$C$39)))-'Year Schedule'!$K$12+'Year Schedule'!$L$12)</f>
        <v>#VALUE!</v>
      </c>
      <c r="L13" s="0" t="e">
        <f aca="true">MAX(0,K13*(1+(_xlfn.NORM.INV(RAND(),Inputs!$D$39,Inputs!$C$39)))-'Year Schedule'!$K$13+'Year Schedule'!$L$13)</f>
        <v>#VALUE!</v>
      </c>
      <c r="M13" s="0" t="e">
        <f aca="true">MAX(0,L13*(1+(_xlfn.NORM.INV(RAND(),Inputs!$D$39,Inputs!$C$39)))-'Year Schedule'!$K$14+'Year Schedule'!$L$14)</f>
        <v>#VALUE!</v>
      </c>
      <c r="N13" s="0" t="e">
        <f aca="true">MAX(0,M13*(1+(_xlfn.NORM.INV(RAND(),Inputs!$D$39,Inputs!$C$39)))-'Year Schedule'!$K$15+'Year Schedule'!$L$15)</f>
        <v>#VALUE!</v>
      </c>
      <c r="O13" s="0" t="e">
        <f aca="true">MAX(0,N13*(1+(_xlfn.NORM.INV(RAND(),Inputs!$D$39,Inputs!$C$39)))-'Year Schedule'!$K$16+'Year Schedule'!$L$16)</f>
        <v>#VALUE!</v>
      </c>
      <c r="P13" s="0" t="e">
        <f aca="true">MAX(0,O13*(1+(_xlfn.NORM.INV(RAND(),Inputs!$D$39,Inputs!$C$39)))-'Year Schedule'!$K$17+'Year Schedule'!$L$17)</f>
        <v>#VALUE!</v>
      </c>
      <c r="Q13" s="0" t="e">
        <f aca="true">MAX(0,P13*(1+(_xlfn.NORM.INV(RAND(),Inputs!$D$39,Inputs!$C$39)))-'Year Schedule'!$K$18+'Year Schedule'!$L$18)</f>
        <v>#VALUE!</v>
      </c>
      <c r="R13" s="0" t="e">
        <f aca="true">MAX(0,Q13*(1+(_xlfn.NORM.INV(RAND(),Inputs!$D$39,Inputs!$C$39)))-'Year Schedule'!$K$19+'Year Schedule'!$L$19)</f>
        <v>#VALUE!</v>
      </c>
      <c r="S13" s="0" t="e">
        <f aca="true">MAX(0,R13*(1+(_xlfn.NORM.INV(RAND(),Inputs!$D$39,Inputs!$C$39)))-'Year Schedule'!$K$20+'Year Schedule'!$L$20)</f>
        <v>#VALUE!</v>
      </c>
      <c r="T13" s="0" t="e">
        <f aca="true">MAX(0,S13*(1+(_xlfn.NORM.INV(RAND(),Inputs!$D$39,Inputs!$C$39)))-'Year Schedule'!$K$21+'Year Schedule'!$L$21)</f>
        <v>#VALUE!</v>
      </c>
      <c r="U13" s="0" t="e">
        <f aca="true">MAX(0,T13*(1+(_xlfn.NORM.INV(RAND(),Inputs!$D$39,Inputs!$C$39)))-'Year Schedule'!$K$22+'Year Schedule'!$L$22)</f>
        <v>#VALUE!</v>
      </c>
      <c r="V13" s="0" t="e">
        <f aca="true">MAX(0,U13*(1+(_xlfn.NORM.INV(RAND(),Inputs!$D$39,Inputs!$C$39)))-'Year Schedule'!$K$23+'Year Schedule'!$L$23)</f>
        <v>#VALUE!</v>
      </c>
      <c r="W13" s="0" t="e">
        <f aca="true">MAX(0,V13*(1+(_xlfn.NORM.INV(RAND(),Inputs!$D$39,Inputs!$C$39)))-'Year Schedule'!$K$24+'Year Schedule'!$L$24)</f>
        <v>#VALUE!</v>
      </c>
      <c r="X13" s="0" t="e">
        <f aca="true">MAX(0,W13*(1+(_xlfn.NORM.INV(RAND(),Inputs!$D$39,Inputs!$C$39)))-'Year Schedule'!$K$25+'Year Schedule'!$L$25)</f>
        <v>#VALUE!</v>
      </c>
      <c r="Y13" s="0" t="e">
        <f aca="true">MAX(0,X13*(1+(_xlfn.NORM.INV(RAND(),Inputs!$D$39,Inputs!$C$39)))-'Year Schedule'!$K$26+'Year Schedule'!$L$26)</f>
        <v>#VALUE!</v>
      </c>
      <c r="Z13" s="0" t="e">
        <f aca="true">MAX(0,Y13*(1+(_xlfn.NORM.INV(RAND(),Inputs!$D$39,Inputs!$C$39)))-'Year Schedule'!$K$27+'Year Schedule'!$L$27)</f>
        <v>#VALUE!</v>
      </c>
      <c r="AA13" s="0" t="e">
        <f aca="true">MAX(0,Z13*(1+(_xlfn.NORM.INV(RAND(),Inputs!$D$39,Inputs!$C$39)))-'Year Schedule'!$K$28+'Year Schedule'!$L$28)</f>
        <v>#VALUE!</v>
      </c>
      <c r="AB13" s="0" t="e">
        <f aca="true">MAX(0,AA13*(1+(_xlfn.NORM.INV(RAND(),Inputs!$D$39,Inputs!$C$39)))-'Year Schedule'!$K$29+'Year Schedule'!$L$29)</f>
        <v>#VALUE!</v>
      </c>
      <c r="AC13" s="0" t="e">
        <f aca="true">MAX(0,AB13*(1+(_xlfn.NORM.INV(RAND(),Inputs!$D$39,Inputs!$C$39)))-'Year Schedule'!$K$30+'Year Schedule'!$L$30)</f>
        <v>#VALUE!</v>
      </c>
      <c r="AD13" s="0" t="e">
        <f aca="true">MAX(0,AC13*(1+(_xlfn.NORM.INV(RAND(),Inputs!$D$39,Inputs!$C$39)))-'Year Schedule'!$K$31+'Year Schedule'!$L$31)</f>
        <v>#VALUE!</v>
      </c>
      <c r="AE13" s="0" t="e">
        <f aca="true">MAX(0,AD13*(1+(_xlfn.NORM.INV(RAND(),Inputs!$D$39,Inputs!$C$39)))-'Year Schedule'!$K$32+'Year Schedule'!$L$32)</f>
        <v>#VALUE!</v>
      </c>
      <c r="AF13" s="0" t="e">
        <f aca="true">MAX(0,AE13*(1+(_xlfn.NORM.INV(RAND(),Inputs!$D$39,Inputs!$C$39)))-'Year Schedule'!$K$33+'Year Schedule'!$L$33)</f>
        <v>#VALUE!</v>
      </c>
      <c r="AG13" s="0" t="e">
        <f aca="true">MAX(0,AF13*(1+(_xlfn.NORM.INV(RAND(),Inputs!$D$39,Inputs!$C$39)))-'Year Schedule'!$K$34+'Year Schedule'!$L$34)</f>
        <v>#VALUE!</v>
      </c>
      <c r="AH13" s="0" t="e">
        <f aca="true">MAX(0,AG13*(1+(_xlfn.NORM.INV(RAND(),Inputs!$D$39,Inputs!$C$39)))-'Year Schedule'!$K$35+'Year Schedule'!$L$35)</f>
        <v>#VALUE!</v>
      </c>
      <c r="AI13" s="0" t="e">
        <f aca="true">MAX(0,AH13*(1+(_xlfn.NORM.INV(RAND(),Inputs!$D$39,Inputs!$C$39)))-'Year Schedule'!$K$36+'Year Schedule'!$L$36)</f>
        <v>#VALUE!</v>
      </c>
      <c r="AJ13" s="0" t="e">
        <f aca="true">MAX(0,AI13*(1+(_xlfn.NORM.INV(RAND(),Inputs!$D$39,Inputs!$C$39)))-'Year Schedule'!$K$37+'Year Schedule'!$L$37)</f>
        <v>#VALUE!</v>
      </c>
      <c r="AK13" s="0" t="e">
        <f aca="true">MAX(0,AJ13*(1+(_xlfn.NORM.INV(RAND(),Inputs!$D$39,Inputs!$C$39)))-'Year Schedule'!$K$38+'Year Schedule'!$L$38)</f>
        <v>#VALUE!</v>
      </c>
      <c r="AL13" s="0" t="e">
        <f aca="true">MAX(0,AK13*(1+(_xlfn.NORM.INV(RAND(),Inputs!$D$39,Inputs!$C$39)))-'Year Schedule'!$K$39+'Year Schedule'!$L$39)</f>
        <v>#VALUE!</v>
      </c>
      <c r="AM13" s="0" t="e">
        <f aca="true">MAX(0,AL13*(1+(_xlfn.NORM.INV(RAND(),Inputs!$D$39,Inputs!$C$39)))-'Year Schedule'!$K$40+'Year Schedule'!$L$40)</f>
        <v>#VALUE!</v>
      </c>
      <c r="AN13" s="0" t="e">
        <f aca="true">MAX(0,AM13*(1+(_xlfn.NORM.INV(RAND(),Inputs!$D$39,Inputs!$C$39)))-'Year Schedule'!$K$41+'Year Schedule'!$L$41)</f>
        <v>#VALUE!</v>
      </c>
      <c r="AO13" s="0" t="e">
        <f aca="true">MAX(0,AN13*(1+(_xlfn.NORM.INV(RAND(),Inputs!$D$39,Inputs!$C$39)))-'Year Schedule'!$K$42+'Year Schedule'!$L$42)</f>
        <v>#VALUE!</v>
      </c>
      <c r="AP13" s="0" t="e">
        <f aca="true">MAX(0,AO13*(1+(_xlfn.NORM.INV(RAND(),Inputs!$D$39,Inputs!$C$39)))-'Year Schedule'!$K$43+'Year Schedule'!$L$43)</f>
        <v>#VALUE!</v>
      </c>
      <c r="AQ13" s="0" t="e">
        <f aca="true">MAX(0,AP13*(1+(_xlfn.NORM.INV(RAND(),Inputs!$D$39,Inputs!$C$39)))-'Year Schedule'!$K$44+'Year Schedule'!$L$44)</f>
        <v>#VALUE!</v>
      </c>
      <c r="AR13" s="0" t="e">
        <f aca="true">MAX(0,AQ13*(1+(_xlfn.NORM.INV(RAND(),Inputs!$D$39,Inputs!$C$39)))-'Year Schedule'!$K$45+'Year Schedule'!$L$45)</f>
        <v>#VALUE!</v>
      </c>
      <c r="AS13" s="0" t="e">
        <f aca="true">MAX(0,AR13*(1+(_xlfn.NORM.INV(RAND(),Inputs!$D$39,Inputs!$C$39)))-'Year Schedule'!$K$46+'Year Schedule'!$L$46)</f>
        <v>#VALUE!</v>
      </c>
      <c r="AT13" s="0" t="e">
        <f aca="true">MAX(0,AS13*(1+(_xlfn.NORM.INV(RAND(),Inputs!$D$39,Inputs!$C$39)))-'Year Schedule'!$K$47+'Year Schedule'!$L$47)</f>
        <v>#VALUE!</v>
      </c>
      <c r="AU13" s="0" t="e">
        <f aca="true">MAX(0,AT13*(1+(_xlfn.NORM.INV(RAND(),Inputs!$D$39,Inputs!$C$39)))-'Year Schedule'!$K$48+'Year Schedule'!$L$48)</f>
        <v>#VALUE!</v>
      </c>
      <c r="AV13" s="0" t="e">
        <f aca="true">MAX(0,AU13*(1+(_xlfn.NORM.INV(RAND(),Inputs!$D$39,Inputs!$C$39)))-'Year Schedule'!$K$49+'Year Schedule'!$L$49)</f>
        <v>#VALUE!</v>
      </c>
      <c r="AW13" s="0" t="e">
        <f aca="true">MAX(0,AV13*(1+(_xlfn.NORM.INV(RAND(),Inputs!$D$39,Inputs!$C$39)))-'Year Schedule'!$K$50+'Year Schedule'!$L$50)</f>
        <v>#VALUE!</v>
      </c>
      <c r="AX13" s="0" t="e">
        <f aca="true">MAX(0,AW13*(1+(_xlfn.NORM.INV(RAND(),Inputs!$D$39,Inputs!$C$39)))-'Year Schedule'!$K$51+'Year Schedule'!$L$51)</f>
        <v>#VALUE!</v>
      </c>
      <c r="AY13" s="0" t="e">
        <f aca="true">MAX(0,AX13*(1+(_xlfn.NORM.INV(RAND(),Inputs!$D$39,Inputs!$C$39)))-'Year Schedule'!$K$52+'Year Schedule'!$L$52)</f>
        <v>#VALUE!</v>
      </c>
      <c r="AZ13" s="0" t="e">
        <f aca="true">MAX(0,AY13*(1+(_xlfn.NORM.INV(RAND(),Inputs!$D$39,Inputs!$C$39)))-'Year Schedule'!$K$53+'Year Schedule'!$L$53)</f>
        <v>#VALUE!</v>
      </c>
      <c r="BA13" s="0" t="e">
        <f aca="false">INDEX(C13:AZ13,1,Inputs!$C$6)</f>
        <v>#VALUE!</v>
      </c>
      <c r="BB13" s="0" t="n">
        <f aca="false">IFERROR(EXP(SUMPRODUCT(LN((C13:INDEX(C13:AZ13,1,Inputs!$C$6)+$C$1004:INDEX($C$1004:$AZ$1004,1,Inputs!$C$6))/B13:INDEX(B13:AY13,1,Inputs!$C$6)))/Inputs!$C$6)-1,-1)</f>
        <v>-1</v>
      </c>
    </row>
    <row r="14" customFormat="false" ht="15" hidden="false" customHeight="true" outlineLevel="0" collapsed="false">
      <c r="A14" s="0" t="n">
        <v>12</v>
      </c>
      <c r="B14" s="177" t="n">
        <f aca="false">Inputs!$C$38</f>
        <v>0</v>
      </c>
      <c r="C14" s="0" t="e">
        <f aca="true">MAX(0,B14*(1+(_xlfn.NORM.INV(RAND(),Inputs!$D$39,Inputs!$C$39)))-'Year Schedule'!$K$4+'Year Schedule'!$L$4)</f>
        <v>#VALUE!</v>
      </c>
      <c r="D14" s="0" t="e">
        <f aca="true">MAX(0,C14*(1+(_xlfn.NORM.INV(RAND(),Inputs!$D$39,Inputs!$C$39)))-'Year Schedule'!$K$5+'Year Schedule'!$L$5)</f>
        <v>#VALUE!</v>
      </c>
      <c r="E14" s="0" t="e">
        <f aca="true">MAX(0,D14*(1+(_xlfn.NORM.INV(RAND(),Inputs!$D$39,Inputs!$C$39)))-'Year Schedule'!$K$6+'Year Schedule'!$L$6)</f>
        <v>#VALUE!</v>
      </c>
      <c r="F14" s="0" t="e">
        <f aca="true">MAX(0,E14*(1+(_xlfn.NORM.INV(RAND(),Inputs!$D$39,Inputs!$C$39)))-'Year Schedule'!$K$7+'Year Schedule'!$L$7)</f>
        <v>#VALUE!</v>
      </c>
      <c r="G14" s="0" t="e">
        <f aca="true">MAX(0,F14*(1+(_xlfn.NORM.INV(RAND(),Inputs!$D$39,Inputs!$C$39)))-'Year Schedule'!$K$8+'Year Schedule'!$L$8)</f>
        <v>#VALUE!</v>
      </c>
      <c r="H14" s="0" t="e">
        <f aca="true">MAX(0,G14*(1+(_xlfn.NORM.INV(RAND(),Inputs!$D$39,Inputs!$C$39)))-'Year Schedule'!$K$9+'Year Schedule'!$L$9)</f>
        <v>#VALUE!</v>
      </c>
      <c r="I14" s="0" t="e">
        <f aca="true">MAX(0,H14*(1+(_xlfn.NORM.INV(RAND(),Inputs!$D$39,Inputs!$C$39)))-'Year Schedule'!$K$10+'Year Schedule'!$L$10)</f>
        <v>#VALUE!</v>
      </c>
      <c r="J14" s="0" t="e">
        <f aca="true">MAX(0,I14*(1+(_xlfn.NORM.INV(RAND(),Inputs!$D$39,Inputs!$C$39)))-'Year Schedule'!$K$11+'Year Schedule'!$L$11)</f>
        <v>#VALUE!</v>
      </c>
      <c r="K14" s="0" t="e">
        <f aca="true">MAX(0,J14*(1+(_xlfn.NORM.INV(RAND(),Inputs!$D$39,Inputs!$C$39)))-'Year Schedule'!$K$12+'Year Schedule'!$L$12)</f>
        <v>#VALUE!</v>
      </c>
      <c r="L14" s="0" t="e">
        <f aca="true">MAX(0,K14*(1+(_xlfn.NORM.INV(RAND(),Inputs!$D$39,Inputs!$C$39)))-'Year Schedule'!$K$13+'Year Schedule'!$L$13)</f>
        <v>#VALUE!</v>
      </c>
      <c r="M14" s="0" t="e">
        <f aca="true">MAX(0,L14*(1+(_xlfn.NORM.INV(RAND(),Inputs!$D$39,Inputs!$C$39)))-'Year Schedule'!$K$14+'Year Schedule'!$L$14)</f>
        <v>#VALUE!</v>
      </c>
      <c r="N14" s="0" t="e">
        <f aca="true">MAX(0,M14*(1+(_xlfn.NORM.INV(RAND(),Inputs!$D$39,Inputs!$C$39)))-'Year Schedule'!$K$15+'Year Schedule'!$L$15)</f>
        <v>#VALUE!</v>
      </c>
      <c r="O14" s="0" t="e">
        <f aca="true">MAX(0,N14*(1+(_xlfn.NORM.INV(RAND(),Inputs!$D$39,Inputs!$C$39)))-'Year Schedule'!$K$16+'Year Schedule'!$L$16)</f>
        <v>#VALUE!</v>
      </c>
      <c r="P14" s="0" t="e">
        <f aca="true">MAX(0,O14*(1+(_xlfn.NORM.INV(RAND(),Inputs!$D$39,Inputs!$C$39)))-'Year Schedule'!$K$17+'Year Schedule'!$L$17)</f>
        <v>#VALUE!</v>
      </c>
      <c r="Q14" s="0" t="e">
        <f aca="true">MAX(0,P14*(1+(_xlfn.NORM.INV(RAND(),Inputs!$D$39,Inputs!$C$39)))-'Year Schedule'!$K$18+'Year Schedule'!$L$18)</f>
        <v>#VALUE!</v>
      </c>
      <c r="R14" s="0" t="e">
        <f aca="true">MAX(0,Q14*(1+(_xlfn.NORM.INV(RAND(),Inputs!$D$39,Inputs!$C$39)))-'Year Schedule'!$K$19+'Year Schedule'!$L$19)</f>
        <v>#VALUE!</v>
      </c>
      <c r="S14" s="0" t="e">
        <f aca="true">MAX(0,R14*(1+(_xlfn.NORM.INV(RAND(),Inputs!$D$39,Inputs!$C$39)))-'Year Schedule'!$K$20+'Year Schedule'!$L$20)</f>
        <v>#VALUE!</v>
      </c>
      <c r="T14" s="0" t="e">
        <f aca="true">MAX(0,S14*(1+(_xlfn.NORM.INV(RAND(),Inputs!$D$39,Inputs!$C$39)))-'Year Schedule'!$K$21+'Year Schedule'!$L$21)</f>
        <v>#VALUE!</v>
      </c>
      <c r="U14" s="0" t="e">
        <f aca="true">MAX(0,T14*(1+(_xlfn.NORM.INV(RAND(),Inputs!$D$39,Inputs!$C$39)))-'Year Schedule'!$K$22+'Year Schedule'!$L$22)</f>
        <v>#VALUE!</v>
      </c>
      <c r="V14" s="0" t="e">
        <f aca="true">MAX(0,U14*(1+(_xlfn.NORM.INV(RAND(),Inputs!$D$39,Inputs!$C$39)))-'Year Schedule'!$K$23+'Year Schedule'!$L$23)</f>
        <v>#VALUE!</v>
      </c>
      <c r="W14" s="0" t="e">
        <f aca="true">MAX(0,V14*(1+(_xlfn.NORM.INV(RAND(),Inputs!$D$39,Inputs!$C$39)))-'Year Schedule'!$K$24+'Year Schedule'!$L$24)</f>
        <v>#VALUE!</v>
      </c>
      <c r="X14" s="0" t="e">
        <f aca="true">MAX(0,W14*(1+(_xlfn.NORM.INV(RAND(),Inputs!$D$39,Inputs!$C$39)))-'Year Schedule'!$K$25+'Year Schedule'!$L$25)</f>
        <v>#VALUE!</v>
      </c>
      <c r="Y14" s="0" t="e">
        <f aca="true">MAX(0,X14*(1+(_xlfn.NORM.INV(RAND(),Inputs!$D$39,Inputs!$C$39)))-'Year Schedule'!$K$26+'Year Schedule'!$L$26)</f>
        <v>#VALUE!</v>
      </c>
      <c r="Z14" s="0" t="e">
        <f aca="true">MAX(0,Y14*(1+(_xlfn.NORM.INV(RAND(),Inputs!$D$39,Inputs!$C$39)))-'Year Schedule'!$K$27+'Year Schedule'!$L$27)</f>
        <v>#VALUE!</v>
      </c>
      <c r="AA14" s="0" t="e">
        <f aca="true">MAX(0,Z14*(1+(_xlfn.NORM.INV(RAND(),Inputs!$D$39,Inputs!$C$39)))-'Year Schedule'!$K$28+'Year Schedule'!$L$28)</f>
        <v>#VALUE!</v>
      </c>
      <c r="AB14" s="0" t="e">
        <f aca="true">MAX(0,AA14*(1+(_xlfn.NORM.INV(RAND(),Inputs!$D$39,Inputs!$C$39)))-'Year Schedule'!$K$29+'Year Schedule'!$L$29)</f>
        <v>#VALUE!</v>
      </c>
      <c r="AC14" s="0" t="e">
        <f aca="true">MAX(0,AB14*(1+(_xlfn.NORM.INV(RAND(),Inputs!$D$39,Inputs!$C$39)))-'Year Schedule'!$K$30+'Year Schedule'!$L$30)</f>
        <v>#VALUE!</v>
      </c>
      <c r="AD14" s="0" t="e">
        <f aca="true">MAX(0,AC14*(1+(_xlfn.NORM.INV(RAND(),Inputs!$D$39,Inputs!$C$39)))-'Year Schedule'!$K$31+'Year Schedule'!$L$31)</f>
        <v>#VALUE!</v>
      </c>
      <c r="AE14" s="0" t="e">
        <f aca="true">MAX(0,AD14*(1+(_xlfn.NORM.INV(RAND(),Inputs!$D$39,Inputs!$C$39)))-'Year Schedule'!$K$32+'Year Schedule'!$L$32)</f>
        <v>#VALUE!</v>
      </c>
      <c r="AF14" s="0" t="e">
        <f aca="true">MAX(0,AE14*(1+(_xlfn.NORM.INV(RAND(),Inputs!$D$39,Inputs!$C$39)))-'Year Schedule'!$K$33+'Year Schedule'!$L$33)</f>
        <v>#VALUE!</v>
      </c>
      <c r="AG14" s="0" t="e">
        <f aca="true">MAX(0,AF14*(1+(_xlfn.NORM.INV(RAND(),Inputs!$D$39,Inputs!$C$39)))-'Year Schedule'!$K$34+'Year Schedule'!$L$34)</f>
        <v>#VALUE!</v>
      </c>
      <c r="AH14" s="0" t="e">
        <f aca="true">MAX(0,AG14*(1+(_xlfn.NORM.INV(RAND(),Inputs!$D$39,Inputs!$C$39)))-'Year Schedule'!$K$35+'Year Schedule'!$L$35)</f>
        <v>#VALUE!</v>
      </c>
      <c r="AI14" s="0" t="e">
        <f aca="true">MAX(0,AH14*(1+(_xlfn.NORM.INV(RAND(),Inputs!$D$39,Inputs!$C$39)))-'Year Schedule'!$K$36+'Year Schedule'!$L$36)</f>
        <v>#VALUE!</v>
      </c>
      <c r="AJ14" s="0" t="e">
        <f aca="true">MAX(0,AI14*(1+(_xlfn.NORM.INV(RAND(),Inputs!$D$39,Inputs!$C$39)))-'Year Schedule'!$K$37+'Year Schedule'!$L$37)</f>
        <v>#VALUE!</v>
      </c>
      <c r="AK14" s="0" t="e">
        <f aca="true">MAX(0,AJ14*(1+(_xlfn.NORM.INV(RAND(),Inputs!$D$39,Inputs!$C$39)))-'Year Schedule'!$K$38+'Year Schedule'!$L$38)</f>
        <v>#VALUE!</v>
      </c>
      <c r="AL14" s="0" t="e">
        <f aca="true">MAX(0,AK14*(1+(_xlfn.NORM.INV(RAND(),Inputs!$D$39,Inputs!$C$39)))-'Year Schedule'!$K$39+'Year Schedule'!$L$39)</f>
        <v>#VALUE!</v>
      </c>
      <c r="AM14" s="0" t="e">
        <f aca="true">MAX(0,AL14*(1+(_xlfn.NORM.INV(RAND(),Inputs!$D$39,Inputs!$C$39)))-'Year Schedule'!$K$40+'Year Schedule'!$L$40)</f>
        <v>#VALUE!</v>
      </c>
      <c r="AN14" s="0" t="e">
        <f aca="true">MAX(0,AM14*(1+(_xlfn.NORM.INV(RAND(),Inputs!$D$39,Inputs!$C$39)))-'Year Schedule'!$K$41+'Year Schedule'!$L$41)</f>
        <v>#VALUE!</v>
      </c>
      <c r="AO14" s="0" t="e">
        <f aca="true">MAX(0,AN14*(1+(_xlfn.NORM.INV(RAND(),Inputs!$D$39,Inputs!$C$39)))-'Year Schedule'!$K$42+'Year Schedule'!$L$42)</f>
        <v>#VALUE!</v>
      </c>
      <c r="AP14" s="0" t="e">
        <f aca="true">MAX(0,AO14*(1+(_xlfn.NORM.INV(RAND(),Inputs!$D$39,Inputs!$C$39)))-'Year Schedule'!$K$43+'Year Schedule'!$L$43)</f>
        <v>#VALUE!</v>
      </c>
      <c r="AQ14" s="0" t="e">
        <f aca="true">MAX(0,AP14*(1+(_xlfn.NORM.INV(RAND(),Inputs!$D$39,Inputs!$C$39)))-'Year Schedule'!$K$44+'Year Schedule'!$L$44)</f>
        <v>#VALUE!</v>
      </c>
      <c r="AR14" s="0" t="e">
        <f aca="true">MAX(0,AQ14*(1+(_xlfn.NORM.INV(RAND(),Inputs!$D$39,Inputs!$C$39)))-'Year Schedule'!$K$45+'Year Schedule'!$L$45)</f>
        <v>#VALUE!</v>
      </c>
      <c r="AS14" s="0" t="e">
        <f aca="true">MAX(0,AR14*(1+(_xlfn.NORM.INV(RAND(),Inputs!$D$39,Inputs!$C$39)))-'Year Schedule'!$K$46+'Year Schedule'!$L$46)</f>
        <v>#VALUE!</v>
      </c>
      <c r="AT14" s="0" t="e">
        <f aca="true">MAX(0,AS14*(1+(_xlfn.NORM.INV(RAND(),Inputs!$D$39,Inputs!$C$39)))-'Year Schedule'!$K$47+'Year Schedule'!$L$47)</f>
        <v>#VALUE!</v>
      </c>
      <c r="AU14" s="0" t="e">
        <f aca="true">MAX(0,AT14*(1+(_xlfn.NORM.INV(RAND(),Inputs!$D$39,Inputs!$C$39)))-'Year Schedule'!$K$48+'Year Schedule'!$L$48)</f>
        <v>#VALUE!</v>
      </c>
      <c r="AV14" s="0" t="e">
        <f aca="true">MAX(0,AU14*(1+(_xlfn.NORM.INV(RAND(),Inputs!$D$39,Inputs!$C$39)))-'Year Schedule'!$K$49+'Year Schedule'!$L$49)</f>
        <v>#VALUE!</v>
      </c>
      <c r="AW14" s="0" t="e">
        <f aca="true">MAX(0,AV14*(1+(_xlfn.NORM.INV(RAND(),Inputs!$D$39,Inputs!$C$39)))-'Year Schedule'!$K$50+'Year Schedule'!$L$50)</f>
        <v>#VALUE!</v>
      </c>
      <c r="AX14" s="0" t="e">
        <f aca="true">MAX(0,AW14*(1+(_xlfn.NORM.INV(RAND(),Inputs!$D$39,Inputs!$C$39)))-'Year Schedule'!$K$51+'Year Schedule'!$L$51)</f>
        <v>#VALUE!</v>
      </c>
      <c r="AY14" s="0" t="e">
        <f aca="true">MAX(0,AX14*(1+(_xlfn.NORM.INV(RAND(),Inputs!$D$39,Inputs!$C$39)))-'Year Schedule'!$K$52+'Year Schedule'!$L$52)</f>
        <v>#VALUE!</v>
      </c>
      <c r="AZ14" s="0" t="e">
        <f aca="true">MAX(0,AY14*(1+(_xlfn.NORM.INV(RAND(),Inputs!$D$39,Inputs!$C$39)))-'Year Schedule'!$K$53+'Year Schedule'!$L$53)</f>
        <v>#VALUE!</v>
      </c>
      <c r="BA14" s="0" t="e">
        <f aca="false">INDEX(C14:AZ14,1,Inputs!$C$6)</f>
        <v>#VALUE!</v>
      </c>
      <c r="BB14" s="0" t="n">
        <f aca="false">IFERROR(EXP(SUMPRODUCT(LN((C14:INDEX(C14:AZ14,1,Inputs!$C$6)+$C$1004:INDEX($C$1004:$AZ$1004,1,Inputs!$C$6))/B14:INDEX(B14:AY14,1,Inputs!$C$6)))/Inputs!$C$6)-1,-1)</f>
        <v>-1</v>
      </c>
    </row>
    <row r="15" customFormat="false" ht="15" hidden="false" customHeight="true" outlineLevel="0" collapsed="false">
      <c r="A15" s="0" t="n">
        <v>13</v>
      </c>
      <c r="B15" s="177" t="n">
        <f aca="false">Inputs!$C$38</f>
        <v>0</v>
      </c>
      <c r="C15" s="0" t="e">
        <f aca="true">MAX(0,B15*(1+(_xlfn.NORM.INV(RAND(),Inputs!$D$39,Inputs!$C$39)))-'Year Schedule'!$K$4+'Year Schedule'!$L$4)</f>
        <v>#VALUE!</v>
      </c>
      <c r="D15" s="0" t="e">
        <f aca="true">MAX(0,C15*(1+(_xlfn.NORM.INV(RAND(),Inputs!$D$39,Inputs!$C$39)))-'Year Schedule'!$K$5+'Year Schedule'!$L$5)</f>
        <v>#VALUE!</v>
      </c>
      <c r="E15" s="0" t="e">
        <f aca="true">MAX(0,D15*(1+(_xlfn.NORM.INV(RAND(),Inputs!$D$39,Inputs!$C$39)))-'Year Schedule'!$K$6+'Year Schedule'!$L$6)</f>
        <v>#VALUE!</v>
      </c>
      <c r="F15" s="0" t="e">
        <f aca="true">MAX(0,E15*(1+(_xlfn.NORM.INV(RAND(),Inputs!$D$39,Inputs!$C$39)))-'Year Schedule'!$K$7+'Year Schedule'!$L$7)</f>
        <v>#VALUE!</v>
      </c>
      <c r="G15" s="0" t="e">
        <f aca="true">MAX(0,F15*(1+(_xlfn.NORM.INV(RAND(),Inputs!$D$39,Inputs!$C$39)))-'Year Schedule'!$K$8+'Year Schedule'!$L$8)</f>
        <v>#VALUE!</v>
      </c>
      <c r="H15" s="0" t="e">
        <f aca="true">MAX(0,G15*(1+(_xlfn.NORM.INV(RAND(),Inputs!$D$39,Inputs!$C$39)))-'Year Schedule'!$K$9+'Year Schedule'!$L$9)</f>
        <v>#VALUE!</v>
      </c>
      <c r="I15" s="0" t="e">
        <f aca="true">MAX(0,H15*(1+(_xlfn.NORM.INV(RAND(),Inputs!$D$39,Inputs!$C$39)))-'Year Schedule'!$K$10+'Year Schedule'!$L$10)</f>
        <v>#VALUE!</v>
      </c>
      <c r="J15" s="0" t="e">
        <f aca="true">MAX(0,I15*(1+(_xlfn.NORM.INV(RAND(),Inputs!$D$39,Inputs!$C$39)))-'Year Schedule'!$K$11+'Year Schedule'!$L$11)</f>
        <v>#VALUE!</v>
      </c>
      <c r="K15" s="0" t="e">
        <f aca="true">MAX(0,J15*(1+(_xlfn.NORM.INV(RAND(),Inputs!$D$39,Inputs!$C$39)))-'Year Schedule'!$K$12+'Year Schedule'!$L$12)</f>
        <v>#VALUE!</v>
      </c>
      <c r="L15" s="0" t="e">
        <f aca="true">MAX(0,K15*(1+(_xlfn.NORM.INV(RAND(),Inputs!$D$39,Inputs!$C$39)))-'Year Schedule'!$K$13+'Year Schedule'!$L$13)</f>
        <v>#VALUE!</v>
      </c>
      <c r="M15" s="0" t="e">
        <f aca="true">MAX(0,L15*(1+(_xlfn.NORM.INV(RAND(),Inputs!$D$39,Inputs!$C$39)))-'Year Schedule'!$K$14+'Year Schedule'!$L$14)</f>
        <v>#VALUE!</v>
      </c>
      <c r="N15" s="0" t="e">
        <f aca="true">MAX(0,M15*(1+(_xlfn.NORM.INV(RAND(),Inputs!$D$39,Inputs!$C$39)))-'Year Schedule'!$K$15+'Year Schedule'!$L$15)</f>
        <v>#VALUE!</v>
      </c>
      <c r="O15" s="0" t="e">
        <f aca="true">MAX(0,N15*(1+(_xlfn.NORM.INV(RAND(),Inputs!$D$39,Inputs!$C$39)))-'Year Schedule'!$K$16+'Year Schedule'!$L$16)</f>
        <v>#VALUE!</v>
      </c>
      <c r="P15" s="0" t="e">
        <f aca="true">MAX(0,O15*(1+(_xlfn.NORM.INV(RAND(),Inputs!$D$39,Inputs!$C$39)))-'Year Schedule'!$K$17+'Year Schedule'!$L$17)</f>
        <v>#VALUE!</v>
      </c>
      <c r="Q15" s="0" t="e">
        <f aca="true">MAX(0,P15*(1+(_xlfn.NORM.INV(RAND(),Inputs!$D$39,Inputs!$C$39)))-'Year Schedule'!$K$18+'Year Schedule'!$L$18)</f>
        <v>#VALUE!</v>
      </c>
      <c r="R15" s="0" t="e">
        <f aca="true">MAX(0,Q15*(1+(_xlfn.NORM.INV(RAND(),Inputs!$D$39,Inputs!$C$39)))-'Year Schedule'!$K$19+'Year Schedule'!$L$19)</f>
        <v>#VALUE!</v>
      </c>
      <c r="S15" s="0" t="e">
        <f aca="true">MAX(0,R15*(1+(_xlfn.NORM.INV(RAND(),Inputs!$D$39,Inputs!$C$39)))-'Year Schedule'!$K$20+'Year Schedule'!$L$20)</f>
        <v>#VALUE!</v>
      </c>
      <c r="T15" s="0" t="e">
        <f aca="true">MAX(0,S15*(1+(_xlfn.NORM.INV(RAND(),Inputs!$D$39,Inputs!$C$39)))-'Year Schedule'!$K$21+'Year Schedule'!$L$21)</f>
        <v>#VALUE!</v>
      </c>
      <c r="U15" s="0" t="e">
        <f aca="true">MAX(0,T15*(1+(_xlfn.NORM.INV(RAND(),Inputs!$D$39,Inputs!$C$39)))-'Year Schedule'!$K$22+'Year Schedule'!$L$22)</f>
        <v>#VALUE!</v>
      </c>
      <c r="V15" s="0" t="e">
        <f aca="true">MAX(0,U15*(1+(_xlfn.NORM.INV(RAND(),Inputs!$D$39,Inputs!$C$39)))-'Year Schedule'!$K$23+'Year Schedule'!$L$23)</f>
        <v>#VALUE!</v>
      </c>
      <c r="W15" s="0" t="e">
        <f aca="true">MAX(0,V15*(1+(_xlfn.NORM.INV(RAND(),Inputs!$D$39,Inputs!$C$39)))-'Year Schedule'!$K$24+'Year Schedule'!$L$24)</f>
        <v>#VALUE!</v>
      </c>
      <c r="X15" s="0" t="e">
        <f aca="true">MAX(0,W15*(1+(_xlfn.NORM.INV(RAND(),Inputs!$D$39,Inputs!$C$39)))-'Year Schedule'!$K$25+'Year Schedule'!$L$25)</f>
        <v>#VALUE!</v>
      </c>
      <c r="Y15" s="0" t="e">
        <f aca="true">MAX(0,X15*(1+(_xlfn.NORM.INV(RAND(),Inputs!$D$39,Inputs!$C$39)))-'Year Schedule'!$K$26+'Year Schedule'!$L$26)</f>
        <v>#VALUE!</v>
      </c>
      <c r="Z15" s="0" t="e">
        <f aca="true">MAX(0,Y15*(1+(_xlfn.NORM.INV(RAND(),Inputs!$D$39,Inputs!$C$39)))-'Year Schedule'!$K$27+'Year Schedule'!$L$27)</f>
        <v>#VALUE!</v>
      </c>
      <c r="AA15" s="0" t="e">
        <f aca="true">MAX(0,Z15*(1+(_xlfn.NORM.INV(RAND(),Inputs!$D$39,Inputs!$C$39)))-'Year Schedule'!$K$28+'Year Schedule'!$L$28)</f>
        <v>#VALUE!</v>
      </c>
      <c r="AB15" s="0" t="e">
        <f aca="true">MAX(0,AA15*(1+(_xlfn.NORM.INV(RAND(),Inputs!$D$39,Inputs!$C$39)))-'Year Schedule'!$K$29+'Year Schedule'!$L$29)</f>
        <v>#VALUE!</v>
      </c>
      <c r="AC15" s="0" t="e">
        <f aca="true">MAX(0,AB15*(1+(_xlfn.NORM.INV(RAND(),Inputs!$D$39,Inputs!$C$39)))-'Year Schedule'!$K$30+'Year Schedule'!$L$30)</f>
        <v>#VALUE!</v>
      </c>
      <c r="AD15" s="0" t="e">
        <f aca="true">MAX(0,AC15*(1+(_xlfn.NORM.INV(RAND(),Inputs!$D$39,Inputs!$C$39)))-'Year Schedule'!$K$31+'Year Schedule'!$L$31)</f>
        <v>#VALUE!</v>
      </c>
      <c r="AE15" s="0" t="e">
        <f aca="true">MAX(0,AD15*(1+(_xlfn.NORM.INV(RAND(),Inputs!$D$39,Inputs!$C$39)))-'Year Schedule'!$K$32+'Year Schedule'!$L$32)</f>
        <v>#VALUE!</v>
      </c>
      <c r="AF15" s="0" t="e">
        <f aca="true">MAX(0,AE15*(1+(_xlfn.NORM.INV(RAND(),Inputs!$D$39,Inputs!$C$39)))-'Year Schedule'!$K$33+'Year Schedule'!$L$33)</f>
        <v>#VALUE!</v>
      </c>
      <c r="AG15" s="0" t="e">
        <f aca="true">MAX(0,AF15*(1+(_xlfn.NORM.INV(RAND(),Inputs!$D$39,Inputs!$C$39)))-'Year Schedule'!$K$34+'Year Schedule'!$L$34)</f>
        <v>#VALUE!</v>
      </c>
      <c r="AH15" s="0" t="e">
        <f aca="true">MAX(0,AG15*(1+(_xlfn.NORM.INV(RAND(),Inputs!$D$39,Inputs!$C$39)))-'Year Schedule'!$K$35+'Year Schedule'!$L$35)</f>
        <v>#VALUE!</v>
      </c>
      <c r="AI15" s="0" t="e">
        <f aca="true">MAX(0,AH15*(1+(_xlfn.NORM.INV(RAND(),Inputs!$D$39,Inputs!$C$39)))-'Year Schedule'!$K$36+'Year Schedule'!$L$36)</f>
        <v>#VALUE!</v>
      </c>
      <c r="AJ15" s="0" t="e">
        <f aca="true">MAX(0,AI15*(1+(_xlfn.NORM.INV(RAND(),Inputs!$D$39,Inputs!$C$39)))-'Year Schedule'!$K$37+'Year Schedule'!$L$37)</f>
        <v>#VALUE!</v>
      </c>
      <c r="AK15" s="0" t="e">
        <f aca="true">MAX(0,AJ15*(1+(_xlfn.NORM.INV(RAND(),Inputs!$D$39,Inputs!$C$39)))-'Year Schedule'!$K$38+'Year Schedule'!$L$38)</f>
        <v>#VALUE!</v>
      </c>
      <c r="AL15" s="0" t="e">
        <f aca="true">MAX(0,AK15*(1+(_xlfn.NORM.INV(RAND(),Inputs!$D$39,Inputs!$C$39)))-'Year Schedule'!$K$39+'Year Schedule'!$L$39)</f>
        <v>#VALUE!</v>
      </c>
      <c r="AM15" s="0" t="e">
        <f aca="true">MAX(0,AL15*(1+(_xlfn.NORM.INV(RAND(),Inputs!$D$39,Inputs!$C$39)))-'Year Schedule'!$K$40+'Year Schedule'!$L$40)</f>
        <v>#VALUE!</v>
      </c>
      <c r="AN15" s="0" t="e">
        <f aca="true">MAX(0,AM15*(1+(_xlfn.NORM.INV(RAND(),Inputs!$D$39,Inputs!$C$39)))-'Year Schedule'!$K$41+'Year Schedule'!$L$41)</f>
        <v>#VALUE!</v>
      </c>
      <c r="AO15" s="0" t="e">
        <f aca="true">MAX(0,AN15*(1+(_xlfn.NORM.INV(RAND(),Inputs!$D$39,Inputs!$C$39)))-'Year Schedule'!$K$42+'Year Schedule'!$L$42)</f>
        <v>#VALUE!</v>
      </c>
      <c r="AP15" s="0" t="e">
        <f aca="true">MAX(0,AO15*(1+(_xlfn.NORM.INV(RAND(),Inputs!$D$39,Inputs!$C$39)))-'Year Schedule'!$K$43+'Year Schedule'!$L$43)</f>
        <v>#VALUE!</v>
      </c>
      <c r="AQ15" s="0" t="e">
        <f aca="true">MAX(0,AP15*(1+(_xlfn.NORM.INV(RAND(),Inputs!$D$39,Inputs!$C$39)))-'Year Schedule'!$K$44+'Year Schedule'!$L$44)</f>
        <v>#VALUE!</v>
      </c>
      <c r="AR15" s="0" t="e">
        <f aca="true">MAX(0,AQ15*(1+(_xlfn.NORM.INV(RAND(),Inputs!$D$39,Inputs!$C$39)))-'Year Schedule'!$K$45+'Year Schedule'!$L$45)</f>
        <v>#VALUE!</v>
      </c>
      <c r="AS15" s="0" t="e">
        <f aca="true">MAX(0,AR15*(1+(_xlfn.NORM.INV(RAND(),Inputs!$D$39,Inputs!$C$39)))-'Year Schedule'!$K$46+'Year Schedule'!$L$46)</f>
        <v>#VALUE!</v>
      </c>
      <c r="AT15" s="0" t="e">
        <f aca="true">MAX(0,AS15*(1+(_xlfn.NORM.INV(RAND(),Inputs!$D$39,Inputs!$C$39)))-'Year Schedule'!$K$47+'Year Schedule'!$L$47)</f>
        <v>#VALUE!</v>
      </c>
      <c r="AU15" s="0" t="e">
        <f aca="true">MAX(0,AT15*(1+(_xlfn.NORM.INV(RAND(),Inputs!$D$39,Inputs!$C$39)))-'Year Schedule'!$K$48+'Year Schedule'!$L$48)</f>
        <v>#VALUE!</v>
      </c>
      <c r="AV15" s="0" t="e">
        <f aca="true">MAX(0,AU15*(1+(_xlfn.NORM.INV(RAND(),Inputs!$D$39,Inputs!$C$39)))-'Year Schedule'!$K$49+'Year Schedule'!$L$49)</f>
        <v>#VALUE!</v>
      </c>
      <c r="AW15" s="0" t="e">
        <f aca="true">MAX(0,AV15*(1+(_xlfn.NORM.INV(RAND(),Inputs!$D$39,Inputs!$C$39)))-'Year Schedule'!$K$50+'Year Schedule'!$L$50)</f>
        <v>#VALUE!</v>
      </c>
      <c r="AX15" s="0" t="e">
        <f aca="true">MAX(0,AW15*(1+(_xlfn.NORM.INV(RAND(),Inputs!$D$39,Inputs!$C$39)))-'Year Schedule'!$K$51+'Year Schedule'!$L$51)</f>
        <v>#VALUE!</v>
      </c>
      <c r="AY15" s="0" t="e">
        <f aca="true">MAX(0,AX15*(1+(_xlfn.NORM.INV(RAND(),Inputs!$D$39,Inputs!$C$39)))-'Year Schedule'!$K$52+'Year Schedule'!$L$52)</f>
        <v>#VALUE!</v>
      </c>
      <c r="AZ15" s="0" t="e">
        <f aca="true">MAX(0,AY15*(1+(_xlfn.NORM.INV(RAND(),Inputs!$D$39,Inputs!$C$39)))-'Year Schedule'!$K$53+'Year Schedule'!$L$53)</f>
        <v>#VALUE!</v>
      </c>
      <c r="BA15" s="0" t="e">
        <f aca="false">INDEX(C15:AZ15,1,Inputs!$C$6)</f>
        <v>#VALUE!</v>
      </c>
      <c r="BB15" s="0" t="n">
        <f aca="false">IFERROR(EXP(SUMPRODUCT(LN((C15:INDEX(C15:AZ15,1,Inputs!$C$6)+$C$1004:INDEX($C$1004:$AZ$1004,1,Inputs!$C$6))/B15:INDEX(B15:AY15,1,Inputs!$C$6)))/Inputs!$C$6)-1,-1)</f>
        <v>-1</v>
      </c>
    </row>
    <row r="16" customFormat="false" ht="15" hidden="false" customHeight="true" outlineLevel="0" collapsed="false">
      <c r="A16" s="0" t="n">
        <v>14</v>
      </c>
      <c r="B16" s="177" t="n">
        <f aca="false">Inputs!$C$38</f>
        <v>0</v>
      </c>
      <c r="C16" s="0" t="e">
        <f aca="true">MAX(0,B16*(1+(_xlfn.NORM.INV(RAND(),Inputs!$D$39,Inputs!$C$39)))-'Year Schedule'!$K$4+'Year Schedule'!$L$4)</f>
        <v>#VALUE!</v>
      </c>
      <c r="D16" s="0" t="e">
        <f aca="true">MAX(0,C16*(1+(_xlfn.NORM.INV(RAND(),Inputs!$D$39,Inputs!$C$39)))-'Year Schedule'!$K$5+'Year Schedule'!$L$5)</f>
        <v>#VALUE!</v>
      </c>
      <c r="E16" s="0" t="e">
        <f aca="true">MAX(0,D16*(1+(_xlfn.NORM.INV(RAND(),Inputs!$D$39,Inputs!$C$39)))-'Year Schedule'!$K$6+'Year Schedule'!$L$6)</f>
        <v>#VALUE!</v>
      </c>
      <c r="F16" s="0" t="e">
        <f aca="true">MAX(0,E16*(1+(_xlfn.NORM.INV(RAND(),Inputs!$D$39,Inputs!$C$39)))-'Year Schedule'!$K$7+'Year Schedule'!$L$7)</f>
        <v>#VALUE!</v>
      </c>
      <c r="G16" s="0" t="e">
        <f aca="true">MAX(0,F16*(1+(_xlfn.NORM.INV(RAND(),Inputs!$D$39,Inputs!$C$39)))-'Year Schedule'!$K$8+'Year Schedule'!$L$8)</f>
        <v>#VALUE!</v>
      </c>
      <c r="H16" s="0" t="e">
        <f aca="true">MAX(0,G16*(1+(_xlfn.NORM.INV(RAND(),Inputs!$D$39,Inputs!$C$39)))-'Year Schedule'!$K$9+'Year Schedule'!$L$9)</f>
        <v>#VALUE!</v>
      </c>
      <c r="I16" s="0" t="e">
        <f aca="true">MAX(0,H16*(1+(_xlfn.NORM.INV(RAND(),Inputs!$D$39,Inputs!$C$39)))-'Year Schedule'!$K$10+'Year Schedule'!$L$10)</f>
        <v>#VALUE!</v>
      </c>
      <c r="J16" s="0" t="e">
        <f aca="true">MAX(0,I16*(1+(_xlfn.NORM.INV(RAND(),Inputs!$D$39,Inputs!$C$39)))-'Year Schedule'!$K$11+'Year Schedule'!$L$11)</f>
        <v>#VALUE!</v>
      </c>
      <c r="K16" s="0" t="e">
        <f aca="true">MAX(0,J16*(1+(_xlfn.NORM.INV(RAND(),Inputs!$D$39,Inputs!$C$39)))-'Year Schedule'!$K$12+'Year Schedule'!$L$12)</f>
        <v>#VALUE!</v>
      </c>
      <c r="L16" s="0" t="e">
        <f aca="true">MAX(0,K16*(1+(_xlfn.NORM.INV(RAND(),Inputs!$D$39,Inputs!$C$39)))-'Year Schedule'!$K$13+'Year Schedule'!$L$13)</f>
        <v>#VALUE!</v>
      </c>
      <c r="M16" s="0" t="e">
        <f aca="true">MAX(0,L16*(1+(_xlfn.NORM.INV(RAND(),Inputs!$D$39,Inputs!$C$39)))-'Year Schedule'!$K$14+'Year Schedule'!$L$14)</f>
        <v>#VALUE!</v>
      </c>
      <c r="N16" s="0" t="e">
        <f aca="true">MAX(0,M16*(1+(_xlfn.NORM.INV(RAND(),Inputs!$D$39,Inputs!$C$39)))-'Year Schedule'!$K$15+'Year Schedule'!$L$15)</f>
        <v>#VALUE!</v>
      </c>
      <c r="O16" s="0" t="e">
        <f aca="true">MAX(0,N16*(1+(_xlfn.NORM.INV(RAND(),Inputs!$D$39,Inputs!$C$39)))-'Year Schedule'!$K$16+'Year Schedule'!$L$16)</f>
        <v>#VALUE!</v>
      </c>
      <c r="P16" s="0" t="e">
        <f aca="true">MAX(0,O16*(1+(_xlfn.NORM.INV(RAND(),Inputs!$D$39,Inputs!$C$39)))-'Year Schedule'!$K$17+'Year Schedule'!$L$17)</f>
        <v>#VALUE!</v>
      </c>
      <c r="Q16" s="0" t="e">
        <f aca="true">MAX(0,P16*(1+(_xlfn.NORM.INV(RAND(),Inputs!$D$39,Inputs!$C$39)))-'Year Schedule'!$K$18+'Year Schedule'!$L$18)</f>
        <v>#VALUE!</v>
      </c>
      <c r="R16" s="0" t="e">
        <f aca="true">MAX(0,Q16*(1+(_xlfn.NORM.INV(RAND(),Inputs!$D$39,Inputs!$C$39)))-'Year Schedule'!$K$19+'Year Schedule'!$L$19)</f>
        <v>#VALUE!</v>
      </c>
      <c r="S16" s="0" t="e">
        <f aca="true">MAX(0,R16*(1+(_xlfn.NORM.INV(RAND(),Inputs!$D$39,Inputs!$C$39)))-'Year Schedule'!$K$20+'Year Schedule'!$L$20)</f>
        <v>#VALUE!</v>
      </c>
      <c r="T16" s="0" t="e">
        <f aca="true">MAX(0,S16*(1+(_xlfn.NORM.INV(RAND(),Inputs!$D$39,Inputs!$C$39)))-'Year Schedule'!$K$21+'Year Schedule'!$L$21)</f>
        <v>#VALUE!</v>
      </c>
      <c r="U16" s="0" t="e">
        <f aca="true">MAX(0,T16*(1+(_xlfn.NORM.INV(RAND(),Inputs!$D$39,Inputs!$C$39)))-'Year Schedule'!$K$22+'Year Schedule'!$L$22)</f>
        <v>#VALUE!</v>
      </c>
      <c r="V16" s="0" t="e">
        <f aca="true">MAX(0,U16*(1+(_xlfn.NORM.INV(RAND(),Inputs!$D$39,Inputs!$C$39)))-'Year Schedule'!$K$23+'Year Schedule'!$L$23)</f>
        <v>#VALUE!</v>
      </c>
      <c r="W16" s="0" t="e">
        <f aca="true">MAX(0,V16*(1+(_xlfn.NORM.INV(RAND(),Inputs!$D$39,Inputs!$C$39)))-'Year Schedule'!$K$24+'Year Schedule'!$L$24)</f>
        <v>#VALUE!</v>
      </c>
      <c r="X16" s="0" t="e">
        <f aca="true">MAX(0,W16*(1+(_xlfn.NORM.INV(RAND(),Inputs!$D$39,Inputs!$C$39)))-'Year Schedule'!$K$25+'Year Schedule'!$L$25)</f>
        <v>#VALUE!</v>
      </c>
      <c r="Y16" s="0" t="e">
        <f aca="true">MAX(0,X16*(1+(_xlfn.NORM.INV(RAND(),Inputs!$D$39,Inputs!$C$39)))-'Year Schedule'!$K$26+'Year Schedule'!$L$26)</f>
        <v>#VALUE!</v>
      </c>
      <c r="Z16" s="0" t="e">
        <f aca="true">MAX(0,Y16*(1+(_xlfn.NORM.INV(RAND(),Inputs!$D$39,Inputs!$C$39)))-'Year Schedule'!$K$27+'Year Schedule'!$L$27)</f>
        <v>#VALUE!</v>
      </c>
      <c r="AA16" s="0" t="e">
        <f aca="true">MAX(0,Z16*(1+(_xlfn.NORM.INV(RAND(),Inputs!$D$39,Inputs!$C$39)))-'Year Schedule'!$K$28+'Year Schedule'!$L$28)</f>
        <v>#VALUE!</v>
      </c>
      <c r="AB16" s="0" t="e">
        <f aca="true">MAX(0,AA16*(1+(_xlfn.NORM.INV(RAND(),Inputs!$D$39,Inputs!$C$39)))-'Year Schedule'!$K$29+'Year Schedule'!$L$29)</f>
        <v>#VALUE!</v>
      </c>
      <c r="AC16" s="0" t="e">
        <f aca="true">MAX(0,AB16*(1+(_xlfn.NORM.INV(RAND(),Inputs!$D$39,Inputs!$C$39)))-'Year Schedule'!$K$30+'Year Schedule'!$L$30)</f>
        <v>#VALUE!</v>
      </c>
      <c r="AD16" s="0" t="e">
        <f aca="true">MAX(0,AC16*(1+(_xlfn.NORM.INV(RAND(),Inputs!$D$39,Inputs!$C$39)))-'Year Schedule'!$K$31+'Year Schedule'!$L$31)</f>
        <v>#VALUE!</v>
      </c>
      <c r="AE16" s="0" t="e">
        <f aca="true">MAX(0,AD16*(1+(_xlfn.NORM.INV(RAND(),Inputs!$D$39,Inputs!$C$39)))-'Year Schedule'!$K$32+'Year Schedule'!$L$32)</f>
        <v>#VALUE!</v>
      </c>
      <c r="AF16" s="0" t="e">
        <f aca="true">MAX(0,AE16*(1+(_xlfn.NORM.INV(RAND(),Inputs!$D$39,Inputs!$C$39)))-'Year Schedule'!$K$33+'Year Schedule'!$L$33)</f>
        <v>#VALUE!</v>
      </c>
      <c r="AG16" s="0" t="e">
        <f aca="true">MAX(0,AF16*(1+(_xlfn.NORM.INV(RAND(),Inputs!$D$39,Inputs!$C$39)))-'Year Schedule'!$K$34+'Year Schedule'!$L$34)</f>
        <v>#VALUE!</v>
      </c>
      <c r="AH16" s="0" t="e">
        <f aca="true">MAX(0,AG16*(1+(_xlfn.NORM.INV(RAND(),Inputs!$D$39,Inputs!$C$39)))-'Year Schedule'!$K$35+'Year Schedule'!$L$35)</f>
        <v>#VALUE!</v>
      </c>
      <c r="AI16" s="0" t="e">
        <f aca="true">MAX(0,AH16*(1+(_xlfn.NORM.INV(RAND(),Inputs!$D$39,Inputs!$C$39)))-'Year Schedule'!$K$36+'Year Schedule'!$L$36)</f>
        <v>#VALUE!</v>
      </c>
      <c r="AJ16" s="0" t="e">
        <f aca="true">MAX(0,AI16*(1+(_xlfn.NORM.INV(RAND(),Inputs!$D$39,Inputs!$C$39)))-'Year Schedule'!$K$37+'Year Schedule'!$L$37)</f>
        <v>#VALUE!</v>
      </c>
      <c r="AK16" s="0" t="e">
        <f aca="true">MAX(0,AJ16*(1+(_xlfn.NORM.INV(RAND(),Inputs!$D$39,Inputs!$C$39)))-'Year Schedule'!$K$38+'Year Schedule'!$L$38)</f>
        <v>#VALUE!</v>
      </c>
      <c r="AL16" s="0" t="e">
        <f aca="true">MAX(0,AK16*(1+(_xlfn.NORM.INV(RAND(),Inputs!$D$39,Inputs!$C$39)))-'Year Schedule'!$K$39+'Year Schedule'!$L$39)</f>
        <v>#VALUE!</v>
      </c>
      <c r="AM16" s="0" t="e">
        <f aca="true">MAX(0,AL16*(1+(_xlfn.NORM.INV(RAND(),Inputs!$D$39,Inputs!$C$39)))-'Year Schedule'!$K$40+'Year Schedule'!$L$40)</f>
        <v>#VALUE!</v>
      </c>
      <c r="AN16" s="0" t="e">
        <f aca="true">MAX(0,AM16*(1+(_xlfn.NORM.INV(RAND(),Inputs!$D$39,Inputs!$C$39)))-'Year Schedule'!$K$41+'Year Schedule'!$L$41)</f>
        <v>#VALUE!</v>
      </c>
      <c r="AO16" s="0" t="e">
        <f aca="true">MAX(0,AN16*(1+(_xlfn.NORM.INV(RAND(),Inputs!$D$39,Inputs!$C$39)))-'Year Schedule'!$K$42+'Year Schedule'!$L$42)</f>
        <v>#VALUE!</v>
      </c>
      <c r="AP16" s="0" t="e">
        <f aca="true">MAX(0,AO16*(1+(_xlfn.NORM.INV(RAND(),Inputs!$D$39,Inputs!$C$39)))-'Year Schedule'!$K$43+'Year Schedule'!$L$43)</f>
        <v>#VALUE!</v>
      </c>
      <c r="AQ16" s="0" t="e">
        <f aca="true">MAX(0,AP16*(1+(_xlfn.NORM.INV(RAND(),Inputs!$D$39,Inputs!$C$39)))-'Year Schedule'!$K$44+'Year Schedule'!$L$44)</f>
        <v>#VALUE!</v>
      </c>
      <c r="AR16" s="0" t="e">
        <f aca="true">MAX(0,AQ16*(1+(_xlfn.NORM.INV(RAND(),Inputs!$D$39,Inputs!$C$39)))-'Year Schedule'!$K$45+'Year Schedule'!$L$45)</f>
        <v>#VALUE!</v>
      </c>
      <c r="AS16" s="0" t="e">
        <f aca="true">MAX(0,AR16*(1+(_xlfn.NORM.INV(RAND(),Inputs!$D$39,Inputs!$C$39)))-'Year Schedule'!$K$46+'Year Schedule'!$L$46)</f>
        <v>#VALUE!</v>
      </c>
      <c r="AT16" s="0" t="e">
        <f aca="true">MAX(0,AS16*(1+(_xlfn.NORM.INV(RAND(),Inputs!$D$39,Inputs!$C$39)))-'Year Schedule'!$K$47+'Year Schedule'!$L$47)</f>
        <v>#VALUE!</v>
      </c>
      <c r="AU16" s="0" t="e">
        <f aca="true">MAX(0,AT16*(1+(_xlfn.NORM.INV(RAND(),Inputs!$D$39,Inputs!$C$39)))-'Year Schedule'!$K$48+'Year Schedule'!$L$48)</f>
        <v>#VALUE!</v>
      </c>
      <c r="AV16" s="0" t="e">
        <f aca="true">MAX(0,AU16*(1+(_xlfn.NORM.INV(RAND(),Inputs!$D$39,Inputs!$C$39)))-'Year Schedule'!$K$49+'Year Schedule'!$L$49)</f>
        <v>#VALUE!</v>
      </c>
      <c r="AW16" s="0" t="e">
        <f aca="true">MAX(0,AV16*(1+(_xlfn.NORM.INV(RAND(),Inputs!$D$39,Inputs!$C$39)))-'Year Schedule'!$K$50+'Year Schedule'!$L$50)</f>
        <v>#VALUE!</v>
      </c>
      <c r="AX16" s="0" t="e">
        <f aca="true">MAX(0,AW16*(1+(_xlfn.NORM.INV(RAND(),Inputs!$D$39,Inputs!$C$39)))-'Year Schedule'!$K$51+'Year Schedule'!$L$51)</f>
        <v>#VALUE!</v>
      </c>
      <c r="AY16" s="0" t="e">
        <f aca="true">MAX(0,AX16*(1+(_xlfn.NORM.INV(RAND(),Inputs!$D$39,Inputs!$C$39)))-'Year Schedule'!$K$52+'Year Schedule'!$L$52)</f>
        <v>#VALUE!</v>
      </c>
      <c r="AZ16" s="0" t="e">
        <f aca="true">MAX(0,AY16*(1+(_xlfn.NORM.INV(RAND(),Inputs!$D$39,Inputs!$C$39)))-'Year Schedule'!$K$53+'Year Schedule'!$L$53)</f>
        <v>#VALUE!</v>
      </c>
      <c r="BA16" s="0" t="e">
        <f aca="false">INDEX(C16:AZ16,1,Inputs!$C$6)</f>
        <v>#VALUE!</v>
      </c>
      <c r="BB16" s="0" t="n">
        <f aca="false">IFERROR(EXP(SUMPRODUCT(LN((C16:INDEX(C16:AZ16,1,Inputs!$C$6)+$C$1004:INDEX($C$1004:$AZ$1004,1,Inputs!$C$6))/B16:INDEX(B16:AY16,1,Inputs!$C$6)))/Inputs!$C$6)-1,-1)</f>
        <v>-1</v>
      </c>
    </row>
    <row r="17" customFormat="false" ht="15" hidden="false" customHeight="true" outlineLevel="0" collapsed="false">
      <c r="A17" s="0" t="n">
        <v>15</v>
      </c>
      <c r="B17" s="177" t="n">
        <f aca="false">Inputs!$C$38</f>
        <v>0</v>
      </c>
      <c r="C17" s="0" t="e">
        <f aca="true">MAX(0,B17*(1+(_xlfn.NORM.INV(RAND(),Inputs!$D$39,Inputs!$C$39)))-'Year Schedule'!$K$4+'Year Schedule'!$L$4)</f>
        <v>#VALUE!</v>
      </c>
      <c r="D17" s="0" t="e">
        <f aca="true">MAX(0,C17*(1+(_xlfn.NORM.INV(RAND(),Inputs!$D$39,Inputs!$C$39)))-'Year Schedule'!$K$5+'Year Schedule'!$L$5)</f>
        <v>#VALUE!</v>
      </c>
      <c r="E17" s="0" t="e">
        <f aca="true">MAX(0,D17*(1+(_xlfn.NORM.INV(RAND(),Inputs!$D$39,Inputs!$C$39)))-'Year Schedule'!$K$6+'Year Schedule'!$L$6)</f>
        <v>#VALUE!</v>
      </c>
      <c r="F17" s="0" t="e">
        <f aca="true">MAX(0,E17*(1+(_xlfn.NORM.INV(RAND(),Inputs!$D$39,Inputs!$C$39)))-'Year Schedule'!$K$7+'Year Schedule'!$L$7)</f>
        <v>#VALUE!</v>
      </c>
      <c r="G17" s="0" t="e">
        <f aca="true">MAX(0,F17*(1+(_xlfn.NORM.INV(RAND(),Inputs!$D$39,Inputs!$C$39)))-'Year Schedule'!$K$8+'Year Schedule'!$L$8)</f>
        <v>#VALUE!</v>
      </c>
      <c r="H17" s="0" t="e">
        <f aca="true">MAX(0,G17*(1+(_xlfn.NORM.INV(RAND(),Inputs!$D$39,Inputs!$C$39)))-'Year Schedule'!$K$9+'Year Schedule'!$L$9)</f>
        <v>#VALUE!</v>
      </c>
      <c r="I17" s="0" t="e">
        <f aca="true">MAX(0,H17*(1+(_xlfn.NORM.INV(RAND(),Inputs!$D$39,Inputs!$C$39)))-'Year Schedule'!$K$10+'Year Schedule'!$L$10)</f>
        <v>#VALUE!</v>
      </c>
      <c r="J17" s="0" t="e">
        <f aca="true">MAX(0,I17*(1+(_xlfn.NORM.INV(RAND(),Inputs!$D$39,Inputs!$C$39)))-'Year Schedule'!$K$11+'Year Schedule'!$L$11)</f>
        <v>#VALUE!</v>
      </c>
      <c r="K17" s="0" t="e">
        <f aca="true">MAX(0,J17*(1+(_xlfn.NORM.INV(RAND(),Inputs!$D$39,Inputs!$C$39)))-'Year Schedule'!$K$12+'Year Schedule'!$L$12)</f>
        <v>#VALUE!</v>
      </c>
      <c r="L17" s="0" t="e">
        <f aca="true">MAX(0,K17*(1+(_xlfn.NORM.INV(RAND(),Inputs!$D$39,Inputs!$C$39)))-'Year Schedule'!$K$13+'Year Schedule'!$L$13)</f>
        <v>#VALUE!</v>
      </c>
      <c r="M17" s="0" t="e">
        <f aca="true">MAX(0,L17*(1+(_xlfn.NORM.INV(RAND(),Inputs!$D$39,Inputs!$C$39)))-'Year Schedule'!$K$14+'Year Schedule'!$L$14)</f>
        <v>#VALUE!</v>
      </c>
      <c r="N17" s="0" t="e">
        <f aca="true">MAX(0,M17*(1+(_xlfn.NORM.INV(RAND(),Inputs!$D$39,Inputs!$C$39)))-'Year Schedule'!$K$15+'Year Schedule'!$L$15)</f>
        <v>#VALUE!</v>
      </c>
      <c r="O17" s="0" t="e">
        <f aca="true">MAX(0,N17*(1+(_xlfn.NORM.INV(RAND(),Inputs!$D$39,Inputs!$C$39)))-'Year Schedule'!$K$16+'Year Schedule'!$L$16)</f>
        <v>#VALUE!</v>
      </c>
      <c r="P17" s="0" t="e">
        <f aca="true">MAX(0,O17*(1+(_xlfn.NORM.INV(RAND(),Inputs!$D$39,Inputs!$C$39)))-'Year Schedule'!$K$17+'Year Schedule'!$L$17)</f>
        <v>#VALUE!</v>
      </c>
      <c r="Q17" s="0" t="e">
        <f aca="true">MAX(0,P17*(1+(_xlfn.NORM.INV(RAND(),Inputs!$D$39,Inputs!$C$39)))-'Year Schedule'!$K$18+'Year Schedule'!$L$18)</f>
        <v>#VALUE!</v>
      </c>
      <c r="R17" s="0" t="e">
        <f aca="true">MAX(0,Q17*(1+(_xlfn.NORM.INV(RAND(),Inputs!$D$39,Inputs!$C$39)))-'Year Schedule'!$K$19+'Year Schedule'!$L$19)</f>
        <v>#VALUE!</v>
      </c>
      <c r="S17" s="0" t="e">
        <f aca="true">MAX(0,R17*(1+(_xlfn.NORM.INV(RAND(),Inputs!$D$39,Inputs!$C$39)))-'Year Schedule'!$K$20+'Year Schedule'!$L$20)</f>
        <v>#VALUE!</v>
      </c>
      <c r="T17" s="0" t="e">
        <f aca="true">MAX(0,S17*(1+(_xlfn.NORM.INV(RAND(),Inputs!$D$39,Inputs!$C$39)))-'Year Schedule'!$K$21+'Year Schedule'!$L$21)</f>
        <v>#VALUE!</v>
      </c>
      <c r="U17" s="0" t="e">
        <f aca="true">MAX(0,T17*(1+(_xlfn.NORM.INV(RAND(),Inputs!$D$39,Inputs!$C$39)))-'Year Schedule'!$K$22+'Year Schedule'!$L$22)</f>
        <v>#VALUE!</v>
      </c>
      <c r="V17" s="0" t="e">
        <f aca="true">MAX(0,U17*(1+(_xlfn.NORM.INV(RAND(),Inputs!$D$39,Inputs!$C$39)))-'Year Schedule'!$K$23+'Year Schedule'!$L$23)</f>
        <v>#VALUE!</v>
      </c>
      <c r="W17" s="0" t="e">
        <f aca="true">MAX(0,V17*(1+(_xlfn.NORM.INV(RAND(),Inputs!$D$39,Inputs!$C$39)))-'Year Schedule'!$K$24+'Year Schedule'!$L$24)</f>
        <v>#VALUE!</v>
      </c>
      <c r="X17" s="0" t="e">
        <f aca="true">MAX(0,W17*(1+(_xlfn.NORM.INV(RAND(),Inputs!$D$39,Inputs!$C$39)))-'Year Schedule'!$K$25+'Year Schedule'!$L$25)</f>
        <v>#VALUE!</v>
      </c>
      <c r="Y17" s="0" t="e">
        <f aca="true">MAX(0,X17*(1+(_xlfn.NORM.INV(RAND(),Inputs!$D$39,Inputs!$C$39)))-'Year Schedule'!$K$26+'Year Schedule'!$L$26)</f>
        <v>#VALUE!</v>
      </c>
      <c r="Z17" s="0" t="e">
        <f aca="true">MAX(0,Y17*(1+(_xlfn.NORM.INV(RAND(),Inputs!$D$39,Inputs!$C$39)))-'Year Schedule'!$K$27+'Year Schedule'!$L$27)</f>
        <v>#VALUE!</v>
      </c>
      <c r="AA17" s="0" t="e">
        <f aca="true">MAX(0,Z17*(1+(_xlfn.NORM.INV(RAND(),Inputs!$D$39,Inputs!$C$39)))-'Year Schedule'!$K$28+'Year Schedule'!$L$28)</f>
        <v>#VALUE!</v>
      </c>
      <c r="AB17" s="0" t="e">
        <f aca="true">MAX(0,AA17*(1+(_xlfn.NORM.INV(RAND(),Inputs!$D$39,Inputs!$C$39)))-'Year Schedule'!$K$29+'Year Schedule'!$L$29)</f>
        <v>#VALUE!</v>
      </c>
      <c r="AC17" s="0" t="e">
        <f aca="true">MAX(0,AB17*(1+(_xlfn.NORM.INV(RAND(),Inputs!$D$39,Inputs!$C$39)))-'Year Schedule'!$K$30+'Year Schedule'!$L$30)</f>
        <v>#VALUE!</v>
      </c>
      <c r="AD17" s="0" t="e">
        <f aca="true">MAX(0,AC17*(1+(_xlfn.NORM.INV(RAND(),Inputs!$D$39,Inputs!$C$39)))-'Year Schedule'!$K$31+'Year Schedule'!$L$31)</f>
        <v>#VALUE!</v>
      </c>
      <c r="AE17" s="0" t="e">
        <f aca="true">MAX(0,AD17*(1+(_xlfn.NORM.INV(RAND(),Inputs!$D$39,Inputs!$C$39)))-'Year Schedule'!$K$32+'Year Schedule'!$L$32)</f>
        <v>#VALUE!</v>
      </c>
      <c r="AF17" s="0" t="e">
        <f aca="true">MAX(0,AE17*(1+(_xlfn.NORM.INV(RAND(),Inputs!$D$39,Inputs!$C$39)))-'Year Schedule'!$K$33+'Year Schedule'!$L$33)</f>
        <v>#VALUE!</v>
      </c>
      <c r="AG17" s="0" t="e">
        <f aca="true">MAX(0,AF17*(1+(_xlfn.NORM.INV(RAND(),Inputs!$D$39,Inputs!$C$39)))-'Year Schedule'!$K$34+'Year Schedule'!$L$34)</f>
        <v>#VALUE!</v>
      </c>
      <c r="AH17" s="0" t="e">
        <f aca="true">MAX(0,AG17*(1+(_xlfn.NORM.INV(RAND(),Inputs!$D$39,Inputs!$C$39)))-'Year Schedule'!$K$35+'Year Schedule'!$L$35)</f>
        <v>#VALUE!</v>
      </c>
      <c r="AI17" s="0" t="e">
        <f aca="true">MAX(0,AH17*(1+(_xlfn.NORM.INV(RAND(),Inputs!$D$39,Inputs!$C$39)))-'Year Schedule'!$K$36+'Year Schedule'!$L$36)</f>
        <v>#VALUE!</v>
      </c>
      <c r="AJ17" s="0" t="e">
        <f aca="true">MAX(0,AI17*(1+(_xlfn.NORM.INV(RAND(),Inputs!$D$39,Inputs!$C$39)))-'Year Schedule'!$K$37+'Year Schedule'!$L$37)</f>
        <v>#VALUE!</v>
      </c>
      <c r="AK17" s="0" t="e">
        <f aca="true">MAX(0,AJ17*(1+(_xlfn.NORM.INV(RAND(),Inputs!$D$39,Inputs!$C$39)))-'Year Schedule'!$K$38+'Year Schedule'!$L$38)</f>
        <v>#VALUE!</v>
      </c>
      <c r="AL17" s="0" t="e">
        <f aca="true">MAX(0,AK17*(1+(_xlfn.NORM.INV(RAND(),Inputs!$D$39,Inputs!$C$39)))-'Year Schedule'!$K$39+'Year Schedule'!$L$39)</f>
        <v>#VALUE!</v>
      </c>
      <c r="AM17" s="0" t="e">
        <f aca="true">MAX(0,AL17*(1+(_xlfn.NORM.INV(RAND(),Inputs!$D$39,Inputs!$C$39)))-'Year Schedule'!$K$40+'Year Schedule'!$L$40)</f>
        <v>#VALUE!</v>
      </c>
      <c r="AN17" s="0" t="e">
        <f aca="true">MAX(0,AM17*(1+(_xlfn.NORM.INV(RAND(),Inputs!$D$39,Inputs!$C$39)))-'Year Schedule'!$K$41+'Year Schedule'!$L$41)</f>
        <v>#VALUE!</v>
      </c>
      <c r="AO17" s="0" t="e">
        <f aca="true">MAX(0,AN17*(1+(_xlfn.NORM.INV(RAND(),Inputs!$D$39,Inputs!$C$39)))-'Year Schedule'!$K$42+'Year Schedule'!$L$42)</f>
        <v>#VALUE!</v>
      </c>
      <c r="AP17" s="0" t="e">
        <f aca="true">MAX(0,AO17*(1+(_xlfn.NORM.INV(RAND(),Inputs!$D$39,Inputs!$C$39)))-'Year Schedule'!$K$43+'Year Schedule'!$L$43)</f>
        <v>#VALUE!</v>
      </c>
      <c r="AQ17" s="0" t="e">
        <f aca="true">MAX(0,AP17*(1+(_xlfn.NORM.INV(RAND(),Inputs!$D$39,Inputs!$C$39)))-'Year Schedule'!$K$44+'Year Schedule'!$L$44)</f>
        <v>#VALUE!</v>
      </c>
      <c r="AR17" s="0" t="e">
        <f aca="true">MAX(0,AQ17*(1+(_xlfn.NORM.INV(RAND(),Inputs!$D$39,Inputs!$C$39)))-'Year Schedule'!$K$45+'Year Schedule'!$L$45)</f>
        <v>#VALUE!</v>
      </c>
      <c r="AS17" s="0" t="e">
        <f aca="true">MAX(0,AR17*(1+(_xlfn.NORM.INV(RAND(),Inputs!$D$39,Inputs!$C$39)))-'Year Schedule'!$K$46+'Year Schedule'!$L$46)</f>
        <v>#VALUE!</v>
      </c>
      <c r="AT17" s="0" t="e">
        <f aca="true">MAX(0,AS17*(1+(_xlfn.NORM.INV(RAND(),Inputs!$D$39,Inputs!$C$39)))-'Year Schedule'!$K$47+'Year Schedule'!$L$47)</f>
        <v>#VALUE!</v>
      </c>
      <c r="AU17" s="0" t="e">
        <f aca="true">MAX(0,AT17*(1+(_xlfn.NORM.INV(RAND(),Inputs!$D$39,Inputs!$C$39)))-'Year Schedule'!$K$48+'Year Schedule'!$L$48)</f>
        <v>#VALUE!</v>
      </c>
      <c r="AV17" s="0" t="e">
        <f aca="true">MAX(0,AU17*(1+(_xlfn.NORM.INV(RAND(),Inputs!$D$39,Inputs!$C$39)))-'Year Schedule'!$K$49+'Year Schedule'!$L$49)</f>
        <v>#VALUE!</v>
      </c>
      <c r="AW17" s="0" t="e">
        <f aca="true">MAX(0,AV17*(1+(_xlfn.NORM.INV(RAND(),Inputs!$D$39,Inputs!$C$39)))-'Year Schedule'!$K$50+'Year Schedule'!$L$50)</f>
        <v>#VALUE!</v>
      </c>
      <c r="AX17" s="0" t="e">
        <f aca="true">MAX(0,AW17*(1+(_xlfn.NORM.INV(RAND(),Inputs!$D$39,Inputs!$C$39)))-'Year Schedule'!$K$51+'Year Schedule'!$L$51)</f>
        <v>#VALUE!</v>
      </c>
      <c r="AY17" s="0" t="e">
        <f aca="true">MAX(0,AX17*(1+(_xlfn.NORM.INV(RAND(),Inputs!$D$39,Inputs!$C$39)))-'Year Schedule'!$K$52+'Year Schedule'!$L$52)</f>
        <v>#VALUE!</v>
      </c>
      <c r="AZ17" s="0" t="e">
        <f aca="true">MAX(0,AY17*(1+(_xlfn.NORM.INV(RAND(),Inputs!$D$39,Inputs!$C$39)))-'Year Schedule'!$K$53+'Year Schedule'!$L$53)</f>
        <v>#VALUE!</v>
      </c>
      <c r="BA17" s="0" t="e">
        <f aca="false">INDEX(C17:AZ17,1,Inputs!$C$6)</f>
        <v>#VALUE!</v>
      </c>
      <c r="BB17" s="0" t="n">
        <f aca="false">IFERROR(EXP(SUMPRODUCT(LN((C17:INDEX(C17:AZ17,1,Inputs!$C$6)+$C$1004:INDEX($C$1004:$AZ$1004,1,Inputs!$C$6))/B17:INDEX(B17:AY17,1,Inputs!$C$6)))/Inputs!$C$6)-1,-1)</f>
        <v>-1</v>
      </c>
    </row>
    <row r="18" customFormat="false" ht="15" hidden="false" customHeight="true" outlineLevel="0" collapsed="false">
      <c r="A18" s="0" t="n">
        <v>16</v>
      </c>
      <c r="B18" s="177" t="n">
        <f aca="false">Inputs!$C$38</f>
        <v>0</v>
      </c>
      <c r="C18" s="0" t="e">
        <f aca="true">MAX(0,B18*(1+(_xlfn.NORM.INV(RAND(),Inputs!$D$39,Inputs!$C$39)))-'Year Schedule'!$K$4+'Year Schedule'!$L$4)</f>
        <v>#VALUE!</v>
      </c>
      <c r="D18" s="0" t="e">
        <f aca="true">MAX(0,C18*(1+(_xlfn.NORM.INV(RAND(),Inputs!$D$39,Inputs!$C$39)))-'Year Schedule'!$K$5+'Year Schedule'!$L$5)</f>
        <v>#VALUE!</v>
      </c>
      <c r="E18" s="0" t="e">
        <f aca="true">MAX(0,D18*(1+(_xlfn.NORM.INV(RAND(),Inputs!$D$39,Inputs!$C$39)))-'Year Schedule'!$K$6+'Year Schedule'!$L$6)</f>
        <v>#VALUE!</v>
      </c>
      <c r="F18" s="0" t="e">
        <f aca="true">MAX(0,E18*(1+(_xlfn.NORM.INV(RAND(),Inputs!$D$39,Inputs!$C$39)))-'Year Schedule'!$K$7+'Year Schedule'!$L$7)</f>
        <v>#VALUE!</v>
      </c>
      <c r="G18" s="0" t="e">
        <f aca="true">MAX(0,F18*(1+(_xlfn.NORM.INV(RAND(),Inputs!$D$39,Inputs!$C$39)))-'Year Schedule'!$K$8+'Year Schedule'!$L$8)</f>
        <v>#VALUE!</v>
      </c>
      <c r="H18" s="0" t="e">
        <f aca="true">MAX(0,G18*(1+(_xlfn.NORM.INV(RAND(),Inputs!$D$39,Inputs!$C$39)))-'Year Schedule'!$K$9+'Year Schedule'!$L$9)</f>
        <v>#VALUE!</v>
      </c>
      <c r="I18" s="0" t="e">
        <f aca="true">MAX(0,H18*(1+(_xlfn.NORM.INV(RAND(),Inputs!$D$39,Inputs!$C$39)))-'Year Schedule'!$K$10+'Year Schedule'!$L$10)</f>
        <v>#VALUE!</v>
      </c>
      <c r="J18" s="0" t="e">
        <f aca="true">MAX(0,I18*(1+(_xlfn.NORM.INV(RAND(),Inputs!$D$39,Inputs!$C$39)))-'Year Schedule'!$K$11+'Year Schedule'!$L$11)</f>
        <v>#VALUE!</v>
      </c>
      <c r="K18" s="0" t="e">
        <f aca="true">MAX(0,J18*(1+(_xlfn.NORM.INV(RAND(),Inputs!$D$39,Inputs!$C$39)))-'Year Schedule'!$K$12+'Year Schedule'!$L$12)</f>
        <v>#VALUE!</v>
      </c>
      <c r="L18" s="0" t="e">
        <f aca="true">MAX(0,K18*(1+(_xlfn.NORM.INV(RAND(),Inputs!$D$39,Inputs!$C$39)))-'Year Schedule'!$K$13+'Year Schedule'!$L$13)</f>
        <v>#VALUE!</v>
      </c>
      <c r="M18" s="0" t="e">
        <f aca="true">MAX(0,L18*(1+(_xlfn.NORM.INV(RAND(),Inputs!$D$39,Inputs!$C$39)))-'Year Schedule'!$K$14+'Year Schedule'!$L$14)</f>
        <v>#VALUE!</v>
      </c>
      <c r="N18" s="0" t="e">
        <f aca="true">MAX(0,M18*(1+(_xlfn.NORM.INV(RAND(),Inputs!$D$39,Inputs!$C$39)))-'Year Schedule'!$K$15+'Year Schedule'!$L$15)</f>
        <v>#VALUE!</v>
      </c>
      <c r="O18" s="0" t="e">
        <f aca="true">MAX(0,N18*(1+(_xlfn.NORM.INV(RAND(),Inputs!$D$39,Inputs!$C$39)))-'Year Schedule'!$K$16+'Year Schedule'!$L$16)</f>
        <v>#VALUE!</v>
      </c>
      <c r="P18" s="0" t="e">
        <f aca="true">MAX(0,O18*(1+(_xlfn.NORM.INV(RAND(),Inputs!$D$39,Inputs!$C$39)))-'Year Schedule'!$K$17+'Year Schedule'!$L$17)</f>
        <v>#VALUE!</v>
      </c>
      <c r="Q18" s="0" t="e">
        <f aca="true">MAX(0,P18*(1+(_xlfn.NORM.INV(RAND(),Inputs!$D$39,Inputs!$C$39)))-'Year Schedule'!$K$18+'Year Schedule'!$L$18)</f>
        <v>#VALUE!</v>
      </c>
      <c r="R18" s="0" t="e">
        <f aca="true">MAX(0,Q18*(1+(_xlfn.NORM.INV(RAND(),Inputs!$D$39,Inputs!$C$39)))-'Year Schedule'!$K$19+'Year Schedule'!$L$19)</f>
        <v>#VALUE!</v>
      </c>
      <c r="S18" s="0" t="e">
        <f aca="true">MAX(0,R18*(1+(_xlfn.NORM.INV(RAND(),Inputs!$D$39,Inputs!$C$39)))-'Year Schedule'!$K$20+'Year Schedule'!$L$20)</f>
        <v>#VALUE!</v>
      </c>
      <c r="T18" s="0" t="e">
        <f aca="true">MAX(0,S18*(1+(_xlfn.NORM.INV(RAND(),Inputs!$D$39,Inputs!$C$39)))-'Year Schedule'!$K$21+'Year Schedule'!$L$21)</f>
        <v>#VALUE!</v>
      </c>
      <c r="U18" s="0" t="e">
        <f aca="true">MAX(0,T18*(1+(_xlfn.NORM.INV(RAND(),Inputs!$D$39,Inputs!$C$39)))-'Year Schedule'!$K$22+'Year Schedule'!$L$22)</f>
        <v>#VALUE!</v>
      </c>
      <c r="V18" s="0" t="e">
        <f aca="true">MAX(0,U18*(1+(_xlfn.NORM.INV(RAND(),Inputs!$D$39,Inputs!$C$39)))-'Year Schedule'!$K$23+'Year Schedule'!$L$23)</f>
        <v>#VALUE!</v>
      </c>
      <c r="W18" s="0" t="e">
        <f aca="true">MAX(0,V18*(1+(_xlfn.NORM.INV(RAND(),Inputs!$D$39,Inputs!$C$39)))-'Year Schedule'!$K$24+'Year Schedule'!$L$24)</f>
        <v>#VALUE!</v>
      </c>
      <c r="X18" s="0" t="e">
        <f aca="true">MAX(0,W18*(1+(_xlfn.NORM.INV(RAND(),Inputs!$D$39,Inputs!$C$39)))-'Year Schedule'!$K$25+'Year Schedule'!$L$25)</f>
        <v>#VALUE!</v>
      </c>
      <c r="Y18" s="0" t="e">
        <f aca="true">MAX(0,X18*(1+(_xlfn.NORM.INV(RAND(),Inputs!$D$39,Inputs!$C$39)))-'Year Schedule'!$K$26+'Year Schedule'!$L$26)</f>
        <v>#VALUE!</v>
      </c>
      <c r="Z18" s="0" t="e">
        <f aca="true">MAX(0,Y18*(1+(_xlfn.NORM.INV(RAND(),Inputs!$D$39,Inputs!$C$39)))-'Year Schedule'!$K$27+'Year Schedule'!$L$27)</f>
        <v>#VALUE!</v>
      </c>
      <c r="AA18" s="0" t="e">
        <f aca="true">MAX(0,Z18*(1+(_xlfn.NORM.INV(RAND(),Inputs!$D$39,Inputs!$C$39)))-'Year Schedule'!$K$28+'Year Schedule'!$L$28)</f>
        <v>#VALUE!</v>
      </c>
      <c r="AB18" s="0" t="e">
        <f aca="true">MAX(0,AA18*(1+(_xlfn.NORM.INV(RAND(),Inputs!$D$39,Inputs!$C$39)))-'Year Schedule'!$K$29+'Year Schedule'!$L$29)</f>
        <v>#VALUE!</v>
      </c>
      <c r="AC18" s="0" t="e">
        <f aca="true">MAX(0,AB18*(1+(_xlfn.NORM.INV(RAND(),Inputs!$D$39,Inputs!$C$39)))-'Year Schedule'!$K$30+'Year Schedule'!$L$30)</f>
        <v>#VALUE!</v>
      </c>
      <c r="AD18" s="0" t="e">
        <f aca="true">MAX(0,AC18*(1+(_xlfn.NORM.INV(RAND(),Inputs!$D$39,Inputs!$C$39)))-'Year Schedule'!$K$31+'Year Schedule'!$L$31)</f>
        <v>#VALUE!</v>
      </c>
      <c r="AE18" s="0" t="e">
        <f aca="true">MAX(0,AD18*(1+(_xlfn.NORM.INV(RAND(),Inputs!$D$39,Inputs!$C$39)))-'Year Schedule'!$K$32+'Year Schedule'!$L$32)</f>
        <v>#VALUE!</v>
      </c>
      <c r="AF18" s="0" t="e">
        <f aca="true">MAX(0,AE18*(1+(_xlfn.NORM.INV(RAND(),Inputs!$D$39,Inputs!$C$39)))-'Year Schedule'!$K$33+'Year Schedule'!$L$33)</f>
        <v>#VALUE!</v>
      </c>
      <c r="AG18" s="0" t="e">
        <f aca="true">MAX(0,AF18*(1+(_xlfn.NORM.INV(RAND(),Inputs!$D$39,Inputs!$C$39)))-'Year Schedule'!$K$34+'Year Schedule'!$L$34)</f>
        <v>#VALUE!</v>
      </c>
      <c r="AH18" s="0" t="e">
        <f aca="true">MAX(0,AG18*(1+(_xlfn.NORM.INV(RAND(),Inputs!$D$39,Inputs!$C$39)))-'Year Schedule'!$K$35+'Year Schedule'!$L$35)</f>
        <v>#VALUE!</v>
      </c>
      <c r="AI18" s="0" t="e">
        <f aca="true">MAX(0,AH18*(1+(_xlfn.NORM.INV(RAND(),Inputs!$D$39,Inputs!$C$39)))-'Year Schedule'!$K$36+'Year Schedule'!$L$36)</f>
        <v>#VALUE!</v>
      </c>
      <c r="AJ18" s="0" t="e">
        <f aca="true">MAX(0,AI18*(1+(_xlfn.NORM.INV(RAND(),Inputs!$D$39,Inputs!$C$39)))-'Year Schedule'!$K$37+'Year Schedule'!$L$37)</f>
        <v>#VALUE!</v>
      </c>
      <c r="AK18" s="0" t="e">
        <f aca="true">MAX(0,AJ18*(1+(_xlfn.NORM.INV(RAND(),Inputs!$D$39,Inputs!$C$39)))-'Year Schedule'!$K$38+'Year Schedule'!$L$38)</f>
        <v>#VALUE!</v>
      </c>
      <c r="AL18" s="0" t="e">
        <f aca="true">MAX(0,AK18*(1+(_xlfn.NORM.INV(RAND(),Inputs!$D$39,Inputs!$C$39)))-'Year Schedule'!$K$39+'Year Schedule'!$L$39)</f>
        <v>#VALUE!</v>
      </c>
      <c r="AM18" s="0" t="e">
        <f aca="true">MAX(0,AL18*(1+(_xlfn.NORM.INV(RAND(),Inputs!$D$39,Inputs!$C$39)))-'Year Schedule'!$K$40+'Year Schedule'!$L$40)</f>
        <v>#VALUE!</v>
      </c>
      <c r="AN18" s="0" t="e">
        <f aca="true">MAX(0,AM18*(1+(_xlfn.NORM.INV(RAND(),Inputs!$D$39,Inputs!$C$39)))-'Year Schedule'!$K$41+'Year Schedule'!$L$41)</f>
        <v>#VALUE!</v>
      </c>
      <c r="AO18" s="0" t="e">
        <f aca="true">MAX(0,AN18*(1+(_xlfn.NORM.INV(RAND(),Inputs!$D$39,Inputs!$C$39)))-'Year Schedule'!$K$42+'Year Schedule'!$L$42)</f>
        <v>#VALUE!</v>
      </c>
      <c r="AP18" s="0" t="e">
        <f aca="true">MAX(0,AO18*(1+(_xlfn.NORM.INV(RAND(),Inputs!$D$39,Inputs!$C$39)))-'Year Schedule'!$K$43+'Year Schedule'!$L$43)</f>
        <v>#VALUE!</v>
      </c>
      <c r="AQ18" s="0" t="e">
        <f aca="true">MAX(0,AP18*(1+(_xlfn.NORM.INV(RAND(),Inputs!$D$39,Inputs!$C$39)))-'Year Schedule'!$K$44+'Year Schedule'!$L$44)</f>
        <v>#VALUE!</v>
      </c>
      <c r="AR18" s="0" t="e">
        <f aca="true">MAX(0,AQ18*(1+(_xlfn.NORM.INV(RAND(),Inputs!$D$39,Inputs!$C$39)))-'Year Schedule'!$K$45+'Year Schedule'!$L$45)</f>
        <v>#VALUE!</v>
      </c>
      <c r="AS18" s="0" t="e">
        <f aca="true">MAX(0,AR18*(1+(_xlfn.NORM.INV(RAND(),Inputs!$D$39,Inputs!$C$39)))-'Year Schedule'!$K$46+'Year Schedule'!$L$46)</f>
        <v>#VALUE!</v>
      </c>
      <c r="AT18" s="0" t="e">
        <f aca="true">MAX(0,AS18*(1+(_xlfn.NORM.INV(RAND(),Inputs!$D$39,Inputs!$C$39)))-'Year Schedule'!$K$47+'Year Schedule'!$L$47)</f>
        <v>#VALUE!</v>
      </c>
      <c r="AU18" s="0" t="e">
        <f aca="true">MAX(0,AT18*(1+(_xlfn.NORM.INV(RAND(),Inputs!$D$39,Inputs!$C$39)))-'Year Schedule'!$K$48+'Year Schedule'!$L$48)</f>
        <v>#VALUE!</v>
      </c>
      <c r="AV18" s="0" t="e">
        <f aca="true">MAX(0,AU18*(1+(_xlfn.NORM.INV(RAND(),Inputs!$D$39,Inputs!$C$39)))-'Year Schedule'!$K$49+'Year Schedule'!$L$49)</f>
        <v>#VALUE!</v>
      </c>
      <c r="AW18" s="0" t="e">
        <f aca="true">MAX(0,AV18*(1+(_xlfn.NORM.INV(RAND(),Inputs!$D$39,Inputs!$C$39)))-'Year Schedule'!$K$50+'Year Schedule'!$L$50)</f>
        <v>#VALUE!</v>
      </c>
      <c r="AX18" s="0" t="e">
        <f aca="true">MAX(0,AW18*(1+(_xlfn.NORM.INV(RAND(),Inputs!$D$39,Inputs!$C$39)))-'Year Schedule'!$K$51+'Year Schedule'!$L$51)</f>
        <v>#VALUE!</v>
      </c>
      <c r="AY18" s="0" t="e">
        <f aca="true">MAX(0,AX18*(1+(_xlfn.NORM.INV(RAND(),Inputs!$D$39,Inputs!$C$39)))-'Year Schedule'!$K$52+'Year Schedule'!$L$52)</f>
        <v>#VALUE!</v>
      </c>
      <c r="AZ18" s="0" t="e">
        <f aca="true">MAX(0,AY18*(1+(_xlfn.NORM.INV(RAND(),Inputs!$D$39,Inputs!$C$39)))-'Year Schedule'!$K$53+'Year Schedule'!$L$53)</f>
        <v>#VALUE!</v>
      </c>
      <c r="BA18" s="0" t="e">
        <f aca="false">INDEX(C18:AZ18,1,Inputs!$C$6)</f>
        <v>#VALUE!</v>
      </c>
      <c r="BB18" s="0" t="n">
        <f aca="false">IFERROR(EXP(SUMPRODUCT(LN((C18:INDEX(C18:AZ18,1,Inputs!$C$6)+$C$1004:INDEX($C$1004:$AZ$1004,1,Inputs!$C$6))/B18:INDEX(B18:AY18,1,Inputs!$C$6)))/Inputs!$C$6)-1,-1)</f>
        <v>-1</v>
      </c>
    </row>
    <row r="19" customFormat="false" ht="15" hidden="false" customHeight="true" outlineLevel="0" collapsed="false">
      <c r="A19" s="0" t="n">
        <v>17</v>
      </c>
      <c r="B19" s="177" t="n">
        <f aca="false">Inputs!$C$38</f>
        <v>0</v>
      </c>
      <c r="C19" s="0" t="e">
        <f aca="true">MAX(0,B19*(1+(_xlfn.NORM.INV(RAND(),Inputs!$D$39,Inputs!$C$39)))-'Year Schedule'!$K$4+'Year Schedule'!$L$4)</f>
        <v>#VALUE!</v>
      </c>
      <c r="D19" s="0" t="e">
        <f aca="true">MAX(0,C19*(1+(_xlfn.NORM.INV(RAND(),Inputs!$D$39,Inputs!$C$39)))-'Year Schedule'!$K$5+'Year Schedule'!$L$5)</f>
        <v>#VALUE!</v>
      </c>
      <c r="E19" s="0" t="e">
        <f aca="true">MAX(0,D19*(1+(_xlfn.NORM.INV(RAND(),Inputs!$D$39,Inputs!$C$39)))-'Year Schedule'!$K$6+'Year Schedule'!$L$6)</f>
        <v>#VALUE!</v>
      </c>
      <c r="F19" s="0" t="e">
        <f aca="true">MAX(0,E19*(1+(_xlfn.NORM.INV(RAND(),Inputs!$D$39,Inputs!$C$39)))-'Year Schedule'!$K$7+'Year Schedule'!$L$7)</f>
        <v>#VALUE!</v>
      </c>
      <c r="G19" s="0" t="e">
        <f aca="true">MAX(0,F19*(1+(_xlfn.NORM.INV(RAND(),Inputs!$D$39,Inputs!$C$39)))-'Year Schedule'!$K$8+'Year Schedule'!$L$8)</f>
        <v>#VALUE!</v>
      </c>
      <c r="H19" s="0" t="e">
        <f aca="true">MAX(0,G19*(1+(_xlfn.NORM.INV(RAND(),Inputs!$D$39,Inputs!$C$39)))-'Year Schedule'!$K$9+'Year Schedule'!$L$9)</f>
        <v>#VALUE!</v>
      </c>
      <c r="I19" s="0" t="e">
        <f aca="true">MAX(0,H19*(1+(_xlfn.NORM.INV(RAND(),Inputs!$D$39,Inputs!$C$39)))-'Year Schedule'!$K$10+'Year Schedule'!$L$10)</f>
        <v>#VALUE!</v>
      </c>
      <c r="J19" s="0" t="e">
        <f aca="true">MAX(0,I19*(1+(_xlfn.NORM.INV(RAND(),Inputs!$D$39,Inputs!$C$39)))-'Year Schedule'!$K$11+'Year Schedule'!$L$11)</f>
        <v>#VALUE!</v>
      </c>
      <c r="K19" s="0" t="e">
        <f aca="true">MAX(0,J19*(1+(_xlfn.NORM.INV(RAND(),Inputs!$D$39,Inputs!$C$39)))-'Year Schedule'!$K$12+'Year Schedule'!$L$12)</f>
        <v>#VALUE!</v>
      </c>
      <c r="L19" s="0" t="e">
        <f aca="true">MAX(0,K19*(1+(_xlfn.NORM.INV(RAND(),Inputs!$D$39,Inputs!$C$39)))-'Year Schedule'!$K$13+'Year Schedule'!$L$13)</f>
        <v>#VALUE!</v>
      </c>
      <c r="M19" s="0" t="e">
        <f aca="true">MAX(0,L19*(1+(_xlfn.NORM.INV(RAND(),Inputs!$D$39,Inputs!$C$39)))-'Year Schedule'!$K$14+'Year Schedule'!$L$14)</f>
        <v>#VALUE!</v>
      </c>
      <c r="N19" s="0" t="e">
        <f aca="true">MAX(0,M19*(1+(_xlfn.NORM.INV(RAND(),Inputs!$D$39,Inputs!$C$39)))-'Year Schedule'!$K$15+'Year Schedule'!$L$15)</f>
        <v>#VALUE!</v>
      </c>
      <c r="O19" s="0" t="e">
        <f aca="true">MAX(0,N19*(1+(_xlfn.NORM.INV(RAND(),Inputs!$D$39,Inputs!$C$39)))-'Year Schedule'!$K$16+'Year Schedule'!$L$16)</f>
        <v>#VALUE!</v>
      </c>
      <c r="P19" s="0" t="e">
        <f aca="true">MAX(0,O19*(1+(_xlfn.NORM.INV(RAND(),Inputs!$D$39,Inputs!$C$39)))-'Year Schedule'!$K$17+'Year Schedule'!$L$17)</f>
        <v>#VALUE!</v>
      </c>
      <c r="Q19" s="0" t="e">
        <f aca="true">MAX(0,P19*(1+(_xlfn.NORM.INV(RAND(),Inputs!$D$39,Inputs!$C$39)))-'Year Schedule'!$K$18+'Year Schedule'!$L$18)</f>
        <v>#VALUE!</v>
      </c>
      <c r="R19" s="0" t="e">
        <f aca="true">MAX(0,Q19*(1+(_xlfn.NORM.INV(RAND(),Inputs!$D$39,Inputs!$C$39)))-'Year Schedule'!$K$19+'Year Schedule'!$L$19)</f>
        <v>#VALUE!</v>
      </c>
      <c r="S19" s="0" t="e">
        <f aca="true">MAX(0,R19*(1+(_xlfn.NORM.INV(RAND(),Inputs!$D$39,Inputs!$C$39)))-'Year Schedule'!$K$20+'Year Schedule'!$L$20)</f>
        <v>#VALUE!</v>
      </c>
      <c r="T19" s="0" t="e">
        <f aca="true">MAX(0,S19*(1+(_xlfn.NORM.INV(RAND(),Inputs!$D$39,Inputs!$C$39)))-'Year Schedule'!$K$21+'Year Schedule'!$L$21)</f>
        <v>#VALUE!</v>
      </c>
      <c r="U19" s="0" t="e">
        <f aca="true">MAX(0,T19*(1+(_xlfn.NORM.INV(RAND(),Inputs!$D$39,Inputs!$C$39)))-'Year Schedule'!$K$22+'Year Schedule'!$L$22)</f>
        <v>#VALUE!</v>
      </c>
      <c r="V19" s="0" t="e">
        <f aca="true">MAX(0,U19*(1+(_xlfn.NORM.INV(RAND(),Inputs!$D$39,Inputs!$C$39)))-'Year Schedule'!$K$23+'Year Schedule'!$L$23)</f>
        <v>#VALUE!</v>
      </c>
      <c r="W19" s="0" t="e">
        <f aca="true">MAX(0,V19*(1+(_xlfn.NORM.INV(RAND(),Inputs!$D$39,Inputs!$C$39)))-'Year Schedule'!$K$24+'Year Schedule'!$L$24)</f>
        <v>#VALUE!</v>
      </c>
      <c r="X19" s="0" t="e">
        <f aca="true">MAX(0,W19*(1+(_xlfn.NORM.INV(RAND(),Inputs!$D$39,Inputs!$C$39)))-'Year Schedule'!$K$25+'Year Schedule'!$L$25)</f>
        <v>#VALUE!</v>
      </c>
      <c r="Y19" s="0" t="e">
        <f aca="true">MAX(0,X19*(1+(_xlfn.NORM.INV(RAND(),Inputs!$D$39,Inputs!$C$39)))-'Year Schedule'!$K$26+'Year Schedule'!$L$26)</f>
        <v>#VALUE!</v>
      </c>
      <c r="Z19" s="0" t="e">
        <f aca="true">MAX(0,Y19*(1+(_xlfn.NORM.INV(RAND(),Inputs!$D$39,Inputs!$C$39)))-'Year Schedule'!$K$27+'Year Schedule'!$L$27)</f>
        <v>#VALUE!</v>
      </c>
      <c r="AA19" s="0" t="e">
        <f aca="true">MAX(0,Z19*(1+(_xlfn.NORM.INV(RAND(),Inputs!$D$39,Inputs!$C$39)))-'Year Schedule'!$K$28+'Year Schedule'!$L$28)</f>
        <v>#VALUE!</v>
      </c>
      <c r="AB19" s="0" t="e">
        <f aca="true">MAX(0,AA19*(1+(_xlfn.NORM.INV(RAND(),Inputs!$D$39,Inputs!$C$39)))-'Year Schedule'!$K$29+'Year Schedule'!$L$29)</f>
        <v>#VALUE!</v>
      </c>
      <c r="AC19" s="0" t="e">
        <f aca="true">MAX(0,AB19*(1+(_xlfn.NORM.INV(RAND(),Inputs!$D$39,Inputs!$C$39)))-'Year Schedule'!$K$30+'Year Schedule'!$L$30)</f>
        <v>#VALUE!</v>
      </c>
      <c r="AD19" s="0" t="e">
        <f aca="true">MAX(0,AC19*(1+(_xlfn.NORM.INV(RAND(),Inputs!$D$39,Inputs!$C$39)))-'Year Schedule'!$K$31+'Year Schedule'!$L$31)</f>
        <v>#VALUE!</v>
      </c>
      <c r="AE19" s="0" t="e">
        <f aca="true">MAX(0,AD19*(1+(_xlfn.NORM.INV(RAND(),Inputs!$D$39,Inputs!$C$39)))-'Year Schedule'!$K$32+'Year Schedule'!$L$32)</f>
        <v>#VALUE!</v>
      </c>
      <c r="AF19" s="0" t="e">
        <f aca="true">MAX(0,AE19*(1+(_xlfn.NORM.INV(RAND(),Inputs!$D$39,Inputs!$C$39)))-'Year Schedule'!$K$33+'Year Schedule'!$L$33)</f>
        <v>#VALUE!</v>
      </c>
      <c r="AG19" s="0" t="e">
        <f aca="true">MAX(0,AF19*(1+(_xlfn.NORM.INV(RAND(),Inputs!$D$39,Inputs!$C$39)))-'Year Schedule'!$K$34+'Year Schedule'!$L$34)</f>
        <v>#VALUE!</v>
      </c>
      <c r="AH19" s="0" t="e">
        <f aca="true">MAX(0,AG19*(1+(_xlfn.NORM.INV(RAND(),Inputs!$D$39,Inputs!$C$39)))-'Year Schedule'!$K$35+'Year Schedule'!$L$35)</f>
        <v>#VALUE!</v>
      </c>
      <c r="AI19" s="0" t="e">
        <f aca="true">MAX(0,AH19*(1+(_xlfn.NORM.INV(RAND(),Inputs!$D$39,Inputs!$C$39)))-'Year Schedule'!$K$36+'Year Schedule'!$L$36)</f>
        <v>#VALUE!</v>
      </c>
      <c r="AJ19" s="0" t="e">
        <f aca="true">MAX(0,AI19*(1+(_xlfn.NORM.INV(RAND(),Inputs!$D$39,Inputs!$C$39)))-'Year Schedule'!$K$37+'Year Schedule'!$L$37)</f>
        <v>#VALUE!</v>
      </c>
      <c r="AK19" s="0" t="e">
        <f aca="true">MAX(0,AJ19*(1+(_xlfn.NORM.INV(RAND(),Inputs!$D$39,Inputs!$C$39)))-'Year Schedule'!$K$38+'Year Schedule'!$L$38)</f>
        <v>#VALUE!</v>
      </c>
      <c r="AL19" s="0" t="e">
        <f aca="true">MAX(0,AK19*(1+(_xlfn.NORM.INV(RAND(),Inputs!$D$39,Inputs!$C$39)))-'Year Schedule'!$K$39+'Year Schedule'!$L$39)</f>
        <v>#VALUE!</v>
      </c>
      <c r="AM19" s="0" t="e">
        <f aca="true">MAX(0,AL19*(1+(_xlfn.NORM.INV(RAND(),Inputs!$D$39,Inputs!$C$39)))-'Year Schedule'!$K$40+'Year Schedule'!$L$40)</f>
        <v>#VALUE!</v>
      </c>
      <c r="AN19" s="0" t="e">
        <f aca="true">MAX(0,AM19*(1+(_xlfn.NORM.INV(RAND(),Inputs!$D$39,Inputs!$C$39)))-'Year Schedule'!$K$41+'Year Schedule'!$L$41)</f>
        <v>#VALUE!</v>
      </c>
      <c r="AO19" s="0" t="e">
        <f aca="true">MAX(0,AN19*(1+(_xlfn.NORM.INV(RAND(),Inputs!$D$39,Inputs!$C$39)))-'Year Schedule'!$K$42+'Year Schedule'!$L$42)</f>
        <v>#VALUE!</v>
      </c>
      <c r="AP19" s="0" t="e">
        <f aca="true">MAX(0,AO19*(1+(_xlfn.NORM.INV(RAND(),Inputs!$D$39,Inputs!$C$39)))-'Year Schedule'!$K$43+'Year Schedule'!$L$43)</f>
        <v>#VALUE!</v>
      </c>
      <c r="AQ19" s="0" t="e">
        <f aca="true">MAX(0,AP19*(1+(_xlfn.NORM.INV(RAND(),Inputs!$D$39,Inputs!$C$39)))-'Year Schedule'!$K$44+'Year Schedule'!$L$44)</f>
        <v>#VALUE!</v>
      </c>
      <c r="AR19" s="0" t="e">
        <f aca="true">MAX(0,AQ19*(1+(_xlfn.NORM.INV(RAND(),Inputs!$D$39,Inputs!$C$39)))-'Year Schedule'!$K$45+'Year Schedule'!$L$45)</f>
        <v>#VALUE!</v>
      </c>
      <c r="AS19" s="0" t="e">
        <f aca="true">MAX(0,AR19*(1+(_xlfn.NORM.INV(RAND(),Inputs!$D$39,Inputs!$C$39)))-'Year Schedule'!$K$46+'Year Schedule'!$L$46)</f>
        <v>#VALUE!</v>
      </c>
      <c r="AT19" s="0" t="e">
        <f aca="true">MAX(0,AS19*(1+(_xlfn.NORM.INV(RAND(),Inputs!$D$39,Inputs!$C$39)))-'Year Schedule'!$K$47+'Year Schedule'!$L$47)</f>
        <v>#VALUE!</v>
      </c>
      <c r="AU19" s="0" t="e">
        <f aca="true">MAX(0,AT19*(1+(_xlfn.NORM.INV(RAND(),Inputs!$D$39,Inputs!$C$39)))-'Year Schedule'!$K$48+'Year Schedule'!$L$48)</f>
        <v>#VALUE!</v>
      </c>
      <c r="AV19" s="0" t="e">
        <f aca="true">MAX(0,AU19*(1+(_xlfn.NORM.INV(RAND(),Inputs!$D$39,Inputs!$C$39)))-'Year Schedule'!$K$49+'Year Schedule'!$L$49)</f>
        <v>#VALUE!</v>
      </c>
      <c r="AW19" s="0" t="e">
        <f aca="true">MAX(0,AV19*(1+(_xlfn.NORM.INV(RAND(),Inputs!$D$39,Inputs!$C$39)))-'Year Schedule'!$K$50+'Year Schedule'!$L$50)</f>
        <v>#VALUE!</v>
      </c>
      <c r="AX19" s="0" t="e">
        <f aca="true">MAX(0,AW19*(1+(_xlfn.NORM.INV(RAND(),Inputs!$D$39,Inputs!$C$39)))-'Year Schedule'!$K$51+'Year Schedule'!$L$51)</f>
        <v>#VALUE!</v>
      </c>
      <c r="AY19" s="0" t="e">
        <f aca="true">MAX(0,AX19*(1+(_xlfn.NORM.INV(RAND(),Inputs!$D$39,Inputs!$C$39)))-'Year Schedule'!$K$52+'Year Schedule'!$L$52)</f>
        <v>#VALUE!</v>
      </c>
      <c r="AZ19" s="0" t="e">
        <f aca="true">MAX(0,AY19*(1+(_xlfn.NORM.INV(RAND(),Inputs!$D$39,Inputs!$C$39)))-'Year Schedule'!$K$53+'Year Schedule'!$L$53)</f>
        <v>#VALUE!</v>
      </c>
      <c r="BA19" s="0" t="e">
        <f aca="false">INDEX(C19:AZ19,1,Inputs!$C$6)</f>
        <v>#VALUE!</v>
      </c>
      <c r="BB19" s="0" t="n">
        <f aca="false">IFERROR(EXP(SUMPRODUCT(LN((C19:INDEX(C19:AZ19,1,Inputs!$C$6)+$C$1004:INDEX($C$1004:$AZ$1004,1,Inputs!$C$6))/B19:INDEX(B19:AY19,1,Inputs!$C$6)))/Inputs!$C$6)-1,-1)</f>
        <v>-1</v>
      </c>
    </row>
    <row r="20" customFormat="false" ht="15" hidden="false" customHeight="true" outlineLevel="0" collapsed="false">
      <c r="A20" s="0" t="n">
        <v>18</v>
      </c>
      <c r="B20" s="177" t="n">
        <f aca="false">Inputs!$C$38</f>
        <v>0</v>
      </c>
      <c r="C20" s="0" t="e">
        <f aca="true">MAX(0,B20*(1+(_xlfn.NORM.INV(RAND(),Inputs!$D$39,Inputs!$C$39)))-'Year Schedule'!$K$4+'Year Schedule'!$L$4)</f>
        <v>#VALUE!</v>
      </c>
      <c r="D20" s="0" t="e">
        <f aca="true">MAX(0,C20*(1+(_xlfn.NORM.INV(RAND(),Inputs!$D$39,Inputs!$C$39)))-'Year Schedule'!$K$5+'Year Schedule'!$L$5)</f>
        <v>#VALUE!</v>
      </c>
      <c r="E20" s="0" t="e">
        <f aca="true">MAX(0,D20*(1+(_xlfn.NORM.INV(RAND(),Inputs!$D$39,Inputs!$C$39)))-'Year Schedule'!$K$6+'Year Schedule'!$L$6)</f>
        <v>#VALUE!</v>
      </c>
      <c r="F20" s="0" t="e">
        <f aca="true">MAX(0,E20*(1+(_xlfn.NORM.INV(RAND(),Inputs!$D$39,Inputs!$C$39)))-'Year Schedule'!$K$7+'Year Schedule'!$L$7)</f>
        <v>#VALUE!</v>
      </c>
      <c r="G20" s="0" t="e">
        <f aca="true">MAX(0,F20*(1+(_xlfn.NORM.INV(RAND(),Inputs!$D$39,Inputs!$C$39)))-'Year Schedule'!$K$8+'Year Schedule'!$L$8)</f>
        <v>#VALUE!</v>
      </c>
      <c r="H20" s="0" t="e">
        <f aca="true">MAX(0,G20*(1+(_xlfn.NORM.INV(RAND(),Inputs!$D$39,Inputs!$C$39)))-'Year Schedule'!$K$9+'Year Schedule'!$L$9)</f>
        <v>#VALUE!</v>
      </c>
      <c r="I20" s="0" t="e">
        <f aca="true">MAX(0,H20*(1+(_xlfn.NORM.INV(RAND(),Inputs!$D$39,Inputs!$C$39)))-'Year Schedule'!$K$10+'Year Schedule'!$L$10)</f>
        <v>#VALUE!</v>
      </c>
      <c r="J20" s="0" t="e">
        <f aca="true">MAX(0,I20*(1+(_xlfn.NORM.INV(RAND(),Inputs!$D$39,Inputs!$C$39)))-'Year Schedule'!$K$11+'Year Schedule'!$L$11)</f>
        <v>#VALUE!</v>
      </c>
      <c r="K20" s="0" t="e">
        <f aca="true">MAX(0,J20*(1+(_xlfn.NORM.INV(RAND(),Inputs!$D$39,Inputs!$C$39)))-'Year Schedule'!$K$12+'Year Schedule'!$L$12)</f>
        <v>#VALUE!</v>
      </c>
      <c r="L20" s="0" t="e">
        <f aca="true">MAX(0,K20*(1+(_xlfn.NORM.INV(RAND(),Inputs!$D$39,Inputs!$C$39)))-'Year Schedule'!$K$13+'Year Schedule'!$L$13)</f>
        <v>#VALUE!</v>
      </c>
      <c r="M20" s="0" t="e">
        <f aca="true">MAX(0,L20*(1+(_xlfn.NORM.INV(RAND(),Inputs!$D$39,Inputs!$C$39)))-'Year Schedule'!$K$14+'Year Schedule'!$L$14)</f>
        <v>#VALUE!</v>
      </c>
      <c r="N20" s="0" t="e">
        <f aca="true">MAX(0,M20*(1+(_xlfn.NORM.INV(RAND(),Inputs!$D$39,Inputs!$C$39)))-'Year Schedule'!$K$15+'Year Schedule'!$L$15)</f>
        <v>#VALUE!</v>
      </c>
      <c r="O20" s="0" t="e">
        <f aca="true">MAX(0,N20*(1+(_xlfn.NORM.INV(RAND(),Inputs!$D$39,Inputs!$C$39)))-'Year Schedule'!$K$16+'Year Schedule'!$L$16)</f>
        <v>#VALUE!</v>
      </c>
      <c r="P20" s="0" t="e">
        <f aca="true">MAX(0,O20*(1+(_xlfn.NORM.INV(RAND(),Inputs!$D$39,Inputs!$C$39)))-'Year Schedule'!$K$17+'Year Schedule'!$L$17)</f>
        <v>#VALUE!</v>
      </c>
      <c r="Q20" s="0" t="e">
        <f aca="true">MAX(0,P20*(1+(_xlfn.NORM.INV(RAND(),Inputs!$D$39,Inputs!$C$39)))-'Year Schedule'!$K$18+'Year Schedule'!$L$18)</f>
        <v>#VALUE!</v>
      </c>
      <c r="R20" s="0" t="e">
        <f aca="true">MAX(0,Q20*(1+(_xlfn.NORM.INV(RAND(),Inputs!$D$39,Inputs!$C$39)))-'Year Schedule'!$K$19+'Year Schedule'!$L$19)</f>
        <v>#VALUE!</v>
      </c>
      <c r="S20" s="0" t="e">
        <f aca="true">MAX(0,R20*(1+(_xlfn.NORM.INV(RAND(),Inputs!$D$39,Inputs!$C$39)))-'Year Schedule'!$K$20+'Year Schedule'!$L$20)</f>
        <v>#VALUE!</v>
      </c>
      <c r="T20" s="0" t="e">
        <f aca="true">MAX(0,S20*(1+(_xlfn.NORM.INV(RAND(),Inputs!$D$39,Inputs!$C$39)))-'Year Schedule'!$K$21+'Year Schedule'!$L$21)</f>
        <v>#VALUE!</v>
      </c>
      <c r="U20" s="0" t="e">
        <f aca="true">MAX(0,T20*(1+(_xlfn.NORM.INV(RAND(),Inputs!$D$39,Inputs!$C$39)))-'Year Schedule'!$K$22+'Year Schedule'!$L$22)</f>
        <v>#VALUE!</v>
      </c>
      <c r="V20" s="0" t="e">
        <f aca="true">MAX(0,U20*(1+(_xlfn.NORM.INV(RAND(),Inputs!$D$39,Inputs!$C$39)))-'Year Schedule'!$K$23+'Year Schedule'!$L$23)</f>
        <v>#VALUE!</v>
      </c>
      <c r="W20" s="0" t="e">
        <f aca="true">MAX(0,V20*(1+(_xlfn.NORM.INV(RAND(),Inputs!$D$39,Inputs!$C$39)))-'Year Schedule'!$K$24+'Year Schedule'!$L$24)</f>
        <v>#VALUE!</v>
      </c>
      <c r="X20" s="0" t="e">
        <f aca="true">MAX(0,W20*(1+(_xlfn.NORM.INV(RAND(),Inputs!$D$39,Inputs!$C$39)))-'Year Schedule'!$K$25+'Year Schedule'!$L$25)</f>
        <v>#VALUE!</v>
      </c>
      <c r="Y20" s="0" t="e">
        <f aca="true">MAX(0,X20*(1+(_xlfn.NORM.INV(RAND(),Inputs!$D$39,Inputs!$C$39)))-'Year Schedule'!$K$26+'Year Schedule'!$L$26)</f>
        <v>#VALUE!</v>
      </c>
      <c r="Z20" s="0" t="e">
        <f aca="true">MAX(0,Y20*(1+(_xlfn.NORM.INV(RAND(),Inputs!$D$39,Inputs!$C$39)))-'Year Schedule'!$K$27+'Year Schedule'!$L$27)</f>
        <v>#VALUE!</v>
      </c>
      <c r="AA20" s="0" t="e">
        <f aca="true">MAX(0,Z20*(1+(_xlfn.NORM.INV(RAND(),Inputs!$D$39,Inputs!$C$39)))-'Year Schedule'!$K$28+'Year Schedule'!$L$28)</f>
        <v>#VALUE!</v>
      </c>
      <c r="AB20" s="0" t="e">
        <f aca="true">MAX(0,AA20*(1+(_xlfn.NORM.INV(RAND(),Inputs!$D$39,Inputs!$C$39)))-'Year Schedule'!$K$29+'Year Schedule'!$L$29)</f>
        <v>#VALUE!</v>
      </c>
      <c r="AC20" s="0" t="e">
        <f aca="true">MAX(0,AB20*(1+(_xlfn.NORM.INV(RAND(),Inputs!$D$39,Inputs!$C$39)))-'Year Schedule'!$K$30+'Year Schedule'!$L$30)</f>
        <v>#VALUE!</v>
      </c>
      <c r="AD20" s="0" t="e">
        <f aca="true">MAX(0,AC20*(1+(_xlfn.NORM.INV(RAND(),Inputs!$D$39,Inputs!$C$39)))-'Year Schedule'!$K$31+'Year Schedule'!$L$31)</f>
        <v>#VALUE!</v>
      </c>
      <c r="AE20" s="0" t="e">
        <f aca="true">MAX(0,AD20*(1+(_xlfn.NORM.INV(RAND(),Inputs!$D$39,Inputs!$C$39)))-'Year Schedule'!$K$32+'Year Schedule'!$L$32)</f>
        <v>#VALUE!</v>
      </c>
      <c r="AF20" s="0" t="e">
        <f aca="true">MAX(0,AE20*(1+(_xlfn.NORM.INV(RAND(),Inputs!$D$39,Inputs!$C$39)))-'Year Schedule'!$K$33+'Year Schedule'!$L$33)</f>
        <v>#VALUE!</v>
      </c>
      <c r="AG20" s="0" t="e">
        <f aca="true">MAX(0,AF20*(1+(_xlfn.NORM.INV(RAND(),Inputs!$D$39,Inputs!$C$39)))-'Year Schedule'!$K$34+'Year Schedule'!$L$34)</f>
        <v>#VALUE!</v>
      </c>
      <c r="AH20" s="0" t="e">
        <f aca="true">MAX(0,AG20*(1+(_xlfn.NORM.INV(RAND(),Inputs!$D$39,Inputs!$C$39)))-'Year Schedule'!$K$35+'Year Schedule'!$L$35)</f>
        <v>#VALUE!</v>
      </c>
      <c r="AI20" s="0" t="e">
        <f aca="true">MAX(0,AH20*(1+(_xlfn.NORM.INV(RAND(),Inputs!$D$39,Inputs!$C$39)))-'Year Schedule'!$K$36+'Year Schedule'!$L$36)</f>
        <v>#VALUE!</v>
      </c>
      <c r="AJ20" s="0" t="e">
        <f aca="true">MAX(0,AI20*(1+(_xlfn.NORM.INV(RAND(),Inputs!$D$39,Inputs!$C$39)))-'Year Schedule'!$K$37+'Year Schedule'!$L$37)</f>
        <v>#VALUE!</v>
      </c>
      <c r="AK20" s="0" t="e">
        <f aca="true">MAX(0,AJ20*(1+(_xlfn.NORM.INV(RAND(),Inputs!$D$39,Inputs!$C$39)))-'Year Schedule'!$K$38+'Year Schedule'!$L$38)</f>
        <v>#VALUE!</v>
      </c>
      <c r="AL20" s="0" t="e">
        <f aca="true">MAX(0,AK20*(1+(_xlfn.NORM.INV(RAND(),Inputs!$D$39,Inputs!$C$39)))-'Year Schedule'!$K$39+'Year Schedule'!$L$39)</f>
        <v>#VALUE!</v>
      </c>
      <c r="AM20" s="0" t="e">
        <f aca="true">MAX(0,AL20*(1+(_xlfn.NORM.INV(RAND(),Inputs!$D$39,Inputs!$C$39)))-'Year Schedule'!$K$40+'Year Schedule'!$L$40)</f>
        <v>#VALUE!</v>
      </c>
      <c r="AN20" s="0" t="e">
        <f aca="true">MAX(0,AM20*(1+(_xlfn.NORM.INV(RAND(),Inputs!$D$39,Inputs!$C$39)))-'Year Schedule'!$K$41+'Year Schedule'!$L$41)</f>
        <v>#VALUE!</v>
      </c>
      <c r="AO20" s="0" t="e">
        <f aca="true">MAX(0,AN20*(1+(_xlfn.NORM.INV(RAND(),Inputs!$D$39,Inputs!$C$39)))-'Year Schedule'!$K$42+'Year Schedule'!$L$42)</f>
        <v>#VALUE!</v>
      </c>
      <c r="AP20" s="0" t="e">
        <f aca="true">MAX(0,AO20*(1+(_xlfn.NORM.INV(RAND(),Inputs!$D$39,Inputs!$C$39)))-'Year Schedule'!$K$43+'Year Schedule'!$L$43)</f>
        <v>#VALUE!</v>
      </c>
      <c r="AQ20" s="0" t="e">
        <f aca="true">MAX(0,AP20*(1+(_xlfn.NORM.INV(RAND(),Inputs!$D$39,Inputs!$C$39)))-'Year Schedule'!$K$44+'Year Schedule'!$L$44)</f>
        <v>#VALUE!</v>
      </c>
      <c r="AR20" s="0" t="e">
        <f aca="true">MAX(0,AQ20*(1+(_xlfn.NORM.INV(RAND(),Inputs!$D$39,Inputs!$C$39)))-'Year Schedule'!$K$45+'Year Schedule'!$L$45)</f>
        <v>#VALUE!</v>
      </c>
      <c r="AS20" s="0" t="e">
        <f aca="true">MAX(0,AR20*(1+(_xlfn.NORM.INV(RAND(),Inputs!$D$39,Inputs!$C$39)))-'Year Schedule'!$K$46+'Year Schedule'!$L$46)</f>
        <v>#VALUE!</v>
      </c>
      <c r="AT20" s="0" t="e">
        <f aca="true">MAX(0,AS20*(1+(_xlfn.NORM.INV(RAND(),Inputs!$D$39,Inputs!$C$39)))-'Year Schedule'!$K$47+'Year Schedule'!$L$47)</f>
        <v>#VALUE!</v>
      </c>
      <c r="AU20" s="0" t="e">
        <f aca="true">MAX(0,AT20*(1+(_xlfn.NORM.INV(RAND(),Inputs!$D$39,Inputs!$C$39)))-'Year Schedule'!$K$48+'Year Schedule'!$L$48)</f>
        <v>#VALUE!</v>
      </c>
      <c r="AV20" s="0" t="e">
        <f aca="true">MAX(0,AU20*(1+(_xlfn.NORM.INV(RAND(),Inputs!$D$39,Inputs!$C$39)))-'Year Schedule'!$K$49+'Year Schedule'!$L$49)</f>
        <v>#VALUE!</v>
      </c>
      <c r="AW20" s="0" t="e">
        <f aca="true">MAX(0,AV20*(1+(_xlfn.NORM.INV(RAND(),Inputs!$D$39,Inputs!$C$39)))-'Year Schedule'!$K$50+'Year Schedule'!$L$50)</f>
        <v>#VALUE!</v>
      </c>
      <c r="AX20" s="0" t="e">
        <f aca="true">MAX(0,AW20*(1+(_xlfn.NORM.INV(RAND(),Inputs!$D$39,Inputs!$C$39)))-'Year Schedule'!$K$51+'Year Schedule'!$L$51)</f>
        <v>#VALUE!</v>
      </c>
      <c r="AY20" s="0" t="e">
        <f aca="true">MAX(0,AX20*(1+(_xlfn.NORM.INV(RAND(),Inputs!$D$39,Inputs!$C$39)))-'Year Schedule'!$K$52+'Year Schedule'!$L$52)</f>
        <v>#VALUE!</v>
      </c>
      <c r="AZ20" s="0" t="e">
        <f aca="true">MAX(0,AY20*(1+(_xlfn.NORM.INV(RAND(),Inputs!$D$39,Inputs!$C$39)))-'Year Schedule'!$K$53+'Year Schedule'!$L$53)</f>
        <v>#VALUE!</v>
      </c>
      <c r="BA20" s="0" t="e">
        <f aca="false">INDEX(C20:AZ20,1,Inputs!$C$6)</f>
        <v>#VALUE!</v>
      </c>
      <c r="BB20" s="0" t="n">
        <f aca="false">IFERROR(EXP(SUMPRODUCT(LN((C20:INDEX(C20:AZ20,1,Inputs!$C$6)+$C$1004:INDEX($C$1004:$AZ$1004,1,Inputs!$C$6))/B20:INDEX(B20:AY20,1,Inputs!$C$6)))/Inputs!$C$6)-1,-1)</f>
        <v>-1</v>
      </c>
    </row>
    <row r="21" customFormat="false" ht="15" hidden="false" customHeight="true" outlineLevel="0" collapsed="false">
      <c r="A21" s="0" t="n">
        <v>19</v>
      </c>
      <c r="B21" s="177" t="n">
        <f aca="false">Inputs!$C$38</f>
        <v>0</v>
      </c>
      <c r="C21" s="0" t="e">
        <f aca="true">MAX(0,B21*(1+(_xlfn.NORM.INV(RAND(),Inputs!$D$39,Inputs!$C$39)))-'Year Schedule'!$K$4+'Year Schedule'!$L$4)</f>
        <v>#VALUE!</v>
      </c>
      <c r="D21" s="0" t="e">
        <f aca="true">MAX(0,C21*(1+(_xlfn.NORM.INV(RAND(),Inputs!$D$39,Inputs!$C$39)))-'Year Schedule'!$K$5+'Year Schedule'!$L$5)</f>
        <v>#VALUE!</v>
      </c>
      <c r="E21" s="0" t="e">
        <f aca="true">MAX(0,D21*(1+(_xlfn.NORM.INV(RAND(),Inputs!$D$39,Inputs!$C$39)))-'Year Schedule'!$K$6+'Year Schedule'!$L$6)</f>
        <v>#VALUE!</v>
      </c>
      <c r="F21" s="0" t="e">
        <f aca="true">MAX(0,E21*(1+(_xlfn.NORM.INV(RAND(),Inputs!$D$39,Inputs!$C$39)))-'Year Schedule'!$K$7+'Year Schedule'!$L$7)</f>
        <v>#VALUE!</v>
      </c>
      <c r="G21" s="0" t="e">
        <f aca="true">MAX(0,F21*(1+(_xlfn.NORM.INV(RAND(),Inputs!$D$39,Inputs!$C$39)))-'Year Schedule'!$K$8+'Year Schedule'!$L$8)</f>
        <v>#VALUE!</v>
      </c>
      <c r="H21" s="0" t="e">
        <f aca="true">MAX(0,G21*(1+(_xlfn.NORM.INV(RAND(),Inputs!$D$39,Inputs!$C$39)))-'Year Schedule'!$K$9+'Year Schedule'!$L$9)</f>
        <v>#VALUE!</v>
      </c>
      <c r="I21" s="0" t="e">
        <f aca="true">MAX(0,H21*(1+(_xlfn.NORM.INV(RAND(),Inputs!$D$39,Inputs!$C$39)))-'Year Schedule'!$K$10+'Year Schedule'!$L$10)</f>
        <v>#VALUE!</v>
      </c>
      <c r="J21" s="0" t="e">
        <f aca="true">MAX(0,I21*(1+(_xlfn.NORM.INV(RAND(),Inputs!$D$39,Inputs!$C$39)))-'Year Schedule'!$K$11+'Year Schedule'!$L$11)</f>
        <v>#VALUE!</v>
      </c>
      <c r="K21" s="0" t="e">
        <f aca="true">MAX(0,J21*(1+(_xlfn.NORM.INV(RAND(),Inputs!$D$39,Inputs!$C$39)))-'Year Schedule'!$K$12+'Year Schedule'!$L$12)</f>
        <v>#VALUE!</v>
      </c>
      <c r="L21" s="0" t="e">
        <f aca="true">MAX(0,K21*(1+(_xlfn.NORM.INV(RAND(),Inputs!$D$39,Inputs!$C$39)))-'Year Schedule'!$K$13+'Year Schedule'!$L$13)</f>
        <v>#VALUE!</v>
      </c>
      <c r="M21" s="0" t="e">
        <f aca="true">MAX(0,L21*(1+(_xlfn.NORM.INV(RAND(),Inputs!$D$39,Inputs!$C$39)))-'Year Schedule'!$K$14+'Year Schedule'!$L$14)</f>
        <v>#VALUE!</v>
      </c>
      <c r="N21" s="0" t="e">
        <f aca="true">MAX(0,M21*(1+(_xlfn.NORM.INV(RAND(),Inputs!$D$39,Inputs!$C$39)))-'Year Schedule'!$K$15+'Year Schedule'!$L$15)</f>
        <v>#VALUE!</v>
      </c>
      <c r="O21" s="0" t="e">
        <f aca="true">MAX(0,N21*(1+(_xlfn.NORM.INV(RAND(),Inputs!$D$39,Inputs!$C$39)))-'Year Schedule'!$K$16+'Year Schedule'!$L$16)</f>
        <v>#VALUE!</v>
      </c>
      <c r="P21" s="0" t="e">
        <f aca="true">MAX(0,O21*(1+(_xlfn.NORM.INV(RAND(),Inputs!$D$39,Inputs!$C$39)))-'Year Schedule'!$K$17+'Year Schedule'!$L$17)</f>
        <v>#VALUE!</v>
      </c>
      <c r="Q21" s="0" t="e">
        <f aca="true">MAX(0,P21*(1+(_xlfn.NORM.INV(RAND(),Inputs!$D$39,Inputs!$C$39)))-'Year Schedule'!$K$18+'Year Schedule'!$L$18)</f>
        <v>#VALUE!</v>
      </c>
      <c r="R21" s="0" t="e">
        <f aca="true">MAX(0,Q21*(1+(_xlfn.NORM.INV(RAND(),Inputs!$D$39,Inputs!$C$39)))-'Year Schedule'!$K$19+'Year Schedule'!$L$19)</f>
        <v>#VALUE!</v>
      </c>
      <c r="S21" s="0" t="e">
        <f aca="true">MAX(0,R21*(1+(_xlfn.NORM.INV(RAND(),Inputs!$D$39,Inputs!$C$39)))-'Year Schedule'!$K$20+'Year Schedule'!$L$20)</f>
        <v>#VALUE!</v>
      </c>
      <c r="T21" s="0" t="e">
        <f aca="true">MAX(0,S21*(1+(_xlfn.NORM.INV(RAND(),Inputs!$D$39,Inputs!$C$39)))-'Year Schedule'!$K$21+'Year Schedule'!$L$21)</f>
        <v>#VALUE!</v>
      </c>
      <c r="U21" s="0" t="e">
        <f aca="true">MAX(0,T21*(1+(_xlfn.NORM.INV(RAND(),Inputs!$D$39,Inputs!$C$39)))-'Year Schedule'!$K$22+'Year Schedule'!$L$22)</f>
        <v>#VALUE!</v>
      </c>
      <c r="V21" s="0" t="e">
        <f aca="true">MAX(0,U21*(1+(_xlfn.NORM.INV(RAND(),Inputs!$D$39,Inputs!$C$39)))-'Year Schedule'!$K$23+'Year Schedule'!$L$23)</f>
        <v>#VALUE!</v>
      </c>
      <c r="W21" s="0" t="e">
        <f aca="true">MAX(0,V21*(1+(_xlfn.NORM.INV(RAND(),Inputs!$D$39,Inputs!$C$39)))-'Year Schedule'!$K$24+'Year Schedule'!$L$24)</f>
        <v>#VALUE!</v>
      </c>
      <c r="X21" s="0" t="e">
        <f aca="true">MAX(0,W21*(1+(_xlfn.NORM.INV(RAND(),Inputs!$D$39,Inputs!$C$39)))-'Year Schedule'!$K$25+'Year Schedule'!$L$25)</f>
        <v>#VALUE!</v>
      </c>
      <c r="Y21" s="0" t="e">
        <f aca="true">MAX(0,X21*(1+(_xlfn.NORM.INV(RAND(),Inputs!$D$39,Inputs!$C$39)))-'Year Schedule'!$K$26+'Year Schedule'!$L$26)</f>
        <v>#VALUE!</v>
      </c>
      <c r="Z21" s="0" t="e">
        <f aca="true">MAX(0,Y21*(1+(_xlfn.NORM.INV(RAND(),Inputs!$D$39,Inputs!$C$39)))-'Year Schedule'!$K$27+'Year Schedule'!$L$27)</f>
        <v>#VALUE!</v>
      </c>
      <c r="AA21" s="0" t="e">
        <f aca="true">MAX(0,Z21*(1+(_xlfn.NORM.INV(RAND(),Inputs!$D$39,Inputs!$C$39)))-'Year Schedule'!$K$28+'Year Schedule'!$L$28)</f>
        <v>#VALUE!</v>
      </c>
      <c r="AB21" s="0" t="e">
        <f aca="true">MAX(0,AA21*(1+(_xlfn.NORM.INV(RAND(),Inputs!$D$39,Inputs!$C$39)))-'Year Schedule'!$K$29+'Year Schedule'!$L$29)</f>
        <v>#VALUE!</v>
      </c>
      <c r="AC21" s="0" t="e">
        <f aca="true">MAX(0,AB21*(1+(_xlfn.NORM.INV(RAND(),Inputs!$D$39,Inputs!$C$39)))-'Year Schedule'!$K$30+'Year Schedule'!$L$30)</f>
        <v>#VALUE!</v>
      </c>
      <c r="AD21" s="0" t="e">
        <f aca="true">MAX(0,AC21*(1+(_xlfn.NORM.INV(RAND(),Inputs!$D$39,Inputs!$C$39)))-'Year Schedule'!$K$31+'Year Schedule'!$L$31)</f>
        <v>#VALUE!</v>
      </c>
      <c r="AE21" s="0" t="e">
        <f aca="true">MAX(0,AD21*(1+(_xlfn.NORM.INV(RAND(),Inputs!$D$39,Inputs!$C$39)))-'Year Schedule'!$K$32+'Year Schedule'!$L$32)</f>
        <v>#VALUE!</v>
      </c>
      <c r="AF21" s="0" t="e">
        <f aca="true">MAX(0,AE21*(1+(_xlfn.NORM.INV(RAND(),Inputs!$D$39,Inputs!$C$39)))-'Year Schedule'!$K$33+'Year Schedule'!$L$33)</f>
        <v>#VALUE!</v>
      </c>
      <c r="AG21" s="0" t="e">
        <f aca="true">MAX(0,AF21*(1+(_xlfn.NORM.INV(RAND(),Inputs!$D$39,Inputs!$C$39)))-'Year Schedule'!$K$34+'Year Schedule'!$L$34)</f>
        <v>#VALUE!</v>
      </c>
      <c r="AH21" s="0" t="e">
        <f aca="true">MAX(0,AG21*(1+(_xlfn.NORM.INV(RAND(),Inputs!$D$39,Inputs!$C$39)))-'Year Schedule'!$K$35+'Year Schedule'!$L$35)</f>
        <v>#VALUE!</v>
      </c>
      <c r="AI21" s="0" t="e">
        <f aca="true">MAX(0,AH21*(1+(_xlfn.NORM.INV(RAND(),Inputs!$D$39,Inputs!$C$39)))-'Year Schedule'!$K$36+'Year Schedule'!$L$36)</f>
        <v>#VALUE!</v>
      </c>
      <c r="AJ21" s="0" t="e">
        <f aca="true">MAX(0,AI21*(1+(_xlfn.NORM.INV(RAND(),Inputs!$D$39,Inputs!$C$39)))-'Year Schedule'!$K$37+'Year Schedule'!$L$37)</f>
        <v>#VALUE!</v>
      </c>
      <c r="AK21" s="0" t="e">
        <f aca="true">MAX(0,AJ21*(1+(_xlfn.NORM.INV(RAND(),Inputs!$D$39,Inputs!$C$39)))-'Year Schedule'!$K$38+'Year Schedule'!$L$38)</f>
        <v>#VALUE!</v>
      </c>
      <c r="AL21" s="0" t="e">
        <f aca="true">MAX(0,AK21*(1+(_xlfn.NORM.INV(RAND(),Inputs!$D$39,Inputs!$C$39)))-'Year Schedule'!$K$39+'Year Schedule'!$L$39)</f>
        <v>#VALUE!</v>
      </c>
      <c r="AM21" s="0" t="e">
        <f aca="true">MAX(0,AL21*(1+(_xlfn.NORM.INV(RAND(),Inputs!$D$39,Inputs!$C$39)))-'Year Schedule'!$K$40+'Year Schedule'!$L$40)</f>
        <v>#VALUE!</v>
      </c>
      <c r="AN21" s="0" t="e">
        <f aca="true">MAX(0,AM21*(1+(_xlfn.NORM.INV(RAND(),Inputs!$D$39,Inputs!$C$39)))-'Year Schedule'!$K$41+'Year Schedule'!$L$41)</f>
        <v>#VALUE!</v>
      </c>
      <c r="AO21" s="0" t="e">
        <f aca="true">MAX(0,AN21*(1+(_xlfn.NORM.INV(RAND(),Inputs!$D$39,Inputs!$C$39)))-'Year Schedule'!$K$42+'Year Schedule'!$L$42)</f>
        <v>#VALUE!</v>
      </c>
      <c r="AP21" s="0" t="e">
        <f aca="true">MAX(0,AO21*(1+(_xlfn.NORM.INV(RAND(),Inputs!$D$39,Inputs!$C$39)))-'Year Schedule'!$K$43+'Year Schedule'!$L$43)</f>
        <v>#VALUE!</v>
      </c>
      <c r="AQ21" s="0" t="e">
        <f aca="true">MAX(0,AP21*(1+(_xlfn.NORM.INV(RAND(),Inputs!$D$39,Inputs!$C$39)))-'Year Schedule'!$K$44+'Year Schedule'!$L$44)</f>
        <v>#VALUE!</v>
      </c>
      <c r="AR21" s="0" t="e">
        <f aca="true">MAX(0,AQ21*(1+(_xlfn.NORM.INV(RAND(),Inputs!$D$39,Inputs!$C$39)))-'Year Schedule'!$K$45+'Year Schedule'!$L$45)</f>
        <v>#VALUE!</v>
      </c>
      <c r="AS21" s="0" t="e">
        <f aca="true">MAX(0,AR21*(1+(_xlfn.NORM.INV(RAND(),Inputs!$D$39,Inputs!$C$39)))-'Year Schedule'!$K$46+'Year Schedule'!$L$46)</f>
        <v>#VALUE!</v>
      </c>
      <c r="AT21" s="0" t="e">
        <f aca="true">MAX(0,AS21*(1+(_xlfn.NORM.INV(RAND(),Inputs!$D$39,Inputs!$C$39)))-'Year Schedule'!$K$47+'Year Schedule'!$L$47)</f>
        <v>#VALUE!</v>
      </c>
      <c r="AU21" s="0" t="e">
        <f aca="true">MAX(0,AT21*(1+(_xlfn.NORM.INV(RAND(),Inputs!$D$39,Inputs!$C$39)))-'Year Schedule'!$K$48+'Year Schedule'!$L$48)</f>
        <v>#VALUE!</v>
      </c>
      <c r="AV21" s="0" t="e">
        <f aca="true">MAX(0,AU21*(1+(_xlfn.NORM.INV(RAND(),Inputs!$D$39,Inputs!$C$39)))-'Year Schedule'!$K$49+'Year Schedule'!$L$49)</f>
        <v>#VALUE!</v>
      </c>
      <c r="AW21" s="0" t="e">
        <f aca="true">MAX(0,AV21*(1+(_xlfn.NORM.INV(RAND(),Inputs!$D$39,Inputs!$C$39)))-'Year Schedule'!$K$50+'Year Schedule'!$L$50)</f>
        <v>#VALUE!</v>
      </c>
      <c r="AX21" s="0" t="e">
        <f aca="true">MAX(0,AW21*(1+(_xlfn.NORM.INV(RAND(),Inputs!$D$39,Inputs!$C$39)))-'Year Schedule'!$K$51+'Year Schedule'!$L$51)</f>
        <v>#VALUE!</v>
      </c>
      <c r="AY21" s="0" t="e">
        <f aca="true">MAX(0,AX21*(1+(_xlfn.NORM.INV(RAND(),Inputs!$D$39,Inputs!$C$39)))-'Year Schedule'!$K$52+'Year Schedule'!$L$52)</f>
        <v>#VALUE!</v>
      </c>
      <c r="AZ21" s="0" t="e">
        <f aca="true">MAX(0,AY21*(1+(_xlfn.NORM.INV(RAND(),Inputs!$D$39,Inputs!$C$39)))-'Year Schedule'!$K$53+'Year Schedule'!$L$53)</f>
        <v>#VALUE!</v>
      </c>
      <c r="BA21" s="0" t="e">
        <f aca="false">INDEX(C21:AZ21,1,Inputs!$C$6)</f>
        <v>#VALUE!</v>
      </c>
      <c r="BB21" s="0" t="n">
        <f aca="false">IFERROR(EXP(SUMPRODUCT(LN((C21:INDEX(C21:AZ21,1,Inputs!$C$6)+$C$1004:INDEX($C$1004:$AZ$1004,1,Inputs!$C$6))/B21:INDEX(B21:AY21,1,Inputs!$C$6)))/Inputs!$C$6)-1,-1)</f>
        <v>-1</v>
      </c>
    </row>
    <row r="22" customFormat="false" ht="15" hidden="false" customHeight="true" outlineLevel="0" collapsed="false">
      <c r="A22" s="0" t="n">
        <v>20</v>
      </c>
      <c r="B22" s="177" t="n">
        <f aca="false">Inputs!$C$38</f>
        <v>0</v>
      </c>
      <c r="C22" s="0" t="e">
        <f aca="true">MAX(0,B22*(1+(_xlfn.NORM.INV(RAND(),Inputs!$D$39,Inputs!$C$39)))-'Year Schedule'!$K$4+'Year Schedule'!$L$4)</f>
        <v>#VALUE!</v>
      </c>
      <c r="D22" s="0" t="e">
        <f aca="true">MAX(0,C22*(1+(_xlfn.NORM.INV(RAND(),Inputs!$D$39,Inputs!$C$39)))-'Year Schedule'!$K$5+'Year Schedule'!$L$5)</f>
        <v>#VALUE!</v>
      </c>
      <c r="E22" s="0" t="e">
        <f aca="true">MAX(0,D22*(1+(_xlfn.NORM.INV(RAND(),Inputs!$D$39,Inputs!$C$39)))-'Year Schedule'!$K$6+'Year Schedule'!$L$6)</f>
        <v>#VALUE!</v>
      </c>
      <c r="F22" s="0" t="e">
        <f aca="true">MAX(0,E22*(1+(_xlfn.NORM.INV(RAND(),Inputs!$D$39,Inputs!$C$39)))-'Year Schedule'!$K$7+'Year Schedule'!$L$7)</f>
        <v>#VALUE!</v>
      </c>
      <c r="G22" s="0" t="e">
        <f aca="true">MAX(0,F22*(1+(_xlfn.NORM.INV(RAND(),Inputs!$D$39,Inputs!$C$39)))-'Year Schedule'!$K$8+'Year Schedule'!$L$8)</f>
        <v>#VALUE!</v>
      </c>
      <c r="H22" s="0" t="e">
        <f aca="true">MAX(0,G22*(1+(_xlfn.NORM.INV(RAND(),Inputs!$D$39,Inputs!$C$39)))-'Year Schedule'!$K$9+'Year Schedule'!$L$9)</f>
        <v>#VALUE!</v>
      </c>
      <c r="I22" s="0" t="e">
        <f aca="true">MAX(0,H22*(1+(_xlfn.NORM.INV(RAND(),Inputs!$D$39,Inputs!$C$39)))-'Year Schedule'!$K$10+'Year Schedule'!$L$10)</f>
        <v>#VALUE!</v>
      </c>
      <c r="J22" s="0" t="e">
        <f aca="true">MAX(0,I22*(1+(_xlfn.NORM.INV(RAND(),Inputs!$D$39,Inputs!$C$39)))-'Year Schedule'!$K$11+'Year Schedule'!$L$11)</f>
        <v>#VALUE!</v>
      </c>
      <c r="K22" s="0" t="e">
        <f aca="true">MAX(0,J22*(1+(_xlfn.NORM.INV(RAND(),Inputs!$D$39,Inputs!$C$39)))-'Year Schedule'!$K$12+'Year Schedule'!$L$12)</f>
        <v>#VALUE!</v>
      </c>
      <c r="L22" s="0" t="e">
        <f aca="true">MAX(0,K22*(1+(_xlfn.NORM.INV(RAND(),Inputs!$D$39,Inputs!$C$39)))-'Year Schedule'!$K$13+'Year Schedule'!$L$13)</f>
        <v>#VALUE!</v>
      </c>
      <c r="M22" s="0" t="e">
        <f aca="true">MAX(0,L22*(1+(_xlfn.NORM.INV(RAND(),Inputs!$D$39,Inputs!$C$39)))-'Year Schedule'!$K$14+'Year Schedule'!$L$14)</f>
        <v>#VALUE!</v>
      </c>
      <c r="N22" s="0" t="e">
        <f aca="true">MAX(0,M22*(1+(_xlfn.NORM.INV(RAND(),Inputs!$D$39,Inputs!$C$39)))-'Year Schedule'!$K$15+'Year Schedule'!$L$15)</f>
        <v>#VALUE!</v>
      </c>
      <c r="O22" s="0" t="e">
        <f aca="true">MAX(0,N22*(1+(_xlfn.NORM.INV(RAND(),Inputs!$D$39,Inputs!$C$39)))-'Year Schedule'!$K$16+'Year Schedule'!$L$16)</f>
        <v>#VALUE!</v>
      </c>
      <c r="P22" s="0" t="e">
        <f aca="true">MAX(0,O22*(1+(_xlfn.NORM.INV(RAND(),Inputs!$D$39,Inputs!$C$39)))-'Year Schedule'!$K$17+'Year Schedule'!$L$17)</f>
        <v>#VALUE!</v>
      </c>
      <c r="Q22" s="0" t="e">
        <f aca="true">MAX(0,P22*(1+(_xlfn.NORM.INV(RAND(),Inputs!$D$39,Inputs!$C$39)))-'Year Schedule'!$K$18+'Year Schedule'!$L$18)</f>
        <v>#VALUE!</v>
      </c>
      <c r="R22" s="0" t="e">
        <f aca="true">MAX(0,Q22*(1+(_xlfn.NORM.INV(RAND(),Inputs!$D$39,Inputs!$C$39)))-'Year Schedule'!$K$19+'Year Schedule'!$L$19)</f>
        <v>#VALUE!</v>
      </c>
      <c r="S22" s="0" t="e">
        <f aca="true">MAX(0,R22*(1+(_xlfn.NORM.INV(RAND(),Inputs!$D$39,Inputs!$C$39)))-'Year Schedule'!$K$20+'Year Schedule'!$L$20)</f>
        <v>#VALUE!</v>
      </c>
      <c r="T22" s="0" t="e">
        <f aca="true">MAX(0,S22*(1+(_xlfn.NORM.INV(RAND(),Inputs!$D$39,Inputs!$C$39)))-'Year Schedule'!$K$21+'Year Schedule'!$L$21)</f>
        <v>#VALUE!</v>
      </c>
      <c r="U22" s="0" t="e">
        <f aca="true">MAX(0,T22*(1+(_xlfn.NORM.INV(RAND(),Inputs!$D$39,Inputs!$C$39)))-'Year Schedule'!$K$22+'Year Schedule'!$L$22)</f>
        <v>#VALUE!</v>
      </c>
      <c r="V22" s="0" t="e">
        <f aca="true">MAX(0,U22*(1+(_xlfn.NORM.INV(RAND(),Inputs!$D$39,Inputs!$C$39)))-'Year Schedule'!$K$23+'Year Schedule'!$L$23)</f>
        <v>#VALUE!</v>
      </c>
      <c r="W22" s="0" t="e">
        <f aca="true">MAX(0,V22*(1+(_xlfn.NORM.INV(RAND(),Inputs!$D$39,Inputs!$C$39)))-'Year Schedule'!$K$24+'Year Schedule'!$L$24)</f>
        <v>#VALUE!</v>
      </c>
      <c r="X22" s="0" t="e">
        <f aca="true">MAX(0,W22*(1+(_xlfn.NORM.INV(RAND(),Inputs!$D$39,Inputs!$C$39)))-'Year Schedule'!$K$25+'Year Schedule'!$L$25)</f>
        <v>#VALUE!</v>
      </c>
      <c r="Y22" s="0" t="e">
        <f aca="true">MAX(0,X22*(1+(_xlfn.NORM.INV(RAND(),Inputs!$D$39,Inputs!$C$39)))-'Year Schedule'!$K$26+'Year Schedule'!$L$26)</f>
        <v>#VALUE!</v>
      </c>
      <c r="Z22" s="0" t="e">
        <f aca="true">MAX(0,Y22*(1+(_xlfn.NORM.INV(RAND(),Inputs!$D$39,Inputs!$C$39)))-'Year Schedule'!$K$27+'Year Schedule'!$L$27)</f>
        <v>#VALUE!</v>
      </c>
      <c r="AA22" s="0" t="e">
        <f aca="true">MAX(0,Z22*(1+(_xlfn.NORM.INV(RAND(),Inputs!$D$39,Inputs!$C$39)))-'Year Schedule'!$K$28+'Year Schedule'!$L$28)</f>
        <v>#VALUE!</v>
      </c>
      <c r="AB22" s="0" t="e">
        <f aca="true">MAX(0,AA22*(1+(_xlfn.NORM.INV(RAND(),Inputs!$D$39,Inputs!$C$39)))-'Year Schedule'!$K$29+'Year Schedule'!$L$29)</f>
        <v>#VALUE!</v>
      </c>
      <c r="AC22" s="0" t="e">
        <f aca="true">MAX(0,AB22*(1+(_xlfn.NORM.INV(RAND(),Inputs!$D$39,Inputs!$C$39)))-'Year Schedule'!$K$30+'Year Schedule'!$L$30)</f>
        <v>#VALUE!</v>
      </c>
      <c r="AD22" s="0" t="e">
        <f aca="true">MAX(0,AC22*(1+(_xlfn.NORM.INV(RAND(),Inputs!$D$39,Inputs!$C$39)))-'Year Schedule'!$K$31+'Year Schedule'!$L$31)</f>
        <v>#VALUE!</v>
      </c>
      <c r="AE22" s="0" t="e">
        <f aca="true">MAX(0,AD22*(1+(_xlfn.NORM.INV(RAND(),Inputs!$D$39,Inputs!$C$39)))-'Year Schedule'!$K$32+'Year Schedule'!$L$32)</f>
        <v>#VALUE!</v>
      </c>
      <c r="AF22" s="0" t="e">
        <f aca="true">MAX(0,AE22*(1+(_xlfn.NORM.INV(RAND(),Inputs!$D$39,Inputs!$C$39)))-'Year Schedule'!$K$33+'Year Schedule'!$L$33)</f>
        <v>#VALUE!</v>
      </c>
      <c r="AG22" s="0" t="e">
        <f aca="true">MAX(0,AF22*(1+(_xlfn.NORM.INV(RAND(),Inputs!$D$39,Inputs!$C$39)))-'Year Schedule'!$K$34+'Year Schedule'!$L$34)</f>
        <v>#VALUE!</v>
      </c>
      <c r="AH22" s="0" t="e">
        <f aca="true">MAX(0,AG22*(1+(_xlfn.NORM.INV(RAND(),Inputs!$D$39,Inputs!$C$39)))-'Year Schedule'!$K$35+'Year Schedule'!$L$35)</f>
        <v>#VALUE!</v>
      </c>
      <c r="AI22" s="0" t="e">
        <f aca="true">MAX(0,AH22*(1+(_xlfn.NORM.INV(RAND(),Inputs!$D$39,Inputs!$C$39)))-'Year Schedule'!$K$36+'Year Schedule'!$L$36)</f>
        <v>#VALUE!</v>
      </c>
      <c r="AJ22" s="0" t="e">
        <f aca="true">MAX(0,AI22*(1+(_xlfn.NORM.INV(RAND(),Inputs!$D$39,Inputs!$C$39)))-'Year Schedule'!$K$37+'Year Schedule'!$L$37)</f>
        <v>#VALUE!</v>
      </c>
      <c r="AK22" s="0" t="e">
        <f aca="true">MAX(0,AJ22*(1+(_xlfn.NORM.INV(RAND(),Inputs!$D$39,Inputs!$C$39)))-'Year Schedule'!$K$38+'Year Schedule'!$L$38)</f>
        <v>#VALUE!</v>
      </c>
      <c r="AL22" s="0" t="e">
        <f aca="true">MAX(0,AK22*(1+(_xlfn.NORM.INV(RAND(),Inputs!$D$39,Inputs!$C$39)))-'Year Schedule'!$K$39+'Year Schedule'!$L$39)</f>
        <v>#VALUE!</v>
      </c>
      <c r="AM22" s="0" t="e">
        <f aca="true">MAX(0,AL22*(1+(_xlfn.NORM.INV(RAND(),Inputs!$D$39,Inputs!$C$39)))-'Year Schedule'!$K$40+'Year Schedule'!$L$40)</f>
        <v>#VALUE!</v>
      </c>
      <c r="AN22" s="0" t="e">
        <f aca="true">MAX(0,AM22*(1+(_xlfn.NORM.INV(RAND(),Inputs!$D$39,Inputs!$C$39)))-'Year Schedule'!$K$41+'Year Schedule'!$L$41)</f>
        <v>#VALUE!</v>
      </c>
      <c r="AO22" s="0" t="e">
        <f aca="true">MAX(0,AN22*(1+(_xlfn.NORM.INV(RAND(),Inputs!$D$39,Inputs!$C$39)))-'Year Schedule'!$K$42+'Year Schedule'!$L$42)</f>
        <v>#VALUE!</v>
      </c>
      <c r="AP22" s="0" t="e">
        <f aca="true">MAX(0,AO22*(1+(_xlfn.NORM.INV(RAND(),Inputs!$D$39,Inputs!$C$39)))-'Year Schedule'!$K$43+'Year Schedule'!$L$43)</f>
        <v>#VALUE!</v>
      </c>
      <c r="AQ22" s="0" t="e">
        <f aca="true">MAX(0,AP22*(1+(_xlfn.NORM.INV(RAND(),Inputs!$D$39,Inputs!$C$39)))-'Year Schedule'!$K$44+'Year Schedule'!$L$44)</f>
        <v>#VALUE!</v>
      </c>
      <c r="AR22" s="0" t="e">
        <f aca="true">MAX(0,AQ22*(1+(_xlfn.NORM.INV(RAND(),Inputs!$D$39,Inputs!$C$39)))-'Year Schedule'!$K$45+'Year Schedule'!$L$45)</f>
        <v>#VALUE!</v>
      </c>
      <c r="AS22" s="0" t="e">
        <f aca="true">MAX(0,AR22*(1+(_xlfn.NORM.INV(RAND(),Inputs!$D$39,Inputs!$C$39)))-'Year Schedule'!$K$46+'Year Schedule'!$L$46)</f>
        <v>#VALUE!</v>
      </c>
      <c r="AT22" s="0" t="e">
        <f aca="true">MAX(0,AS22*(1+(_xlfn.NORM.INV(RAND(),Inputs!$D$39,Inputs!$C$39)))-'Year Schedule'!$K$47+'Year Schedule'!$L$47)</f>
        <v>#VALUE!</v>
      </c>
      <c r="AU22" s="0" t="e">
        <f aca="true">MAX(0,AT22*(1+(_xlfn.NORM.INV(RAND(),Inputs!$D$39,Inputs!$C$39)))-'Year Schedule'!$K$48+'Year Schedule'!$L$48)</f>
        <v>#VALUE!</v>
      </c>
      <c r="AV22" s="0" t="e">
        <f aca="true">MAX(0,AU22*(1+(_xlfn.NORM.INV(RAND(),Inputs!$D$39,Inputs!$C$39)))-'Year Schedule'!$K$49+'Year Schedule'!$L$49)</f>
        <v>#VALUE!</v>
      </c>
      <c r="AW22" s="0" t="e">
        <f aca="true">MAX(0,AV22*(1+(_xlfn.NORM.INV(RAND(),Inputs!$D$39,Inputs!$C$39)))-'Year Schedule'!$K$50+'Year Schedule'!$L$50)</f>
        <v>#VALUE!</v>
      </c>
      <c r="AX22" s="0" t="e">
        <f aca="true">MAX(0,AW22*(1+(_xlfn.NORM.INV(RAND(),Inputs!$D$39,Inputs!$C$39)))-'Year Schedule'!$K$51+'Year Schedule'!$L$51)</f>
        <v>#VALUE!</v>
      </c>
      <c r="AY22" s="0" t="e">
        <f aca="true">MAX(0,AX22*(1+(_xlfn.NORM.INV(RAND(),Inputs!$D$39,Inputs!$C$39)))-'Year Schedule'!$K$52+'Year Schedule'!$L$52)</f>
        <v>#VALUE!</v>
      </c>
      <c r="AZ22" s="0" t="e">
        <f aca="true">MAX(0,AY22*(1+(_xlfn.NORM.INV(RAND(),Inputs!$D$39,Inputs!$C$39)))-'Year Schedule'!$K$53+'Year Schedule'!$L$53)</f>
        <v>#VALUE!</v>
      </c>
      <c r="BA22" s="0" t="e">
        <f aca="false">INDEX(C22:AZ22,1,Inputs!$C$6)</f>
        <v>#VALUE!</v>
      </c>
      <c r="BB22" s="0" t="n">
        <f aca="false">IFERROR(EXP(SUMPRODUCT(LN((C22:INDEX(C22:AZ22,1,Inputs!$C$6)+$C$1004:INDEX($C$1004:$AZ$1004,1,Inputs!$C$6))/B22:INDEX(B22:AY22,1,Inputs!$C$6)))/Inputs!$C$6)-1,-1)</f>
        <v>-1</v>
      </c>
    </row>
    <row r="23" customFormat="false" ht="15" hidden="false" customHeight="true" outlineLevel="0" collapsed="false">
      <c r="A23" s="0" t="n">
        <v>21</v>
      </c>
      <c r="B23" s="177" t="n">
        <f aca="false">Inputs!$C$38</f>
        <v>0</v>
      </c>
      <c r="C23" s="0" t="e">
        <f aca="true">MAX(0,B23*(1+(_xlfn.NORM.INV(RAND(),Inputs!$D$39,Inputs!$C$39)))-'Year Schedule'!$K$4+'Year Schedule'!$L$4)</f>
        <v>#VALUE!</v>
      </c>
      <c r="D23" s="0" t="e">
        <f aca="true">MAX(0,C23*(1+(_xlfn.NORM.INV(RAND(),Inputs!$D$39,Inputs!$C$39)))-'Year Schedule'!$K$5+'Year Schedule'!$L$5)</f>
        <v>#VALUE!</v>
      </c>
      <c r="E23" s="0" t="e">
        <f aca="true">MAX(0,D23*(1+(_xlfn.NORM.INV(RAND(),Inputs!$D$39,Inputs!$C$39)))-'Year Schedule'!$K$6+'Year Schedule'!$L$6)</f>
        <v>#VALUE!</v>
      </c>
      <c r="F23" s="0" t="e">
        <f aca="true">MAX(0,E23*(1+(_xlfn.NORM.INV(RAND(),Inputs!$D$39,Inputs!$C$39)))-'Year Schedule'!$K$7+'Year Schedule'!$L$7)</f>
        <v>#VALUE!</v>
      </c>
      <c r="G23" s="0" t="e">
        <f aca="true">MAX(0,F23*(1+(_xlfn.NORM.INV(RAND(),Inputs!$D$39,Inputs!$C$39)))-'Year Schedule'!$K$8+'Year Schedule'!$L$8)</f>
        <v>#VALUE!</v>
      </c>
      <c r="H23" s="0" t="e">
        <f aca="true">MAX(0,G23*(1+(_xlfn.NORM.INV(RAND(),Inputs!$D$39,Inputs!$C$39)))-'Year Schedule'!$K$9+'Year Schedule'!$L$9)</f>
        <v>#VALUE!</v>
      </c>
      <c r="I23" s="0" t="e">
        <f aca="true">MAX(0,H23*(1+(_xlfn.NORM.INV(RAND(),Inputs!$D$39,Inputs!$C$39)))-'Year Schedule'!$K$10+'Year Schedule'!$L$10)</f>
        <v>#VALUE!</v>
      </c>
      <c r="J23" s="0" t="e">
        <f aca="true">MAX(0,I23*(1+(_xlfn.NORM.INV(RAND(),Inputs!$D$39,Inputs!$C$39)))-'Year Schedule'!$K$11+'Year Schedule'!$L$11)</f>
        <v>#VALUE!</v>
      </c>
      <c r="K23" s="0" t="e">
        <f aca="true">MAX(0,J23*(1+(_xlfn.NORM.INV(RAND(),Inputs!$D$39,Inputs!$C$39)))-'Year Schedule'!$K$12+'Year Schedule'!$L$12)</f>
        <v>#VALUE!</v>
      </c>
      <c r="L23" s="0" t="e">
        <f aca="true">MAX(0,K23*(1+(_xlfn.NORM.INV(RAND(),Inputs!$D$39,Inputs!$C$39)))-'Year Schedule'!$K$13+'Year Schedule'!$L$13)</f>
        <v>#VALUE!</v>
      </c>
      <c r="M23" s="0" t="e">
        <f aca="true">MAX(0,L23*(1+(_xlfn.NORM.INV(RAND(),Inputs!$D$39,Inputs!$C$39)))-'Year Schedule'!$K$14+'Year Schedule'!$L$14)</f>
        <v>#VALUE!</v>
      </c>
      <c r="N23" s="0" t="e">
        <f aca="true">MAX(0,M23*(1+(_xlfn.NORM.INV(RAND(),Inputs!$D$39,Inputs!$C$39)))-'Year Schedule'!$K$15+'Year Schedule'!$L$15)</f>
        <v>#VALUE!</v>
      </c>
      <c r="O23" s="0" t="e">
        <f aca="true">MAX(0,N23*(1+(_xlfn.NORM.INV(RAND(),Inputs!$D$39,Inputs!$C$39)))-'Year Schedule'!$K$16+'Year Schedule'!$L$16)</f>
        <v>#VALUE!</v>
      </c>
      <c r="P23" s="0" t="e">
        <f aca="true">MAX(0,O23*(1+(_xlfn.NORM.INV(RAND(),Inputs!$D$39,Inputs!$C$39)))-'Year Schedule'!$K$17+'Year Schedule'!$L$17)</f>
        <v>#VALUE!</v>
      </c>
      <c r="Q23" s="0" t="e">
        <f aca="true">MAX(0,P23*(1+(_xlfn.NORM.INV(RAND(),Inputs!$D$39,Inputs!$C$39)))-'Year Schedule'!$K$18+'Year Schedule'!$L$18)</f>
        <v>#VALUE!</v>
      </c>
      <c r="R23" s="0" t="e">
        <f aca="true">MAX(0,Q23*(1+(_xlfn.NORM.INV(RAND(),Inputs!$D$39,Inputs!$C$39)))-'Year Schedule'!$K$19+'Year Schedule'!$L$19)</f>
        <v>#VALUE!</v>
      </c>
      <c r="S23" s="0" t="e">
        <f aca="true">MAX(0,R23*(1+(_xlfn.NORM.INV(RAND(),Inputs!$D$39,Inputs!$C$39)))-'Year Schedule'!$K$20+'Year Schedule'!$L$20)</f>
        <v>#VALUE!</v>
      </c>
      <c r="T23" s="0" t="e">
        <f aca="true">MAX(0,S23*(1+(_xlfn.NORM.INV(RAND(),Inputs!$D$39,Inputs!$C$39)))-'Year Schedule'!$K$21+'Year Schedule'!$L$21)</f>
        <v>#VALUE!</v>
      </c>
      <c r="U23" s="0" t="e">
        <f aca="true">MAX(0,T23*(1+(_xlfn.NORM.INV(RAND(),Inputs!$D$39,Inputs!$C$39)))-'Year Schedule'!$K$22+'Year Schedule'!$L$22)</f>
        <v>#VALUE!</v>
      </c>
      <c r="V23" s="0" t="e">
        <f aca="true">MAX(0,U23*(1+(_xlfn.NORM.INV(RAND(),Inputs!$D$39,Inputs!$C$39)))-'Year Schedule'!$K$23+'Year Schedule'!$L$23)</f>
        <v>#VALUE!</v>
      </c>
      <c r="W23" s="0" t="e">
        <f aca="true">MAX(0,V23*(1+(_xlfn.NORM.INV(RAND(),Inputs!$D$39,Inputs!$C$39)))-'Year Schedule'!$K$24+'Year Schedule'!$L$24)</f>
        <v>#VALUE!</v>
      </c>
      <c r="X23" s="0" t="e">
        <f aca="true">MAX(0,W23*(1+(_xlfn.NORM.INV(RAND(),Inputs!$D$39,Inputs!$C$39)))-'Year Schedule'!$K$25+'Year Schedule'!$L$25)</f>
        <v>#VALUE!</v>
      </c>
      <c r="Y23" s="0" t="e">
        <f aca="true">MAX(0,X23*(1+(_xlfn.NORM.INV(RAND(),Inputs!$D$39,Inputs!$C$39)))-'Year Schedule'!$K$26+'Year Schedule'!$L$26)</f>
        <v>#VALUE!</v>
      </c>
      <c r="Z23" s="0" t="e">
        <f aca="true">MAX(0,Y23*(1+(_xlfn.NORM.INV(RAND(),Inputs!$D$39,Inputs!$C$39)))-'Year Schedule'!$K$27+'Year Schedule'!$L$27)</f>
        <v>#VALUE!</v>
      </c>
      <c r="AA23" s="0" t="e">
        <f aca="true">MAX(0,Z23*(1+(_xlfn.NORM.INV(RAND(),Inputs!$D$39,Inputs!$C$39)))-'Year Schedule'!$K$28+'Year Schedule'!$L$28)</f>
        <v>#VALUE!</v>
      </c>
      <c r="AB23" s="0" t="e">
        <f aca="true">MAX(0,AA23*(1+(_xlfn.NORM.INV(RAND(),Inputs!$D$39,Inputs!$C$39)))-'Year Schedule'!$K$29+'Year Schedule'!$L$29)</f>
        <v>#VALUE!</v>
      </c>
      <c r="AC23" s="0" t="e">
        <f aca="true">MAX(0,AB23*(1+(_xlfn.NORM.INV(RAND(),Inputs!$D$39,Inputs!$C$39)))-'Year Schedule'!$K$30+'Year Schedule'!$L$30)</f>
        <v>#VALUE!</v>
      </c>
      <c r="AD23" s="0" t="e">
        <f aca="true">MAX(0,AC23*(1+(_xlfn.NORM.INV(RAND(),Inputs!$D$39,Inputs!$C$39)))-'Year Schedule'!$K$31+'Year Schedule'!$L$31)</f>
        <v>#VALUE!</v>
      </c>
      <c r="AE23" s="0" t="e">
        <f aca="true">MAX(0,AD23*(1+(_xlfn.NORM.INV(RAND(),Inputs!$D$39,Inputs!$C$39)))-'Year Schedule'!$K$32+'Year Schedule'!$L$32)</f>
        <v>#VALUE!</v>
      </c>
      <c r="AF23" s="0" t="e">
        <f aca="true">MAX(0,AE23*(1+(_xlfn.NORM.INV(RAND(),Inputs!$D$39,Inputs!$C$39)))-'Year Schedule'!$K$33+'Year Schedule'!$L$33)</f>
        <v>#VALUE!</v>
      </c>
      <c r="AG23" s="0" t="e">
        <f aca="true">MAX(0,AF23*(1+(_xlfn.NORM.INV(RAND(),Inputs!$D$39,Inputs!$C$39)))-'Year Schedule'!$K$34+'Year Schedule'!$L$34)</f>
        <v>#VALUE!</v>
      </c>
      <c r="AH23" s="0" t="e">
        <f aca="true">MAX(0,AG23*(1+(_xlfn.NORM.INV(RAND(),Inputs!$D$39,Inputs!$C$39)))-'Year Schedule'!$K$35+'Year Schedule'!$L$35)</f>
        <v>#VALUE!</v>
      </c>
      <c r="AI23" s="0" t="e">
        <f aca="true">MAX(0,AH23*(1+(_xlfn.NORM.INV(RAND(),Inputs!$D$39,Inputs!$C$39)))-'Year Schedule'!$K$36+'Year Schedule'!$L$36)</f>
        <v>#VALUE!</v>
      </c>
      <c r="AJ23" s="0" t="e">
        <f aca="true">MAX(0,AI23*(1+(_xlfn.NORM.INV(RAND(),Inputs!$D$39,Inputs!$C$39)))-'Year Schedule'!$K$37+'Year Schedule'!$L$37)</f>
        <v>#VALUE!</v>
      </c>
      <c r="AK23" s="0" t="e">
        <f aca="true">MAX(0,AJ23*(1+(_xlfn.NORM.INV(RAND(),Inputs!$D$39,Inputs!$C$39)))-'Year Schedule'!$K$38+'Year Schedule'!$L$38)</f>
        <v>#VALUE!</v>
      </c>
      <c r="AL23" s="0" t="e">
        <f aca="true">MAX(0,AK23*(1+(_xlfn.NORM.INV(RAND(),Inputs!$D$39,Inputs!$C$39)))-'Year Schedule'!$K$39+'Year Schedule'!$L$39)</f>
        <v>#VALUE!</v>
      </c>
      <c r="AM23" s="0" t="e">
        <f aca="true">MAX(0,AL23*(1+(_xlfn.NORM.INV(RAND(),Inputs!$D$39,Inputs!$C$39)))-'Year Schedule'!$K$40+'Year Schedule'!$L$40)</f>
        <v>#VALUE!</v>
      </c>
      <c r="AN23" s="0" t="e">
        <f aca="true">MAX(0,AM23*(1+(_xlfn.NORM.INV(RAND(),Inputs!$D$39,Inputs!$C$39)))-'Year Schedule'!$K$41+'Year Schedule'!$L$41)</f>
        <v>#VALUE!</v>
      </c>
      <c r="AO23" s="0" t="e">
        <f aca="true">MAX(0,AN23*(1+(_xlfn.NORM.INV(RAND(),Inputs!$D$39,Inputs!$C$39)))-'Year Schedule'!$K$42+'Year Schedule'!$L$42)</f>
        <v>#VALUE!</v>
      </c>
      <c r="AP23" s="0" t="e">
        <f aca="true">MAX(0,AO23*(1+(_xlfn.NORM.INV(RAND(),Inputs!$D$39,Inputs!$C$39)))-'Year Schedule'!$K$43+'Year Schedule'!$L$43)</f>
        <v>#VALUE!</v>
      </c>
      <c r="AQ23" s="0" t="e">
        <f aca="true">MAX(0,AP23*(1+(_xlfn.NORM.INV(RAND(),Inputs!$D$39,Inputs!$C$39)))-'Year Schedule'!$K$44+'Year Schedule'!$L$44)</f>
        <v>#VALUE!</v>
      </c>
      <c r="AR23" s="0" t="e">
        <f aca="true">MAX(0,AQ23*(1+(_xlfn.NORM.INV(RAND(),Inputs!$D$39,Inputs!$C$39)))-'Year Schedule'!$K$45+'Year Schedule'!$L$45)</f>
        <v>#VALUE!</v>
      </c>
      <c r="AS23" s="0" t="e">
        <f aca="true">MAX(0,AR23*(1+(_xlfn.NORM.INV(RAND(),Inputs!$D$39,Inputs!$C$39)))-'Year Schedule'!$K$46+'Year Schedule'!$L$46)</f>
        <v>#VALUE!</v>
      </c>
      <c r="AT23" s="0" t="e">
        <f aca="true">MAX(0,AS23*(1+(_xlfn.NORM.INV(RAND(),Inputs!$D$39,Inputs!$C$39)))-'Year Schedule'!$K$47+'Year Schedule'!$L$47)</f>
        <v>#VALUE!</v>
      </c>
      <c r="AU23" s="0" t="e">
        <f aca="true">MAX(0,AT23*(1+(_xlfn.NORM.INV(RAND(),Inputs!$D$39,Inputs!$C$39)))-'Year Schedule'!$K$48+'Year Schedule'!$L$48)</f>
        <v>#VALUE!</v>
      </c>
      <c r="AV23" s="0" t="e">
        <f aca="true">MAX(0,AU23*(1+(_xlfn.NORM.INV(RAND(),Inputs!$D$39,Inputs!$C$39)))-'Year Schedule'!$K$49+'Year Schedule'!$L$49)</f>
        <v>#VALUE!</v>
      </c>
      <c r="AW23" s="0" t="e">
        <f aca="true">MAX(0,AV23*(1+(_xlfn.NORM.INV(RAND(),Inputs!$D$39,Inputs!$C$39)))-'Year Schedule'!$K$50+'Year Schedule'!$L$50)</f>
        <v>#VALUE!</v>
      </c>
      <c r="AX23" s="0" t="e">
        <f aca="true">MAX(0,AW23*(1+(_xlfn.NORM.INV(RAND(),Inputs!$D$39,Inputs!$C$39)))-'Year Schedule'!$K$51+'Year Schedule'!$L$51)</f>
        <v>#VALUE!</v>
      </c>
      <c r="AY23" s="0" t="e">
        <f aca="true">MAX(0,AX23*(1+(_xlfn.NORM.INV(RAND(),Inputs!$D$39,Inputs!$C$39)))-'Year Schedule'!$K$52+'Year Schedule'!$L$52)</f>
        <v>#VALUE!</v>
      </c>
      <c r="AZ23" s="0" t="e">
        <f aca="true">MAX(0,AY23*(1+(_xlfn.NORM.INV(RAND(),Inputs!$D$39,Inputs!$C$39)))-'Year Schedule'!$K$53+'Year Schedule'!$L$53)</f>
        <v>#VALUE!</v>
      </c>
      <c r="BA23" s="0" t="e">
        <f aca="false">INDEX(C23:AZ23,1,Inputs!$C$6)</f>
        <v>#VALUE!</v>
      </c>
      <c r="BB23" s="0" t="n">
        <f aca="false">IFERROR(EXP(SUMPRODUCT(LN((C23:INDEX(C23:AZ23,1,Inputs!$C$6)+$C$1004:INDEX($C$1004:$AZ$1004,1,Inputs!$C$6))/B23:INDEX(B23:AY23,1,Inputs!$C$6)))/Inputs!$C$6)-1,-1)</f>
        <v>-1</v>
      </c>
    </row>
    <row r="24" customFormat="false" ht="15" hidden="false" customHeight="true" outlineLevel="0" collapsed="false">
      <c r="A24" s="0" t="n">
        <v>22</v>
      </c>
      <c r="B24" s="177" t="n">
        <f aca="false">Inputs!$C$38</f>
        <v>0</v>
      </c>
      <c r="C24" s="0" t="e">
        <f aca="true">MAX(0,B24*(1+(_xlfn.NORM.INV(RAND(),Inputs!$D$39,Inputs!$C$39)))-'Year Schedule'!$K$4+'Year Schedule'!$L$4)</f>
        <v>#VALUE!</v>
      </c>
      <c r="D24" s="0" t="e">
        <f aca="true">MAX(0,C24*(1+(_xlfn.NORM.INV(RAND(),Inputs!$D$39,Inputs!$C$39)))-'Year Schedule'!$K$5+'Year Schedule'!$L$5)</f>
        <v>#VALUE!</v>
      </c>
      <c r="E24" s="0" t="e">
        <f aca="true">MAX(0,D24*(1+(_xlfn.NORM.INV(RAND(),Inputs!$D$39,Inputs!$C$39)))-'Year Schedule'!$K$6+'Year Schedule'!$L$6)</f>
        <v>#VALUE!</v>
      </c>
      <c r="F24" s="0" t="e">
        <f aca="true">MAX(0,E24*(1+(_xlfn.NORM.INV(RAND(),Inputs!$D$39,Inputs!$C$39)))-'Year Schedule'!$K$7+'Year Schedule'!$L$7)</f>
        <v>#VALUE!</v>
      </c>
      <c r="G24" s="0" t="e">
        <f aca="true">MAX(0,F24*(1+(_xlfn.NORM.INV(RAND(),Inputs!$D$39,Inputs!$C$39)))-'Year Schedule'!$K$8+'Year Schedule'!$L$8)</f>
        <v>#VALUE!</v>
      </c>
      <c r="H24" s="0" t="e">
        <f aca="true">MAX(0,G24*(1+(_xlfn.NORM.INV(RAND(),Inputs!$D$39,Inputs!$C$39)))-'Year Schedule'!$K$9+'Year Schedule'!$L$9)</f>
        <v>#VALUE!</v>
      </c>
      <c r="I24" s="0" t="e">
        <f aca="true">MAX(0,H24*(1+(_xlfn.NORM.INV(RAND(),Inputs!$D$39,Inputs!$C$39)))-'Year Schedule'!$K$10+'Year Schedule'!$L$10)</f>
        <v>#VALUE!</v>
      </c>
      <c r="J24" s="0" t="e">
        <f aca="true">MAX(0,I24*(1+(_xlfn.NORM.INV(RAND(),Inputs!$D$39,Inputs!$C$39)))-'Year Schedule'!$K$11+'Year Schedule'!$L$11)</f>
        <v>#VALUE!</v>
      </c>
      <c r="K24" s="0" t="e">
        <f aca="true">MAX(0,J24*(1+(_xlfn.NORM.INV(RAND(),Inputs!$D$39,Inputs!$C$39)))-'Year Schedule'!$K$12+'Year Schedule'!$L$12)</f>
        <v>#VALUE!</v>
      </c>
      <c r="L24" s="0" t="e">
        <f aca="true">MAX(0,K24*(1+(_xlfn.NORM.INV(RAND(),Inputs!$D$39,Inputs!$C$39)))-'Year Schedule'!$K$13+'Year Schedule'!$L$13)</f>
        <v>#VALUE!</v>
      </c>
      <c r="M24" s="0" t="e">
        <f aca="true">MAX(0,L24*(1+(_xlfn.NORM.INV(RAND(),Inputs!$D$39,Inputs!$C$39)))-'Year Schedule'!$K$14+'Year Schedule'!$L$14)</f>
        <v>#VALUE!</v>
      </c>
      <c r="N24" s="0" t="e">
        <f aca="true">MAX(0,M24*(1+(_xlfn.NORM.INV(RAND(),Inputs!$D$39,Inputs!$C$39)))-'Year Schedule'!$K$15+'Year Schedule'!$L$15)</f>
        <v>#VALUE!</v>
      </c>
      <c r="O24" s="0" t="e">
        <f aca="true">MAX(0,N24*(1+(_xlfn.NORM.INV(RAND(),Inputs!$D$39,Inputs!$C$39)))-'Year Schedule'!$K$16+'Year Schedule'!$L$16)</f>
        <v>#VALUE!</v>
      </c>
      <c r="P24" s="0" t="e">
        <f aca="true">MAX(0,O24*(1+(_xlfn.NORM.INV(RAND(),Inputs!$D$39,Inputs!$C$39)))-'Year Schedule'!$K$17+'Year Schedule'!$L$17)</f>
        <v>#VALUE!</v>
      </c>
      <c r="Q24" s="0" t="e">
        <f aca="true">MAX(0,P24*(1+(_xlfn.NORM.INV(RAND(),Inputs!$D$39,Inputs!$C$39)))-'Year Schedule'!$K$18+'Year Schedule'!$L$18)</f>
        <v>#VALUE!</v>
      </c>
      <c r="R24" s="0" t="e">
        <f aca="true">MAX(0,Q24*(1+(_xlfn.NORM.INV(RAND(),Inputs!$D$39,Inputs!$C$39)))-'Year Schedule'!$K$19+'Year Schedule'!$L$19)</f>
        <v>#VALUE!</v>
      </c>
      <c r="S24" s="0" t="e">
        <f aca="true">MAX(0,R24*(1+(_xlfn.NORM.INV(RAND(),Inputs!$D$39,Inputs!$C$39)))-'Year Schedule'!$K$20+'Year Schedule'!$L$20)</f>
        <v>#VALUE!</v>
      </c>
      <c r="T24" s="0" t="e">
        <f aca="true">MAX(0,S24*(1+(_xlfn.NORM.INV(RAND(),Inputs!$D$39,Inputs!$C$39)))-'Year Schedule'!$K$21+'Year Schedule'!$L$21)</f>
        <v>#VALUE!</v>
      </c>
      <c r="U24" s="0" t="e">
        <f aca="true">MAX(0,T24*(1+(_xlfn.NORM.INV(RAND(),Inputs!$D$39,Inputs!$C$39)))-'Year Schedule'!$K$22+'Year Schedule'!$L$22)</f>
        <v>#VALUE!</v>
      </c>
      <c r="V24" s="0" t="e">
        <f aca="true">MAX(0,U24*(1+(_xlfn.NORM.INV(RAND(),Inputs!$D$39,Inputs!$C$39)))-'Year Schedule'!$K$23+'Year Schedule'!$L$23)</f>
        <v>#VALUE!</v>
      </c>
      <c r="W24" s="0" t="e">
        <f aca="true">MAX(0,V24*(1+(_xlfn.NORM.INV(RAND(),Inputs!$D$39,Inputs!$C$39)))-'Year Schedule'!$K$24+'Year Schedule'!$L$24)</f>
        <v>#VALUE!</v>
      </c>
      <c r="X24" s="0" t="e">
        <f aca="true">MAX(0,W24*(1+(_xlfn.NORM.INV(RAND(),Inputs!$D$39,Inputs!$C$39)))-'Year Schedule'!$K$25+'Year Schedule'!$L$25)</f>
        <v>#VALUE!</v>
      </c>
      <c r="Y24" s="0" t="e">
        <f aca="true">MAX(0,X24*(1+(_xlfn.NORM.INV(RAND(),Inputs!$D$39,Inputs!$C$39)))-'Year Schedule'!$K$26+'Year Schedule'!$L$26)</f>
        <v>#VALUE!</v>
      </c>
      <c r="Z24" s="0" t="e">
        <f aca="true">MAX(0,Y24*(1+(_xlfn.NORM.INV(RAND(),Inputs!$D$39,Inputs!$C$39)))-'Year Schedule'!$K$27+'Year Schedule'!$L$27)</f>
        <v>#VALUE!</v>
      </c>
      <c r="AA24" s="0" t="e">
        <f aca="true">MAX(0,Z24*(1+(_xlfn.NORM.INV(RAND(),Inputs!$D$39,Inputs!$C$39)))-'Year Schedule'!$K$28+'Year Schedule'!$L$28)</f>
        <v>#VALUE!</v>
      </c>
      <c r="AB24" s="0" t="e">
        <f aca="true">MAX(0,AA24*(1+(_xlfn.NORM.INV(RAND(),Inputs!$D$39,Inputs!$C$39)))-'Year Schedule'!$K$29+'Year Schedule'!$L$29)</f>
        <v>#VALUE!</v>
      </c>
      <c r="AC24" s="0" t="e">
        <f aca="true">MAX(0,AB24*(1+(_xlfn.NORM.INV(RAND(),Inputs!$D$39,Inputs!$C$39)))-'Year Schedule'!$K$30+'Year Schedule'!$L$30)</f>
        <v>#VALUE!</v>
      </c>
      <c r="AD24" s="0" t="e">
        <f aca="true">MAX(0,AC24*(1+(_xlfn.NORM.INV(RAND(),Inputs!$D$39,Inputs!$C$39)))-'Year Schedule'!$K$31+'Year Schedule'!$L$31)</f>
        <v>#VALUE!</v>
      </c>
      <c r="AE24" s="0" t="e">
        <f aca="true">MAX(0,AD24*(1+(_xlfn.NORM.INV(RAND(),Inputs!$D$39,Inputs!$C$39)))-'Year Schedule'!$K$32+'Year Schedule'!$L$32)</f>
        <v>#VALUE!</v>
      </c>
      <c r="AF24" s="0" t="e">
        <f aca="true">MAX(0,AE24*(1+(_xlfn.NORM.INV(RAND(),Inputs!$D$39,Inputs!$C$39)))-'Year Schedule'!$K$33+'Year Schedule'!$L$33)</f>
        <v>#VALUE!</v>
      </c>
      <c r="AG24" s="0" t="e">
        <f aca="true">MAX(0,AF24*(1+(_xlfn.NORM.INV(RAND(),Inputs!$D$39,Inputs!$C$39)))-'Year Schedule'!$K$34+'Year Schedule'!$L$34)</f>
        <v>#VALUE!</v>
      </c>
      <c r="AH24" s="0" t="e">
        <f aca="true">MAX(0,AG24*(1+(_xlfn.NORM.INV(RAND(),Inputs!$D$39,Inputs!$C$39)))-'Year Schedule'!$K$35+'Year Schedule'!$L$35)</f>
        <v>#VALUE!</v>
      </c>
      <c r="AI24" s="0" t="e">
        <f aca="true">MAX(0,AH24*(1+(_xlfn.NORM.INV(RAND(),Inputs!$D$39,Inputs!$C$39)))-'Year Schedule'!$K$36+'Year Schedule'!$L$36)</f>
        <v>#VALUE!</v>
      </c>
      <c r="AJ24" s="0" t="e">
        <f aca="true">MAX(0,AI24*(1+(_xlfn.NORM.INV(RAND(),Inputs!$D$39,Inputs!$C$39)))-'Year Schedule'!$K$37+'Year Schedule'!$L$37)</f>
        <v>#VALUE!</v>
      </c>
      <c r="AK24" s="0" t="e">
        <f aca="true">MAX(0,AJ24*(1+(_xlfn.NORM.INV(RAND(),Inputs!$D$39,Inputs!$C$39)))-'Year Schedule'!$K$38+'Year Schedule'!$L$38)</f>
        <v>#VALUE!</v>
      </c>
      <c r="AL24" s="0" t="e">
        <f aca="true">MAX(0,AK24*(1+(_xlfn.NORM.INV(RAND(),Inputs!$D$39,Inputs!$C$39)))-'Year Schedule'!$K$39+'Year Schedule'!$L$39)</f>
        <v>#VALUE!</v>
      </c>
      <c r="AM24" s="0" t="e">
        <f aca="true">MAX(0,AL24*(1+(_xlfn.NORM.INV(RAND(),Inputs!$D$39,Inputs!$C$39)))-'Year Schedule'!$K$40+'Year Schedule'!$L$40)</f>
        <v>#VALUE!</v>
      </c>
      <c r="AN24" s="0" t="e">
        <f aca="true">MAX(0,AM24*(1+(_xlfn.NORM.INV(RAND(),Inputs!$D$39,Inputs!$C$39)))-'Year Schedule'!$K$41+'Year Schedule'!$L$41)</f>
        <v>#VALUE!</v>
      </c>
      <c r="AO24" s="0" t="e">
        <f aca="true">MAX(0,AN24*(1+(_xlfn.NORM.INV(RAND(),Inputs!$D$39,Inputs!$C$39)))-'Year Schedule'!$K$42+'Year Schedule'!$L$42)</f>
        <v>#VALUE!</v>
      </c>
      <c r="AP24" s="0" t="e">
        <f aca="true">MAX(0,AO24*(1+(_xlfn.NORM.INV(RAND(),Inputs!$D$39,Inputs!$C$39)))-'Year Schedule'!$K$43+'Year Schedule'!$L$43)</f>
        <v>#VALUE!</v>
      </c>
      <c r="AQ24" s="0" t="e">
        <f aca="true">MAX(0,AP24*(1+(_xlfn.NORM.INV(RAND(),Inputs!$D$39,Inputs!$C$39)))-'Year Schedule'!$K$44+'Year Schedule'!$L$44)</f>
        <v>#VALUE!</v>
      </c>
      <c r="AR24" s="0" t="e">
        <f aca="true">MAX(0,AQ24*(1+(_xlfn.NORM.INV(RAND(),Inputs!$D$39,Inputs!$C$39)))-'Year Schedule'!$K$45+'Year Schedule'!$L$45)</f>
        <v>#VALUE!</v>
      </c>
      <c r="AS24" s="0" t="e">
        <f aca="true">MAX(0,AR24*(1+(_xlfn.NORM.INV(RAND(),Inputs!$D$39,Inputs!$C$39)))-'Year Schedule'!$K$46+'Year Schedule'!$L$46)</f>
        <v>#VALUE!</v>
      </c>
      <c r="AT24" s="0" t="e">
        <f aca="true">MAX(0,AS24*(1+(_xlfn.NORM.INV(RAND(),Inputs!$D$39,Inputs!$C$39)))-'Year Schedule'!$K$47+'Year Schedule'!$L$47)</f>
        <v>#VALUE!</v>
      </c>
      <c r="AU24" s="0" t="e">
        <f aca="true">MAX(0,AT24*(1+(_xlfn.NORM.INV(RAND(),Inputs!$D$39,Inputs!$C$39)))-'Year Schedule'!$K$48+'Year Schedule'!$L$48)</f>
        <v>#VALUE!</v>
      </c>
      <c r="AV24" s="0" t="e">
        <f aca="true">MAX(0,AU24*(1+(_xlfn.NORM.INV(RAND(),Inputs!$D$39,Inputs!$C$39)))-'Year Schedule'!$K$49+'Year Schedule'!$L$49)</f>
        <v>#VALUE!</v>
      </c>
      <c r="AW24" s="0" t="e">
        <f aca="true">MAX(0,AV24*(1+(_xlfn.NORM.INV(RAND(),Inputs!$D$39,Inputs!$C$39)))-'Year Schedule'!$K$50+'Year Schedule'!$L$50)</f>
        <v>#VALUE!</v>
      </c>
      <c r="AX24" s="0" t="e">
        <f aca="true">MAX(0,AW24*(1+(_xlfn.NORM.INV(RAND(),Inputs!$D$39,Inputs!$C$39)))-'Year Schedule'!$K$51+'Year Schedule'!$L$51)</f>
        <v>#VALUE!</v>
      </c>
      <c r="AY24" s="0" t="e">
        <f aca="true">MAX(0,AX24*(1+(_xlfn.NORM.INV(RAND(),Inputs!$D$39,Inputs!$C$39)))-'Year Schedule'!$K$52+'Year Schedule'!$L$52)</f>
        <v>#VALUE!</v>
      </c>
      <c r="AZ24" s="0" t="e">
        <f aca="true">MAX(0,AY24*(1+(_xlfn.NORM.INV(RAND(),Inputs!$D$39,Inputs!$C$39)))-'Year Schedule'!$K$53+'Year Schedule'!$L$53)</f>
        <v>#VALUE!</v>
      </c>
      <c r="BA24" s="0" t="e">
        <f aca="false">INDEX(C24:AZ24,1,Inputs!$C$6)</f>
        <v>#VALUE!</v>
      </c>
      <c r="BB24" s="0" t="n">
        <f aca="false">IFERROR(EXP(SUMPRODUCT(LN((C24:INDEX(C24:AZ24,1,Inputs!$C$6)+$C$1004:INDEX($C$1004:$AZ$1004,1,Inputs!$C$6))/B24:INDEX(B24:AY24,1,Inputs!$C$6)))/Inputs!$C$6)-1,-1)</f>
        <v>-1</v>
      </c>
    </row>
    <row r="25" customFormat="false" ht="15" hidden="false" customHeight="true" outlineLevel="0" collapsed="false">
      <c r="A25" s="0" t="n">
        <v>23</v>
      </c>
      <c r="B25" s="177" t="n">
        <f aca="false">Inputs!$C$38</f>
        <v>0</v>
      </c>
      <c r="C25" s="0" t="e">
        <f aca="true">MAX(0,B25*(1+(_xlfn.NORM.INV(RAND(),Inputs!$D$39,Inputs!$C$39)))-'Year Schedule'!$K$4+'Year Schedule'!$L$4)</f>
        <v>#VALUE!</v>
      </c>
      <c r="D25" s="0" t="e">
        <f aca="true">MAX(0,C25*(1+(_xlfn.NORM.INV(RAND(),Inputs!$D$39,Inputs!$C$39)))-'Year Schedule'!$K$5+'Year Schedule'!$L$5)</f>
        <v>#VALUE!</v>
      </c>
      <c r="E25" s="0" t="e">
        <f aca="true">MAX(0,D25*(1+(_xlfn.NORM.INV(RAND(),Inputs!$D$39,Inputs!$C$39)))-'Year Schedule'!$K$6+'Year Schedule'!$L$6)</f>
        <v>#VALUE!</v>
      </c>
      <c r="F25" s="0" t="e">
        <f aca="true">MAX(0,E25*(1+(_xlfn.NORM.INV(RAND(),Inputs!$D$39,Inputs!$C$39)))-'Year Schedule'!$K$7+'Year Schedule'!$L$7)</f>
        <v>#VALUE!</v>
      </c>
      <c r="G25" s="0" t="e">
        <f aca="true">MAX(0,F25*(1+(_xlfn.NORM.INV(RAND(),Inputs!$D$39,Inputs!$C$39)))-'Year Schedule'!$K$8+'Year Schedule'!$L$8)</f>
        <v>#VALUE!</v>
      </c>
      <c r="H25" s="0" t="e">
        <f aca="true">MAX(0,G25*(1+(_xlfn.NORM.INV(RAND(),Inputs!$D$39,Inputs!$C$39)))-'Year Schedule'!$K$9+'Year Schedule'!$L$9)</f>
        <v>#VALUE!</v>
      </c>
      <c r="I25" s="0" t="e">
        <f aca="true">MAX(0,H25*(1+(_xlfn.NORM.INV(RAND(),Inputs!$D$39,Inputs!$C$39)))-'Year Schedule'!$K$10+'Year Schedule'!$L$10)</f>
        <v>#VALUE!</v>
      </c>
      <c r="J25" s="0" t="e">
        <f aca="true">MAX(0,I25*(1+(_xlfn.NORM.INV(RAND(),Inputs!$D$39,Inputs!$C$39)))-'Year Schedule'!$K$11+'Year Schedule'!$L$11)</f>
        <v>#VALUE!</v>
      </c>
      <c r="K25" s="0" t="e">
        <f aca="true">MAX(0,J25*(1+(_xlfn.NORM.INV(RAND(),Inputs!$D$39,Inputs!$C$39)))-'Year Schedule'!$K$12+'Year Schedule'!$L$12)</f>
        <v>#VALUE!</v>
      </c>
      <c r="L25" s="0" t="e">
        <f aca="true">MAX(0,K25*(1+(_xlfn.NORM.INV(RAND(),Inputs!$D$39,Inputs!$C$39)))-'Year Schedule'!$K$13+'Year Schedule'!$L$13)</f>
        <v>#VALUE!</v>
      </c>
      <c r="M25" s="0" t="e">
        <f aca="true">MAX(0,L25*(1+(_xlfn.NORM.INV(RAND(),Inputs!$D$39,Inputs!$C$39)))-'Year Schedule'!$K$14+'Year Schedule'!$L$14)</f>
        <v>#VALUE!</v>
      </c>
      <c r="N25" s="0" t="e">
        <f aca="true">MAX(0,M25*(1+(_xlfn.NORM.INV(RAND(),Inputs!$D$39,Inputs!$C$39)))-'Year Schedule'!$K$15+'Year Schedule'!$L$15)</f>
        <v>#VALUE!</v>
      </c>
      <c r="O25" s="0" t="e">
        <f aca="true">MAX(0,N25*(1+(_xlfn.NORM.INV(RAND(),Inputs!$D$39,Inputs!$C$39)))-'Year Schedule'!$K$16+'Year Schedule'!$L$16)</f>
        <v>#VALUE!</v>
      </c>
      <c r="P25" s="0" t="e">
        <f aca="true">MAX(0,O25*(1+(_xlfn.NORM.INV(RAND(),Inputs!$D$39,Inputs!$C$39)))-'Year Schedule'!$K$17+'Year Schedule'!$L$17)</f>
        <v>#VALUE!</v>
      </c>
      <c r="Q25" s="0" t="e">
        <f aca="true">MAX(0,P25*(1+(_xlfn.NORM.INV(RAND(),Inputs!$D$39,Inputs!$C$39)))-'Year Schedule'!$K$18+'Year Schedule'!$L$18)</f>
        <v>#VALUE!</v>
      </c>
      <c r="R25" s="0" t="e">
        <f aca="true">MAX(0,Q25*(1+(_xlfn.NORM.INV(RAND(),Inputs!$D$39,Inputs!$C$39)))-'Year Schedule'!$K$19+'Year Schedule'!$L$19)</f>
        <v>#VALUE!</v>
      </c>
      <c r="S25" s="0" t="e">
        <f aca="true">MAX(0,R25*(1+(_xlfn.NORM.INV(RAND(),Inputs!$D$39,Inputs!$C$39)))-'Year Schedule'!$K$20+'Year Schedule'!$L$20)</f>
        <v>#VALUE!</v>
      </c>
      <c r="T25" s="0" t="e">
        <f aca="true">MAX(0,S25*(1+(_xlfn.NORM.INV(RAND(),Inputs!$D$39,Inputs!$C$39)))-'Year Schedule'!$K$21+'Year Schedule'!$L$21)</f>
        <v>#VALUE!</v>
      </c>
      <c r="U25" s="0" t="e">
        <f aca="true">MAX(0,T25*(1+(_xlfn.NORM.INV(RAND(),Inputs!$D$39,Inputs!$C$39)))-'Year Schedule'!$K$22+'Year Schedule'!$L$22)</f>
        <v>#VALUE!</v>
      </c>
      <c r="V25" s="0" t="e">
        <f aca="true">MAX(0,U25*(1+(_xlfn.NORM.INV(RAND(),Inputs!$D$39,Inputs!$C$39)))-'Year Schedule'!$K$23+'Year Schedule'!$L$23)</f>
        <v>#VALUE!</v>
      </c>
      <c r="W25" s="0" t="e">
        <f aca="true">MAX(0,V25*(1+(_xlfn.NORM.INV(RAND(),Inputs!$D$39,Inputs!$C$39)))-'Year Schedule'!$K$24+'Year Schedule'!$L$24)</f>
        <v>#VALUE!</v>
      </c>
      <c r="X25" s="0" t="e">
        <f aca="true">MAX(0,W25*(1+(_xlfn.NORM.INV(RAND(),Inputs!$D$39,Inputs!$C$39)))-'Year Schedule'!$K$25+'Year Schedule'!$L$25)</f>
        <v>#VALUE!</v>
      </c>
      <c r="Y25" s="0" t="e">
        <f aca="true">MAX(0,X25*(1+(_xlfn.NORM.INV(RAND(),Inputs!$D$39,Inputs!$C$39)))-'Year Schedule'!$K$26+'Year Schedule'!$L$26)</f>
        <v>#VALUE!</v>
      </c>
      <c r="Z25" s="0" t="e">
        <f aca="true">MAX(0,Y25*(1+(_xlfn.NORM.INV(RAND(),Inputs!$D$39,Inputs!$C$39)))-'Year Schedule'!$K$27+'Year Schedule'!$L$27)</f>
        <v>#VALUE!</v>
      </c>
      <c r="AA25" s="0" t="e">
        <f aca="true">MAX(0,Z25*(1+(_xlfn.NORM.INV(RAND(),Inputs!$D$39,Inputs!$C$39)))-'Year Schedule'!$K$28+'Year Schedule'!$L$28)</f>
        <v>#VALUE!</v>
      </c>
      <c r="AB25" s="0" t="e">
        <f aca="true">MAX(0,AA25*(1+(_xlfn.NORM.INV(RAND(),Inputs!$D$39,Inputs!$C$39)))-'Year Schedule'!$K$29+'Year Schedule'!$L$29)</f>
        <v>#VALUE!</v>
      </c>
      <c r="AC25" s="0" t="e">
        <f aca="true">MAX(0,AB25*(1+(_xlfn.NORM.INV(RAND(),Inputs!$D$39,Inputs!$C$39)))-'Year Schedule'!$K$30+'Year Schedule'!$L$30)</f>
        <v>#VALUE!</v>
      </c>
      <c r="AD25" s="0" t="e">
        <f aca="true">MAX(0,AC25*(1+(_xlfn.NORM.INV(RAND(),Inputs!$D$39,Inputs!$C$39)))-'Year Schedule'!$K$31+'Year Schedule'!$L$31)</f>
        <v>#VALUE!</v>
      </c>
      <c r="AE25" s="0" t="e">
        <f aca="true">MAX(0,AD25*(1+(_xlfn.NORM.INV(RAND(),Inputs!$D$39,Inputs!$C$39)))-'Year Schedule'!$K$32+'Year Schedule'!$L$32)</f>
        <v>#VALUE!</v>
      </c>
      <c r="AF25" s="0" t="e">
        <f aca="true">MAX(0,AE25*(1+(_xlfn.NORM.INV(RAND(),Inputs!$D$39,Inputs!$C$39)))-'Year Schedule'!$K$33+'Year Schedule'!$L$33)</f>
        <v>#VALUE!</v>
      </c>
      <c r="AG25" s="0" t="e">
        <f aca="true">MAX(0,AF25*(1+(_xlfn.NORM.INV(RAND(),Inputs!$D$39,Inputs!$C$39)))-'Year Schedule'!$K$34+'Year Schedule'!$L$34)</f>
        <v>#VALUE!</v>
      </c>
      <c r="AH25" s="0" t="e">
        <f aca="true">MAX(0,AG25*(1+(_xlfn.NORM.INV(RAND(),Inputs!$D$39,Inputs!$C$39)))-'Year Schedule'!$K$35+'Year Schedule'!$L$35)</f>
        <v>#VALUE!</v>
      </c>
      <c r="AI25" s="0" t="e">
        <f aca="true">MAX(0,AH25*(1+(_xlfn.NORM.INV(RAND(),Inputs!$D$39,Inputs!$C$39)))-'Year Schedule'!$K$36+'Year Schedule'!$L$36)</f>
        <v>#VALUE!</v>
      </c>
      <c r="AJ25" s="0" t="e">
        <f aca="true">MAX(0,AI25*(1+(_xlfn.NORM.INV(RAND(),Inputs!$D$39,Inputs!$C$39)))-'Year Schedule'!$K$37+'Year Schedule'!$L$37)</f>
        <v>#VALUE!</v>
      </c>
      <c r="AK25" s="0" t="e">
        <f aca="true">MAX(0,AJ25*(1+(_xlfn.NORM.INV(RAND(),Inputs!$D$39,Inputs!$C$39)))-'Year Schedule'!$K$38+'Year Schedule'!$L$38)</f>
        <v>#VALUE!</v>
      </c>
      <c r="AL25" s="0" t="e">
        <f aca="true">MAX(0,AK25*(1+(_xlfn.NORM.INV(RAND(),Inputs!$D$39,Inputs!$C$39)))-'Year Schedule'!$K$39+'Year Schedule'!$L$39)</f>
        <v>#VALUE!</v>
      </c>
      <c r="AM25" s="0" t="e">
        <f aca="true">MAX(0,AL25*(1+(_xlfn.NORM.INV(RAND(),Inputs!$D$39,Inputs!$C$39)))-'Year Schedule'!$K$40+'Year Schedule'!$L$40)</f>
        <v>#VALUE!</v>
      </c>
      <c r="AN25" s="0" t="e">
        <f aca="true">MAX(0,AM25*(1+(_xlfn.NORM.INV(RAND(),Inputs!$D$39,Inputs!$C$39)))-'Year Schedule'!$K$41+'Year Schedule'!$L$41)</f>
        <v>#VALUE!</v>
      </c>
      <c r="AO25" s="0" t="e">
        <f aca="true">MAX(0,AN25*(1+(_xlfn.NORM.INV(RAND(),Inputs!$D$39,Inputs!$C$39)))-'Year Schedule'!$K$42+'Year Schedule'!$L$42)</f>
        <v>#VALUE!</v>
      </c>
      <c r="AP25" s="0" t="e">
        <f aca="true">MAX(0,AO25*(1+(_xlfn.NORM.INV(RAND(),Inputs!$D$39,Inputs!$C$39)))-'Year Schedule'!$K$43+'Year Schedule'!$L$43)</f>
        <v>#VALUE!</v>
      </c>
      <c r="AQ25" s="0" t="e">
        <f aca="true">MAX(0,AP25*(1+(_xlfn.NORM.INV(RAND(),Inputs!$D$39,Inputs!$C$39)))-'Year Schedule'!$K$44+'Year Schedule'!$L$44)</f>
        <v>#VALUE!</v>
      </c>
      <c r="AR25" s="0" t="e">
        <f aca="true">MAX(0,AQ25*(1+(_xlfn.NORM.INV(RAND(),Inputs!$D$39,Inputs!$C$39)))-'Year Schedule'!$K$45+'Year Schedule'!$L$45)</f>
        <v>#VALUE!</v>
      </c>
      <c r="AS25" s="0" t="e">
        <f aca="true">MAX(0,AR25*(1+(_xlfn.NORM.INV(RAND(),Inputs!$D$39,Inputs!$C$39)))-'Year Schedule'!$K$46+'Year Schedule'!$L$46)</f>
        <v>#VALUE!</v>
      </c>
      <c r="AT25" s="0" t="e">
        <f aca="true">MAX(0,AS25*(1+(_xlfn.NORM.INV(RAND(),Inputs!$D$39,Inputs!$C$39)))-'Year Schedule'!$K$47+'Year Schedule'!$L$47)</f>
        <v>#VALUE!</v>
      </c>
      <c r="AU25" s="0" t="e">
        <f aca="true">MAX(0,AT25*(1+(_xlfn.NORM.INV(RAND(),Inputs!$D$39,Inputs!$C$39)))-'Year Schedule'!$K$48+'Year Schedule'!$L$48)</f>
        <v>#VALUE!</v>
      </c>
      <c r="AV25" s="0" t="e">
        <f aca="true">MAX(0,AU25*(1+(_xlfn.NORM.INV(RAND(),Inputs!$D$39,Inputs!$C$39)))-'Year Schedule'!$K$49+'Year Schedule'!$L$49)</f>
        <v>#VALUE!</v>
      </c>
      <c r="AW25" s="0" t="e">
        <f aca="true">MAX(0,AV25*(1+(_xlfn.NORM.INV(RAND(),Inputs!$D$39,Inputs!$C$39)))-'Year Schedule'!$K$50+'Year Schedule'!$L$50)</f>
        <v>#VALUE!</v>
      </c>
      <c r="AX25" s="0" t="e">
        <f aca="true">MAX(0,AW25*(1+(_xlfn.NORM.INV(RAND(),Inputs!$D$39,Inputs!$C$39)))-'Year Schedule'!$K$51+'Year Schedule'!$L$51)</f>
        <v>#VALUE!</v>
      </c>
      <c r="AY25" s="0" t="e">
        <f aca="true">MAX(0,AX25*(1+(_xlfn.NORM.INV(RAND(),Inputs!$D$39,Inputs!$C$39)))-'Year Schedule'!$K$52+'Year Schedule'!$L$52)</f>
        <v>#VALUE!</v>
      </c>
      <c r="AZ25" s="0" t="e">
        <f aca="true">MAX(0,AY25*(1+(_xlfn.NORM.INV(RAND(),Inputs!$D$39,Inputs!$C$39)))-'Year Schedule'!$K$53+'Year Schedule'!$L$53)</f>
        <v>#VALUE!</v>
      </c>
      <c r="BA25" s="0" t="e">
        <f aca="false">INDEX(C25:AZ25,1,Inputs!$C$6)</f>
        <v>#VALUE!</v>
      </c>
      <c r="BB25" s="0" t="n">
        <f aca="false">IFERROR(EXP(SUMPRODUCT(LN((C25:INDEX(C25:AZ25,1,Inputs!$C$6)+$C$1004:INDEX($C$1004:$AZ$1004,1,Inputs!$C$6))/B25:INDEX(B25:AY25,1,Inputs!$C$6)))/Inputs!$C$6)-1,-1)</f>
        <v>-1</v>
      </c>
    </row>
    <row r="26" customFormat="false" ht="15" hidden="false" customHeight="true" outlineLevel="0" collapsed="false">
      <c r="A26" s="0" t="n">
        <v>24</v>
      </c>
      <c r="B26" s="177" t="n">
        <f aca="false">Inputs!$C$38</f>
        <v>0</v>
      </c>
      <c r="C26" s="0" t="e">
        <f aca="true">MAX(0,B26*(1+(_xlfn.NORM.INV(RAND(),Inputs!$D$39,Inputs!$C$39)))-'Year Schedule'!$K$4+'Year Schedule'!$L$4)</f>
        <v>#VALUE!</v>
      </c>
      <c r="D26" s="0" t="e">
        <f aca="true">MAX(0,C26*(1+(_xlfn.NORM.INV(RAND(),Inputs!$D$39,Inputs!$C$39)))-'Year Schedule'!$K$5+'Year Schedule'!$L$5)</f>
        <v>#VALUE!</v>
      </c>
      <c r="E26" s="0" t="e">
        <f aca="true">MAX(0,D26*(1+(_xlfn.NORM.INV(RAND(),Inputs!$D$39,Inputs!$C$39)))-'Year Schedule'!$K$6+'Year Schedule'!$L$6)</f>
        <v>#VALUE!</v>
      </c>
      <c r="F26" s="0" t="e">
        <f aca="true">MAX(0,E26*(1+(_xlfn.NORM.INV(RAND(),Inputs!$D$39,Inputs!$C$39)))-'Year Schedule'!$K$7+'Year Schedule'!$L$7)</f>
        <v>#VALUE!</v>
      </c>
      <c r="G26" s="0" t="e">
        <f aca="true">MAX(0,F26*(1+(_xlfn.NORM.INV(RAND(),Inputs!$D$39,Inputs!$C$39)))-'Year Schedule'!$K$8+'Year Schedule'!$L$8)</f>
        <v>#VALUE!</v>
      </c>
      <c r="H26" s="0" t="e">
        <f aca="true">MAX(0,G26*(1+(_xlfn.NORM.INV(RAND(),Inputs!$D$39,Inputs!$C$39)))-'Year Schedule'!$K$9+'Year Schedule'!$L$9)</f>
        <v>#VALUE!</v>
      </c>
      <c r="I26" s="0" t="e">
        <f aca="true">MAX(0,H26*(1+(_xlfn.NORM.INV(RAND(),Inputs!$D$39,Inputs!$C$39)))-'Year Schedule'!$K$10+'Year Schedule'!$L$10)</f>
        <v>#VALUE!</v>
      </c>
      <c r="J26" s="0" t="e">
        <f aca="true">MAX(0,I26*(1+(_xlfn.NORM.INV(RAND(),Inputs!$D$39,Inputs!$C$39)))-'Year Schedule'!$K$11+'Year Schedule'!$L$11)</f>
        <v>#VALUE!</v>
      </c>
      <c r="K26" s="0" t="e">
        <f aca="true">MAX(0,J26*(1+(_xlfn.NORM.INV(RAND(),Inputs!$D$39,Inputs!$C$39)))-'Year Schedule'!$K$12+'Year Schedule'!$L$12)</f>
        <v>#VALUE!</v>
      </c>
      <c r="L26" s="0" t="e">
        <f aca="true">MAX(0,K26*(1+(_xlfn.NORM.INV(RAND(),Inputs!$D$39,Inputs!$C$39)))-'Year Schedule'!$K$13+'Year Schedule'!$L$13)</f>
        <v>#VALUE!</v>
      </c>
      <c r="M26" s="0" t="e">
        <f aca="true">MAX(0,L26*(1+(_xlfn.NORM.INV(RAND(),Inputs!$D$39,Inputs!$C$39)))-'Year Schedule'!$K$14+'Year Schedule'!$L$14)</f>
        <v>#VALUE!</v>
      </c>
      <c r="N26" s="0" t="e">
        <f aca="true">MAX(0,M26*(1+(_xlfn.NORM.INV(RAND(),Inputs!$D$39,Inputs!$C$39)))-'Year Schedule'!$K$15+'Year Schedule'!$L$15)</f>
        <v>#VALUE!</v>
      </c>
      <c r="O26" s="0" t="e">
        <f aca="true">MAX(0,N26*(1+(_xlfn.NORM.INV(RAND(),Inputs!$D$39,Inputs!$C$39)))-'Year Schedule'!$K$16+'Year Schedule'!$L$16)</f>
        <v>#VALUE!</v>
      </c>
      <c r="P26" s="0" t="e">
        <f aca="true">MAX(0,O26*(1+(_xlfn.NORM.INV(RAND(),Inputs!$D$39,Inputs!$C$39)))-'Year Schedule'!$K$17+'Year Schedule'!$L$17)</f>
        <v>#VALUE!</v>
      </c>
      <c r="Q26" s="0" t="e">
        <f aca="true">MAX(0,P26*(1+(_xlfn.NORM.INV(RAND(),Inputs!$D$39,Inputs!$C$39)))-'Year Schedule'!$K$18+'Year Schedule'!$L$18)</f>
        <v>#VALUE!</v>
      </c>
      <c r="R26" s="0" t="e">
        <f aca="true">MAX(0,Q26*(1+(_xlfn.NORM.INV(RAND(),Inputs!$D$39,Inputs!$C$39)))-'Year Schedule'!$K$19+'Year Schedule'!$L$19)</f>
        <v>#VALUE!</v>
      </c>
      <c r="S26" s="0" t="e">
        <f aca="true">MAX(0,R26*(1+(_xlfn.NORM.INV(RAND(),Inputs!$D$39,Inputs!$C$39)))-'Year Schedule'!$K$20+'Year Schedule'!$L$20)</f>
        <v>#VALUE!</v>
      </c>
      <c r="T26" s="0" t="e">
        <f aca="true">MAX(0,S26*(1+(_xlfn.NORM.INV(RAND(),Inputs!$D$39,Inputs!$C$39)))-'Year Schedule'!$K$21+'Year Schedule'!$L$21)</f>
        <v>#VALUE!</v>
      </c>
      <c r="U26" s="0" t="e">
        <f aca="true">MAX(0,T26*(1+(_xlfn.NORM.INV(RAND(),Inputs!$D$39,Inputs!$C$39)))-'Year Schedule'!$K$22+'Year Schedule'!$L$22)</f>
        <v>#VALUE!</v>
      </c>
      <c r="V26" s="0" t="e">
        <f aca="true">MAX(0,U26*(1+(_xlfn.NORM.INV(RAND(),Inputs!$D$39,Inputs!$C$39)))-'Year Schedule'!$K$23+'Year Schedule'!$L$23)</f>
        <v>#VALUE!</v>
      </c>
      <c r="W26" s="0" t="e">
        <f aca="true">MAX(0,V26*(1+(_xlfn.NORM.INV(RAND(),Inputs!$D$39,Inputs!$C$39)))-'Year Schedule'!$K$24+'Year Schedule'!$L$24)</f>
        <v>#VALUE!</v>
      </c>
      <c r="X26" s="0" t="e">
        <f aca="true">MAX(0,W26*(1+(_xlfn.NORM.INV(RAND(),Inputs!$D$39,Inputs!$C$39)))-'Year Schedule'!$K$25+'Year Schedule'!$L$25)</f>
        <v>#VALUE!</v>
      </c>
      <c r="Y26" s="0" t="e">
        <f aca="true">MAX(0,X26*(1+(_xlfn.NORM.INV(RAND(),Inputs!$D$39,Inputs!$C$39)))-'Year Schedule'!$K$26+'Year Schedule'!$L$26)</f>
        <v>#VALUE!</v>
      </c>
      <c r="Z26" s="0" t="e">
        <f aca="true">MAX(0,Y26*(1+(_xlfn.NORM.INV(RAND(),Inputs!$D$39,Inputs!$C$39)))-'Year Schedule'!$K$27+'Year Schedule'!$L$27)</f>
        <v>#VALUE!</v>
      </c>
      <c r="AA26" s="0" t="e">
        <f aca="true">MAX(0,Z26*(1+(_xlfn.NORM.INV(RAND(),Inputs!$D$39,Inputs!$C$39)))-'Year Schedule'!$K$28+'Year Schedule'!$L$28)</f>
        <v>#VALUE!</v>
      </c>
      <c r="AB26" s="0" t="e">
        <f aca="true">MAX(0,AA26*(1+(_xlfn.NORM.INV(RAND(),Inputs!$D$39,Inputs!$C$39)))-'Year Schedule'!$K$29+'Year Schedule'!$L$29)</f>
        <v>#VALUE!</v>
      </c>
      <c r="AC26" s="0" t="e">
        <f aca="true">MAX(0,AB26*(1+(_xlfn.NORM.INV(RAND(),Inputs!$D$39,Inputs!$C$39)))-'Year Schedule'!$K$30+'Year Schedule'!$L$30)</f>
        <v>#VALUE!</v>
      </c>
      <c r="AD26" s="0" t="e">
        <f aca="true">MAX(0,AC26*(1+(_xlfn.NORM.INV(RAND(),Inputs!$D$39,Inputs!$C$39)))-'Year Schedule'!$K$31+'Year Schedule'!$L$31)</f>
        <v>#VALUE!</v>
      </c>
      <c r="AE26" s="0" t="e">
        <f aca="true">MAX(0,AD26*(1+(_xlfn.NORM.INV(RAND(),Inputs!$D$39,Inputs!$C$39)))-'Year Schedule'!$K$32+'Year Schedule'!$L$32)</f>
        <v>#VALUE!</v>
      </c>
      <c r="AF26" s="0" t="e">
        <f aca="true">MAX(0,AE26*(1+(_xlfn.NORM.INV(RAND(),Inputs!$D$39,Inputs!$C$39)))-'Year Schedule'!$K$33+'Year Schedule'!$L$33)</f>
        <v>#VALUE!</v>
      </c>
      <c r="AG26" s="0" t="e">
        <f aca="true">MAX(0,AF26*(1+(_xlfn.NORM.INV(RAND(),Inputs!$D$39,Inputs!$C$39)))-'Year Schedule'!$K$34+'Year Schedule'!$L$34)</f>
        <v>#VALUE!</v>
      </c>
      <c r="AH26" s="0" t="e">
        <f aca="true">MAX(0,AG26*(1+(_xlfn.NORM.INV(RAND(),Inputs!$D$39,Inputs!$C$39)))-'Year Schedule'!$K$35+'Year Schedule'!$L$35)</f>
        <v>#VALUE!</v>
      </c>
      <c r="AI26" s="0" t="e">
        <f aca="true">MAX(0,AH26*(1+(_xlfn.NORM.INV(RAND(),Inputs!$D$39,Inputs!$C$39)))-'Year Schedule'!$K$36+'Year Schedule'!$L$36)</f>
        <v>#VALUE!</v>
      </c>
      <c r="AJ26" s="0" t="e">
        <f aca="true">MAX(0,AI26*(1+(_xlfn.NORM.INV(RAND(),Inputs!$D$39,Inputs!$C$39)))-'Year Schedule'!$K$37+'Year Schedule'!$L$37)</f>
        <v>#VALUE!</v>
      </c>
      <c r="AK26" s="0" t="e">
        <f aca="true">MAX(0,AJ26*(1+(_xlfn.NORM.INV(RAND(),Inputs!$D$39,Inputs!$C$39)))-'Year Schedule'!$K$38+'Year Schedule'!$L$38)</f>
        <v>#VALUE!</v>
      </c>
      <c r="AL26" s="0" t="e">
        <f aca="true">MAX(0,AK26*(1+(_xlfn.NORM.INV(RAND(),Inputs!$D$39,Inputs!$C$39)))-'Year Schedule'!$K$39+'Year Schedule'!$L$39)</f>
        <v>#VALUE!</v>
      </c>
      <c r="AM26" s="0" t="e">
        <f aca="true">MAX(0,AL26*(1+(_xlfn.NORM.INV(RAND(),Inputs!$D$39,Inputs!$C$39)))-'Year Schedule'!$K$40+'Year Schedule'!$L$40)</f>
        <v>#VALUE!</v>
      </c>
      <c r="AN26" s="0" t="e">
        <f aca="true">MAX(0,AM26*(1+(_xlfn.NORM.INV(RAND(),Inputs!$D$39,Inputs!$C$39)))-'Year Schedule'!$K$41+'Year Schedule'!$L$41)</f>
        <v>#VALUE!</v>
      </c>
      <c r="AO26" s="0" t="e">
        <f aca="true">MAX(0,AN26*(1+(_xlfn.NORM.INV(RAND(),Inputs!$D$39,Inputs!$C$39)))-'Year Schedule'!$K$42+'Year Schedule'!$L$42)</f>
        <v>#VALUE!</v>
      </c>
      <c r="AP26" s="0" t="e">
        <f aca="true">MAX(0,AO26*(1+(_xlfn.NORM.INV(RAND(),Inputs!$D$39,Inputs!$C$39)))-'Year Schedule'!$K$43+'Year Schedule'!$L$43)</f>
        <v>#VALUE!</v>
      </c>
      <c r="AQ26" s="0" t="e">
        <f aca="true">MAX(0,AP26*(1+(_xlfn.NORM.INV(RAND(),Inputs!$D$39,Inputs!$C$39)))-'Year Schedule'!$K$44+'Year Schedule'!$L$44)</f>
        <v>#VALUE!</v>
      </c>
      <c r="AR26" s="0" t="e">
        <f aca="true">MAX(0,AQ26*(1+(_xlfn.NORM.INV(RAND(),Inputs!$D$39,Inputs!$C$39)))-'Year Schedule'!$K$45+'Year Schedule'!$L$45)</f>
        <v>#VALUE!</v>
      </c>
      <c r="AS26" s="0" t="e">
        <f aca="true">MAX(0,AR26*(1+(_xlfn.NORM.INV(RAND(),Inputs!$D$39,Inputs!$C$39)))-'Year Schedule'!$K$46+'Year Schedule'!$L$46)</f>
        <v>#VALUE!</v>
      </c>
      <c r="AT26" s="0" t="e">
        <f aca="true">MAX(0,AS26*(1+(_xlfn.NORM.INV(RAND(),Inputs!$D$39,Inputs!$C$39)))-'Year Schedule'!$K$47+'Year Schedule'!$L$47)</f>
        <v>#VALUE!</v>
      </c>
      <c r="AU26" s="0" t="e">
        <f aca="true">MAX(0,AT26*(1+(_xlfn.NORM.INV(RAND(),Inputs!$D$39,Inputs!$C$39)))-'Year Schedule'!$K$48+'Year Schedule'!$L$48)</f>
        <v>#VALUE!</v>
      </c>
      <c r="AV26" s="0" t="e">
        <f aca="true">MAX(0,AU26*(1+(_xlfn.NORM.INV(RAND(),Inputs!$D$39,Inputs!$C$39)))-'Year Schedule'!$K$49+'Year Schedule'!$L$49)</f>
        <v>#VALUE!</v>
      </c>
      <c r="AW26" s="0" t="e">
        <f aca="true">MAX(0,AV26*(1+(_xlfn.NORM.INV(RAND(),Inputs!$D$39,Inputs!$C$39)))-'Year Schedule'!$K$50+'Year Schedule'!$L$50)</f>
        <v>#VALUE!</v>
      </c>
      <c r="AX26" s="0" t="e">
        <f aca="true">MAX(0,AW26*(1+(_xlfn.NORM.INV(RAND(),Inputs!$D$39,Inputs!$C$39)))-'Year Schedule'!$K$51+'Year Schedule'!$L$51)</f>
        <v>#VALUE!</v>
      </c>
      <c r="AY26" s="0" t="e">
        <f aca="true">MAX(0,AX26*(1+(_xlfn.NORM.INV(RAND(),Inputs!$D$39,Inputs!$C$39)))-'Year Schedule'!$K$52+'Year Schedule'!$L$52)</f>
        <v>#VALUE!</v>
      </c>
      <c r="AZ26" s="0" t="e">
        <f aca="true">MAX(0,AY26*(1+(_xlfn.NORM.INV(RAND(),Inputs!$D$39,Inputs!$C$39)))-'Year Schedule'!$K$53+'Year Schedule'!$L$53)</f>
        <v>#VALUE!</v>
      </c>
      <c r="BA26" s="0" t="e">
        <f aca="false">INDEX(C26:AZ26,1,Inputs!$C$6)</f>
        <v>#VALUE!</v>
      </c>
      <c r="BB26" s="0" t="n">
        <f aca="false">IFERROR(EXP(SUMPRODUCT(LN((C26:INDEX(C26:AZ26,1,Inputs!$C$6)+$C$1004:INDEX($C$1004:$AZ$1004,1,Inputs!$C$6))/B26:INDEX(B26:AY26,1,Inputs!$C$6)))/Inputs!$C$6)-1,-1)</f>
        <v>-1</v>
      </c>
    </row>
    <row r="27" customFormat="false" ht="15" hidden="false" customHeight="true" outlineLevel="0" collapsed="false">
      <c r="A27" s="0" t="n">
        <v>25</v>
      </c>
      <c r="B27" s="177" t="n">
        <f aca="false">Inputs!$C$38</f>
        <v>0</v>
      </c>
      <c r="C27" s="0" t="e">
        <f aca="true">MAX(0,B27*(1+(_xlfn.NORM.INV(RAND(),Inputs!$D$39,Inputs!$C$39)))-'Year Schedule'!$K$4+'Year Schedule'!$L$4)</f>
        <v>#VALUE!</v>
      </c>
      <c r="D27" s="0" t="e">
        <f aca="true">MAX(0,C27*(1+(_xlfn.NORM.INV(RAND(),Inputs!$D$39,Inputs!$C$39)))-'Year Schedule'!$K$5+'Year Schedule'!$L$5)</f>
        <v>#VALUE!</v>
      </c>
      <c r="E27" s="0" t="e">
        <f aca="true">MAX(0,D27*(1+(_xlfn.NORM.INV(RAND(),Inputs!$D$39,Inputs!$C$39)))-'Year Schedule'!$K$6+'Year Schedule'!$L$6)</f>
        <v>#VALUE!</v>
      </c>
      <c r="F27" s="0" t="e">
        <f aca="true">MAX(0,E27*(1+(_xlfn.NORM.INV(RAND(),Inputs!$D$39,Inputs!$C$39)))-'Year Schedule'!$K$7+'Year Schedule'!$L$7)</f>
        <v>#VALUE!</v>
      </c>
      <c r="G27" s="0" t="e">
        <f aca="true">MAX(0,F27*(1+(_xlfn.NORM.INV(RAND(),Inputs!$D$39,Inputs!$C$39)))-'Year Schedule'!$K$8+'Year Schedule'!$L$8)</f>
        <v>#VALUE!</v>
      </c>
      <c r="H27" s="0" t="e">
        <f aca="true">MAX(0,G27*(1+(_xlfn.NORM.INV(RAND(),Inputs!$D$39,Inputs!$C$39)))-'Year Schedule'!$K$9+'Year Schedule'!$L$9)</f>
        <v>#VALUE!</v>
      </c>
      <c r="I27" s="0" t="e">
        <f aca="true">MAX(0,H27*(1+(_xlfn.NORM.INV(RAND(),Inputs!$D$39,Inputs!$C$39)))-'Year Schedule'!$K$10+'Year Schedule'!$L$10)</f>
        <v>#VALUE!</v>
      </c>
      <c r="J27" s="0" t="e">
        <f aca="true">MAX(0,I27*(1+(_xlfn.NORM.INV(RAND(),Inputs!$D$39,Inputs!$C$39)))-'Year Schedule'!$K$11+'Year Schedule'!$L$11)</f>
        <v>#VALUE!</v>
      </c>
      <c r="K27" s="0" t="e">
        <f aca="true">MAX(0,J27*(1+(_xlfn.NORM.INV(RAND(),Inputs!$D$39,Inputs!$C$39)))-'Year Schedule'!$K$12+'Year Schedule'!$L$12)</f>
        <v>#VALUE!</v>
      </c>
      <c r="L27" s="0" t="e">
        <f aca="true">MAX(0,K27*(1+(_xlfn.NORM.INV(RAND(),Inputs!$D$39,Inputs!$C$39)))-'Year Schedule'!$K$13+'Year Schedule'!$L$13)</f>
        <v>#VALUE!</v>
      </c>
      <c r="M27" s="0" t="e">
        <f aca="true">MAX(0,L27*(1+(_xlfn.NORM.INV(RAND(),Inputs!$D$39,Inputs!$C$39)))-'Year Schedule'!$K$14+'Year Schedule'!$L$14)</f>
        <v>#VALUE!</v>
      </c>
      <c r="N27" s="0" t="e">
        <f aca="true">MAX(0,M27*(1+(_xlfn.NORM.INV(RAND(),Inputs!$D$39,Inputs!$C$39)))-'Year Schedule'!$K$15+'Year Schedule'!$L$15)</f>
        <v>#VALUE!</v>
      </c>
      <c r="O27" s="0" t="e">
        <f aca="true">MAX(0,N27*(1+(_xlfn.NORM.INV(RAND(),Inputs!$D$39,Inputs!$C$39)))-'Year Schedule'!$K$16+'Year Schedule'!$L$16)</f>
        <v>#VALUE!</v>
      </c>
      <c r="P27" s="0" t="e">
        <f aca="true">MAX(0,O27*(1+(_xlfn.NORM.INV(RAND(),Inputs!$D$39,Inputs!$C$39)))-'Year Schedule'!$K$17+'Year Schedule'!$L$17)</f>
        <v>#VALUE!</v>
      </c>
      <c r="Q27" s="0" t="e">
        <f aca="true">MAX(0,P27*(1+(_xlfn.NORM.INV(RAND(),Inputs!$D$39,Inputs!$C$39)))-'Year Schedule'!$K$18+'Year Schedule'!$L$18)</f>
        <v>#VALUE!</v>
      </c>
      <c r="R27" s="0" t="e">
        <f aca="true">MAX(0,Q27*(1+(_xlfn.NORM.INV(RAND(),Inputs!$D$39,Inputs!$C$39)))-'Year Schedule'!$K$19+'Year Schedule'!$L$19)</f>
        <v>#VALUE!</v>
      </c>
      <c r="S27" s="0" t="e">
        <f aca="true">MAX(0,R27*(1+(_xlfn.NORM.INV(RAND(),Inputs!$D$39,Inputs!$C$39)))-'Year Schedule'!$K$20+'Year Schedule'!$L$20)</f>
        <v>#VALUE!</v>
      </c>
      <c r="T27" s="0" t="e">
        <f aca="true">MAX(0,S27*(1+(_xlfn.NORM.INV(RAND(),Inputs!$D$39,Inputs!$C$39)))-'Year Schedule'!$K$21+'Year Schedule'!$L$21)</f>
        <v>#VALUE!</v>
      </c>
      <c r="U27" s="0" t="e">
        <f aca="true">MAX(0,T27*(1+(_xlfn.NORM.INV(RAND(),Inputs!$D$39,Inputs!$C$39)))-'Year Schedule'!$K$22+'Year Schedule'!$L$22)</f>
        <v>#VALUE!</v>
      </c>
      <c r="V27" s="0" t="e">
        <f aca="true">MAX(0,U27*(1+(_xlfn.NORM.INV(RAND(),Inputs!$D$39,Inputs!$C$39)))-'Year Schedule'!$K$23+'Year Schedule'!$L$23)</f>
        <v>#VALUE!</v>
      </c>
      <c r="W27" s="0" t="e">
        <f aca="true">MAX(0,V27*(1+(_xlfn.NORM.INV(RAND(),Inputs!$D$39,Inputs!$C$39)))-'Year Schedule'!$K$24+'Year Schedule'!$L$24)</f>
        <v>#VALUE!</v>
      </c>
      <c r="X27" s="0" t="e">
        <f aca="true">MAX(0,W27*(1+(_xlfn.NORM.INV(RAND(),Inputs!$D$39,Inputs!$C$39)))-'Year Schedule'!$K$25+'Year Schedule'!$L$25)</f>
        <v>#VALUE!</v>
      </c>
      <c r="Y27" s="0" t="e">
        <f aca="true">MAX(0,X27*(1+(_xlfn.NORM.INV(RAND(),Inputs!$D$39,Inputs!$C$39)))-'Year Schedule'!$K$26+'Year Schedule'!$L$26)</f>
        <v>#VALUE!</v>
      </c>
      <c r="Z27" s="0" t="e">
        <f aca="true">MAX(0,Y27*(1+(_xlfn.NORM.INV(RAND(),Inputs!$D$39,Inputs!$C$39)))-'Year Schedule'!$K$27+'Year Schedule'!$L$27)</f>
        <v>#VALUE!</v>
      </c>
      <c r="AA27" s="0" t="e">
        <f aca="true">MAX(0,Z27*(1+(_xlfn.NORM.INV(RAND(),Inputs!$D$39,Inputs!$C$39)))-'Year Schedule'!$K$28+'Year Schedule'!$L$28)</f>
        <v>#VALUE!</v>
      </c>
      <c r="AB27" s="0" t="e">
        <f aca="true">MAX(0,AA27*(1+(_xlfn.NORM.INV(RAND(),Inputs!$D$39,Inputs!$C$39)))-'Year Schedule'!$K$29+'Year Schedule'!$L$29)</f>
        <v>#VALUE!</v>
      </c>
      <c r="AC27" s="0" t="e">
        <f aca="true">MAX(0,AB27*(1+(_xlfn.NORM.INV(RAND(),Inputs!$D$39,Inputs!$C$39)))-'Year Schedule'!$K$30+'Year Schedule'!$L$30)</f>
        <v>#VALUE!</v>
      </c>
      <c r="AD27" s="0" t="e">
        <f aca="true">MAX(0,AC27*(1+(_xlfn.NORM.INV(RAND(),Inputs!$D$39,Inputs!$C$39)))-'Year Schedule'!$K$31+'Year Schedule'!$L$31)</f>
        <v>#VALUE!</v>
      </c>
      <c r="AE27" s="0" t="e">
        <f aca="true">MAX(0,AD27*(1+(_xlfn.NORM.INV(RAND(),Inputs!$D$39,Inputs!$C$39)))-'Year Schedule'!$K$32+'Year Schedule'!$L$32)</f>
        <v>#VALUE!</v>
      </c>
      <c r="AF27" s="0" t="e">
        <f aca="true">MAX(0,AE27*(1+(_xlfn.NORM.INV(RAND(),Inputs!$D$39,Inputs!$C$39)))-'Year Schedule'!$K$33+'Year Schedule'!$L$33)</f>
        <v>#VALUE!</v>
      </c>
      <c r="AG27" s="0" t="e">
        <f aca="true">MAX(0,AF27*(1+(_xlfn.NORM.INV(RAND(),Inputs!$D$39,Inputs!$C$39)))-'Year Schedule'!$K$34+'Year Schedule'!$L$34)</f>
        <v>#VALUE!</v>
      </c>
      <c r="AH27" s="0" t="e">
        <f aca="true">MAX(0,AG27*(1+(_xlfn.NORM.INV(RAND(),Inputs!$D$39,Inputs!$C$39)))-'Year Schedule'!$K$35+'Year Schedule'!$L$35)</f>
        <v>#VALUE!</v>
      </c>
      <c r="AI27" s="0" t="e">
        <f aca="true">MAX(0,AH27*(1+(_xlfn.NORM.INV(RAND(),Inputs!$D$39,Inputs!$C$39)))-'Year Schedule'!$K$36+'Year Schedule'!$L$36)</f>
        <v>#VALUE!</v>
      </c>
      <c r="AJ27" s="0" t="e">
        <f aca="true">MAX(0,AI27*(1+(_xlfn.NORM.INV(RAND(),Inputs!$D$39,Inputs!$C$39)))-'Year Schedule'!$K$37+'Year Schedule'!$L$37)</f>
        <v>#VALUE!</v>
      </c>
      <c r="AK27" s="0" t="e">
        <f aca="true">MAX(0,AJ27*(1+(_xlfn.NORM.INV(RAND(),Inputs!$D$39,Inputs!$C$39)))-'Year Schedule'!$K$38+'Year Schedule'!$L$38)</f>
        <v>#VALUE!</v>
      </c>
      <c r="AL27" s="0" t="e">
        <f aca="true">MAX(0,AK27*(1+(_xlfn.NORM.INV(RAND(),Inputs!$D$39,Inputs!$C$39)))-'Year Schedule'!$K$39+'Year Schedule'!$L$39)</f>
        <v>#VALUE!</v>
      </c>
      <c r="AM27" s="0" t="e">
        <f aca="true">MAX(0,AL27*(1+(_xlfn.NORM.INV(RAND(),Inputs!$D$39,Inputs!$C$39)))-'Year Schedule'!$K$40+'Year Schedule'!$L$40)</f>
        <v>#VALUE!</v>
      </c>
      <c r="AN27" s="0" t="e">
        <f aca="true">MAX(0,AM27*(1+(_xlfn.NORM.INV(RAND(),Inputs!$D$39,Inputs!$C$39)))-'Year Schedule'!$K$41+'Year Schedule'!$L$41)</f>
        <v>#VALUE!</v>
      </c>
      <c r="AO27" s="0" t="e">
        <f aca="true">MAX(0,AN27*(1+(_xlfn.NORM.INV(RAND(),Inputs!$D$39,Inputs!$C$39)))-'Year Schedule'!$K$42+'Year Schedule'!$L$42)</f>
        <v>#VALUE!</v>
      </c>
      <c r="AP27" s="0" t="e">
        <f aca="true">MAX(0,AO27*(1+(_xlfn.NORM.INV(RAND(),Inputs!$D$39,Inputs!$C$39)))-'Year Schedule'!$K$43+'Year Schedule'!$L$43)</f>
        <v>#VALUE!</v>
      </c>
      <c r="AQ27" s="0" t="e">
        <f aca="true">MAX(0,AP27*(1+(_xlfn.NORM.INV(RAND(),Inputs!$D$39,Inputs!$C$39)))-'Year Schedule'!$K$44+'Year Schedule'!$L$44)</f>
        <v>#VALUE!</v>
      </c>
      <c r="AR27" s="0" t="e">
        <f aca="true">MAX(0,AQ27*(1+(_xlfn.NORM.INV(RAND(),Inputs!$D$39,Inputs!$C$39)))-'Year Schedule'!$K$45+'Year Schedule'!$L$45)</f>
        <v>#VALUE!</v>
      </c>
      <c r="AS27" s="0" t="e">
        <f aca="true">MAX(0,AR27*(1+(_xlfn.NORM.INV(RAND(),Inputs!$D$39,Inputs!$C$39)))-'Year Schedule'!$K$46+'Year Schedule'!$L$46)</f>
        <v>#VALUE!</v>
      </c>
      <c r="AT27" s="0" t="e">
        <f aca="true">MAX(0,AS27*(1+(_xlfn.NORM.INV(RAND(),Inputs!$D$39,Inputs!$C$39)))-'Year Schedule'!$K$47+'Year Schedule'!$L$47)</f>
        <v>#VALUE!</v>
      </c>
      <c r="AU27" s="0" t="e">
        <f aca="true">MAX(0,AT27*(1+(_xlfn.NORM.INV(RAND(),Inputs!$D$39,Inputs!$C$39)))-'Year Schedule'!$K$48+'Year Schedule'!$L$48)</f>
        <v>#VALUE!</v>
      </c>
      <c r="AV27" s="0" t="e">
        <f aca="true">MAX(0,AU27*(1+(_xlfn.NORM.INV(RAND(),Inputs!$D$39,Inputs!$C$39)))-'Year Schedule'!$K$49+'Year Schedule'!$L$49)</f>
        <v>#VALUE!</v>
      </c>
      <c r="AW27" s="0" t="e">
        <f aca="true">MAX(0,AV27*(1+(_xlfn.NORM.INV(RAND(),Inputs!$D$39,Inputs!$C$39)))-'Year Schedule'!$K$50+'Year Schedule'!$L$50)</f>
        <v>#VALUE!</v>
      </c>
      <c r="AX27" s="0" t="e">
        <f aca="true">MAX(0,AW27*(1+(_xlfn.NORM.INV(RAND(),Inputs!$D$39,Inputs!$C$39)))-'Year Schedule'!$K$51+'Year Schedule'!$L$51)</f>
        <v>#VALUE!</v>
      </c>
      <c r="AY27" s="0" t="e">
        <f aca="true">MAX(0,AX27*(1+(_xlfn.NORM.INV(RAND(),Inputs!$D$39,Inputs!$C$39)))-'Year Schedule'!$K$52+'Year Schedule'!$L$52)</f>
        <v>#VALUE!</v>
      </c>
      <c r="AZ27" s="0" t="e">
        <f aca="true">MAX(0,AY27*(1+(_xlfn.NORM.INV(RAND(),Inputs!$D$39,Inputs!$C$39)))-'Year Schedule'!$K$53+'Year Schedule'!$L$53)</f>
        <v>#VALUE!</v>
      </c>
      <c r="BA27" s="0" t="e">
        <f aca="false">INDEX(C27:AZ27,1,Inputs!$C$6)</f>
        <v>#VALUE!</v>
      </c>
      <c r="BB27" s="0" t="n">
        <f aca="false">IFERROR(EXP(SUMPRODUCT(LN((C27:INDEX(C27:AZ27,1,Inputs!$C$6)+$C$1004:INDEX($C$1004:$AZ$1004,1,Inputs!$C$6))/B27:INDEX(B27:AY27,1,Inputs!$C$6)))/Inputs!$C$6)-1,-1)</f>
        <v>-1</v>
      </c>
    </row>
    <row r="28" customFormat="false" ht="15" hidden="false" customHeight="true" outlineLevel="0" collapsed="false">
      <c r="A28" s="0" t="n">
        <v>26</v>
      </c>
      <c r="B28" s="177" t="n">
        <f aca="false">Inputs!$C$38</f>
        <v>0</v>
      </c>
      <c r="C28" s="0" t="e">
        <f aca="true">MAX(0,B28*(1+(_xlfn.NORM.INV(RAND(),Inputs!$D$39,Inputs!$C$39)))-'Year Schedule'!$K$4+'Year Schedule'!$L$4)</f>
        <v>#VALUE!</v>
      </c>
      <c r="D28" s="0" t="e">
        <f aca="true">MAX(0,C28*(1+(_xlfn.NORM.INV(RAND(),Inputs!$D$39,Inputs!$C$39)))-'Year Schedule'!$K$5+'Year Schedule'!$L$5)</f>
        <v>#VALUE!</v>
      </c>
      <c r="E28" s="0" t="e">
        <f aca="true">MAX(0,D28*(1+(_xlfn.NORM.INV(RAND(),Inputs!$D$39,Inputs!$C$39)))-'Year Schedule'!$K$6+'Year Schedule'!$L$6)</f>
        <v>#VALUE!</v>
      </c>
      <c r="F28" s="0" t="e">
        <f aca="true">MAX(0,E28*(1+(_xlfn.NORM.INV(RAND(),Inputs!$D$39,Inputs!$C$39)))-'Year Schedule'!$K$7+'Year Schedule'!$L$7)</f>
        <v>#VALUE!</v>
      </c>
      <c r="G28" s="0" t="e">
        <f aca="true">MAX(0,F28*(1+(_xlfn.NORM.INV(RAND(),Inputs!$D$39,Inputs!$C$39)))-'Year Schedule'!$K$8+'Year Schedule'!$L$8)</f>
        <v>#VALUE!</v>
      </c>
      <c r="H28" s="0" t="e">
        <f aca="true">MAX(0,G28*(1+(_xlfn.NORM.INV(RAND(),Inputs!$D$39,Inputs!$C$39)))-'Year Schedule'!$K$9+'Year Schedule'!$L$9)</f>
        <v>#VALUE!</v>
      </c>
      <c r="I28" s="0" t="e">
        <f aca="true">MAX(0,H28*(1+(_xlfn.NORM.INV(RAND(),Inputs!$D$39,Inputs!$C$39)))-'Year Schedule'!$K$10+'Year Schedule'!$L$10)</f>
        <v>#VALUE!</v>
      </c>
      <c r="J28" s="0" t="e">
        <f aca="true">MAX(0,I28*(1+(_xlfn.NORM.INV(RAND(),Inputs!$D$39,Inputs!$C$39)))-'Year Schedule'!$K$11+'Year Schedule'!$L$11)</f>
        <v>#VALUE!</v>
      </c>
      <c r="K28" s="0" t="e">
        <f aca="true">MAX(0,J28*(1+(_xlfn.NORM.INV(RAND(),Inputs!$D$39,Inputs!$C$39)))-'Year Schedule'!$K$12+'Year Schedule'!$L$12)</f>
        <v>#VALUE!</v>
      </c>
      <c r="L28" s="0" t="e">
        <f aca="true">MAX(0,K28*(1+(_xlfn.NORM.INV(RAND(),Inputs!$D$39,Inputs!$C$39)))-'Year Schedule'!$K$13+'Year Schedule'!$L$13)</f>
        <v>#VALUE!</v>
      </c>
      <c r="M28" s="0" t="e">
        <f aca="true">MAX(0,L28*(1+(_xlfn.NORM.INV(RAND(),Inputs!$D$39,Inputs!$C$39)))-'Year Schedule'!$K$14+'Year Schedule'!$L$14)</f>
        <v>#VALUE!</v>
      </c>
      <c r="N28" s="0" t="e">
        <f aca="true">MAX(0,M28*(1+(_xlfn.NORM.INV(RAND(),Inputs!$D$39,Inputs!$C$39)))-'Year Schedule'!$K$15+'Year Schedule'!$L$15)</f>
        <v>#VALUE!</v>
      </c>
      <c r="O28" s="0" t="e">
        <f aca="true">MAX(0,N28*(1+(_xlfn.NORM.INV(RAND(),Inputs!$D$39,Inputs!$C$39)))-'Year Schedule'!$K$16+'Year Schedule'!$L$16)</f>
        <v>#VALUE!</v>
      </c>
      <c r="P28" s="0" t="e">
        <f aca="true">MAX(0,O28*(1+(_xlfn.NORM.INV(RAND(),Inputs!$D$39,Inputs!$C$39)))-'Year Schedule'!$K$17+'Year Schedule'!$L$17)</f>
        <v>#VALUE!</v>
      </c>
      <c r="Q28" s="0" t="e">
        <f aca="true">MAX(0,P28*(1+(_xlfn.NORM.INV(RAND(),Inputs!$D$39,Inputs!$C$39)))-'Year Schedule'!$K$18+'Year Schedule'!$L$18)</f>
        <v>#VALUE!</v>
      </c>
      <c r="R28" s="0" t="e">
        <f aca="true">MAX(0,Q28*(1+(_xlfn.NORM.INV(RAND(),Inputs!$D$39,Inputs!$C$39)))-'Year Schedule'!$K$19+'Year Schedule'!$L$19)</f>
        <v>#VALUE!</v>
      </c>
      <c r="S28" s="0" t="e">
        <f aca="true">MAX(0,R28*(1+(_xlfn.NORM.INV(RAND(),Inputs!$D$39,Inputs!$C$39)))-'Year Schedule'!$K$20+'Year Schedule'!$L$20)</f>
        <v>#VALUE!</v>
      </c>
      <c r="T28" s="0" t="e">
        <f aca="true">MAX(0,S28*(1+(_xlfn.NORM.INV(RAND(),Inputs!$D$39,Inputs!$C$39)))-'Year Schedule'!$K$21+'Year Schedule'!$L$21)</f>
        <v>#VALUE!</v>
      </c>
      <c r="U28" s="0" t="e">
        <f aca="true">MAX(0,T28*(1+(_xlfn.NORM.INV(RAND(),Inputs!$D$39,Inputs!$C$39)))-'Year Schedule'!$K$22+'Year Schedule'!$L$22)</f>
        <v>#VALUE!</v>
      </c>
      <c r="V28" s="0" t="e">
        <f aca="true">MAX(0,U28*(1+(_xlfn.NORM.INV(RAND(),Inputs!$D$39,Inputs!$C$39)))-'Year Schedule'!$K$23+'Year Schedule'!$L$23)</f>
        <v>#VALUE!</v>
      </c>
      <c r="W28" s="0" t="e">
        <f aca="true">MAX(0,V28*(1+(_xlfn.NORM.INV(RAND(),Inputs!$D$39,Inputs!$C$39)))-'Year Schedule'!$K$24+'Year Schedule'!$L$24)</f>
        <v>#VALUE!</v>
      </c>
      <c r="X28" s="0" t="e">
        <f aca="true">MAX(0,W28*(1+(_xlfn.NORM.INV(RAND(),Inputs!$D$39,Inputs!$C$39)))-'Year Schedule'!$K$25+'Year Schedule'!$L$25)</f>
        <v>#VALUE!</v>
      </c>
      <c r="Y28" s="0" t="e">
        <f aca="true">MAX(0,X28*(1+(_xlfn.NORM.INV(RAND(),Inputs!$D$39,Inputs!$C$39)))-'Year Schedule'!$K$26+'Year Schedule'!$L$26)</f>
        <v>#VALUE!</v>
      </c>
      <c r="Z28" s="0" t="e">
        <f aca="true">MAX(0,Y28*(1+(_xlfn.NORM.INV(RAND(),Inputs!$D$39,Inputs!$C$39)))-'Year Schedule'!$K$27+'Year Schedule'!$L$27)</f>
        <v>#VALUE!</v>
      </c>
      <c r="AA28" s="0" t="e">
        <f aca="true">MAX(0,Z28*(1+(_xlfn.NORM.INV(RAND(),Inputs!$D$39,Inputs!$C$39)))-'Year Schedule'!$K$28+'Year Schedule'!$L$28)</f>
        <v>#VALUE!</v>
      </c>
      <c r="AB28" s="0" t="e">
        <f aca="true">MAX(0,AA28*(1+(_xlfn.NORM.INV(RAND(),Inputs!$D$39,Inputs!$C$39)))-'Year Schedule'!$K$29+'Year Schedule'!$L$29)</f>
        <v>#VALUE!</v>
      </c>
      <c r="AC28" s="0" t="e">
        <f aca="true">MAX(0,AB28*(1+(_xlfn.NORM.INV(RAND(),Inputs!$D$39,Inputs!$C$39)))-'Year Schedule'!$K$30+'Year Schedule'!$L$30)</f>
        <v>#VALUE!</v>
      </c>
      <c r="AD28" s="0" t="e">
        <f aca="true">MAX(0,AC28*(1+(_xlfn.NORM.INV(RAND(),Inputs!$D$39,Inputs!$C$39)))-'Year Schedule'!$K$31+'Year Schedule'!$L$31)</f>
        <v>#VALUE!</v>
      </c>
      <c r="AE28" s="0" t="e">
        <f aca="true">MAX(0,AD28*(1+(_xlfn.NORM.INV(RAND(),Inputs!$D$39,Inputs!$C$39)))-'Year Schedule'!$K$32+'Year Schedule'!$L$32)</f>
        <v>#VALUE!</v>
      </c>
      <c r="AF28" s="0" t="e">
        <f aca="true">MAX(0,AE28*(1+(_xlfn.NORM.INV(RAND(),Inputs!$D$39,Inputs!$C$39)))-'Year Schedule'!$K$33+'Year Schedule'!$L$33)</f>
        <v>#VALUE!</v>
      </c>
      <c r="AG28" s="0" t="e">
        <f aca="true">MAX(0,AF28*(1+(_xlfn.NORM.INV(RAND(),Inputs!$D$39,Inputs!$C$39)))-'Year Schedule'!$K$34+'Year Schedule'!$L$34)</f>
        <v>#VALUE!</v>
      </c>
      <c r="AH28" s="0" t="e">
        <f aca="true">MAX(0,AG28*(1+(_xlfn.NORM.INV(RAND(),Inputs!$D$39,Inputs!$C$39)))-'Year Schedule'!$K$35+'Year Schedule'!$L$35)</f>
        <v>#VALUE!</v>
      </c>
      <c r="AI28" s="0" t="e">
        <f aca="true">MAX(0,AH28*(1+(_xlfn.NORM.INV(RAND(),Inputs!$D$39,Inputs!$C$39)))-'Year Schedule'!$K$36+'Year Schedule'!$L$36)</f>
        <v>#VALUE!</v>
      </c>
      <c r="AJ28" s="0" t="e">
        <f aca="true">MAX(0,AI28*(1+(_xlfn.NORM.INV(RAND(),Inputs!$D$39,Inputs!$C$39)))-'Year Schedule'!$K$37+'Year Schedule'!$L$37)</f>
        <v>#VALUE!</v>
      </c>
      <c r="AK28" s="0" t="e">
        <f aca="true">MAX(0,AJ28*(1+(_xlfn.NORM.INV(RAND(),Inputs!$D$39,Inputs!$C$39)))-'Year Schedule'!$K$38+'Year Schedule'!$L$38)</f>
        <v>#VALUE!</v>
      </c>
      <c r="AL28" s="0" t="e">
        <f aca="true">MAX(0,AK28*(1+(_xlfn.NORM.INV(RAND(),Inputs!$D$39,Inputs!$C$39)))-'Year Schedule'!$K$39+'Year Schedule'!$L$39)</f>
        <v>#VALUE!</v>
      </c>
      <c r="AM28" s="0" t="e">
        <f aca="true">MAX(0,AL28*(1+(_xlfn.NORM.INV(RAND(),Inputs!$D$39,Inputs!$C$39)))-'Year Schedule'!$K$40+'Year Schedule'!$L$40)</f>
        <v>#VALUE!</v>
      </c>
      <c r="AN28" s="0" t="e">
        <f aca="true">MAX(0,AM28*(1+(_xlfn.NORM.INV(RAND(),Inputs!$D$39,Inputs!$C$39)))-'Year Schedule'!$K$41+'Year Schedule'!$L$41)</f>
        <v>#VALUE!</v>
      </c>
      <c r="AO28" s="0" t="e">
        <f aca="true">MAX(0,AN28*(1+(_xlfn.NORM.INV(RAND(),Inputs!$D$39,Inputs!$C$39)))-'Year Schedule'!$K$42+'Year Schedule'!$L$42)</f>
        <v>#VALUE!</v>
      </c>
      <c r="AP28" s="0" t="e">
        <f aca="true">MAX(0,AO28*(1+(_xlfn.NORM.INV(RAND(),Inputs!$D$39,Inputs!$C$39)))-'Year Schedule'!$K$43+'Year Schedule'!$L$43)</f>
        <v>#VALUE!</v>
      </c>
      <c r="AQ28" s="0" t="e">
        <f aca="true">MAX(0,AP28*(1+(_xlfn.NORM.INV(RAND(),Inputs!$D$39,Inputs!$C$39)))-'Year Schedule'!$K$44+'Year Schedule'!$L$44)</f>
        <v>#VALUE!</v>
      </c>
      <c r="AR28" s="0" t="e">
        <f aca="true">MAX(0,AQ28*(1+(_xlfn.NORM.INV(RAND(),Inputs!$D$39,Inputs!$C$39)))-'Year Schedule'!$K$45+'Year Schedule'!$L$45)</f>
        <v>#VALUE!</v>
      </c>
      <c r="AS28" s="0" t="e">
        <f aca="true">MAX(0,AR28*(1+(_xlfn.NORM.INV(RAND(),Inputs!$D$39,Inputs!$C$39)))-'Year Schedule'!$K$46+'Year Schedule'!$L$46)</f>
        <v>#VALUE!</v>
      </c>
      <c r="AT28" s="0" t="e">
        <f aca="true">MAX(0,AS28*(1+(_xlfn.NORM.INV(RAND(),Inputs!$D$39,Inputs!$C$39)))-'Year Schedule'!$K$47+'Year Schedule'!$L$47)</f>
        <v>#VALUE!</v>
      </c>
      <c r="AU28" s="0" t="e">
        <f aca="true">MAX(0,AT28*(1+(_xlfn.NORM.INV(RAND(),Inputs!$D$39,Inputs!$C$39)))-'Year Schedule'!$K$48+'Year Schedule'!$L$48)</f>
        <v>#VALUE!</v>
      </c>
      <c r="AV28" s="0" t="e">
        <f aca="true">MAX(0,AU28*(1+(_xlfn.NORM.INV(RAND(),Inputs!$D$39,Inputs!$C$39)))-'Year Schedule'!$K$49+'Year Schedule'!$L$49)</f>
        <v>#VALUE!</v>
      </c>
      <c r="AW28" s="0" t="e">
        <f aca="true">MAX(0,AV28*(1+(_xlfn.NORM.INV(RAND(),Inputs!$D$39,Inputs!$C$39)))-'Year Schedule'!$K$50+'Year Schedule'!$L$50)</f>
        <v>#VALUE!</v>
      </c>
      <c r="AX28" s="0" t="e">
        <f aca="true">MAX(0,AW28*(1+(_xlfn.NORM.INV(RAND(),Inputs!$D$39,Inputs!$C$39)))-'Year Schedule'!$K$51+'Year Schedule'!$L$51)</f>
        <v>#VALUE!</v>
      </c>
      <c r="AY28" s="0" t="e">
        <f aca="true">MAX(0,AX28*(1+(_xlfn.NORM.INV(RAND(),Inputs!$D$39,Inputs!$C$39)))-'Year Schedule'!$K$52+'Year Schedule'!$L$52)</f>
        <v>#VALUE!</v>
      </c>
      <c r="AZ28" s="0" t="e">
        <f aca="true">MAX(0,AY28*(1+(_xlfn.NORM.INV(RAND(),Inputs!$D$39,Inputs!$C$39)))-'Year Schedule'!$K$53+'Year Schedule'!$L$53)</f>
        <v>#VALUE!</v>
      </c>
      <c r="BA28" s="0" t="e">
        <f aca="false">INDEX(C28:AZ28,1,Inputs!$C$6)</f>
        <v>#VALUE!</v>
      </c>
      <c r="BB28" s="0" t="n">
        <f aca="false">IFERROR(EXP(SUMPRODUCT(LN((C28:INDEX(C28:AZ28,1,Inputs!$C$6)+$C$1004:INDEX($C$1004:$AZ$1004,1,Inputs!$C$6))/B28:INDEX(B28:AY28,1,Inputs!$C$6)))/Inputs!$C$6)-1,-1)</f>
        <v>-1</v>
      </c>
    </row>
    <row r="29" customFormat="false" ht="15" hidden="false" customHeight="true" outlineLevel="0" collapsed="false">
      <c r="A29" s="0" t="n">
        <v>27</v>
      </c>
      <c r="B29" s="177" t="n">
        <f aca="false">Inputs!$C$38</f>
        <v>0</v>
      </c>
      <c r="C29" s="0" t="e">
        <f aca="true">MAX(0,B29*(1+(_xlfn.NORM.INV(RAND(),Inputs!$D$39,Inputs!$C$39)))-'Year Schedule'!$K$4+'Year Schedule'!$L$4)</f>
        <v>#VALUE!</v>
      </c>
      <c r="D29" s="0" t="e">
        <f aca="true">MAX(0,C29*(1+(_xlfn.NORM.INV(RAND(),Inputs!$D$39,Inputs!$C$39)))-'Year Schedule'!$K$5+'Year Schedule'!$L$5)</f>
        <v>#VALUE!</v>
      </c>
      <c r="E29" s="0" t="e">
        <f aca="true">MAX(0,D29*(1+(_xlfn.NORM.INV(RAND(),Inputs!$D$39,Inputs!$C$39)))-'Year Schedule'!$K$6+'Year Schedule'!$L$6)</f>
        <v>#VALUE!</v>
      </c>
      <c r="F29" s="0" t="e">
        <f aca="true">MAX(0,E29*(1+(_xlfn.NORM.INV(RAND(),Inputs!$D$39,Inputs!$C$39)))-'Year Schedule'!$K$7+'Year Schedule'!$L$7)</f>
        <v>#VALUE!</v>
      </c>
      <c r="G29" s="0" t="e">
        <f aca="true">MAX(0,F29*(1+(_xlfn.NORM.INV(RAND(),Inputs!$D$39,Inputs!$C$39)))-'Year Schedule'!$K$8+'Year Schedule'!$L$8)</f>
        <v>#VALUE!</v>
      </c>
      <c r="H29" s="0" t="e">
        <f aca="true">MAX(0,G29*(1+(_xlfn.NORM.INV(RAND(),Inputs!$D$39,Inputs!$C$39)))-'Year Schedule'!$K$9+'Year Schedule'!$L$9)</f>
        <v>#VALUE!</v>
      </c>
      <c r="I29" s="0" t="e">
        <f aca="true">MAX(0,H29*(1+(_xlfn.NORM.INV(RAND(),Inputs!$D$39,Inputs!$C$39)))-'Year Schedule'!$K$10+'Year Schedule'!$L$10)</f>
        <v>#VALUE!</v>
      </c>
      <c r="J29" s="0" t="e">
        <f aca="true">MAX(0,I29*(1+(_xlfn.NORM.INV(RAND(),Inputs!$D$39,Inputs!$C$39)))-'Year Schedule'!$K$11+'Year Schedule'!$L$11)</f>
        <v>#VALUE!</v>
      </c>
      <c r="K29" s="0" t="e">
        <f aca="true">MAX(0,J29*(1+(_xlfn.NORM.INV(RAND(),Inputs!$D$39,Inputs!$C$39)))-'Year Schedule'!$K$12+'Year Schedule'!$L$12)</f>
        <v>#VALUE!</v>
      </c>
      <c r="L29" s="0" t="e">
        <f aca="true">MAX(0,K29*(1+(_xlfn.NORM.INV(RAND(),Inputs!$D$39,Inputs!$C$39)))-'Year Schedule'!$K$13+'Year Schedule'!$L$13)</f>
        <v>#VALUE!</v>
      </c>
      <c r="M29" s="0" t="e">
        <f aca="true">MAX(0,L29*(1+(_xlfn.NORM.INV(RAND(),Inputs!$D$39,Inputs!$C$39)))-'Year Schedule'!$K$14+'Year Schedule'!$L$14)</f>
        <v>#VALUE!</v>
      </c>
      <c r="N29" s="0" t="e">
        <f aca="true">MAX(0,M29*(1+(_xlfn.NORM.INV(RAND(),Inputs!$D$39,Inputs!$C$39)))-'Year Schedule'!$K$15+'Year Schedule'!$L$15)</f>
        <v>#VALUE!</v>
      </c>
      <c r="O29" s="0" t="e">
        <f aca="true">MAX(0,N29*(1+(_xlfn.NORM.INV(RAND(),Inputs!$D$39,Inputs!$C$39)))-'Year Schedule'!$K$16+'Year Schedule'!$L$16)</f>
        <v>#VALUE!</v>
      </c>
      <c r="P29" s="0" t="e">
        <f aca="true">MAX(0,O29*(1+(_xlfn.NORM.INV(RAND(),Inputs!$D$39,Inputs!$C$39)))-'Year Schedule'!$K$17+'Year Schedule'!$L$17)</f>
        <v>#VALUE!</v>
      </c>
      <c r="Q29" s="0" t="e">
        <f aca="true">MAX(0,P29*(1+(_xlfn.NORM.INV(RAND(),Inputs!$D$39,Inputs!$C$39)))-'Year Schedule'!$K$18+'Year Schedule'!$L$18)</f>
        <v>#VALUE!</v>
      </c>
      <c r="R29" s="0" t="e">
        <f aca="true">MAX(0,Q29*(1+(_xlfn.NORM.INV(RAND(),Inputs!$D$39,Inputs!$C$39)))-'Year Schedule'!$K$19+'Year Schedule'!$L$19)</f>
        <v>#VALUE!</v>
      </c>
      <c r="S29" s="0" t="e">
        <f aca="true">MAX(0,R29*(1+(_xlfn.NORM.INV(RAND(),Inputs!$D$39,Inputs!$C$39)))-'Year Schedule'!$K$20+'Year Schedule'!$L$20)</f>
        <v>#VALUE!</v>
      </c>
      <c r="T29" s="0" t="e">
        <f aca="true">MAX(0,S29*(1+(_xlfn.NORM.INV(RAND(),Inputs!$D$39,Inputs!$C$39)))-'Year Schedule'!$K$21+'Year Schedule'!$L$21)</f>
        <v>#VALUE!</v>
      </c>
      <c r="U29" s="0" t="e">
        <f aca="true">MAX(0,T29*(1+(_xlfn.NORM.INV(RAND(),Inputs!$D$39,Inputs!$C$39)))-'Year Schedule'!$K$22+'Year Schedule'!$L$22)</f>
        <v>#VALUE!</v>
      </c>
      <c r="V29" s="0" t="e">
        <f aca="true">MAX(0,U29*(1+(_xlfn.NORM.INV(RAND(),Inputs!$D$39,Inputs!$C$39)))-'Year Schedule'!$K$23+'Year Schedule'!$L$23)</f>
        <v>#VALUE!</v>
      </c>
      <c r="W29" s="0" t="e">
        <f aca="true">MAX(0,V29*(1+(_xlfn.NORM.INV(RAND(),Inputs!$D$39,Inputs!$C$39)))-'Year Schedule'!$K$24+'Year Schedule'!$L$24)</f>
        <v>#VALUE!</v>
      </c>
      <c r="X29" s="0" t="e">
        <f aca="true">MAX(0,W29*(1+(_xlfn.NORM.INV(RAND(),Inputs!$D$39,Inputs!$C$39)))-'Year Schedule'!$K$25+'Year Schedule'!$L$25)</f>
        <v>#VALUE!</v>
      </c>
      <c r="Y29" s="0" t="e">
        <f aca="true">MAX(0,X29*(1+(_xlfn.NORM.INV(RAND(),Inputs!$D$39,Inputs!$C$39)))-'Year Schedule'!$K$26+'Year Schedule'!$L$26)</f>
        <v>#VALUE!</v>
      </c>
      <c r="Z29" s="0" t="e">
        <f aca="true">MAX(0,Y29*(1+(_xlfn.NORM.INV(RAND(),Inputs!$D$39,Inputs!$C$39)))-'Year Schedule'!$K$27+'Year Schedule'!$L$27)</f>
        <v>#VALUE!</v>
      </c>
      <c r="AA29" s="0" t="e">
        <f aca="true">MAX(0,Z29*(1+(_xlfn.NORM.INV(RAND(),Inputs!$D$39,Inputs!$C$39)))-'Year Schedule'!$K$28+'Year Schedule'!$L$28)</f>
        <v>#VALUE!</v>
      </c>
      <c r="AB29" s="0" t="e">
        <f aca="true">MAX(0,AA29*(1+(_xlfn.NORM.INV(RAND(),Inputs!$D$39,Inputs!$C$39)))-'Year Schedule'!$K$29+'Year Schedule'!$L$29)</f>
        <v>#VALUE!</v>
      </c>
      <c r="AC29" s="0" t="e">
        <f aca="true">MAX(0,AB29*(1+(_xlfn.NORM.INV(RAND(),Inputs!$D$39,Inputs!$C$39)))-'Year Schedule'!$K$30+'Year Schedule'!$L$30)</f>
        <v>#VALUE!</v>
      </c>
      <c r="AD29" s="0" t="e">
        <f aca="true">MAX(0,AC29*(1+(_xlfn.NORM.INV(RAND(),Inputs!$D$39,Inputs!$C$39)))-'Year Schedule'!$K$31+'Year Schedule'!$L$31)</f>
        <v>#VALUE!</v>
      </c>
      <c r="AE29" s="0" t="e">
        <f aca="true">MAX(0,AD29*(1+(_xlfn.NORM.INV(RAND(),Inputs!$D$39,Inputs!$C$39)))-'Year Schedule'!$K$32+'Year Schedule'!$L$32)</f>
        <v>#VALUE!</v>
      </c>
      <c r="AF29" s="0" t="e">
        <f aca="true">MAX(0,AE29*(1+(_xlfn.NORM.INV(RAND(),Inputs!$D$39,Inputs!$C$39)))-'Year Schedule'!$K$33+'Year Schedule'!$L$33)</f>
        <v>#VALUE!</v>
      </c>
      <c r="AG29" s="0" t="e">
        <f aca="true">MAX(0,AF29*(1+(_xlfn.NORM.INV(RAND(),Inputs!$D$39,Inputs!$C$39)))-'Year Schedule'!$K$34+'Year Schedule'!$L$34)</f>
        <v>#VALUE!</v>
      </c>
      <c r="AH29" s="0" t="e">
        <f aca="true">MAX(0,AG29*(1+(_xlfn.NORM.INV(RAND(),Inputs!$D$39,Inputs!$C$39)))-'Year Schedule'!$K$35+'Year Schedule'!$L$35)</f>
        <v>#VALUE!</v>
      </c>
      <c r="AI29" s="0" t="e">
        <f aca="true">MAX(0,AH29*(1+(_xlfn.NORM.INV(RAND(),Inputs!$D$39,Inputs!$C$39)))-'Year Schedule'!$K$36+'Year Schedule'!$L$36)</f>
        <v>#VALUE!</v>
      </c>
      <c r="AJ29" s="0" t="e">
        <f aca="true">MAX(0,AI29*(1+(_xlfn.NORM.INV(RAND(),Inputs!$D$39,Inputs!$C$39)))-'Year Schedule'!$K$37+'Year Schedule'!$L$37)</f>
        <v>#VALUE!</v>
      </c>
      <c r="AK29" s="0" t="e">
        <f aca="true">MAX(0,AJ29*(1+(_xlfn.NORM.INV(RAND(),Inputs!$D$39,Inputs!$C$39)))-'Year Schedule'!$K$38+'Year Schedule'!$L$38)</f>
        <v>#VALUE!</v>
      </c>
      <c r="AL29" s="0" t="e">
        <f aca="true">MAX(0,AK29*(1+(_xlfn.NORM.INV(RAND(),Inputs!$D$39,Inputs!$C$39)))-'Year Schedule'!$K$39+'Year Schedule'!$L$39)</f>
        <v>#VALUE!</v>
      </c>
      <c r="AM29" s="0" t="e">
        <f aca="true">MAX(0,AL29*(1+(_xlfn.NORM.INV(RAND(),Inputs!$D$39,Inputs!$C$39)))-'Year Schedule'!$K$40+'Year Schedule'!$L$40)</f>
        <v>#VALUE!</v>
      </c>
      <c r="AN29" s="0" t="e">
        <f aca="true">MAX(0,AM29*(1+(_xlfn.NORM.INV(RAND(),Inputs!$D$39,Inputs!$C$39)))-'Year Schedule'!$K$41+'Year Schedule'!$L$41)</f>
        <v>#VALUE!</v>
      </c>
      <c r="AO29" s="0" t="e">
        <f aca="true">MAX(0,AN29*(1+(_xlfn.NORM.INV(RAND(),Inputs!$D$39,Inputs!$C$39)))-'Year Schedule'!$K$42+'Year Schedule'!$L$42)</f>
        <v>#VALUE!</v>
      </c>
      <c r="AP29" s="0" t="e">
        <f aca="true">MAX(0,AO29*(1+(_xlfn.NORM.INV(RAND(),Inputs!$D$39,Inputs!$C$39)))-'Year Schedule'!$K$43+'Year Schedule'!$L$43)</f>
        <v>#VALUE!</v>
      </c>
      <c r="AQ29" s="0" t="e">
        <f aca="true">MAX(0,AP29*(1+(_xlfn.NORM.INV(RAND(),Inputs!$D$39,Inputs!$C$39)))-'Year Schedule'!$K$44+'Year Schedule'!$L$44)</f>
        <v>#VALUE!</v>
      </c>
      <c r="AR29" s="0" t="e">
        <f aca="true">MAX(0,AQ29*(1+(_xlfn.NORM.INV(RAND(),Inputs!$D$39,Inputs!$C$39)))-'Year Schedule'!$K$45+'Year Schedule'!$L$45)</f>
        <v>#VALUE!</v>
      </c>
      <c r="AS29" s="0" t="e">
        <f aca="true">MAX(0,AR29*(1+(_xlfn.NORM.INV(RAND(),Inputs!$D$39,Inputs!$C$39)))-'Year Schedule'!$K$46+'Year Schedule'!$L$46)</f>
        <v>#VALUE!</v>
      </c>
      <c r="AT29" s="0" t="e">
        <f aca="true">MAX(0,AS29*(1+(_xlfn.NORM.INV(RAND(),Inputs!$D$39,Inputs!$C$39)))-'Year Schedule'!$K$47+'Year Schedule'!$L$47)</f>
        <v>#VALUE!</v>
      </c>
      <c r="AU29" s="0" t="e">
        <f aca="true">MAX(0,AT29*(1+(_xlfn.NORM.INV(RAND(),Inputs!$D$39,Inputs!$C$39)))-'Year Schedule'!$K$48+'Year Schedule'!$L$48)</f>
        <v>#VALUE!</v>
      </c>
      <c r="AV29" s="0" t="e">
        <f aca="true">MAX(0,AU29*(1+(_xlfn.NORM.INV(RAND(),Inputs!$D$39,Inputs!$C$39)))-'Year Schedule'!$K$49+'Year Schedule'!$L$49)</f>
        <v>#VALUE!</v>
      </c>
      <c r="AW29" s="0" t="e">
        <f aca="true">MAX(0,AV29*(1+(_xlfn.NORM.INV(RAND(),Inputs!$D$39,Inputs!$C$39)))-'Year Schedule'!$K$50+'Year Schedule'!$L$50)</f>
        <v>#VALUE!</v>
      </c>
      <c r="AX29" s="0" t="e">
        <f aca="true">MAX(0,AW29*(1+(_xlfn.NORM.INV(RAND(),Inputs!$D$39,Inputs!$C$39)))-'Year Schedule'!$K$51+'Year Schedule'!$L$51)</f>
        <v>#VALUE!</v>
      </c>
      <c r="AY29" s="0" t="e">
        <f aca="true">MAX(0,AX29*(1+(_xlfn.NORM.INV(RAND(),Inputs!$D$39,Inputs!$C$39)))-'Year Schedule'!$K$52+'Year Schedule'!$L$52)</f>
        <v>#VALUE!</v>
      </c>
      <c r="AZ29" s="0" t="e">
        <f aca="true">MAX(0,AY29*(1+(_xlfn.NORM.INV(RAND(),Inputs!$D$39,Inputs!$C$39)))-'Year Schedule'!$K$53+'Year Schedule'!$L$53)</f>
        <v>#VALUE!</v>
      </c>
      <c r="BA29" s="0" t="e">
        <f aca="false">INDEX(C29:AZ29,1,Inputs!$C$6)</f>
        <v>#VALUE!</v>
      </c>
      <c r="BB29" s="0" t="n">
        <f aca="false">IFERROR(EXP(SUMPRODUCT(LN((C29:INDEX(C29:AZ29,1,Inputs!$C$6)+$C$1004:INDEX($C$1004:$AZ$1004,1,Inputs!$C$6))/B29:INDEX(B29:AY29,1,Inputs!$C$6)))/Inputs!$C$6)-1,-1)</f>
        <v>-1</v>
      </c>
    </row>
    <row r="30" customFormat="false" ht="15" hidden="false" customHeight="true" outlineLevel="0" collapsed="false">
      <c r="A30" s="0" t="n">
        <v>28</v>
      </c>
      <c r="B30" s="177" t="n">
        <f aca="false">Inputs!$C$38</f>
        <v>0</v>
      </c>
      <c r="C30" s="0" t="e">
        <f aca="true">MAX(0,B30*(1+(_xlfn.NORM.INV(RAND(),Inputs!$D$39,Inputs!$C$39)))-'Year Schedule'!$K$4+'Year Schedule'!$L$4)</f>
        <v>#VALUE!</v>
      </c>
      <c r="D30" s="0" t="e">
        <f aca="true">MAX(0,C30*(1+(_xlfn.NORM.INV(RAND(),Inputs!$D$39,Inputs!$C$39)))-'Year Schedule'!$K$5+'Year Schedule'!$L$5)</f>
        <v>#VALUE!</v>
      </c>
      <c r="E30" s="0" t="e">
        <f aca="true">MAX(0,D30*(1+(_xlfn.NORM.INV(RAND(),Inputs!$D$39,Inputs!$C$39)))-'Year Schedule'!$K$6+'Year Schedule'!$L$6)</f>
        <v>#VALUE!</v>
      </c>
      <c r="F30" s="0" t="e">
        <f aca="true">MAX(0,E30*(1+(_xlfn.NORM.INV(RAND(),Inputs!$D$39,Inputs!$C$39)))-'Year Schedule'!$K$7+'Year Schedule'!$L$7)</f>
        <v>#VALUE!</v>
      </c>
      <c r="G30" s="0" t="e">
        <f aca="true">MAX(0,F30*(1+(_xlfn.NORM.INV(RAND(),Inputs!$D$39,Inputs!$C$39)))-'Year Schedule'!$K$8+'Year Schedule'!$L$8)</f>
        <v>#VALUE!</v>
      </c>
      <c r="H30" s="0" t="e">
        <f aca="true">MAX(0,G30*(1+(_xlfn.NORM.INV(RAND(),Inputs!$D$39,Inputs!$C$39)))-'Year Schedule'!$K$9+'Year Schedule'!$L$9)</f>
        <v>#VALUE!</v>
      </c>
      <c r="I30" s="0" t="e">
        <f aca="true">MAX(0,H30*(1+(_xlfn.NORM.INV(RAND(),Inputs!$D$39,Inputs!$C$39)))-'Year Schedule'!$K$10+'Year Schedule'!$L$10)</f>
        <v>#VALUE!</v>
      </c>
      <c r="J30" s="0" t="e">
        <f aca="true">MAX(0,I30*(1+(_xlfn.NORM.INV(RAND(),Inputs!$D$39,Inputs!$C$39)))-'Year Schedule'!$K$11+'Year Schedule'!$L$11)</f>
        <v>#VALUE!</v>
      </c>
      <c r="K30" s="0" t="e">
        <f aca="true">MAX(0,J30*(1+(_xlfn.NORM.INV(RAND(),Inputs!$D$39,Inputs!$C$39)))-'Year Schedule'!$K$12+'Year Schedule'!$L$12)</f>
        <v>#VALUE!</v>
      </c>
      <c r="L30" s="0" t="e">
        <f aca="true">MAX(0,K30*(1+(_xlfn.NORM.INV(RAND(),Inputs!$D$39,Inputs!$C$39)))-'Year Schedule'!$K$13+'Year Schedule'!$L$13)</f>
        <v>#VALUE!</v>
      </c>
      <c r="M30" s="0" t="e">
        <f aca="true">MAX(0,L30*(1+(_xlfn.NORM.INV(RAND(),Inputs!$D$39,Inputs!$C$39)))-'Year Schedule'!$K$14+'Year Schedule'!$L$14)</f>
        <v>#VALUE!</v>
      </c>
      <c r="N30" s="0" t="e">
        <f aca="true">MAX(0,M30*(1+(_xlfn.NORM.INV(RAND(),Inputs!$D$39,Inputs!$C$39)))-'Year Schedule'!$K$15+'Year Schedule'!$L$15)</f>
        <v>#VALUE!</v>
      </c>
      <c r="O30" s="0" t="e">
        <f aca="true">MAX(0,N30*(1+(_xlfn.NORM.INV(RAND(),Inputs!$D$39,Inputs!$C$39)))-'Year Schedule'!$K$16+'Year Schedule'!$L$16)</f>
        <v>#VALUE!</v>
      </c>
      <c r="P30" s="0" t="e">
        <f aca="true">MAX(0,O30*(1+(_xlfn.NORM.INV(RAND(),Inputs!$D$39,Inputs!$C$39)))-'Year Schedule'!$K$17+'Year Schedule'!$L$17)</f>
        <v>#VALUE!</v>
      </c>
      <c r="Q30" s="0" t="e">
        <f aca="true">MAX(0,P30*(1+(_xlfn.NORM.INV(RAND(),Inputs!$D$39,Inputs!$C$39)))-'Year Schedule'!$K$18+'Year Schedule'!$L$18)</f>
        <v>#VALUE!</v>
      </c>
      <c r="R30" s="0" t="e">
        <f aca="true">MAX(0,Q30*(1+(_xlfn.NORM.INV(RAND(),Inputs!$D$39,Inputs!$C$39)))-'Year Schedule'!$K$19+'Year Schedule'!$L$19)</f>
        <v>#VALUE!</v>
      </c>
      <c r="S30" s="0" t="e">
        <f aca="true">MAX(0,R30*(1+(_xlfn.NORM.INV(RAND(),Inputs!$D$39,Inputs!$C$39)))-'Year Schedule'!$K$20+'Year Schedule'!$L$20)</f>
        <v>#VALUE!</v>
      </c>
      <c r="T30" s="0" t="e">
        <f aca="true">MAX(0,S30*(1+(_xlfn.NORM.INV(RAND(),Inputs!$D$39,Inputs!$C$39)))-'Year Schedule'!$K$21+'Year Schedule'!$L$21)</f>
        <v>#VALUE!</v>
      </c>
      <c r="U30" s="0" t="e">
        <f aca="true">MAX(0,T30*(1+(_xlfn.NORM.INV(RAND(),Inputs!$D$39,Inputs!$C$39)))-'Year Schedule'!$K$22+'Year Schedule'!$L$22)</f>
        <v>#VALUE!</v>
      </c>
      <c r="V30" s="0" t="e">
        <f aca="true">MAX(0,U30*(1+(_xlfn.NORM.INV(RAND(),Inputs!$D$39,Inputs!$C$39)))-'Year Schedule'!$K$23+'Year Schedule'!$L$23)</f>
        <v>#VALUE!</v>
      </c>
      <c r="W30" s="0" t="e">
        <f aca="true">MAX(0,V30*(1+(_xlfn.NORM.INV(RAND(),Inputs!$D$39,Inputs!$C$39)))-'Year Schedule'!$K$24+'Year Schedule'!$L$24)</f>
        <v>#VALUE!</v>
      </c>
      <c r="X30" s="0" t="e">
        <f aca="true">MAX(0,W30*(1+(_xlfn.NORM.INV(RAND(),Inputs!$D$39,Inputs!$C$39)))-'Year Schedule'!$K$25+'Year Schedule'!$L$25)</f>
        <v>#VALUE!</v>
      </c>
      <c r="Y30" s="0" t="e">
        <f aca="true">MAX(0,X30*(1+(_xlfn.NORM.INV(RAND(),Inputs!$D$39,Inputs!$C$39)))-'Year Schedule'!$K$26+'Year Schedule'!$L$26)</f>
        <v>#VALUE!</v>
      </c>
      <c r="Z30" s="0" t="e">
        <f aca="true">MAX(0,Y30*(1+(_xlfn.NORM.INV(RAND(),Inputs!$D$39,Inputs!$C$39)))-'Year Schedule'!$K$27+'Year Schedule'!$L$27)</f>
        <v>#VALUE!</v>
      </c>
      <c r="AA30" s="0" t="e">
        <f aca="true">MAX(0,Z30*(1+(_xlfn.NORM.INV(RAND(),Inputs!$D$39,Inputs!$C$39)))-'Year Schedule'!$K$28+'Year Schedule'!$L$28)</f>
        <v>#VALUE!</v>
      </c>
      <c r="AB30" s="0" t="e">
        <f aca="true">MAX(0,AA30*(1+(_xlfn.NORM.INV(RAND(),Inputs!$D$39,Inputs!$C$39)))-'Year Schedule'!$K$29+'Year Schedule'!$L$29)</f>
        <v>#VALUE!</v>
      </c>
      <c r="AC30" s="0" t="e">
        <f aca="true">MAX(0,AB30*(1+(_xlfn.NORM.INV(RAND(),Inputs!$D$39,Inputs!$C$39)))-'Year Schedule'!$K$30+'Year Schedule'!$L$30)</f>
        <v>#VALUE!</v>
      </c>
      <c r="AD30" s="0" t="e">
        <f aca="true">MAX(0,AC30*(1+(_xlfn.NORM.INV(RAND(),Inputs!$D$39,Inputs!$C$39)))-'Year Schedule'!$K$31+'Year Schedule'!$L$31)</f>
        <v>#VALUE!</v>
      </c>
      <c r="AE30" s="0" t="e">
        <f aca="true">MAX(0,AD30*(1+(_xlfn.NORM.INV(RAND(),Inputs!$D$39,Inputs!$C$39)))-'Year Schedule'!$K$32+'Year Schedule'!$L$32)</f>
        <v>#VALUE!</v>
      </c>
      <c r="AF30" s="0" t="e">
        <f aca="true">MAX(0,AE30*(1+(_xlfn.NORM.INV(RAND(),Inputs!$D$39,Inputs!$C$39)))-'Year Schedule'!$K$33+'Year Schedule'!$L$33)</f>
        <v>#VALUE!</v>
      </c>
      <c r="AG30" s="0" t="e">
        <f aca="true">MAX(0,AF30*(1+(_xlfn.NORM.INV(RAND(),Inputs!$D$39,Inputs!$C$39)))-'Year Schedule'!$K$34+'Year Schedule'!$L$34)</f>
        <v>#VALUE!</v>
      </c>
      <c r="AH30" s="0" t="e">
        <f aca="true">MAX(0,AG30*(1+(_xlfn.NORM.INV(RAND(),Inputs!$D$39,Inputs!$C$39)))-'Year Schedule'!$K$35+'Year Schedule'!$L$35)</f>
        <v>#VALUE!</v>
      </c>
      <c r="AI30" s="0" t="e">
        <f aca="true">MAX(0,AH30*(1+(_xlfn.NORM.INV(RAND(),Inputs!$D$39,Inputs!$C$39)))-'Year Schedule'!$K$36+'Year Schedule'!$L$36)</f>
        <v>#VALUE!</v>
      </c>
      <c r="AJ30" s="0" t="e">
        <f aca="true">MAX(0,AI30*(1+(_xlfn.NORM.INV(RAND(),Inputs!$D$39,Inputs!$C$39)))-'Year Schedule'!$K$37+'Year Schedule'!$L$37)</f>
        <v>#VALUE!</v>
      </c>
      <c r="AK30" s="0" t="e">
        <f aca="true">MAX(0,AJ30*(1+(_xlfn.NORM.INV(RAND(),Inputs!$D$39,Inputs!$C$39)))-'Year Schedule'!$K$38+'Year Schedule'!$L$38)</f>
        <v>#VALUE!</v>
      </c>
      <c r="AL30" s="0" t="e">
        <f aca="true">MAX(0,AK30*(1+(_xlfn.NORM.INV(RAND(),Inputs!$D$39,Inputs!$C$39)))-'Year Schedule'!$K$39+'Year Schedule'!$L$39)</f>
        <v>#VALUE!</v>
      </c>
      <c r="AM30" s="0" t="e">
        <f aca="true">MAX(0,AL30*(1+(_xlfn.NORM.INV(RAND(),Inputs!$D$39,Inputs!$C$39)))-'Year Schedule'!$K$40+'Year Schedule'!$L$40)</f>
        <v>#VALUE!</v>
      </c>
      <c r="AN30" s="0" t="e">
        <f aca="true">MAX(0,AM30*(1+(_xlfn.NORM.INV(RAND(),Inputs!$D$39,Inputs!$C$39)))-'Year Schedule'!$K$41+'Year Schedule'!$L$41)</f>
        <v>#VALUE!</v>
      </c>
      <c r="AO30" s="0" t="e">
        <f aca="true">MAX(0,AN30*(1+(_xlfn.NORM.INV(RAND(),Inputs!$D$39,Inputs!$C$39)))-'Year Schedule'!$K$42+'Year Schedule'!$L$42)</f>
        <v>#VALUE!</v>
      </c>
      <c r="AP30" s="0" t="e">
        <f aca="true">MAX(0,AO30*(1+(_xlfn.NORM.INV(RAND(),Inputs!$D$39,Inputs!$C$39)))-'Year Schedule'!$K$43+'Year Schedule'!$L$43)</f>
        <v>#VALUE!</v>
      </c>
      <c r="AQ30" s="0" t="e">
        <f aca="true">MAX(0,AP30*(1+(_xlfn.NORM.INV(RAND(),Inputs!$D$39,Inputs!$C$39)))-'Year Schedule'!$K$44+'Year Schedule'!$L$44)</f>
        <v>#VALUE!</v>
      </c>
      <c r="AR30" s="0" t="e">
        <f aca="true">MAX(0,AQ30*(1+(_xlfn.NORM.INV(RAND(),Inputs!$D$39,Inputs!$C$39)))-'Year Schedule'!$K$45+'Year Schedule'!$L$45)</f>
        <v>#VALUE!</v>
      </c>
      <c r="AS30" s="0" t="e">
        <f aca="true">MAX(0,AR30*(1+(_xlfn.NORM.INV(RAND(),Inputs!$D$39,Inputs!$C$39)))-'Year Schedule'!$K$46+'Year Schedule'!$L$46)</f>
        <v>#VALUE!</v>
      </c>
      <c r="AT30" s="0" t="e">
        <f aca="true">MAX(0,AS30*(1+(_xlfn.NORM.INV(RAND(),Inputs!$D$39,Inputs!$C$39)))-'Year Schedule'!$K$47+'Year Schedule'!$L$47)</f>
        <v>#VALUE!</v>
      </c>
      <c r="AU30" s="0" t="e">
        <f aca="true">MAX(0,AT30*(1+(_xlfn.NORM.INV(RAND(),Inputs!$D$39,Inputs!$C$39)))-'Year Schedule'!$K$48+'Year Schedule'!$L$48)</f>
        <v>#VALUE!</v>
      </c>
      <c r="AV30" s="0" t="e">
        <f aca="true">MAX(0,AU30*(1+(_xlfn.NORM.INV(RAND(),Inputs!$D$39,Inputs!$C$39)))-'Year Schedule'!$K$49+'Year Schedule'!$L$49)</f>
        <v>#VALUE!</v>
      </c>
      <c r="AW30" s="0" t="e">
        <f aca="true">MAX(0,AV30*(1+(_xlfn.NORM.INV(RAND(),Inputs!$D$39,Inputs!$C$39)))-'Year Schedule'!$K$50+'Year Schedule'!$L$50)</f>
        <v>#VALUE!</v>
      </c>
      <c r="AX30" s="0" t="e">
        <f aca="true">MAX(0,AW30*(1+(_xlfn.NORM.INV(RAND(),Inputs!$D$39,Inputs!$C$39)))-'Year Schedule'!$K$51+'Year Schedule'!$L$51)</f>
        <v>#VALUE!</v>
      </c>
      <c r="AY30" s="0" t="e">
        <f aca="true">MAX(0,AX30*(1+(_xlfn.NORM.INV(RAND(),Inputs!$D$39,Inputs!$C$39)))-'Year Schedule'!$K$52+'Year Schedule'!$L$52)</f>
        <v>#VALUE!</v>
      </c>
      <c r="AZ30" s="0" t="e">
        <f aca="true">MAX(0,AY30*(1+(_xlfn.NORM.INV(RAND(),Inputs!$D$39,Inputs!$C$39)))-'Year Schedule'!$K$53+'Year Schedule'!$L$53)</f>
        <v>#VALUE!</v>
      </c>
      <c r="BA30" s="0" t="e">
        <f aca="false">INDEX(C30:AZ30,1,Inputs!$C$6)</f>
        <v>#VALUE!</v>
      </c>
      <c r="BB30" s="0" t="n">
        <f aca="false">IFERROR(EXP(SUMPRODUCT(LN((C30:INDEX(C30:AZ30,1,Inputs!$C$6)+$C$1004:INDEX($C$1004:$AZ$1004,1,Inputs!$C$6))/B30:INDEX(B30:AY30,1,Inputs!$C$6)))/Inputs!$C$6)-1,-1)</f>
        <v>-1</v>
      </c>
    </row>
    <row r="31" customFormat="false" ht="15" hidden="false" customHeight="true" outlineLevel="0" collapsed="false">
      <c r="A31" s="0" t="n">
        <v>29</v>
      </c>
      <c r="B31" s="177" t="n">
        <f aca="false">Inputs!$C$38</f>
        <v>0</v>
      </c>
      <c r="C31" s="0" t="e">
        <f aca="true">MAX(0,B31*(1+(_xlfn.NORM.INV(RAND(),Inputs!$D$39,Inputs!$C$39)))-'Year Schedule'!$K$4+'Year Schedule'!$L$4)</f>
        <v>#VALUE!</v>
      </c>
      <c r="D31" s="0" t="e">
        <f aca="true">MAX(0,C31*(1+(_xlfn.NORM.INV(RAND(),Inputs!$D$39,Inputs!$C$39)))-'Year Schedule'!$K$5+'Year Schedule'!$L$5)</f>
        <v>#VALUE!</v>
      </c>
      <c r="E31" s="0" t="e">
        <f aca="true">MAX(0,D31*(1+(_xlfn.NORM.INV(RAND(),Inputs!$D$39,Inputs!$C$39)))-'Year Schedule'!$K$6+'Year Schedule'!$L$6)</f>
        <v>#VALUE!</v>
      </c>
      <c r="F31" s="0" t="e">
        <f aca="true">MAX(0,E31*(1+(_xlfn.NORM.INV(RAND(),Inputs!$D$39,Inputs!$C$39)))-'Year Schedule'!$K$7+'Year Schedule'!$L$7)</f>
        <v>#VALUE!</v>
      </c>
      <c r="G31" s="0" t="e">
        <f aca="true">MAX(0,F31*(1+(_xlfn.NORM.INV(RAND(),Inputs!$D$39,Inputs!$C$39)))-'Year Schedule'!$K$8+'Year Schedule'!$L$8)</f>
        <v>#VALUE!</v>
      </c>
      <c r="H31" s="0" t="e">
        <f aca="true">MAX(0,G31*(1+(_xlfn.NORM.INV(RAND(),Inputs!$D$39,Inputs!$C$39)))-'Year Schedule'!$K$9+'Year Schedule'!$L$9)</f>
        <v>#VALUE!</v>
      </c>
      <c r="I31" s="0" t="e">
        <f aca="true">MAX(0,H31*(1+(_xlfn.NORM.INV(RAND(),Inputs!$D$39,Inputs!$C$39)))-'Year Schedule'!$K$10+'Year Schedule'!$L$10)</f>
        <v>#VALUE!</v>
      </c>
      <c r="J31" s="0" t="e">
        <f aca="true">MAX(0,I31*(1+(_xlfn.NORM.INV(RAND(),Inputs!$D$39,Inputs!$C$39)))-'Year Schedule'!$K$11+'Year Schedule'!$L$11)</f>
        <v>#VALUE!</v>
      </c>
      <c r="K31" s="0" t="e">
        <f aca="true">MAX(0,J31*(1+(_xlfn.NORM.INV(RAND(),Inputs!$D$39,Inputs!$C$39)))-'Year Schedule'!$K$12+'Year Schedule'!$L$12)</f>
        <v>#VALUE!</v>
      </c>
      <c r="L31" s="0" t="e">
        <f aca="true">MAX(0,K31*(1+(_xlfn.NORM.INV(RAND(),Inputs!$D$39,Inputs!$C$39)))-'Year Schedule'!$K$13+'Year Schedule'!$L$13)</f>
        <v>#VALUE!</v>
      </c>
      <c r="M31" s="0" t="e">
        <f aca="true">MAX(0,L31*(1+(_xlfn.NORM.INV(RAND(),Inputs!$D$39,Inputs!$C$39)))-'Year Schedule'!$K$14+'Year Schedule'!$L$14)</f>
        <v>#VALUE!</v>
      </c>
      <c r="N31" s="0" t="e">
        <f aca="true">MAX(0,M31*(1+(_xlfn.NORM.INV(RAND(),Inputs!$D$39,Inputs!$C$39)))-'Year Schedule'!$K$15+'Year Schedule'!$L$15)</f>
        <v>#VALUE!</v>
      </c>
      <c r="O31" s="0" t="e">
        <f aca="true">MAX(0,N31*(1+(_xlfn.NORM.INV(RAND(),Inputs!$D$39,Inputs!$C$39)))-'Year Schedule'!$K$16+'Year Schedule'!$L$16)</f>
        <v>#VALUE!</v>
      </c>
      <c r="P31" s="0" t="e">
        <f aca="true">MAX(0,O31*(1+(_xlfn.NORM.INV(RAND(),Inputs!$D$39,Inputs!$C$39)))-'Year Schedule'!$K$17+'Year Schedule'!$L$17)</f>
        <v>#VALUE!</v>
      </c>
      <c r="Q31" s="0" t="e">
        <f aca="true">MAX(0,P31*(1+(_xlfn.NORM.INV(RAND(),Inputs!$D$39,Inputs!$C$39)))-'Year Schedule'!$K$18+'Year Schedule'!$L$18)</f>
        <v>#VALUE!</v>
      </c>
      <c r="R31" s="0" t="e">
        <f aca="true">MAX(0,Q31*(1+(_xlfn.NORM.INV(RAND(),Inputs!$D$39,Inputs!$C$39)))-'Year Schedule'!$K$19+'Year Schedule'!$L$19)</f>
        <v>#VALUE!</v>
      </c>
      <c r="S31" s="0" t="e">
        <f aca="true">MAX(0,R31*(1+(_xlfn.NORM.INV(RAND(),Inputs!$D$39,Inputs!$C$39)))-'Year Schedule'!$K$20+'Year Schedule'!$L$20)</f>
        <v>#VALUE!</v>
      </c>
      <c r="T31" s="0" t="e">
        <f aca="true">MAX(0,S31*(1+(_xlfn.NORM.INV(RAND(),Inputs!$D$39,Inputs!$C$39)))-'Year Schedule'!$K$21+'Year Schedule'!$L$21)</f>
        <v>#VALUE!</v>
      </c>
      <c r="U31" s="0" t="e">
        <f aca="true">MAX(0,T31*(1+(_xlfn.NORM.INV(RAND(),Inputs!$D$39,Inputs!$C$39)))-'Year Schedule'!$K$22+'Year Schedule'!$L$22)</f>
        <v>#VALUE!</v>
      </c>
      <c r="V31" s="0" t="e">
        <f aca="true">MAX(0,U31*(1+(_xlfn.NORM.INV(RAND(),Inputs!$D$39,Inputs!$C$39)))-'Year Schedule'!$K$23+'Year Schedule'!$L$23)</f>
        <v>#VALUE!</v>
      </c>
      <c r="W31" s="0" t="e">
        <f aca="true">MAX(0,V31*(1+(_xlfn.NORM.INV(RAND(),Inputs!$D$39,Inputs!$C$39)))-'Year Schedule'!$K$24+'Year Schedule'!$L$24)</f>
        <v>#VALUE!</v>
      </c>
      <c r="X31" s="0" t="e">
        <f aca="true">MAX(0,W31*(1+(_xlfn.NORM.INV(RAND(),Inputs!$D$39,Inputs!$C$39)))-'Year Schedule'!$K$25+'Year Schedule'!$L$25)</f>
        <v>#VALUE!</v>
      </c>
      <c r="Y31" s="0" t="e">
        <f aca="true">MAX(0,X31*(1+(_xlfn.NORM.INV(RAND(),Inputs!$D$39,Inputs!$C$39)))-'Year Schedule'!$K$26+'Year Schedule'!$L$26)</f>
        <v>#VALUE!</v>
      </c>
      <c r="Z31" s="0" t="e">
        <f aca="true">MAX(0,Y31*(1+(_xlfn.NORM.INV(RAND(),Inputs!$D$39,Inputs!$C$39)))-'Year Schedule'!$K$27+'Year Schedule'!$L$27)</f>
        <v>#VALUE!</v>
      </c>
      <c r="AA31" s="0" t="e">
        <f aca="true">MAX(0,Z31*(1+(_xlfn.NORM.INV(RAND(),Inputs!$D$39,Inputs!$C$39)))-'Year Schedule'!$K$28+'Year Schedule'!$L$28)</f>
        <v>#VALUE!</v>
      </c>
      <c r="AB31" s="0" t="e">
        <f aca="true">MAX(0,AA31*(1+(_xlfn.NORM.INV(RAND(),Inputs!$D$39,Inputs!$C$39)))-'Year Schedule'!$K$29+'Year Schedule'!$L$29)</f>
        <v>#VALUE!</v>
      </c>
      <c r="AC31" s="0" t="e">
        <f aca="true">MAX(0,AB31*(1+(_xlfn.NORM.INV(RAND(),Inputs!$D$39,Inputs!$C$39)))-'Year Schedule'!$K$30+'Year Schedule'!$L$30)</f>
        <v>#VALUE!</v>
      </c>
      <c r="AD31" s="0" t="e">
        <f aca="true">MAX(0,AC31*(1+(_xlfn.NORM.INV(RAND(),Inputs!$D$39,Inputs!$C$39)))-'Year Schedule'!$K$31+'Year Schedule'!$L$31)</f>
        <v>#VALUE!</v>
      </c>
      <c r="AE31" s="0" t="e">
        <f aca="true">MAX(0,AD31*(1+(_xlfn.NORM.INV(RAND(),Inputs!$D$39,Inputs!$C$39)))-'Year Schedule'!$K$32+'Year Schedule'!$L$32)</f>
        <v>#VALUE!</v>
      </c>
      <c r="AF31" s="0" t="e">
        <f aca="true">MAX(0,AE31*(1+(_xlfn.NORM.INV(RAND(),Inputs!$D$39,Inputs!$C$39)))-'Year Schedule'!$K$33+'Year Schedule'!$L$33)</f>
        <v>#VALUE!</v>
      </c>
      <c r="AG31" s="0" t="e">
        <f aca="true">MAX(0,AF31*(1+(_xlfn.NORM.INV(RAND(),Inputs!$D$39,Inputs!$C$39)))-'Year Schedule'!$K$34+'Year Schedule'!$L$34)</f>
        <v>#VALUE!</v>
      </c>
      <c r="AH31" s="0" t="e">
        <f aca="true">MAX(0,AG31*(1+(_xlfn.NORM.INV(RAND(),Inputs!$D$39,Inputs!$C$39)))-'Year Schedule'!$K$35+'Year Schedule'!$L$35)</f>
        <v>#VALUE!</v>
      </c>
      <c r="AI31" s="0" t="e">
        <f aca="true">MAX(0,AH31*(1+(_xlfn.NORM.INV(RAND(),Inputs!$D$39,Inputs!$C$39)))-'Year Schedule'!$K$36+'Year Schedule'!$L$36)</f>
        <v>#VALUE!</v>
      </c>
      <c r="AJ31" s="0" t="e">
        <f aca="true">MAX(0,AI31*(1+(_xlfn.NORM.INV(RAND(),Inputs!$D$39,Inputs!$C$39)))-'Year Schedule'!$K$37+'Year Schedule'!$L$37)</f>
        <v>#VALUE!</v>
      </c>
      <c r="AK31" s="0" t="e">
        <f aca="true">MAX(0,AJ31*(1+(_xlfn.NORM.INV(RAND(),Inputs!$D$39,Inputs!$C$39)))-'Year Schedule'!$K$38+'Year Schedule'!$L$38)</f>
        <v>#VALUE!</v>
      </c>
      <c r="AL31" s="0" t="e">
        <f aca="true">MAX(0,AK31*(1+(_xlfn.NORM.INV(RAND(),Inputs!$D$39,Inputs!$C$39)))-'Year Schedule'!$K$39+'Year Schedule'!$L$39)</f>
        <v>#VALUE!</v>
      </c>
      <c r="AM31" s="0" t="e">
        <f aca="true">MAX(0,AL31*(1+(_xlfn.NORM.INV(RAND(),Inputs!$D$39,Inputs!$C$39)))-'Year Schedule'!$K$40+'Year Schedule'!$L$40)</f>
        <v>#VALUE!</v>
      </c>
      <c r="AN31" s="0" t="e">
        <f aca="true">MAX(0,AM31*(1+(_xlfn.NORM.INV(RAND(),Inputs!$D$39,Inputs!$C$39)))-'Year Schedule'!$K$41+'Year Schedule'!$L$41)</f>
        <v>#VALUE!</v>
      </c>
      <c r="AO31" s="0" t="e">
        <f aca="true">MAX(0,AN31*(1+(_xlfn.NORM.INV(RAND(),Inputs!$D$39,Inputs!$C$39)))-'Year Schedule'!$K$42+'Year Schedule'!$L$42)</f>
        <v>#VALUE!</v>
      </c>
      <c r="AP31" s="0" t="e">
        <f aca="true">MAX(0,AO31*(1+(_xlfn.NORM.INV(RAND(),Inputs!$D$39,Inputs!$C$39)))-'Year Schedule'!$K$43+'Year Schedule'!$L$43)</f>
        <v>#VALUE!</v>
      </c>
      <c r="AQ31" s="0" t="e">
        <f aca="true">MAX(0,AP31*(1+(_xlfn.NORM.INV(RAND(),Inputs!$D$39,Inputs!$C$39)))-'Year Schedule'!$K$44+'Year Schedule'!$L$44)</f>
        <v>#VALUE!</v>
      </c>
      <c r="AR31" s="0" t="e">
        <f aca="true">MAX(0,AQ31*(1+(_xlfn.NORM.INV(RAND(),Inputs!$D$39,Inputs!$C$39)))-'Year Schedule'!$K$45+'Year Schedule'!$L$45)</f>
        <v>#VALUE!</v>
      </c>
      <c r="AS31" s="0" t="e">
        <f aca="true">MAX(0,AR31*(1+(_xlfn.NORM.INV(RAND(),Inputs!$D$39,Inputs!$C$39)))-'Year Schedule'!$K$46+'Year Schedule'!$L$46)</f>
        <v>#VALUE!</v>
      </c>
      <c r="AT31" s="0" t="e">
        <f aca="true">MAX(0,AS31*(1+(_xlfn.NORM.INV(RAND(),Inputs!$D$39,Inputs!$C$39)))-'Year Schedule'!$K$47+'Year Schedule'!$L$47)</f>
        <v>#VALUE!</v>
      </c>
      <c r="AU31" s="0" t="e">
        <f aca="true">MAX(0,AT31*(1+(_xlfn.NORM.INV(RAND(),Inputs!$D$39,Inputs!$C$39)))-'Year Schedule'!$K$48+'Year Schedule'!$L$48)</f>
        <v>#VALUE!</v>
      </c>
      <c r="AV31" s="0" t="e">
        <f aca="true">MAX(0,AU31*(1+(_xlfn.NORM.INV(RAND(),Inputs!$D$39,Inputs!$C$39)))-'Year Schedule'!$K$49+'Year Schedule'!$L$49)</f>
        <v>#VALUE!</v>
      </c>
      <c r="AW31" s="0" t="e">
        <f aca="true">MAX(0,AV31*(1+(_xlfn.NORM.INV(RAND(),Inputs!$D$39,Inputs!$C$39)))-'Year Schedule'!$K$50+'Year Schedule'!$L$50)</f>
        <v>#VALUE!</v>
      </c>
      <c r="AX31" s="0" t="e">
        <f aca="true">MAX(0,AW31*(1+(_xlfn.NORM.INV(RAND(),Inputs!$D$39,Inputs!$C$39)))-'Year Schedule'!$K$51+'Year Schedule'!$L$51)</f>
        <v>#VALUE!</v>
      </c>
      <c r="AY31" s="0" t="e">
        <f aca="true">MAX(0,AX31*(1+(_xlfn.NORM.INV(RAND(),Inputs!$D$39,Inputs!$C$39)))-'Year Schedule'!$K$52+'Year Schedule'!$L$52)</f>
        <v>#VALUE!</v>
      </c>
      <c r="AZ31" s="0" t="e">
        <f aca="true">MAX(0,AY31*(1+(_xlfn.NORM.INV(RAND(),Inputs!$D$39,Inputs!$C$39)))-'Year Schedule'!$K$53+'Year Schedule'!$L$53)</f>
        <v>#VALUE!</v>
      </c>
      <c r="BA31" s="0" t="e">
        <f aca="false">INDEX(C31:AZ31,1,Inputs!$C$6)</f>
        <v>#VALUE!</v>
      </c>
      <c r="BB31" s="0" t="n">
        <f aca="false">IFERROR(EXP(SUMPRODUCT(LN((C31:INDEX(C31:AZ31,1,Inputs!$C$6)+$C$1004:INDEX($C$1004:$AZ$1004,1,Inputs!$C$6))/B31:INDEX(B31:AY31,1,Inputs!$C$6)))/Inputs!$C$6)-1,-1)</f>
        <v>-1</v>
      </c>
    </row>
    <row r="32" customFormat="false" ht="15" hidden="false" customHeight="true" outlineLevel="0" collapsed="false">
      <c r="A32" s="0" t="n">
        <v>30</v>
      </c>
      <c r="B32" s="177" t="n">
        <f aca="false">Inputs!$C$38</f>
        <v>0</v>
      </c>
      <c r="C32" s="0" t="e">
        <f aca="true">MAX(0,B32*(1+(_xlfn.NORM.INV(RAND(),Inputs!$D$39,Inputs!$C$39)))-'Year Schedule'!$K$4+'Year Schedule'!$L$4)</f>
        <v>#VALUE!</v>
      </c>
      <c r="D32" s="0" t="e">
        <f aca="true">MAX(0,C32*(1+(_xlfn.NORM.INV(RAND(),Inputs!$D$39,Inputs!$C$39)))-'Year Schedule'!$K$5+'Year Schedule'!$L$5)</f>
        <v>#VALUE!</v>
      </c>
      <c r="E32" s="0" t="e">
        <f aca="true">MAX(0,D32*(1+(_xlfn.NORM.INV(RAND(),Inputs!$D$39,Inputs!$C$39)))-'Year Schedule'!$K$6+'Year Schedule'!$L$6)</f>
        <v>#VALUE!</v>
      </c>
      <c r="F32" s="0" t="e">
        <f aca="true">MAX(0,E32*(1+(_xlfn.NORM.INV(RAND(),Inputs!$D$39,Inputs!$C$39)))-'Year Schedule'!$K$7+'Year Schedule'!$L$7)</f>
        <v>#VALUE!</v>
      </c>
      <c r="G32" s="0" t="e">
        <f aca="true">MAX(0,F32*(1+(_xlfn.NORM.INV(RAND(),Inputs!$D$39,Inputs!$C$39)))-'Year Schedule'!$K$8+'Year Schedule'!$L$8)</f>
        <v>#VALUE!</v>
      </c>
      <c r="H32" s="0" t="e">
        <f aca="true">MAX(0,G32*(1+(_xlfn.NORM.INV(RAND(),Inputs!$D$39,Inputs!$C$39)))-'Year Schedule'!$K$9+'Year Schedule'!$L$9)</f>
        <v>#VALUE!</v>
      </c>
      <c r="I32" s="0" t="e">
        <f aca="true">MAX(0,H32*(1+(_xlfn.NORM.INV(RAND(),Inputs!$D$39,Inputs!$C$39)))-'Year Schedule'!$K$10+'Year Schedule'!$L$10)</f>
        <v>#VALUE!</v>
      </c>
      <c r="J32" s="0" t="e">
        <f aca="true">MAX(0,I32*(1+(_xlfn.NORM.INV(RAND(),Inputs!$D$39,Inputs!$C$39)))-'Year Schedule'!$K$11+'Year Schedule'!$L$11)</f>
        <v>#VALUE!</v>
      </c>
      <c r="K32" s="0" t="e">
        <f aca="true">MAX(0,J32*(1+(_xlfn.NORM.INV(RAND(),Inputs!$D$39,Inputs!$C$39)))-'Year Schedule'!$K$12+'Year Schedule'!$L$12)</f>
        <v>#VALUE!</v>
      </c>
      <c r="L32" s="0" t="e">
        <f aca="true">MAX(0,K32*(1+(_xlfn.NORM.INV(RAND(),Inputs!$D$39,Inputs!$C$39)))-'Year Schedule'!$K$13+'Year Schedule'!$L$13)</f>
        <v>#VALUE!</v>
      </c>
      <c r="M32" s="0" t="e">
        <f aca="true">MAX(0,L32*(1+(_xlfn.NORM.INV(RAND(),Inputs!$D$39,Inputs!$C$39)))-'Year Schedule'!$K$14+'Year Schedule'!$L$14)</f>
        <v>#VALUE!</v>
      </c>
      <c r="N32" s="0" t="e">
        <f aca="true">MAX(0,M32*(1+(_xlfn.NORM.INV(RAND(),Inputs!$D$39,Inputs!$C$39)))-'Year Schedule'!$K$15+'Year Schedule'!$L$15)</f>
        <v>#VALUE!</v>
      </c>
      <c r="O32" s="0" t="e">
        <f aca="true">MAX(0,N32*(1+(_xlfn.NORM.INV(RAND(),Inputs!$D$39,Inputs!$C$39)))-'Year Schedule'!$K$16+'Year Schedule'!$L$16)</f>
        <v>#VALUE!</v>
      </c>
      <c r="P32" s="0" t="e">
        <f aca="true">MAX(0,O32*(1+(_xlfn.NORM.INV(RAND(),Inputs!$D$39,Inputs!$C$39)))-'Year Schedule'!$K$17+'Year Schedule'!$L$17)</f>
        <v>#VALUE!</v>
      </c>
      <c r="Q32" s="0" t="e">
        <f aca="true">MAX(0,P32*(1+(_xlfn.NORM.INV(RAND(),Inputs!$D$39,Inputs!$C$39)))-'Year Schedule'!$K$18+'Year Schedule'!$L$18)</f>
        <v>#VALUE!</v>
      </c>
      <c r="R32" s="0" t="e">
        <f aca="true">MAX(0,Q32*(1+(_xlfn.NORM.INV(RAND(),Inputs!$D$39,Inputs!$C$39)))-'Year Schedule'!$K$19+'Year Schedule'!$L$19)</f>
        <v>#VALUE!</v>
      </c>
      <c r="S32" s="0" t="e">
        <f aca="true">MAX(0,R32*(1+(_xlfn.NORM.INV(RAND(),Inputs!$D$39,Inputs!$C$39)))-'Year Schedule'!$K$20+'Year Schedule'!$L$20)</f>
        <v>#VALUE!</v>
      </c>
      <c r="T32" s="0" t="e">
        <f aca="true">MAX(0,S32*(1+(_xlfn.NORM.INV(RAND(),Inputs!$D$39,Inputs!$C$39)))-'Year Schedule'!$K$21+'Year Schedule'!$L$21)</f>
        <v>#VALUE!</v>
      </c>
      <c r="U32" s="0" t="e">
        <f aca="true">MAX(0,T32*(1+(_xlfn.NORM.INV(RAND(),Inputs!$D$39,Inputs!$C$39)))-'Year Schedule'!$K$22+'Year Schedule'!$L$22)</f>
        <v>#VALUE!</v>
      </c>
      <c r="V32" s="0" t="e">
        <f aca="true">MAX(0,U32*(1+(_xlfn.NORM.INV(RAND(),Inputs!$D$39,Inputs!$C$39)))-'Year Schedule'!$K$23+'Year Schedule'!$L$23)</f>
        <v>#VALUE!</v>
      </c>
      <c r="W32" s="0" t="e">
        <f aca="true">MAX(0,V32*(1+(_xlfn.NORM.INV(RAND(),Inputs!$D$39,Inputs!$C$39)))-'Year Schedule'!$K$24+'Year Schedule'!$L$24)</f>
        <v>#VALUE!</v>
      </c>
      <c r="X32" s="0" t="e">
        <f aca="true">MAX(0,W32*(1+(_xlfn.NORM.INV(RAND(),Inputs!$D$39,Inputs!$C$39)))-'Year Schedule'!$K$25+'Year Schedule'!$L$25)</f>
        <v>#VALUE!</v>
      </c>
      <c r="Y32" s="0" t="e">
        <f aca="true">MAX(0,X32*(1+(_xlfn.NORM.INV(RAND(),Inputs!$D$39,Inputs!$C$39)))-'Year Schedule'!$K$26+'Year Schedule'!$L$26)</f>
        <v>#VALUE!</v>
      </c>
      <c r="Z32" s="0" t="e">
        <f aca="true">MAX(0,Y32*(1+(_xlfn.NORM.INV(RAND(),Inputs!$D$39,Inputs!$C$39)))-'Year Schedule'!$K$27+'Year Schedule'!$L$27)</f>
        <v>#VALUE!</v>
      </c>
      <c r="AA32" s="0" t="e">
        <f aca="true">MAX(0,Z32*(1+(_xlfn.NORM.INV(RAND(),Inputs!$D$39,Inputs!$C$39)))-'Year Schedule'!$K$28+'Year Schedule'!$L$28)</f>
        <v>#VALUE!</v>
      </c>
      <c r="AB32" s="0" t="e">
        <f aca="true">MAX(0,AA32*(1+(_xlfn.NORM.INV(RAND(),Inputs!$D$39,Inputs!$C$39)))-'Year Schedule'!$K$29+'Year Schedule'!$L$29)</f>
        <v>#VALUE!</v>
      </c>
      <c r="AC32" s="0" t="e">
        <f aca="true">MAX(0,AB32*(1+(_xlfn.NORM.INV(RAND(),Inputs!$D$39,Inputs!$C$39)))-'Year Schedule'!$K$30+'Year Schedule'!$L$30)</f>
        <v>#VALUE!</v>
      </c>
      <c r="AD32" s="0" t="e">
        <f aca="true">MAX(0,AC32*(1+(_xlfn.NORM.INV(RAND(),Inputs!$D$39,Inputs!$C$39)))-'Year Schedule'!$K$31+'Year Schedule'!$L$31)</f>
        <v>#VALUE!</v>
      </c>
      <c r="AE32" s="0" t="e">
        <f aca="true">MAX(0,AD32*(1+(_xlfn.NORM.INV(RAND(),Inputs!$D$39,Inputs!$C$39)))-'Year Schedule'!$K$32+'Year Schedule'!$L$32)</f>
        <v>#VALUE!</v>
      </c>
      <c r="AF32" s="0" t="e">
        <f aca="true">MAX(0,AE32*(1+(_xlfn.NORM.INV(RAND(),Inputs!$D$39,Inputs!$C$39)))-'Year Schedule'!$K$33+'Year Schedule'!$L$33)</f>
        <v>#VALUE!</v>
      </c>
      <c r="AG32" s="0" t="e">
        <f aca="true">MAX(0,AF32*(1+(_xlfn.NORM.INV(RAND(),Inputs!$D$39,Inputs!$C$39)))-'Year Schedule'!$K$34+'Year Schedule'!$L$34)</f>
        <v>#VALUE!</v>
      </c>
      <c r="AH32" s="0" t="e">
        <f aca="true">MAX(0,AG32*(1+(_xlfn.NORM.INV(RAND(),Inputs!$D$39,Inputs!$C$39)))-'Year Schedule'!$K$35+'Year Schedule'!$L$35)</f>
        <v>#VALUE!</v>
      </c>
      <c r="AI32" s="0" t="e">
        <f aca="true">MAX(0,AH32*(1+(_xlfn.NORM.INV(RAND(),Inputs!$D$39,Inputs!$C$39)))-'Year Schedule'!$K$36+'Year Schedule'!$L$36)</f>
        <v>#VALUE!</v>
      </c>
      <c r="AJ32" s="0" t="e">
        <f aca="true">MAX(0,AI32*(1+(_xlfn.NORM.INV(RAND(),Inputs!$D$39,Inputs!$C$39)))-'Year Schedule'!$K$37+'Year Schedule'!$L$37)</f>
        <v>#VALUE!</v>
      </c>
      <c r="AK32" s="0" t="e">
        <f aca="true">MAX(0,AJ32*(1+(_xlfn.NORM.INV(RAND(),Inputs!$D$39,Inputs!$C$39)))-'Year Schedule'!$K$38+'Year Schedule'!$L$38)</f>
        <v>#VALUE!</v>
      </c>
      <c r="AL32" s="0" t="e">
        <f aca="true">MAX(0,AK32*(1+(_xlfn.NORM.INV(RAND(),Inputs!$D$39,Inputs!$C$39)))-'Year Schedule'!$K$39+'Year Schedule'!$L$39)</f>
        <v>#VALUE!</v>
      </c>
      <c r="AM32" s="0" t="e">
        <f aca="true">MAX(0,AL32*(1+(_xlfn.NORM.INV(RAND(),Inputs!$D$39,Inputs!$C$39)))-'Year Schedule'!$K$40+'Year Schedule'!$L$40)</f>
        <v>#VALUE!</v>
      </c>
      <c r="AN32" s="0" t="e">
        <f aca="true">MAX(0,AM32*(1+(_xlfn.NORM.INV(RAND(),Inputs!$D$39,Inputs!$C$39)))-'Year Schedule'!$K$41+'Year Schedule'!$L$41)</f>
        <v>#VALUE!</v>
      </c>
      <c r="AO32" s="0" t="e">
        <f aca="true">MAX(0,AN32*(1+(_xlfn.NORM.INV(RAND(),Inputs!$D$39,Inputs!$C$39)))-'Year Schedule'!$K$42+'Year Schedule'!$L$42)</f>
        <v>#VALUE!</v>
      </c>
      <c r="AP32" s="0" t="e">
        <f aca="true">MAX(0,AO32*(1+(_xlfn.NORM.INV(RAND(),Inputs!$D$39,Inputs!$C$39)))-'Year Schedule'!$K$43+'Year Schedule'!$L$43)</f>
        <v>#VALUE!</v>
      </c>
      <c r="AQ32" s="0" t="e">
        <f aca="true">MAX(0,AP32*(1+(_xlfn.NORM.INV(RAND(),Inputs!$D$39,Inputs!$C$39)))-'Year Schedule'!$K$44+'Year Schedule'!$L$44)</f>
        <v>#VALUE!</v>
      </c>
      <c r="AR32" s="0" t="e">
        <f aca="true">MAX(0,AQ32*(1+(_xlfn.NORM.INV(RAND(),Inputs!$D$39,Inputs!$C$39)))-'Year Schedule'!$K$45+'Year Schedule'!$L$45)</f>
        <v>#VALUE!</v>
      </c>
      <c r="AS32" s="0" t="e">
        <f aca="true">MAX(0,AR32*(1+(_xlfn.NORM.INV(RAND(),Inputs!$D$39,Inputs!$C$39)))-'Year Schedule'!$K$46+'Year Schedule'!$L$46)</f>
        <v>#VALUE!</v>
      </c>
      <c r="AT32" s="0" t="e">
        <f aca="true">MAX(0,AS32*(1+(_xlfn.NORM.INV(RAND(),Inputs!$D$39,Inputs!$C$39)))-'Year Schedule'!$K$47+'Year Schedule'!$L$47)</f>
        <v>#VALUE!</v>
      </c>
      <c r="AU32" s="0" t="e">
        <f aca="true">MAX(0,AT32*(1+(_xlfn.NORM.INV(RAND(),Inputs!$D$39,Inputs!$C$39)))-'Year Schedule'!$K$48+'Year Schedule'!$L$48)</f>
        <v>#VALUE!</v>
      </c>
      <c r="AV32" s="0" t="e">
        <f aca="true">MAX(0,AU32*(1+(_xlfn.NORM.INV(RAND(),Inputs!$D$39,Inputs!$C$39)))-'Year Schedule'!$K$49+'Year Schedule'!$L$49)</f>
        <v>#VALUE!</v>
      </c>
      <c r="AW32" s="0" t="e">
        <f aca="true">MAX(0,AV32*(1+(_xlfn.NORM.INV(RAND(),Inputs!$D$39,Inputs!$C$39)))-'Year Schedule'!$K$50+'Year Schedule'!$L$50)</f>
        <v>#VALUE!</v>
      </c>
      <c r="AX32" s="0" t="e">
        <f aca="true">MAX(0,AW32*(1+(_xlfn.NORM.INV(RAND(),Inputs!$D$39,Inputs!$C$39)))-'Year Schedule'!$K$51+'Year Schedule'!$L$51)</f>
        <v>#VALUE!</v>
      </c>
      <c r="AY32" s="0" t="e">
        <f aca="true">MAX(0,AX32*(1+(_xlfn.NORM.INV(RAND(),Inputs!$D$39,Inputs!$C$39)))-'Year Schedule'!$K$52+'Year Schedule'!$L$52)</f>
        <v>#VALUE!</v>
      </c>
      <c r="AZ32" s="0" t="e">
        <f aca="true">MAX(0,AY32*(1+(_xlfn.NORM.INV(RAND(),Inputs!$D$39,Inputs!$C$39)))-'Year Schedule'!$K$53+'Year Schedule'!$L$53)</f>
        <v>#VALUE!</v>
      </c>
      <c r="BA32" s="0" t="e">
        <f aca="false">INDEX(C32:AZ32,1,Inputs!$C$6)</f>
        <v>#VALUE!</v>
      </c>
      <c r="BB32" s="0" t="n">
        <f aca="false">IFERROR(EXP(SUMPRODUCT(LN((C32:INDEX(C32:AZ32,1,Inputs!$C$6)+$C$1004:INDEX($C$1004:$AZ$1004,1,Inputs!$C$6))/B32:INDEX(B32:AY32,1,Inputs!$C$6)))/Inputs!$C$6)-1,-1)</f>
        <v>-1</v>
      </c>
    </row>
    <row r="33" customFormat="false" ht="15" hidden="false" customHeight="true" outlineLevel="0" collapsed="false">
      <c r="A33" s="0" t="n">
        <v>31</v>
      </c>
      <c r="B33" s="177" t="n">
        <f aca="false">Inputs!$C$38</f>
        <v>0</v>
      </c>
      <c r="C33" s="0" t="e">
        <f aca="true">MAX(0,B33*(1+(_xlfn.NORM.INV(RAND(),Inputs!$D$39,Inputs!$C$39)))-'Year Schedule'!$K$4+'Year Schedule'!$L$4)</f>
        <v>#VALUE!</v>
      </c>
      <c r="D33" s="0" t="e">
        <f aca="true">MAX(0,C33*(1+(_xlfn.NORM.INV(RAND(),Inputs!$D$39,Inputs!$C$39)))-'Year Schedule'!$K$5+'Year Schedule'!$L$5)</f>
        <v>#VALUE!</v>
      </c>
      <c r="E33" s="0" t="e">
        <f aca="true">MAX(0,D33*(1+(_xlfn.NORM.INV(RAND(),Inputs!$D$39,Inputs!$C$39)))-'Year Schedule'!$K$6+'Year Schedule'!$L$6)</f>
        <v>#VALUE!</v>
      </c>
      <c r="F33" s="0" t="e">
        <f aca="true">MAX(0,E33*(1+(_xlfn.NORM.INV(RAND(),Inputs!$D$39,Inputs!$C$39)))-'Year Schedule'!$K$7+'Year Schedule'!$L$7)</f>
        <v>#VALUE!</v>
      </c>
      <c r="G33" s="0" t="e">
        <f aca="true">MAX(0,F33*(1+(_xlfn.NORM.INV(RAND(),Inputs!$D$39,Inputs!$C$39)))-'Year Schedule'!$K$8+'Year Schedule'!$L$8)</f>
        <v>#VALUE!</v>
      </c>
      <c r="H33" s="0" t="e">
        <f aca="true">MAX(0,G33*(1+(_xlfn.NORM.INV(RAND(),Inputs!$D$39,Inputs!$C$39)))-'Year Schedule'!$K$9+'Year Schedule'!$L$9)</f>
        <v>#VALUE!</v>
      </c>
      <c r="I33" s="0" t="e">
        <f aca="true">MAX(0,H33*(1+(_xlfn.NORM.INV(RAND(),Inputs!$D$39,Inputs!$C$39)))-'Year Schedule'!$K$10+'Year Schedule'!$L$10)</f>
        <v>#VALUE!</v>
      </c>
      <c r="J33" s="0" t="e">
        <f aca="true">MAX(0,I33*(1+(_xlfn.NORM.INV(RAND(),Inputs!$D$39,Inputs!$C$39)))-'Year Schedule'!$K$11+'Year Schedule'!$L$11)</f>
        <v>#VALUE!</v>
      </c>
      <c r="K33" s="0" t="e">
        <f aca="true">MAX(0,J33*(1+(_xlfn.NORM.INV(RAND(),Inputs!$D$39,Inputs!$C$39)))-'Year Schedule'!$K$12+'Year Schedule'!$L$12)</f>
        <v>#VALUE!</v>
      </c>
      <c r="L33" s="0" t="e">
        <f aca="true">MAX(0,K33*(1+(_xlfn.NORM.INV(RAND(),Inputs!$D$39,Inputs!$C$39)))-'Year Schedule'!$K$13+'Year Schedule'!$L$13)</f>
        <v>#VALUE!</v>
      </c>
      <c r="M33" s="0" t="e">
        <f aca="true">MAX(0,L33*(1+(_xlfn.NORM.INV(RAND(),Inputs!$D$39,Inputs!$C$39)))-'Year Schedule'!$K$14+'Year Schedule'!$L$14)</f>
        <v>#VALUE!</v>
      </c>
      <c r="N33" s="0" t="e">
        <f aca="true">MAX(0,M33*(1+(_xlfn.NORM.INV(RAND(),Inputs!$D$39,Inputs!$C$39)))-'Year Schedule'!$K$15+'Year Schedule'!$L$15)</f>
        <v>#VALUE!</v>
      </c>
      <c r="O33" s="0" t="e">
        <f aca="true">MAX(0,N33*(1+(_xlfn.NORM.INV(RAND(),Inputs!$D$39,Inputs!$C$39)))-'Year Schedule'!$K$16+'Year Schedule'!$L$16)</f>
        <v>#VALUE!</v>
      </c>
      <c r="P33" s="0" t="e">
        <f aca="true">MAX(0,O33*(1+(_xlfn.NORM.INV(RAND(),Inputs!$D$39,Inputs!$C$39)))-'Year Schedule'!$K$17+'Year Schedule'!$L$17)</f>
        <v>#VALUE!</v>
      </c>
      <c r="Q33" s="0" t="e">
        <f aca="true">MAX(0,P33*(1+(_xlfn.NORM.INV(RAND(),Inputs!$D$39,Inputs!$C$39)))-'Year Schedule'!$K$18+'Year Schedule'!$L$18)</f>
        <v>#VALUE!</v>
      </c>
      <c r="R33" s="0" t="e">
        <f aca="true">MAX(0,Q33*(1+(_xlfn.NORM.INV(RAND(),Inputs!$D$39,Inputs!$C$39)))-'Year Schedule'!$K$19+'Year Schedule'!$L$19)</f>
        <v>#VALUE!</v>
      </c>
      <c r="S33" s="0" t="e">
        <f aca="true">MAX(0,R33*(1+(_xlfn.NORM.INV(RAND(),Inputs!$D$39,Inputs!$C$39)))-'Year Schedule'!$K$20+'Year Schedule'!$L$20)</f>
        <v>#VALUE!</v>
      </c>
      <c r="T33" s="0" t="e">
        <f aca="true">MAX(0,S33*(1+(_xlfn.NORM.INV(RAND(),Inputs!$D$39,Inputs!$C$39)))-'Year Schedule'!$K$21+'Year Schedule'!$L$21)</f>
        <v>#VALUE!</v>
      </c>
      <c r="U33" s="0" t="e">
        <f aca="true">MAX(0,T33*(1+(_xlfn.NORM.INV(RAND(),Inputs!$D$39,Inputs!$C$39)))-'Year Schedule'!$K$22+'Year Schedule'!$L$22)</f>
        <v>#VALUE!</v>
      </c>
      <c r="V33" s="0" t="e">
        <f aca="true">MAX(0,U33*(1+(_xlfn.NORM.INV(RAND(),Inputs!$D$39,Inputs!$C$39)))-'Year Schedule'!$K$23+'Year Schedule'!$L$23)</f>
        <v>#VALUE!</v>
      </c>
      <c r="W33" s="0" t="e">
        <f aca="true">MAX(0,V33*(1+(_xlfn.NORM.INV(RAND(),Inputs!$D$39,Inputs!$C$39)))-'Year Schedule'!$K$24+'Year Schedule'!$L$24)</f>
        <v>#VALUE!</v>
      </c>
      <c r="X33" s="0" t="e">
        <f aca="true">MAX(0,W33*(1+(_xlfn.NORM.INV(RAND(),Inputs!$D$39,Inputs!$C$39)))-'Year Schedule'!$K$25+'Year Schedule'!$L$25)</f>
        <v>#VALUE!</v>
      </c>
      <c r="Y33" s="0" t="e">
        <f aca="true">MAX(0,X33*(1+(_xlfn.NORM.INV(RAND(),Inputs!$D$39,Inputs!$C$39)))-'Year Schedule'!$K$26+'Year Schedule'!$L$26)</f>
        <v>#VALUE!</v>
      </c>
      <c r="Z33" s="0" t="e">
        <f aca="true">MAX(0,Y33*(1+(_xlfn.NORM.INV(RAND(),Inputs!$D$39,Inputs!$C$39)))-'Year Schedule'!$K$27+'Year Schedule'!$L$27)</f>
        <v>#VALUE!</v>
      </c>
      <c r="AA33" s="0" t="e">
        <f aca="true">MAX(0,Z33*(1+(_xlfn.NORM.INV(RAND(),Inputs!$D$39,Inputs!$C$39)))-'Year Schedule'!$K$28+'Year Schedule'!$L$28)</f>
        <v>#VALUE!</v>
      </c>
      <c r="AB33" s="0" t="e">
        <f aca="true">MAX(0,AA33*(1+(_xlfn.NORM.INV(RAND(),Inputs!$D$39,Inputs!$C$39)))-'Year Schedule'!$K$29+'Year Schedule'!$L$29)</f>
        <v>#VALUE!</v>
      </c>
      <c r="AC33" s="0" t="e">
        <f aca="true">MAX(0,AB33*(1+(_xlfn.NORM.INV(RAND(),Inputs!$D$39,Inputs!$C$39)))-'Year Schedule'!$K$30+'Year Schedule'!$L$30)</f>
        <v>#VALUE!</v>
      </c>
      <c r="AD33" s="0" t="e">
        <f aca="true">MAX(0,AC33*(1+(_xlfn.NORM.INV(RAND(),Inputs!$D$39,Inputs!$C$39)))-'Year Schedule'!$K$31+'Year Schedule'!$L$31)</f>
        <v>#VALUE!</v>
      </c>
      <c r="AE33" s="0" t="e">
        <f aca="true">MAX(0,AD33*(1+(_xlfn.NORM.INV(RAND(),Inputs!$D$39,Inputs!$C$39)))-'Year Schedule'!$K$32+'Year Schedule'!$L$32)</f>
        <v>#VALUE!</v>
      </c>
      <c r="AF33" s="0" t="e">
        <f aca="true">MAX(0,AE33*(1+(_xlfn.NORM.INV(RAND(),Inputs!$D$39,Inputs!$C$39)))-'Year Schedule'!$K$33+'Year Schedule'!$L$33)</f>
        <v>#VALUE!</v>
      </c>
      <c r="AG33" s="0" t="e">
        <f aca="true">MAX(0,AF33*(1+(_xlfn.NORM.INV(RAND(),Inputs!$D$39,Inputs!$C$39)))-'Year Schedule'!$K$34+'Year Schedule'!$L$34)</f>
        <v>#VALUE!</v>
      </c>
      <c r="AH33" s="0" t="e">
        <f aca="true">MAX(0,AG33*(1+(_xlfn.NORM.INV(RAND(),Inputs!$D$39,Inputs!$C$39)))-'Year Schedule'!$K$35+'Year Schedule'!$L$35)</f>
        <v>#VALUE!</v>
      </c>
      <c r="AI33" s="0" t="e">
        <f aca="true">MAX(0,AH33*(1+(_xlfn.NORM.INV(RAND(),Inputs!$D$39,Inputs!$C$39)))-'Year Schedule'!$K$36+'Year Schedule'!$L$36)</f>
        <v>#VALUE!</v>
      </c>
      <c r="AJ33" s="0" t="e">
        <f aca="true">MAX(0,AI33*(1+(_xlfn.NORM.INV(RAND(),Inputs!$D$39,Inputs!$C$39)))-'Year Schedule'!$K$37+'Year Schedule'!$L$37)</f>
        <v>#VALUE!</v>
      </c>
      <c r="AK33" s="0" t="e">
        <f aca="true">MAX(0,AJ33*(1+(_xlfn.NORM.INV(RAND(),Inputs!$D$39,Inputs!$C$39)))-'Year Schedule'!$K$38+'Year Schedule'!$L$38)</f>
        <v>#VALUE!</v>
      </c>
      <c r="AL33" s="0" t="e">
        <f aca="true">MAX(0,AK33*(1+(_xlfn.NORM.INV(RAND(),Inputs!$D$39,Inputs!$C$39)))-'Year Schedule'!$K$39+'Year Schedule'!$L$39)</f>
        <v>#VALUE!</v>
      </c>
      <c r="AM33" s="0" t="e">
        <f aca="true">MAX(0,AL33*(1+(_xlfn.NORM.INV(RAND(),Inputs!$D$39,Inputs!$C$39)))-'Year Schedule'!$K$40+'Year Schedule'!$L$40)</f>
        <v>#VALUE!</v>
      </c>
      <c r="AN33" s="0" t="e">
        <f aca="true">MAX(0,AM33*(1+(_xlfn.NORM.INV(RAND(),Inputs!$D$39,Inputs!$C$39)))-'Year Schedule'!$K$41+'Year Schedule'!$L$41)</f>
        <v>#VALUE!</v>
      </c>
      <c r="AO33" s="0" t="e">
        <f aca="true">MAX(0,AN33*(1+(_xlfn.NORM.INV(RAND(),Inputs!$D$39,Inputs!$C$39)))-'Year Schedule'!$K$42+'Year Schedule'!$L$42)</f>
        <v>#VALUE!</v>
      </c>
      <c r="AP33" s="0" t="e">
        <f aca="true">MAX(0,AO33*(1+(_xlfn.NORM.INV(RAND(),Inputs!$D$39,Inputs!$C$39)))-'Year Schedule'!$K$43+'Year Schedule'!$L$43)</f>
        <v>#VALUE!</v>
      </c>
      <c r="AQ33" s="0" t="e">
        <f aca="true">MAX(0,AP33*(1+(_xlfn.NORM.INV(RAND(),Inputs!$D$39,Inputs!$C$39)))-'Year Schedule'!$K$44+'Year Schedule'!$L$44)</f>
        <v>#VALUE!</v>
      </c>
      <c r="AR33" s="0" t="e">
        <f aca="true">MAX(0,AQ33*(1+(_xlfn.NORM.INV(RAND(),Inputs!$D$39,Inputs!$C$39)))-'Year Schedule'!$K$45+'Year Schedule'!$L$45)</f>
        <v>#VALUE!</v>
      </c>
      <c r="AS33" s="0" t="e">
        <f aca="true">MAX(0,AR33*(1+(_xlfn.NORM.INV(RAND(),Inputs!$D$39,Inputs!$C$39)))-'Year Schedule'!$K$46+'Year Schedule'!$L$46)</f>
        <v>#VALUE!</v>
      </c>
      <c r="AT33" s="0" t="e">
        <f aca="true">MAX(0,AS33*(1+(_xlfn.NORM.INV(RAND(),Inputs!$D$39,Inputs!$C$39)))-'Year Schedule'!$K$47+'Year Schedule'!$L$47)</f>
        <v>#VALUE!</v>
      </c>
      <c r="AU33" s="0" t="e">
        <f aca="true">MAX(0,AT33*(1+(_xlfn.NORM.INV(RAND(),Inputs!$D$39,Inputs!$C$39)))-'Year Schedule'!$K$48+'Year Schedule'!$L$48)</f>
        <v>#VALUE!</v>
      </c>
      <c r="AV33" s="0" t="e">
        <f aca="true">MAX(0,AU33*(1+(_xlfn.NORM.INV(RAND(),Inputs!$D$39,Inputs!$C$39)))-'Year Schedule'!$K$49+'Year Schedule'!$L$49)</f>
        <v>#VALUE!</v>
      </c>
      <c r="AW33" s="0" t="e">
        <f aca="true">MAX(0,AV33*(1+(_xlfn.NORM.INV(RAND(),Inputs!$D$39,Inputs!$C$39)))-'Year Schedule'!$K$50+'Year Schedule'!$L$50)</f>
        <v>#VALUE!</v>
      </c>
      <c r="AX33" s="0" t="e">
        <f aca="true">MAX(0,AW33*(1+(_xlfn.NORM.INV(RAND(),Inputs!$D$39,Inputs!$C$39)))-'Year Schedule'!$K$51+'Year Schedule'!$L$51)</f>
        <v>#VALUE!</v>
      </c>
      <c r="AY33" s="0" t="e">
        <f aca="true">MAX(0,AX33*(1+(_xlfn.NORM.INV(RAND(),Inputs!$D$39,Inputs!$C$39)))-'Year Schedule'!$K$52+'Year Schedule'!$L$52)</f>
        <v>#VALUE!</v>
      </c>
      <c r="AZ33" s="0" t="e">
        <f aca="true">MAX(0,AY33*(1+(_xlfn.NORM.INV(RAND(),Inputs!$D$39,Inputs!$C$39)))-'Year Schedule'!$K$53+'Year Schedule'!$L$53)</f>
        <v>#VALUE!</v>
      </c>
      <c r="BA33" s="0" t="e">
        <f aca="false">INDEX(C33:AZ33,1,Inputs!$C$6)</f>
        <v>#VALUE!</v>
      </c>
      <c r="BB33" s="0" t="n">
        <f aca="false">IFERROR(EXP(SUMPRODUCT(LN((C33:INDEX(C33:AZ33,1,Inputs!$C$6)+$C$1004:INDEX($C$1004:$AZ$1004,1,Inputs!$C$6))/B33:INDEX(B33:AY33,1,Inputs!$C$6)))/Inputs!$C$6)-1,-1)</f>
        <v>-1</v>
      </c>
    </row>
    <row r="34" customFormat="false" ht="15" hidden="false" customHeight="true" outlineLevel="0" collapsed="false">
      <c r="A34" s="0" t="n">
        <v>32</v>
      </c>
      <c r="B34" s="177" t="n">
        <f aca="false">Inputs!$C$38</f>
        <v>0</v>
      </c>
      <c r="C34" s="0" t="e">
        <f aca="true">MAX(0,B34*(1+(_xlfn.NORM.INV(RAND(),Inputs!$D$39,Inputs!$C$39)))-'Year Schedule'!$K$4+'Year Schedule'!$L$4)</f>
        <v>#VALUE!</v>
      </c>
      <c r="D34" s="0" t="e">
        <f aca="true">MAX(0,C34*(1+(_xlfn.NORM.INV(RAND(),Inputs!$D$39,Inputs!$C$39)))-'Year Schedule'!$K$5+'Year Schedule'!$L$5)</f>
        <v>#VALUE!</v>
      </c>
      <c r="E34" s="0" t="e">
        <f aca="true">MAX(0,D34*(1+(_xlfn.NORM.INV(RAND(),Inputs!$D$39,Inputs!$C$39)))-'Year Schedule'!$K$6+'Year Schedule'!$L$6)</f>
        <v>#VALUE!</v>
      </c>
      <c r="F34" s="0" t="e">
        <f aca="true">MAX(0,E34*(1+(_xlfn.NORM.INV(RAND(),Inputs!$D$39,Inputs!$C$39)))-'Year Schedule'!$K$7+'Year Schedule'!$L$7)</f>
        <v>#VALUE!</v>
      </c>
      <c r="G34" s="0" t="e">
        <f aca="true">MAX(0,F34*(1+(_xlfn.NORM.INV(RAND(),Inputs!$D$39,Inputs!$C$39)))-'Year Schedule'!$K$8+'Year Schedule'!$L$8)</f>
        <v>#VALUE!</v>
      </c>
      <c r="H34" s="0" t="e">
        <f aca="true">MAX(0,G34*(1+(_xlfn.NORM.INV(RAND(),Inputs!$D$39,Inputs!$C$39)))-'Year Schedule'!$K$9+'Year Schedule'!$L$9)</f>
        <v>#VALUE!</v>
      </c>
      <c r="I34" s="0" t="e">
        <f aca="true">MAX(0,H34*(1+(_xlfn.NORM.INV(RAND(),Inputs!$D$39,Inputs!$C$39)))-'Year Schedule'!$K$10+'Year Schedule'!$L$10)</f>
        <v>#VALUE!</v>
      </c>
      <c r="J34" s="0" t="e">
        <f aca="true">MAX(0,I34*(1+(_xlfn.NORM.INV(RAND(),Inputs!$D$39,Inputs!$C$39)))-'Year Schedule'!$K$11+'Year Schedule'!$L$11)</f>
        <v>#VALUE!</v>
      </c>
      <c r="K34" s="0" t="e">
        <f aca="true">MAX(0,J34*(1+(_xlfn.NORM.INV(RAND(),Inputs!$D$39,Inputs!$C$39)))-'Year Schedule'!$K$12+'Year Schedule'!$L$12)</f>
        <v>#VALUE!</v>
      </c>
      <c r="L34" s="0" t="e">
        <f aca="true">MAX(0,K34*(1+(_xlfn.NORM.INV(RAND(),Inputs!$D$39,Inputs!$C$39)))-'Year Schedule'!$K$13+'Year Schedule'!$L$13)</f>
        <v>#VALUE!</v>
      </c>
      <c r="M34" s="0" t="e">
        <f aca="true">MAX(0,L34*(1+(_xlfn.NORM.INV(RAND(),Inputs!$D$39,Inputs!$C$39)))-'Year Schedule'!$K$14+'Year Schedule'!$L$14)</f>
        <v>#VALUE!</v>
      </c>
      <c r="N34" s="0" t="e">
        <f aca="true">MAX(0,M34*(1+(_xlfn.NORM.INV(RAND(),Inputs!$D$39,Inputs!$C$39)))-'Year Schedule'!$K$15+'Year Schedule'!$L$15)</f>
        <v>#VALUE!</v>
      </c>
      <c r="O34" s="0" t="e">
        <f aca="true">MAX(0,N34*(1+(_xlfn.NORM.INV(RAND(),Inputs!$D$39,Inputs!$C$39)))-'Year Schedule'!$K$16+'Year Schedule'!$L$16)</f>
        <v>#VALUE!</v>
      </c>
      <c r="P34" s="0" t="e">
        <f aca="true">MAX(0,O34*(1+(_xlfn.NORM.INV(RAND(),Inputs!$D$39,Inputs!$C$39)))-'Year Schedule'!$K$17+'Year Schedule'!$L$17)</f>
        <v>#VALUE!</v>
      </c>
      <c r="Q34" s="0" t="e">
        <f aca="true">MAX(0,P34*(1+(_xlfn.NORM.INV(RAND(),Inputs!$D$39,Inputs!$C$39)))-'Year Schedule'!$K$18+'Year Schedule'!$L$18)</f>
        <v>#VALUE!</v>
      </c>
      <c r="R34" s="0" t="e">
        <f aca="true">MAX(0,Q34*(1+(_xlfn.NORM.INV(RAND(),Inputs!$D$39,Inputs!$C$39)))-'Year Schedule'!$K$19+'Year Schedule'!$L$19)</f>
        <v>#VALUE!</v>
      </c>
      <c r="S34" s="0" t="e">
        <f aca="true">MAX(0,R34*(1+(_xlfn.NORM.INV(RAND(),Inputs!$D$39,Inputs!$C$39)))-'Year Schedule'!$K$20+'Year Schedule'!$L$20)</f>
        <v>#VALUE!</v>
      </c>
      <c r="T34" s="0" t="e">
        <f aca="true">MAX(0,S34*(1+(_xlfn.NORM.INV(RAND(),Inputs!$D$39,Inputs!$C$39)))-'Year Schedule'!$K$21+'Year Schedule'!$L$21)</f>
        <v>#VALUE!</v>
      </c>
      <c r="U34" s="0" t="e">
        <f aca="true">MAX(0,T34*(1+(_xlfn.NORM.INV(RAND(),Inputs!$D$39,Inputs!$C$39)))-'Year Schedule'!$K$22+'Year Schedule'!$L$22)</f>
        <v>#VALUE!</v>
      </c>
      <c r="V34" s="0" t="e">
        <f aca="true">MAX(0,U34*(1+(_xlfn.NORM.INV(RAND(),Inputs!$D$39,Inputs!$C$39)))-'Year Schedule'!$K$23+'Year Schedule'!$L$23)</f>
        <v>#VALUE!</v>
      </c>
      <c r="W34" s="0" t="e">
        <f aca="true">MAX(0,V34*(1+(_xlfn.NORM.INV(RAND(),Inputs!$D$39,Inputs!$C$39)))-'Year Schedule'!$K$24+'Year Schedule'!$L$24)</f>
        <v>#VALUE!</v>
      </c>
      <c r="X34" s="0" t="e">
        <f aca="true">MAX(0,W34*(1+(_xlfn.NORM.INV(RAND(),Inputs!$D$39,Inputs!$C$39)))-'Year Schedule'!$K$25+'Year Schedule'!$L$25)</f>
        <v>#VALUE!</v>
      </c>
      <c r="Y34" s="0" t="e">
        <f aca="true">MAX(0,X34*(1+(_xlfn.NORM.INV(RAND(),Inputs!$D$39,Inputs!$C$39)))-'Year Schedule'!$K$26+'Year Schedule'!$L$26)</f>
        <v>#VALUE!</v>
      </c>
      <c r="Z34" s="0" t="e">
        <f aca="true">MAX(0,Y34*(1+(_xlfn.NORM.INV(RAND(),Inputs!$D$39,Inputs!$C$39)))-'Year Schedule'!$K$27+'Year Schedule'!$L$27)</f>
        <v>#VALUE!</v>
      </c>
      <c r="AA34" s="0" t="e">
        <f aca="true">MAX(0,Z34*(1+(_xlfn.NORM.INV(RAND(),Inputs!$D$39,Inputs!$C$39)))-'Year Schedule'!$K$28+'Year Schedule'!$L$28)</f>
        <v>#VALUE!</v>
      </c>
      <c r="AB34" s="0" t="e">
        <f aca="true">MAX(0,AA34*(1+(_xlfn.NORM.INV(RAND(),Inputs!$D$39,Inputs!$C$39)))-'Year Schedule'!$K$29+'Year Schedule'!$L$29)</f>
        <v>#VALUE!</v>
      </c>
      <c r="AC34" s="0" t="e">
        <f aca="true">MAX(0,AB34*(1+(_xlfn.NORM.INV(RAND(),Inputs!$D$39,Inputs!$C$39)))-'Year Schedule'!$K$30+'Year Schedule'!$L$30)</f>
        <v>#VALUE!</v>
      </c>
      <c r="AD34" s="0" t="e">
        <f aca="true">MAX(0,AC34*(1+(_xlfn.NORM.INV(RAND(),Inputs!$D$39,Inputs!$C$39)))-'Year Schedule'!$K$31+'Year Schedule'!$L$31)</f>
        <v>#VALUE!</v>
      </c>
      <c r="AE34" s="0" t="e">
        <f aca="true">MAX(0,AD34*(1+(_xlfn.NORM.INV(RAND(),Inputs!$D$39,Inputs!$C$39)))-'Year Schedule'!$K$32+'Year Schedule'!$L$32)</f>
        <v>#VALUE!</v>
      </c>
      <c r="AF34" s="0" t="e">
        <f aca="true">MAX(0,AE34*(1+(_xlfn.NORM.INV(RAND(),Inputs!$D$39,Inputs!$C$39)))-'Year Schedule'!$K$33+'Year Schedule'!$L$33)</f>
        <v>#VALUE!</v>
      </c>
      <c r="AG34" s="0" t="e">
        <f aca="true">MAX(0,AF34*(1+(_xlfn.NORM.INV(RAND(),Inputs!$D$39,Inputs!$C$39)))-'Year Schedule'!$K$34+'Year Schedule'!$L$34)</f>
        <v>#VALUE!</v>
      </c>
      <c r="AH34" s="0" t="e">
        <f aca="true">MAX(0,AG34*(1+(_xlfn.NORM.INV(RAND(),Inputs!$D$39,Inputs!$C$39)))-'Year Schedule'!$K$35+'Year Schedule'!$L$35)</f>
        <v>#VALUE!</v>
      </c>
      <c r="AI34" s="0" t="e">
        <f aca="true">MAX(0,AH34*(1+(_xlfn.NORM.INV(RAND(),Inputs!$D$39,Inputs!$C$39)))-'Year Schedule'!$K$36+'Year Schedule'!$L$36)</f>
        <v>#VALUE!</v>
      </c>
      <c r="AJ34" s="0" t="e">
        <f aca="true">MAX(0,AI34*(1+(_xlfn.NORM.INV(RAND(),Inputs!$D$39,Inputs!$C$39)))-'Year Schedule'!$K$37+'Year Schedule'!$L$37)</f>
        <v>#VALUE!</v>
      </c>
      <c r="AK34" s="0" t="e">
        <f aca="true">MAX(0,AJ34*(1+(_xlfn.NORM.INV(RAND(),Inputs!$D$39,Inputs!$C$39)))-'Year Schedule'!$K$38+'Year Schedule'!$L$38)</f>
        <v>#VALUE!</v>
      </c>
      <c r="AL34" s="0" t="e">
        <f aca="true">MAX(0,AK34*(1+(_xlfn.NORM.INV(RAND(),Inputs!$D$39,Inputs!$C$39)))-'Year Schedule'!$K$39+'Year Schedule'!$L$39)</f>
        <v>#VALUE!</v>
      </c>
      <c r="AM34" s="0" t="e">
        <f aca="true">MAX(0,AL34*(1+(_xlfn.NORM.INV(RAND(),Inputs!$D$39,Inputs!$C$39)))-'Year Schedule'!$K$40+'Year Schedule'!$L$40)</f>
        <v>#VALUE!</v>
      </c>
      <c r="AN34" s="0" t="e">
        <f aca="true">MAX(0,AM34*(1+(_xlfn.NORM.INV(RAND(),Inputs!$D$39,Inputs!$C$39)))-'Year Schedule'!$K$41+'Year Schedule'!$L$41)</f>
        <v>#VALUE!</v>
      </c>
      <c r="AO34" s="0" t="e">
        <f aca="true">MAX(0,AN34*(1+(_xlfn.NORM.INV(RAND(),Inputs!$D$39,Inputs!$C$39)))-'Year Schedule'!$K$42+'Year Schedule'!$L$42)</f>
        <v>#VALUE!</v>
      </c>
      <c r="AP34" s="0" t="e">
        <f aca="true">MAX(0,AO34*(1+(_xlfn.NORM.INV(RAND(),Inputs!$D$39,Inputs!$C$39)))-'Year Schedule'!$K$43+'Year Schedule'!$L$43)</f>
        <v>#VALUE!</v>
      </c>
      <c r="AQ34" s="0" t="e">
        <f aca="true">MAX(0,AP34*(1+(_xlfn.NORM.INV(RAND(),Inputs!$D$39,Inputs!$C$39)))-'Year Schedule'!$K$44+'Year Schedule'!$L$44)</f>
        <v>#VALUE!</v>
      </c>
      <c r="AR34" s="0" t="e">
        <f aca="true">MAX(0,AQ34*(1+(_xlfn.NORM.INV(RAND(),Inputs!$D$39,Inputs!$C$39)))-'Year Schedule'!$K$45+'Year Schedule'!$L$45)</f>
        <v>#VALUE!</v>
      </c>
      <c r="AS34" s="0" t="e">
        <f aca="true">MAX(0,AR34*(1+(_xlfn.NORM.INV(RAND(),Inputs!$D$39,Inputs!$C$39)))-'Year Schedule'!$K$46+'Year Schedule'!$L$46)</f>
        <v>#VALUE!</v>
      </c>
      <c r="AT34" s="0" t="e">
        <f aca="true">MAX(0,AS34*(1+(_xlfn.NORM.INV(RAND(),Inputs!$D$39,Inputs!$C$39)))-'Year Schedule'!$K$47+'Year Schedule'!$L$47)</f>
        <v>#VALUE!</v>
      </c>
      <c r="AU34" s="0" t="e">
        <f aca="true">MAX(0,AT34*(1+(_xlfn.NORM.INV(RAND(),Inputs!$D$39,Inputs!$C$39)))-'Year Schedule'!$K$48+'Year Schedule'!$L$48)</f>
        <v>#VALUE!</v>
      </c>
      <c r="AV34" s="0" t="e">
        <f aca="true">MAX(0,AU34*(1+(_xlfn.NORM.INV(RAND(),Inputs!$D$39,Inputs!$C$39)))-'Year Schedule'!$K$49+'Year Schedule'!$L$49)</f>
        <v>#VALUE!</v>
      </c>
      <c r="AW34" s="0" t="e">
        <f aca="true">MAX(0,AV34*(1+(_xlfn.NORM.INV(RAND(),Inputs!$D$39,Inputs!$C$39)))-'Year Schedule'!$K$50+'Year Schedule'!$L$50)</f>
        <v>#VALUE!</v>
      </c>
      <c r="AX34" s="0" t="e">
        <f aca="true">MAX(0,AW34*(1+(_xlfn.NORM.INV(RAND(),Inputs!$D$39,Inputs!$C$39)))-'Year Schedule'!$K$51+'Year Schedule'!$L$51)</f>
        <v>#VALUE!</v>
      </c>
      <c r="AY34" s="0" t="e">
        <f aca="true">MAX(0,AX34*(1+(_xlfn.NORM.INV(RAND(),Inputs!$D$39,Inputs!$C$39)))-'Year Schedule'!$K$52+'Year Schedule'!$L$52)</f>
        <v>#VALUE!</v>
      </c>
      <c r="AZ34" s="0" t="e">
        <f aca="true">MAX(0,AY34*(1+(_xlfn.NORM.INV(RAND(),Inputs!$D$39,Inputs!$C$39)))-'Year Schedule'!$K$53+'Year Schedule'!$L$53)</f>
        <v>#VALUE!</v>
      </c>
      <c r="BA34" s="0" t="e">
        <f aca="false">INDEX(C34:AZ34,1,Inputs!$C$6)</f>
        <v>#VALUE!</v>
      </c>
      <c r="BB34" s="0" t="n">
        <f aca="false">IFERROR(EXP(SUMPRODUCT(LN((C34:INDEX(C34:AZ34,1,Inputs!$C$6)+$C$1004:INDEX($C$1004:$AZ$1004,1,Inputs!$C$6))/B34:INDEX(B34:AY34,1,Inputs!$C$6)))/Inputs!$C$6)-1,-1)</f>
        <v>-1</v>
      </c>
    </row>
    <row r="35" customFormat="false" ht="15" hidden="false" customHeight="true" outlineLevel="0" collapsed="false">
      <c r="A35" s="0" t="n">
        <v>33</v>
      </c>
      <c r="B35" s="177" t="n">
        <f aca="false">Inputs!$C$38</f>
        <v>0</v>
      </c>
      <c r="C35" s="0" t="e">
        <f aca="true">MAX(0,B35*(1+(_xlfn.NORM.INV(RAND(),Inputs!$D$39,Inputs!$C$39)))-'Year Schedule'!$K$4+'Year Schedule'!$L$4)</f>
        <v>#VALUE!</v>
      </c>
      <c r="D35" s="0" t="e">
        <f aca="true">MAX(0,C35*(1+(_xlfn.NORM.INV(RAND(),Inputs!$D$39,Inputs!$C$39)))-'Year Schedule'!$K$5+'Year Schedule'!$L$5)</f>
        <v>#VALUE!</v>
      </c>
      <c r="E35" s="0" t="e">
        <f aca="true">MAX(0,D35*(1+(_xlfn.NORM.INV(RAND(),Inputs!$D$39,Inputs!$C$39)))-'Year Schedule'!$K$6+'Year Schedule'!$L$6)</f>
        <v>#VALUE!</v>
      </c>
      <c r="F35" s="0" t="e">
        <f aca="true">MAX(0,E35*(1+(_xlfn.NORM.INV(RAND(),Inputs!$D$39,Inputs!$C$39)))-'Year Schedule'!$K$7+'Year Schedule'!$L$7)</f>
        <v>#VALUE!</v>
      </c>
      <c r="G35" s="0" t="e">
        <f aca="true">MAX(0,F35*(1+(_xlfn.NORM.INV(RAND(),Inputs!$D$39,Inputs!$C$39)))-'Year Schedule'!$K$8+'Year Schedule'!$L$8)</f>
        <v>#VALUE!</v>
      </c>
      <c r="H35" s="0" t="e">
        <f aca="true">MAX(0,G35*(1+(_xlfn.NORM.INV(RAND(),Inputs!$D$39,Inputs!$C$39)))-'Year Schedule'!$K$9+'Year Schedule'!$L$9)</f>
        <v>#VALUE!</v>
      </c>
      <c r="I35" s="0" t="e">
        <f aca="true">MAX(0,H35*(1+(_xlfn.NORM.INV(RAND(),Inputs!$D$39,Inputs!$C$39)))-'Year Schedule'!$K$10+'Year Schedule'!$L$10)</f>
        <v>#VALUE!</v>
      </c>
      <c r="J35" s="0" t="e">
        <f aca="true">MAX(0,I35*(1+(_xlfn.NORM.INV(RAND(),Inputs!$D$39,Inputs!$C$39)))-'Year Schedule'!$K$11+'Year Schedule'!$L$11)</f>
        <v>#VALUE!</v>
      </c>
      <c r="K35" s="0" t="e">
        <f aca="true">MAX(0,J35*(1+(_xlfn.NORM.INV(RAND(),Inputs!$D$39,Inputs!$C$39)))-'Year Schedule'!$K$12+'Year Schedule'!$L$12)</f>
        <v>#VALUE!</v>
      </c>
      <c r="L35" s="0" t="e">
        <f aca="true">MAX(0,K35*(1+(_xlfn.NORM.INV(RAND(),Inputs!$D$39,Inputs!$C$39)))-'Year Schedule'!$K$13+'Year Schedule'!$L$13)</f>
        <v>#VALUE!</v>
      </c>
      <c r="M35" s="0" t="e">
        <f aca="true">MAX(0,L35*(1+(_xlfn.NORM.INV(RAND(),Inputs!$D$39,Inputs!$C$39)))-'Year Schedule'!$K$14+'Year Schedule'!$L$14)</f>
        <v>#VALUE!</v>
      </c>
      <c r="N35" s="0" t="e">
        <f aca="true">MAX(0,M35*(1+(_xlfn.NORM.INV(RAND(),Inputs!$D$39,Inputs!$C$39)))-'Year Schedule'!$K$15+'Year Schedule'!$L$15)</f>
        <v>#VALUE!</v>
      </c>
      <c r="O35" s="0" t="e">
        <f aca="true">MAX(0,N35*(1+(_xlfn.NORM.INV(RAND(),Inputs!$D$39,Inputs!$C$39)))-'Year Schedule'!$K$16+'Year Schedule'!$L$16)</f>
        <v>#VALUE!</v>
      </c>
      <c r="P35" s="0" t="e">
        <f aca="true">MAX(0,O35*(1+(_xlfn.NORM.INV(RAND(),Inputs!$D$39,Inputs!$C$39)))-'Year Schedule'!$K$17+'Year Schedule'!$L$17)</f>
        <v>#VALUE!</v>
      </c>
      <c r="Q35" s="0" t="e">
        <f aca="true">MAX(0,P35*(1+(_xlfn.NORM.INV(RAND(),Inputs!$D$39,Inputs!$C$39)))-'Year Schedule'!$K$18+'Year Schedule'!$L$18)</f>
        <v>#VALUE!</v>
      </c>
      <c r="R35" s="0" t="e">
        <f aca="true">MAX(0,Q35*(1+(_xlfn.NORM.INV(RAND(),Inputs!$D$39,Inputs!$C$39)))-'Year Schedule'!$K$19+'Year Schedule'!$L$19)</f>
        <v>#VALUE!</v>
      </c>
      <c r="S35" s="0" t="e">
        <f aca="true">MAX(0,R35*(1+(_xlfn.NORM.INV(RAND(),Inputs!$D$39,Inputs!$C$39)))-'Year Schedule'!$K$20+'Year Schedule'!$L$20)</f>
        <v>#VALUE!</v>
      </c>
      <c r="T35" s="0" t="e">
        <f aca="true">MAX(0,S35*(1+(_xlfn.NORM.INV(RAND(),Inputs!$D$39,Inputs!$C$39)))-'Year Schedule'!$K$21+'Year Schedule'!$L$21)</f>
        <v>#VALUE!</v>
      </c>
      <c r="U35" s="0" t="e">
        <f aca="true">MAX(0,T35*(1+(_xlfn.NORM.INV(RAND(),Inputs!$D$39,Inputs!$C$39)))-'Year Schedule'!$K$22+'Year Schedule'!$L$22)</f>
        <v>#VALUE!</v>
      </c>
      <c r="V35" s="0" t="e">
        <f aca="true">MAX(0,U35*(1+(_xlfn.NORM.INV(RAND(),Inputs!$D$39,Inputs!$C$39)))-'Year Schedule'!$K$23+'Year Schedule'!$L$23)</f>
        <v>#VALUE!</v>
      </c>
      <c r="W35" s="0" t="e">
        <f aca="true">MAX(0,V35*(1+(_xlfn.NORM.INV(RAND(),Inputs!$D$39,Inputs!$C$39)))-'Year Schedule'!$K$24+'Year Schedule'!$L$24)</f>
        <v>#VALUE!</v>
      </c>
      <c r="X35" s="0" t="e">
        <f aca="true">MAX(0,W35*(1+(_xlfn.NORM.INV(RAND(),Inputs!$D$39,Inputs!$C$39)))-'Year Schedule'!$K$25+'Year Schedule'!$L$25)</f>
        <v>#VALUE!</v>
      </c>
      <c r="Y35" s="0" t="e">
        <f aca="true">MAX(0,X35*(1+(_xlfn.NORM.INV(RAND(),Inputs!$D$39,Inputs!$C$39)))-'Year Schedule'!$K$26+'Year Schedule'!$L$26)</f>
        <v>#VALUE!</v>
      </c>
      <c r="Z35" s="0" t="e">
        <f aca="true">MAX(0,Y35*(1+(_xlfn.NORM.INV(RAND(),Inputs!$D$39,Inputs!$C$39)))-'Year Schedule'!$K$27+'Year Schedule'!$L$27)</f>
        <v>#VALUE!</v>
      </c>
      <c r="AA35" s="0" t="e">
        <f aca="true">MAX(0,Z35*(1+(_xlfn.NORM.INV(RAND(),Inputs!$D$39,Inputs!$C$39)))-'Year Schedule'!$K$28+'Year Schedule'!$L$28)</f>
        <v>#VALUE!</v>
      </c>
      <c r="AB35" s="0" t="e">
        <f aca="true">MAX(0,AA35*(1+(_xlfn.NORM.INV(RAND(),Inputs!$D$39,Inputs!$C$39)))-'Year Schedule'!$K$29+'Year Schedule'!$L$29)</f>
        <v>#VALUE!</v>
      </c>
      <c r="AC35" s="0" t="e">
        <f aca="true">MAX(0,AB35*(1+(_xlfn.NORM.INV(RAND(),Inputs!$D$39,Inputs!$C$39)))-'Year Schedule'!$K$30+'Year Schedule'!$L$30)</f>
        <v>#VALUE!</v>
      </c>
      <c r="AD35" s="0" t="e">
        <f aca="true">MAX(0,AC35*(1+(_xlfn.NORM.INV(RAND(),Inputs!$D$39,Inputs!$C$39)))-'Year Schedule'!$K$31+'Year Schedule'!$L$31)</f>
        <v>#VALUE!</v>
      </c>
      <c r="AE35" s="0" t="e">
        <f aca="true">MAX(0,AD35*(1+(_xlfn.NORM.INV(RAND(),Inputs!$D$39,Inputs!$C$39)))-'Year Schedule'!$K$32+'Year Schedule'!$L$32)</f>
        <v>#VALUE!</v>
      </c>
      <c r="AF35" s="0" t="e">
        <f aca="true">MAX(0,AE35*(1+(_xlfn.NORM.INV(RAND(),Inputs!$D$39,Inputs!$C$39)))-'Year Schedule'!$K$33+'Year Schedule'!$L$33)</f>
        <v>#VALUE!</v>
      </c>
      <c r="AG35" s="0" t="e">
        <f aca="true">MAX(0,AF35*(1+(_xlfn.NORM.INV(RAND(),Inputs!$D$39,Inputs!$C$39)))-'Year Schedule'!$K$34+'Year Schedule'!$L$34)</f>
        <v>#VALUE!</v>
      </c>
      <c r="AH35" s="0" t="e">
        <f aca="true">MAX(0,AG35*(1+(_xlfn.NORM.INV(RAND(),Inputs!$D$39,Inputs!$C$39)))-'Year Schedule'!$K$35+'Year Schedule'!$L$35)</f>
        <v>#VALUE!</v>
      </c>
      <c r="AI35" s="0" t="e">
        <f aca="true">MAX(0,AH35*(1+(_xlfn.NORM.INV(RAND(),Inputs!$D$39,Inputs!$C$39)))-'Year Schedule'!$K$36+'Year Schedule'!$L$36)</f>
        <v>#VALUE!</v>
      </c>
      <c r="AJ35" s="0" t="e">
        <f aca="true">MAX(0,AI35*(1+(_xlfn.NORM.INV(RAND(),Inputs!$D$39,Inputs!$C$39)))-'Year Schedule'!$K$37+'Year Schedule'!$L$37)</f>
        <v>#VALUE!</v>
      </c>
      <c r="AK35" s="0" t="e">
        <f aca="true">MAX(0,AJ35*(1+(_xlfn.NORM.INV(RAND(),Inputs!$D$39,Inputs!$C$39)))-'Year Schedule'!$K$38+'Year Schedule'!$L$38)</f>
        <v>#VALUE!</v>
      </c>
      <c r="AL35" s="0" t="e">
        <f aca="true">MAX(0,AK35*(1+(_xlfn.NORM.INV(RAND(),Inputs!$D$39,Inputs!$C$39)))-'Year Schedule'!$K$39+'Year Schedule'!$L$39)</f>
        <v>#VALUE!</v>
      </c>
      <c r="AM35" s="0" t="e">
        <f aca="true">MAX(0,AL35*(1+(_xlfn.NORM.INV(RAND(),Inputs!$D$39,Inputs!$C$39)))-'Year Schedule'!$K$40+'Year Schedule'!$L$40)</f>
        <v>#VALUE!</v>
      </c>
      <c r="AN35" s="0" t="e">
        <f aca="true">MAX(0,AM35*(1+(_xlfn.NORM.INV(RAND(),Inputs!$D$39,Inputs!$C$39)))-'Year Schedule'!$K$41+'Year Schedule'!$L$41)</f>
        <v>#VALUE!</v>
      </c>
      <c r="AO35" s="0" t="e">
        <f aca="true">MAX(0,AN35*(1+(_xlfn.NORM.INV(RAND(),Inputs!$D$39,Inputs!$C$39)))-'Year Schedule'!$K$42+'Year Schedule'!$L$42)</f>
        <v>#VALUE!</v>
      </c>
      <c r="AP35" s="0" t="e">
        <f aca="true">MAX(0,AO35*(1+(_xlfn.NORM.INV(RAND(),Inputs!$D$39,Inputs!$C$39)))-'Year Schedule'!$K$43+'Year Schedule'!$L$43)</f>
        <v>#VALUE!</v>
      </c>
      <c r="AQ35" s="0" t="e">
        <f aca="true">MAX(0,AP35*(1+(_xlfn.NORM.INV(RAND(),Inputs!$D$39,Inputs!$C$39)))-'Year Schedule'!$K$44+'Year Schedule'!$L$44)</f>
        <v>#VALUE!</v>
      </c>
      <c r="AR35" s="0" t="e">
        <f aca="true">MAX(0,AQ35*(1+(_xlfn.NORM.INV(RAND(),Inputs!$D$39,Inputs!$C$39)))-'Year Schedule'!$K$45+'Year Schedule'!$L$45)</f>
        <v>#VALUE!</v>
      </c>
      <c r="AS35" s="0" t="e">
        <f aca="true">MAX(0,AR35*(1+(_xlfn.NORM.INV(RAND(),Inputs!$D$39,Inputs!$C$39)))-'Year Schedule'!$K$46+'Year Schedule'!$L$46)</f>
        <v>#VALUE!</v>
      </c>
      <c r="AT35" s="0" t="e">
        <f aca="true">MAX(0,AS35*(1+(_xlfn.NORM.INV(RAND(),Inputs!$D$39,Inputs!$C$39)))-'Year Schedule'!$K$47+'Year Schedule'!$L$47)</f>
        <v>#VALUE!</v>
      </c>
      <c r="AU35" s="0" t="e">
        <f aca="true">MAX(0,AT35*(1+(_xlfn.NORM.INV(RAND(),Inputs!$D$39,Inputs!$C$39)))-'Year Schedule'!$K$48+'Year Schedule'!$L$48)</f>
        <v>#VALUE!</v>
      </c>
      <c r="AV35" s="0" t="e">
        <f aca="true">MAX(0,AU35*(1+(_xlfn.NORM.INV(RAND(),Inputs!$D$39,Inputs!$C$39)))-'Year Schedule'!$K$49+'Year Schedule'!$L$49)</f>
        <v>#VALUE!</v>
      </c>
      <c r="AW35" s="0" t="e">
        <f aca="true">MAX(0,AV35*(1+(_xlfn.NORM.INV(RAND(),Inputs!$D$39,Inputs!$C$39)))-'Year Schedule'!$K$50+'Year Schedule'!$L$50)</f>
        <v>#VALUE!</v>
      </c>
      <c r="AX35" s="0" t="e">
        <f aca="true">MAX(0,AW35*(1+(_xlfn.NORM.INV(RAND(),Inputs!$D$39,Inputs!$C$39)))-'Year Schedule'!$K$51+'Year Schedule'!$L$51)</f>
        <v>#VALUE!</v>
      </c>
      <c r="AY35" s="0" t="e">
        <f aca="true">MAX(0,AX35*(1+(_xlfn.NORM.INV(RAND(),Inputs!$D$39,Inputs!$C$39)))-'Year Schedule'!$K$52+'Year Schedule'!$L$52)</f>
        <v>#VALUE!</v>
      </c>
      <c r="AZ35" s="0" t="e">
        <f aca="true">MAX(0,AY35*(1+(_xlfn.NORM.INV(RAND(),Inputs!$D$39,Inputs!$C$39)))-'Year Schedule'!$K$53+'Year Schedule'!$L$53)</f>
        <v>#VALUE!</v>
      </c>
      <c r="BA35" s="0" t="e">
        <f aca="false">INDEX(C35:AZ35,1,Inputs!$C$6)</f>
        <v>#VALUE!</v>
      </c>
      <c r="BB35" s="0" t="n">
        <f aca="false">IFERROR(EXP(SUMPRODUCT(LN((C35:INDEX(C35:AZ35,1,Inputs!$C$6)+$C$1004:INDEX($C$1004:$AZ$1004,1,Inputs!$C$6))/B35:INDEX(B35:AY35,1,Inputs!$C$6)))/Inputs!$C$6)-1,-1)</f>
        <v>-1</v>
      </c>
    </row>
    <row r="36" customFormat="false" ht="15" hidden="false" customHeight="true" outlineLevel="0" collapsed="false">
      <c r="A36" s="0" t="n">
        <v>34</v>
      </c>
      <c r="B36" s="177" t="n">
        <f aca="false">Inputs!$C$38</f>
        <v>0</v>
      </c>
      <c r="C36" s="0" t="e">
        <f aca="true">MAX(0,B36*(1+(_xlfn.NORM.INV(RAND(),Inputs!$D$39,Inputs!$C$39)))-'Year Schedule'!$K$4+'Year Schedule'!$L$4)</f>
        <v>#VALUE!</v>
      </c>
      <c r="D36" s="0" t="e">
        <f aca="true">MAX(0,C36*(1+(_xlfn.NORM.INV(RAND(),Inputs!$D$39,Inputs!$C$39)))-'Year Schedule'!$K$5+'Year Schedule'!$L$5)</f>
        <v>#VALUE!</v>
      </c>
      <c r="E36" s="0" t="e">
        <f aca="true">MAX(0,D36*(1+(_xlfn.NORM.INV(RAND(),Inputs!$D$39,Inputs!$C$39)))-'Year Schedule'!$K$6+'Year Schedule'!$L$6)</f>
        <v>#VALUE!</v>
      </c>
      <c r="F36" s="0" t="e">
        <f aca="true">MAX(0,E36*(1+(_xlfn.NORM.INV(RAND(),Inputs!$D$39,Inputs!$C$39)))-'Year Schedule'!$K$7+'Year Schedule'!$L$7)</f>
        <v>#VALUE!</v>
      </c>
      <c r="G36" s="0" t="e">
        <f aca="true">MAX(0,F36*(1+(_xlfn.NORM.INV(RAND(),Inputs!$D$39,Inputs!$C$39)))-'Year Schedule'!$K$8+'Year Schedule'!$L$8)</f>
        <v>#VALUE!</v>
      </c>
      <c r="H36" s="0" t="e">
        <f aca="true">MAX(0,G36*(1+(_xlfn.NORM.INV(RAND(),Inputs!$D$39,Inputs!$C$39)))-'Year Schedule'!$K$9+'Year Schedule'!$L$9)</f>
        <v>#VALUE!</v>
      </c>
      <c r="I36" s="0" t="e">
        <f aca="true">MAX(0,H36*(1+(_xlfn.NORM.INV(RAND(),Inputs!$D$39,Inputs!$C$39)))-'Year Schedule'!$K$10+'Year Schedule'!$L$10)</f>
        <v>#VALUE!</v>
      </c>
      <c r="J36" s="0" t="e">
        <f aca="true">MAX(0,I36*(1+(_xlfn.NORM.INV(RAND(),Inputs!$D$39,Inputs!$C$39)))-'Year Schedule'!$K$11+'Year Schedule'!$L$11)</f>
        <v>#VALUE!</v>
      </c>
      <c r="K36" s="0" t="e">
        <f aca="true">MAX(0,J36*(1+(_xlfn.NORM.INV(RAND(),Inputs!$D$39,Inputs!$C$39)))-'Year Schedule'!$K$12+'Year Schedule'!$L$12)</f>
        <v>#VALUE!</v>
      </c>
      <c r="L36" s="0" t="e">
        <f aca="true">MAX(0,K36*(1+(_xlfn.NORM.INV(RAND(),Inputs!$D$39,Inputs!$C$39)))-'Year Schedule'!$K$13+'Year Schedule'!$L$13)</f>
        <v>#VALUE!</v>
      </c>
      <c r="M36" s="0" t="e">
        <f aca="true">MAX(0,L36*(1+(_xlfn.NORM.INV(RAND(),Inputs!$D$39,Inputs!$C$39)))-'Year Schedule'!$K$14+'Year Schedule'!$L$14)</f>
        <v>#VALUE!</v>
      </c>
      <c r="N36" s="0" t="e">
        <f aca="true">MAX(0,M36*(1+(_xlfn.NORM.INV(RAND(),Inputs!$D$39,Inputs!$C$39)))-'Year Schedule'!$K$15+'Year Schedule'!$L$15)</f>
        <v>#VALUE!</v>
      </c>
      <c r="O36" s="0" t="e">
        <f aca="true">MAX(0,N36*(1+(_xlfn.NORM.INV(RAND(),Inputs!$D$39,Inputs!$C$39)))-'Year Schedule'!$K$16+'Year Schedule'!$L$16)</f>
        <v>#VALUE!</v>
      </c>
      <c r="P36" s="0" t="e">
        <f aca="true">MAX(0,O36*(1+(_xlfn.NORM.INV(RAND(),Inputs!$D$39,Inputs!$C$39)))-'Year Schedule'!$K$17+'Year Schedule'!$L$17)</f>
        <v>#VALUE!</v>
      </c>
      <c r="Q36" s="0" t="e">
        <f aca="true">MAX(0,P36*(1+(_xlfn.NORM.INV(RAND(),Inputs!$D$39,Inputs!$C$39)))-'Year Schedule'!$K$18+'Year Schedule'!$L$18)</f>
        <v>#VALUE!</v>
      </c>
      <c r="R36" s="0" t="e">
        <f aca="true">MAX(0,Q36*(1+(_xlfn.NORM.INV(RAND(),Inputs!$D$39,Inputs!$C$39)))-'Year Schedule'!$K$19+'Year Schedule'!$L$19)</f>
        <v>#VALUE!</v>
      </c>
      <c r="S36" s="0" t="e">
        <f aca="true">MAX(0,R36*(1+(_xlfn.NORM.INV(RAND(),Inputs!$D$39,Inputs!$C$39)))-'Year Schedule'!$K$20+'Year Schedule'!$L$20)</f>
        <v>#VALUE!</v>
      </c>
      <c r="T36" s="0" t="e">
        <f aca="true">MAX(0,S36*(1+(_xlfn.NORM.INV(RAND(),Inputs!$D$39,Inputs!$C$39)))-'Year Schedule'!$K$21+'Year Schedule'!$L$21)</f>
        <v>#VALUE!</v>
      </c>
      <c r="U36" s="0" t="e">
        <f aca="true">MAX(0,T36*(1+(_xlfn.NORM.INV(RAND(),Inputs!$D$39,Inputs!$C$39)))-'Year Schedule'!$K$22+'Year Schedule'!$L$22)</f>
        <v>#VALUE!</v>
      </c>
      <c r="V36" s="0" t="e">
        <f aca="true">MAX(0,U36*(1+(_xlfn.NORM.INV(RAND(),Inputs!$D$39,Inputs!$C$39)))-'Year Schedule'!$K$23+'Year Schedule'!$L$23)</f>
        <v>#VALUE!</v>
      </c>
      <c r="W36" s="0" t="e">
        <f aca="true">MAX(0,V36*(1+(_xlfn.NORM.INV(RAND(),Inputs!$D$39,Inputs!$C$39)))-'Year Schedule'!$K$24+'Year Schedule'!$L$24)</f>
        <v>#VALUE!</v>
      </c>
      <c r="X36" s="0" t="e">
        <f aca="true">MAX(0,W36*(1+(_xlfn.NORM.INV(RAND(),Inputs!$D$39,Inputs!$C$39)))-'Year Schedule'!$K$25+'Year Schedule'!$L$25)</f>
        <v>#VALUE!</v>
      </c>
      <c r="Y36" s="0" t="e">
        <f aca="true">MAX(0,X36*(1+(_xlfn.NORM.INV(RAND(),Inputs!$D$39,Inputs!$C$39)))-'Year Schedule'!$K$26+'Year Schedule'!$L$26)</f>
        <v>#VALUE!</v>
      </c>
      <c r="Z36" s="0" t="e">
        <f aca="true">MAX(0,Y36*(1+(_xlfn.NORM.INV(RAND(),Inputs!$D$39,Inputs!$C$39)))-'Year Schedule'!$K$27+'Year Schedule'!$L$27)</f>
        <v>#VALUE!</v>
      </c>
      <c r="AA36" s="0" t="e">
        <f aca="true">MAX(0,Z36*(1+(_xlfn.NORM.INV(RAND(),Inputs!$D$39,Inputs!$C$39)))-'Year Schedule'!$K$28+'Year Schedule'!$L$28)</f>
        <v>#VALUE!</v>
      </c>
      <c r="AB36" s="0" t="e">
        <f aca="true">MAX(0,AA36*(1+(_xlfn.NORM.INV(RAND(),Inputs!$D$39,Inputs!$C$39)))-'Year Schedule'!$K$29+'Year Schedule'!$L$29)</f>
        <v>#VALUE!</v>
      </c>
      <c r="AC36" s="0" t="e">
        <f aca="true">MAX(0,AB36*(1+(_xlfn.NORM.INV(RAND(),Inputs!$D$39,Inputs!$C$39)))-'Year Schedule'!$K$30+'Year Schedule'!$L$30)</f>
        <v>#VALUE!</v>
      </c>
      <c r="AD36" s="0" t="e">
        <f aca="true">MAX(0,AC36*(1+(_xlfn.NORM.INV(RAND(),Inputs!$D$39,Inputs!$C$39)))-'Year Schedule'!$K$31+'Year Schedule'!$L$31)</f>
        <v>#VALUE!</v>
      </c>
      <c r="AE36" s="0" t="e">
        <f aca="true">MAX(0,AD36*(1+(_xlfn.NORM.INV(RAND(),Inputs!$D$39,Inputs!$C$39)))-'Year Schedule'!$K$32+'Year Schedule'!$L$32)</f>
        <v>#VALUE!</v>
      </c>
      <c r="AF36" s="0" t="e">
        <f aca="true">MAX(0,AE36*(1+(_xlfn.NORM.INV(RAND(),Inputs!$D$39,Inputs!$C$39)))-'Year Schedule'!$K$33+'Year Schedule'!$L$33)</f>
        <v>#VALUE!</v>
      </c>
      <c r="AG36" s="0" t="e">
        <f aca="true">MAX(0,AF36*(1+(_xlfn.NORM.INV(RAND(),Inputs!$D$39,Inputs!$C$39)))-'Year Schedule'!$K$34+'Year Schedule'!$L$34)</f>
        <v>#VALUE!</v>
      </c>
      <c r="AH36" s="0" t="e">
        <f aca="true">MAX(0,AG36*(1+(_xlfn.NORM.INV(RAND(),Inputs!$D$39,Inputs!$C$39)))-'Year Schedule'!$K$35+'Year Schedule'!$L$35)</f>
        <v>#VALUE!</v>
      </c>
      <c r="AI36" s="0" t="e">
        <f aca="true">MAX(0,AH36*(1+(_xlfn.NORM.INV(RAND(),Inputs!$D$39,Inputs!$C$39)))-'Year Schedule'!$K$36+'Year Schedule'!$L$36)</f>
        <v>#VALUE!</v>
      </c>
      <c r="AJ36" s="0" t="e">
        <f aca="true">MAX(0,AI36*(1+(_xlfn.NORM.INV(RAND(),Inputs!$D$39,Inputs!$C$39)))-'Year Schedule'!$K$37+'Year Schedule'!$L$37)</f>
        <v>#VALUE!</v>
      </c>
      <c r="AK36" s="0" t="e">
        <f aca="true">MAX(0,AJ36*(1+(_xlfn.NORM.INV(RAND(),Inputs!$D$39,Inputs!$C$39)))-'Year Schedule'!$K$38+'Year Schedule'!$L$38)</f>
        <v>#VALUE!</v>
      </c>
      <c r="AL36" s="0" t="e">
        <f aca="true">MAX(0,AK36*(1+(_xlfn.NORM.INV(RAND(),Inputs!$D$39,Inputs!$C$39)))-'Year Schedule'!$K$39+'Year Schedule'!$L$39)</f>
        <v>#VALUE!</v>
      </c>
      <c r="AM36" s="0" t="e">
        <f aca="true">MAX(0,AL36*(1+(_xlfn.NORM.INV(RAND(),Inputs!$D$39,Inputs!$C$39)))-'Year Schedule'!$K$40+'Year Schedule'!$L$40)</f>
        <v>#VALUE!</v>
      </c>
      <c r="AN36" s="0" t="e">
        <f aca="true">MAX(0,AM36*(1+(_xlfn.NORM.INV(RAND(),Inputs!$D$39,Inputs!$C$39)))-'Year Schedule'!$K$41+'Year Schedule'!$L$41)</f>
        <v>#VALUE!</v>
      </c>
      <c r="AO36" s="0" t="e">
        <f aca="true">MAX(0,AN36*(1+(_xlfn.NORM.INV(RAND(),Inputs!$D$39,Inputs!$C$39)))-'Year Schedule'!$K$42+'Year Schedule'!$L$42)</f>
        <v>#VALUE!</v>
      </c>
      <c r="AP36" s="0" t="e">
        <f aca="true">MAX(0,AO36*(1+(_xlfn.NORM.INV(RAND(),Inputs!$D$39,Inputs!$C$39)))-'Year Schedule'!$K$43+'Year Schedule'!$L$43)</f>
        <v>#VALUE!</v>
      </c>
      <c r="AQ36" s="0" t="e">
        <f aca="true">MAX(0,AP36*(1+(_xlfn.NORM.INV(RAND(),Inputs!$D$39,Inputs!$C$39)))-'Year Schedule'!$K$44+'Year Schedule'!$L$44)</f>
        <v>#VALUE!</v>
      </c>
      <c r="AR36" s="0" t="e">
        <f aca="true">MAX(0,AQ36*(1+(_xlfn.NORM.INV(RAND(),Inputs!$D$39,Inputs!$C$39)))-'Year Schedule'!$K$45+'Year Schedule'!$L$45)</f>
        <v>#VALUE!</v>
      </c>
      <c r="AS36" s="0" t="e">
        <f aca="true">MAX(0,AR36*(1+(_xlfn.NORM.INV(RAND(),Inputs!$D$39,Inputs!$C$39)))-'Year Schedule'!$K$46+'Year Schedule'!$L$46)</f>
        <v>#VALUE!</v>
      </c>
      <c r="AT36" s="0" t="e">
        <f aca="true">MAX(0,AS36*(1+(_xlfn.NORM.INV(RAND(),Inputs!$D$39,Inputs!$C$39)))-'Year Schedule'!$K$47+'Year Schedule'!$L$47)</f>
        <v>#VALUE!</v>
      </c>
      <c r="AU36" s="0" t="e">
        <f aca="true">MAX(0,AT36*(1+(_xlfn.NORM.INV(RAND(),Inputs!$D$39,Inputs!$C$39)))-'Year Schedule'!$K$48+'Year Schedule'!$L$48)</f>
        <v>#VALUE!</v>
      </c>
      <c r="AV36" s="0" t="e">
        <f aca="true">MAX(0,AU36*(1+(_xlfn.NORM.INV(RAND(),Inputs!$D$39,Inputs!$C$39)))-'Year Schedule'!$K$49+'Year Schedule'!$L$49)</f>
        <v>#VALUE!</v>
      </c>
      <c r="AW36" s="0" t="e">
        <f aca="true">MAX(0,AV36*(1+(_xlfn.NORM.INV(RAND(),Inputs!$D$39,Inputs!$C$39)))-'Year Schedule'!$K$50+'Year Schedule'!$L$50)</f>
        <v>#VALUE!</v>
      </c>
      <c r="AX36" s="0" t="e">
        <f aca="true">MAX(0,AW36*(1+(_xlfn.NORM.INV(RAND(),Inputs!$D$39,Inputs!$C$39)))-'Year Schedule'!$K$51+'Year Schedule'!$L$51)</f>
        <v>#VALUE!</v>
      </c>
      <c r="AY36" s="0" t="e">
        <f aca="true">MAX(0,AX36*(1+(_xlfn.NORM.INV(RAND(),Inputs!$D$39,Inputs!$C$39)))-'Year Schedule'!$K$52+'Year Schedule'!$L$52)</f>
        <v>#VALUE!</v>
      </c>
      <c r="AZ36" s="0" t="e">
        <f aca="true">MAX(0,AY36*(1+(_xlfn.NORM.INV(RAND(),Inputs!$D$39,Inputs!$C$39)))-'Year Schedule'!$K$53+'Year Schedule'!$L$53)</f>
        <v>#VALUE!</v>
      </c>
      <c r="BA36" s="0" t="e">
        <f aca="false">INDEX(C36:AZ36,1,Inputs!$C$6)</f>
        <v>#VALUE!</v>
      </c>
      <c r="BB36" s="0" t="n">
        <f aca="false">IFERROR(EXP(SUMPRODUCT(LN((C36:INDEX(C36:AZ36,1,Inputs!$C$6)+$C$1004:INDEX($C$1004:$AZ$1004,1,Inputs!$C$6))/B36:INDEX(B36:AY36,1,Inputs!$C$6)))/Inputs!$C$6)-1,-1)</f>
        <v>-1</v>
      </c>
    </row>
    <row r="37" customFormat="false" ht="15" hidden="false" customHeight="true" outlineLevel="0" collapsed="false">
      <c r="A37" s="0" t="n">
        <v>35</v>
      </c>
      <c r="B37" s="177" t="n">
        <f aca="false">Inputs!$C$38</f>
        <v>0</v>
      </c>
      <c r="C37" s="0" t="e">
        <f aca="true">MAX(0,B37*(1+(_xlfn.NORM.INV(RAND(),Inputs!$D$39,Inputs!$C$39)))-'Year Schedule'!$K$4+'Year Schedule'!$L$4)</f>
        <v>#VALUE!</v>
      </c>
      <c r="D37" s="0" t="e">
        <f aca="true">MAX(0,C37*(1+(_xlfn.NORM.INV(RAND(),Inputs!$D$39,Inputs!$C$39)))-'Year Schedule'!$K$5+'Year Schedule'!$L$5)</f>
        <v>#VALUE!</v>
      </c>
      <c r="E37" s="0" t="e">
        <f aca="true">MAX(0,D37*(1+(_xlfn.NORM.INV(RAND(),Inputs!$D$39,Inputs!$C$39)))-'Year Schedule'!$K$6+'Year Schedule'!$L$6)</f>
        <v>#VALUE!</v>
      </c>
      <c r="F37" s="0" t="e">
        <f aca="true">MAX(0,E37*(1+(_xlfn.NORM.INV(RAND(),Inputs!$D$39,Inputs!$C$39)))-'Year Schedule'!$K$7+'Year Schedule'!$L$7)</f>
        <v>#VALUE!</v>
      </c>
      <c r="G37" s="0" t="e">
        <f aca="true">MAX(0,F37*(1+(_xlfn.NORM.INV(RAND(),Inputs!$D$39,Inputs!$C$39)))-'Year Schedule'!$K$8+'Year Schedule'!$L$8)</f>
        <v>#VALUE!</v>
      </c>
      <c r="H37" s="0" t="e">
        <f aca="true">MAX(0,G37*(1+(_xlfn.NORM.INV(RAND(),Inputs!$D$39,Inputs!$C$39)))-'Year Schedule'!$K$9+'Year Schedule'!$L$9)</f>
        <v>#VALUE!</v>
      </c>
      <c r="I37" s="0" t="e">
        <f aca="true">MAX(0,H37*(1+(_xlfn.NORM.INV(RAND(),Inputs!$D$39,Inputs!$C$39)))-'Year Schedule'!$K$10+'Year Schedule'!$L$10)</f>
        <v>#VALUE!</v>
      </c>
      <c r="J37" s="0" t="e">
        <f aca="true">MAX(0,I37*(1+(_xlfn.NORM.INV(RAND(),Inputs!$D$39,Inputs!$C$39)))-'Year Schedule'!$K$11+'Year Schedule'!$L$11)</f>
        <v>#VALUE!</v>
      </c>
      <c r="K37" s="0" t="e">
        <f aca="true">MAX(0,J37*(1+(_xlfn.NORM.INV(RAND(),Inputs!$D$39,Inputs!$C$39)))-'Year Schedule'!$K$12+'Year Schedule'!$L$12)</f>
        <v>#VALUE!</v>
      </c>
      <c r="L37" s="0" t="e">
        <f aca="true">MAX(0,K37*(1+(_xlfn.NORM.INV(RAND(),Inputs!$D$39,Inputs!$C$39)))-'Year Schedule'!$K$13+'Year Schedule'!$L$13)</f>
        <v>#VALUE!</v>
      </c>
      <c r="M37" s="0" t="e">
        <f aca="true">MAX(0,L37*(1+(_xlfn.NORM.INV(RAND(),Inputs!$D$39,Inputs!$C$39)))-'Year Schedule'!$K$14+'Year Schedule'!$L$14)</f>
        <v>#VALUE!</v>
      </c>
      <c r="N37" s="0" t="e">
        <f aca="true">MAX(0,M37*(1+(_xlfn.NORM.INV(RAND(),Inputs!$D$39,Inputs!$C$39)))-'Year Schedule'!$K$15+'Year Schedule'!$L$15)</f>
        <v>#VALUE!</v>
      </c>
      <c r="O37" s="0" t="e">
        <f aca="true">MAX(0,N37*(1+(_xlfn.NORM.INV(RAND(),Inputs!$D$39,Inputs!$C$39)))-'Year Schedule'!$K$16+'Year Schedule'!$L$16)</f>
        <v>#VALUE!</v>
      </c>
      <c r="P37" s="0" t="e">
        <f aca="true">MAX(0,O37*(1+(_xlfn.NORM.INV(RAND(),Inputs!$D$39,Inputs!$C$39)))-'Year Schedule'!$K$17+'Year Schedule'!$L$17)</f>
        <v>#VALUE!</v>
      </c>
      <c r="Q37" s="0" t="e">
        <f aca="true">MAX(0,P37*(1+(_xlfn.NORM.INV(RAND(),Inputs!$D$39,Inputs!$C$39)))-'Year Schedule'!$K$18+'Year Schedule'!$L$18)</f>
        <v>#VALUE!</v>
      </c>
      <c r="R37" s="0" t="e">
        <f aca="true">MAX(0,Q37*(1+(_xlfn.NORM.INV(RAND(),Inputs!$D$39,Inputs!$C$39)))-'Year Schedule'!$K$19+'Year Schedule'!$L$19)</f>
        <v>#VALUE!</v>
      </c>
      <c r="S37" s="0" t="e">
        <f aca="true">MAX(0,R37*(1+(_xlfn.NORM.INV(RAND(),Inputs!$D$39,Inputs!$C$39)))-'Year Schedule'!$K$20+'Year Schedule'!$L$20)</f>
        <v>#VALUE!</v>
      </c>
      <c r="T37" s="0" t="e">
        <f aca="true">MAX(0,S37*(1+(_xlfn.NORM.INV(RAND(),Inputs!$D$39,Inputs!$C$39)))-'Year Schedule'!$K$21+'Year Schedule'!$L$21)</f>
        <v>#VALUE!</v>
      </c>
      <c r="U37" s="0" t="e">
        <f aca="true">MAX(0,T37*(1+(_xlfn.NORM.INV(RAND(),Inputs!$D$39,Inputs!$C$39)))-'Year Schedule'!$K$22+'Year Schedule'!$L$22)</f>
        <v>#VALUE!</v>
      </c>
      <c r="V37" s="0" t="e">
        <f aca="true">MAX(0,U37*(1+(_xlfn.NORM.INV(RAND(),Inputs!$D$39,Inputs!$C$39)))-'Year Schedule'!$K$23+'Year Schedule'!$L$23)</f>
        <v>#VALUE!</v>
      </c>
      <c r="W37" s="0" t="e">
        <f aca="true">MAX(0,V37*(1+(_xlfn.NORM.INV(RAND(),Inputs!$D$39,Inputs!$C$39)))-'Year Schedule'!$K$24+'Year Schedule'!$L$24)</f>
        <v>#VALUE!</v>
      </c>
      <c r="X37" s="0" t="e">
        <f aca="true">MAX(0,W37*(1+(_xlfn.NORM.INV(RAND(),Inputs!$D$39,Inputs!$C$39)))-'Year Schedule'!$K$25+'Year Schedule'!$L$25)</f>
        <v>#VALUE!</v>
      </c>
      <c r="Y37" s="0" t="e">
        <f aca="true">MAX(0,X37*(1+(_xlfn.NORM.INV(RAND(),Inputs!$D$39,Inputs!$C$39)))-'Year Schedule'!$K$26+'Year Schedule'!$L$26)</f>
        <v>#VALUE!</v>
      </c>
      <c r="Z37" s="0" t="e">
        <f aca="true">MAX(0,Y37*(1+(_xlfn.NORM.INV(RAND(),Inputs!$D$39,Inputs!$C$39)))-'Year Schedule'!$K$27+'Year Schedule'!$L$27)</f>
        <v>#VALUE!</v>
      </c>
      <c r="AA37" s="0" t="e">
        <f aca="true">MAX(0,Z37*(1+(_xlfn.NORM.INV(RAND(),Inputs!$D$39,Inputs!$C$39)))-'Year Schedule'!$K$28+'Year Schedule'!$L$28)</f>
        <v>#VALUE!</v>
      </c>
      <c r="AB37" s="0" t="e">
        <f aca="true">MAX(0,AA37*(1+(_xlfn.NORM.INV(RAND(),Inputs!$D$39,Inputs!$C$39)))-'Year Schedule'!$K$29+'Year Schedule'!$L$29)</f>
        <v>#VALUE!</v>
      </c>
      <c r="AC37" s="0" t="e">
        <f aca="true">MAX(0,AB37*(1+(_xlfn.NORM.INV(RAND(),Inputs!$D$39,Inputs!$C$39)))-'Year Schedule'!$K$30+'Year Schedule'!$L$30)</f>
        <v>#VALUE!</v>
      </c>
      <c r="AD37" s="0" t="e">
        <f aca="true">MAX(0,AC37*(1+(_xlfn.NORM.INV(RAND(),Inputs!$D$39,Inputs!$C$39)))-'Year Schedule'!$K$31+'Year Schedule'!$L$31)</f>
        <v>#VALUE!</v>
      </c>
      <c r="AE37" s="0" t="e">
        <f aca="true">MAX(0,AD37*(1+(_xlfn.NORM.INV(RAND(),Inputs!$D$39,Inputs!$C$39)))-'Year Schedule'!$K$32+'Year Schedule'!$L$32)</f>
        <v>#VALUE!</v>
      </c>
      <c r="AF37" s="0" t="e">
        <f aca="true">MAX(0,AE37*(1+(_xlfn.NORM.INV(RAND(),Inputs!$D$39,Inputs!$C$39)))-'Year Schedule'!$K$33+'Year Schedule'!$L$33)</f>
        <v>#VALUE!</v>
      </c>
      <c r="AG37" s="0" t="e">
        <f aca="true">MAX(0,AF37*(1+(_xlfn.NORM.INV(RAND(),Inputs!$D$39,Inputs!$C$39)))-'Year Schedule'!$K$34+'Year Schedule'!$L$34)</f>
        <v>#VALUE!</v>
      </c>
      <c r="AH37" s="0" t="e">
        <f aca="true">MAX(0,AG37*(1+(_xlfn.NORM.INV(RAND(),Inputs!$D$39,Inputs!$C$39)))-'Year Schedule'!$K$35+'Year Schedule'!$L$35)</f>
        <v>#VALUE!</v>
      </c>
      <c r="AI37" s="0" t="e">
        <f aca="true">MAX(0,AH37*(1+(_xlfn.NORM.INV(RAND(),Inputs!$D$39,Inputs!$C$39)))-'Year Schedule'!$K$36+'Year Schedule'!$L$36)</f>
        <v>#VALUE!</v>
      </c>
      <c r="AJ37" s="0" t="e">
        <f aca="true">MAX(0,AI37*(1+(_xlfn.NORM.INV(RAND(),Inputs!$D$39,Inputs!$C$39)))-'Year Schedule'!$K$37+'Year Schedule'!$L$37)</f>
        <v>#VALUE!</v>
      </c>
      <c r="AK37" s="0" t="e">
        <f aca="true">MAX(0,AJ37*(1+(_xlfn.NORM.INV(RAND(),Inputs!$D$39,Inputs!$C$39)))-'Year Schedule'!$K$38+'Year Schedule'!$L$38)</f>
        <v>#VALUE!</v>
      </c>
      <c r="AL37" s="0" t="e">
        <f aca="true">MAX(0,AK37*(1+(_xlfn.NORM.INV(RAND(),Inputs!$D$39,Inputs!$C$39)))-'Year Schedule'!$K$39+'Year Schedule'!$L$39)</f>
        <v>#VALUE!</v>
      </c>
      <c r="AM37" s="0" t="e">
        <f aca="true">MAX(0,AL37*(1+(_xlfn.NORM.INV(RAND(),Inputs!$D$39,Inputs!$C$39)))-'Year Schedule'!$K$40+'Year Schedule'!$L$40)</f>
        <v>#VALUE!</v>
      </c>
      <c r="AN37" s="0" t="e">
        <f aca="true">MAX(0,AM37*(1+(_xlfn.NORM.INV(RAND(),Inputs!$D$39,Inputs!$C$39)))-'Year Schedule'!$K$41+'Year Schedule'!$L$41)</f>
        <v>#VALUE!</v>
      </c>
      <c r="AO37" s="0" t="e">
        <f aca="true">MAX(0,AN37*(1+(_xlfn.NORM.INV(RAND(),Inputs!$D$39,Inputs!$C$39)))-'Year Schedule'!$K$42+'Year Schedule'!$L$42)</f>
        <v>#VALUE!</v>
      </c>
      <c r="AP37" s="0" t="e">
        <f aca="true">MAX(0,AO37*(1+(_xlfn.NORM.INV(RAND(),Inputs!$D$39,Inputs!$C$39)))-'Year Schedule'!$K$43+'Year Schedule'!$L$43)</f>
        <v>#VALUE!</v>
      </c>
      <c r="AQ37" s="0" t="e">
        <f aca="true">MAX(0,AP37*(1+(_xlfn.NORM.INV(RAND(),Inputs!$D$39,Inputs!$C$39)))-'Year Schedule'!$K$44+'Year Schedule'!$L$44)</f>
        <v>#VALUE!</v>
      </c>
      <c r="AR37" s="0" t="e">
        <f aca="true">MAX(0,AQ37*(1+(_xlfn.NORM.INV(RAND(),Inputs!$D$39,Inputs!$C$39)))-'Year Schedule'!$K$45+'Year Schedule'!$L$45)</f>
        <v>#VALUE!</v>
      </c>
      <c r="AS37" s="0" t="e">
        <f aca="true">MAX(0,AR37*(1+(_xlfn.NORM.INV(RAND(),Inputs!$D$39,Inputs!$C$39)))-'Year Schedule'!$K$46+'Year Schedule'!$L$46)</f>
        <v>#VALUE!</v>
      </c>
      <c r="AT37" s="0" t="e">
        <f aca="true">MAX(0,AS37*(1+(_xlfn.NORM.INV(RAND(),Inputs!$D$39,Inputs!$C$39)))-'Year Schedule'!$K$47+'Year Schedule'!$L$47)</f>
        <v>#VALUE!</v>
      </c>
      <c r="AU37" s="0" t="e">
        <f aca="true">MAX(0,AT37*(1+(_xlfn.NORM.INV(RAND(),Inputs!$D$39,Inputs!$C$39)))-'Year Schedule'!$K$48+'Year Schedule'!$L$48)</f>
        <v>#VALUE!</v>
      </c>
      <c r="AV37" s="0" t="e">
        <f aca="true">MAX(0,AU37*(1+(_xlfn.NORM.INV(RAND(),Inputs!$D$39,Inputs!$C$39)))-'Year Schedule'!$K$49+'Year Schedule'!$L$49)</f>
        <v>#VALUE!</v>
      </c>
      <c r="AW37" s="0" t="e">
        <f aca="true">MAX(0,AV37*(1+(_xlfn.NORM.INV(RAND(),Inputs!$D$39,Inputs!$C$39)))-'Year Schedule'!$K$50+'Year Schedule'!$L$50)</f>
        <v>#VALUE!</v>
      </c>
      <c r="AX37" s="0" t="e">
        <f aca="true">MAX(0,AW37*(1+(_xlfn.NORM.INV(RAND(),Inputs!$D$39,Inputs!$C$39)))-'Year Schedule'!$K$51+'Year Schedule'!$L$51)</f>
        <v>#VALUE!</v>
      </c>
      <c r="AY37" s="0" t="e">
        <f aca="true">MAX(0,AX37*(1+(_xlfn.NORM.INV(RAND(),Inputs!$D$39,Inputs!$C$39)))-'Year Schedule'!$K$52+'Year Schedule'!$L$52)</f>
        <v>#VALUE!</v>
      </c>
      <c r="AZ37" s="0" t="e">
        <f aca="true">MAX(0,AY37*(1+(_xlfn.NORM.INV(RAND(),Inputs!$D$39,Inputs!$C$39)))-'Year Schedule'!$K$53+'Year Schedule'!$L$53)</f>
        <v>#VALUE!</v>
      </c>
      <c r="BA37" s="0" t="e">
        <f aca="false">INDEX(C37:AZ37,1,Inputs!$C$6)</f>
        <v>#VALUE!</v>
      </c>
      <c r="BB37" s="0" t="n">
        <f aca="false">IFERROR(EXP(SUMPRODUCT(LN((C37:INDEX(C37:AZ37,1,Inputs!$C$6)+$C$1004:INDEX($C$1004:$AZ$1004,1,Inputs!$C$6))/B37:INDEX(B37:AY37,1,Inputs!$C$6)))/Inputs!$C$6)-1,-1)</f>
        <v>-1</v>
      </c>
    </row>
    <row r="38" customFormat="false" ht="15" hidden="false" customHeight="true" outlineLevel="0" collapsed="false">
      <c r="A38" s="0" t="n">
        <v>36</v>
      </c>
      <c r="B38" s="177" t="n">
        <f aca="false">Inputs!$C$38</f>
        <v>0</v>
      </c>
      <c r="C38" s="0" t="e">
        <f aca="true">MAX(0,B38*(1+(_xlfn.NORM.INV(RAND(),Inputs!$D$39,Inputs!$C$39)))-'Year Schedule'!$K$4+'Year Schedule'!$L$4)</f>
        <v>#VALUE!</v>
      </c>
      <c r="D38" s="0" t="e">
        <f aca="true">MAX(0,C38*(1+(_xlfn.NORM.INV(RAND(),Inputs!$D$39,Inputs!$C$39)))-'Year Schedule'!$K$5+'Year Schedule'!$L$5)</f>
        <v>#VALUE!</v>
      </c>
      <c r="E38" s="0" t="e">
        <f aca="true">MAX(0,D38*(1+(_xlfn.NORM.INV(RAND(),Inputs!$D$39,Inputs!$C$39)))-'Year Schedule'!$K$6+'Year Schedule'!$L$6)</f>
        <v>#VALUE!</v>
      </c>
      <c r="F38" s="0" t="e">
        <f aca="true">MAX(0,E38*(1+(_xlfn.NORM.INV(RAND(),Inputs!$D$39,Inputs!$C$39)))-'Year Schedule'!$K$7+'Year Schedule'!$L$7)</f>
        <v>#VALUE!</v>
      </c>
      <c r="G38" s="0" t="e">
        <f aca="true">MAX(0,F38*(1+(_xlfn.NORM.INV(RAND(),Inputs!$D$39,Inputs!$C$39)))-'Year Schedule'!$K$8+'Year Schedule'!$L$8)</f>
        <v>#VALUE!</v>
      </c>
      <c r="H38" s="0" t="e">
        <f aca="true">MAX(0,G38*(1+(_xlfn.NORM.INV(RAND(),Inputs!$D$39,Inputs!$C$39)))-'Year Schedule'!$K$9+'Year Schedule'!$L$9)</f>
        <v>#VALUE!</v>
      </c>
      <c r="I38" s="0" t="e">
        <f aca="true">MAX(0,H38*(1+(_xlfn.NORM.INV(RAND(),Inputs!$D$39,Inputs!$C$39)))-'Year Schedule'!$K$10+'Year Schedule'!$L$10)</f>
        <v>#VALUE!</v>
      </c>
      <c r="J38" s="0" t="e">
        <f aca="true">MAX(0,I38*(1+(_xlfn.NORM.INV(RAND(),Inputs!$D$39,Inputs!$C$39)))-'Year Schedule'!$K$11+'Year Schedule'!$L$11)</f>
        <v>#VALUE!</v>
      </c>
      <c r="K38" s="0" t="e">
        <f aca="true">MAX(0,J38*(1+(_xlfn.NORM.INV(RAND(),Inputs!$D$39,Inputs!$C$39)))-'Year Schedule'!$K$12+'Year Schedule'!$L$12)</f>
        <v>#VALUE!</v>
      </c>
      <c r="L38" s="0" t="e">
        <f aca="true">MAX(0,K38*(1+(_xlfn.NORM.INV(RAND(),Inputs!$D$39,Inputs!$C$39)))-'Year Schedule'!$K$13+'Year Schedule'!$L$13)</f>
        <v>#VALUE!</v>
      </c>
      <c r="M38" s="0" t="e">
        <f aca="true">MAX(0,L38*(1+(_xlfn.NORM.INV(RAND(),Inputs!$D$39,Inputs!$C$39)))-'Year Schedule'!$K$14+'Year Schedule'!$L$14)</f>
        <v>#VALUE!</v>
      </c>
      <c r="N38" s="0" t="e">
        <f aca="true">MAX(0,M38*(1+(_xlfn.NORM.INV(RAND(),Inputs!$D$39,Inputs!$C$39)))-'Year Schedule'!$K$15+'Year Schedule'!$L$15)</f>
        <v>#VALUE!</v>
      </c>
      <c r="O38" s="0" t="e">
        <f aca="true">MAX(0,N38*(1+(_xlfn.NORM.INV(RAND(),Inputs!$D$39,Inputs!$C$39)))-'Year Schedule'!$K$16+'Year Schedule'!$L$16)</f>
        <v>#VALUE!</v>
      </c>
      <c r="P38" s="0" t="e">
        <f aca="true">MAX(0,O38*(1+(_xlfn.NORM.INV(RAND(),Inputs!$D$39,Inputs!$C$39)))-'Year Schedule'!$K$17+'Year Schedule'!$L$17)</f>
        <v>#VALUE!</v>
      </c>
      <c r="Q38" s="0" t="e">
        <f aca="true">MAX(0,P38*(1+(_xlfn.NORM.INV(RAND(),Inputs!$D$39,Inputs!$C$39)))-'Year Schedule'!$K$18+'Year Schedule'!$L$18)</f>
        <v>#VALUE!</v>
      </c>
      <c r="R38" s="0" t="e">
        <f aca="true">MAX(0,Q38*(1+(_xlfn.NORM.INV(RAND(),Inputs!$D$39,Inputs!$C$39)))-'Year Schedule'!$K$19+'Year Schedule'!$L$19)</f>
        <v>#VALUE!</v>
      </c>
      <c r="S38" s="0" t="e">
        <f aca="true">MAX(0,R38*(1+(_xlfn.NORM.INV(RAND(),Inputs!$D$39,Inputs!$C$39)))-'Year Schedule'!$K$20+'Year Schedule'!$L$20)</f>
        <v>#VALUE!</v>
      </c>
      <c r="T38" s="0" t="e">
        <f aca="true">MAX(0,S38*(1+(_xlfn.NORM.INV(RAND(),Inputs!$D$39,Inputs!$C$39)))-'Year Schedule'!$K$21+'Year Schedule'!$L$21)</f>
        <v>#VALUE!</v>
      </c>
      <c r="U38" s="0" t="e">
        <f aca="true">MAX(0,T38*(1+(_xlfn.NORM.INV(RAND(),Inputs!$D$39,Inputs!$C$39)))-'Year Schedule'!$K$22+'Year Schedule'!$L$22)</f>
        <v>#VALUE!</v>
      </c>
      <c r="V38" s="0" t="e">
        <f aca="true">MAX(0,U38*(1+(_xlfn.NORM.INV(RAND(),Inputs!$D$39,Inputs!$C$39)))-'Year Schedule'!$K$23+'Year Schedule'!$L$23)</f>
        <v>#VALUE!</v>
      </c>
      <c r="W38" s="0" t="e">
        <f aca="true">MAX(0,V38*(1+(_xlfn.NORM.INV(RAND(),Inputs!$D$39,Inputs!$C$39)))-'Year Schedule'!$K$24+'Year Schedule'!$L$24)</f>
        <v>#VALUE!</v>
      </c>
      <c r="X38" s="0" t="e">
        <f aca="true">MAX(0,W38*(1+(_xlfn.NORM.INV(RAND(),Inputs!$D$39,Inputs!$C$39)))-'Year Schedule'!$K$25+'Year Schedule'!$L$25)</f>
        <v>#VALUE!</v>
      </c>
      <c r="Y38" s="0" t="e">
        <f aca="true">MAX(0,X38*(1+(_xlfn.NORM.INV(RAND(),Inputs!$D$39,Inputs!$C$39)))-'Year Schedule'!$K$26+'Year Schedule'!$L$26)</f>
        <v>#VALUE!</v>
      </c>
      <c r="Z38" s="0" t="e">
        <f aca="true">MAX(0,Y38*(1+(_xlfn.NORM.INV(RAND(),Inputs!$D$39,Inputs!$C$39)))-'Year Schedule'!$K$27+'Year Schedule'!$L$27)</f>
        <v>#VALUE!</v>
      </c>
      <c r="AA38" s="0" t="e">
        <f aca="true">MAX(0,Z38*(1+(_xlfn.NORM.INV(RAND(),Inputs!$D$39,Inputs!$C$39)))-'Year Schedule'!$K$28+'Year Schedule'!$L$28)</f>
        <v>#VALUE!</v>
      </c>
      <c r="AB38" s="0" t="e">
        <f aca="true">MAX(0,AA38*(1+(_xlfn.NORM.INV(RAND(),Inputs!$D$39,Inputs!$C$39)))-'Year Schedule'!$K$29+'Year Schedule'!$L$29)</f>
        <v>#VALUE!</v>
      </c>
      <c r="AC38" s="0" t="e">
        <f aca="true">MAX(0,AB38*(1+(_xlfn.NORM.INV(RAND(),Inputs!$D$39,Inputs!$C$39)))-'Year Schedule'!$K$30+'Year Schedule'!$L$30)</f>
        <v>#VALUE!</v>
      </c>
      <c r="AD38" s="0" t="e">
        <f aca="true">MAX(0,AC38*(1+(_xlfn.NORM.INV(RAND(),Inputs!$D$39,Inputs!$C$39)))-'Year Schedule'!$K$31+'Year Schedule'!$L$31)</f>
        <v>#VALUE!</v>
      </c>
      <c r="AE38" s="0" t="e">
        <f aca="true">MAX(0,AD38*(1+(_xlfn.NORM.INV(RAND(),Inputs!$D$39,Inputs!$C$39)))-'Year Schedule'!$K$32+'Year Schedule'!$L$32)</f>
        <v>#VALUE!</v>
      </c>
      <c r="AF38" s="0" t="e">
        <f aca="true">MAX(0,AE38*(1+(_xlfn.NORM.INV(RAND(),Inputs!$D$39,Inputs!$C$39)))-'Year Schedule'!$K$33+'Year Schedule'!$L$33)</f>
        <v>#VALUE!</v>
      </c>
      <c r="AG38" s="0" t="e">
        <f aca="true">MAX(0,AF38*(1+(_xlfn.NORM.INV(RAND(),Inputs!$D$39,Inputs!$C$39)))-'Year Schedule'!$K$34+'Year Schedule'!$L$34)</f>
        <v>#VALUE!</v>
      </c>
      <c r="AH38" s="0" t="e">
        <f aca="true">MAX(0,AG38*(1+(_xlfn.NORM.INV(RAND(),Inputs!$D$39,Inputs!$C$39)))-'Year Schedule'!$K$35+'Year Schedule'!$L$35)</f>
        <v>#VALUE!</v>
      </c>
      <c r="AI38" s="0" t="e">
        <f aca="true">MAX(0,AH38*(1+(_xlfn.NORM.INV(RAND(),Inputs!$D$39,Inputs!$C$39)))-'Year Schedule'!$K$36+'Year Schedule'!$L$36)</f>
        <v>#VALUE!</v>
      </c>
      <c r="AJ38" s="0" t="e">
        <f aca="true">MAX(0,AI38*(1+(_xlfn.NORM.INV(RAND(),Inputs!$D$39,Inputs!$C$39)))-'Year Schedule'!$K$37+'Year Schedule'!$L$37)</f>
        <v>#VALUE!</v>
      </c>
      <c r="AK38" s="0" t="e">
        <f aca="true">MAX(0,AJ38*(1+(_xlfn.NORM.INV(RAND(),Inputs!$D$39,Inputs!$C$39)))-'Year Schedule'!$K$38+'Year Schedule'!$L$38)</f>
        <v>#VALUE!</v>
      </c>
      <c r="AL38" s="0" t="e">
        <f aca="true">MAX(0,AK38*(1+(_xlfn.NORM.INV(RAND(),Inputs!$D$39,Inputs!$C$39)))-'Year Schedule'!$K$39+'Year Schedule'!$L$39)</f>
        <v>#VALUE!</v>
      </c>
      <c r="AM38" s="0" t="e">
        <f aca="true">MAX(0,AL38*(1+(_xlfn.NORM.INV(RAND(),Inputs!$D$39,Inputs!$C$39)))-'Year Schedule'!$K$40+'Year Schedule'!$L$40)</f>
        <v>#VALUE!</v>
      </c>
      <c r="AN38" s="0" t="e">
        <f aca="true">MAX(0,AM38*(1+(_xlfn.NORM.INV(RAND(),Inputs!$D$39,Inputs!$C$39)))-'Year Schedule'!$K$41+'Year Schedule'!$L$41)</f>
        <v>#VALUE!</v>
      </c>
      <c r="AO38" s="0" t="e">
        <f aca="true">MAX(0,AN38*(1+(_xlfn.NORM.INV(RAND(),Inputs!$D$39,Inputs!$C$39)))-'Year Schedule'!$K$42+'Year Schedule'!$L$42)</f>
        <v>#VALUE!</v>
      </c>
      <c r="AP38" s="0" t="e">
        <f aca="true">MAX(0,AO38*(1+(_xlfn.NORM.INV(RAND(),Inputs!$D$39,Inputs!$C$39)))-'Year Schedule'!$K$43+'Year Schedule'!$L$43)</f>
        <v>#VALUE!</v>
      </c>
      <c r="AQ38" s="0" t="e">
        <f aca="true">MAX(0,AP38*(1+(_xlfn.NORM.INV(RAND(),Inputs!$D$39,Inputs!$C$39)))-'Year Schedule'!$K$44+'Year Schedule'!$L$44)</f>
        <v>#VALUE!</v>
      </c>
      <c r="AR38" s="0" t="e">
        <f aca="true">MAX(0,AQ38*(1+(_xlfn.NORM.INV(RAND(),Inputs!$D$39,Inputs!$C$39)))-'Year Schedule'!$K$45+'Year Schedule'!$L$45)</f>
        <v>#VALUE!</v>
      </c>
      <c r="AS38" s="0" t="e">
        <f aca="true">MAX(0,AR38*(1+(_xlfn.NORM.INV(RAND(),Inputs!$D$39,Inputs!$C$39)))-'Year Schedule'!$K$46+'Year Schedule'!$L$46)</f>
        <v>#VALUE!</v>
      </c>
      <c r="AT38" s="0" t="e">
        <f aca="true">MAX(0,AS38*(1+(_xlfn.NORM.INV(RAND(),Inputs!$D$39,Inputs!$C$39)))-'Year Schedule'!$K$47+'Year Schedule'!$L$47)</f>
        <v>#VALUE!</v>
      </c>
      <c r="AU38" s="0" t="e">
        <f aca="true">MAX(0,AT38*(1+(_xlfn.NORM.INV(RAND(),Inputs!$D$39,Inputs!$C$39)))-'Year Schedule'!$K$48+'Year Schedule'!$L$48)</f>
        <v>#VALUE!</v>
      </c>
      <c r="AV38" s="0" t="e">
        <f aca="true">MAX(0,AU38*(1+(_xlfn.NORM.INV(RAND(),Inputs!$D$39,Inputs!$C$39)))-'Year Schedule'!$K$49+'Year Schedule'!$L$49)</f>
        <v>#VALUE!</v>
      </c>
      <c r="AW38" s="0" t="e">
        <f aca="true">MAX(0,AV38*(1+(_xlfn.NORM.INV(RAND(),Inputs!$D$39,Inputs!$C$39)))-'Year Schedule'!$K$50+'Year Schedule'!$L$50)</f>
        <v>#VALUE!</v>
      </c>
      <c r="AX38" s="0" t="e">
        <f aca="true">MAX(0,AW38*(1+(_xlfn.NORM.INV(RAND(),Inputs!$D$39,Inputs!$C$39)))-'Year Schedule'!$K$51+'Year Schedule'!$L$51)</f>
        <v>#VALUE!</v>
      </c>
      <c r="AY38" s="0" t="e">
        <f aca="true">MAX(0,AX38*(1+(_xlfn.NORM.INV(RAND(),Inputs!$D$39,Inputs!$C$39)))-'Year Schedule'!$K$52+'Year Schedule'!$L$52)</f>
        <v>#VALUE!</v>
      </c>
      <c r="AZ38" s="0" t="e">
        <f aca="true">MAX(0,AY38*(1+(_xlfn.NORM.INV(RAND(),Inputs!$D$39,Inputs!$C$39)))-'Year Schedule'!$K$53+'Year Schedule'!$L$53)</f>
        <v>#VALUE!</v>
      </c>
      <c r="BA38" s="0" t="e">
        <f aca="false">INDEX(C38:AZ38,1,Inputs!$C$6)</f>
        <v>#VALUE!</v>
      </c>
      <c r="BB38" s="0" t="n">
        <f aca="false">IFERROR(EXP(SUMPRODUCT(LN((C38:INDEX(C38:AZ38,1,Inputs!$C$6)+$C$1004:INDEX($C$1004:$AZ$1004,1,Inputs!$C$6))/B38:INDEX(B38:AY38,1,Inputs!$C$6)))/Inputs!$C$6)-1,-1)</f>
        <v>-1</v>
      </c>
    </row>
    <row r="39" customFormat="false" ht="15" hidden="false" customHeight="true" outlineLevel="0" collapsed="false">
      <c r="A39" s="0" t="n">
        <v>37</v>
      </c>
      <c r="B39" s="177" t="n">
        <f aca="false">Inputs!$C$38</f>
        <v>0</v>
      </c>
      <c r="C39" s="0" t="e">
        <f aca="true">MAX(0,B39*(1+(_xlfn.NORM.INV(RAND(),Inputs!$D$39,Inputs!$C$39)))-'Year Schedule'!$K$4+'Year Schedule'!$L$4)</f>
        <v>#VALUE!</v>
      </c>
      <c r="D39" s="0" t="e">
        <f aca="true">MAX(0,C39*(1+(_xlfn.NORM.INV(RAND(),Inputs!$D$39,Inputs!$C$39)))-'Year Schedule'!$K$5+'Year Schedule'!$L$5)</f>
        <v>#VALUE!</v>
      </c>
      <c r="E39" s="0" t="e">
        <f aca="true">MAX(0,D39*(1+(_xlfn.NORM.INV(RAND(),Inputs!$D$39,Inputs!$C$39)))-'Year Schedule'!$K$6+'Year Schedule'!$L$6)</f>
        <v>#VALUE!</v>
      </c>
      <c r="F39" s="0" t="e">
        <f aca="true">MAX(0,E39*(1+(_xlfn.NORM.INV(RAND(),Inputs!$D$39,Inputs!$C$39)))-'Year Schedule'!$K$7+'Year Schedule'!$L$7)</f>
        <v>#VALUE!</v>
      </c>
      <c r="G39" s="0" t="e">
        <f aca="true">MAX(0,F39*(1+(_xlfn.NORM.INV(RAND(),Inputs!$D$39,Inputs!$C$39)))-'Year Schedule'!$K$8+'Year Schedule'!$L$8)</f>
        <v>#VALUE!</v>
      </c>
      <c r="H39" s="0" t="e">
        <f aca="true">MAX(0,G39*(1+(_xlfn.NORM.INV(RAND(),Inputs!$D$39,Inputs!$C$39)))-'Year Schedule'!$K$9+'Year Schedule'!$L$9)</f>
        <v>#VALUE!</v>
      </c>
      <c r="I39" s="0" t="e">
        <f aca="true">MAX(0,H39*(1+(_xlfn.NORM.INV(RAND(),Inputs!$D$39,Inputs!$C$39)))-'Year Schedule'!$K$10+'Year Schedule'!$L$10)</f>
        <v>#VALUE!</v>
      </c>
      <c r="J39" s="0" t="e">
        <f aca="true">MAX(0,I39*(1+(_xlfn.NORM.INV(RAND(),Inputs!$D$39,Inputs!$C$39)))-'Year Schedule'!$K$11+'Year Schedule'!$L$11)</f>
        <v>#VALUE!</v>
      </c>
      <c r="K39" s="0" t="e">
        <f aca="true">MAX(0,J39*(1+(_xlfn.NORM.INV(RAND(),Inputs!$D$39,Inputs!$C$39)))-'Year Schedule'!$K$12+'Year Schedule'!$L$12)</f>
        <v>#VALUE!</v>
      </c>
      <c r="L39" s="0" t="e">
        <f aca="true">MAX(0,K39*(1+(_xlfn.NORM.INV(RAND(),Inputs!$D$39,Inputs!$C$39)))-'Year Schedule'!$K$13+'Year Schedule'!$L$13)</f>
        <v>#VALUE!</v>
      </c>
      <c r="M39" s="0" t="e">
        <f aca="true">MAX(0,L39*(1+(_xlfn.NORM.INV(RAND(),Inputs!$D$39,Inputs!$C$39)))-'Year Schedule'!$K$14+'Year Schedule'!$L$14)</f>
        <v>#VALUE!</v>
      </c>
      <c r="N39" s="0" t="e">
        <f aca="true">MAX(0,M39*(1+(_xlfn.NORM.INV(RAND(),Inputs!$D$39,Inputs!$C$39)))-'Year Schedule'!$K$15+'Year Schedule'!$L$15)</f>
        <v>#VALUE!</v>
      </c>
      <c r="O39" s="0" t="e">
        <f aca="true">MAX(0,N39*(1+(_xlfn.NORM.INV(RAND(),Inputs!$D$39,Inputs!$C$39)))-'Year Schedule'!$K$16+'Year Schedule'!$L$16)</f>
        <v>#VALUE!</v>
      </c>
      <c r="P39" s="0" t="e">
        <f aca="true">MAX(0,O39*(1+(_xlfn.NORM.INV(RAND(),Inputs!$D$39,Inputs!$C$39)))-'Year Schedule'!$K$17+'Year Schedule'!$L$17)</f>
        <v>#VALUE!</v>
      </c>
      <c r="Q39" s="0" t="e">
        <f aca="true">MAX(0,P39*(1+(_xlfn.NORM.INV(RAND(),Inputs!$D$39,Inputs!$C$39)))-'Year Schedule'!$K$18+'Year Schedule'!$L$18)</f>
        <v>#VALUE!</v>
      </c>
      <c r="R39" s="0" t="e">
        <f aca="true">MAX(0,Q39*(1+(_xlfn.NORM.INV(RAND(),Inputs!$D$39,Inputs!$C$39)))-'Year Schedule'!$K$19+'Year Schedule'!$L$19)</f>
        <v>#VALUE!</v>
      </c>
      <c r="S39" s="0" t="e">
        <f aca="true">MAX(0,R39*(1+(_xlfn.NORM.INV(RAND(),Inputs!$D$39,Inputs!$C$39)))-'Year Schedule'!$K$20+'Year Schedule'!$L$20)</f>
        <v>#VALUE!</v>
      </c>
      <c r="T39" s="0" t="e">
        <f aca="true">MAX(0,S39*(1+(_xlfn.NORM.INV(RAND(),Inputs!$D$39,Inputs!$C$39)))-'Year Schedule'!$K$21+'Year Schedule'!$L$21)</f>
        <v>#VALUE!</v>
      </c>
      <c r="U39" s="0" t="e">
        <f aca="true">MAX(0,T39*(1+(_xlfn.NORM.INV(RAND(),Inputs!$D$39,Inputs!$C$39)))-'Year Schedule'!$K$22+'Year Schedule'!$L$22)</f>
        <v>#VALUE!</v>
      </c>
      <c r="V39" s="0" t="e">
        <f aca="true">MAX(0,U39*(1+(_xlfn.NORM.INV(RAND(),Inputs!$D$39,Inputs!$C$39)))-'Year Schedule'!$K$23+'Year Schedule'!$L$23)</f>
        <v>#VALUE!</v>
      </c>
      <c r="W39" s="0" t="e">
        <f aca="true">MAX(0,V39*(1+(_xlfn.NORM.INV(RAND(),Inputs!$D$39,Inputs!$C$39)))-'Year Schedule'!$K$24+'Year Schedule'!$L$24)</f>
        <v>#VALUE!</v>
      </c>
      <c r="X39" s="0" t="e">
        <f aca="true">MAX(0,W39*(1+(_xlfn.NORM.INV(RAND(),Inputs!$D$39,Inputs!$C$39)))-'Year Schedule'!$K$25+'Year Schedule'!$L$25)</f>
        <v>#VALUE!</v>
      </c>
      <c r="Y39" s="0" t="e">
        <f aca="true">MAX(0,X39*(1+(_xlfn.NORM.INV(RAND(),Inputs!$D$39,Inputs!$C$39)))-'Year Schedule'!$K$26+'Year Schedule'!$L$26)</f>
        <v>#VALUE!</v>
      </c>
      <c r="Z39" s="0" t="e">
        <f aca="true">MAX(0,Y39*(1+(_xlfn.NORM.INV(RAND(),Inputs!$D$39,Inputs!$C$39)))-'Year Schedule'!$K$27+'Year Schedule'!$L$27)</f>
        <v>#VALUE!</v>
      </c>
      <c r="AA39" s="0" t="e">
        <f aca="true">MAX(0,Z39*(1+(_xlfn.NORM.INV(RAND(),Inputs!$D$39,Inputs!$C$39)))-'Year Schedule'!$K$28+'Year Schedule'!$L$28)</f>
        <v>#VALUE!</v>
      </c>
      <c r="AB39" s="0" t="e">
        <f aca="true">MAX(0,AA39*(1+(_xlfn.NORM.INV(RAND(),Inputs!$D$39,Inputs!$C$39)))-'Year Schedule'!$K$29+'Year Schedule'!$L$29)</f>
        <v>#VALUE!</v>
      </c>
      <c r="AC39" s="0" t="e">
        <f aca="true">MAX(0,AB39*(1+(_xlfn.NORM.INV(RAND(),Inputs!$D$39,Inputs!$C$39)))-'Year Schedule'!$K$30+'Year Schedule'!$L$30)</f>
        <v>#VALUE!</v>
      </c>
      <c r="AD39" s="0" t="e">
        <f aca="true">MAX(0,AC39*(1+(_xlfn.NORM.INV(RAND(),Inputs!$D$39,Inputs!$C$39)))-'Year Schedule'!$K$31+'Year Schedule'!$L$31)</f>
        <v>#VALUE!</v>
      </c>
      <c r="AE39" s="0" t="e">
        <f aca="true">MAX(0,AD39*(1+(_xlfn.NORM.INV(RAND(),Inputs!$D$39,Inputs!$C$39)))-'Year Schedule'!$K$32+'Year Schedule'!$L$32)</f>
        <v>#VALUE!</v>
      </c>
      <c r="AF39" s="0" t="e">
        <f aca="true">MAX(0,AE39*(1+(_xlfn.NORM.INV(RAND(),Inputs!$D$39,Inputs!$C$39)))-'Year Schedule'!$K$33+'Year Schedule'!$L$33)</f>
        <v>#VALUE!</v>
      </c>
      <c r="AG39" s="0" t="e">
        <f aca="true">MAX(0,AF39*(1+(_xlfn.NORM.INV(RAND(),Inputs!$D$39,Inputs!$C$39)))-'Year Schedule'!$K$34+'Year Schedule'!$L$34)</f>
        <v>#VALUE!</v>
      </c>
      <c r="AH39" s="0" t="e">
        <f aca="true">MAX(0,AG39*(1+(_xlfn.NORM.INV(RAND(),Inputs!$D$39,Inputs!$C$39)))-'Year Schedule'!$K$35+'Year Schedule'!$L$35)</f>
        <v>#VALUE!</v>
      </c>
      <c r="AI39" s="0" t="e">
        <f aca="true">MAX(0,AH39*(1+(_xlfn.NORM.INV(RAND(),Inputs!$D$39,Inputs!$C$39)))-'Year Schedule'!$K$36+'Year Schedule'!$L$36)</f>
        <v>#VALUE!</v>
      </c>
      <c r="AJ39" s="0" t="e">
        <f aca="true">MAX(0,AI39*(1+(_xlfn.NORM.INV(RAND(),Inputs!$D$39,Inputs!$C$39)))-'Year Schedule'!$K$37+'Year Schedule'!$L$37)</f>
        <v>#VALUE!</v>
      </c>
      <c r="AK39" s="0" t="e">
        <f aca="true">MAX(0,AJ39*(1+(_xlfn.NORM.INV(RAND(),Inputs!$D$39,Inputs!$C$39)))-'Year Schedule'!$K$38+'Year Schedule'!$L$38)</f>
        <v>#VALUE!</v>
      </c>
      <c r="AL39" s="0" t="e">
        <f aca="true">MAX(0,AK39*(1+(_xlfn.NORM.INV(RAND(),Inputs!$D$39,Inputs!$C$39)))-'Year Schedule'!$K$39+'Year Schedule'!$L$39)</f>
        <v>#VALUE!</v>
      </c>
      <c r="AM39" s="0" t="e">
        <f aca="true">MAX(0,AL39*(1+(_xlfn.NORM.INV(RAND(),Inputs!$D$39,Inputs!$C$39)))-'Year Schedule'!$K$40+'Year Schedule'!$L$40)</f>
        <v>#VALUE!</v>
      </c>
      <c r="AN39" s="0" t="e">
        <f aca="true">MAX(0,AM39*(1+(_xlfn.NORM.INV(RAND(),Inputs!$D$39,Inputs!$C$39)))-'Year Schedule'!$K$41+'Year Schedule'!$L$41)</f>
        <v>#VALUE!</v>
      </c>
      <c r="AO39" s="0" t="e">
        <f aca="true">MAX(0,AN39*(1+(_xlfn.NORM.INV(RAND(),Inputs!$D$39,Inputs!$C$39)))-'Year Schedule'!$K$42+'Year Schedule'!$L$42)</f>
        <v>#VALUE!</v>
      </c>
      <c r="AP39" s="0" t="e">
        <f aca="true">MAX(0,AO39*(1+(_xlfn.NORM.INV(RAND(),Inputs!$D$39,Inputs!$C$39)))-'Year Schedule'!$K$43+'Year Schedule'!$L$43)</f>
        <v>#VALUE!</v>
      </c>
      <c r="AQ39" s="0" t="e">
        <f aca="true">MAX(0,AP39*(1+(_xlfn.NORM.INV(RAND(),Inputs!$D$39,Inputs!$C$39)))-'Year Schedule'!$K$44+'Year Schedule'!$L$44)</f>
        <v>#VALUE!</v>
      </c>
      <c r="AR39" s="0" t="e">
        <f aca="true">MAX(0,AQ39*(1+(_xlfn.NORM.INV(RAND(),Inputs!$D$39,Inputs!$C$39)))-'Year Schedule'!$K$45+'Year Schedule'!$L$45)</f>
        <v>#VALUE!</v>
      </c>
      <c r="AS39" s="0" t="e">
        <f aca="true">MAX(0,AR39*(1+(_xlfn.NORM.INV(RAND(),Inputs!$D$39,Inputs!$C$39)))-'Year Schedule'!$K$46+'Year Schedule'!$L$46)</f>
        <v>#VALUE!</v>
      </c>
      <c r="AT39" s="0" t="e">
        <f aca="true">MAX(0,AS39*(1+(_xlfn.NORM.INV(RAND(),Inputs!$D$39,Inputs!$C$39)))-'Year Schedule'!$K$47+'Year Schedule'!$L$47)</f>
        <v>#VALUE!</v>
      </c>
      <c r="AU39" s="0" t="e">
        <f aca="true">MAX(0,AT39*(1+(_xlfn.NORM.INV(RAND(),Inputs!$D$39,Inputs!$C$39)))-'Year Schedule'!$K$48+'Year Schedule'!$L$48)</f>
        <v>#VALUE!</v>
      </c>
      <c r="AV39" s="0" t="e">
        <f aca="true">MAX(0,AU39*(1+(_xlfn.NORM.INV(RAND(),Inputs!$D$39,Inputs!$C$39)))-'Year Schedule'!$K$49+'Year Schedule'!$L$49)</f>
        <v>#VALUE!</v>
      </c>
      <c r="AW39" s="0" t="e">
        <f aca="true">MAX(0,AV39*(1+(_xlfn.NORM.INV(RAND(),Inputs!$D$39,Inputs!$C$39)))-'Year Schedule'!$K$50+'Year Schedule'!$L$50)</f>
        <v>#VALUE!</v>
      </c>
      <c r="AX39" s="0" t="e">
        <f aca="true">MAX(0,AW39*(1+(_xlfn.NORM.INV(RAND(),Inputs!$D$39,Inputs!$C$39)))-'Year Schedule'!$K$51+'Year Schedule'!$L$51)</f>
        <v>#VALUE!</v>
      </c>
      <c r="AY39" s="0" t="e">
        <f aca="true">MAX(0,AX39*(1+(_xlfn.NORM.INV(RAND(),Inputs!$D$39,Inputs!$C$39)))-'Year Schedule'!$K$52+'Year Schedule'!$L$52)</f>
        <v>#VALUE!</v>
      </c>
      <c r="AZ39" s="0" t="e">
        <f aca="true">MAX(0,AY39*(1+(_xlfn.NORM.INV(RAND(),Inputs!$D$39,Inputs!$C$39)))-'Year Schedule'!$K$53+'Year Schedule'!$L$53)</f>
        <v>#VALUE!</v>
      </c>
      <c r="BA39" s="0" t="e">
        <f aca="false">INDEX(C39:AZ39,1,Inputs!$C$6)</f>
        <v>#VALUE!</v>
      </c>
      <c r="BB39" s="0" t="n">
        <f aca="false">IFERROR(EXP(SUMPRODUCT(LN((C39:INDEX(C39:AZ39,1,Inputs!$C$6)+$C$1004:INDEX($C$1004:$AZ$1004,1,Inputs!$C$6))/B39:INDEX(B39:AY39,1,Inputs!$C$6)))/Inputs!$C$6)-1,-1)</f>
        <v>-1</v>
      </c>
    </row>
    <row r="40" customFormat="false" ht="15" hidden="false" customHeight="true" outlineLevel="0" collapsed="false">
      <c r="A40" s="0" t="n">
        <v>38</v>
      </c>
      <c r="B40" s="177" t="n">
        <f aca="false">Inputs!$C$38</f>
        <v>0</v>
      </c>
      <c r="C40" s="0" t="e">
        <f aca="true">MAX(0,B40*(1+(_xlfn.NORM.INV(RAND(),Inputs!$D$39,Inputs!$C$39)))-'Year Schedule'!$K$4+'Year Schedule'!$L$4)</f>
        <v>#VALUE!</v>
      </c>
      <c r="D40" s="0" t="e">
        <f aca="true">MAX(0,C40*(1+(_xlfn.NORM.INV(RAND(),Inputs!$D$39,Inputs!$C$39)))-'Year Schedule'!$K$5+'Year Schedule'!$L$5)</f>
        <v>#VALUE!</v>
      </c>
      <c r="E40" s="0" t="e">
        <f aca="true">MAX(0,D40*(1+(_xlfn.NORM.INV(RAND(),Inputs!$D$39,Inputs!$C$39)))-'Year Schedule'!$K$6+'Year Schedule'!$L$6)</f>
        <v>#VALUE!</v>
      </c>
      <c r="F40" s="0" t="e">
        <f aca="true">MAX(0,E40*(1+(_xlfn.NORM.INV(RAND(),Inputs!$D$39,Inputs!$C$39)))-'Year Schedule'!$K$7+'Year Schedule'!$L$7)</f>
        <v>#VALUE!</v>
      </c>
      <c r="G40" s="0" t="e">
        <f aca="true">MAX(0,F40*(1+(_xlfn.NORM.INV(RAND(),Inputs!$D$39,Inputs!$C$39)))-'Year Schedule'!$K$8+'Year Schedule'!$L$8)</f>
        <v>#VALUE!</v>
      </c>
      <c r="H40" s="0" t="e">
        <f aca="true">MAX(0,G40*(1+(_xlfn.NORM.INV(RAND(),Inputs!$D$39,Inputs!$C$39)))-'Year Schedule'!$K$9+'Year Schedule'!$L$9)</f>
        <v>#VALUE!</v>
      </c>
      <c r="I40" s="0" t="e">
        <f aca="true">MAX(0,H40*(1+(_xlfn.NORM.INV(RAND(),Inputs!$D$39,Inputs!$C$39)))-'Year Schedule'!$K$10+'Year Schedule'!$L$10)</f>
        <v>#VALUE!</v>
      </c>
      <c r="J40" s="0" t="e">
        <f aca="true">MAX(0,I40*(1+(_xlfn.NORM.INV(RAND(),Inputs!$D$39,Inputs!$C$39)))-'Year Schedule'!$K$11+'Year Schedule'!$L$11)</f>
        <v>#VALUE!</v>
      </c>
      <c r="K40" s="0" t="e">
        <f aca="true">MAX(0,J40*(1+(_xlfn.NORM.INV(RAND(),Inputs!$D$39,Inputs!$C$39)))-'Year Schedule'!$K$12+'Year Schedule'!$L$12)</f>
        <v>#VALUE!</v>
      </c>
      <c r="L40" s="0" t="e">
        <f aca="true">MAX(0,K40*(1+(_xlfn.NORM.INV(RAND(),Inputs!$D$39,Inputs!$C$39)))-'Year Schedule'!$K$13+'Year Schedule'!$L$13)</f>
        <v>#VALUE!</v>
      </c>
      <c r="M40" s="0" t="e">
        <f aca="true">MAX(0,L40*(1+(_xlfn.NORM.INV(RAND(),Inputs!$D$39,Inputs!$C$39)))-'Year Schedule'!$K$14+'Year Schedule'!$L$14)</f>
        <v>#VALUE!</v>
      </c>
      <c r="N40" s="0" t="e">
        <f aca="true">MAX(0,M40*(1+(_xlfn.NORM.INV(RAND(),Inputs!$D$39,Inputs!$C$39)))-'Year Schedule'!$K$15+'Year Schedule'!$L$15)</f>
        <v>#VALUE!</v>
      </c>
      <c r="O40" s="0" t="e">
        <f aca="true">MAX(0,N40*(1+(_xlfn.NORM.INV(RAND(),Inputs!$D$39,Inputs!$C$39)))-'Year Schedule'!$K$16+'Year Schedule'!$L$16)</f>
        <v>#VALUE!</v>
      </c>
      <c r="P40" s="0" t="e">
        <f aca="true">MAX(0,O40*(1+(_xlfn.NORM.INV(RAND(),Inputs!$D$39,Inputs!$C$39)))-'Year Schedule'!$K$17+'Year Schedule'!$L$17)</f>
        <v>#VALUE!</v>
      </c>
      <c r="Q40" s="0" t="e">
        <f aca="true">MAX(0,P40*(1+(_xlfn.NORM.INV(RAND(),Inputs!$D$39,Inputs!$C$39)))-'Year Schedule'!$K$18+'Year Schedule'!$L$18)</f>
        <v>#VALUE!</v>
      </c>
      <c r="R40" s="0" t="e">
        <f aca="true">MAX(0,Q40*(1+(_xlfn.NORM.INV(RAND(),Inputs!$D$39,Inputs!$C$39)))-'Year Schedule'!$K$19+'Year Schedule'!$L$19)</f>
        <v>#VALUE!</v>
      </c>
      <c r="S40" s="0" t="e">
        <f aca="true">MAX(0,R40*(1+(_xlfn.NORM.INV(RAND(),Inputs!$D$39,Inputs!$C$39)))-'Year Schedule'!$K$20+'Year Schedule'!$L$20)</f>
        <v>#VALUE!</v>
      </c>
      <c r="T40" s="0" t="e">
        <f aca="true">MAX(0,S40*(1+(_xlfn.NORM.INV(RAND(),Inputs!$D$39,Inputs!$C$39)))-'Year Schedule'!$K$21+'Year Schedule'!$L$21)</f>
        <v>#VALUE!</v>
      </c>
      <c r="U40" s="0" t="e">
        <f aca="true">MAX(0,T40*(1+(_xlfn.NORM.INV(RAND(),Inputs!$D$39,Inputs!$C$39)))-'Year Schedule'!$K$22+'Year Schedule'!$L$22)</f>
        <v>#VALUE!</v>
      </c>
      <c r="V40" s="0" t="e">
        <f aca="true">MAX(0,U40*(1+(_xlfn.NORM.INV(RAND(),Inputs!$D$39,Inputs!$C$39)))-'Year Schedule'!$K$23+'Year Schedule'!$L$23)</f>
        <v>#VALUE!</v>
      </c>
      <c r="W40" s="0" t="e">
        <f aca="true">MAX(0,V40*(1+(_xlfn.NORM.INV(RAND(),Inputs!$D$39,Inputs!$C$39)))-'Year Schedule'!$K$24+'Year Schedule'!$L$24)</f>
        <v>#VALUE!</v>
      </c>
      <c r="X40" s="0" t="e">
        <f aca="true">MAX(0,W40*(1+(_xlfn.NORM.INV(RAND(),Inputs!$D$39,Inputs!$C$39)))-'Year Schedule'!$K$25+'Year Schedule'!$L$25)</f>
        <v>#VALUE!</v>
      </c>
      <c r="Y40" s="0" t="e">
        <f aca="true">MAX(0,X40*(1+(_xlfn.NORM.INV(RAND(),Inputs!$D$39,Inputs!$C$39)))-'Year Schedule'!$K$26+'Year Schedule'!$L$26)</f>
        <v>#VALUE!</v>
      </c>
      <c r="Z40" s="0" t="e">
        <f aca="true">MAX(0,Y40*(1+(_xlfn.NORM.INV(RAND(),Inputs!$D$39,Inputs!$C$39)))-'Year Schedule'!$K$27+'Year Schedule'!$L$27)</f>
        <v>#VALUE!</v>
      </c>
      <c r="AA40" s="0" t="e">
        <f aca="true">MAX(0,Z40*(1+(_xlfn.NORM.INV(RAND(),Inputs!$D$39,Inputs!$C$39)))-'Year Schedule'!$K$28+'Year Schedule'!$L$28)</f>
        <v>#VALUE!</v>
      </c>
      <c r="AB40" s="0" t="e">
        <f aca="true">MAX(0,AA40*(1+(_xlfn.NORM.INV(RAND(),Inputs!$D$39,Inputs!$C$39)))-'Year Schedule'!$K$29+'Year Schedule'!$L$29)</f>
        <v>#VALUE!</v>
      </c>
      <c r="AC40" s="0" t="e">
        <f aca="true">MAX(0,AB40*(1+(_xlfn.NORM.INV(RAND(),Inputs!$D$39,Inputs!$C$39)))-'Year Schedule'!$K$30+'Year Schedule'!$L$30)</f>
        <v>#VALUE!</v>
      </c>
      <c r="AD40" s="0" t="e">
        <f aca="true">MAX(0,AC40*(1+(_xlfn.NORM.INV(RAND(),Inputs!$D$39,Inputs!$C$39)))-'Year Schedule'!$K$31+'Year Schedule'!$L$31)</f>
        <v>#VALUE!</v>
      </c>
      <c r="AE40" s="0" t="e">
        <f aca="true">MAX(0,AD40*(1+(_xlfn.NORM.INV(RAND(),Inputs!$D$39,Inputs!$C$39)))-'Year Schedule'!$K$32+'Year Schedule'!$L$32)</f>
        <v>#VALUE!</v>
      </c>
      <c r="AF40" s="0" t="e">
        <f aca="true">MAX(0,AE40*(1+(_xlfn.NORM.INV(RAND(),Inputs!$D$39,Inputs!$C$39)))-'Year Schedule'!$K$33+'Year Schedule'!$L$33)</f>
        <v>#VALUE!</v>
      </c>
      <c r="AG40" s="0" t="e">
        <f aca="true">MAX(0,AF40*(1+(_xlfn.NORM.INV(RAND(),Inputs!$D$39,Inputs!$C$39)))-'Year Schedule'!$K$34+'Year Schedule'!$L$34)</f>
        <v>#VALUE!</v>
      </c>
      <c r="AH40" s="0" t="e">
        <f aca="true">MAX(0,AG40*(1+(_xlfn.NORM.INV(RAND(),Inputs!$D$39,Inputs!$C$39)))-'Year Schedule'!$K$35+'Year Schedule'!$L$35)</f>
        <v>#VALUE!</v>
      </c>
      <c r="AI40" s="0" t="e">
        <f aca="true">MAX(0,AH40*(1+(_xlfn.NORM.INV(RAND(),Inputs!$D$39,Inputs!$C$39)))-'Year Schedule'!$K$36+'Year Schedule'!$L$36)</f>
        <v>#VALUE!</v>
      </c>
      <c r="AJ40" s="0" t="e">
        <f aca="true">MAX(0,AI40*(1+(_xlfn.NORM.INV(RAND(),Inputs!$D$39,Inputs!$C$39)))-'Year Schedule'!$K$37+'Year Schedule'!$L$37)</f>
        <v>#VALUE!</v>
      </c>
      <c r="AK40" s="0" t="e">
        <f aca="true">MAX(0,AJ40*(1+(_xlfn.NORM.INV(RAND(),Inputs!$D$39,Inputs!$C$39)))-'Year Schedule'!$K$38+'Year Schedule'!$L$38)</f>
        <v>#VALUE!</v>
      </c>
      <c r="AL40" s="0" t="e">
        <f aca="true">MAX(0,AK40*(1+(_xlfn.NORM.INV(RAND(),Inputs!$D$39,Inputs!$C$39)))-'Year Schedule'!$K$39+'Year Schedule'!$L$39)</f>
        <v>#VALUE!</v>
      </c>
      <c r="AM40" s="0" t="e">
        <f aca="true">MAX(0,AL40*(1+(_xlfn.NORM.INV(RAND(),Inputs!$D$39,Inputs!$C$39)))-'Year Schedule'!$K$40+'Year Schedule'!$L$40)</f>
        <v>#VALUE!</v>
      </c>
      <c r="AN40" s="0" t="e">
        <f aca="true">MAX(0,AM40*(1+(_xlfn.NORM.INV(RAND(),Inputs!$D$39,Inputs!$C$39)))-'Year Schedule'!$K$41+'Year Schedule'!$L$41)</f>
        <v>#VALUE!</v>
      </c>
      <c r="AO40" s="0" t="e">
        <f aca="true">MAX(0,AN40*(1+(_xlfn.NORM.INV(RAND(),Inputs!$D$39,Inputs!$C$39)))-'Year Schedule'!$K$42+'Year Schedule'!$L$42)</f>
        <v>#VALUE!</v>
      </c>
      <c r="AP40" s="0" t="e">
        <f aca="true">MAX(0,AO40*(1+(_xlfn.NORM.INV(RAND(),Inputs!$D$39,Inputs!$C$39)))-'Year Schedule'!$K$43+'Year Schedule'!$L$43)</f>
        <v>#VALUE!</v>
      </c>
      <c r="AQ40" s="0" t="e">
        <f aca="true">MAX(0,AP40*(1+(_xlfn.NORM.INV(RAND(),Inputs!$D$39,Inputs!$C$39)))-'Year Schedule'!$K$44+'Year Schedule'!$L$44)</f>
        <v>#VALUE!</v>
      </c>
      <c r="AR40" s="0" t="e">
        <f aca="true">MAX(0,AQ40*(1+(_xlfn.NORM.INV(RAND(),Inputs!$D$39,Inputs!$C$39)))-'Year Schedule'!$K$45+'Year Schedule'!$L$45)</f>
        <v>#VALUE!</v>
      </c>
      <c r="AS40" s="0" t="e">
        <f aca="true">MAX(0,AR40*(1+(_xlfn.NORM.INV(RAND(),Inputs!$D$39,Inputs!$C$39)))-'Year Schedule'!$K$46+'Year Schedule'!$L$46)</f>
        <v>#VALUE!</v>
      </c>
      <c r="AT40" s="0" t="e">
        <f aca="true">MAX(0,AS40*(1+(_xlfn.NORM.INV(RAND(),Inputs!$D$39,Inputs!$C$39)))-'Year Schedule'!$K$47+'Year Schedule'!$L$47)</f>
        <v>#VALUE!</v>
      </c>
      <c r="AU40" s="0" t="e">
        <f aca="true">MAX(0,AT40*(1+(_xlfn.NORM.INV(RAND(),Inputs!$D$39,Inputs!$C$39)))-'Year Schedule'!$K$48+'Year Schedule'!$L$48)</f>
        <v>#VALUE!</v>
      </c>
      <c r="AV40" s="0" t="e">
        <f aca="true">MAX(0,AU40*(1+(_xlfn.NORM.INV(RAND(),Inputs!$D$39,Inputs!$C$39)))-'Year Schedule'!$K$49+'Year Schedule'!$L$49)</f>
        <v>#VALUE!</v>
      </c>
      <c r="AW40" s="0" t="e">
        <f aca="true">MAX(0,AV40*(1+(_xlfn.NORM.INV(RAND(),Inputs!$D$39,Inputs!$C$39)))-'Year Schedule'!$K$50+'Year Schedule'!$L$50)</f>
        <v>#VALUE!</v>
      </c>
      <c r="AX40" s="0" t="e">
        <f aca="true">MAX(0,AW40*(1+(_xlfn.NORM.INV(RAND(),Inputs!$D$39,Inputs!$C$39)))-'Year Schedule'!$K$51+'Year Schedule'!$L$51)</f>
        <v>#VALUE!</v>
      </c>
      <c r="AY40" s="0" t="e">
        <f aca="true">MAX(0,AX40*(1+(_xlfn.NORM.INV(RAND(),Inputs!$D$39,Inputs!$C$39)))-'Year Schedule'!$K$52+'Year Schedule'!$L$52)</f>
        <v>#VALUE!</v>
      </c>
      <c r="AZ40" s="0" t="e">
        <f aca="true">MAX(0,AY40*(1+(_xlfn.NORM.INV(RAND(),Inputs!$D$39,Inputs!$C$39)))-'Year Schedule'!$K$53+'Year Schedule'!$L$53)</f>
        <v>#VALUE!</v>
      </c>
      <c r="BA40" s="0" t="e">
        <f aca="false">INDEX(C40:AZ40,1,Inputs!$C$6)</f>
        <v>#VALUE!</v>
      </c>
      <c r="BB40" s="0" t="n">
        <f aca="false">IFERROR(EXP(SUMPRODUCT(LN((C40:INDEX(C40:AZ40,1,Inputs!$C$6)+$C$1004:INDEX($C$1004:$AZ$1004,1,Inputs!$C$6))/B40:INDEX(B40:AY40,1,Inputs!$C$6)))/Inputs!$C$6)-1,-1)</f>
        <v>-1</v>
      </c>
    </row>
    <row r="41" customFormat="false" ht="15" hidden="false" customHeight="true" outlineLevel="0" collapsed="false">
      <c r="A41" s="0" t="n">
        <v>39</v>
      </c>
      <c r="B41" s="177" t="n">
        <f aca="false">Inputs!$C$38</f>
        <v>0</v>
      </c>
      <c r="C41" s="0" t="e">
        <f aca="true">MAX(0,B41*(1+(_xlfn.NORM.INV(RAND(),Inputs!$D$39,Inputs!$C$39)))-'Year Schedule'!$K$4+'Year Schedule'!$L$4)</f>
        <v>#VALUE!</v>
      </c>
      <c r="D41" s="0" t="e">
        <f aca="true">MAX(0,C41*(1+(_xlfn.NORM.INV(RAND(),Inputs!$D$39,Inputs!$C$39)))-'Year Schedule'!$K$5+'Year Schedule'!$L$5)</f>
        <v>#VALUE!</v>
      </c>
      <c r="E41" s="0" t="e">
        <f aca="true">MAX(0,D41*(1+(_xlfn.NORM.INV(RAND(),Inputs!$D$39,Inputs!$C$39)))-'Year Schedule'!$K$6+'Year Schedule'!$L$6)</f>
        <v>#VALUE!</v>
      </c>
      <c r="F41" s="0" t="e">
        <f aca="true">MAX(0,E41*(1+(_xlfn.NORM.INV(RAND(),Inputs!$D$39,Inputs!$C$39)))-'Year Schedule'!$K$7+'Year Schedule'!$L$7)</f>
        <v>#VALUE!</v>
      </c>
      <c r="G41" s="0" t="e">
        <f aca="true">MAX(0,F41*(1+(_xlfn.NORM.INV(RAND(),Inputs!$D$39,Inputs!$C$39)))-'Year Schedule'!$K$8+'Year Schedule'!$L$8)</f>
        <v>#VALUE!</v>
      </c>
      <c r="H41" s="0" t="e">
        <f aca="true">MAX(0,G41*(1+(_xlfn.NORM.INV(RAND(),Inputs!$D$39,Inputs!$C$39)))-'Year Schedule'!$K$9+'Year Schedule'!$L$9)</f>
        <v>#VALUE!</v>
      </c>
      <c r="I41" s="0" t="e">
        <f aca="true">MAX(0,H41*(1+(_xlfn.NORM.INV(RAND(),Inputs!$D$39,Inputs!$C$39)))-'Year Schedule'!$K$10+'Year Schedule'!$L$10)</f>
        <v>#VALUE!</v>
      </c>
      <c r="J41" s="0" t="e">
        <f aca="true">MAX(0,I41*(1+(_xlfn.NORM.INV(RAND(),Inputs!$D$39,Inputs!$C$39)))-'Year Schedule'!$K$11+'Year Schedule'!$L$11)</f>
        <v>#VALUE!</v>
      </c>
      <c r="K41" s="0" t="e">
        <f aca="true">MAX(0,J41*(1+(_xlfn.NORM.INV(RAND(),Inputs!$D$39,Inputs!$C$39)))-'Year Schedule'!$K$12+'Year Schedule'!$L$12)</f>
        <v>#VALUE!</v>
      </c>
      <c r="L41" s="0" t="e">
        <f aca="true">MAX(0,K41*(1+(_xlfn.NORM.INV(RAND(),Inputs!$D$39,Inputs!$C$39)))-'Year Schedule'!$K$13+'Year Schedule'!$L$13)</f>
        <v>#VALUE!</v>
      </c>
      <c r="M41" s="0" t="e">
        <f aca="true">MAX(0,L41*(1+(_xlfn.NORM.INV(RAND(),Inputs!$D$39,Inputs!$C$39)))-'Year Schedule'!$K$14+'Year Schedule'!$L$14)</f>
        <v>#VALUE!</v>
      </c>
      <c r="N41" s="0" t="e">
        <f aca="true">MAX(0,M41*(1+(_xlfn.NORM.INV(RAND(),Inputs!$D$39,Inputs!$C$39)))-'Year Schedule'!$K$15+'Year Schedule'!$L$15)</f>
        <v>#VALUE!</v>
      </c>
      <c r="O41" s="0" t="e">
        <f aca="true">MAX(0,N41*(1+(_xlfn.NORM.INV(RAND(),Inputs!$D$39,Inputs!$C$39)))-'Year Schedule'!$K$16+'Year Schedule'!$L$16)</f>
        <v>#VALUE!</v>
      </c>
      <c r="P41" s="0" t="e">
        <f aca="true">MAX(0,O41*(1+(_xlfn.NORM.INV(RAND(),Inputs!$D$39,Inputs!$C$39)))-'Year Schedule'!$K$17+'Year Schedule'!$L$17)</f>
        <v>#VALUE!</v>
      </c>
      <c r="Q41" s="0" t="e">
        <f aca="true">MAX(0,P41*(1+(_xlfn.NORM.INV(RAND(),Inputs!$D$39,Inputs!$C$39)))-'Year Schedule'!$K$18+'Year Schedule'!$L$18)</f>
        <v>#VALUE!</v>
      </c>
      <c r="R41" s="0" t="e">
        <f aca="true">MAX(0,Q41*(1+(_xlfn.NORM.INV(RAND(),Inputs!$D$39,Inputs!$C$39)))-'Year Schedule'!$K$19+'Year Schedule'!$L$19)</f>
        <v>#VALUE!</v>
      </c>
      <c r="S41" s="0" t="e">
        <f aca="true">MAX(0,R41*(1+(_xlfn.NORM.INV(RAND(),Inputs!$D$39,Inputs!$C$39)))-'Year Schedule'!$K$20+'Year Schedule'!$L$20)</f>
        <v>#VALUE!</v>
      </c>
      <c r="T41" s="0" t="e">
        <f aca="true">MAX(0,S41*(1+(_xlfn.NORM.INV(RAND(),Inputs!$D$39,Inputs!$C$39)))-'Year Schedule'!$K$21+'Year Schedule'!$L$21)</f>
        <v>#VALUE!</v>
      </c>
      <c r="U41" s="0" t="e">
        <f aca="true">MAX(0,T41*(1+(_xlfn.NORM.INV(RAND(),Inputs!$D$39,Inputs!$C$39)))-'Year Schedule'!$K$22+'Year Schedule'!$L$22)</f>
        <v>#VALUE!</v>
      </c>
      <c r="V41" s="0" t="e">
        <f aca="true">MAX(0,U41*(1+(_xlfn.NORM.INV(RAND(),Inputs!$D$39,Inputs!$C$39)))-'Year Schedule'!$K$23+'Year Schedule'!$L$23)</f>
        <v>#VALUE!</v>
      </c>
      <c r="W41" s="0" t="e">
        <f aca="true">MAX(0,V41*(1+(_xlfn.NORM.INV(RAND(),Inputs!$D$39,Inputs!$C$39)))-'Year Schedule'!$K$24+'Year Schedule'!$L$24)</f>
        <v>#VALUE!</v>
      </c>
      <c r="X41" s="0" t="e">
        <f aca="true">MAX(0,W41*(1+(_xlfn.NORM.INV(RAND(),Inputs!$D$39,Inputs!$C$39)))-'Year Schedule'!$K$25+'Year Schedule'!$L$25)</f>
        <v>#VALUE!</v>
      </c>
      <c r="Y41" s="0" t="e">
        <f aca="true">MAX(0,X41*(1+(_xlfn.NORM.INV(RAND(),Inputs!$D$39,Inputs!$C$39)))-'Year Schedule'!$K$26+'Year Schedule'!$L$26)</f>
        <v>#VALUE!</v>
      </c>
      <c r="Z41" s="0" t="e">
        <f aca="true">MAX(0,Y41*(1+(_xlfn.NORM.INV(RAND(),Inputs!$D$39,Inputs!$C$39)))-'Year Schedule'!$K$27+'Year Schedule'!$L$27)</f>
        <v>#VALUE!</v>
      </c>
      <c r="AA41" s="0" t="e">
        <f aca="true">MAX(0,Z41*(1+(_xlfn.NORM.INV(RAND(),Inputs!$D$39,Inputs!$C$39)))-'Year Schedule'!$K$28+'Year Schedule'!$L$28)</f>
        <v>#VALUE!</v>
      </c>
      <c r="AB41" s="0" t="e">
        <f aca="true">MAX(0,AA41*(1+(_xlfn.NORM.INV(RAND(),Inputs!$D$39,Inputs!$C$39)))-'Year Schedule'!$K$29+'Year Schedule'!$L$29)</f>
        <v>#VALUE!</v>
      </c>
      <c r="AC41" s="0" t="e">
        <f aca="true">MAX(0,AB41*(1+(_xlfn.NORM.INV(RAND(),Inputs!$D$39,Inputs!$C$39)))-'Year Schedule'!$K$30+'Year Schedule'!$L$30)</f>
        <v>#VALUE!</v>
      </c>
      <c r="AD41" s="0" t="e">
        <f aca="true">MAX(0,AC41*(1+(_xlfn.NORM.INV(RAND(),Inputs!$D$39,Inputs!$C$39)))-'Year Schedule'!$K$31+'Year Schedule'!$L$31)</f>
        <v>#VALUE!</v>
      </c>
      <c r="AE41" s="0" t="e">
        <f aca="true">MAX(0,AD41*(1+(_xlfn.NORM.INV(RAND(),Inputs!$D$39,Inputs!$C$39)))-'Year Schedule'!$K$32+'Year Schedule'!$L$32)</f>
        <v>#VALUE!</v>
      </c>
      <c r="AF41" s="0" t="e">
        <f aca="true">MAX(0,AE41*(1+(_xlfn.NORM.INV(RAND(),Inputs!$D$39,Inputs!$C$39)))-'Year Schedule'!$K$33+'Year Schedule'!$L$33)</f>
        <v>#VALUE!</v>
      </c>
      <c r="AG41" s="0" t="e">
        <f aca="true">MAX(0,AF41*(1+(_xlfn.NORM.INV(RAND(),Inputs!$D$39,Inputs!$C$39)))-'Year Schedule'!$K$34+'Year Schedule'!$L$34)</f>
        <v>#VALUE!</v>
      </c>
      <c r="AH41" s="0" t="e">
        <f aca="true">MAX(0,AG41*(1+(_xlfn.NORM.INV(RAND(),Inputs!$D$39,Inputs!$C$39)))-'Year Schedule'!$K$35+'Year Schedule'!$L$35)</f>
        <v>#VALUE!</v>
      </c>
      <c r="AI41" s="0" t="e">
        <f aca="true">MAX(0,AH41*(1+(_xlfn.NORM.INV(RAND(),Inputs!$D$39,Inputs!$C$39)))-'Year Schedule'!$K$36+'Year Schedule'!$L$36)</f>
        <v>#VALUE!</v>
      </c>
      <c r="AJ41" s="0" t="e">
        <f aca="true">MAX(0,AI41*(1+(_xlfn.NORM.INV(RAND(),Inputs!$D$39,Inputs!$C$39)))-'Year Schedule'!$K$37+'Year Schedule'!$L$37)</f>
        <v>#VALUE!</v>
      </c>
      <c r="AK41" s="0" t="e">
        <f aca="true">MAX(0,AJ41*(1+(_xlfn.NORM.INV(RAND(),Inputs!$D$39,Inputs!$C$39)))-'Year Schedule'!$K$38+'Year Schedule'!$L$38)</f>
        <v>#VALUE!</v>
      </c>
      <c r="AL41" s="0" t="e">
        <f aca="true">MAX(0,AK41*(1+(_xlfn.NORM.INV(RAND(),Inputs!$D$39,Inputs!$C$39)))-'Year Schedule'!$K$39+'Year Schedule'!$L$39)</f>
        <v>#VALUE!</v>
      </c>
      <c r="AM41" s="0" t="e">
        <f aca="true">MAX(0,AL41*(1+(_xlfn.NORM.INV(RAND(),Inputs!$D$39,Inputs!$C$39)))-'Year Schedule'!$K$40+'Year Schedule'!$L$40)</f>
        <v>#VALUE!</v>
      </c>
      <c r="AN41" s="0" t="e">
        <f aca="true">MAX(0,AM41*(1+(_xlfn.NORM.INV(RAND(),Inputs!$D$39,Inputs!$C$39)))-'Year Schedule'!$K$41+'Year Schedule'!$L$41)</f>
        <v>#VALUE!</v>
      </c>
      <c r="AO41" s="0" t="e">
        <f aca="true">MAX(0,AN41*(1+(_xlfn.NORM.INV(RAND(),Inputs!$D$39,Inputs!$C$39)))-'Year Schedule'!$K$42+'Year Schedule'!$L$42)</f>
        <v>#VALUE!</v>
      </c>
      <c r="AP41" s="0" t="e">
        <f aca="true">MAX(0,AO41*(1+(_xlfn.NORM.INV(RAND(),Inputs!$D$39,Inputs!$C$39)))-'Year Schedule'!$K$43+'Year Schedule'!$L$43)</f>
        <v>#VALUE!</v>
      </c>
      <c r="AQ41" s="0" t="e">
        <f aca="true">MAX(0,AP41*(1+(_xlfn.NORM.INV(RAND(),Inputs!$D$39,Inputs!$C$39)))-'Year Schedule'!$K$44+'Year Schedule'!$L$44)</f>
        <v>#VALUE!</v>
      </c>
      <c r="AR41" s="0" t="e">
        <f aca="true">MAX(0,AQ41*(1+(_xlfn.NORM.INV(RAND(),Inputs!$D$39,Inputs!$C$39)))-'Year Schedule'!$K$45+'Year Schedule'!$L$45)</f>
        <v>#VALUE!</v>
      </c>
      <c r="AS41" s="0" t="e">
        <f aca="true">MAX(0,AR41*(1+(_xlfn.NORM.INV(RAND(),Inputs!$D$39,Inputs!$C$39)))-'Year Schedule'!$K$46+'Year Schedule'!$L$46)</f>
        <v>#VALUE!</v>
      </c>
      <c r="AT41" s="0" t="e">
        <f aca="true">MAX(0,AS41*(1+(_xlfn.NORM.INV(RAND(),Inputs!$D$39,Inputs!$C$39)))-'Year Schedule'!$K$47+'Year Schedule'!$L$47)</f>
        <v>#VALUE!</v>
      </c>
      <c r="AU41" s="0" t="e">
        <f aca="true">MAX(0,AT41*(1+(_xlfn.NORM.INV(RAND(),Inputs!$D$39,Inputs!$C$39)))-'Year Schedule'!$K$48+'Year Schedule'!$L$48)</f>
        <v>#VALUE!</v>
      </c>
      <c r="AV41" s="0" t="e">
        <f aca="true">MAX(0,AU41*(1+(_xlfn.NORM.INV(RAND(),Inputs!$D$39,Inputs!$C$39)))-'Year Schedule'!$K$49+'Year Schedule'!$L$49)</f>
        <v>#VALUE!</v>
      </c>
      <c r="AW41" s="0" t="e">
        <f aca="true">MAX(0,AV41*(1+(_xlfn.NORM.INV(RAND(),Inputs!$D$39,Inputs!$C$39)))-'Year Schedule'!$K$50+'Year Schedule'!$L$50)</f>
        <v>#VALUE!</v>
      </c>
      <c r="AX41" s="0" t="e">
        <f aca="true">MAX(0,AW41*(1+(_xlfn.NORM.INV(RAND(),Inputs!$D$39,Inputs!$C$39)))-'Year Schedule'!$K$51+'Year Schedule'!$L$51)</f>
        <v>#VALUE!</v>
      </c>
      <c r="AY41" s="0" t="e">
        <f aca="true">MAX(0,AX41*(1+(_xlfn.NORM.INV(RAND(),Inputs!$D$39,Inputs!$C$39)))-'Year Schedule'!$K$52+'Year Schedule'!$L$52)</f>
        <v>#VALUE!</v>
      </c>
      <c r="AZ41" s="0" t="e">
        <f aca="true">MAX(0,AY41*(1+(_xlfn.NORM.INV(RAND(),Inputs!$D$39,Inputs!$C$39)))-'Year Schedule'!$K$53+'Year Schedule'!$L$53)</f>
        <v>#VALUE!</v>
      </c>
      <c r="BA41" s="0" t="e">
        <f aca="false">INDEX(C41:AZ41,1,Inputs!$C$6)</f>
        <v>#VALUE!</v>
      </c>
      <c r="BB41" s="0" t="n">
        <f aca="false">IFERROR(EXP(SUMPRODUCT(LN((C41:INDEX(C41:AZ41,1,Inputs!$C$6)+$C$1004:INDEX($C$1004:$AZ$1004,1,Inputs!$C$6))/B41:INDEX(B41:AY41,1,Inputs!$C$6)))/Inputs!$C$6)-1,-1)</f>
        <v>-1</v>
      </c>
    </row>
    <row r="42" customFormat="false" ht="15" hidden="false" customHeight="true" outlineLevel="0" collapsed="false">
      <c r="A42" s="0" t="n">
        <v>40</v>
      </c>
      <c r="B42" s="177" t="n">
        <f aca="false">Inputs!$C$38</f>
        <v>0</v>
      </c>
      <c r="C42" s="0" t="e">
        <f aca="true">MAX(0,B42*(1+(_xlfn.NORM.INV(RAND(),Inputs!$D$39,Inputs!$C$39)))-'Year Schedule'!$K$4+'Year Schedule'!$L$4)</f>
        <v>#VALUE!</v>
      </c>
      <c r="D42" s="0" t="e">
        <f aca="true">MAX(0,C42*(1+(_xlfn.NORM.INV(RAND(),Inputs!$D$39,Inputs!$C$39)))-'Year Schedule'!$K$5+'Year Schedule'!$L$5)</f>
        <v>#VALUE!</v>
      </c>
      <c r="E42" s="0" t="e">
        <f aca="true">MAX(0,D42*(1+(_xlfn.NORM.INV(RAND(),Inputs!$D$39,Inputs!$C$39)))-'Year Schedule'!$K$6+'Year Schedule'!$L$6)</f>
        <v>#VALUE!</v>
      </c>
      <c r="F42" s="0" t="e">
        <f aca="true">MAX(0,E42*(1+(_xlfn.NORM.INV(RAND(),Inputs!$D$39,Inputs!$C$39)))-'Year Schedule'!$K$7+'Year Schedule'!$L$7)</f>
        <v>#VALUE!</v>
      </c>
      <c r="G42" s="0" t="e">
        <f aca="true">MAX(0,F42*(1+(_xlfn.NORM.INV(RAND(),Inputs!$D$39,Inputs!$C$39)))-'Year Schedule'!$K$8+'Year Schedule'!$L$8)</f>
        <v>#VALUE!</v>
      </c>
      <c r="H42" s="0" t="e">
        <f aca="true">MAX(0,G42*(1+(_xlfn.NORM.INV(RAND(),Inputs!$D$39,Inputs!$C$39)))-'Year Schedule'!$K$9+'Year Schedule'!$L$9)</f>
        <v>#VALUE!</v>
      </c>
      <c r="I42" s="0" t="e">
        <f aca="true">MAX(0,H42*(1+(_xlfn.NORM.INV(RAND(),Inputs!$D$39,Inputs!$C$39)))-'Year Schedule'!$K$10+'Year Schedule'!$L$10)</f>
        <v>#VALUE!</v>
      </c>
      <c r="J42" s="0" t="e">
        <f aca="true">MAX(0,I42*(1+(_xlfn.NORM.INV(RAND(),Inputs!$D$39,Inputs!$C$39)))-'Year Schedule'!$K$11+'Year Schedule'!$L$11)</f>
        <v>#VALUE!</v>
      </c>
      <c r="K42" s="0" t="e">
        <f aca="true">MAX(0,J42*(1+(_xlfn.NORM.INV(RAND(),Inputs!$D$39,Inputs!$C$39)))-'Year Schedule'!$K$12+'Year Schedule'!$L$12)</f>
        <v>#VALUE!</v>
      </c>
      <c r="L42" s="0" t="e">
        <f aca="true">MAX(0,K42*(1+(_xlfn.NORM.INV(RAND(),Inputs!$D$39,Inputs!$C$39)))-'Year Schedule'!$K$13+'Year Schedule'!$L$13)</f>
        <v>#VALUE!</v>
      </c>
      <c r="M42" s="0" t="e">
        <f aca="true">MAX(0,L42*(1+(_xlfn.NORM.INV(RAND(),Inputs!$D$39,Inputs!$C$39)))-'Year Schedule'!$K$14+'Year Schedule'!$L$14)</f>
        <v>#VALUE!</v>
      </c>
      <c r="N42" s="0" t="e">
        <f aca="true">MAX(0,M42*(1+(_xlfn.NORM.INV(RAND(),Inputs!$D$39,Inputs!$C$39)))-'Year Schedule'!$K$15+'Year Schedule'!$L$15)</f>
        <v>#VALUE!</v>
      </c>
      <c r="O42" s="0" t="e">
        <f aca="true">MAX(0,N42*(1+(_xlfn.NORM.INV(RAND(),Inputs!$D$39,Inputs!$C$39)))-'Year Schedule'!$K$16+'Year Schedule'!$L$16)</f>
        <v>#VALUE!</v>
      </c>
      <c r="P42" s="0" t="e">
        <f aca="true">MAX(0,O42*(1+(_xlfn.NORM.INV(RAND(),Inputs!$D$39,Inputs!$C$39)))-'Year Schedule'!$K$17+'Year Schedule'!$L$17)</f>
        <v>#VALUE!</v>
      </c>
      <c r="Q42" s="0" t="e">
        <f aca="true">MAX(0,P42*(1+(_xlfn.NORM.INV(RAND(),Inputs!$D$39,Inputs!$C$39)))-'Year Schedule'!$K$18+'Year Schedule'!$L$18)</f>
        <v>#VALUE!</v>
      </c>
      <c r="R42" s="0" t="e">
        <f aca="true">MAX(0,Q42*(1+(_xlfn.NORM.INV(RAND(),Inputs!$D$39,Inputs!$C$39)))-'Year Schedule'!$K$19+'Year Schedule'!$L$19)</f>
        <v>#VALUE!</v>
      </c>
      <c r="S42" s="0" t="e">
        <f aca="true">MAX(0,R42*(1+(_xlfn.NORM.INV(RAND(),Inputs!$D$39,Inputs!$C$39)))-'Year Schedule'!$K$20+'Year Schedule'!$L$20)</f>
        <v>#VALUE!</v>
      </c>
      <c r="T42" s="0" t="e">
        <f aca="true">MAX(0,S42*(1+(_xlfn.NORM.INV(RAND(),Inputs!$D$39,Inputs!$C$39)))-'Year Schedule'!$K$21+'Year Schedule'!$L$21)</f>
        <v>#VALUE!</v>
      </c>
      <c r="U42" s="0" t="e">
        <f aca="true">MAX(0,T42*(1+(_xlfn.NORM.INV(RAND(),Inputs!$D$39,Inputs!$C$39)))-'Year Schedule'!$K$22+'Year Schedule'!$L$22)</f>
        <v>#VALUE!</v>
      </c>
      <c r="V42" s="0" t="e">
        <f aca="true">MAX(0,U42*(1+(_xlfn.NORM.INV(RAND(),Inputs!$D$39,Inputs!$C$39)))-'Year Schedule'!$K$23+'Year Schedule'!$L$23)</f>
        <v>#VALUE!</v>
      </c>
      <c r="W42" s="0" t="e">
        <f aca="true">MAX(0,V42*(1+(_xlfn.NORM.INV(RAND(),Inputs!$D$39,Inputs!$C$39)))-'Year Schedule'!$K$24+'Year Schedule'!$L$24)</f>
        <v>#VALUE!</v>
      </c>
      <c r="X42" s="0" t="e">
        <f aca="true">MAX(0,W42*(1+(_xlfn.NORM.INV(RAND(),Inputs!$D$39,Inputs!$C$39)))-'Year Schedule'!$K$25+'Year Schedule'!$L$25)</f>
        <v>#VALUE!</v>
      </c>
      <c r="Y42" s="0" t="e">
        <f aca="true">MAX(0,X42*(1+(_xlfn.NORM.INV(RAND(),Inputs!$D$39,Inputs!$C$39)))-'Year Schedule'!$K$26+'Year Schedule'!$L$26)</f>
        <v>#VALUE!</v>
      </c>
      <c r="Z42" s="0" t="e">
        <f aca="true">MAX(0,Y42*(1+(_xlfn.NORM.INV(RAND(),Inputs!$D$39,Inputs!$C$39)))-'Year Schedule'!$K$27+'Year Schedule'!$L$27)</f>
        <v>#VALUE!</v>
      </c>
      <c r="AA42" s="0" t="e">
        <f aca="true">MAX(0,Z42*(1+(_xlfn.NORM.INV(RAND(),Inputs!$D$39,Inputs!$C$39)))-'Year Schedule'!$K$28+'Year Schedule'!$L$28)</f>
        <v>#VALUE!</v>
      </c>
      <c r="AB42" s="0" t="e">
        <f aca="true">MAX(0,AA42*(1+(_xlfn.NORM.INV(RAND(),Inputs!$D$39,Inputs!$C$39)))-'Year Schedule'!$K$29+'Year Schedule'!$L$29)</f>
        <v>#VALUE!</v>
      </c>
      <c r="AC42" s="0" t="e">
        <f aca="true">MAX(0,AB42*(1+(_xlfn.NORM.INV(RAND(),Inputs!$D$39,Inputs!$C$39)))-'Year Schedule'!$K$30+'Year Schedule'!$L$30)</f>
        <v>#VALUE!</v>
      </c>
      <c r="AD42" s="0" t="e">
        <f aca="true">MAX(0,AC42*(1+(_xlfn.NORM.INV(RAND(),Inputs!$D$39,Inputs!$C$39)))-'Year Schedule'!$K$31+'Year Schedule'!$L$31)</f>
        <v>#VALUE!</v>
      </c>
      <c r="AE42" s="0" t="e">
        <f aca="true">MAX(0,AD42*(1+(_xlfn.NORM.INV(RAND(),Inputs!$D$39,Inputs!$C$39)))-'Year Schedule'!$K$32+'Year Schedule'!$L$32)</f>
        <v>#VALUE!</v>
      </c>
      <c r="AF42" s="0" t="e">
        <f aca="true">MAX(0,AE42*(1+(_xlfn.NORM.INV(RAND(),Inputs!$D$39,Inputs!$C$39)))-'Year Schedule'!$K$33+'Year Schedule'!$L$33)</f>
        <v>#VALUE!</v>
      </c>
      <c r="AG42" s="0" t="e">
        <f aca="true">MAX(0,AF42*(1+(_xlfn.NORM.INV(RAND(),Inputs!$D$39,Inputs!$C$39)))-'Year Schedule'!$K$34+'Year Schedule'!$L$34)</f>
        <v>#VALUE!</v>
      </c>
      <c r="AH42" s="0" t="e">
        <f aca="true">MAX(0,AG42*(1+(_xlfn.NORM.INV(RAND(),Inputs!$D$39,Inputs!$C$39)))-'Year Schedule'!$K$35+'Year Schedule'!$L$35)</f>
        <v>#VALUE!</v>
      </c>
      <c r="AI42" s="0" t="e">
        <f aca="true">MAX(0,AH42*(1+(_xlfn.NORM.INV(RAND(),Inputs!$D$39,Inputs!$C$39)))-'Year Schedule'!$K$36+'Year Schedule'!$L$36)</f>
        <v>#VALUE!</v>
      </c>
      <c r="AJ42" s="0" t="e">
        <f aca="true">MAX(0,AI42*(1+(_xlfn.NORM.INV(RAND(),Inputs!$D$39,Inputs!$C$39)))-'Year Schedule'!$K$37+'Year Schedule'!$L$37)</f>
        <v>#VALUE!</v>
      </c>
      <c r="AK42" s="0" t="e">
        <f aca="true">MAX(0,AJ42*(1+(_xlfn.NORM.INV(RAND(),Inputs!$D$39,Inputs!$C$39)))-'Year Schedule'!$K$38+'Year Schedule'!$L$38)</f>
        <v>#VALUE!</v>
      </c>
      <c r="AL42" s="0" t="e">
        <f aca="true">MAX(0,AK42*(1+(_xlfn.NORM.INV(RAND(),Inputs!$D$39,Inputs!$C$39)))-'Year Schedule'!$K$39+'Year Schedule'!$L$39)</f>
        <v>#VALUE!</v>
      </c>
      <c r="AM42" s="0" t="e">
        <f aca="true">MAX(0,AL42*(1+(_xlfn.NORM.INV(RAND(),Inputs!$D$39,Inputs!$C$39)))-'Year Schedule'!$K$40+'Year Schedule'!$L$40)</f>
        <v>#VALUE!</v>
      </c>
      <c r="AN42" s="0" t="e">
        <f aca="true">MAX(0,AM42*(1+(_xlfn.NORM.INV(RAND(),Inputs!$D$39,Inputs!$C$39)))-'Year Schedule'!$K$41+'Year Schedule'!$L$41)</f>
        <v>#VALUE!</v>
      </c>
      <c r="AO42" s="0" t="e">
        <f aca="true">MAX(0,AN42*(1+(_xlfn.NORM.INV(RAND(),Inputs!$D$39,Inputs!$C$39)))-'Year Schedule'!$K$42+'Year Schedule'!$L$42)</f>
        <v>#VALUE!</v>
      </c>
      <c r="AP42" s="0" t="e">
        <f aca="true">MAX(0,AO42*(1+(_xlfn.NORM.INV(RAND(),Inputs!$D$39,Inputs!$C$39)))-'Year Schedule'!$K$43+'Year Schedule'!$L$43)</f>
        <v>#VALUE!</v>
      </c>
      <c r="AQ42" s="0" t="e">
        <f aca="true">MAX(0,AP42*(1+(_xlfn.NORM.INV(RAND(),Inputs!$D$39,Inputs!$C$39)))-'Year Schedule'!$K$44+'Year Schedule'!$L$44)</f>
        <v>#VALUE!</v>
      </c>
      <c r="AR42" s="0" t="e">
        <f aca="true">MAX(0,AQ42*(1+(_xlfn.NORM.INV(RAND(),Inputs!$D$39,Inputs!$C$39)))-'Year Schedule'!$K$45+'Year Schedule'!$L$45)</f>
        <v>#VALUE!</v>
      </c>
      <c r="AS42" s="0" t="e">
        <f aca="true">MAX(0,AR42*(1+(_xlfn.NORM.INV(RAND(),Inputs!$D$39,Inputs!$C$39)))-'Year Schedule'!$K$46+'Year Schedule'!$L$46)</f>
        <v>#VALUE!</v>
      </c>
      <c r="AT42" s="0" t="e">
        <f aca="true">MAX(0,AS42*(1+(_xlfn.NORM.INV(RAND(),Inputs!$D$39,Inputs!$C$39)))-'Year Schedule'!$K$47+'Year Schedule'!$L$47)</f>
        <v>#VALUE!</v>
      </c>
      <c r="AU42" s="0" t="e">
        <f aca="true">MAX(0,AT42*(1+(_xlfn.NORM.INV(RAND(),Inputs!$D$39,Inputs!$C$39)))-'Year Schedule'!$K$48+'Year Schedule'!$L$48)</f>
        <v>#VALUE!</v>
      </c>
      <c r="AV42" s="0" t="e">
        <f aca="true">MAX(0,AU42*(1+(_xlfn.NORM.INV(RAND(),Inputs!$D$39,Inputs!$C$39)))-'Year Schedule'!$K$49+'Year Schedule'!$L$49)</f>
        <v>#VALUE!</v>
      </c>
      <c r="AW42" s="0" t="e">
        <f aca="true">MAX(0,AV42*(1+(_xlfn.NORM.INV(RAND(),Inputs!$D$39,Inputs!$C$39)))-'Year Schedule'!$K$50+'Year Schedule'!$L$50)</f>
        <v>#VALUE!</v>
      </c>
      <c r="AX42" s="0" t="e">
        <f aca="true">MAX(0,AW42*(1+(_xlfn.NORM.INV(RAND(),Inputs!$D$39,Inputs!$C$39)))-'Year Schedule'!$K$51+'Year Schedule'!$L$51)</f>
        <v>#VALUE!</v>
      </c>
      <c r="AY42" s="0" t="e">
        <f aca="true">MAX(0,AX42*(1+(_xlfn.NORM.INV(RAND(),Inputs!$D$39,Inputs!$C$39)))-'Year Schedule'!$K$52+'Year Schedule'!$L$52)</f>
        <v>#VALUE!</v>
      </c>
      <c r="AZ42" s="0" t="e">
        <f aca="true">MAX(0,AY42*(1+(_xlfn.NORM.INV(RAND(),Inputs!$D$39,Inputs!$C$39)))-'Year Schedule'!$K$53+'Year Schedule'!$L$53)</f>
        <v>#VALUE!</v>
      </c>
      <c r="BA42" s="0" t="e">
        <f aca="false">INDEX(C42:AZ42,1,Inputs!$C$6)</f>
        <v>#VALUE!</v>
      </c>
      <c r="BB42" s="0" t="n">
        <f aca="false">IFERROR(EXP(SUMPRODUCT(LN((C42:INDEX(C42:AZ42,1,Inputs!$C$6)+$C$1004:INDEX($C$1004:$AZ$1004,1,Inputs!$C$6))/B42:INDEX(B42:AY42,1,Inputs!$C$6)))/Inputs!$C$6)-1,-1)</f>
        <v>-1</v>
      </c>
    </row>
    <row r="43" customFormat="false" ht="15" hidden="false" customHeight="true" outlineLevel="0" collapsed="false">
      <c r="A43" s="0" t="n">
        <v>41</v>
      </c>
      <c r="B43" s="177" t="n">
        <f aca="false">Inputs!$C$38</f>
        <v>0</v>
      </c>
      <c r="C43" s="0" t="e">
        <f aca="true">MAX(0,B43*(1+(_xlfn.NORM.INV(RAND(),Inputs!$D$39,Inputs!$C$39)))-'Year Schedule'!$K$4+'Year Schedule'!$L$4)</f>
        <v>#VALUE!</v>
      </c>
      <c r="D43" s="0" t="e">
        <f aca="true">MAX(0,C43*(1+(_xlfn.NORM.INV(RAND(),Inputs!$D$39,Inputs!$C$39)))-'Year Schedule'!$K$5+'Year Schedule'!$L$5)</f>
        <v>#VALUE!</v>
      </c>
      <c r="E43" s="0" t="e">
        <f aca="true">MAX(0,D43*(1+(_xlfn.NORM.INV(RAND(),Inputs!$D$39,Inputs!$C$39)))-'Year Schedule'!$K$6+'Year Schedule'!$L$6)</f>
        <v>#VALUE!</v>
      </c>
      <c r="F43" s="0" t="e">
        <f aca="true">MAX(0,E43*(1+(_xlfn.NORM.INV(RAND(),Inputs!$D$39,Inputs!$C$39)))-'Year Schedule'!$K$7+'Year Schedule'!$L$7)</f>
        <v>#VALUE!</v>
      </c>
      <c r="G43" s="0" t="e">
        <f aca="true">MAX(0,F43*(1+(_xlfn.NORM.INV(RAND(),Inputs!$D$39,Inputs!$C$39)))-'Year Schedule'!$K$8+'Year Schedule'!$L$8)</f>
        <v>#VALUE!</v>
      </c>
      <c r="H43" s="0" t="e">
        <f aca="true">MAX(0,G43*(1+(_xlfn.NORM.INV(RAND(),Inputs!$D$39,Inputs!$C$39)))-'Year Schedule'!$K$9+'Year Schedule'!$L$9)</f>
        <v>#VALUE!</v>
      </c>
      <c r="I43" s="0" t="e">
        <f aca="true">MAX(0,H43*(1+(_xlfn.NORM.INV(RAND(),Inputs!$D$39,Inputs!$C$39)))-'Year Schedule'!$K$10+'Year Schedule'!$L$10)</f>
        <v>#VALUE!</v>
      </c>
      <c r="J43" s="0" t="e">
        <f aca="true">MAX(0,I43*(1+(_xlfn.NORM.INV(RAND(),Inputs!$D$39,Inputs!$C$39)))-'Year Schedule'!$K$11+'Year Schedule'!$L$11)</f>
        <v>#VALUE!</v>
      </c>
      <c r="K43" s="0" t="e">
        <f aca="true">MAX(0,J43*(1+(_xlfn.NORM.INV(RAND(),Inputs!$D$39,Inputs!$C$39)))-'Year Schedule'!$K$12+'Year Schedule'!$L$12)</f>
        <v>#VALUE!</v>
      </c>
      <c r="L43" s="0" t="e">
        <f aca="true">MAX(0,K43*(1+(_xlfn.NORM.INV(RAND(),Inputs!$D$39,Inputs!$C$39)))-'Year Schedule'!$K$13+'Year Schedule'!$L$13)</f>
        <v>#VALUE!</v>
      </c>
      <c r="M43" s="0" t="e">
        <f aca="true">MAX(0,L43*(1+(_xlfn.NORM.INV(RAND(),Inputs!$D$39,Inputs!$C$39)))-'Year Schedule'!$K$14+'Year Schedule'!$L$14)</f>
        <v>#VALUE!</v>
      </c>
      <c r="N43" s="0" t="e">
        <f aca="true">MAX(0,M43*(1+(_xlfn.NORM.INV(RAND(),Inputs!$D$39,Inputs!$C$39)))-'Year Schedule'!$K$15+'Year Schedule'!$L$15)</f>
        <v>#VALUE!</v>
      </c>
      <c r="O43" s="0" t="e">
        <f aca="true">MAX(0,N43*(1+(_xlfn.NORM.INV(RAND(),Inputs!$D$39,Inputs!$C$39)))-'Year Schedule'!$K$16+'Year Schedule'!$L$16)</f>
        <v>#VALUE!</v>
      </c>
      <c r="P43" s="0" t="e">
        <f aca="true">MAX(0,O43*(1+(_xlfn.NORM.INV(RAND(),Inputs!$D$39,Inputs!$C$39)))-'Year Schedule'!$K$17+'Year Schedule'!$L$17)</f>
        <v>#VALUE!</v>
      </c>
      <c r="Q43" s="0" t="e">
        <f aca="true">MAX(0,P43*(1+(_xlfn.NORM.INV(RAND(),Inputs!$D$39,Inputs!$C$39)))-'Year Schedule'!$K$18+'Year Schedule'!$L$18)</f>
        <v>#VALUE!</v>
      </c>
      <c r="R43" s="0" t="e">
        <f aca="true">MAX(0,Q43*(1+(_xlfn.NORM.INV(RAND(),Inputs!$D$39,Inputs!$C$39)))-'Year Schedule'!$K$19+'Year Schedule'!$L$19)</f>
        <v>#VALUE!</v>
      </c>
      <c r="S43" s="0" t="e">
        <f aca="true">MAX(0,R43*(1+(_xlfn.NORM.INV(RAND(),Inputs!$D$39,Inputs!$C$39)))-'Year Schedule'!$K$20+'Year Schedule'!$L$20)</f>
        <v>#VALUE!</v>
      </c>
      <c r="T43" s="0" t="e">
        <f aca="true">MAX(0,S43*(1+(_xlfn.NORM.INV(RAND(),Inputs!$D$39,Inputs!$C$39)))-'Year Schedule'!$K$21+'Year Schedule'!$L$21)</f>
        <v>#VALUE!</v>
      </c>
      <c r="U43" s="0" t="e">
        <f aca="true">MAX(0,T43*(1+(_xlfn.NORM.INV(RAND(),Inputs!$D$39,Inputs!$C$39)))-'Year Schedule'!$K$22+'Year Schedule'!$L$22)</f>
        <v>#VALUE!</v>
      </c>
      <c r="V43" s="0" t="e">
        <f aca="true">MAX(0,U43*(1+(_xlfn.NORM.INV(RAND(),Inputs!$D$39,Inputs!$C$39)))-'Year Schedule'!$K$23+'Year Schedule'!$L$23)</f>
        <v>#VALUE!</v>
      </c>
      <c r="W43" s="0" t="e">
        <f aca="true">MAX(0,V43*(1+(_xlfn.NORM.INV(RAND(),Inputs!$D$39,Inputs!$C$39)))-'Year Schedule'!$K$24+'Year Schedule'!$L$24)</f>
        <v>#VALUE!</v>
      </c>
      <c r="X43" s="0" t="e">
        <f aca="true">MAX(0,W43*(1+(_xlfn.NORM.INV(RAND(),Inputs!$D$39,Inputs!$C$39)))-'Year Schedule'!$K$25+'Year Schedule'!$L$25)</f>
        <v>#VALUE!</v>
      </c>
      <c r="Y43" s="0" t="e">
        <f aca="true">MAX(0,X43*(1+(_xlfn.NORM.INV(RAND(),Inputs!$D$39,Inputs!$C$39)))-'Year Schedule'!$K$26+'Year Schedule'!$L$26)</f>
        <v>#VALUE!</v>
      </c>
      <c r="Z43" s="0" t="e">
        <f aca="true">MAX(0,Y43*(1+(_xlfn.NORM.INV(RAND(),Inputs!$D$39,Inputs!$C$39)))-'Year Schedule'!$K$27+'Year Schedule'!$L$27)</f>
        <v>#VALUE!</v>
      </c>
      <c r="AA43" s="0" t="e">
        <f aca="true">MAX(0,Z43*(1+(_xlfn.NORM.INV(RAND(),Inputs!$D$39,Inputs!$C$39)))-'Year Schedule'!$K$28+'Year Schedule'!$L$28)</f>
        <v>#VALUE!</v>
      </c>
      <c r="AB43" s="0" t="e">
        <f aca="true">MAX(0,AA43*(1+(_xlfn.NORM.INV(RAND(),Inputs!$D$39,Inputs!$C$39)))-'Year Schedule'!$K$29+'Year Schedule'!$L$29)</f>
        <v>#VALUE!</v>
      </c>
      <c r="AC43" s="0" t="e">
        <f aca="true">MAX(0,AB43*(1+(_xlfn.NORM.INV(RAND(),Inputs!$D$39,Inputs!$C$39)))-'Year Schedule'!$K$30+'Year Schedule'!$L$30)</f>
        <v>#VALUE!</v>
      </c>
      <c r="AD43" s="0" t="e">
        <f aca="true">MAX(0,AC43*(1+(_xlfn.NORM.INV(RAND(),Inputs!$D$39,Inputs!$C$39)))-'Year Schedule'!$K$31+'Year Schedule'!$L$31)</f>
        <v>#VALUE!</v>
      </c>
      <c r="AE43" s="0" t="e">
        <f aca="true">MAX(0,AD43*(1+(_xlfn.NORM.INV(RAND(),Inputs!$D$39,Inputs!$C$39)))-'Year Schedule'!$K$32+'Year Schedule'!$L$32)</f>
        <v>#VALUE!</v>
      </c>
      <c r="AF43" s="0" t="e">
        <f aca="true">MAX(0,AE43*(1+(_xlfn.NORM.INV(RAND(),Inputs!$D$39,Inputs!$C$39)))-'Year Schedule'!$K$33+'Year Schedule'!$L$33)</f>
        <v>#VALUE!</v>
      </c>
      <c r="AG43" s="0" t="e">
        <f aca="true">MAX(0,AF43*(1+(_xlfn.NORM.INV(RAND(),Inputs!$D$39,Inputs!$C$39)))-'Year Schedule'!$K$34+'Year Schedule'!$L$34)</f>
        <v>#VALUE!</v>
      </c>
      <c r="AH43" s="0" t="e">
        <f aca="true">MAX(0,AG43*(1+(_xlfn.NORM.INV(RAND(),Inputs!$D$39,Inputs!$C$39)))-'Year Schedule'!$K$35+'Year Schedule'!$L$35)</f>
        <v>#VALUE!</v>
      </c>
      <c r="AI43" s="0" t="e">
        <f aca="true">MAX(0,AH43*(1+(_xlfn.NORM.INV(RAND(),Inputs!$D$39,Inputs!$C$39)))-'Year Schedule'!$K$36+'Year Schedule'!$L$36)</f>
        <v>#VALUE!</v>
      </c>
      <c r="AJ43" s="0" t="e">
        <f aca="true">MAX(0,AI43*(1+(_xlfn.NORM.INV(RAND(),Inputs!$D$39,Inputs!$C$39)))-'Year Schedule'!$K$37+'Year Schedule'!$L$37)</f>
        <v>#VALUE!</v>
      </c>
      <c r="AK43" s="0" t="e">
        <f aca="true">MAX(0,AJ43*(1+(_xlfn.NORM.INV(RAND(),Inputs!$D$39,Inputs!$C$39)))-'Year Schedule'!$K$38+'Year Schedule'!$L$38)</f>
        <v>#VALUE!</v>
      </c>
      <c r="AL43" s="0" t="e">
        <f aca="true">MAX(0,AK43*(1+(_xlfn.NORM.INV(RAND(),Inputs!$D$39,Inputs!$C$39)))-'Year Schedule'!$K$39+'Year Schedule'!$L$39)</f>
        <v>#VALUE!</v>
      </c>
      <c r="AM43" s="0" t="e">
        <f aca="true">MAX(0,AL43*(1+(_xlfn.NORM.INV(RAND(),Inputs!$D$39,Inputs!$C$39)))-'Year Schedule'!$K$40+'Year Schedule'!$L$40)</f>
        <v>#VALUE!</v>
      </c>
      <c r="AN43" s="0" t="e">
        <f aca="true">MAX(0,AM43*(1+(_xlfn.NORM.INV(RAND(),Inputs!$D$39,Inputs!$C$39)))-'Year Schedule'!$K$41+'Year Schedule'!$L$41)</f>
        <v>#VALUE!</v>
      </c>
      <c r="AO43" s="0" t="e">
        <f aca="true">MAX(0,AN43*(1+(_xlfn.NORM.INV(RAND(),Inputs!$D$39,Inputs!$C$39)))-'Year Schedule'!$K$42+'Year Schedule'!$L$42)</f>
        <v>#VALUE!</v>
      </c>
      <c r="AP43" s="0" t="e">
        <f aca="true">MAX(0,AO43*(1+(_xlfn.NORM.INV(RAND(),Inputs!$D$39,Inputs!$C$39)))-'Year Schedule'!$K$43+'Year Schedule'!$L$43)</f>
        <v>#VALUE!</v>
      </c>
      <c r="AQ43" s="0" t="e">
        <f aca="true">MAX(0,AP43*(1+(_xlfn.NORM.INV(RAND(),Inputs!$D$39,Inputs!$C$39)))-'Year Schedule'!$K$44+'Year Schedule'!$L$44)</f>
        <v>#VALUE!</v>
      </c>
      <c r="AR43" s="0" t="e">
        <f aca="true">MAX(0,AQ43*(1+(_xlfn.NORM.INV(RAND(),Inputs!$D$39,Inputs!$C$39)))-'Year Schedule'!$K$45+'Year Schedule'!$L$45)</f>
        <v>#VALUE!</v>
      </c>
      <c r="AS43" s="0" t="e">
        <f aca="true">MAX(0,AR43*(1+(_xlfn.NORM.INV(RAND(),Inputs!$D$39,Inputs!$C$39)))-'Year Schedule'!$K$46+'Year Schedule'!$L$46)</f>
        <v>#VALUE!</v>
      </c>
      <c r="AT43" s="0" t="e">
        <f aca="true">MAX(0,AS43*(1+(_xlfn.NORM.INV(RAND(),Inputs!$D$39,Inputs!$C$39)))-'Year Schedule'!$K$47+'Year Schedule'!$L$47)</f>
        <v>#VALUE!</v>
      </c>
      <c r="AU43" s="0" t="e">
        <f aca="true">MAX(0,AT43*(1+(_xlfn.NORM.INV(RAND(),Inputs!$D$39,Inputs!$C$39)))-'Year Schedule'!$K$48+'Year Schedule'!$L$48)</f>
        <v>#VALUE!</v>
      </c>
      <c r="AV43" s="0" t="e">
        <f aca="true">MAX(0,AU43*(1+(_xlfn.NORM.INV(RAND(),Inputs!$D$39,Inputs!$C$39)))-'Year Schedule'!$K$49+'Year Schedule'!$L$49)</f>
        <v>#VALUE!</v>
      </c>
      <c r="AW43" s="0" t="e">
        <f aca="true">MAX(0,AV43*(1+(_xlfn.NORM.INV(RAND(),Inputs!$D$39,Inputs!$C$39)))-'Year Schedule'!$K$50+'Year Schedule'!$L$50)</f>
        <v>#VALUE!</v>
      </c>
      <c r="AX43" s="0" t="e">
        <f aca="true">MAX(0,AW43*(1+(_xlfn.NORM.INV(RAND(),Inputs!$D$39,Inputs!$C$39)))-'Year Schedule'!$K$51+'Year Schedule'!$L$51)</f>
        <v>#VALUE!</v>
      </c>
      <c r="AY43" s="0" t="e">
        <f aca="true">MAX(0,AX43*(1+(_xlfn.NORM.INV(RAND(),Inputs!$D$39,Inputs!$C$39)))-'Year Schedule'!$K$52+'Year Schedule'!$L$52)</f>
        <v>#VALUE!</v>
      </c>
      <c r="AZ43" s="0" t="e">
        <f aca="true">MAX(0,AY43*(1+(_xlfn.NORM.INV(RAND(),Inputs!$D$39,Inputs!$C$39)))-'Year Schedule'!$K$53+'Year Schedule'!$L$53)</f>
        <v>#VALUE!</v>
      </c>
      <c r="BA43" s="0" t="e">
        <f aca="false">INDEX(C43:AZ43,1,Inputs!$C$6)</f>
        <v>#VALUE!</v>
      </c>
      <c r="BB43" s="0" t="n">
        <f aca="false">IFERROR(EXP(SUMPRODUCT(LN((C43:INDEX(C43:AZ43,1,Inputs!$C$6)+$C$1004:INDEX($C$1004:$AZ$1004,1,Inputs!$C$6))/B43:INDEX(B43:AY43,1,Inputs!$C$6)))/Inputs!$C$6)-1,-1)</f>
        <v>-1</v>
      </c>
    </row>
    <row r="44" customFormat="false" ht="15" hidden="false" customHeight="true" outlineLevel="0" collapsed="false">
      <c r="A44" s="0" t="n">
        <v>42</v>
      </c>
      <c r="B44" s="177" t="n">
        <f aca="false">Inputs!$C$38</f>
        <v>0</v>
      </c>
      <c r="C44" s="0" t="e">
        <f aca="true">MAX(0,B44*(1+(_xlfn.NORM.INV(RAND(),Inputs!$D$39,Inputs!$C$39)))-'Year Schedule'!$K$4+'Year Schedule'!$L$4)</f>
        <v>#VALUE!</v>
      </c>
      <c r="D44" s="0" t="e">
        <f aca="true">MAX(0,C44*(1+(_xlfn.NORM.INV(RAND(),Inputs!$D$39,Inputs!$C$39)))-'Year Schedule'!$K$5+'Year Schedule'!$L$5)</f>
        <v>#VALUE!</v>
      </c>
      <c r="E44" s="0" t="e">
        <f aca="true">MAX(0,D44*(1+(_xlfn.NORM.INV(RAND(),Inputs!$D$39,Inputs!$C$39)))-'Year Schedule'!$K$6+'Year Schedule'!$L$6)</f>
        <v>#VALUE!</v>
      </c>
      <c r="F44" s="0" t="e">
        <f aca="true">MAX(0,E44*(1+(_xlfn.NORM.INV(RAND(),Inputs!$D$39,Inputs!$C$39)))-'Year Schedule'!$K$7+'Year Schedule'!$L$7)</f>
        <v>#VALUE!</v>
      </c>
      <c r="G44" s="0" t="e">
        <f aca="true">MAX(0,F44*(1+(_xlfn.NORM.INV(RAND(),Inputs!$D$39,Inputs!$C$39)))-'Year Schedule'!$K$8+'Year Schedule'!$L$8)</f>
        <v>#VALUE!</v>
      </c>
      <c r="H44" s="0" t="e">
        <f aca="true">MAX(0,G44*(1+(_xlfn.NORM.INV(RAND(),Inputs!$D$39,Inputs!$C$39)))-'Year Schedule'!$K$9+'Year Schedule'!$L$9)</f>
        <v>#VALUE!</v>
      </c>
      <c r="I44" s="0" t="e">
        <f aca="true">MAX(0,H44*(1+(_xlfn.NORM.INV(RAND(),Inputs!$D$39,Inputs!$C$39)))-'Year Schedule'!$K$10+'Year Schedule'!$L$10)</f>
        <v>#VALUE!</v>
      </c>
      <c r="J44" s="0" t="e">
        <f aca="true">MAX(0,I44*(1+(_xlfn.NORM.INV(RAND(),Inputs!$D$39,Inputs!$C$39)))-'Year Schedule'!$K$11+'Year Schedule'!$L$11)</f>
        <v>#VALUE!</v>
      </c>
      <c r="K44" s="0" t="e">
        <f aca="true">MAX(0,J44*(1+(_xlfn.NORM.INV(RAND(),Inputs!$D$39,Inputs!$C$39)))-'Year Schedule'!$K$12+'Year Schedule'!$L$12)</f>
        <v>#VALUE!</v>
      </c>
      <c r="L44" s="0" t="e">
        <f aca="true">MAX(0,K44*(1+(_xlfn.NORM.INV(RAND(),Inputs!$D$39,Inputs!$C$39)))-'Year Schedule'!$K$13+'Year Schedule'!$L$13)</f>
        <v>#VALUE!</v>
      </c>
      <c r="M44" s="0" t="e">
        <f aca="true">MAX(0,L44*(1+(_xlfn.NORM.INV(RAND(),Inputs!$D$39,Inputs!$C$39)))-'Year Schedule'!$K$14+'Year Schedule'!$L$14)</f>
        <v>#VALUE!</v>
      </c>
      <c r="N44" s="0" t="e">
        <f aca="true">MAX(0,M44*(1+(_xlfn.NORM.INV(RAND(),Inputs!$D$39,Inputs!$C$39)))-'Year Schedule'!$K$15+'Year Schedule'!$L$15)</f>
        <v>#VALUE!</v>
      </c>
      <c r="O44" s="0" t="e">
        <f aca="true">MAX(0,N44*(1+(_xlfn.NORM.INV(RAND(),Inputs!$D$39,Inputs!$C$39)))-'Year Schedule'!$K$16+'Year Schedule'!$L$16)</f>
        <v>#VALUE!</v>
      </c>
      <c r="P44" s="0" t="e">
        <f aca="true">MAX(0,O44*(1+(_xlfn.NORM.INV(RAND(),Inputs!$D$39,Inputs!$C$39)))-'Year Schedule'!$K$17+'Year Schedule'!$L$17)</f>
        <v>#VALUE!</v>
      </c>
      <c r="Q44" s="0" t="e">
        <f aca="true">MAX(0,P44*(1+(_xlfn.NORM.INV(RAND(),Inputs!$D$39,Inputs!$C$39)))-'Year Schedule'!$K$18+'Year Schedule'!$L$18)</f>
        <v>#VALUE!</v>
      </c>
      <c r="R44" s="0" t="e">
        <f aca="true">MAX(0,Q44*(1+(_xlfn.NORM.INV(RAND(),Inputs!$D$39,Inputs!$C$39)))-'Year Schedule'!$K$19+'Year Schedule'!$L$19)</f>
        <v>#VALUE!</v>
      </c>
      <c r="S44" s="0" t="e">
        <f aca="true">MAX(0,R44*(1+(_xlfn.NORM.INV(RAND(),Inputs!$D$39,Inputs!$C$39)))-'Year Schedule'!$K$20+'Year Schedule'!$L$20)</f>
        <v>#VALUE!</v>
      </c>
      <c r="T44" s="0" t="e">
        <f aca="true">MAX(0,S44*(1+(_xlfn.NORM.INV(RAND(),Inputs!$D$39,Inputs!$C$39)))-'Year Schedule'!$K$21+'Year Schedule'!$L$21)</f>
        <v>#VALUE!</v>
      </c>
      <c r="U44" s="0" t="e">
        <f aca="true">MAX(0,T44*(1+(_xlfn.NORM.INV(RAND(),Inputs!$D$39,Inputs!$C$39)))-'Year Schedule'!$K$22+'Year Schedule'!$L$22)</f>
        <v>#VALUE!</v>
      </c>
      <c r="V44" s="0" t="e">
        <f aca="true">MAX(0,U44*(1+(_xlfn.NORM.INV(RAND(),Inputs!$D$39,Inputs!$C$39)))-'Year Schedule'!$K$23+'Year Schedule'!$L$23)</f>
        <v>#VALUE!</v>
      </c>
      <c r="W44" s="0" t="e">
        <f aca="true">MAX(0,V44*(1+(_xlfn.NORM.INV(RAND(),Inputs!$D$39,Inputs!$C$39)))-'Year Schedule'!$K$24+'Year Schedule'!$L$24)</f>
        <v>#VALUE!</v>
      </c>
      <c r="X44" s="0" t="e">
        <f aca="true">MAX(0,W44*(1+(_xlfn.NORM.INV(RAND(),Inputs!$D$39,Inputs!$C$39)))-'Year Schedule'!$K$25+'Year Schedule'!$L$25)</f>
        <v>#VALUE!</v>
      </c>
      <c r="Y44" s="0" t="e">
        <f aca="true">MAX(0,X44*(1+(_xlfn.NORM.INV(RAND(),Inputs!$D$39,Inputs!$C$39)))-'Year Schedule'!$K$26+'Year Schedule'!$L$26)</f>
        <v>#VALUE!</v>
      </c>
      <c r="Z44" s="0" t="e">
        <f aca="true">MAX(0,Y44*(1+(_xlfn.NORM.INV(RAND(),Inputs!$D$39,Inputs!$C$39)))-'Year Schedule'!$K$27+'Year Schedule'!$L$27)</f>
        <v>#VALUE!</v>
      </c>
      <c r="AA44" s="0" t="e">
        <f aca="true">MAX(0,Z44*(1+(_xlfn.NORM.INV(RAND(),Inputs!$D$39,Inputs!$C$39)))-'Year Schedule'!$K$28+'Year Schedule'!$L$28)</f>
        <v>#VALUE!</v>
      </c>
      <c r="AB44" s="0" t="e">
        <f aca="true">MAX(0,AA44*(1+(_xlfn.NORM.INV(RAND(),Inputs!$D$39,Inputs!$C$39)))-'Year Schedule'!$K$29+'Year Schedule'!$L$29)</f>
        <v>#VALUE!</v>
      </c>
      <c r="AC44" s="0" t="e">
        <f aca="true">MAX(0,AB44*(1+(_xlfn.NORM.INV(RAND(),Inputs!$D$39,Inputs!$C$39)))-'Year Schedule'!$K$30+'Year Schedule'!$L$30)</f>
        <v>#VALUE!</v>
      </c>
      <c r="AD44" s="0" t="e">
        <f aca="true">MAX(0,AC44*(1+(_xlfn.NORM.INV(RAND(),Inputs!$D$39,Inputs!$C$39)))-'Year Schedule'!$K$31+'Year Schedule'!$L$31)</f>
        <v>#VALUE!</v>
      </c>
      <c r="AE44" s="0" t="e">
        <f aca="true">MAX(0,AD44*(1+(_xlfn.NORM.INV(RAND(),Inputs!$D$39,Inputs!$C$39)))-'Year Schedule'!$K$32+'Year Schedule'!$L$32)</f>
        <v>#VALUE!</v>
      </c>
      <c r="AF44" s="0" t="e">
        <f aca="true">MAX(0,AE44*(1+(_xlfn.NORM.INV(RAND(),Inputs!$D$39,Inputs!$C$39)))-'Year Schedule'!$K$33+'Year Schedule'!$L$33)</f>
        <v>#VALUE!</v>
      </c>
      <c r="AG44" s="0" t="e">
        <f aca="true">MAX(0,AF44*(1+(_xlfn.NORM.INV(RAND(),Inputs!$D$39,Inputs!$C$39)))-'Year Schedule'!$K$34+'Year Schedule'!$L$34)</f>
        <v>#VALUE!</v>
      </c>
      <c r="AH44" s="0" t="e">
        <f aca="true">MAX(0,AG44*(1+(_xlfn.NORM.INV(RAND(),Inputs!$D$39,Inputs!$C$39)))-'Year Schedule'!$K$35+'Year Schedule'!$L$35)</f>
        <v>#VALUE!</v>
      </c>
      <c r="AI44" s="0" t="e">
        <f aca="true">MAX(0,AH44*(1+(_xlfn.NORM.INV(RAND(),Inputs!$D$39,Inputs!$C$39)))-'Year Schedule'!$K$36+'Year Schedule'!$L$36)</f>
        <v>#VALUE!</v>
      </c>
      <c r="AJ44" s="0" t="e">
        <f aca="true">MAX(0,AI44*(1+(_xlfn.NORM.INV(RAND(),Inputs!$D$39,Inputs!$C$39)))-'Year Schedule'!$K$37+'Year Schedule'!$L$37)</f>
        <v>#VALUE!</v>
      </c>
      <c r="AK44" s="0" t="e">
        <f aca="true">MAX(0,AJ44*(1+(_xlfn.NORM.INV(RAND(),Inputs!$D$39,Inputs!$C$39)))-'Year Schedule'!$K$38+'Year Schedule'!$L$38)</f>
        <v>#VALUE!</v>
      </c>
      <c r="AL44" s="0" t="e">
        <f aca="true">MAX(0,AK44*(1+(_xlfn.NORM.INV(RAND(),Inputs!$D$39,Inputs!$C$39)))-'Year Schedule'!$K$39+'Year Schedule'!$L$39)</f>
        <v>#VALUE!</v>
      </c>
      <c r="AM44" s="0" t="e">
        <f aca="true">MAX(0,AL44*(1+(_xlfn.NORM.INV(RAND(),Inputs!$D$39,Inputs!$C$39)))-'Year Schedule'!$K$40+'Year Schedule'!$L$40)</f>
        <v>#VALUE!</v>
      </c>
      <c r="AN44" s="0" t="e">
        <f aca="true">MAX(0,AM44*(1+(_xlfn.NORM.INV(RAND(),Inputs!$D$39,Inputs!$C$39)))-'Year Schedule'!$K$41+'Year Schedule'!$L$41)</f>
        <v>#VALUE!</v>
      </c>
      <c r="AO44" s="0" t="e">
        <f aca="true">MAX(0,AN44*(1+(_xlfn.NORM.INV(RAND(),Inputs!$D$39,Inputs!$C$39)))-'Year Schedule'!$K$42+'Year Schedule'!$L$42)</f>
        <v>#VALUE!</v>
      </c>
      <c r="AP44" s="0" t="e">
        <f aca="true">MAX(0,AO44*(1+(_xlfn.NORM.INV(RAND(),Inputs!$D$39,Inputs!$C$39)))-'Year Schedule'!$K$43+'Year Schedule'!$L$43)</f>
        <v>#VALUE!</v>
      </c>
      <c r="AQ44" s="0" t="e">
        <f aca="true">MAX(0,AP44*(1+(_xlfn.NORM.INV(RAND(),Inputs!$D$39,Inputs!$C$39)))-'Year Schedule'!$K$44+'Year Schedule'!$L$44)</f>
        <v>#VALUE!</v>
      </c>
      <c r="AR44" s="0" t="e">
        <f aca="true">MAX(0,AQ44*(1+(_xlfn.NORM.INV(RAND(),Inputs!$D$39,Inputs!$C$39)))-'Year Schedule'!$K$45+'Year Schedule'!$L$45)</f>
        <v>#VALUE!</v>
      </c>
      <c r="AS44" s="0" t="e">
        <f aca="true">MAX(0,AR44*(1+(_xlfn.NORM.INV(RAND(),Inputs!$D$39,Inputs!$C$39)))-'Year Schedule'!$K$46+'Year Schedule'!$L$46)</f>
        <v>#VALUE!</v>
      </c>
      <c r="AT44" s="0" t="e">
        <f aca="true">MAX(0,AS44*(1+(_xlfn.NORM.INV(RAND(),Inputs!$D$39,Inputs!$C$39)))-'Year Schedule'!$K$47+'Year Schedule'!$L$47)</f>
        <v>#VALUE!</v>
      </c>
      <c r="AU44" s="0" t="e">
        <f aca="true">MAX(0,AT44*(1+(_xlfn.NORM.INV(RAND(),Inputs!$D$39,Inputs!$C$39)))-'Year Schedule'!$K$48+'Year Schedule'!$L$48)</f>
        <v>#VALUE!</v>
      </c>
      <c r="AV44" s="0" t="e">
        <f aca="true">MAX(0,AU44*(1+(_xlfn.NORM.INV(RAND(),Inputs!$D$39,Inputs!$C$39)))-'Year Schedule'!$K$49+'Year Schedule'!$L$49)</f>
        <v>#VALUE!</v>
      </c>
      <c r="AW44" s="0" t="e">
        <f aca="true">MAX(0,AV44*(1+(_xlfn.NORM.INV(RAND(),Inputs!$D$39,Inputs!$C$39)))-'Year Schedule'!$K$50+'Year Schedule'!$L$50)</f>
        <v>#VALUE!</v>
      </c>
      <c r="AX44" s="0" t="e">
        <f aca="true">MAX(0,AW44*(1+(_xlfn.NORM.INV(RAND(),Inputs!$D$39,Inputs!$C$39)))-'Year Schedule'!$K$51+'Year Schedule'!$L$51)</f>
        <v>#VALUE!</v>
      </c>
      <c r="AY44" s="0" t="e">
        <f aca="true">MAX(0,AX44*(1+(_xlfn.NORM.INV(RAND(),Inputs!$D$39,Inputs!$C$39)))-'Year Schedule'!$K$52+'Year Schedule'!$L$52)</f>
        <v>#VALUE!</v>
      </c>
      <c r="AZ44" s="0" t="e">
        <f aca="true">MAX(0,AY44*(1+(_xlfn.NORM.INV(RAND(),Inputs!$D$39,Inputs!$C$39)))-'Year Schedule'!$K$53+'Year Schedule'!$L$53)</f>
        <v>#VALUE!</v>
      </c>
      <c r="BA44" s="0" t="e">
        <f aca="false">INDEX(C44:AZ44,1,Inputs!$C$6)</f>
        <v>#VALUE!</v>
      </c>
      <c r="BB44" s="0" t="n">
        <f aca="false">IFERROR(EXP(SUMPRODUCT(LN((C44:INDEX(C44:AZ44,1,Inputs!$C$6)+$C$1004:INDEX($C$1004:$AZ$1004,1,Inputs!$C$6))/B44:INDEX(B44:AY44,1,Inputs!$C$6)))/Inputs!$C$6)-1,-1)</f>
        <v>-1</v>
      </c>
    </row>
    <row r="45" customFormat="false" ht="15" hidden="false" customHeight="true" outlineLevel="0" collapsed="false">
      <c r="A45" s="0" t="n">
        <v>43</v>
      </c>
      <c r="B45" s="177" t="n">
        <f aca="false">Inputs!$C$38</f>
        <v>0</v>
      </c>
      <c r="C45" s="0" t="e">
        <f aca="true">MAX(0,B45*(1+(_xlfn.NORM.INV(RAND(),Inputs!$D$39,Inputs!$C$39)))-'Year Schedule'!$K$4+'Year Schedule'!$L$4)</f>
        <v>#VALUE!</v>
      </c>
      <c r="D45" s="0" t="e">
        <f aca="true">MAX(0,C45*(1+(_xlfn.NORM.INV(RAND(),Inputs!$D$39,Inputs!$C$39)))-'Year Schedule'!$K$5+'Year Schedule'!$L$5)</f>
        <v>#VALUE!</v>
      </c>
      <c r="E45" s="0" t="e">
        <f aca="true">MAX(0,D45*(1+(_xlfn.NORM.INV(RAND(),Inputs!$D$39,Inputs!$C$39)))-'Year Schedule'!$K$6+'Year Schedule'!$L$6)</f>
        <v>#VALUE!</v>
      </c>
      <c r="F45" s="0" t="e">
        <f aca="true">MAX(0,E45*(1+(_xlfn.NORM.INV(RAND(),Inputs!$D$39,Inputs!$C$39)))-'Year Schedule'!$K$7+'Year Schedule'!$L$7)</f>
        <v>#VALUE!</v>
      </c>
      <c r="G45" s="0" t="e">
        <f aca="true">MAX(0,F45*(1+(_xlfn.NORM.INV(RAND(),Inputs!$D$39,Inputs!$C$39)))-'Year Schedule'!$K$8+'Year Schedule'!$L$8)</f>
        <v>#VALUE!</v>
      </c>
      <c r="H45" s="0" t="e">
        <f aca="true">MAX(0,G45*(1+(_xlfn.NORM.INV(RAND(),Inputs!$D$39,Inputs!$C$39)))-'Year Schedule'!$K$9+'Year Schedule'!$L$9)</f>
        <v>#VALUE!</v>
      </c>
      <c r="I45" s="0" t="e">
        <f aca="true">MAX(0,H45*(1+(_xlfn.NORM.INV(RAND(),Inputs!$D$39,Inputs!$C$39)))-'Year Schedule'!$K$10+'Year Schedule'!$L$10)</f>
        <v>#VALUE!</v>
      </c>
      <c r="J45" s="0" t="e">
        <f aca="true">MAX(0,I45*(1+(_xlfn.NORM.INV(RAND(),Inputs!$D$39,Inputs!$C$39)))-'Year Schedule'!$K$11+'Year Schedule'!$L$11)</f>
        <v>#VALUE!</v>
      </c>
      <c r="K45" s="0" t="e">
        <f aca="true">MAX(0,J45*(1+(_xlfn.NORM.INV(RAND(),Inputs!$D$39,Inputs!$C$39)))-'Year Schedule'!$K$12+'Year Schedule'!$L$12)</f>
        <v>#VALUE!</v>
      </c>
      <c r="L45" s="0" t="e">
        <f aca="true">MAX(0,K45*(1+(_xlfn.NORM.INV(RAND(),Inputs!$D$39,Inputs!$C$39)))-'Year Schedule'!$K$13+'Year Schedule'!$L$13)</f>
        <v>#VALUE!</v>
      </c>
      <c r="M45" s="0" t="e">
        <f aca="true">MAX(0,L45*(1+(_xlfn.NORM.INV(RAND(),Inputs!$D$39,Inputs!$C$39)))-'Year Schedule'!$K$14+'Year Schedule'!$L$14)</f>
        <v>#VALUE!</v>
      </c>
      <c r="N45" s="0" t="e">
        <f aca="true">MAX(0,M45*(1+(_xlfn.NORM.INV(RAND(),Inputs!$D$39,Inputs!$C$39)))-'Year Schedule'!$K$15+'Year Schedule'!$L$15)</f>
        <v>#VALUE!</v>
      </c>
      <c r="O45" s="0" t="e">
        <f aca="true">MAX(0,N45*(1+(_xlfn.NORM.INV(RAND(),Inputs!$D$39,Inputs!$C$39)))-'Year Schedule'!$K$16+'Year Schedule'!$L$16)</f>
        <v>#VALUE!</v>
      </c>
      <c r="P45" s="0" t="e">
        <f aca="true">MAX(0,O45*(1+(_xlfn.NORM.INV(RAND(),Inputs!$D$39,Inputs!$C$39)))-'Year Schedule'!$K$17+'Year Schedule'!$L$17)</f>
        <v>#VALUE!</v>
      </c>
      <c r="Q45" s="0" t="e">
        <f aca="true">MAX(0,P45*(1+(_xlfn.NORM.INV(RAND(),Inputs!$D$39,Inputs!$C$39)))-'Year Schedule'!$K$18+'Year Schedule'!$L$18)</f>
        <v>#VALUE!</v>
      </c>
      <c r="R45" s="0" t="e">
        <f aca="true">MAX(0,Q45*(1+(_xlfn.NORM.INV(RAND(),Inputs!$D$39,Inputs!$C$39)))-'Year Schedule'!$K$19+'Year Schedule'!$L$19)</f>
        <v>#VALUE!</v>
      </c>
      <c r="S45" s="0" t="e">
        <f aca="true">MAX(0,R45*(1+(_xlfn.NORM.INV(RAND(),Inputs!$D$39,Inputs!$C$39)))-'Year Schedule'!$K$20+'Year Schedule'!$L$20)</f>
        <v>#VALUE!</v>
      </c>
      <c r="T45" s="0" t="e">
        <f aca="true">MAX(0,S45*(1+(_xlfn.NORM.INV(RAND(),Inputs!$D$39,Inputs!$C$39)))-'Year Schedule'!$K$21+'Year Schedule'!$L$21)</f>
        <v>#VALUE!</v>
      </c>
      <c r="U45" s="0" t="e">
        <f aca="true">MAX(0,T45*(1+(_xlfn.NORM.INV(RAND(),Inputs!$D$39,Inputs!$C$39)))-'Year Schedule'!$K$22+'Year Schedule'!$L$22)</f>
        <v>#VALUE!</v>
      </c>
      <c r="V45" s="0" t="e">
        <f aca="true">MAX(0,U45*(1+(_xlfn.NORM.INV(RAND(),Inputs!$D$39,Inputs!$C$39)))-'Year Schedule'!$K$23+'Year Schedule'!$L$23)</f>
        <v>#VALUE!</v>
      </c>
      <c r="W45" s="0" t="e">
        <f aca="true">MAX(0,V45*(1+(_xlfn.NORM.INV(RAND(),Inputs!$D$39,Inputs!$C$39)))-'Year Schedule'!$K$24+'Year Schedule'!$L$24)</f>
        <v>#VALUE!</v>
      </c>
      <c r="X45" s="0" t="e">
        <f aca="true">MAX(0,W45*(1+(_xlfn.NORM.INV(RAND(),Inputs!$D$39,Inputs!$C$39)))-'Year Schedule'!$K$25+'Year Schedule'!$L$25)</f>
        <v>#VALUE!</v>
      </c>
      <c r="Y45" s="0" t="e">
        <f aca="true">MAX(0,X45*(1+(_xlfn.NORM.INV(RAND(),Inputs!$D$39,Inputs!$C$39)))-'Year Schedule'!$K$26+'Year Schedule'!$L$26)</f>
        <v>#VALUE!</v>
      </c>
      <c r="Z45" s="0" t="e">
        <f aca="true">MAX(0,Y45*(1+(_xlfn.NORM.INV(RAND(),Inputs!$D$39,Inputs!$C$39)))-'Year Schedule'!$K$27+'Year Schedule'!$L$27)</f>
        <v>#VALUE!</v>
      </c>
      <c r="AA45" s="0" t="e">
        <f aca="true">MAX(0,Z45*(1+(_xlfn.NORM.INV(RAND(),Inputs!$D$39,Inputs!$C$39)))-'Year Schedule'!$K$28+'Year Schedule'!$L$28)</f>
        <v>#VALUE!</v>
      </c>
      <c r="AB45" s="0" t="e">
        <f aca="true">MAX(0,AA45*(1+(_xlfn.NORM.INV(RAND(),Inputs!$D$39,Inputs!$C$39)))-'Year Schedule'!$K$29+'Year Schedule'!$L$29)</f>
        <v>#VALUE!</v>
      </c>
      <c r="AC45" s="0" t="e">
        <f aca="true">MAX(0,AB45*(1+(_xlfn.NORM.INV(RAND(),Inputs!$D$39,Inputs!$C$39)))-'Year Schedule'!$K$30+'Year Schedule'!$L$30)</f>
        <v>#VALUE!</v>
      </c>
      <c r="AD45" s="0" t="e">
        <f aca="true">MAX(0,AC45*(1+(_xlfn.NORM.INV(RAND(),Inputs!$D$39,Inputs!$C$39)))-'Year Schedule'!$K$31+'Year Schedule'!$L$31)</f>
        <v>#VALUE!</v>
      </c>
      <c r="AE45" s="0" t="e">
        <f aca="true">MAX(0,AD45*(1+(_xlfn.NORM.INV(RAND(),Inputs!$D$39,Inputs!$C$39)))-'Year Schedule'!$K$32+'Year Schedule'!$L$32)</f>
        <v>#VALUE!</v>
      </c>
      <c r="AF45" s="0" t="e">
        <f aca="true">MAX(0,AE45*(1+(_xlfn.NORM.INV(RAND(),Inputs!$D$39,Inputs!$C$39)))-'Year Schedule'!$K$33+'Year Schedule'!$L$33)</f>
        <v>#VALUE!</v>
      </c>
      <c r="AG45" s="0" t="e">
        <f aca="true">MAX(0,AF45*(1+(_xlfn.NORM.INV(RAND(),Inputs!$D$39,Inputs!$C$39)))-'Year Schedule'!$K$34+'Year Schedule'!$L$34)</f>
        <v>#VALUE!</v>
      </c>
      <c r="AH45" s="0" t="e">
        <f aca="true">MAX(0,AG45*(1+(_xlfn.NORM.INV(RAND(),Inputs!$D$39,Inputs!$C$39)))-'Year Schedule'!$K$35+'Year Schedule'!$L$35)</f>
        <v>#VALUE!</v>
      </c>
      <c r="AI45" s="0" t="e">
        <f aca="true">MAX(0,AH45*(1+(_xlfn.NORM.INV(RAND(),Inputs!$D$39,Inputs!$C$39)))-'Year Schedule'!$K$36+'Year Schedule'!$L$36)</f>
        <v>#VALUE!</v>
      </c>
      <c r="AJ45" s="0" t="e">
        <f aca="true">MAX(0,AI45*(1+(_xlfn.NORM.INV(RAND(),Inputs!$D$39,Inputs!$C$39)))-'Year Schedule'!$K$37+'Year Schedule'!$L$37)</f>
        <v>#VALUE!</v>
      </c>
      <c r="AK45" s="0" t="e">
        <f aca="true">MAX(0,AJ45*(1+(_xlfn.NORM.INV(RAND(),Inputs!$D$39,Inputs!$C$39)))-'Year Schedule'!$K$38+'Year Schedule'!$L$38)</f>
        <v>#VALUE!</v>
      </c>
      <c r="AL45" s="0" t="e">
        <f aca="true">MAX(0,AK45*(1+(_xlfn.NORM.INV(RAND(),Inputs!$D$39,Inputs!$C$39)))-'Year Schedule'!$K$39+'Year Schedule'!$L$39)</f>
        <v>#VALUE!</v>
      </c>
      <c r="AM45" s="0" t="e">
        <f aca="true">MAX(0,AL45*(1+(_xlfn.NORM.INV(RAND(),Inputs!$D$39,Inputs!$C$39)))-'Year Schedule'!$K$40+'Year Schedule'!$L$40)</f>
        <v>#VALUE!</v>
      </c>
      <c r="AN45" s="0" t="e">
        <f aca="true">MAX(0,AM45*(1+(_xlfn.NORM.INV(RAND(),Inputs!$D$39,Inputs!$C$39)))-'Year Schedule'!$K$41+'Year Schedule'!$L$41)</f>
        <v>#VALUE!</v>
      </c>
      <c r="AO45" s="0" t="e">
        <f aca="true">MAX(0,AN45*(1+(_xlfn.NORM.INV(RAND(),Inputs!$D$39,Inputs!$C$39)))-'Year Schedule'!$K$42+'Year Schedule'!$L$42)</f>
        <v>#VALUE!</v>
      </c>
      <c r="AP45" s="0" t="e">
        <f aca="true">MAX(0,AO45*(1+(_xlfn.NORM.INV(RAND(),Inputs!$D$39,Inputs!$C$39)))-'Year Schedule'!$K$43+'Year Schedule'!$L$43)</f>
        <v>#VALUE!</v>
      </c>
      <c r="AQ45" s="0" t="e">
        <f aca="true">MAX(0,AP45*(1+(_xlfn.NORM.INV(RAND(),Inputs!$D$39,Inputs!$C$39)))-'Year Schedule'!$K$44+'Year Schedule'!$L$44)</f>
        <v>#VALUE!</v>
      </c>
      <c r="AR45" s="0" t="e">
        <f aca="true">MAX(0,AQ45*(1+(_xlfn.NORM.INV(RAND(),Inputs!$D$39,Inputs!$C$39)))-'Year Schedule'!$K$45+'Year Schedule'!$L$45)</f>
        <v>#VALUE!</v>
      </c>
      <c r="AS45" s="0" t="e">
        <f aca="true">MAX(0,AR45*(1+(_xlfn.NORM.INV(RAND(),Inputs!$D$39,Inputs!$C$39)))-'Year Schedule'!$K$46+'Year Schedule'!$L$46)</f>
        <v>#VALUE!</v>
      </c>
      <c r="AT45" s="0" t="e">
        <f aca="true">MAX(0,AS45*(1+(_xlfn.NORM.INV(RAND(),Inputs!$D$39,Inputs!$C$39)))-'Year Schedule'!$K$47+'Year Schedule'!$L$47)</f>
        <v>#VALUE!</v>
      </c>
      <c r="AU45" s="0" t="e">
        <f aca="true">MAX(0,AT45*(1+(_xlfn.NORM.INV(RAND(),Inputs!$D$39,Inputs!$C$39)))-'Year Schedule'!$K$48+'Year Schedule'!$L$48)</f>
        <v>#VALUE!</v>
      </c>
      <c r="AV45" s="0" t="e">
        <f aca="true">MAX(0,AU45*(1+(_xlfn.NORM.INV(RAND(),Inputs!$D$39,Inputs!$C$39)))-'Year Schedule'!$K$49+'Year Schedule'!$L$49)</f>
        <v>#VALUE!</v>
      </c>
      <c r="AW45" s="0" t="e">
        <f aca="true">MAX(0,AV45*(1+(_xlfn.NORM.INV(RAND(),Inputs!$D$39,Inputs!$C$39)))-'Year Schedule'!$K$50+'Year Schedule'!$L$50)</f>
        <v>#VALUE!</v>
      </c>
      <c r="AX45" s="0" t="e">
        <f aca="true">MAX(0,AW45*(1+(_xlfn.NORM.INV(RAND(),Inputs!$D$39,Inputs!$C$39)))-'Year Schedule'!$K$51+'Year Schedule'!$L$51)</f>
        <v>#VALUE!</v>
      </c>
      <c r="AY45" s="0" t="e">
        <f aca="true">MAX(0,AX45*(1+(_xlfn.NORM.INV(RAND(),Inputs!$D$39,Inputs!$C$39)))-'Year Schedule'!$K$52+'Year Schedule'!$L$52)</f>
        <v>#VALUE!</v>
      </c>
      <c r="AZ45" s="0" t="e">
        <f aca="true">MAX(0,AY45*(1+(_xlfn.NORM.INV(RAND(),Inputs!$D$39,Inputs!$C$39)))-'Year Schedule'!$K$53+'Year Schedule'!$L$53)</f>
        <v>#VALUE!</v>
      </c>
      <c r="BA45" s="0" t="e">
        <f aca="false">INDEX(C45:AZ45,1,Inputs!$C$6)</f>
        <v>#VALUE!</v>
      </c>
      <c r="BB45" s="0" t="n">
        <f aca="false">IFERROR(EXP(SUMPRODUCT(LN((C45:INDEX(C45:AZ45,1,Inputs!$C$6)+$C$1004:INDEX($C$1004:$AZ$1004,1,Inputs!$C$6))/B45:INDEX(B45:AY45,1,Inputs!$C$6)))/Inputs!$C$6)-1,-1)</f>
        <v>-1</v>
      </c>
    </row>
    <row r="46" customFormat="false" ht="15" hidden="false" customHeight="true" outlineLevel="0" collapsed="false">
      <c r="A46" s="0" t="n">
        <v>44</v>
      </c>
      <c r="B46" s="177" t="n">
        <f aca="false">Inputs!$C$38</f>
        <v>0</v>
      </c>
      <c r="C46" s="0" t="e">
        <f aca="true">MAX(0,B46*(1+(_xlfn.NORM.INV(RAND(),Inputs!$D$39,Inputs!$C$39)))-'Year Schedule'!$K$4+'Year Schedule'!$L$4)</f>
        <v>#VALUE!</v>
      </c>
      <c r="D46" s="0" t="e">
        <f aca="true">MAX(0,C46*(1+(_xlfn.NORM.INV(RAND(),Inputs!$D$39,Inputs!$C$39)))-'Year Schedule'!$K$5+'Year Schedule'!$L$5)</f>
        <v>#VALUE!</v>
      </c>
      <c r="E46" s="0" t="e">
        <f aca="true">MAX(0,D46*(1+(_xlfn.NORM.INV(RAND(),Inputs!$D$39,Inputs!$C$39)))-'Year Schedule'!$K$6+'Year Schedule'!$L$6)</f>
        <v>#VALUE!</v>
      </c>
      <c r="F46" s="0" t="e">
        <f aca="true">MAX(0,E46*(1+(_xlfn.NORM.INV(RAND(),Inputs!$D$39,Inputs!$C$39)))-'Year Schedule'!$K$7+'Year Schedule'!$L$7)</f>
        <v>#VALUE!</v>
      </c>
      <c r="G46" s="0" t="e">
        <f aca="true">MAX(0,F46*(1+(_xlfn.NORM.INV(RAND(),Inputs!$D$39,Inputs!$C$39)))-'Year Schedule'!$K$8+'Year Schedule'!$L$8)</f>
        <v>#VALUE!</v>
      </c>
      <c r="H46" s="0" t="e">
        <f aca="true">MAX(0,G46*(1+(_xlfn.NORM.INV(RAND(),Inputs!$D$39,Inputs!$C$39)))-'Year Schedule'!$K$9+'Year Schedule'!$L$9)</f>
        <v>#VALUE!</v>
      </c>
      <c r="I46" s="0" t="e">
        <f aca="true">MAX(0,H46*(1+(_xlfn.NORM.INV(RAND(),Inputs!$D$39,Inputs!$C$39)))-'Year Schedule'!$K$10+'Year Schedule'!$L$10)</f>
        <v>#VALUE!</v>
      </c>
      <c r="J46" s="0" t="e">
        <f aca="true">MAX(0,I46*(1+(_xlfn.NORM.INV(RAND(),Inputs!$D$39,Inputs!$C$39)))-'Year Schedule'!$K$11+'Year Schedule'!$L$11)</f>
        <v>#VALUE!</v>
      </c>
      <c r="K46" s="0" t="e">
        <f aca="true">MAX(0,J46*(1+(_xlfn.NORM.INV(RAND(),Inputs!$D$39,Inputs!$C$39)))-'Year Schedule'!$K$12+'Year Schedule'!$L$12)</f>
        <v>#VALUE!</v>
      </c>
      <c r="L46" s="0" t="e">
        <f aca="true">MAX(0,K46*(1+(_xlfn.NORM.INV(RAND(),Inputs!$D$39,Inputs!$C$39)))-'Year Schedule'!$K$13+'Year Schedule'!$L$13)</f>
        <v>#VALUE!</v>
      </c>
      <c r="M46" s="0" t="e">
        <f aca="true">MAX(0,L46*(1+(_xlfn.NORM.INV(RAND(),Inputs!$D$39,Inputs!$C$39)))-'Year Schedule'!$K$14+'Year Schedule'!$L$14)</f>
        <v>#VALUE!</v>
      </c>
      <c r="N46" s="0" t="e">
        <f aca="true">MAX(0,M46*(1+(_xlfn.NORM.INV(RAND(),Inputs!$D$39,Inputs!$C$39)))-'Year Schedule'!$K$15+'Year Schedule'!$L$15)</f>
        <v>#VALUE!</v>
      </c>
      <c r="O46" s="0" t="e">
        <f aca="true">MAX(0,N46*(1+(_xlfn.NORM.INV(RAND(),Inputs!$D$39,Inputs!$C$39)))-'Year Schedule'!$K$16+'Year Schedule'!$L$16)</f>
        <v>#VALUE!</v>
      </c>
      <c r="P46" s="0" t="e">
        <f aca="true">MAX(0,O46*(1+(_xlfn.NORM.INV(RAND(),Inputs!$D$39,Inputs!$C$39)))-'Year Schedule'!$K$17+'Year Schedule'!$L$17)</f>
        <v>#VALUE!</v>
      </c>
      <c r="Q46" s="0" t="e">
        <f aca="true">MAX(0,P46*(1+(_xlfn.NORM.INV(RAND(),Inputs!$D$39,Inputs!$C$39)))-'Year Schedule'!$K$18+'Year Schedule'!$L$18)</f>
        <v>#VALUE!</v>
      </c>
      <c r="R46" s="0" t="e">
        <f aca="true">MAX(0,Q46*(1+(_xlfn.NORM.INV(RAND(),Inputs!$D$39,Inputs!$C$39)))-'Year Schedule'!$K$19+'Year Schedule'!$L$19)</f>
        <v>#VALUE!</v>
      </c>
      <c r="S46" s="0" t="e">
        <f aca="true">MAX(0,R46*(1+(_xlfn.NORM.INV(RAND(),Inputs!$D$39,Inputs!$C$39)))-'Year Schedule'!$K$20+'Year Schedule'!$L$20)</f>
        <v>#VALUE!</v>
      </c>
      <c r="T46" s="0" t="e">
        <f aca="true">MAX(0,S46*(1+(_xlfn.NORM.INV(RAND(),Inputs!$D$39,Inputs!$C$39)))-'Year Schedule'!$K$21+'Year Schedule'!$L$21)</f>
        <v>#VALUE!</v>
      </c>
      <c r="U46" s="0" t="e">
        <f aca="true">MAX(0,T46*(1+(_xlfn.NORM.INV(RAND(),Inputs!$D$39,Inputs!$C$39)))-'Year Schedule'!$K$22+'Year Schedule'!$L$22)</f>
        <v>#VALUE!</v>
      </c>
      <c r="V46" s="0" t="e">
        <f aca="true">MAX(0,U46*(1+(_xlfn.NORM.INV(RAND(),Inputs!$D$39,Inputs!$C$39)))-'Year Schedule'!$K$23+'Year Schedule'!$L$23)</f>
        <v>#VALUE!</v>
      </c>
      <c r="W46" s="0" t="e">
        <f aca="true">MAX(0,V46*(1+(_xlfn.NORM.INV(RAND(),Inputs!$D$39,Inputs!$C$39)))-'Year Schedule'!$K$24+'Year Schedule'!$L$24)</f>
        <v>#VALUE!</v>
      </c>
      <c r="X46" s="0" t="e">
        <f aca="true">MAX(0,W46*(1+(_xlfn.NORM.INV(RAND(),Inputs!$D$39,Inputs!$C$39)))-'Year Schedule'!$K$25+'Year Schedule'!$L$25)</f>
        <v>#VALUE!</v>
      </c>
      <c r="Y46" s="0" t="e">
        <f aca="true">MAX(0,X46*(1+(_xlfn.NORM.INV(RAND(),Inputs!$D$39,Inputs!$C$39)))-'Year Schedule'!$K$26+'Year Schedule'!$L$26)</f>
        <v>#VALUE!</v>
      </c>
      <c r="Z46" s="0" t="e">
        <f aca="true">MAX(0,Y46*(1+(_xlfn.NORM.INV(RAND(),Inputs!$D$39,Inputs!$C$39)))-'Year Schedule'!$K$27+'Year Schedule'!$L$27)</f>
        <v>#VALUE!</v>
      </c>
      <c r="AA46" s="0" t="e">
        <f aca="true">MAX(0,Z46*(1+(_xlfn.NORM.INV(RAND(),Inputs!$D$39,Inputs!$C$39)))-'Year Schedule'!$K$28+'Year Schedule'!$L$28)</f>
        <v>#VALUE!</v>
      </c>
      <c r="AB46" s="0" t="e">
        <f aca="true">MAX(0,AA46*(1+(_xlfn.NORM.INV(RAND(),Inputs!$D$39,Inputs!$C$39)))-'Year Schedule'!$K$29+'Year Schedule'!$L$29)</f>
        <v>#VALUE!</v>
      </c>
      <c r="AC46" s="0" t="e">
        <f aca="true">MAX(0,AB46*(1+(_xlfn.NORM.INV(RAND(),Inputs!$D$39,Inputs!$C$39)))-'Year Schedule'!$K$30+'Year Schedule'!$L$30)</f>
        <v>#VALUE!</v>
      </c>
      <c r="AD46" s="0" t="e">
        <f aca="true">MAX(0,AC46*(1+(_xlfn.NORM.INV(RAND(),Inputs!$D$39,Inputs!$C$39)))-'Year Schedule'!$K$31+'Year Schedule'!$L$31)</f>
        <v>#VALUE!</v>
      </c>
      <c r="AE46" s="0" t="e">
        <f aca="true">MAX(0,AD46*(1+(_xlfn.NORM.INV(RAND(),Inputs!$D$39,Inputs!$C$39)))-'Year Schedule'!$K$32+'Year Schedule'!$L$32)</f>
        <v>#VALUE!</v>
      </c>
      <c r="AF46" s="0" t="e">
        <f aca="true">MAX(0,AE46*(1+(_xlfn.NORM.INV(RAND(),Inputs!$D$39,Inputs!$C$39)))-'Year Schedule'!$K$33+'Year Schedule'!$L$33)</f>
        <v>#VALUE!</v>
      </c>
      <c r="AG46" s="0" t="e">
        <f aca="true">MAX(0,AF46*(1+(_xlfn.NORM.INV(RAND(),Inputs!$D$39,Inputs!$C$39)))-'Year Schedule'!$K$34+'Year Schedule'!$L$34)</f>
        <v>#VALUE!</v>
      </c>
      <c r="AH46" s="0" t="e">
        <f aca="true">MAX(0,AG46*(1+(_xlfn.NORM.INV(RAND(),Inputs!$D$39,Inputs!$C$39)))-'Year Schedule'!$K$35+'Year Schedule'!$L$35)</f>
        <v>#VALUE!</v>
      </c>
      <c r="AI46" s="0" t="e">
        <f aca="true">MAX(0,AH46*(1+(_xlfn.NORM.INV(RAND(),Inputs!$D$39,Inputs!$C$39)))-'Year Schedule'!$K$36+'Year Schedule'!$L$36)</f>
        <v>#VALUE!</v>
      </c>
      <c r="AJ46" s="0" t="e">
        <f aca="true">MAX(0,AI46*(1+(_xlfn.NORM.INV(RAND(),Inputs!$D$39,Inputs!$C$39)))-'Year Schedule'!$K$37+'Year Schedule'!$L$37)</f>
        <v>#VALUE!</v>
      </c>
      <c r="AK46" s="0" t="e">
        <f aca="true">MAX(0,AJ46*(1+(_xlfn.NORM.INV(RAND(),Inputs!$D$39,Inputs!$C$39)))-'Year Schedule'!$K$38+'Year Schedule'!$L$38)</f>
        <v>#VALUE!</v>
      </c>
      <c r="AL46" s="0" t="e">
        <f aca="true">MAX(0,AK46*(1+(_xlfn.NORM.INV(RAND(),Inputs!$D$39,Inputs!$C$39)))-'Year Schedule'!$K$39+'Year Schedule'!$L$39)</f>
        <v>#VALUE!</v>
      </c>
      <c r="AM46" s="0" t="e">
        <f aca="true">MAX(0,AL46*(1+(_xlfn.NORM.INV(RAND(),Inputs!$D$39,Inputs!$C$39)))-'Year Schedule'!$K$40+'Year Schedule'!$L$40)</f>
        <v>#VALUE!</v>
      </c>
      <c r="AN46" s="0" t="e">
        <f aca="true">MAX(0,AM46*(1+(_xlfn.NORM.INV(RAND(),Inputs!$D$39,Inputs!$C$39)))-'Year Schedule'!$K$41+'Year Schedule'!$L$41)</f>
        <v>#VALUE!</v>
      </c>
      <c r="AO46" s="0" t="e">
        <f aca="true">MAX(0,AN46*(1+(_xlfn.NORM.INV(RAND(),Inputs!$D$39,Inputs!$C$39)))-'Year Schedule'!$K$42+'Year Schedule'!$L$42)</f>
        <v>#VALUE!</v>
      </c>
      <c r="AP46" s="0" t="e">
        <f aca="true">MAX(0,AO46*(1+(_xlfn.NORM.INV(RAND(),Inputs!$D$39,Inputs!$C$39)))-'Year Schedule'!$K$43+'Year Schedule'!$L$43)</f>
        <v>#VALUE!</v>
      </c>
      <c r="AQ46" s="0" t="e">
        <f aca="true">MAX(0,AP46*(1+(_xlfn.NORM.INV(RAND(),Inputs!$D$39,Inputs!$C$39)))-'Year Schedule'!$K$44+'Year Schedule'!$L$44)</f>
        <v>#VALUE!</v>
      </c>
      <c r="AR46" s="0" t="e">
        <f aca="true">MAX(0,AQ46*(1+(_xlfn.NORM.INV(RAND(),Inputs!$D$39,Inputs!$C$39)))-'Year Schedule'!$K$45+'Year Schedule'!$L$45)</f>
        <v>#VALUE!</v>
      </c>
      <c r="AS46" s="0" t="e">
        <f aca="true">MAX(0,AR46*(1+(_xlfn.NORM.INV(RAND(),Inputs!$D$39,Inputs!$C$39)))-'Year Schedule'!$K$46+'Year Schedule'!$L$46)</f>
        <v>#VALUE!</v>
      </c>
      <c r="AT46" s="0" t="e">
        <f aca="true">MAX(0,AS46*(1+(_xlfn.NORM.INV(RAND(),Inputs!$D$39,Inputs!$C$39)))-'Year Schedule'!$K$47+'Year Schedule'!$L$47)</f>
        <v>#VALUE!</v>
      </c>
      <c r="AU46" s="0" t="e">
        <f aca="true">MAX(0,AT46*(1+(_xlfn.NORM.INV(RAND(),Inputs!$D$39,Inputs!$C$39)))-'Year Schedule'!$K$48+'Year Schedule'!$L$48)</f>
        <v>#VALUE!</v>
      </c>
      <c r="AV46" s="0" t="e">
        <f aca="true">MAX(0,AU46*(1+(_xlfn.NORM.INV(RAND(),Inputs!$D$39,Inputs!$C$39)))-'Year Schedule'!$K$49+'Year Schedule'!$L$49)</f>
        <v>#VALUE!</v>
      </c>
      <c r="AW46" s="0" t="e">
        <f aca="true">MAX(0,AV46*(1+(_xlfn.NORM.INV(RAND(),Inputs!$D$39,Inputs!$C$39)))-'Year Schedule'!$K$50+'Year Schedule'!$L$50)</f>
        <v>#VALUE!</v>
      </c>
      <c r="AX46" s="0" t="e">
        <f aca="true">MAX(0,AW46*(1+(_xlfn.NORM.INV(RAND(),Inputs!$D$39,Inputs!$C$39)))-'Year Schedule'!$K$51+'Year Schedule'!$L$51)</f>
        <v>#VALUE!</v>
      </c>
      <c r="AY46" s="0" t="e">
        <f aca="true">MAX(0,AX46*(1+(_xlfn.NORM.INV(RAND(),Inputs!$D$39,Inputs!$C$39)))-'Year Schedule'!$K$52+'Year Schedule'!$L$52)</f>
        <v>#VALUE!</v>
      </c>
      <c r="AZ46" s="0" t="e">
        <f aca="true">MAX(0,AY46*(1+(_xlfn.NORM.INV(RAND(),Inputs!$D$39,Inputs!$C$39)))-'Year Schedule'!$K$53+'Year Schedule'!$L$53)</f>
        <v>#VALUE!</v>
      </c>
      <c r="BA46" s="0" t="e">
        <f aca="false">INDEX(C46:AZ46,1,Inputs!$C$6)</f>
        <v>#VALUE!</v>
      </c>
      <c r="BB46" s="0" t="n">
        <f aca="false">IFERROR(EXP(SUMPRODUCT(LN((C46:INDEX(C46:AZ46,1,Inputs!$C$6)+$C$1004:INDEX($C$1004:$AZ$1004,1,Inputs!$C$6))/B46:INDEX(B46:AY46,1,Inputs!$C$6)))/Inputs!$C$6)-1,-1)</f>
        <v>-1</v>
      </c>
    </row>
    <row r="47" customFormat="false" ht="15" hidden="false" customHeight="true" outlineLevel="0" collapsed="false">
      <c r="A47" s="0" t="n">
        <v>45</v>
      </c>
      <c r="B47" s="177" t="n">
        <f aca="false">Inputs!$C$38</f>
        <v>0</v>
      </c>
      <c r="C47" s="0" t="e">
        <f aca="true">MAX(0,B47*(1+(_xlfn.NORM.INV(RAND(),Inputs!$D$39,Inputs!$C$39)))-'Year Schedule'!$K$4+'Year Schedule'!$L$4)</f>
        <v>#VALUE!</v>
      </c>
      <c r="D47" s="0" t="e">
        <f aca="true">MAX(0,C47*(1+(_xlfn.NORM.INV(RAND(),Inputs!$D$39,Inputs!$C$39)))-'Year Schedule'!$K$5+'Year Schedule'!$L$5)</f>
        <v>#VALUE!</v>
      </c>
      <c r="E47" s="0" t="e">
        <f aca="true">MAX(0,D47*(1+(_xlfn.NORM.INV(RAND(),Inputs!$D$39,Inputs!$C$39)))-'Year Schedule'!$K$6+'Year Schedule'!$L$6)</f>
        <v>#VALUE!</v>
      </c>
      <c r="F47" s="0" t="e">
        <f aca="true">MAX(0,E47*(1+(_xlfn.NORM.INV(RAND(),Inputs!$D$39,Inputs!$C$39)))-'Year Schedule'!$K$7+'Year Schedule'!$L$7)</f>
        <v>#VALUE!</v>
      </c>
      <c r="G47" s="0" t="e">
        <f aca="true">MAX(0,F47*(1+(_xlfn.NORM.INV(RAND(),Inputs!$D$39,Inputs!$C$39)))-'Year Schedule'!$K$8+'Year Schedule'!$L$8)</f>
        <v>#VALUE!</v>
      </c>
      <c r="H47" s="0" t="e">
        <f aca="true">MAX(0,G47*(1+(_xlfn.NORM.INV(RAND(),Inputs!$D$39,Inputs!$C$39)))-'Year Schedule'!$K$9+'Year Schedule'!$L$9)</f>
        <v>#VALUE!</v>
      </c>
      <c r="I47" s="0" t="e">
        <f aca="true">MAX(0,H47*(1+(_xlfn.NORM.INV(RAND(),Inputs!$D$39,Inputs!$C$39)))-'Year Schedule'!$K$10+'Year Schedule'!$L$10)</f>
        <v>#VALUE!</v>
      </c>
      <c r="J47" s="0" t="e">
        <f aca="true">MAX(0,I47*(1+(_xlfn.NORM.INV(RAND(),Inputs!$D$39,Inputs!$C$39)))-'Year Schedule'!$K$11+'Year Schedule'!$L$11)</f>
        <v>#VALUE!</v>
      </c>
      <c r="K47" s="0" t="e">
        <f aca="true">MAX(0,J47*(1+(_xlfn.NORM.INV(RAND(),Inputs!$D$39,Inputs!$C$39)))-'Year Schedule'!$K$12+'Year Schedule'!$L$12)</f>
        <v>#VALUE!</v>
      </c>
      <c r="L47" s="0" t="e">
        <f aca="true">MAX(0,K47*(1+(_xlfn.NORM.INV(RAND(),Inputs!$D$39,Inputs!$C$39)))-'Year Schedule'!$K$13+'Year Schedule'!$L$13)</f>
        <v>#VALUE!</v>
      </c>
      <c r="M47" s="0" t="e">
        <f aca="true">MAX(0,L47*(1+(_xlfn.NORM.INV(RAND(),Inputs!$D$39,Inputs!$C$39)))-'Year Schedule'!$K$14+'Year Schedule'!$L$14)</f>
        <v>#VALUE!</v>
      </c>
      <c r="N47" s="0" t="e">
        <f aca="true">MAX(0,M47*(1+(_xlfn.NORM.INV(RAND(),Inputs!$D$39,Inputs!$C$39)))-'Year Schedule'!$K$15+'Year Schedule'!$L$15)</f>
        <v>#VALUE!</v>
      </c>
      <c r="O47" s="0" t="e">
        <f aca="true">MAX(0,N47*(1+(_xlfn.NORM.INV(RAND(),Inputs!$D$39,Inputs!$C$39)))-'Year Schedule'!$K$16+'Year Schedule'!$L$16)</f>
        <v>#VALUE!</v>
      </c>
      <c r="P47" s="0" t="e">
        <f aca="true">MAX(0,O47*(1+(_xlfn.NORM.INV(RAND(),Inputs!$D$39,Inputs!$C$39)))-'Year Schedule'!$K$17+'Year Schedule'!$L$17)</f>
        <v>#VALUE!</v>
      </c>
      <c r="Q47" s="0" t="e">
        <f aca="true">MAX(0,P47*(1+(_xlfn.NORM.INV(RAND(),Inputs!$D$39,Inputs!$C$39)))-'Year Schedule'!$K$18+'Year Schedule'!$L$18)</f>
        <v>#VALUE!</v>
      </c>
      <c r="R47" s="0" t="e">
        <f aca="true">MAX(0,Q47*(1+(_xlfn.NORM.INV(RAND(),Inputs!$D$39,Inputs!$C$39)))-'Year Schedule'!$K$19+'Year Schedule'!$L$19)</f>
        <v>#VALUE!</v>
      </c>
      <c r="S47" s="0" t="e">
        <f aca="true">MAX(0,R47*(1+(_xlfn.NORM.INV(RAND(),Inputs!$D$39,Inputs!$C$39)))-'Year Schedule'!$K$20+'Year Schedule'!$L$20)</f>
        <v>#VALUE!</v>
      </c>
      <c r="T47" s="0" t="e">
        <f aca="true">MAX(0,S47*(1+(_xlfn.NORM.INV(RAND(),Inputs!$D$39,Inputs!$C$39)))-'Year Schedule'!$K$21+'Year Schedule'!$L$21)</f>
        <v>#VALUE!</v>
      </c>
      <c r="U47" s="0" t="e">
        <f aca="true">MAX(0,T47*(1+(_xlfn.NORM.INV(RAND(),Inputs!$D$39,Inputs!$C$39)))-'Year Schedule'!$K$22+'Year Schedule'!$L$22)</f>
        <v>#VALUE!</v>
      </c>
      <c r="V47" s="0" t="e">
        <f aca="true">MAX(0,U47*(1+(_xlfn.NORM.INV(RAND(),Inputs!$D$39,Inputs!$C$39)))-'Year Schedule'!$K$23+'Year Schedule'!$L$23)</f>
        <v>#VALUE!</v>
      </c>
      <c r="W47" s="0" t="e">
        <f aca="true">MAX(0,V47*(1+(_xlfn.NORM.INV(RAND(),Inputs!$D$39,Inputs!$C$39)))-'Year Schedule'!$K$24+'Year Schedule'!$L$24)</f>
        <v>#VALUE!</v>
      </c>
      <c r="X47" s="0" t="e">
        <f aca="true">MAX(0,W47*(1+(_xlfn.NORM.INV(RAND(),Inputs!$D$39,Inputs!$C$39)))-'Year Schedule'!$K$25+'Year Schedule'!$L$25)</f>
        <v>#VALUE!</v>
      </c>
      <c r="Y47" s="0" t="e">
        <f aca="true">MAX(0,X47*(1+(_xlfn.NORM.INV(RAND(),Inputs!$D$39,Inputs!$C$39)))-'Year Schedule'!$K$26+'Year Schedule'!$L$26)</f>
        <v>#VALUE!</v>
      </c>
      <c r="Z47" s="0" t="e">
        <f aca="true">MAX(0,Y47*(1+(_xlfn.NORM.INV(RAND(),Inputs!$D$39,Inputs!$C$39)))-'Year Schedule'!$K$27+'Year Schedule'!$L$27)</f>
        <v>#VALUE!</v>
      </c>
      <c r="AA47" s="0" t="e">
        <f aca="true">MAX(0,Z47*(1+(_xlfn.NORM.INV(RAND(),Inputs!$D$39,Inputs!$C$39)))-'Year Schedule'!$K$28+'Year Schedule'!$L$28)</f>
        <v>#VALUE!</v>
      </c>
      <c r="AB47" s="0" t="e">
        <f aca="true">MAX(0,AA47*(1+(_xlfn.NORM.INV(RAND(),Inputs!$D$39,Inputs!$C$39)))-'Year Schedule'!$K$29+'Year Schedule'!$L$29)</f>
        <v>#VALUE!</v>
      </c>
      <c r="AC47" s="0" t="e">
        <f aca="true">MAX(0,AB47*(1+(_xlfn.NORM.INV(RAND(),Inputs!$D$39,Inputs!$C$39)))-'Year Schedule'!$K$30+'Year Schedule'!$L$30)</f>
        <v>#VALUE!</v>
      </c>
      <c r="AD47" s="0" t="e">
        <f aca="true">MAX(0,AC47*(1+(_xlfn.NORM.INV(RAND(),Inputs!$D$39,Inputs!$C$39)))-'Year Schedule'!$K$31+'Year Schedule'!$L$31)</f>
        <v>#VALUE!</v>
      </c>
      <c r="AE47" s="0" t="e">
        <f aca="true">MAX(0,AD47*(1+(_xlfn.NORM.INV(RAND(),Inputs!$D$39,Inputs!$C$39)))-'Year Schedule'!$K$32+'Year Schedule'!$L$32)</f>
        <v>#VALUE!</v>
      </c>
      <c r="AF47" s="0" t="e">
        <f aca="true">MAX(0,AE47*(1+(_xlfn.NORM.INV(RAND(),Inputs!$D$39,Inputs!$C$39)))-'Year Schedule'!$K$33+'Year Schedule'!$L$33)</f>
        <v>#VALUE!</v>
      </c>
      <c r="AG47" s="0" t="e">
        <f aca="true">MAX(0,AF47*(1+(_xlfn.NORM.INV(RAND(),Inputs!$D$39,Inputs!$C$39)))-'Year Schedule'!$K$34+'Year Schedule'!$L$34)</f>
        <v>#VALUE!</v>
      </c>
      <c r="AH47" s="0" t="e">
        <f aca="true">MAX(0,AG47*(1+(_xlfn.NORM.INV(RAND(),Inputs!$D$39,Inputs!$C$39)))-'Year Schedule'!$K$35+'Year Schedule'!$L$35)</f>
        <v>#VALUE!</v>
      </c>
      <c r="AI47" s="0" t="e">
        <f aca="true">MAX(0,AH47*(1+(_xlfn.NORM.INV(RAND(),Inputs!$D$39,Inputs!$C$39)))-'Year Schedule'!$K$36+'Year Schedule'!$L$36)</f>
        <v>#VALUE!</v>
      </c>
      <c r="AJ47" s="0" t="e">
        <f aca="true">MAX(0,AI47*(1+(_xlfn.NORM.INV(RAND(),Inputs!$D$39,Inputs!$C$39)))-'Year Schedule'!$K$37+'Year Schedule'!$L$37)</f>
        <v>#VALUE!</v>
      </c>
      <c r="AK47" s="0" t="e">
        <f aca="true">MAX(0,AJ47*(1+(_xlfn.NORM.INV(RAND(),Inputs!$D$39,Inputs!$C$39)))-'Year Schedule'!$K$38+'Year Schedule'!$L$38)</f>
        <v>#VALUE!</v>
      </c>
      <c r="AL47" s="0" t="e">
        <f aca="true">MAX(0,AK47*(1+(_xlfn.NORM.INV(RAND(),Inputs!$D$39,Inputs!$C$39)))-'Year Schedule'!$K$39+'Year Schedule'!$L$39)</f>
        <v>#VALUE!</v>
      </c>
      <c r="AM47" s="0" t="e">
        <f aca="true">MAX(0,AL47*(1+(_xlfn.NORM.INV(RAND(),Inputs!$D$39,Inputs!$C$39)))-'Year Schedule'!$K$40+'Year Schedule'!$L$40)</f>
        <v>#VALUE!</v>
      </c>
      <c r="AN47" s="0" t="e">
        <f aca="true">MAX(0,AM47*(1+(_xlfn.NORM.INV(RAND(),Inputs!$D$39,Inputs!$C$39)))-'Year Schedule'!$K$41+'Year Schedule'!$L$41)</f>
        <v>#VALUE!</v>
      </c>
      <c r="AO47" s="0" t="e">
        <f aca="true">MAX(0,AN47*(1+(_xlfn.NORM.INV(RAND(),Inputs!$D$39,Inputs!$C$39)))-'Year Schedule'!$K$42+'Year Schedule'!$L$42)</f>
        <v>#VALUE!</v>
      </c>
      <c r="AP47" s="0" t="e">
        <f aca="true">MAX(0,AO47*(1+(_xlfn.NORM.INV(RAND(),Inputs!$D$39,Inputs!$C$39)))-'Year Schedule'!$K$43+'Year Schedule'!$L$43)</f>
        <v>#VALUE!</v>
      </c>
      <c r="AQ47" s="0" t="e">
        <f aca="true">MAX(0,AP47*(1+(_xlfn.NORM.INV(RAND(),Inputs!$D$39,Inputs!$C$39)))-'Year Schedule'!$K$44+'Year Schedule'!$L$44)</f>
        <v>#VALUE!</v>
      </c>
      <c r="AR47" s="0" t="e">
        <f aca="true">MAX(0,AQ47*(1+(_xlfn.NORM.INV(RAND(),Inputs!$D$39,Inputs!$C$39)))-'Year Schedule'!$K$45+'Year Schedule'!$L$45)</f>
        <v>#VALUE!</v>
      </c>
      <c r="AS47" s="0" t="e">
        <f aca="true">MAX(0,AR47*(1+(_xlfn.NORM.INV(RAND(),Inputs!$D$39,Inputs!$C$39)))-'Year Schedule'!$K$46+'Year Schedule'!$L$46)</f>
        <v>#VALUE!</v>
      </c>
      <c r="AT47" s="0" t="e">
        <f aca="true">MAX(0,AS47*(1+(_xlfn.NORM.INV(RAND(),Inputs!$D$39,Inputs!$C$39)))-'Year Schedule'!$K$47+'Year Schedule'!$L$47)</f>
        <v>#VALUE!</v>
      </c>
      <c r="AU47" s="0" t="e">
        <f aca="true">MAX(0,AT47*(1+(_xlfn.NORM.INV(RAND(),Inputs!$D$39,Inputs!$C$39)))-'Year Schedule'!$K$48+'Year Schedule'!$L$48)</f>
        <v>#VALUE!</v>
      </c>
      <c r="AV47" s="0" t="e">
        <f aca="true">MAX(0,AU47*(1+(_xlfn.NORM.INV(RAND(),Inputs!$D$39,Inputs!$C$39)))-'Year Schedule'!$K$49+'Year Schedule'!$L$49)</f>
        <v>#VALUE!</v>
      </c>
      <c r="AW47" s="0" t="e">
        <f aca="true">MAX(0,AV47*(1+(_xlfn.NORM.INV(RAND(),Inputs!$D$39,Inputs!$C$39)))-'Year Schedule'!$K$50+'Year Schedule'!$L$50)</f>
        <v>#VALUE!</v>
      </c>
      <c r="AX47" s="0" t="e">
        <f aca="true">MAX(0,AW47*(1+(_xlfn.NORM.INV(RAND(),Inputs!$D$39,Inputs!$C$39)))-'Year Schedule'!$K$51+'Year Schedule'!$L$51)</f>
        <v>#VALUE!</v>
      </c>
      <c r="AY47" s="0" t="e">
        <f aca="true">MAX(0,AX47*(1+(_xlfn.NORM.INV(RAND(),Inputs!$D$39,Inputs!$C$39)))-'Year Schedule'!$K$52+'Year Schedule'!$L$52)</f>
        <v>#VALUE!</v>
      </c>
      <c r="AZ47" s="0" t="e">
        <f aca="true">MAX(0,AY47*(1+(_xlfn.NORM.INV(RAND(),Inputs!$D$39,Inputs!$C$39)))-'Year Schedule'!$K$53+'Year Schedule'!$L$53)</f>
        <v>#VALUE!</v>
      </c>
      <c r="BA47" s="0" t="e">
        <f aca="false">INDEX(C47:AZ47,1,Inputs!$C$6)</f>
        <v>#VALUE!</v>
      </c>
      <c r="BB47" s="0" t="n">
        <f aca="false">IFERROR(EXP(SUMPRODUCT(LN((C47:INDEX(C47:AZ47,1,Inputs!$C$6)+$C$1004:INDEX($C$1004:$AZ$1004,1,Inputs!$C$6))/B47:INDEX(B47:AY47,1,Inputs!$C$6)))/Inputs!$C$6)-1,-1)</f>
        <v>-1</v>
      </c>
    </row>
    <row r="48" customFormat="false" ht="15" hidden="false" customHeight="true" outlineLevel="0" collapsed="false">
      <c r="A48" s="0" t="n">
        <v>46</v>
      </c>
      <c r="B48" s="177" t="n">
        <f aca="false">Inputs!$C$38</f>
        <v>0</v>
      </c>
      <c r="C48" s="0" t="e">
        <f aca="true">MAX(0,B48*(1+(_xlfn.NORM.INV(RAND(),Inputs!$D$39,Inputs!$C$39)))-'Year Schedule'!$K$4+'Year Schedule'!$L$4)</f>
        <v>#VALUE!</v>
      </c>
      <c r="D48" s="0" t="e">
        <f aca="true">MAX(0,C48*(1+(_xlfn.NORM.INV(RAND(),Inputs!$D$39,Inputs!$C$39)))-'Year Schedule'!$K$5+'Year Schedule'!$L$5)</f>
        <v>#VALUE!</v>
      </c>
      <c r="E48" s="0" t="e">
        <f aca="true">MAX(0,D48*(1+(_xlfn.NORM.INV(RAND(),Inputs!$D$39,Inputs!$C$39)))-'Year Schedule'!$K$6+'Year Schedule'!$L$6)</f>
        <v>#VALUE!</v>
      </c>
      <c r="F48" s="0" t="e">
        <f aca="true">MAX(0,E48*(1+(_xlfn.NORM.INV(RAND(),Inputs!$D$39,Inputs!$C$39)))-'Year Schedule'!$K$7+'Year Schedule'!$L$7)</f>
        <v>#VALUE!</v>
      </c>
      <c r="G48" s="0" t="e">
        <f aca="true">MAX(0,F48*(1+(_xlfn.NORM.INV(RAND(),Inputs!$D$39,Inputs!$C$39)))-'Year Schedule'!$K$8+'Year Schedule'!$L$8)</f>
        <v>#VALUE!</v>
      </c>
      <c r="H48" s="0" t="e">
        <f aca="true">MAX(0,G48*(1+(_xlfn.NORM.INV(RAND(),Inputs!$D$39,Inputs!$C$39)))-'Year Schedule'!$K$9+'Year Schedule'!$L$9)</f>
        <v>#VALUE!</v>
      </c>
      <c r="I48" s="0" t="e">
        <f aca="true">MAX(0,H48*(1+(_xlfn.NORM.INV(RAND(),Inputs!$D$39,Inputs!$C$39)))-'Year Schedule'!$K$10+'Year Schedule'!$L$10)</f>
        <v>#VALUE!</v>
      </c>
      <c r="J48" s="0" t="e">
        <f aca="true">MAX(0,I48*(1+(_xlfn.NORM.INV(RAND(),Inputs!$D$39,Inputs!$C$39)))-'Year Schedule'!$K$11+'Year Schedule'!$L$11)</f>
        <v>#VALUE!</v>
      </c>
      <c r="K48" s="0" t="e">
        <f aca="true">MAX(0,J48*(1+(_xlfn.NORM.INV(RAND(),Inputs!$D$39,Inputs!$C$39)))-'Year Schedule'!$K$12+'Year Schedule'!$L$12)</f>
        <v>#VALUE!</v>
      </c>
      <c r="L48" s="0" t="e">
        <f aca="true">MAX(0,K48*(1+(_xlfn.NORM.INV(RAND(),Inputs!$D$39,Inputs!$C$39)))-'Year Schedule'!$K$13+'Year Schedule'!$L$13)</f>
        <v>#VALUE!</v>
      </c>
      <c r="M48" s="0" t="e">
        <f aca="true">MAX(0,L48*(1+(_xlfn.NORM.INV(RAND(),Inputs!$D$39,Inputs!$C$39)))-'Year Schedule'!$K$14+'Year Schedule'!$L$14)</f>
        <v>#VALUE!</v>
      </c>
      <c r="N48" s="0" t="e">
        <f aca="true">MAX(0,M48*(1+(_xlfn.NORM.INV(RAND(),Inputs!$D$39,Inputs!$C$39)))-'Year Schedule'!$K$15+'Year Schedule'!$L$15)</f>
        <v>#VALUE!</v>
      </c>
      <c r="O48" s="0" t="e">
        <f aca="true">MAX(0,N48*(1+(_xlfn.NORM.INV(RAND(),Inputs!$D$39,Inputs!$C$39)))-'Year Schedule'!$K$16+'Year Schedule'!$L$16)</f>
        <v>#VALUE!</v>
      </c>
      <c r="P48" s="0" t="e">
        <f aca="true">MAX(0,O48*(1+(_xlfn.NORM.INV(RAND(),Inputs!$D$39,Inputs!$C$39)))-'Year Schedule'!$K$17+'Year Schedule'!$L$17)</f>
        <v>#VALUE!</v>
      </c>
      <c r="Q48" s="0" t="e">
        <f aca="true">MAX(0,P48*(1+(_xlfn.NORM.INV(RAND(),Inputs!$D$39,Inputs!$C$39)))-'Year Schedule'!$K$18+'Year Schedule'!$L$18)</f>
        <v>#VALUE!</v>
      </c>
      <c r="R48" s="0" t="e">
        <f aca="true">MAX(0,Q48*(1+(_xlfn.NORM.INV(RAND(),Inputs!$D$39,Inputs!$C$39)))-'Year Schedule'!$K$19+'Year Schedule'!$L$19)</f>
        <v>#VALUE!</v>
      </c>
      <c r="S48" s="0" t="e">
        <f aca="true">MAX(0,R48*(1+(_xlfn.NORM.INV(RAND(),Inputs!$D$39,Inputs!$C$39)))-'Year Schedule'!$K$20+'Year Schedule'!$L$20)</f>
        <v>#VALUE!</v>
      </c>
      <c r="T48" s="0" t="e">
        <f aca="true">MAX(0,S48*(1+(_xlfn.NORM.INV(RAND(),Inputs!$D$39,Inputs!$C$39)))-'Year Schedule'!$K$21+'Year Schedule'!$L$21)</f>
        <v>#VALUE!</v>
      </c>
      <c r="U48" s="0" t="e">
        <f aca="true">MAX(0,T48*(1+(_xlfn.NORM.INV(RAND(),Inputs!$D$39,Inputs!$C$39)))-'Year Schedule'!$K$22+'Year Schedule'!$L$22)</f>
        <v>#VALUE!</v>
      </c>
      <c r="V48" s="0" t="e">
        <f aca="true">MAX(0,U48*(1+(_xlfn.NORM.INV(RAND(),Inputs!$D$39,Inputs!$C$39)))-'Year Schedule'!$K$23+'Year Schedule'!$L$23)</f>
        <v>#VALUE!</v>
      </c>
      <c r="W48" s="0" t="e">
        <f aca="true">MAX(0,V48*(1+(_xlfn.NORM.INV(RAND(),Inputs!$D$39,Inputs!$C$39)))-'Year Schedule'!$K$24+'Year Schedule'!$L$24)</f>
        <v>#VALUE!</v>
      </c>
      <c r="X48" s="0" t="e">
        <f aca="true">MAX(0,W48*(1+(_xlfn.NORM.INV(RAND(),Inputs!$D$39,Inputs!$C$39)))-'Year Schedule'!$K$25+'Year Schedule'!$L$25)</f>
        <v>#VALUE!</v>
      </c>
      <c r="Y48" s="0" t="e">
        <f aca="true">MAX(0,X48*(1+(_xlfn.NORM.INV(RAND(),Inputs!$D$39,Inputs!$C$39)))-'Year Schedule'!$K$26+'Year Schedule'!$L$26)</f>
        <v>#VALUE!</v>
      </c>
      <c r="Z48" s="0" t="e">
        <f aca="true">MAX(0,Y48*(1+(_xlfn.NORM.INV(RAND(),Inputs!$D$39,Inputs!$C$39)))-'Year Schedule'!$K$27+'Year Schedule'!$L$27)</f>
        <v>#VALUE!</v>
      </c>
      <c r="AA48" s="0" t="e">
        <f aca="true">MAX(0,Z48*(1+(_xlfn.NORM.INV(RAND(),Inputs!$D$39,Inputs!$C$39)))-'Year Schedule'!$K$28+'Year Schedule'!$L$28)</f>
        <v>#VALUE!</v>
      </c>
      <c r="AB48" s="0" t="e">
        <f aca="true">MAX(0,AA48*(1+(_xlfn.NORM.INV(RAND(),Inputs!$D$39,Inputs!$C$39)))-'Year Schedule'!$K$29+'Year Schedule'!$L$29)</f>
        <v>#VALUE!</v>
      </c>
      <c r="AC48" s="0" t="e">
        <f aca="true">MAX(0,AB48*(1+(_xlfn.NORM.INV(RAND(),Inputs!$D$39,Inputs!$C$39)))-'Year Schedule'!$K$30+'Year Schedule'!$L$30)</f>
        <v>#VALUE!</v>
      </c>
      <c r="AD48" s="0" t="e">
        <f aca="true">MAX(0,AC48*(1+(_xlfn.NORM.INV(RAND(),Inputs!$D$39,Inputs!$C$39)))-'Year Schedule'!$K$31+'Year Schedule'!$L$31)</f>
        <v>#VALUE!</v>
      </c>
      <c r="AE48" s="0" t="e">
        <f aca="true">MAX(0,AD48*(1+(_xlfn.NORM.INV(RAND(),Inputs!$D$39,Inputs!$C$39)))-'Year Schedule'!$K$32+'Year Schedule'!$L$32)</f>
        <v>#VALUE!</v>
      </c>
      <c r="AF48" s="0" t="e">
        <f aca="true">MAX(0,AE48*(1+(_xlfn.NORM.INV(RAND(),Inputs!$D$39,Inputs!$C$39)))-'Year Schedule'!$K$33+'Year Schedule'!$L$33)</f>
        <v>#VALUE!</v>
      </c>
      <c r="AG48" s="0" t="e">
        <f aca="true">MAX(0,AF48*(1+(_xlfn.NORM.INV(RAND(),Inputs!$D$39,Inputs!$C$39)))-'Year Schedule'!$K$34+'Year Schedule'!$L$34)</f>
        <v>#VALUE!</v>
      </c>
      <c r="AH48" s="0" t="e">
        <f aca="true">MAX(0,AG48*(1+(_xlfn.NORM.INV(RAND(),Inputs!$D$39,Inputs!$C$39)))-'Year Schedule'!$K$35+'Year Schedule'!$L$35)</f>
        <v>#VALUE!</v>
      </c>
      <c r="AI48" s="0" t="e">
        <f aca="true">MAX(0,AH48*(1+(_xlfn.NORM.INV(RAND(),Inputs!$D$39,Inputs!$C$39)))-'Year Schedule'!$K$36+'Year Schedule'!$L$36)</f>
        <v>#VALUE!</v>
      </c>
      <c r="AJ48" s="0" t="e">
        <f aca="true">MAX(0,AI48*(1+(_xlfn.NORM.INV(RAND(),Inputs!$D$39,Inputs!$C$39)))-'Year Schedule'!$K$37+'Year Schedule'!$L$37)</f>
        <v>#VALUE!</v>
      </c>
      <c r="AK48" s="0" t="e">
        <f aca="true">MAX(0,AJ48*(1+(_xlfn.NORM.INV(RAND(),Inputs!$D$39,Inputs!$C$39)))-'Year Schedule'!$K$38+'Year Schedule'!$L$38)</f>
        <v>#VALUE!</v>
      </c>
      <c r="AL48" s="0" t="e">
        <f aca="true">MAX(0,AK48*(1+(_xlfn.NORM.INV(RAND(),Inputs!$D$39,Inputs!$C$39)))-'Year Schedule'!$K$39+'Year Schedule'!$L$39)</f>
        <v>#VALUE!</v>
      </c>
      <c r="AM48" s="0" t="e">
        <f aca="true">MAX(0,AL48*(1+(_xlfn.NORM.INV(RAND(),Inputs!$D$39,Inputs!$C$39)))-'Year Schedule'!$K$40+'Year Schedule'!$L$40)</f>
        <v>#VALUE!</v>
      </c>
      <c r="AN48" s="0" t="e">
        <f aca="true">MAX(0,AM48*(1+(_xlfn.NORM.INV(RAND(),Inputs!$D$39,Inputs!$C$39)))-'Year Schedule'!$K$41+'Year Schedule'!$L$41)</f>
        <v>#VALUE!</v>
      </c>
      <c r="AO48" s="0" t="e">
        <f aca="true">MAX(0,AN48*(1+(_xlfn.NORM.INV(RAND(),Inputs!$D$39,Inputs!$C$39)))-'Year Schedule'!$K$42+'Year Schedule'!$L$42)</f>
        <v>#VALUE!</v>
      </c>
      <c r="AP48" s="0" t="e">
        <f aca="true">MAX(0,AO48*(1+(_xlfn.NORM.INV(RAND(),Inputs!$D$39,Inputs!$C$39)))-'Year Schedule'!$K$43+'Year Schedule'!$L$43)</f>
        <v>#VALUE!</v>
      </c>
      <c r="AQ48" s="0" t="e">
        <f aca="true">MAX(0,AP48*(1+(_xlfn.NORM.INV(RAND(),Inputs!$D$39,Inputs!$C$39)))-'Year Schedule'!$K$44+'Year Schedule'!$L$44)</f>
        <v>#VALUE!</v>
      </c>
      <c r="AR48" s="0" t="e">
        <f aca="true">MAX(0,AQ48*(1+(_xlfn.NORM.INV(RAND(),Inputs!$D$39,Inputs!$C$39)))-'Year Schedule'!$K$45+'Year Schedule'!$L$45)</f>
        <v>#VALUE!</v>
      </c>
      <c r="AS48" s="0" t="e">
        <f aca="true">MAX(0,AR48*(1+(_xlfn.NORM.INV(RAND(),Inputs!$D$39,Inputs!$C$39)))-'Year Schedule'!$K$46+'Year Schedule'!$L$46)</f>
        <v>#VALUE!</v>
      </c>
      <c r="AT48" s="0" t="e">
        <f aca="true">MAX(0,AS48*(1+(_xlfn.NORM.INV(RAND(),Inputs!$D$39,Inputs!$C$39)))-'Year Schedule'!$K$47+'Year Schedule'!$L$47)</f>
        <v>#VALUE!</v>
      </c>
      <c r="AU48" s="0" t="e">
        <f aca="true">MAX(0,AT48*(1+(_xlfn.NORM.INV(RAND(),Inputs!$D$39,Inputs!$C$39)))-'Year Schedule'!$K$48+'Year Schedule'!$L$48)</f>
        <v>#VALUE!</v>
      </c>
      <c r="AV48" s="0" t="e">
        <f aca="true">MAX(0,AU48*(1+(_xlfn.NORM.INV(RAND(),Inputs!$D$39,Inputs!$C$39)))-'Year Schedule'!$K$49+'Year Schedule'!$L$49)</f>
        <v>#VALUE!</v>
      </c>
      <c r="AW48" s="0" t="e">
        <f aca="true">MAX(0,AV48*(1+(_xlfn.NORM.INV(RAND(),Inputs!$D$39,Inputs!$C$39)))-'Year Schedule'!$K$50+'Year Schedule'!$L$50)</f>
        <v>#VALUE!</v>
      </c>
      <c r="AX48" s="0" t="e">
        <f aca="true">MAX(0,AW48*(1+(_xlfn.NORM.INV(RAND(),Inputs!$D$39,Inputs!$C$39)))-'Year Schedule'!$K$51+'Year Schedule'!$L$51)</f>
        <v>#VALUE!</v>
      </c>
      <c r="AY48" s="0" t="e">
        <f aca="true">MAX(0,AX48*(1+(_xlfn.NORM.INV(RAND(),Inputs!$D$39,Inputs!$C$39)))-'Year Schedule'!$K$52+'Year Schedule'!$L$52)</f>
        <v>#VALUE!</v>
      </c>
      <c r="AZ48" s="0" t="e">
        <f aca="true">MAX(0,AY48*(1+(_xlfn.NORM.INV(RAND(),Inputs!$D$39,Inputs!$C$39)))-'Year Schedule'!$K$53+'Year Schedule'!$L$53)</f>
        <v>#VALUE!</v>
      </c>
      <c r="BA48" s="0" t="e">
        <f aca="false">INDEX(C48:AZ48,1,Inputs!$C$6)</f>
        <v>#VALUE!</v>
      </c>
      <c r="BB48" s="0" t="n">
        <f aca="false">IFERROR(EXP(SUMPRODUCT(LN((C48:INDEX(C48:AZ48,1,Inputs!$C$6)+$C$1004:INDEX($C$1004:$AZ$1004,1,Inputs!$C$6))/B48:INDEX(B48:AY48,1,Inputs!$C$6)))/Inputs!$C$6)-1,-1)</f>
        <v>-1</v>
      </c>
    </row>
    <row r="49" customFormat="false" ht="15" hidden="false" customHeight="true" outlineLevel="0" collapsed="false">
      <c r="A49" s="0" t="n">
        <v>47</v>
      </c>
      <c r="B49" s="177" t="n">
        <f aca="false">Inputs!$C$38</f>
        <v>0</v>
      </c>
      <c r="C49" s="0" t="e">
        <f aca="true">MAX(0,B49*(1+(_xlfn.NORM.INV(RAND(),Inputs!$D$39,Inputs!$C$39)))-'Year Schedule'!$K$4+'Year Schedule'!$L$4)</f>
        <v>#VALUE!</v>
      </c>
      <c r="D49" s="0" t="e">
        <f aca="true">MAX(0,C49*(1+(_xlfn.NORM.INV(RAND(),Inputs!$D$39,Inputs!$C$39)))-'Year Schedule'!$K$5+'Year Schedule'!$L$5)</f>
        <v>#VALUE!</v>
      </c>
      <c r="E49" s="0" t="e">
        <f aca="true">MAX(0,D49*(1+(_xlfn.NORM.INV(RAND(),Inputs!$D$39,Inputs!$C$39)))-'Year Schedule'!$K$6+'Year Schedule'!$L$6)</f>
        <v>#VALUE!</v>
      </c>
      <c r="F49" s="0" t="e">
        <f aca="true">MAX(0,E49*(1+(_xlfn.NORM.INV(RAND(),Inputs!$D$39,Inputs!$C$39)))-'Year Schedule'!$K$7+'Year Schedule'!$L$7)</f>
        <v>#VALUE!</v>
      </c>
      <c r="G49" s="0" t="e">
        <f aca="true">MAX(0,F49*(1+(_xlfn.NORM.INV(RAND(),Inputs!$D$39,Inputs!$C$39)))-'Year Schedule'!$K$8+'Year Schedule'!$L$8)</f>
        <v>#VALUE!</v>
      </c>
      <c r="H49" s="0" t="e">
        <f aca="true">MAX(0,G49*(1+(_xlfn.NORM.INV(RAND(),Inputs!$D$39,Inputs!$C$39)))-'Year Schedule'!$K$9+'Year Schedule'!$L$9)</f>
        <v>#VALUE!</v>
      </c>
      <c r="I49" s="0" t="e">
        <f aca="true">MAX(0,H49*(1+(_xlfn.NORM.INV(RAND(),Inputs!$D$39,Inputs!$C$39)))-'Year Schedule'!$K$10+'Year Schedule'!$L$10)</f>
        <v>#VALUE!</v>
      </c>
      <c r="J49" s="0" t="e">
        <f aca="true">MAX(0,I49*(1+(_xlfn.NORM.INV(RAND(),Inputs!$D$39,Inputs!$C$39)))-'Year Schedule'!$K$11+'Year Schedule'!$L$11)</f>
        <v>#VALUE!</v>
      </c>
      <c r="K49" s="0" t="e">
        <f aca="true">MAX(0,J49*(1+(_xlfn.NORM.INV(RAND(),Inputs!$D$39,Inputs!$C$39)))-'Year Schedule'!$K$12+'Year Schedule'!$L$12)</f>
        <v>#VALUE!</v>
      </c>
      <c r="L49" s="0" t="e">
        <f aca="true">MAX(0,K49*(1+(_xlfn.NORM.INV(RAND(),Inputs!$D$39,Inputs!$C$39)))-'Year Schedule'!$K$13+'Year Schedule'!$L$13)</f>
        <v>#VALUE!</v>
      </c>
      <c r="M49" s="0" t="e">
        <f aca="true">MAX(0,L49*(1+(_xlfn.NORM.INV(RAND(),Inputs!$D$39,Inputs!$C$39)))-'Year Schedule'!$K$14+'Year Schedule'!$L$14)</f>
        <v>#VALUE!</v>
      </c>
      <c r="N49" s="0" t="e">
        <f aca="true">MAX(0,M49*(1+(_xlfn.NORM.INV(RAND(),Inputs!$D$39,Inputs!$C$39)))-'Year Schedule'!$K$15+'Year Schedule'!$L$15)</f>
        <v>#VALUE!</v>
      </c>
      <c r="O49" s="0" t="e">
        <f aca="true">MAX(0,N49*(1+(_xlfn.NORM.INV(RAND(),Inputs!$D$39,Inputs!$C$39)))-'Year Schedule'!$K$16+'Year Schedule'!$L$16)</f>
        <v>#VALUE!</v>
      </c>
      <c r="P49" s="0" t="e">
        <f aca="true">MAX(0,O49*(1+(_xlfn.NORM.INV(RAND(),Inputs!$D$39,Inputs!$C$39)))-'Year Schedule'!$K$17+'Year Schedule'!$L$17)</f>
        <v>#VALUE!</v>
      </c>
      <c r="Q49" s="0" t="e">
        <f aca="true">MAX(0,P49*(1+(_xlfn.NORM.INV(RAND(),Inputs!$D$39,Inputs!$C$39)))-'Year Schedule'!$K$18+'Year Schedule'!$L$18)</f>
        <v>#VALUE!</v>
      </c>
      <c r="R49" s="0" t="e">
        <f aca="true">MAX(0,Q49*(1+(_xlfn.NORM.INV(RAND(),Inputs!$D$39,Inputs!$C$39)))-'Year Schedule'!$K$19+'Year Schedule'!$L$19)</f>
        <v>#VALUE!</v>
      </c>
      <c r="S49" s="0" t="e">
        <f aca="true">MAX(0,R49*(1+(_xlfn.NORM.INV(RAND(),Inputs!$D$39,Inputs!$C$39)))-'Year Schedule'!$K$20+'Year Schedule'!$L$20)</f>
        <v>#VALUE!</v>
      </c>
      <c r="T49" s="0" t="e">
        <f aca="true">MAX(0,S49*(1+(_xlfn.NORM.INV(RAND(),Inputs!$D$39,Inputs!$C$39)))-'Year Schedule'!$K$21+'Year Schedule'!$L$21)</f>
        <v>#VALUE!</v>
      </c>
      <c r="U49" s="0" t="e">
        <f aca="true">MAX(0,T49*(1+(_xlfn.NORM.INV(RAND(),Inputs!$D$39,Inputs!$C$39)))-'Year Schedule'!$K$22+'Year Schedule'!$L$22)</f>
        <v>#VALUE!</v>
      </c>
      <c r="V49" s="0" t="e">
        <f aca="true">MAX(0,U49*(1+(_xlfn.NORM.INV(RAND(),Inputs!$D$39,Inputs!$C$39)))-'Year Schedule'!$K$23+'Year Schedule'!$L$23)</f>
        <v>#VALUE!</v>
      </c>
      <c r="W49" s="0" t="e">
        <f aca="true">MAX(0,V49*(1+(_xlfn.NORM.INV(RAND(),Inputs!$D$39,Inputs!$C$39)))-'Year Schedule'!$K$24+'Year Schedule'!$L$24)</f>
        <v>#VALUE!</v>
      </c>
      <c r="X49" s="0" t="e">
        <f aca="true">MAX(0,W49*(1+(_xlfn.NORM.INV(RAND(),Inputs!$D$39,Inputs!$C$39)))-'Year Schedule'!$K$25+'Year Schedule'!$L$25)</f>
        <v>#VALUE!</v>
      </c>
      <c r="Y49" s="0" t="e">
        <f aca="true">MAX(0,X49*(1+(_xlfn.NORM.INV(RAND(),Inputs!$D$39,Inputs!$C$39)))-'Year Schedule'!$K$26+'Year Schedule'!$L$26)</f>
        <v>#VALUE!</v>
      </c>
      <c r="Z49" s="0" t="e">
        <f aca="true">MAX(0,Y49*(1+(_xlfn.NORM.INV(RAND(),Inputs!$D$39,Inputs!$C$39)))-'Year Schedule'!$K$27+'Year Schedule'!$L$27)</f>
        <v>#VALUE!</v>
      </c>
      <c r="AA49" s="0" t="e">
        <f aca="true">MAX(0,Z49*(1+(_xlfn.NORM.INV(RAND(),Inputs!$D$39,Inputs!$C$39)))-'Year Schedule'!$K$28+'Year Schedule'!$L$28)</f>
        <v>#VALUE!</v>
      </c>
      <c r="AB49" s="0" t="e">
        <f aca="true">MAX(0,AA49*(1+(_xlfn.NORM.INV(RAND(),Inputs!$D$39,Inputs!$C$39)))-'Year Schedule'!$K$29+'Year Schedule'!$L$29)</f>
        <v>#VALUE!</v>
      </c>
      <c r="AC49" s="0" t="e">
        <f aca="true">MAX(0,AB49*(1+(_xlfn.NORM.INV(RAND(),Inputs!$D$39,Inputs!$C$39)))-'Year Schedule'!$K$30+'Year Schedule'!$L$30)</f>
        <v>#VALUE!</v>
      </c>
      <c r="AD49" s="0" t="e">
        <f aca="true">MAX(0,AC49*(1+(_xlfn.NORM.INV(RAND(),Inputs!$D$39,Inputs!$C$39)))-'Year Schedule'!$K$31+'Year Schedule'!$L$31)</f>
        <v>#VALUE!</v>
      </c>
      <c r="AE49" s="0" t="e">
        <f aca="true">MAX(0,AD49*(1+(_xlfn.NORM.INV(RAND(),Inputs!$D$39,Inputs!$C$39)))-'Year Schedule'!$K$32+'Year Schedule'!$L$32)</f>
        <v>#VALUE!</v>
      </c>
      <c r="AF49" s="0" t="e">
        <f aca="true">MAX(0,AE49*(1+(_xlfn.NORM.INV(RAND(),Inputs!$D$39,Inputs!$C$39)))-'Year Schedule'!$K$33+'Year Schedule'!$L$33)</f>
        <v>#VALUE!</v>
      </c>
      <c r="AG49" s="0" t="e">
        <f aca="true">MAX(0,AF49*(1+(_xlfn.NORM.INV(RAND(),Inputs!$D$39,Inputs!$C$39)))-'Year Schedule'!$K$34+'Year Schedule'!$L$34)</f>
        <v>#VALUE!</v>
      </c>
      <c r="AH49" s="0" t="e">
        <f aca="true">MAX(0,AG49*(1+(_xlfn.NORM.INV(RAND(),Inputs!$D$39,Inputs!$C$39)))-'Year Schedule'!$K$35+'Year Schedule'!$L$35)</f>
        <v>#VALUE!</v>
      </c>
      <c r="AI49" s="0" t="e">
        <f aca="true">MAX(0,AH49*(1+(_xlfn.NORM.INV(RAND(),Inputs!$D$39,Inputs!$C$39)))-'Year Schedule'!$K$36+'Year Schedule'!$L$36)</f>
        <v>#VALUE!</v>
      </c>
      <c r="AJ49" s="0" t="e">
        <f aca="true">MAX(0,AI49*(1+(_xlfn.NORM.INV(RAND(),Inputs!$D$39,Inputs!$C$39)))-'Year Schedule'!$K$37+'Year Schedule'!$L$37)</f>
        <v>#VALUE!</v>
      </c>
      <c r="AK49" s="0" t="e">
        <f aca="true">MAX(0,AJ49*(1+(_xlfn.NORM.INV(RAND(),Inputs!$D$39,Inputs!$C$39)))-'Year Schedule'!$K$38+'Year Schedule'!$L$38)</f>
        <v>#VALUE!</v>
      </c>
      <c r="AL49" s="0" t="e">
        <f aca="true">MAX(0,AK49*(1+(_xlfn.NORM.INV(RAND(),Inputs!$D$39,Inputs!$C$39)))-'Year Schedule'!$K$39+'Year Schedule'!$L$39)</f>
        <v>#VALUE!</v>
      </c>
      <c r="AM49" s="0" t="e">
        <f aca="true">MAX(0,AL49*(1+(_xlfn.NORM.INV(RAND(),Inputs!$D$39,Inputs!$C$39)))-'Year Schedule'!$K$40+'Year Schedule'!$L$40)</f>
        <v>#VALUE!</v>
      </c>
      <c r="AN49" s="0" t="e">
        <f aca="true">MAX(0,AM49*(1+(_xlfn.NORM.INV(RAND(),Inputs!$D$39,Inputs!$C$39)))-'Year Schedule'!$K$41+'Year Schedule'!$L$41)</f>
        <v>#VALUE!</v>
      </c>
      <c r="AO49" s="0" t="e">
        <f aca="true">MAX(0,AN49*(1+(_xlfn.NORM.INV(RAND(),Inputs!$D$39,Inputs!$C$39)))-'Year Schedule'!$K$42+'Year Schedule'!$L$42)</f>
        <v>#VALUE!</v>
      </c>
      <c r="AP49" s="0" t="e">
        <f aca="true">MAX(0,AO49*(1+(_xlfn.NORM.INV(RAND(),Inputs!$D$39,Inputs!$C$39)))-'Year Schedule'!$K$43+'Year Schedule'!$L$43)</f>
        <v>#VALUE!</v>
      </c>
      <c r="AQ49" s="0" t="e">
        <f aca="true">MAX(0,AP49*(1+(_xlfn.NORM.INV(RAND(),Inputs!$D$39,Inputs!$C$39)))-'Year Schedule'!$K$44+'Year Schedule'!$L$44)</f>
        <v>#VALUE!</v>
      </c>
      <c r="AR49" s="0" t="e">
        <f aca="true">MAX(0,AQ49*(1+(_xlfn.NORM.INV(RAND(),Inputs!$D$39,Inputs!$C$39)))-'Year Schedule'!$K$45+'Year Schedule'!$L$45)</f>
        <v>#VALUE!</v>
      </c>
      <c r="AS49" s="0" t="e">
        <f aca="true">MAX(0,AR49*(1+(_xlfn.NORM.INV(RAND(),Inputs!$D$39,Inputs!$C$39)))-'Year Schedule'!$K$46+'Year Schedule'!$L$46)</f>
        <v>#VALUE!</v>
      </c>
      <c r="AT49" s="0" t="e">
        <f aca="true">MAX(0,AS49*(1+(_xlfn.NORM.INV(RAND(),Inputs!$D$39,Inputs!$C$39)))-'Year Schedule'!$K$47+'Year Schedule'!$L$47)</f>
        <v>#VALUE!</v>
      </c>
      <c r="AU49" s="0" t="e">
        <f aca="true">MAX(0,AT49*(1+(_xlfn.NORM.INV(RAND(),Inputs!$D$39,Inputs!$C$39)))-'Year Schedule'!$K$48+'Year Schedule'!$L$48)</f>
        <v>#VALUE!</v>
      </c>
      <c r="AV49" s="0" t="e">
        <f aca="true">MAX(0,AU49*(1+(_xlfn.NORM.INV(RAND(),Inputs!$D$39,Inputs!$C$39)))-'Year Schedule'!$K$49+'Year Schedule'!$L$49)</f>
        <v>#VALUE!</v>
      </c>
      <c r="AW49" s="0" t="e">
        <f aca="true">MAX(0,AV49*(1+(_xlfn.NORM.INV(RAND(),Inputs!$D$39,Inputs!$C$39)))-'Year Schedule'!$K$50+'Year Schedule'!$L$50)</f>
        <v>#VALUE!</v>
      </c>
      <c r="AX49" s="0" t="e">
        <f aca="true">MAX(0,AW49*(1+(_xlfn.NORM.INV(RAND(),Inputs!$D$39,Inputs!$C$39)))-'Year Schedule'!$K$51+'Year Schedule'!$L$51)</f>
        <v>#VALUE!</v>
      </c>
      <c r="AY49" s="0" t="e">
        <f aca="true">MAX(0,AX49*(1+(_xlfn.NORM.INV(RAND(),Inputs!$D$39,Inputs!$C$39)))-'Year Schedule'!$K$52+'Year Schedule'!$L$52)</f>
        <v>#VALUE!</v>
      </c>
      <c r="AZ49" s="0" t="e">
        <f aca="true">MAX(0,AY49*(1+(_xlfn.NORM.INV(RAND(),Inputs!$D$39,Inputs!$C$39)))-'Year Schedule'!$K$53+'Year Schedule'!$L$53)</f>
        <v>#VALUE!</v>
      </c>
      <c r="BA49" s="0" t="e">
        <f aca="false">INDEX(C49:AZ49,1,Inputs!$C$6)</f>
        <v>#VALUE!</v>
      </c>
      <c r="BB49" s="0" t="n">
        <f aca="false">IFERROR(EXP(SUMPRODUCT(LN((C49:INDEX(C49:AZ49,1,Inputs!$C$6)+$C$1004:INDEX($C$1004:$AZ$1004,1,Inputs!$C$6))/B49:INDEX(B49:AY49,1,Inputs!$C$6)))/Inputs!$C$6)-1,-1)</f>
        <v>-1</v>
      </c>
    </row>
    <row r="50" customFormat="false" ht="15" hidden="false" customHeight="true" outlineLevel="0" collapsed="false">
      <c r="A50" s="0" t="n">
        <v>48</v>
      </c>
      <c r="B50" s="177" t="n">
        <f aca="false">Inputs!$C$38</f>
        <v>0</v>
      </c>
      <c r="C50" s="0" t="e">
        <f aca="true">MAX(0,B50*(1+(_xlfn.NORM.INV(RAND(),Inputs!$D$39,Inputs!$C$39)))-'Year Schedule'!$K$4+'Year Schedule'!$L$4)</f>
        <v>#VALUE!</v>
      </c>
      <c r="D50" s="0" t="e">
        <f aca="true">MAX(0,C50*(1+(_xlfn.NORM.INV(RAND(),Inputs!$D$39,Inputs!$C$39)))-'Year Schedule'!$K$5+'Year Schedule'!$L$5)</f>
        <v>#VALUE!</v>
      </c>
      <c r="E50" s="0" t="e">
        <f aca="true">MAX(0,D50*(1+(_xlfn.NORM.INV(RAND(),Inputs!$D$39,Inputs!$C$39)))-'Year Schedule'!$K$6+'Year Schedule'!$L$6)</f>
        <v>#VALUE!</v>
      </c>
      <c r="F50" s="0" t="e">
        <f aca="true">MAX(0,E50*(1+(_xlfn.NORM.INV(RAND(),Inputs!$D$39,Inputs!$C$39)))-'Year Schedule'!$K$7+'Year Schedule'!$L$7)</f>
        <v>#VALUE!</v>
      </c>
      <c r="G50" s="0" t="e">
        <f aca="true">MAX(0,F50*(1+(_xlfn.NORM.INV(RAND(),Inputs!$D$39,Inputs!$C$39)))-'Year Schedule'!$K$8+'Year Schedule'!$L$8)</f>
        <v>#VALUE!</v>
      </c>
      <c r="H50" s="0" t="e">
        <f aca="true">MAX(0,G50*(1+(_xlfn.NORM.INV(RAND(),Inputs!$D$39,Inputs!$C$39)))-'Year Schedule'!$K$9+'Year Schedule'!$L$9)</f>
        <v>#VALUE!</v>
      </c>
      <c r="I50" s="0" t="e">
        <f aca="true">MAX(0,H50*(1+(_xlfn.NORM.INV(RAND(),Inputs!$D$39,Inputs!$C$39)))-'Year Schedule'!$K$10+'Year Schedule'!$L$10)</f>
        <v>#VALUE!</v>
      </c>
      <c r="J50" s="0" t="e">
        <f aca="true">MAX(0,I50*(1+(_xlfn.NORM.INV(RAND(),Inputs!$D$39,Inputs!$C$39)))-'Year Schedule'!$K$11+'Year Schedule'!$L$11)</f>
        <v>#VALUE!</v>
      </c>
      <c r="K50" s="0" t="e">
        <f aca="true">MAX(0,J50*(1+(_xlfn.NORM.INV(RAND(),Inputs!$D$39,Inputs!$C$39)))-'Year Schedule'!$K$12+'Year Schedule'!$L$12)</f>
        <v>#VALUE!</v>
      </c>
      <c r="L50" s="0" t="e">
        <f aca="true">MAX(0,K50*(1+(_xlfn.NORM.INV(RAND(),Inputs!$D$39,Inputs!$C$39)))-'Year Schedule'!$K$13+'Year Schedule'!$L$13)</f>
        <v>#VALUE!</v>
      </c>
      <c r="M50" s="0" t="e">
        <f aca="true">MAX(0,L50*(1+(_xlfn.NORM.INV(RAND(),Inputs!$D$39,Inputs!$C$39)))-'Year Schedule'!$K$14+'Year Schedule'!$L$14)</f>
        <v>#VALUE!</v>
      </c>
      <c r="N50" s="0" t="e">
        <f aca="true">MAX(0,M50*(1+(_xlfn.NORM.INV(RAND(),Inputs!$D$39,Inputs!$C$39)))-'Year Schedule'!$K$15+'Year Schedule'!$L$15)</f>
        <v>#VALUE!</v>
      </c>
      <c r="O50" s="0" t="e">
        <f aca="true">MAX(0,N50*(1+(_xlfn.NORM.INV(RAND(),Inputs!$D$39,Inputs!$C$39)))-'Year Schedule'!$K$16+'Year Schedule'!$L$16)</f>
        <v>#VALUE!</v>
      </c>
      <c r="P50" s="0" t="e">
        <f aca="true">MAX(0,O50*(1+(_xlfn.NORM.INV(RAND(),Inputs!$D$39,Inputs!$C$39)))-'Year Schedule'!$K$17+'Year Schedule'!$L$17)</f>
        <v>#VALUE!</v>
      </c>
      <c r="Q50" s="0" t="e">
        <f aca="true">MAX(0,P50*(1+(_xlfn.NORM.INV(RAND(),Inputs!$D$39,Inputs!$C$39)))-'Year Schedule'!$K$18+'Year Schedule'!$L$18)</f>
        <v>#VALUE!</v>
      </c>
      <c r="R50" s="0" t="e">
        <f aca="true">MAX(0,Q50*(1+(_xlfn.NORM.INV(RAND(),Inputs!$D$39,Inputs!$C$39)))-'Year Schedule'!$K$19+'Year Schedule'!$L$19)</f>
        <v>#VALUE!</v>
      </c>
      <c r="S50" s="0" t="e">
        <f aca="true">MAX(0,R50*(1+(_xlfn.NORM.INV(RAND(),Inputs!$D$39,Inputs!$C$39)))-'Year Schedule'!$K$20+'Year Schedule'!$L$20)</f>
        <v>#VALUE!</v>
      </c>
      <c r="T50" s="0" t="e">
        <f aca="true">MAX(0,S50*(1+(_xlfn.NORM.INV(RAND(),Inputs!$D$39,Inputs!$C$39)))-'Year Schedule'!$K$21+'Year Schedule'!$L$21)</f>
        <v>#VALUE!</v>
      </c>
      <c r="U50" s="0" t="e">
        <f aca="true">MAX(0,T50*(1+(_xlfn.NORM.INV(RAND(),Inputs!$D$39,Inputs!$C$39)))-'Year Schedule'!$K$22+'Year Schedule'!$L$22)</f>
        <v>#VALUE!</v>
      </c>
      <c r="V50" s="0" t="e">
        <f aca="true">MAX(0,U50*(1+(_xlfn.NORM.INV(RAND(),Inputs!$D$39,Inputs!$C$39)))-'Year Schedule'!$K$23+'Year Schedule'!$L$23)</f>
        <v>#VALUE!</v>
      </c>
      <c r="W50" s="0" t="e">
        <f aca="true">MAX(0,V50*(1+(_xlfn.NORM.INV(RAND(),Inputs!$D$39,Inputs!$C$39)))-'Year Schedule'!$K$24+'Year Schedule'!$L$24)</f>
        <v>#VALUE!</v>
      </c>
      <c r="X50" s="0" t="e">
        <f aca="true">MAX(0,W50*(1+(_xlfn.NORM.INV(RAND(),Inputs!$D$39,Inputs!$C$39)))-'Year Schedule'!$K$25+'Year Schedule'!$L$25)</f>
        <v>#VALUE!</v>
      </c>
      <c r="Y50" s="0" t="e">
        <f aca="true">MAX(0,X50*(1+(_xlfn.NORM.INV(RAND(),Inputs!$D$39,Inputs!$C$39)))-'Year Schedule'!$K$26+'Year Schedule'!$L$26)</f>
        <v>#VALUE!</v>
      </c>
      <c r="Z50" s="0" t="e">
        <f aca="true">MAX(0,Y50*(1+(_xlfn.NORM.INV(RAND(),Inputs!$D$39,Inputs!$C$39)))-'Year Schedule'!$K$27+'Year Schedule'!$L$27)</f>
        <v>#VALUE!</v>
      </c>
      <c r="AA50" s="0" t="e">
        <f aca="true">MAX(0,Z50*(1+(_xlfn.NORM.INV(RAND(),Inputs!$D$39,Inputs!$C$39)))-'Year Schedule'!$K$28+'Year Schedule'!$L$28)</f>
        <v>#VALUE!</v>
      </c>
      <c r="AB50" s="0" t="e">
        <f aca="true">MAX(0,AA50*(1+(_xlfn.NORM.INV(RAND(),Inputs!$D$39,Inputs!$C$39)))-'Year Schedule'!$K$29+'Year Schedule'!$L$29)</f>
        <v>#VALUE!</v>
      </c>
      <c r="AC50" s="0" t="e">
        <f aca="true">MAX(0,AB50*(1+(_xlfn.NORM.INV(RAND(),Inputs!$D$39,Inputs!$C$39)))-'Year Schedule'!$K$30+'Year Schedule'!$L$30)</f>
        <v>#VALUE!</v>
      </c>
      <c r="AD50" s="0" t="e">
        <f aca="true">MAX(0,AC50*(1+(_xlfn.NORM.INV(RAND(),Inputs!$D$39,Inputs!$C$39)))-'Year Schedule'!$K$31+'Year Schedule'!$L$31)</f>
        <v>#VALUE!</v>
      </c>
      <c r="AE50" s="0" t="e">
        <f aca="true">MAX(0,AD50*(1+(_xlfn.NORM.INV(RAND(),Inputs!$D$39,Inputs!$C$39)))-'Year Schedule'!$K$32+'Year Schedule'!$L$32)</f>
        <v>#VALUE!</v>
      </c>
      <c r="AF50" s="0" t="e">
        <f aca="true">MAX(0,AE50*(1+(_xlfn.NORM.INV(RAND(),Inputs!$D$39,Inputs!$C$39)))-'Year Schedule'!$K$33+'Year Schedule'!$L$33)</f>
        <v>#VALUE!</v>
      </c>
      <c r="AG50" s="0" t="e">
        <f aca="true">MAX(0,AF50*(1+(_xlfn.NORM.INV(RAND(),Inputs!$D$39,Inputs!$C$39)))-'Year Schedule'!$K$34+'Year Schedule'!$L$34)</f>
        <v>#VALUE!</v>
      </c>
      <c r="AH50" s="0" t="e">
        <f aca="true">MAX(0,AG50*(1+(_xlfn.NORM.INV(RAND(),Inputs!$D$39,Inputs!$C$39)))-'Year Schedule'!$K$35+'Year Schedule'!$L$35)</f>
        <v>#VALUE!</v>
      </c>
      <c r="AI50" s="0" t="e">
        <f aca="true">MAX(0,AH50*(1+(_xlfn.NORM.INV(RAND(),Inputs!$D$39,Inputs!$C$39)))-'Year Schedule'!$K$36+'Year Schedule'!$L$36)</f>
        <v>#VALUE!</v>
      </c>
      <c r="AJ50" s="0" t="e">
        <f aca="true">MAX(0,AI50*(1+(_xlfn.NORM.INV(RAND(),Inputs!$D$39,Inputs!$C$39)))-'Year Schedule'!$K$37+'Year Schedule'!$L$37)</f>
        <v>#VALUE!</v>
      </c>
      <c r="AK50" s="0" t="e">
        <f aca="true">MAX(0,AJ50*(1+(_xlfn.NORM.INV(RAND(),Inputs!$D$39,Inputs!$C$39)))-'Year Schedule'!$K$38+'Year Schedule'!$L$38)</f>
        <v>#VALUE!</v>
      </c>
      <c r="AL50" s="0" t="e">
        <f aca="true">MAX(0,AK50*(1+(_xlfn.NORM.INV(RAND(),Inputs!$D$39,Inputs!$C$39)))-'Year Schedule'!$K$39+'Year Schedule'!$L$39)</f>
        <v>#VALUE!</v>
      </c>
      <c r="AM50" s="0" t="e">
        <f aca="true">MAX(0,AL50*(1+(_xlfn.NORM.INV(RAND(),Inputs!$D$39,Inputs!$C$39)))-'Year Schedule'!$K$40+'Year Schedule'!$L$40)</f>
        <v>#VALUE!</v>
      </c>
      <c r="AN50" s="0" t="e">
        <f aca="true">MAX(0,AM50*(1+(_xlfn.NORM.INV(RAND(),Inputs!$D$39,Inputs!$C$39)))-'Year Schedule'!$K$41+'Year Schedule'!$L$41)</f>
        <v>#VALUE!</v>
      </c>
      <c r="AO50" s="0" t="e">
        <f aca="true">MAX(0,AN50*(1+(_xlfn.NORM.INV(RAND(),Inputs!$D$39,Inputs!$C$39)))-'Year Schedule'!$K$42+'Year Schedule'!$L$42)</f>
        <v>#VALUE!</v>
      </c>
      <c r="AP50" s="0" t="e">
        <f aca="true">MAX(0,AO50*(1+(_xlfn.NORM.INV(RAND(),Inputs!$D$39,Inputs!$C$39)))-'Year Schedule'!$K$43+'Year Schedule'!$L$43)</f>
        <v>#VALUE!</v>
      </c>
      <c r="AQ50" s="0" t="e">
        <f aca="true">MAX(0,AP50*(1+(_xlfn.NORM.INV(RAND(),Inputs!$D$39,Inputs!$C$39)))-'Year Schedule'!$K$44+'Year Schedule'!$L$44)</f>
        <v>#VALUE!</v>
      </c>
      <c r="AR50" s="0" t="e">
        <f aca="true">MAX(0,AQ50*(1+(_xlfn.NORM.INV(RAND(),Inputs!$D$39,Inputs!$C$39)))-'Year Schedule'!$K$45+'Year Schedule'!$L$45)</f>
        <v>#VALUE!</v>
      </c>
      <c r="AS50" s="0" t="e">
        <f aca="true">MAX(0,AR50*(1+(_xlfn.NORM.INV(RAND(),Inputs!$D$39,Inputs!$C$39)))-'Year Schedule'!$K$46+'Year Schedule'!$L$46)</f>
        <v>#VALUE!</v>
      </c>
      <c r="AT50" s="0" t="e">
        <f aca="true">MAX(0,AS50*(1+(_xlfn.NORM.INV(RAND(),Inputs!$D$39,Inputs!$C$39)))-'Year Schedule'!$K$47+'Year Schedule'!$L$47)</f>
        <v>#VALUE!</v>
      </c>
      <c r="AU50" s="0" t="e">
        <f aca="true">MAX(0,AT50*(1+(_xlfn.NORM.INV(RAND(),Inputs!$D$39,Inputs!$C$39)))-'Year Schedule'!$K$48+'Year Schedule'!$L$48)</f>
        <v>#VALUE!</v>
      </c>
      <c r="AV50" s="0" t="e">
        <f aca="true">MAX(0,AU50*(1+(_xlfn.NORM.INV(RAND(),Inputs!$D$39,Inputs!$C$39)))-'Year Schedule'!$K$49+'Year Schedule'!$L$49)</f>
        <v>#VALUE!</v>
      </c>
      <c r="AW50" s="0" t="e">
        <f aca="true">MAX(0,AV50*(1+(_xlfn.NORM.INV(RAND(),Inputs!$D$39,Inputs!$C$39)))-'Year Schedule'!$K$50+'Year Schedule'!$L$50)</f>
        <v>#VALUE!</v>
      </c>
      <c r="AX50" s="0" t="e">
        <f aca="true">MAX(0,AW50*(1+(_xlfn.NORM.INV(RAND(),Inputs!$D$39,Inputs!$C$39)))-'Year Schedule'!$K$51+'Year Schedule'!$L$51)</f>
        <v>#VALUE!</v>
      </c>
      <c r="AY50" s="0" t="e">
        <f aca="true">MAX(0,AX50*(1+(_xlfn.NORM.INV(RAND(),Inputs!$D$39,Inputs!$C$39)))-'Year Schedule'!$K$52+'Year Schedule'!$L$52)</f>
        <v>#VALUE!</v>
      </c>
      <c r="AZ50" s="0" t="e">
        <f aca="true">MAX(0,AY50*(1+(_xlfn.NORM.INV(RAND(),Inputs!$D$39,Inputs!$C$39)))-'Year Schedule'!$K$53+'Year Schedule'!$L$53)</f>
        <v>#VALUE!</v>
      </c>
      <c r="BA50" s="0" t="e">
        <f aca="false">INDEX(C50:AZ50,1,Inputs!$C$6)</f>
        <v>#VALUE!</v>
      </c>
      <c r="BB50" s="0" t="n">
        <f aca="false">IFERROR(EXP(SUMPRODUCT(LN((C50:INDEX(C50:AZ50,1,Inputs!$C$6)+$C$1004:INDEX($C$1004:$AZ$1004,1,Inputs!$C$6))/B50:INDEX(B50:AY50,1,Inputs!$C$6)))/Inputs!$C$6)-1,-1)</f>
        <v>-1</v>
      </c>
    </row>
    <row r="51" customFormat="false" ht="15" hidden="false" customHeight="true" outlineLevel="0" collapsed="false">
      <c r="A51" s="0" t="n">
        <v>49</v>
      </c>
      <c r="B51" s="177" t="n">
        <f aca="false">Inputs!$C$38</f>
        <v>0</v>
      </c>
      <c r="C51" s="0" t="e">
        <f aca="true">MAX(0,B51*(1+(_xlfn.NORM.INV(RAND(),Inputs!$D$39,Inputs!$C$39)))-'Year Schedule'!$K$4+'Year Schedule'!$L$4)</f>
        <v>#VALUE!</v>
      </c>
      <c r="D51" s="0" t="e">
        <f aca="true">MAX(0,C51*(1+(_xlfn.NORM.INV(RAND(),Inputs!$D$39,Inputs!$C$39)))-'Year Schedule'!$K$5+'Year Schedule'!$L$5)</f>
        <v>#VALUE!</v>
      </c>
      <c r="E51" s="0" t="e">
        <f aca="true">MAX(0,D51*(1+(_xlfn.NORM.INV(RAND(),Inputs!$D$39,Inputs!$C$39)))-'Year Schedule'!$K$6+'Year Schedule'!$L$6)</f>
        <v>#VALUE!</v>
      </c>
      <c r="F51" s="0" t="e">
        <f aca="true">MAX(0,E51*(1+(_xlfn.NORM.INV(RAND(),Inputs!$D$39,Inputs!$C$39)))-'Year Schedule'!$K$7+'Year Schedule'!$L$7)</f>
        <v>#VALUE!</v>
      </c>
      <c r="G51" s="0" t="e">
        <f aca="true">MAX(0,F51*(1+(_xlfn.NORM.INV(RAND(),Inputs!$D$39,Inputs!$C$39)))-'Year Schedule'!$K$8+'Year Schedule'!$L$8)</f>
        <v>#VALUE!</v>
      </c>
      <c r="H51" s="0" t="e">
        <f aca="true">MAX(0,G51*(1+(_xlfn.NORM.INV(RAND(),Inputs!$D$39,Inputs!$C$39)))-'Year Schedule'!$K$9+'Year Schedule'!$L$9)</f>
        <v>#VALUE!</v>
      </c>
      <c r="I51" s="0" t="e">
        <f aca="true">MAX(0,H51*(1+(_xlfn.NORM.INV(RAND(),Inputs!$D$39,Inputs!$C$39)))-'Year Schedule'!$K$10+'Year Schedule'!$L$10)</f>
        <v>#VALUE!</v>
      </c>
      <c r="J51" s="0" t="e">
        <f aca="true">MAX(0,I51*(1+(_xlfn.NORM.INV(RAND(),Inputs!$D$39,Inputs!$C$39)))-'Year Schedule'!$K$11+'Year Schedule'!$L$11)</f>
        <v>#VALUE!</v>
      </c>
      <c r="K51" s="0" t="e">
        <f aca="true">MAX(0,J51*(1+(_xlfn.NORM.INV(RAND(),Inputs!$D$39,Inputs!$C$39)))-'Year Schedule'!$K$12+'Year Schedule'!$L$12)</f>
        <v>#VALUE!</v>
      </c>
      <c r="L51" s="0" t="e">
        <f aca="true">MAX(0,K51*(1+(_xlfn.NORM.INV(RAND(),Inputs!$D$39,Inputs!$C$39)))-'Year Schedule'!$K$13+'Year Schedule'!$L$13)</f>
        <v>#VALUE!</v>
      </c>
      <c r="M51" s="0" t="e">
        <f aca="true">MAX(0,L51*(1+(_xlfn.NORM.INV(RAND(),Inputs!$D$39,Inputs!$C$39)))-'Year Schedule'!$K$14+'Year Schedule'!$L$14)</f>
        <v>#VALUE!</v>
      </c>
      <c r="N51" s="0" t="e">
        <f aca="true">MAX(0,M51*(1+(_xlfn.NORM.INV(RAND(),Inputs!$D$39,Inputs!$C$39)))-'Year Schedule'!$K$15+'Year Schedule'!$L$15)</f>
        <v>#VALUE!</v>
      </c>
      <c r="O51" s="0" t="e">
        <f aca="true">MAX(0,N51*(1+(_xlfn.NORM.INV(RAND(),Inputs!$D$39,Inputs!$C$39)))-'Year Schedule'!$K$16+'Year Schedule'!$L$16)</f>
        <v>#VALUE!</v>
      </c>
      <c r="P51" s="0" t="e">
        <f aca="true">MAX(0,O51*(1+(_xlfn.NORM.INV(RAND(),Inputs!$D$39,Inputs!$C$39)))-'Year Schedule'!$K$17+'Year Schedule'!$L$17)</f>
        <v>#VALUE!</v>
      </c>
      <c r="Q51" s="0" t="e">
        <f aca="true">MAX(0,P51*(1+(_xlfn.NORM.INV(RAND(),Inputs!$D$39,Inputs!$C$39)))-'Year Schedule'!$K$18+'Year Schedule'!$L$18)</f>
        <v>#VALUE!</v>
      </c>
      <c r="R51" s="0" t="e">
        <f aca="true">MAX(0,Q51*(1+(_xlfn.NORM.INV(RAND(),Inputs!$D$39,Inputs!$C$39)))-'Year Schedule'!$K$19+'Year Schedule'!$L$19)</f>
        <v>#VALUE!</v>
      </c>
      <c r="S51" s="0" t="e">
        <f aca="true">MAX(0,R51*(1+(_xlfn.NORM.INV(RAND(),Inputs!$D$39,Inputs!$C$39)))-'Year Schedule'!$K$20+'Year Schedule'!$L$20)</f>
        <v>#VALUE!</v>
      </c>
      <c r="T51" s="0" t="e">
        <f aca="true">MAX(0,S51*(1+(_xlfn.NORM.INV(RAND(),Inputs!$D$39,Inputs!$C$39)))-'Year Schedule'!$K$21+'Year Schedule'!$L$21)</f>
        <v>#VALUE!</v>
      </c>
      <c r="U51" s="0" t="e">
        <f aca="true">MAX(0,T51*(1+(_xlfn.NORM.INV(RAND(),Inputs!$D$39,Inputs!$C$39)))-'Year Schedule'!$K$22+'Year Schedule'!$L$22)</f>
        <v>#VALUE!</v>
      </c>
      <c r="V51" s="0" t="e">
        <f aca="true">MAX(0,U51*(1+(_xlfn.NORM.INV(RAND(),Inputs!$D$39,Inputs!$C$39)))-'Year Schedule'!$K$23+'Year Schedule'!$L$23)</f>
        <v>#VALUE!</v>
      </c>
      <c r="W51" s="0" t="e">
        <f aca="true">MAX(0,V51*(1+(_xlfn.NORM.INV(RAND(),Inputs!$D$39,Inputs!$C$39)))-'Year Schedule'!$K$24+'Year Schedule'!$L$24)</f>
        <v>#VALUE!</v>
      </c>
      <c r="X51" s="0" t="e">
        <f aca="true">MAX(0,W51*(1+(_xlfn.NORM.INV(RAND(),Inputs!$D$39,Inputs!$C$39)))-'Year Schedule'!$K$25+'Year Schedule'!$L$25)</f>
        <v>#VALUE!</v>
      </c>
      <c r="Y51" s="0" t="e">
        <f aca="true">MAX(0,X51*(1+(_xlfn.NORM.INV(RAND(),Inputs!$D$39,Inputs!$C$39)))-'Year Schedule'!$K$26+'Year Schedule'!$L$26)</f>
        <v>#VALUE!</v>
      </c>
      <c r="Z51" s="0" t="e">
        <f aca="true">MAX(0,Y51*(1+(_xlfn.NORM.INV(RAND(),Inputs!$D$39,Inputs!$C$39)))-'Year Schedule'!$K$27+'Year Schedule'!$L$27)</f>
        <v>#VALUE!</v>
      </c>
      <c r="AA51" s="0" t="e">
        <f aca="true">MAX(0,Z51*(1+(_xlfn.NORM.INV(RAND(),Inputs!$D$39,Inputs!$C$39)))-'Year Schedule'!$K$28+'Year Schedule'!$L$28)</f>
        <v>#VALUE!</v>
      </c>
      <c r="AB51" s="0" t="e">
        <f aca="true">MAX(0,AA51*(1+(_xlfn.NORM.INV(RAND(),Inputs!$D$39,Inputs!$C$39)))-'Year Schedule'!$K$29+'Year Schedule'!$L$29)</f>
        <v>#VALUE!</v>
      </c>
      <c r="AC51" s="0" t="e">
        <f aca="true">MAX(0,AB51*(1+(_xlfn.NORM.INV(RAND(),Inputs!$D$39,Inputs!$C$39)))-'Year Schedule'!$K$30+'Year Schedule'!$L$30)</f>
        <v>#VALUE!</v>
      </c>
      <c r="AD51" s="0" t="e">
        <f aca="true">MAX(0,AC51*(1+(_xlfn.NORM.INV(RAND(),Inputs!$D$39,Inputs!$C$39)))-'Year Schedule'!$K$31+'Year Schedule'!$L$31)</f>
        <v>#VALUE!</v>
      </c>
      <c r="AE51" s="0" t="e">
        <f aca="true">MAX(0,AD51*(1+(_xlfn.NORM.INV(RAND(),Inputs!$D$39,Inputs!$C$39)))-'Year Schedule'!$K$32+'Year Schedule'!$L$32)</f>
        <v>#VALUE!</v>
      </c>
      <c r="AF51" s="0" t="e">
        <f aca="true">MAX(0,AE51*(1+(_xlfn.NORM.INV(RAND(),Inputs!$D$39,Inputs!$C$39)))-'Year Schedule'!$K$33+'Year Schedule'!$L$33)</f>
        <v>#VALUE!</v>
      </c>
      <c r="AG51" s="0" t="e">
        <f aca="true">MAX(0,AF51*(1+(_xlfn.NORM.INV(RAND(),Inputs!$D$39,Inputs!$C$39)))-'Year Schedule'!$K$34+'Year Schedule'!$L$34)</f>
        <v>#VALUE!</v>
      </c>
      <c r="AH51" s="0" t="e">
        <f aca="true">MAX(0,AG51*(1+(_xlfn.NORM.INV(RAND(),Inputs!$D$39,Inputs!$C$39)))-'Year Schedule'!$K$35+'Year Schedule'!$L$35)</f>
        <v>#VALUE!</v>
      </c>
      <c r="AI51" s="0" t="e">
        <f aca="true">MAX(0,AH51*(1+(_xlfn.NORM.INV(RAND(),Inputs!$D$39,Inputs!$C$39)))-'Year Schedule'!$K$36+'Year Schedule'!$L$36)</f>
        <v>#VALUE!</v>
      </c>
      <c r="AJ51" s="0" t="e">
        <f aca="true">MAX(0,AI51*(1+(_xlfn.NORM.INV(RAND(),Inputs!$D$39,Inputs!$C$39)))-'Year Schedule'!$K$37+'Year Schedule'!$L$37)</f>
        <v>#VALUE!</v>
      </c>
      <c r="AK51" s="0" t="e">
        <f aca="true">MAX(0,AJ51*(1+(_xlfn.NORM.INV(RAND(),Inputs!$D$39,Inputs!$C$39)))-'Year Schedule'!$K$38+'Year Schedule'!$L$38)</f>
        <v>#VALUE!</v>
      </c>
      <c r="AL51" s="0" t="e">
        <f aca="true">MAX(0,AK51*(1+(_xlfn.NORM.INV(RAND(),Inputs!$D$39,Inputs!$C$39)))-'Year Schedule'!$K$39+'Year Schedule'!$L$39)</f>
        <v>#VALUE!</v>
      </c>
      <c r="AM51" s="0" t="e">
        <f aca="true">MAX(0,AL51*(1+(_xlfn.NORM.INV(RAND(),Inputs!$D$39,Inputs!$C$39)))-'Year Schedule'!$K$40+'Year Schedule'!$L$40)</f>
        <v>#VALUE!</v>
      </c>
      <c r="AN51" s="0" t="e">
        <f aca="true">MAX(0,AM51*(1+(_xlfn.NORM.INV(RAND(),Inputs!$D$39,Inputs!$C$39)))-'Year Schedule'!$K$41+'Year Schedule'!$L$41)</f>
        <v>#VALUE!</v>
      </c>
      <c r="AO51" s="0" t="e">
        <f aca="true">MAX(0,AN51*(1+(_xlfn.NORM.INV(RAND(),Inputs!$D$39,Inputs!$C$39)))-'Year Schedule'!$K$42+'Year Schedule'!$L$42)</f>
        <v>#VALUE!</v>
      </c>
      <c r="AP51" s="0" t="e">
        <f aca="true">MAX(0,AO51*(1+(_xlfn.NORM.INV(RAND(),Inputs!$D$39,Inputs!$C$39)))-'Year Schedule'!$K$43+'Year Schedule'!$L$43)</f>
        <v>#VALUE!</v>
      </c>
      <c r="AQ51" s="0" t="e">
        <f aca="true">MAX(0,AP51*(1+(_xlfn.NORM.INV(RAND(),Inputs!$D$39,Inputs!$C$39)))-'Year Schedule'!$K$44+'Year Schedule'!$L$44)</f>
        <v>#VALUE!</v>
      </c>
      <c r="AR51" s="0" t="e">
        <f aca="true">MAX(0,AQ51*(1+(_xlfn.NORM.INV(RAND(),Inputs!$D$39,Inputs!$C$39)))-'Year Schedule'!$K$45+'Year Schedule'!$L$45)</f>
        <v>#VALUE!</v>
      </c>
      <c r="AS51" s="0" t="e">
        <f aca="true">MAX(0,AR51*(1+(_xlfn.NORM.INV(RAND(),Inputs!$D$39,Inputs!$C$39)))-'Year Schedule'!$K$46+'Year Schedule'!$L$46)</f>
        <v>#VALUE!</v>
      </c>
      <c r="AT51" s="0" t="e">
        <f aca="true">MAX(0,AS51*(1+(_xlfn.NORM.INV(RAND(),Inputs!$D$39,Inputs!$C$39)))-'Year Schedule'!$K$47+'Year Schedule'!$L$47)</f>
        <v>#VALUE!</v>
      </c>
      <c r="AU51" s="0" t="e">
        <f aca="true">MAX(0,AT51*(1+(_xlfn.NORM.INV(RAND(),Inputs!$D$39,Inputs!$C$39)))-'Year Schedule'!$K$48+'Year Schedule'!$L$48)</f>
        <v>#VALUE!</v>
      </c>
      <c r="AV51" s="0" t="e">
        <f aca="true">MAX(0,AU51*(1+(_xlfn.NORM.INV(RAND(),Inputs!$D$39,Inputs!$C$39)))-'Year Schedule'!$K$49+'Year Schedule'!$L$49)</f>
        <v>#VALUE!</v>
      </c>
      <c r="AW51" s="0" t="e">
        <f aca="true">MAX(0,AV51*(1+(_xlfn.NORM.INV(RAND(),Inputs!$D$39,Inputs!$C$39)))-'Year Schedule'!$K$50+'Year Schedule'!$L$50)</f>
        <v>#VALUE!</v>
      </c>
      <c r="AX51" s="0" t="e">
        <f aca="true">MAX(0,AW51*(1+(_xlfn.NORM.INV(RAND(),Inputs!$D$39,Inputs!$C$39)))-'Year Schedule'!$K$51+'Year Schedule'!$L$51)</f>
        <v>#VALUE!</v>
      </c>
      <c r="AY51" s="0" t="e">
        <f aca="true">MAX(0,AX51*(1+(_xlfn.NORM.INV(RAND(),Inputs!$D$39,Inputs!$C$39)))-'Year Schedule'!$K$52+'Year Schedule'!$L$52)</f>
        <v>#VALUE!</v>
      </c>
      <c r="AZ51" s="0" t="e">
        <f aca="true">MAX(0,AY51*(1+(_xlfn.NORM.INV(RAND(),Inputs!$D$39,Inputs!$C$39)))-'Year Schedule'!$K$53+'Year Schedule'!$L$53)</f>
        <v>#VALUE!</v>
      </c>
      <c r="BA51" s="0" t="e">
        <f aca="false">INDEX(C51:AZ51,1,Inputs!$C$6)</f>
        <v>#VALUE!</v>
      </c>
      <c r="BB51" s="0" t="n">
        <f aca="false">IFERROR(EXP(SUMPRODUCT(LN((C51:INDEX(C51:AZ51,1,Inputs!$C$6)+$C$1004:INDEX($C$1004:$AZ$1004,1,Inputs!$C$6))/B51:INDEX(B51:AY51,1,Inputs!$C$6)))/Inputs!$C$6)-1,-1)</f>
        <v>-1</v>
      </c>
    </row>
    <row r="52" customFormat="false" ht="15" hidden="false" customHeight="true" outlineLevel="0" collapsed="false">
      <c r="A52" s="0" t="n">
        <v>50</v>
      </c>
      <c r="B52" s="177" t="n">
        <f aca="false">Inputs!$C$38</f>
        <v>0</v>
      </c>
      <c r="C52" s="0" t="e">
        <f aca="true">MAX(0,B52*(1+(_xlfn.NORM.INV(RAND(),Inputs!$D$39,Inputs!$C$39)))-'Year Schedule'!$K$4+'Year Schedule'!$L$4)</f>
        <v>#VALUE!</v>
      </c>
      <c r="D52" s="0" t="e">
        <f aca="true">MAX(0,C52*(1+(_xlfn.NORM.INV(RAND(),Inputs!$D$39,Inputs!$C$39)))-'Year Schedule'!$K$5+'Year Schedule'!$L$5)</f>
        <v>#VALUE!</v>
      </c>
      <c r="E52" s="0" t="e">
        <f aca="true">MAX(0,D52*(1+(_xlfn.NORM.INV(RAND(),Inputs!$D$39,Inputs!$C$39)))-'Year Schedule'!$K$6+'Year Schedule'!$L$6)</f>
        <v>#VALUE!</v>
      </c>
      <c r="F52" s="0" t="e">
        <f aca="true">MAX(0,E52*(1+(_xlfn.NORM.INV(RAND(),Inputs!$D$39,Inputs!$C$39)))-'Year Schedule'!$K$7+'Year Schedule'!$L$7)</f>
        <v>#VALUE!</v>
      </c>
      <c r="G52" s="0" t="e">
        <f aca="true">MAX(0,F52*(1+(_xlfn.NORM.INV(RAND(),Inputs!$D$39,Inputs!$C$39)))-'Year Schedule'!$K$8+'Year Schedule'!$L$8)</f>
        <v>#VALUE!</v>
      </c>
      <c r="H52" s="0" t="e">
        <f aca="true">MAX(0,G52*(1+(_xlfn.NORM.INV(RAND(),Inputs!$D$39,Inputs!$C$39)))-'Year Schedule'!$K$9+'Year Schedule'!$L$9)</f>
        <v>#VALUE!</v>
      </c>
      <c r="I52" s="0" t="e">
        <f aca="true">MAX(0,H52*(1+(_xlfn.NORM.INV(RAND(),Inputs!$D$39,Inputs!$C$39)))-'Year Schedule'!$K$10+'Year Schedule'!$L$10)</f>
        <v>#VALUE!</v>
      </c>
      <c r="J52" s="0" t="e">
        <f aca="true">MAX(0,I52*(1+(_xlfn.NORM.INV(RAND(),Inputs!$D$39,Inputs!$C$39)))-'Year Schedule'!$K$11+'Year Schedule'!$L$11)</f>
        <v>#VALUE!</v>
      </c>
      <c r="K52" s="0" t="e">
        <f aca="true">MAX(0,J52*(1+(_xlfn.NORM.INV(RAND(),Inputs!$D$39,Inputs!$C$39)))-'Year Schedule'!$K$12+'Year Schedule'!$L$12)</f>
        <v>#VALUE!</v>
      </c>
      <c r="L52" s="0" t="e">
        <f aca="true">MAX(0,K52*(1+(_xlfn.NORM.INV(RAND(),Inputs!$D$39,Inputs!$C$39)))-'Year Schedule'!$K$13+'Year Schedule'!$L$13)</f>
        <v>#VALUE!</v>
      </c>
      <c r="M52" s="0" t="e">
        <f aca="true">MAX(0,L52*(1+(_xlfn.NORM.INV(RAND(),Inputs!$D$39,Inputs!$C$39)))-'Year Schedule'!$K$14+'Year Schedule'!$L$14)</f>
        <v>#VALUE!</v>
      </c>
      <c r="N52" s="0" t="e">
        <f aca="true">MAX(0,M52*(1+(_xlfn.NORM.INV(RAND(),Inputs!$D$39,Inputs!$C$39)))-'Year Schedule'!$K$15+'Year Schedule'!$L$15)</f>
        <v>#VALUE!</v>
      </c>
      <c r="O52" s="0" t="e">
        <f aca="true">MAX(0,N52*(1+(_xlfn.NORM.INV(RAND(),Inputs!$D$39,Inputs!$C$39)))-'Year Schedule'!$K$16+'Year Schedule'!$L$16)</f>
        <v>#VALUE!</v>
      </c>
      <c r="P52" s="0" t="e">
        <f aca="true">MAX(0,O52*(1+(_xlfn.NORM.INV(RAND(),Inputs!$D$39,Inputs!$C$39)))-'Year Schedule'!$K$17+'Year Schedule'!$L$17)</f>
        <v>#VALUE!</v>
      </c>
      <c r="Q52" s="0" t="e">
        <f aca="true">MAX(0,P52*(1+(_xlfn.NORM.INV(RAND(),Inputs!$D$39,Inputs!$C$39)))-'Year Schedule'!$K$18+'Year Schedule'!$L$18)</f>
        <v>#VALUE!</v>
      </c>
      <c r="R52" s="0" t="e">
        <f aca="true">MAX(0,Q52*(1+(_xlfn.NORM.INV(RAND(),Inputs!$D$39,Inputs!$C$39)))-'Year Schedule'!$K$19+'Year Schedule'!$L$19)</f>
        <v>#VALUE!</v>
      </c>
      <c r="S52" s="0" t="e">
        <f aca="true">MAX(0,R52*(1+(_xlfn.NORM.INV(RAND(),Inputs!$D$39,Inputs!$C$39)))-'Year Schedule'!$K$20+'Year Schedule'!$L$20)</f>
        <v>#VALUE!</v>
      </c>
      <c r="T52" s="0" t="e">
        <f aca="true">MAX(0,S52*(1+(_xlfn.NORM.INV(RAND(),Inputs!$D$39,Inputs!$C$39)))-'Year Schedule'!$K$21+'Year Schedule'!$L$21)</f>
        <v>#VALUE!</v>
      </c>
      <c r="U52" s="0" t="e">
        <f aca="true">MAX(0,T52*(1+(_xlfn.NORM.INV(RAND(),Inputs!$D$39,Inputs!$C$39)))-'Year Schedule'!$K$22+'Year Schedule'!$L$22)</f>
        <v>#VALUE!</v>
      </c>
      <c r="V52" s="0" t="e">
        <f aca="true">MAX(0,U52*(1+(_xlfn.NORM.INV(RAND(),Inputs!$D$39,Inputs!$C$39)))-'Year Schedule'!$K$23+'Year Schedule'!$L$23)</f>
        <v>#VALUE!</v>
      </c>
      <c r="W52" s="0" t="e">
        <f aca="true">MAX(0,V52*(1+(_xlfn.NORM.INV(RAND(),Inputs!$D$39,Inputs!$C$39)))-'Year Schedule'!$K$24+'Year Schedule'!$L$24)</f>
        <v>#VALUE!</v>
      </c>
      <c r="X52" s="0" t="e">
        <f aca="true">MAX(0,W52*(1+(_xlfn.NORM.INV(RAND(),Inputs!$D$39,Inputs!$C$39)))-'Year Schedule'!$K$25+'Year Schedule'!$L$25)</f>
        <v>#VALUE!</v>
      </c>
      <c r="Y52" s="0" t="e">
        <f aca="true">MAX(0,X52*(1+(_xlfn.NORM.INV(RAND(),Inputs!$D$39,Inputs!$C$39)))-'Year Schedule'!$K$26+'Year Schedule'!$L$26)</f>
        <v>#VALUE!</v>
      </c>
      <c r="Z52" s="0" t="e">
        <f aca="true">MAX(0,Y52*(1+(_xlfn.NORM.INV(RAND(),Inputs!$D$39,Inputs!$C$39)))-'Year Schedule'!$K$27+'Year Schedule'!$L$27)</f>
        <v>#VALUE!</v>
      </c>
      <c r="AA52" s="0" t="e">
        <f aca="true">MAX(0,Z52*(1+(_xlfn.NORM.INV(RAND(),Inputs!$D$39,Inputs!$C$39)))-'Year Schedule'!$K$28+'Year Schedule'!$L$28)</f>
        <v>#VALUE!</v>
      </c>
      <c r="AB52" s="0" t="e">
        <f aca="true">MAX(0,AA52*(1+(_xlfn.NORM.INV(RAND(),Inputs!$D$39,Inputs!$C$39)))-'Year Schedule'!$K$29+'Year Schedule'!$L$29)</f>
        <v>#VALUE!</v>
      </c>
      <c r="AC52" s="0" t="e">
        <f aca="true">MAX(0,AB52*(1+(_xlfn.NORM.INV(RAND(),Inputs!$D$39,Inputs!$C$39)))-'Year Schedule'!$K$30+'Year Schedule'!$L$30)</f>
        <v>#VALUE!</v>
      </c>
      <c r="AD52" s="0" t="e">
        <f aca="true">MAX(0,AC52*(1+(_xlfn.NORM.INV(RAND(),Inputs!$D$39,Inputs!$C$39)))-'Year Schedule'!$K$31+'Year Schedule'!$L$31)</f>
        <v>#VALUE!</v>
      </c>
      <c r="AE52" s="0" t="e">
        <f aca="true">MAX(0,AD52*(1+(_xlfn.NORM.INV(RAND(),Inputs!$D$39,Inputs!$C$39)))-'Year Schedule'!$K$32+'Year Schedule'!$L$32)</f>
        <v>#VALUE!</v>
      </c>
      <c r="AF52" s="0" t="e">
        <f aca="true">MAX(0,AE52*(1+(_xlfn.NORM.INV(RAND(),Inputs!$D$39,Inputs!$C$39)))-'Year Schedule'!$K$33+'Year Schedule'!$L$33)</f>
        <v>#VALUE!</v>
      </c>
      <c r="AG52" s="0" t="e">
        <f aca="true">MAX(0,AF52*(1+(_xlfn.NORM.INV(RAND(),Inputs!$D$39,Inputs!$C$39)))-'Year Schedule'!$K$34+'Year Schedule'!$L$34)</f>
        <v>#VALUE!</v>
      </c>
      <c r="AH52" s="0" t="e">
        <f aca="true">MAX(0,AG52*(1+(_xlfn.NORM.INV(RAND(),Inputs!$D$39,Inputs!$C$39)))-'Year Schedule'!$K$35+'Year Schedule'!$L$35)</f>
        <v>#VALUE!</v>
      </c>
      <c r="AI52" s="0" t="e">
        <f aca="true">MAX(0,AH52*(1+(_xlfn.NORM.INV(RAND(),Inputs!$D$39,Inputs!$C$39)))-'Year Schedule'!$K$36+'Year Schedule'!$L$36)</f>
        <v>#VALUE!</v>
      </c>
      <c r="AJ52" s="0" t="e">
        <f aca="true">MAX(0,AI52*(1+(_xlfn.NORM.INV(RAND(),Inputs!$D$39,Inputs!$C$39)))-'Year Schedule'!$K$37+'Year Schedule'!$L$37)</f>
        <v>#VALUE!</v>
      </c>
      <c r="AK52" s="0" t="e">
        <f aca="true">MAX(0,AJ52*(1+(_xlfn.NORM.INV(RAND(),Inputs!$D$39,Inputs!$C$39)))-'Year Schedule'!$K$38+'Year Schedule'!$L$38)</f>
        <v>#VALUE!</v>
      </c>
      <c r="AL52" s="0" t="e">
        <f aca="true">MAX(0,AK52*(1+(_xlfn.NORM.INV(RAND(),Inputs!$D$39,Inputs!$C$39)))-'Year Schedule'!$K$39+'Year Schedule'!$L$39)</f>
        <v>#VALUE!</v>
      </c>
      <c r="AM52" s="0" t="e">
        <f aca="true">MAX(0,AL52*(1+(_xlfn.NORM.INV(RAND(),Inputs!$D$39,Inputs!$C$39)))-'Year Schedule'!$K$40+'Year Schedule'!$L$40)</f>
        <v>#VALUE!</v>
      </c>
      <c r="AN52" s="0" t="e">
        <f aca="true">MAX(0,AM52*(1+(_xlfn.NORM.INV(RAND(),Inputs!$D$39,Inputs!$C$39)))-'Year Schedule'!$K$41+'Year Schedule'!$L$41)</f>
        <v>#VALUE!</v>
      </c>
      <c r="AO52" s="0" t="e">
        <f aca="true">MAX(0,AN52*(1+(_xlfn.NORM.INV(RAND(),Inputs!$D$39,Inputs!$C$39)))-'Year Schedule'!$K$42+'Year Schedule'!$L$42)</f>
        <v>#VALUE!</v>
      </c>
      <c r="AP52" s="0" t="e">
        <f aca="true">MAX(0,AO52*(1+(_xlfn.NORM.INV(RAND(),Inputs!$D$39,Inputs!$C$39)))-'Year Schedule'!$K$43+'Year Schedule'!$L$43)</f>
        <v>#VALUE!</v>
      </c>
      <c r="AQ52" s="0" t="e">
        <f aca="true">MAX(0,AP52*(1+(_xlfn.NORM.INV(RAND(),Inputs!$D$39,Inputs!$C$39)))-'Year Schedule'!$K$44+'Year Schedule'!$L$44)</f>
        <v>#VALUE!</v>
      </c>
      <c r="AR52" s="0" t="e">
        <f aca="true">MAX(0,AQ52*(1+(_xlfn.NORM.INV(RAND(),Inputs!$D$39,Inputs!$C$39)))-'Year Schedule'!$K$45+'Year Schedule'!$L$45)</f>
        <v>#VALUE!</v>
      </c>
      <c r="AS52" s="0" t="e">
        <f aca="true">MAX(0,AR52*(1+(_xlfn.NORM.INV(RAND(),Inputs!$D$39,Inputs!$C$39)))-'Year Schedule'!$K$46+'Year Schedule'!$L$46)</f>
        <v>#VALUE!</v>
      </c>
      <c r="AT52" s="0" t="e">
        <f aca="true">MAX(0,AS52*(1+(_xlfn.NORM.INV(RAND(),Inputs!$D$39,Inputs!$C$39)))-'Year Schedule'!$K$47+'Year Schedule'!$L$47)</f>
        <v>#VALUE!</v>
      </c>
      <c r="AU52" s="0" t="e">
        <f aca="true">MAX(0,AT52*(1+(_xlfn.NORM.INV(RAND(),Inputs!$D$39,Inputs!$C$39)))-'Year Schedule'!$K$48+'Year Schedule'!$L$48)</f>
        <v>#VALUE!</v>
      </c>
      <c r="AV52" s="0" t="e">
        <f aca="true">MAX(0,AU52*(1+(_xlfn.NORM.INV(RAND(),Inputs!$D$39,Inputs!$C$39)))-'Year Schedule'!$K$49+'Year Schedule'!$L$49)</f>
        <v>#VALUE!</v>
      </c>
      <c r="AW52" s="0" t="e">
        <f aca="true">MAX(0,AV52*(1+(_xlfn.NORM.INV(RAND(),Inputs!$D$39,Inputs!$C$39)))-'Year Schedule'!$K$50+'Year Schedule'!$L$50)</f>
        <v>#VALUE!</v>
      </c>
      <c r="AX52" s="0" t="e">
        <f aca="true">MAX(0,AW52*(1+(_xlfn.NORM.INV(RAND(),Inputs!$D$39,Inputs!$C$39)))-'Year Schedule'!$K$51+'Year Schedule'!$L$51)</f>
        <v>#VALUE!</v>
      </c>
      <c r="AY52" s="0" t="e">
        <f aca="true">MAX(0,AX52*(1+(_xlfn.NORM.INV(RAND(),Inputs!$D$39,Inputs!$C$39)))-'Year Schedule'!$K$52+'Year Schedule'!$L$52)</f>
        <v>#VALUE!</v>
      </c>
      <c r="AZ52" s="0" t="e">
        <f aca="true">MAX(0,AY52*(1+(_xlfn.NORM.INV(RAND(),Inputs!$D$39,Inputs!$C$39)))-'Year Schedule'!$K$53+'Year Schedule'!$L$53)</f>
        <v>#VALUE!</v>
      </c>
      <c r="BA52" s="0" t="e">
        <f aca="false">INDEX(C52:AZ52,1,Inputs!$C$6)</f>
        <v>#VALUE!</v>
      </c>
      <c r="BB52" s="0" t="n">
        <f aca="false">IFERROR(EXP(SUMPRODUCT(LN((C52:INDEX(C52:AZ52,1,Inputs!$C$6)+$C$1004:INDEX($C$1004:$AZ$1004,1,Inputs!$C$6))/B52:INDEX(B52:AY52,1,Inputs!$C$6)))/Inputs!$C$6)-1,-1)</f>
        <v>-1</v>
      </c>
    </row>
    <row r="53" customFormat="false" ht="15" hidden="false" customHeight="true" outlineLevel="0" collapsed="false">
      <c r="A53" s="0" t="n">
        <v>51</v>
      </c>
      <c r="B53" s="177" t="n">
        <f aca="false">Inputs!$C$38</f>
        <v>0</v>
      </c>
      <c r="C53" s="0" t="e">
        <f aca="true">MAX(0,B53*(1+(_xlfn.NORM.INV(RAND(),Inputs!$D$39,Inputs!$C$39)))-'Year Schedule'!$K$4+'Year Schedule'!$L$4)</f>
        <v>#VALUE!</v>
      </c>
      <c r="D53" s="0" t="e">
        <f aca="true">MAX(0,C53*(1+(_xlfn.NORM.INV(RAND(),Inputs!$D$39,Inputs!$C$39)))-'Year Schedule'!$K$5+'Year Schedule'!$L$5)</f>
        <v>#VALUE!</v>
      </c>
      <c r="E53" s="0" t="e">
        <f aca="true">MAX(0,D53*(1+(_xlfn.NORM.INV(RAND(),Inputs!$D$39,Inputs!$C$39)))-'Year Schedule'!$K$6+'Year Schedule'!$L$6)</f>
        <v>#VALUE!</v>
      </c>
      <c r="F53" s="0" t="e">
        <f aca="true">MAX(0,E53*(1+(_xlfn.NORM.INV(RAND(),Inputs!$D$39,Inputs!$C$39)))-'Year Schedule'!$K$7+'Year Schedule'!$L$7)</f>
        <v>#VALUE!</v>
      </c>
      <c r="G53" s="0" t="e">
        <f aca="true">MAX(0,F53*(1+(_xlfn.NORM.INV(RAND(),Inputs!$D$39,Inputs!$C$39)))-'Year Schedule'!$K$8+'Year Schedule'!$L$8)</f>
        <v>#VALUE!</v>
      </c>
      <c r="H53" s="0" t="e">
        <f aca="true">MAX(0,G53*(1+(_xlfn.NORM.INV(RAND(),Inputs!$D$39,Inputs!$C$39)))-'Year Schedule'!$K$9+'Year Schedule'!$L$9)</f>
        <v>#VALUE!</v>
      </c>
      <c r="I53" s="0" t="e">
        <f aca="true">MAX(0,H53*(1+(_xlfn.NORM.INV(RAND(),Inputs!$D$39,Inputs!$C$39)))-'Year Schedule'!$K$10+'Year Schedule'!$L$10)</f>
        <v>#VALUE!</v>
      </c>
      <c r="J53" s="0" t="e">
        <f aca="true">MAX(0,I53*(1+(_xlfn.NORM.INV(RAND(),Inputs!$D$39,Inputs!$C$39)))-'Year Schedule'!$K$11+'Year Schedule'!$L$11)</f>
        <v>#VALUE!</v>
      </c>
      <c r="K53" s="0" t="e">
        <f aca="true">MAX(0,J53*(1+(_xlfn.NORM.INV(RAND(),Inputs!$D$39,Inputs!$C$39)))-'Year Schedule'!$K$12+'Year Schedule'!$L$12)</f>
        <v>#VALUE!</v>
      </c>
      <c r="L53" s="0" t="e">
        <f aca="true">MAX(0,K53*(1+(_xlfn.NORM.INV(RAND(),Inputs!$D$39,Inputs!$C$39)))-'Year Schedule'!$K$13+'Year Schedule'!$L$13)</f>
        <v>#VALUE!</v>
      </c>
      <c r="M53" s="0" t="e">
        <f aca="true">MAX(0,L53*(1+(_xlfn.NORM.INV(RAND(),Inputs!$D$39,Inputs!$C$39)))-'Year Schedule'!$K$14+'Year Schedule'!$L$14)</f>
        <v>#VALUE!</v>
      </c>
      <c r="N53" s="0" t="e">
        <f aca="true">MAX(0,M53*(1+(_xlfn.NORM.INV(RAND(),Inputs!$D$39,Inputs!$C$39)))-'Year Schedule'!$K$15+'Year Schedule'!$L$15)</f>
        <v>#VALUE!</v>
      </c>
      <c r="O53" s="0" t="e">
        <f aca="true">MAX(0,N53*(1+(_xlfn.NORM.INV(RAND(),Inputs!$D$39,Inputs!$C$39)))-'Year Schedule'!$K$16+'Year Schedule'!$L$16)</f>
        <v>#VALUE!</v>
      </c>
      <c r="P53" s="0" t="e">
        <f aca="true">MAX(0,O53*(1+(_xlfn.NORM.INV(RAND(),Inputs!$D$39,Inputs!$C$39)))-'Year Schedule'!$K$17+'Year Schedule'!$L$17)</f>
        <v>#VALUE!</v>
      </c>
      <c r="Q53" s="0" t="e">
        <f aca="true">MAX(0,P53*(1+(_xlfn.NORM.INV(RAND(),Inputs!$D$39,Inputs!$C$39)))-'Year Schedule'!$K$18+'Year Schedule'!$L$18)</f>
        <v>#VALUE!</v>
      </c>
      <c r="R53" s="0" t="e">
        <f aca="true">MAX(0,Q53*(1+(_xlfn.NORM.INV(RAND(),Inputs!$D$39,Inputs!$C$39)))-'Year Schedule'!$K$19+'Year Schedule'!$L$19)</f>
        <v>#VALUE!</v>
      </c>
      <c r="S53" s="0" t="e">
        <f aca="true">MAX(0,R53*(1+(_xlfn.NORM.INV(RAND(),Inputs!$D$39,Inputs!$C$39)))-'Year Schedule'!$K$20+'Year Schedule'!$L$20)</f>
        <v>#VALUE!</v>
      </c>
      <c r="T53" s="0" t="e">
        <f aca="true">MAX(0,S53*(1+(_xlfn.NORM.INV(RAND(),Inputs!$D$39,Inputs!$C$39)))-'Year Schedule'!$K$21+'Year Schedule'!$L$21)</f>
        <v>#VALUE!</v>
      </c>
      <c r="U53" s="0" t="e">
        <f aca="true">MAX(0,T53*(1+(_xlfn.NORM.INV(RAND(),Inputs!$D$39,Inputs!$C$39)))-'Year Schedule'!$K$22+'Year Schedule'!$L$22)</f>
        <v>#VALUE!</v>
      </c>
      <c r="V53" s="0" t="e">
        <f aca="true">MAX(0,U53*(1+(_xlfn.NORM.INV(RAND(),Inputs!$D$39,Inputs!$C$39)))-'Year Schedule'!$K$23+'Year Schedule'!$L$23)</f>
        <v>#VALUE!</v>
      </c>
      <c r="W53" s="0" t="e">
        <f aca="true">MAX(0,V53*(1+(_xlfn.NORM.INV(RAND(),Inputs!$D$39,Inputs!$C$39)))-'Year Schedule'!$K$24+'Year Schedule'!$L$24)</f>
        <v>#VALUE!</v>
      </c>
      <c r="X53" s="0" t="e">
        <f aca="true">MAX(0,W53*(1+(_xlfn.NORM.INV(RAND(),Inputs!$D$39,Inputs!$C$39)))-'Year Schedule'!$K$25+'Year Schedule'!$L$25)</f>
        <v>#VALUE!</v>
      </c>
      <c r="Y53" s="0" t="e">
        <f aca="true">MAX(0,X53*(1+(_xlfn.NORM.INV(RAND(),Inputs!$D$39,Inputs!$C$39)))-'Year Schedule'!$K$26+'Year Schedule'!$L$26)</f>
        <v>#VALUE!</v>
      </c>
      <c r="Z53" s="0" t="e">
        <f aca="true">MAX(0,Y53*(1+(_xlfn.NORM.INV(RAND(),Inputs!$D$39,Inputs!$C$39)))-'Year Schedule'!$K$27+'Year Schedule'!$L$27)</f>
        <v>#VALUE!</v>
      </c>
      <c r="AA53" s="0" t="e">
        <f aca="true">MAX(0,Z53*(1+(_xlfn.NORM.INV(RAND(),Inputs!$D$39,Inputs!$C$39)))-'Year Schedule'!$K$28+'Year Schedule'!$L$28)</f>
        <v>#VALUE!</v>
      </c>
      <c r="AB53" s="0" t="e">
        <f aca="true">MAX(0,AA53*(1+(_xlfn.NORM.INV(RAND(),Inputs!$D$39,Inputs!$C$39)))-'Year Schedule'!$K$29+'Year Schedule'!$L$29)</f>
        <v>#VALUE!</v>
      </c>
      <c r="AC53" s="0" t="e">
        <f aca="true">MAX(0,AB53*(1+(_xlfn.NORM.INV(RAND(),Inputs!$D$39,Inputs!$C$39)))-'Year Schedule'!$K$30+'Year Schedule'!$L$30)</f>
        <v>#VALUE!</v>
      </c>
      <c r="AD53" s="0" t="e">
        <f aca="true">MAX(0,AC53*(1+(_xlfn.NORM.INV(RAND(),Inputs!$D$39,Inputs!$C$39)))-'Year Schedule'!$K$31+'Year Schedule'!$L$31)</f>
        <v>#VALUE!</v>
      </c>
      <c r="AE53" s="0" t="e">
        <f aca="true">MAX(0,AD53*(1+(_xlfn.NORM.INV(RAND(),Inputs!$D$39,Inputs!$C$39)))-'Year Schedule'!$K$32+'Year Schedule'!$L$32)</f>
        <v>#VALUE!</v>
      </c>
      <c r="AF53" s="0" t="e">
        <f aca="true">MAX(0,AE53*(1+(_xlfn.NORM.INV(RAND(),Inputs!$D$39,Inputs!$C$39)))-'Year Schedule'!$K$33+'Year Schedule'!$L$33)</f>
        <v>#VALUE!</v>
      </c>
      <c r="AG53" s="0" t="e">
        <f aca="true">MAX(0,AF53*(1+(_xlfn.NORM.INV(RAND(),Inputs!$D$39,Inputs!$C$39)))-'Year Schedule'!$K$34+'Year Schedule'!$L$34)</f>
        <v>#VALUE!</v>
      </c>
      <c r="AH53" s="0" t="e">
        <f aca="true">MAX(0,AG53*(1+(_xlfn.NORM.INV(RAND(),Inputs!$D$39,Inputs!$C$39)))-'Year Schedule'!$K$35+'Year Schedule'!$L$35)</f>
        <v>#VALUE!</v>
      </c>
      <c r="AI53" s="0" t="e">
        <f aca="true">MAX(0,AH53*(1+(_xlfn.NORM.INV(RAND(),Inputs!$D$39,Inputs!$C$39)))-'Year Schedule'!$K$36+'Year Schedule'!$L$36)</f>
        <v>#VALUE!</v>
      </c>
      <c r="AJ53" s="0" t="e">
        <f aca="true">MAX(0,AI53*(1+(_xlfn.NORM.INV(RAND(),Inputs!$D$39,Inputs!$C$39)))-'Year Schedule'!$K$37+'Year Schedule'!$L$37)</f>
        <v>#VALUE!</v>
      </c>
      <c r="AK53" s="0" t="e">
        <f aca="true">MAX(0,AJ53*(1+(_xlfn.NORM.INV(RAND(),Inputs!$D$39,Inputs!$C$39)))-'Year Schedule'!$K$38+'Year Schedule'!$L$38)</f>
        <v>#VALUE!</v>
      </c>
      <c r="AL53" s="0" t="e">
        <f aca="true">MAX(0,AK53*(1+(_xlfn.NORM.INV(RAND(),Inputs!$D$39,Inputs!$C$39)))-'Year Schedule'!$K$39+'Year Schedule'!$L$39)</f>
        <v>#VALUE!</v>
      </c>
      <c r="AM53" s="0" t="e">
        <f aca="true">MAX(0,AL53*(1+(_xlfn.NORM.INV(RAND(),Inputs!$D$39,Inputs!$C$39)))-'Year Schedule'!$K$40+'Year Schedule'!$L$40)</f>
        <v>#VALUE!</v>
      </c>
      <c r="AN53" s="0" t="e">
        <f aca="true">MAX(0,AM53*(1+(_xlfn.NORM.INV(RAND(),Inputs!$D$39,Inputs!$C$39)))-'Year Schedule'!$K$41+'Year Schedule'!$L$41)</f>
        <v>#VALUE!</v>
      </c>
      <c r="AO53" s="0" t="e">
        <f aca="true">MAX(0,AN53*(1+(_xlfn.NORM.INV(RAND(),Inputs!$D$39,Inputs!$C$39)))-'Year Schedule'!$K$42+'Year Schedule'!$L$42)</f>
        <v>#VALUE!</v>
      </c>
      <c r="AP53" s="0" t="e">
        <f aca="true">MAX(0,AO53*(1+(_xlfn.NORM.INV(RAND(),Inputs!$D$39,Inputs!$C$39)))-'Year Schedule'!$K$43+'Year Schedule'!$L$43)</f>
        <v>#VALUE!</v>
      </c>
      <c r="AQ53" s="0" t="e">
        <f aca="true">MAX(0,AP53*(1+(_xlfn.NORM.INV(RAND(),Inputs!$D$39,Inputs!$C$39)))-'Year Schedule'!$K$44+'Year Schedule'!$L$44)</f>
        <v>#VALUE!</v>
      </c>
      <c r="AR53" s="0" t="e">
        <f aca="true">MAX(0,AQ53*(1+(_xlfn.NORM.INV(RAND(),Inputs!$D$39,Inputs!$C$39)))-'Year Schedule'!$K$45+'Year Schedule'!$L$45)</f>
        <v>#VALUE!</v>
      </c>
      <c r="AS53" s="0" t="e">
        <f aca="true">MAX(0,AR53*(1+(_xlfn.NORM.INV(RAND(),Inputs!$D$39,Inputs!$C$39)))-'Year Schedule'!$K$46+'Year Schedule'!$L$46)</f>
        <v>#VALUE!</v>
      </c>
      <c r="AT53" s="0" t="e">
        <f aca="true">MAX(0,AS53*(1+(_xlfn.NORM.INV(RAND(),Inputs!$D$39,Inputs!$C$39)))-'Year Schedule'!$K$47+'Year Schedule'!$L$47)</f>
        <v>#VALUE!</v>
      </c>
      <c r="AU53" s="0" t="e">
        <f aca="true">MAX(0,AT53*(1+(_xlfn.NORM.INV(RAND(),Inputs!$D$39,Inputs!$C$39)))-'Year Schedule'!$K$48+'Year Schedule'!$L$48)</f>
        <v>#VALUE!</v>
      </c>
      <c r="AV53" s="0" t="e">
        <f aca="true">MAX(0,AU53*(1+(_xlfn.NORM.INV(RAND(),Inputs!$D$39,Inputs!$C$39)))-'Year Schedule'!$K$49+'Year Schedule'!$L$49)</f>
        <v>#VALUE!</v>
      </c>
      <c r="AW53" s="0" t="e">
        <f aca="true">MAX(0,AV53*(1+(_xlfn.NORM.INV(RAND(),Inputs!$D$39,Inputs!$C$39)))-'Year Schedule'!$K$50+'Year Schedule'!$L$50)</f>
        <v>#VALUE!</v>
      </c>
      <c r="AX53" s="0" t="e">
        <f aca="true">MAX(0,AW53*(1+(_xlfn.NORM.INV(RAND(),Inputs!$D$39,Inputs!$C$39)))-'Year Schedule'!$K$51+'Year Schedule'!$L$51)</f>
        <v>#VALUE!</v>
      </c>
      <c r="AY53" s="0" t="e">
        <f aca="true">MAX(0,AX53*(1+(_xlfn.NORM.INV(RAND(),Inputs!$D$39,Inputs!$C$39)))-'Year Schedule'!$K$52+'Year Schedule'!$L$52)</f>
        <v>#VALUE!</v>
      </c>
      <c r="AZ53" s="0" t="e">
        <f aca="true">MAX(0,AY53*(1+(_xlfn.NORM.INV(RAND(),Inputs!$D$39,Inputs!$C$39)))-'Year Schedule'!$K$53+'Year Schedule'!$L$53)</f>
        <v>#VALUE!</v>
      </c>
      <c r="BA53" s="0" t="e">
        <f aca="false">INDEX(C53:AZ53,1,Inputs!$C$6)</f>
        <v>#VALUE!</v>
      </c>
      <c r="BB53" s="0" t="n">
        <f aca="false">IFERROR(EXP(SUMPRODUCT(LN((C53:INDEX(C53:AZ53,1,Inputs!$C$6)+$C$1004:INDEX($C$1004:$AZ$1004,1,Inputs!$C$6))/B53:INDEX(B53:AY53,1,Inputs!$C$6)))/Inputs!$C$6)-1,-1)</f>
        <v>-1</v>
      </c>
    </row>
    <row r="54" customFormat="false" ht="15" hidden="false" customHeight="true" outlineLevel="0" collapsed="false">
      <c r="A54" s="0" t="n">
        <v>52</v>
      </c>
      <c r="B54" s="177" t="n">
        <f aca="false">Inputs!$C$38</f>
        <v>0</v>
      </c>
      <c r="C54" s="0" t="e">
        <f aca="true">MAX(0,B54*(1+(_xlfn.NORM.INV(RAND(),Inputs!$D$39,Inputs!$C$39)))-'Year Schedule'!$K$4+'Year Schedule'!$L$4)</f>
        <v>#VALUE!</v>
      </c>
      <c r="D54" s="0" t="e">
        <f aca="true">MAX(0,C54*(1+(_xlfn.NORM.INV(RAND(),Inputs!$D$39,Inputs!$C$39)))-'Year Schedule'!$K$5+'Year Schedule'!$L$5)</f>
        <v>#VALUE!</v>
      </c>
      <c r="E54" s="0" t="e">
        <f aca="true">MAX(0,D54*(1+(_xlfn.NORM.INV(RAND(),Inputs!$D$39,Inputs!$C$39)))-'Year Schedule'!$K$6+'Year Schedule'!$L$6)</f>
        <v>#VALUE!</v>
      </c>
      <c r="F54" s="0" t="e">
        <f aca="true">MAX(0,E54*(1+(_xlfn.NORM.INV(RAND(),Inputs!$D$39,Inputs!$C$39)))-'Year Schedule'!$K$7+'Year Schedule'!$L$7)</f>
        <v>#VALUE!</v>
      </c>
      <c r="G54" s="0" t="e">
        <f aca="true">MAX(0,F54*(1+(_xlfn.NORM.INV(RAND(),Inputs!$D$39,Inputs!$C$39)))-'Year Schedule'!$K$8+'Year Schedule'!$L$8)</f>
        <v>#VALUE!</v>
      </c>
      <c r="H54" s="0" t="e">
        <f aca="true">MAX(0,G54*(1+(_xlfn.NORM.INV(RAND(),Inputs!$D$39,Inputs!$C$39)))-'Year Schedule'!$K$9+'Year Schedule'!$L$9)</f>
        <v>#VALUE!</v>
      </c>
      <c r="I54" s="0" t="e">
        <f aca="true">MAX(0,H54*(1+(_xlfn.NORM.INV(RAND(),Inputs!$D$39,Inputs!$C$39)))-'Year Schedule'!$K$10+'Year Schedule'!$L$10)</f>
        <v>#VALUE!</v>
      </c>
      <c r="J54" s="0" t="e">
        <f aca="true">MAX(0,I54*(1+(_xlfn.NORM.INV(RAND(),Inputs!$D$39,Inputs!$C$39)))-'Year Schedule'!$K$11+'Year Schedule'!$L$11)</f>
        <v>#VALUE!</v>
      </c>
      <c r="K54" s="0" t="e">
        <f aca="true">MAX(0,J54*(1+(_xlfn.NORM.INV(RAND(),Inputs!$D$39,Inputs!$C$39)))-'Year Schedule'!$K$12+'Year Schedule'!$L$12)</f>
        <v>#VALUE!</v>
      </c>
      <c r="L54" s="0" t="e">
        <f aca="true">MAX(0,K54*(1+(_xlfn.NORM.INV(RAND(),Inputs!$D$39,Inputs!$C$39)))-'Year Schedule'!$K$13+'Year Schedule'!$L$13)</f>
        <v>#VALUE!</v>
      </c>
      <c r="M54" s="0" t="e">
        <f aca="true">MAX(0,L54*(1+(_xlfn.NORM.INV(RAND(),Inputs!$D$39,Inputs!$C$39)))-'Year Schedule'!$K$14+'Year Schedule'!$L$14)</f>
        <v>#VALUE!</v>
      </c>
      <c r="N54" s="0" t="e">
        <f aca="true">MAX(0,M54*(1+(_xlfn.NORM.INV(RAND(),Inputs!$D$39,Inputs!$C$39)))-'Year Schedule'!$K$15+'Year Schedule'!$L$15)</f>
        <v>#VALUE!</v>
      </c>
      <c r="O54" s="0" t="e">
        <f aca="true">MAX(0,N54*(1+(_xlfn.NORM.INV(RAND(),Inputs!$D$39,Inputs!$C$39)))-'Year Schedule'!$K$16+'Year Schedule'!$L$16)</f>
        <v>#VALUE!</v>
      </c>
      <c r="P54" s="0" t="e">
        <f aca="true">MAX(0,O54*(1+(_xlfn.NORM.INV(RAND(),Inputs!$D$39,Inputs!$C$39)))-'Year Schedule'!$K$17+'Year Schedule'!$L$17)</f>
        <v>#VALUE!</v>
      </c>
      <c r="Q54" s="0" t="e">
        <f aca="true">MAX(0,P54*(1+(_xlfn.NORM.INV(RAND(),Inputs!$D$39,Inputs!$C$39)))-'Year Schedule'!$K$18+'Year Schedule'!$L$18)</f>
        <v>#VALUE!</v>
      </c>
      <c r="R54" s="0" t="e">
        <f aca="true">MAX(0,Q54*(1+(_xlfn.NORM.INV(RAND(),Inputs!$D$39,Inputs!$C$39)))-'Year Schedule'!$K$19+'Year Schedule'!$L$19)</f>
        <v>#VALUE!</v>
      </c>
      <c r="S54" s="0" t="e">
        <f aca="true">MAX(0,R54*(1+(_xlfn.NORM.INV(RAND(),Inputs!$D$39,Inputs!$C$39)))-'Year Schedule'!$K$20+'Year Schedule'!$L$20)</f>
        <v>#VALUE!</v>
      </c>
      <c r="T54" s="0" t="e">
        <f aca="true">MAX(0,S54*(1+(_xlfn.NORM.INV(RAND(),Inputs!$D$39,Inputs!$C$39)))-'Year Schedule'!$K$21+'Year Schedule'!$L$21)</f>
        <v>#VALUE!</v>
      </c>
      <c r="U54" s="0" t="e">
        <f aca="true">MAX(0,T54*(1+(_xlfn.NORM.INV(RAND(),Inputs!$D$39,Inputs!$C$39)))-'Year Schedule'!$K$22+'Year Schedule'!$L$22)</f>
        <v>#VALUE!</v>
      </c>
      <c r="V54" s="0" t="e">
        <f aca="true">MAX(0,U54*(1+(_xlfn.NORM.INV(RAND(),Inputs!$D$39,Inputs!$C$39)))-'Year Schedule'!$K$23+'Year Schedule'!$L$23)</f>
        <v>#VALUE!</v>
      </c>
      <c r="W54" s="0" t="e">
        <f aca="true">MAX(0,V54*(1+(_xlfn.NORM.INV(RAND(),Inputs!$D$39,Inputs!$C$39)))-'Year Schedule'!$K$24+'Year Schedule'!$L$24)</f>
        <v>#VALUE!</v>
      </c>
      <c r="X54" s="0" t="e">
        <f aca="true">MAX(0,W54*(1+(_xlfn.NORM.INV(RAND(),Inputs!$D$39,Inputs!$C$39)))-'Year Schedule'!$K$25+'Year Schedule'!$L$25)</f>
        <v>#VALUE!</v>
      </c>
      <c r="Y54" s="0" t="e">
        <f aca="true">MAX(0,X54*(1+(_xlfn.NORM.INV(RAND(),Inputs!$D$39,Inputs!$C$39)))-'Year Schedule'!$K$26+'Year Schedule'!$L$26)</f>
        <v>#VALUE!</v>
      </c>
      <c r="Z54" s="0" t="e">
        <f aca="true">MAX(0,Y54*(1+(_xlfn.NORM.INV(RAND(),Inputs!$D$39,Inputs!$C$39)))-'Year Schedule'!$K$27+'Year Schedule'!$L$27)</f>
        <v>#VALUE!</v>
      </c>
      <c r="AA54" s="0" t="e">
        <f aca="true">MAX(0,Z54*(1+(_xlfn.NORM.INV(RAND(),Inputs!$D$39,Inputs!$C$39)))-'Year Schedule'!$K$28+'Year Schedule'!$L$28)</f>
        <v>#VALUE!</v>
      </c>
      <c r="AB54" s="0" t="e">
        <f aca="true">MAX(0,AA54*(1+(_xlfn.NORM.INV(RAND(),Inputs!$D$39,Inputs!$C$39)))-'Year Schedule'!$K$29+'Year Schedule'!$L$29)</f>
        <v>#VALUE!</v>
      </c>
      <c r="AC54" s="0" t="e">
        <f aca="true">MAX(0,AB54*(1+(_xlfn.NORM.INV(RAND(),Inputs!$D$39,Inputs!$C$39)))-'Year Schedule'!$K$30+'Year Schedule'!$L$30)</f>
        <v>#VALUE!</v>
      </c>
      <c r="AD54" s="0" t="e">
        <f aca="true">MAX(0,AC54*(1+(_xlfn.NORM.INV(RAND(),Inputs!$D$39,Inputs!$C$39)))-'Year Schedule'!$K$31+'Year Schedule'!$L$31)</f>
        <v>#VALUE!</v>
      </c>
      <c r="AE54" s="0" t="e">
        <f aca="true">MAX(0,AD54*(1+(_xlfn.NORM.INV(RAND(),Inputs!$D$39,Inputs!$C$39)))-'Year Schedule'!$K$32+'Year Schedule'!$L$32)</f>
        <v>#VALUE!</v>
      </c>
      <c r="AF54" s="0" t="e">
        <f aca="true">MAX(0,AE54*(1+(_xlfn.NORM.INV(RAND(),Inputs!$D$39,Inputs!$C$39)))-'Year Schedule'!$K$33+'Year Schedule'!$L$33)</f>
        <v>#VALUE!</v>
      </c>
      <c r="AG54" s="0" t="e">
        <f aca="true">MAX(0,AF54*(1+(_xlfn.NORM.INV(RAND(),Inputs!$D$39,Inputs!$C$39)))-'Year Schedule'!$K$34+'Year Schedule'!$L$34)</f>
        <v>#VALUE!</v>
      </c>
      <c r="AH54" s="0" t="e">
        <f aca="true">MAX(0,AG54*(1+(_xlfn.NORM.INV(RAND(),Inputs!$D$39,Inputs!$C$39)))-'Year Schedule'!$K$35+'Year Schedule'!$L$35)</f>
        <v>#VALUE!</v>
      </c>
      <c r="AI54" s="0" t="e">
        <f aca="true">MAX(0,AH54*(1+(_xlfn.NORM.INV(RAND(),Inputs!$D$39,Inputs!$C$39)))-'Year Schedule'!$K$36+'Year Schedule'!$L$36)</f>
        <v>#VALUE!</v>
      </c>
      <c r="AJ54" s="0" t="e">
        <f aca="true">MAX(0,AI54*(1+(_xlfn.NORM.INV(RAND(),Inputs!$D$39,Inputs!$C$39)))-'Year Schedule'!$K$37+'Year Schedule'!$L$37)</f>
        <v>#VALUE!</v>
      </c>
      <c r="AK54" s="0" t="e">
        <f aca="true">MAX(0,AJ54*(1+(_xlfn.NORM.INV(RAND(),Inputs!$D$39,Inputs!$C$39)))-'Year Schedule'!$K$38+'Year Schedule'!$L$38)</f>
        <v>#VALUE!</v>
      </c>
      <c r="AL54" s="0" t="e">
        <f aca="true">MAX(0,AK54*(1+(_xlfn.NORM.INV(RAND(),Inputs!$D$39,Inputs!$C$39)))-'Year Schedule'!$K$39+'Year Schedule'!$L$39)</f>
        <v>#VALUE!</v>
      </c>
      <c r="AM54" s="0" t="e">
        <f aca="true">MAX(0,AL54*(1+(_xlfn.NORM.INV(RAND(),Inputs!$D$39,Inputs!$C$39)))-'Year Schedule'!$K$40+'Year Schedule'!$L$40)</f>
        <v>#VALUE!</v>
      </c>
      <c r="AN54" s="0" t="e">
        <f aca="true">MAX(0,AM54*(1+(_xlfn.NORM.INV(RAND(),Inputs!$D$39,Inputs!$C$39)))-'Year Schedule'!$K$41+'Year Schedule'!$L$41)</f>
        <v>#VALUE!</v>
      </c>
      <c r="AO54" s="0" t="e">
        <f aca="true">MAX(0,AN54*(1+(_xlfn.NORM.INV(RAND(),Inputs!$D$39,Inputs!$C$39)))-'Year Schedule'!$K$42+'Year Schedule'!$L$42)</f>
        <v>#VALUE!</v>
      </c>
      <c r="AP54" s="0" t="e">
        <f aca="true">MAX(0,AO54*(1+(_xlfn.NORM.INV(RAND(),Inputs!$D$39,Inputs!$C$39)))-'Year Schedule'!$K$43+'Year Schedule'!$L$43)</f>
        <v>#VALUE!</v>
      </c>
      <c r="AQ54" s="0" t="e">
        <f aca="true">MAX(0,AP54*(1+(_xlfn.NORM.INV(RAND(),Inputs!$D$39,Inputs!$C$39)))-'Year Schedule'!$K$44+'Year Schedule'!$L$44)</f>
        <v>#VALUE!</v>
      </c>
      <c r="AR54" s="0" t="e">
        <f aca="true">MAX(0,AQ54*(1+(_xlfn.NORM.INV(RAND(),Inputs!$D$39,Inputs!$C$39)))-'Year Schedule'!$K$45+'Year Schedule'!$L$45)</f>
        <v>#VALUE!</v>
      </c>
      <c r="AS54" s="0" t="e">
        <f aca="true">MAX(0,AR54*(1+(_xlfn.NORM.INV(RAND(),Inputs!$D$39,Inputs!$C$39)))-'Year Schedule'!$K$46+'Year Schedule'!$L$46)</f>
        <v>#VALUE!</v>
      </c>
      <c r="AT54" s="0" t="e">
        <f aca="true">MAX(0,AS54*(1+(_xlfn.NORM.INV(RAND(),Inputs!$D$39,Inputs!$C$39)))-'Year Schedule'!$K$47+'Year Schedule'!$L$47)</f>
        <v>#VALUE!</v>
      </c>
      <c r="AU54" s="0" t="e">
        <f aca="true">MAX(0,AT54*(1+(_xlfn.NORM.INV(RAND(),Inputs!$D$39,Inputs!$C$39)))-'Year Schedule'!$K$48+'Year Schedule'!$L$48)</f>
        <v>#VALUE!</v>
      </c>
      <c r="AV54" s="0" t="e">
        <f aca="true">MAX(0,AU54*(1+(_xlfn.NORM.INV(RAND(),Inputs!$D$39,Inputs!$C$39)))-'Year Schedule'!$K$49+'Year Schedule'!$L$49)</f>
        <v>#VALUE!</v>
      </c>
      <c r="AW54" s="0" t="e">
        <f aca="true">MAX(0,AV54*(1+(_xlfn.NORM.INV(RAND(),Inputs!$D$39,Inputs!$C$39)))-'Year Schedule'!$K$50+'Year Schedule'!$L$50)</f>
        <v>#VALUE!</v>
      </c>
      <c r="AX54" s="0" t="e">
        <f aca="true">MAX(0,AW54*(1+(_xlfn.NORM.INV(RAND(),Inputs!$D$39,Inputs!$C$39)))-'Year Schedule'!$K$51+'Year Schedule'!$L$51)</f>
        <v>#VALUE!</v>
      </c>
      <c r="AY54" s="0" t="e">
        <f aca="true">MAX(0,AX54*(1+(_xlfn.NORM.INV(RAND(),Inputs!$D$39,Inputs!$C$39)))-'Year Schedule'!$K$52+'Year Schedule'!$L$52)</f>
        <v>#VALUE!</v>
      </c>
      <c r="AZ54" s="0" t="e">
        <f aca="true">MAX(0,AY54*(1+(_xlfn.NORM.INV(RAND(),Inputs!$D$39,Inputs!$C$39)))-'Year Schedule'!$K$53+'Year Schedule'!$L$53)</f>
        <v>#VALUE!</v>
      </c>
      <c r="BA54" s="0" t="e">
        <f aca="false">INDEX(C54:AZ54,1,Inputs!$C$6)</f>
        <v>#VALUE!</v>
      </c>
      <c r="BB54" s="0" t="n">
        <f aca="false">IFERROR(EXP(SUMPRODUCT(LN((C54:INDEX(C54:AZ54,1,Inputs!$C$6)+$C$1004:INDEX($C$1004:$AZ$1004,1,Inputs!$C$6))/B54:INDEX(B54:AY54,1,Inputs!$C$6)))/Inputs!$C$6)-1,-1)</f>
        <v>-1</v>
      </c>
    </row>
    <row r="55" customFormat="false" ht="15" hidden="false" customHeight="true" outlineLevel="0" collapsed="false">
      <c r="A55" s="0" t="n">
        <v>53</v>
      </c>
      <c r="B55" s="177" t="n">
        <f aca="false">Inputs!$C$38</f>
        <v>0</v>
      </c>
      <c r="C55" s="0" t="e">
        <f aca="true">MAX(0,B55*(1+(_xlfn.NORM.INV(RAND(),Inputs!$D$39,Inputs!$C$39)))-'Year Schedule'!$K$4+'Year Schedule'!$L$4)</f>
        <v>#VALUE!</v>
      </c>
      <c r="D55" s="0" t="e">
        <f aca="true">MAX(0,C55*(1+(_xlfn.NORM.INV(RAND(),Inputs!$D$39,Inputs!$C$39)))-'Year Schedule'!$K$5+'Year Schedule'!$L$5)</f>
        <v>#VALUE!</v>
      </c>
      <c r="E55" s="0" t="e">
        <f aca="true">MAX(0,D55*(1+(_xlfn.NORM.INV(RAND(),Inputs!$D$39,Inputs!$C$39)))-'Year Schedule'!$K$6+'Year Schedule'!$L$6)</f>
        <v>#VALUE!</v>
      </c>
      <c r="F55" s="0" t="e">
        <f aca="true">MAX(0,E55*(1+(_xlfn.NORM.INV(RAND(),Inputs!$D$39,Inputs!$C$39)))-'Year Schedule'!$K$7+'Year Schedule'!$L$7)</f>
        <v>#VALUE!</v>
      </c>
      <c r="G55" s="0" t="e">
        <f aca="true">MAX(0,F55*(1+(_xlfn.NORM.INV(RAND(),Inputs!$D$39,Inputs!$C$39)))-'Year Schedule'!$K$8+'Year Schedule'!$L$8)</f>
        <v>#VALUE!</v>
      </c>
      <c r="H55" s="0" t="e">
        <f aca="true">MAX(0,G55*(1+(_xlfn.NORM.INV(RAND(),Inputs!$D$39,Inputs!$C$39)))-'Year Schedule'!$K$9+'Year Schedule'!$L$9)</f>
        <v>#VALUE!</v>
      </c>
      <c r="I55" s="0" t="e">
        <f aca="true">MAX(0,H55*(1+(_xlfn.NORM.INV(RAND(),Inputs!$D$39,Inputs!$C$39)))-'Year Schedule'!$K$10+'Year Schedule'!$L$10)</f>
        <v>#VALUE!</v>
      </c>
      <c r="J55" s="0" t="e">
        <f aca="true">MAX(0,I55*(1+(_xlfn.NORM.INV(RAND(),Inputs!$D$39,Inputs!$C$39)))-'Year Schedule'!$K$11+'Year Schedule'!$L$11)</f>
        <v>#VALUE!</v>
      </c>
      <c r="K55" s="0" t="e">
        <f aca="true">MAX(0,J55*(1+(_xlfn.NORM.INV(RAND(),Inputs!$D$39,Inputs!$C$39)))-'Year Schedule'!$K$12+'Year Schedule'!$L$12)</f>
        <v>#VALUE!</v>
      </c>
      <c r="L55" s="0" t="e">
        <f aca="true">MAX(0,K55*(1+(_xlfn.NORM.INV(RAND(),Inputs!$D$39,Inputs!$C$39)))-'Year Schedule'!$K$13+'Year Schedule'!$L$13)</f>
        <v>#VALUE!</v>
      </c>
      <c r="M55" s="0" t="e">
        <f aca="true">MAX(0,L55*(1+(_xlfn.NORM.INV(RAND(),Inputs!$D$39,Inputs!$C$39)))-'Year Schedule'!$K$14+'Year Schedule'!$L$14)</f>
        <v>#VALUE!</v>
      </c>
      <c r="N55" s="0" t="e">
        <f aca="true">MAX(0,M55*(1+(_xlfn.NORM.INV(RAND(),Inputs!$D$39,Inputs!$C$39)))-'Year Schedule'!$K$15+'Year Schedule'!$L$15)</f>
        <v>#VALUE!</v>
      </c>
      <c r="O55" s="0" t="e">
        <f aca="true">MAX(0,N55*(1+(_xlfn.NORM.INV(RAND(),Inputs!$D$39,Inputs!$C$39)))-'Year Schedule'!$K$16+'Year Schedule'!$L$16)</f>
        <v>#VALUE!</v>
      </c>
      <c r="P55" s="0" t="e">
        <f aca="true">MAX(0,O55*(1+(_xlfn.NORM.INV(RAND(),Inputs!$D$39,Inputs!$C$39)))-'Year Schedule'!$K$17+'Year Schedule'!$L$17)</f>
        <v>#VALUE!</v>
      </c>
      <c r="Q55" s="0" t="e">
        <f aca="true">MAX(0,P55*(1+(_xlfn.NORM.INV(RAND(),Inputs!$D$39,Inputs!$C$39)))-'Year Schedule'!$K$18+'Year Schedule'!$L$18)</f>
        <v>#VALUE!</v>
      </c>
      <c r="R55" s="0" t="e">
        <f aca="true">MAX(0,Q55*(1+(_xlfn.NORM.INV(RAND(),Inputs!$D$39,Inputs!$C$39)))-'Year Schedule'!$K$19+'Year Schedule'!$L$19)</f>
        <v>#VALUE!</v>
      </c>
      <c r="S55" s="0" t="e">
        <f aca="true">MAX(0,R55*(1+(_xlfn.NORM.INV(RAND(),Inputs!$D$39,Inputs!$C$39)))-'Year Schedule'!$K$20+'Year Schedule'!$L$20)</f>
        <v>#VALUE!</v>
      </c>
      <c r="T55" s="0" t="e">
        <f aca="true">MAX(0,S55*(1+(_xlfn.NORM.INV(RAND(),Inputs!$D$39,Inputs!$C$39)))-'Year Schedule'!$K$21+'Year Schedule'!$L$21)</f>
        <v>#VALUE!</v>
      </c>
      <c r="U55" s="0" t="e">
        <f aca="true">MAX(0,T55*(1+(_xlfn.NORM.INV(RAND(),Inputs!$D$39,Inputs!$C$39)))-'Year Schedule'!$K$22+'Year Schedule'!$L$22)</f>
        <v>#VALUE!</v>
      </c>
      <c r="V55" s="0" t="e">
        <f aca="true">MAX(0,U55*(1+(_xlfn.NORM.INV(RAND(),Inputs!$D$39,Inputs!$C$39)))-'Year Schedule'!$K$23+'Year Schedule'!$L$23)</f>
        <v>#VALUE!</v>
      </c>
      <c r="W55" s="0" t="e">
        <f aca="true">MAX(0,V55*(1+(_xlfn.NORM.INV(RAND(),Inputs!$D$39,Inputs!$C$39)))-'Year Schedule'!$K$24+'Year Schedule'!$L$24)</f>
        <v>#VALUE!</v>
      </c>
      <c r="X55" s="0" t="e">
        <f aca="true">MAX(0,W55*(1+(_xlfn.NORM.INV(RAND(),Inputs!$D$39,Inputs!$C$39)))-'Year Schedule'!$K$25+'Year Schedule'!$L$25)</f>
        <v>#VALUE!</v>
      </c>
      <c r="Y55" s="0" t="e">
        <f aca="true">MAX(0,X55*(1+(_xlfn.NORM.INV(RAND(),Inputs!$D$39,Inputs!$C$39)))-'Year Schedule'!$K$26+'Year Schedule'!$L$26)</f>
        <v>#VALUE!</v>
      </c>
      <c r="Z55" s="0" t="e">
        <f aca="true">MAX(0,Y55*(1+(_xlfn.NORM.INV(RAND(),Inputs!$D$39,Inputs!$C$39)))-'Year Schedule'!$K$27+'Year Schedule'!$L$27)</f>
        <v>#VALUE!</v>
      </c>
      <c r="AA55" s="0" t="e">
        <f aca="true">MAX(0,Z55*(1+(_xlfn.NORM.INV(RAND(),Inputs!$D$39,Inputs!$C$39)))-'Year Schedule'!$K$28+'Year Schedule'!$L$28)</f>
        <v>#VALUE!</v>
      </c>
      <c r="AB55" s="0" t="e">
        <f aca="true">MAX(0,AA55*(1+(_xlfn.NORM.INV(RAND(),Inputs!$D$39,Inputs!$C$39)))-'Year Schedule'!$K$29+'Year Schedule'!$L$29)</f>
        <v>#VALUE!</v>
      </c>
      <c r="AC55" s="0" t="e">
        <f aca="true">MAX(0,AB55*(1+(_xlfn.NORM.INV(RAND(),Inputs!$D$39,Inputs!$C$39)))-'Year Schedule'!$K$30+'Year Schedule'!$L$30)</f>
        <v>#VALUE!</v>
      </c>
      <c r="AD55" s="0" t="e">
        <f aca="true">MAX(0,AC55*(1+(_xlfn.NORM.INV(RAND(),Inputs!$D$39,Inputs!$C$39)))-'Year Schedule'!$K$31+'Year Schedule'!$L$31)</f>
        <v>#VALUE!</v>
      </c>
      <c r="AE55" s="0" t="e">
        <f aca="true">MAX(0,AD55*(1+(_xlfn.NORM.INV(RAND(),Inputs!$D$39,Inputs!$C$39)))-'Year Schedule'!$K$32+'Year Schedule'!$L$32)</f>
        <v>#VALUE!</v>
      </c>
      <c r="AF55" s="0" t="e">
        <f aca="true">MAX(0,AE55*(1+(_xlfn.NORM.INV(RAND(),Inputs!$D$39,Inputs!$C$39)))-'Year Schedule'!$K$33+'Year Schedule'!$L$33)</f>
        <v>#VALUE!</v>
      </c>
      <c r="AG55" s="0" t="e">
        <f aca="true">MAX(0,AF55*(1+(_xlfn.NORM.INV(RAND(),Inputs!$D$39,Inputs!$C$39)))-'Year Schedule'!$K$34+'Year Schedule'!$L$34)</f>
        <v>#VALUE!</v>
      </c>
      <c r="AH55" s="0" t="e">
        <f aca="true">MAX(0,AG55*(1+(_xlfn.NORM.INV(RAND(),Inputs!$D$39,Inputs!$C$39)))-'Year Schedule'!$K$35+'Year Schedule'!$L$35)</f>
        <v>#VALUE!</v>
      </c>
      <c r="AI55" s="0" t="e">
        <f aca="true">MAX(0,AH55*(1+(_xlfn.NORM.INV(RAND(),Inputs!$D$39,Inputs!$C$39)))-'Year Schedule'!$K$36+'Year Schedule'!$L$36)</f>
        <v>#VALUE!</v>
      </c>
      <c r="AJ55" s="0" t="e">
        <f aca="true">MAX(0,AI55*(1+(_xlfn.NORM.INV(RAND(),Inputs!$D$39,Inputs!$C$39)))-'Year Schedule'!$K$37+'Year Schedule'!$L$37)</f>
        <v>#VALUE!</v>
      </c>
      <c r="AK55" s="0" t="e">
        <f aca="true">MAX(0,AJ55*(1+(_xlfn.NORM.INV(RAND(),Inputs!$D$39,Inputs!$C$39)))-'Year Schedule'!$K$38+'Year Schedule'!$L$38)</f>
        <v>#VALUE!</v>
      </c>
      <c r="AL55" s="0" t="e">
        <f aca="true">MAX(0,AK55*(1+(_xlfn.NORM.INV(RAND(),Inputs!$D$39,Inputs!$C$39)))-'Year Schedule'!$K$39+'Year Schedule'!$L$39)</f>
        <v>#VALUE!</v>
      </c>
      <c r="AM55" s="0" t="e">
        <f aca="true">MAX(0,AL55*(1+(_xlfn.NORM.INV(RAND(),Inputs!$D$39,Inputs!$C$39)))-'Year Schedule'!$K$40+'Year Schedule'!$L$40)</f>
        <v>#VALUE!</v>
      </c>
      <c r="AN55" s="0" t="e">
        <f aca="true">MAX(0,AM55*(1+(_xlfn.NORM.INV(RAND(),Inputs!$D$39,Inputs!$C$39)))-'Year Schedule'!$K$41+'Year Schedule'!$L$41)</f>
        <v>#VALUE!</v>
      </c>
      <c r="AO55" s="0" t="e">
        <f aca="true">MAX(0,AN55*(1+(_xlfn.NORM.INV(RAND(),Inputs!$D$39,Inputs!$C$39)))-'Year Schedule'!$K$42+'Year Schedule'!$L$42)</f>
        <v>#VALUE!</v>
      </c>
      <c r="AP55" s="0" t="e">
        <f aca="true">MAX(0,AO55*(1+(_xlfn.NORM.INV(RAND(),Inputs!$D$39,Inputs!$C$39)))-'Year Schedule'!$K$43+'Year Schedule'!$L$43)</f>
        <v>#VALUE!</v>
      </c>
      <c r="AQ55" s="0" t="e">
        <f aca="true">MAX(0,AP55*(1+(_xlfn.NORM.INV(RAND(),Inputs!$D$39,Inputs!$C$39)))-'Year Schedule'!$K$44+'Year Schedule'!$L$44)</f>
        <v>#VALUE!</v>
      </c>
      <c r="AR55" s="0" t="e">
        <f aca="true">MAX(0,AQ55*(1+(_xlfn.NORM.INV(RAND(),Inputs!$D$39,Inputs!$C$39)))-'Year Schedule'!$K$45+'Year Schedule'!$L$45)</f>
        <v>#VALUE!</v>
      </c>
      <c r="AS55" s="0" t="e">
        <f aca="true">MAX(0,AR55*(1+(_xlfn.NORM.INV(RAND(),Inputs!$D$39,Inputs!$C$39)))-'Year Schedule'!$K$46+'Year Schedule'!$L$46)</f>
        <v>#VALUE!</v>
      </c>
      <c r="AT55" s="0" t="e">
        <f aca="true">MAX(0,AS55*(1+(_xlfn.NORM.INV(RAND(),Inputs!$D$39,Inputs!$C$39)))-'Year Schedule'!$K$47+'Year Schedule'!$L$47)</f>
        <v>#VALUE!</v>
      </c>
      <c r="AU55" s="0" t="e">
        <f aca="true">MAX(0,AT55*(1+(_xlfn.NORM.INV(RAND(),Inputs!$D$39,Inputs!$C$39)))-'Year Schedule'!$K$48+'Year Schedule'!$L$48)</f>
        <v>#VALUE!</v>
      </c>
      <c r="AV55" s="0" t="e">
        <f aca="true">MAX(0,AU55*(1+(_xlfn.NORM.INV(RAND(),Inputs!$D$39,Inputs!$C$39)))-'Year Schedule'!$K$49+'Year Schedule'!$L$49)</f>
        <v>#VALUE!</v>
      </c>
      <c r="AW55" s="0" t="e">
        <f aca="true">MAX(0,AV55*(1+(_xlfn.NORM.INV(RAND(),Inputs!$D$39,Inputs!$C$39)))-'Year Schedule'!$K$50+'Year Schedule'!$L$50)</f>
        <v>#VALUE!</v>
      </c>
      <c r="AX55" s="0" t="e">
        <f aca="true">MAX(0,AW55*(1+(_xlfn.NORM.INV(RAND(),Inputs!$D$39,Inputs!$C$39)))-'Year Schedule'!$K$51+'Year Schedule'!$L$51)</f>
        <v>#VALUE!</v>
      </c>
      <c r="AY55" s="0" t="e">
        <f aca="true">MAX(0,AX55*(1+(_xlfn.NORM.INV(RAND(),Inputs!$D$39,Inputs!$C$39)))-'Year Schedule'!$K$52+'Year Schedule'!$L$52)</f>
        <v>#VALUE!</v>
      </c>
      <c r="AZ55" s="0" t="e">
        <f aca="true">MAX(0,AY55*(1+(_xlfn.NORM.INV(RAND(),Inputs!$D$39,Inputs!$C$39)))-'Year Schedule'!$K$53+'Year Schedule'!$L$53)</f>
        <v>#VALUE!</v>
      </c>
      <c r="BA55" s="0" t="e">
        <f aca="false">INDEX(C55:AZ55,1,Inputs!$C$6)</f>
        <v>#VALUE!</v>
      </c>
      <c r="BB55" s="0" t="n">
        <f aca="false">IFERROR(EXP(SUMPRODUCT(LN((C55:INDEX(C55:AZ55,1,Inputs!$C$6)+$C$1004:INDEX($C$1004:$AZ$1004,1,Inputs!$C$6))/B55:INDEX(B55:AY55,1,Inputs!$C$6)))/Inputs!$C$6)-1,-1)</f>
        <v>-1</v>
      </c>
    </row>
    <row r="56" customFormat="false" ht="15" hidden="false" customHeight="true" outlineLevel="0" collapsed="false">
      <c r="A56" s="0" t="n">
        <v>54</v>
      </c>
      <c r="B56" s="177" t="n">
        <f aca="false">Inputs!$C$38</f>
        <v>0</v>
      </c>
      <c r="C56" s="0" t="e">
        <f aca="true">MAX(0,B56*(1+(_xlfn.NORM.INV(RAND(),Inputs!$D$39,Inputs!$C$39)))-'Year Schedule'!$K$4+'Year Schedule'!$L$4)</f>
        <v>#VALUE!</v>
      </c>
      <c r="D56" s="0" t="e">
        <f aca="true">MAX(0,C56*(1+(_xlfn.NORM.INV(RAND(),Inputs!$D$39,Inputs!$C$39)))-'Year Schedule'!$K$5+'Year Schedule'!$L$5)</f>
        <v>#VALUE!</v>
      </c>
      <c r="E56" s="0" t="e">
        <f aca="true">MAX(0,D56*(1+(_xlfn.NORM.INV(RAND(),Inputs!$D$39,Inputs!$C$39)))-'Year Schedule'!$K$6+'Year Schedule'!$L$6)</f>
        <v>#VALUE!</v>
      </c>
      <c r="F56" s="0" t="e">
        <f aca="true">MAX(0,E56*(1+(_xlfn.NORM.INV(RAND(),Inputs!$D$39,Inputs!$C$39)))-'Year Schedule'!$K$7+'Year Schedule'!$L$7)</f>
        <v>#VALUE!</v>
      </c>
      <c r="G56" s="0" t="e">
        <f aca="true">MAX(0,F56*(1+(_xlfn.NORM.INV(RAND(),Inputs!$D$39,Inputs!$C$39)))-'Year Schedule'!$K$8+'Year Schedule'!$L$8)</f>
        <v>#VALUE!</v>
      </c>
      <c r="H56" s="0" t="e">
        <f aca="true">MAX(0,G56*(1+(_xlfn.NORM.INV(RAND(),Inputs!$D$39,Inputs!$C$39)))-'Year Schedule'!$K$9+'Year Schedule'!$L$9)</f>
        <v>#VALUE!</v>
      </c>
      <c r="I56" s="0" t="e">
        <f aca="true">MAX(0,H56*(1+(_xlfn.NORM.INV(RAND(),Inputs!$D$39,Inputs!$C$39)))-'Year Schedule'!$K$10+'Year Schedule'!$L$10)</f>
        <v>#VALUE!</v>
      </c>
      <c r="J56" s="0" t="e">
        <f aca="true">MAX(0,I56*(1+(_xlfn.NORM.INV(RAND(),Inputs!$D$39,Inputs!$C$39)))-'Year Schedule'!$K$11+'Year Schedule'!$L$11)</f>
        <v>#VALUE!</v>
      </c>
      <c r="K56" s="0" t="e">
        <f aca="true">MAX(0,J56*(1+(_xlfn.NORM.INV(RAND(),Inputs!$D$39,Inputs!$C$39)))-'Year Schedule'!$K$12+'Year Schedule'!$L$12)</f>
        <v>#VALUE!</v>
      </c>
      <c r="L56" s="0" t="e">
        <f aca="true">MAX(0,K56*(1+(_xlfn.NORM.INV(RAND(),Inputs!$D$39,Inputs!$C$39)))-'Year Schedule'!$K$13+'Year Schedule'!$L$13)</f>
        <v>#VALUE!</v>
      </c>
      <c r="M56" s="0" t="e">
        <f aca="true">MAX(0,L56*(1+(_xlfn.NORM.INV(RAND(),Inputs!$D$39,Inputs!$C$39)))-'Year Schedule'!$K$14+'Year Schedule'!$L$14)</f>
        <v>#VALUE!</v>
      </c>
      <c r="N56" s="0" t="e">
        <f aca="true">MAX(0,M56*(1+(_xlfn.NORM.INV(RAND(),Inputs!$D$39,Inputs!$C$39)))-'Year Schedule'!$K$15+'Year Schedule'!$L$15)</f>
        <v>#VALUE!</v>
      </c>
      <c r="O56" s="0" t="e">
        <f aca="true">MAX(0,N56*(1+(_xlfn.NORM.INV(RAND(),Inputs!$D$39,Inputs!$C$39)))-'Year Schedule'!$K$16+'Year Schedule'!$L$16)</f>
        <v>#VALUE!</v>
      </c>
      <c r="P56" s="0" t="e">
        <f aca="true">MAX(0,O56*(1+(_xlfn.NORM.INV(RAND(),Inputs!$D$39,Inputs!$C$39)))-'Year Schedule'!$K$17+'Year Schedule'!$L$17)</f>
        <v>#VALUE!</v>
      </c>
      <c r="Q56" s="0" t="e">
        <f aca="true">MAX(0,P56*(1+(_xlfn.NORM.INV(RAND(),Inputs!$D$39,Inputs!$C$39)))-'Year Schedule'!$K$18+'Year Schedule'!$L$18)</f>
        <v>#VALUE!</v>
      </c>
      <c r="R56" s="0" t="e">
        <f aca="true">MAX(0,Q56*(1+(_xlfn.NORM.INV(RAND(),Inputs!$D$39,Inputs!$C$39)))-'Year Schedule'!$K$19+'Year Schedule'!$L$19)</f>
        <v>#VALUE!</v>
      </c>
      <c r="S56" s="0" t="e">
        <f aca="true">MAX(0,R56*(1+(_xlfn.NORM.INV(RAND(),Inputs!$D$39,Inputs!$C$39)))-'Year Schedule'!$K$20+'Year Schedule'!$L$20)</f>
        <v>#VALUE!</v>
      </c>
      <c r="T56" s="0" t="e">
        <f aca="true">MAX(0,S56*(1+(_xlfn.NORM.INV(RAND(),Inputs!$D$39,Inputs!$C$39)))-'Year Schedule'!$K$21+'Year Schedule'!$L$21)</f>
        <v>#VALUE!</v>
      </c>
      <c r="U56" s="0" t="e">
        <f aca="true">MAX(0,T56*(1+(_xlfn.NORM.INV(RAND(),Inputs!$D$39,Inputs!$C$39)))-'Year Schedule'!$K$22+'Year Schedule'!$L$22)</f>
        <v>#VALUE!</v>
      </c>
      <c r="V56" s="0" t="e">
        <f aca="true">MAX(0,U56*(1+(_xlfn.NORM.INV(RAND(),Inputs!$D$39,Inputs!$C$39)))-'Year Schedule'!$K$23+'Year Schedule'!$L$23)</f>
        <v>#VALUE!</v>
      </c>
      <c r="W56" s="0" t="e">
        <f aca="true">MAX(0,V56*(1+(_xlfn.NORM.INV(RAND(),Inputs!$D$39,Inputs!$C$39)))-'Year Schedule'!$K$24+'Year Schedule'!$L$24)</f>
        <v>#VALUE!</v>
      </c>
      <c r="X56" s="0" t="e">
        <f aca="true">MAX(0,W56*(1+(_xlfn.NORM.INV(RAND(),Inputs!$D$39,Inputs!$C$39)))-'Year Schedule'!$K$25+'Year Schedule'!$L$25)</f>
        <v>#VALUE!</v>
      </c>
      <c r="Y56" s="0" t="e">
        <f aca="true">MAX(0,X56*(1+(_xlfn.NORM.INV(RAND(),Inputs!$D$39,Inputs!$C$39)))-'Year Schedule'!$K$26+'Year Schedule'!$L$26)</f>
        <v>#VALUE!</v>
      </c>
      <c r="Z56" s="0" t="e">
        <f aca="true">MAX(0,Y56*(1+(_xlfn.NORM.INV(RAND(),Inputs!$D$39,Inputs!$C$39)))-'Year Schedule'!$K$27+'Year Schedule'!$L$27)</f>
        <v>#VALUE!</v>
      </c>
      <c r="AA56" s="0" t="e">
        <f aca="true">MAX(0,Z56*(1+(_xlfn.NORM.INV(RAND(),Inputs!$D$39,Inputs!$C$39)))-'Year Schedule'!$K$28+'Year Schedule'!$L$28)</f>
        <v>#VALUE!</v>
      </c>
      <c r="AB56" s="0" t="e">
        <f aca="true">MAX(0,AA56*(1+(_xlfn.NORM.INV(RAND(),Inputs!$D$39,Inputs!$C$39)))-'Year Schedule'!$K$29+'Year Schedule'!$L$29)</f>
        <v>#VALUE!</v>
      </c>
      <c r="AC56" s="0" t="e">
        <f aca="true">MAX(0,AB56*(1+(_xlfn.NORM.INV(RAND(),Inputs!$D$39,Inputs!$C$39)))-'Year Schedule'!$K$30+'Year Schedule'!$L$30)</f>
        <v>#VALUE!</v>
      </c>
      <c r="AD56" s="0" t="e">
        <f aca="true">MAX(0,AC56*(1+(_xlfn.NORM.INV(RAND(),Inputs!$D$39,Inputs!$C$39)))-'Year Schedule'!$K$31+'Year Schedule'!$L$31)</f>
        <v>#VALUE!</v>
      </c>
      <c r="AE56" s="0" t="e">
        <f aca="true">MAX(0,AD56*(1+(_xlfn.NORM.INV(RAND(),Inputs!$D$39,Inputs!$C$39)))-'Year Schedule'!$K$32+'Year Schedule'!$L$32)</f>
        <v>#VALUE!</v>
      </c>
      <c r="AF56" s="0" t="e">
        <f aca="true">MAX(0,AE56*(1+(_xlfn.NORM.INV(RAND(),Inputs!$D$39,Inputs!$C$39)))-'Year Schedule'!$K$33+'Year Schedule'!$L$33)</f>
        <v>#VALUE!</v>
      </c>
      <c r="AG56" s="0" t="e">
        <f aca="true">MAX(0,AF56*(1+(_xlfn.NORM.INV(RAND(),Inputs!$D$39,Inputs!$C$39)))-'Year Schedule'!$K$34+'Year Schedule'!$L$34)</f>
        <v>#VALUE!</v>
      </c>
      <c r="AH56" s="0" t="e">
        <f aca="true">MAX(0,AG56*(1+(_xlfn.NORM.INV(RAND(),Inputs!$D$39,Inputs!$C$39)))-'Year Schedule'!$K$35+'Year Schedule'!$L$35)</f>
        <v>#VALUE!</v>
      </c>
      <c r="AI56" s="0" t="e">
        <f aca="true">MAX(0,AH56*(1+(_xlfn.NORM.INV(RAND(),Inputs!$D$39,Inputs!$C$39)))-'Year Schedule'!$K$36+'Year Schedule'!$L$36)</f>
        <v>#VALUE!</v>
      </c>
      <c r="AJ56" s="0" t="e">
        <f aca="true">MAX(0,AI56*(1+(_xlfn.NORM.INV(RAND(),Inputs!$D$39,Inputs!$C$39)))-'Year Schedule'!$K$37+'Year Schedule'!$L$37)</f>
        <v>#VALUE!</v>
      </c>
      <c r="AK56" s="0" t="e">
        <f aca="true">MAX(0,AJ56*(1+(_xlfn.NORM.INV(RAND(),Inputs!$D$39,Inputs!$C$39)))-'Year Schedule'!$K$38+'Year Schedule'!$L$38)</f>
        <v>#VALUE!</v>
      </c>
      <c r="AL56" s="0" t="e">
        <f aca="true">MAX(0,AK56*(1+(_xlfn.NORM.INV(RAND(),Inputs!$D$39,Inputs!$C$39)))-'Year Schedule'!$K$39+'Year Schedule'!$L$39)</f>
        <v>#VALUE!</v>
      </c>
      <c r="AM56" s="0" t="e">
        <f aca="true">MAX(0,AL56*(1+(_xlfn.NORM.INV(RAND(),Inputs!$D$39,Inputs!$C$39)))-'Year Schedule'!$K$40+'Year Schedule'!$L$40)</f>
        <v>#VALUE!</v>
      </c>
      <c r="AN56" s="0" t="e">
        <f aca="true">MAX(0,AM56*(1+(_xlfn.NORM.INV(RAND(),Inputs!$D$39,Inputs!$C$39)))-'Year Schedule'!$K$41+'Year Schedule'!$L$41)</f>
        <v>#VALUE!</v>
      </c>
      <c r="AO56" s="0" t="e">
        <f aca="true">MAX(0,AN56*(1+(_xlfn.NORM.INV(RAND(),Inputs!$D$39,Inputs!$C$39)))-'Year Schedule'!$K$42+'Year Schedule'!$L$42)</f>
        <v>#VALUE!</v>
      </c>
      <c r="AP56" s="0" t="e">
        <f aca="true">MAX(0,AO56*(1+(_xlfn.NORM.INV(RAND(),Inputs!$D$39,Inputs!$C$39)))-'Year Schedule'!$K$43+'Year Schedule'!$L$43)</f>
        <v>#VALUE!</v>
      </c>
      <c r="AQ56" s="0" t="e">
        <f aca="true">MAX(0,AP56*(1+(_xlfn.NORM.INV(RAND(),Inputs!$D$39,Inputs!$C$39)))-'Year Schedule'!$K$44+'Year Schedule'!$L$44)</f>
        <v>#VALUE!</v>
      </c>
      <c r="AR56" s="0" t="e">
        <f aca="true">MAX(0,AQ56*(1+(_xlfn.NORM.INV(RAND(),Inputs!$D$39,Inputs!$C$39)))-'Year Schedule'!$K$45+'Year Schedule'!$L$45)</f>
        <v>#VALUE!</v>
      </c>
      <c r="AS56" s="0" t="e">
        <f aca="true">MAX(0,AR56*(1+(_xlfn.NORM.INV(RAND(),Inputs!$D$39,Inputs!$C$39)))-'Year Schedule'!$K$46+'Year Schedule'!$L$46)</f>
        <v>#VALUE!</v>
      </c>
      <c r="AT56" s="0" t="e">
        <f aca="true">MAX(0,AS56*(1+(_xlfn.NORM.INV(RAND(),Inputs!$D$39,Inputs!$C$39)))-'Year Schedule'!$K$47+'Year Schedule'!$L$47)</f>
        <v>#VALUE!</v>
      </c>
      <c r="AU56" s="0" t="e">
        <f aca="true">MAX(0,AT56*(1+(_xlfn.NORM.INV(RAND(),Inputs!$D$39,Inputs!$C$39)))-'Year Schedule'!$K$48+'Year Schedule'!$L$48)</f>
        <v>#VALUE!</v>
      </c>
      <c r="AV56" s="0" t="e">
        <f aca="true">MAX(0,AU56*(1+(_xlfn.NORM.INV(RAND(),Inputs!$D$39,Inputs!$C$39)))-'Year Schedule'!$K$49+'Year Schedule'!$L$49)</f>
        <v>#VALUE!</v>
      </c>
      <c r="AW56" s="0" t="e">
        <f aca="true">MAX(0,AV56*(1+(_xlfn.NORM.INV(RAND(),Inputs!$D$39,Inputs!$C$39)))-'Year Schedule'!$K$50+'Year Schedule'!$L$50)</f>
        <v>#VALUE!</v>
      </c>
      <c r="AX56" s="0" t="e">
        <f aca="true">MAX(0,AW56*(1+(_xlfn.NORM.INV(RAND(),Inputs!$D$39,Inputs!$C$39)))-'Year Schedule'!$K$51+'Year Schedule'!$L$51)</f>
        <v>#VALUE!</v>
      </c>
      <c r="AY56" s="0" t="e">
        <f aca="true">MAX(0,AX56*(1+(_xlfn.NORM.INV(RAND(),Inputs!$D$39,Inputs!$C$39)))-'Year Schedule'!$K$52+'Year Schedule'!$L$52)</f>
        <v>#VALUE!</v>
      </c>
      <c r="AZ56" s="0" t="e">
        <f aca="true">MAX(0,AY56*(1+(_xlfn.NORM.INV(RAND(),Inputs!$D$39,Inputs!$C$39)))-'Year Schedule'!$K$53+'Year Schedule'!$L$53)</f>
        <v>#VALUE!</v>
      </c>
      <c r="BA56" s="0" t="e">
        <f aca="false">INDEX(C56:AZ56,1,Inputs!$C$6)</f>
        <v>#VALUE!</v>
      </c>
      <c r="BB56" s="0" t="n">
        <f aca="false">IFERROR(EXP(SUMPRODUCT(LN((C56:INDEX(C56:AZ56,1,Inputs!$C$6)+$C$1004:INDEX($C$1004:$AZ$1004,1,Inputs!$C$6))/B56:INDEX(B56:AY56,1,Inputs!$C$6)))/Inputs!$C$6)-1,-1)</f>
        <v>-1</v>
      </c>
    </row>
    <row r="57" customFormat="false" ht="15" hidden="false" customHeight="true" outlineLevel="0" collapsed="false">
      <c r="A57" s="0" t="n">
        <v>55</v>
      </c>
      <c r="B57" s="177" t="n">
        <f aca="false">Inputs!$C$38</f>
        <v>0</v>
      </c>
      <c r="C57" s="0" t="e">
        <f aca="true">MAX(0,B57*(1+(_xlfn.NORM.INV(RAND(),Inputs!$D$39,Inputs!$C$39)))-'Year Schedule'!$K$4+'Year Schedule'!$L$4)</f>
        <v>#VALUE!</v>
      </c>
      <c r="D57" s="0" t="e">
        <f aca="true">MAX(0,C57*(1+(_xlfn.NORM.INV(RAND(),Inputs!$D$39,Inputs!$C$39)))-'Year Schedule'!$K$5+'Year Schedule'!$L$5)</f>
        <v>#VALUE!</v>
      </c>
      <c r="E57" s="0" t="e">
        <f aca="true">MAX(0,D57*(1+(_xlfn.NORM.INV(RAND(),Inputs!$D$39,Inputs!$C$39)))-'Year Schedule'!$K$6+'Year Schedule'!$L$6)</f>
        <v>#VALUE!</v>
      </c>
      <c r="F57" s="0" t="e">
        <f aca="true">MAX(0,E57*(1+(_xlfn.NORM.INV(RAND(),Inputs!$D$39,Inputs!$C$39)))-'Year Schedule'!$K$7+'Year Schedule'!$L$7)</f>
        <v>#VALUE!</v>
      </c>
      <c r="G57" s="0" t="e">
        <f aca="true">MAX(0,F57*(1+(_xlfn.NORM.INV(RAND(),Inputs!$D$39,Inputs!$C$39)))-'Year Schedule'!$K$8+'Year Schedule'!$L$8)</f>
        <v>#VALUE!</v>
      </c>
      <c r="H57" s="0" t="e">
        <f aca="true">MAX(0,G57*(1+(_xlfn.NORM.INV(RAND(),Inputs!$D$39,Inputs!$C$39)))-'Year Schedule'!$K$9+'Year Schedule'!$L$9)</f>
        <v>#VALUE!</v>
      </c>
      <c r="I57" s="0" t="e">
        <f aca="true">MAX(0,H57*(1+(_xlfn.NORM.INV(RAND(),Inputs!$D$39,Inputs!$C$39)))-'Year Schedule'!$K$10+'Year Schedule'!$L$10)</f>
        <v>#VALUE!</v>
      </c>
      <c r="J57" s="0" t="e">
        <f aca="true">MAX(0,I57*(1+(_xlfn.NORM.INV(RAND(),Inputs!$D$39,Inputs!$C$39)))-'Year Schedule'!$K$11+'Year Schedule'!$L$11)</f>
        <v>#VALUE!</v>
      </c>
      <c r="K57" s="0" t="e">
        <f aca="true">MAX(0,J57*(1+(_xlfn.NORM.INV(RAND(),Inputs!$D$39,Inputs!$C$39)))-'Year Schedule'!$K$12+'Year Schedule'!$L$12)</f>
        <v>#VALUE!</v>
      </c>
      <c r="L57" s="0" t="e">
        <f aca="true">MAX(0,K57*(1+(_xlfn.NORM.INV(RAND(),Inputs!$D$39,Inputs!$C$39)))-'Year Schedule'!$K$13+'Year Schedule'!$L$13)</f>
        <v>#VALUE!</v>
      </c>
      <c r="M57" s="0" t="e">
        <f aca="true">MAX(0,L57*(1+(_xlfn.NORM.INV(RAND(),Inputs!$D$39,Inputs!$C$39)))-'Year Schedule'!$K$14+'Year Schedule'!$L$14)</f>
        <v>#VALUE!</v>
      </c>
      <c r="N57" s="0" t="e">
        <f aca="true">MAX(0,M57*(1+(_xlfn.NORM.INV(RAND(),Inputs!$D$39,Inputs!$C$39)))-'Year Schedule'!$K$15+'Year Schedule'!$L$15)</f>
        <v>#VALUE!</v>
      </c>
      <c r="O57" s="0" t="e">
        <f aca="true">MAX(0,N57*(1+(_xlfn.NORM.INV(RAND(),Inputs!$D$39,Inputs!$C$39)))-'Year Schedule'!$K$16+'Year Schedule'!$L$16)</f>
        <v>#VALUE!</v>
      </c>
      <c r="P57" s="0" t="e">
        <f aca="true">MAX(0,O57*(1+(_xlfn.NORM.INV(RAND(),Inputs!$D$39,Inputs!$C$39)))-'Year Schedule'!$K$17+'Year Schedule'!$L$17)</f>
        <v>#VALUE!</v>
      </c>
      <c r="Q57" s="0" t="e">
        <f aca="true">MAX(0,P57*(1+(_xlfn.NORM.INV(RAND(),Inputs!$D$39,Inputs!$C$39)))-'Year Schedule'!$K$18+'Year Schedule'!$L$18)</f>
        <v>#VALUE!</v>
      </c>
      <c r="R57" s="0" t="e">
        <f aca="true">MAX(0,Q57*(1+(_xlfn.NORM.INV(RAND(),Inputs!$D$39,Inputs!$C$39)))-'Year Schedule'!$K$19+'Year Schedule'!$L$19)</f>
        <v>#VALUE!</v>
      </c>
      <c r="S57" s="0" t="e">
        <f aca="true">MAX(0,R57*(1+(_xlfn.NORM.INV(RAND(),Inputs!$D$39,Inputs!$C$39)))-'Year Schedule'!$K$20+'Year Schedule'!$L$20)</f>
        <v>#VALUE!</v>
      </c>
      <c r="T57" s="0" t="e">
        <f aca="true">MAX(0,S57*(1+(_xlfn.NORM.INV(RAND(),Inputs!$D$39,Inputs!$C$39)))-'Year Schedule'!$K$21+'Year Schedule'!$L$21)</f>
        <v>#VALUE!</v>
      </c>
      <c r="U57" s="0" t="e">
        <f aca="true">MAX(0,T57*(1+(_xlfn.NORM.INV(RAND(),Inputs!$D$39,Inputs!$C$39)))-'Year Schedule'!$K$22+'Year Schedule'!$L$22)</f>
        <v>#VALUE!</v>
      </c>
      <c r="V57" s="0" t="e">
        <f aca="true">MAX(0,U57*(1+(_xlfn.NORM.INV(RAND(),Inputs!$D$39,Inputs!$C$39)))-'Year Schedule'!$K$23+'Year Schedule'!$L$23)</f>
        <v>#VALUE!</v>
      </c>
      <c r="W57" s="0" t="e">
        <f aca="true">MAX(0,V57*(1+(_xlfn.NORM.INV(RAND(),Inputs!$D$39,Inputs!$C$39)))-'Year Schedule'!$K$24+'Year Schedule'!$L$24)</f>
        <v>#VALUE!</v>
      </c>
      <c r="X57" s="0" t="e">
        <f aca="true">MAX(0,W57*(1+(_xlfn.NORM.INV(RAND(),Inputs!$D$39,Inputs!$C$39)))-'Year Schedule'!$K$25+'Year Schedule'!$L$25)</f>
        <v>#VALUE!</v>
      </c>
      <c r="Y57" s="0" t="e">
        <f aca="true">MAX(0,X57*(1+(_xlfn.NORM.INV(RAND(),Inputs!$D$39,Inputs!$C$39)))-'Year Schedule'!$K$26+'Year Schedule'!$L$26)</f>
        <v>#VALUE!</v>
      </c>
      <c r="Z57" s="0" t="e">
        <f aca="true">MAX(0,Y57*(1+(_xlfn.NORM.INV(RAND(),Inputs!$D$39,Inputs!$C$39)))-'Year Schedule'!$K$27+'Year Schedule'!$L$27)</f>
        <v>#VALUE!</v>
      </c>
      <c r="AA57" s="0" t="e">
        <f aca="true">MAX(0,Z57*(1+(_xlfn.NORM.INV(RAND(),Inputs!$D$39,Inputs!$C$39)))-'Year Schedule'!$K$28+'Year Schedule'!$L$28)</f>
        <v>#VALUE!</v>
      </c>
      <c r="AB57" s="0" t="e">
        <f aca="true">MAX(0,AA57*(1+(_xlfn.NORM.INV(RAND(),Inputs!$D$39,Inputs!$C$39)))-'Year Schedule'!$K$29+'Year Schedule'!$L$29)</f>
        <v>#VALUE!</v>
      </c>
      <c r="AC57" s="0" t="e">
        <f aca="true">MAX(0,AB57*(1+(_xlfn.NORM.INV(RAND(),Inputs!$D$39,Inputs!$C$39)))-'Year Schedule'!$K$30+'Year Schedule'!$L$30)</f>
        <v>#VALUE!</v>
      </c>
      <c r="AD57" s="0" t="e">
        <f aca="true">MAX(0,AC57*(1+(_xlfn.NORM.INV(RAND(),Inputs!$D$39,Inputs!$C$39)))-'Year Schedule'!$K$31+'Year Schedule'!$L$31)</f>
        <v>#VALUE!</v>
      </c>
      <c r="AE57" s="0" t="e">
        <f aca="true">MAX(0,AD57*(1+(_xlfn.NORM.INV(RAND(),Inputs!$D$39,Inputs!$C$39)))-'Year Schedule'!$K$32+'Year Schedule'!$L$32)</f>
        <v>#VALUE!</v>
      </c>
      <c r="AF57" s="0" t="e">
        <f aca="true">MAX(0,AE57*(1+(_xlfn.NORM.INV(RAND(),Inputs!$D$39,Inputs!$C$39)))-'Year Schedule'!$K$33+'Year Schedule'!$L$33)</f>
        <v>#VALUE!</v>
      </c>
      <c r="AG57" s="0" t="e">
        <f aca="true">MAX(0,AF57*(1+(_xlfn.NORM.INV(RAND(),Inputs!$D$39,Inputs!$C$39)))-'Year Schedule'!$K$34+'Year Schedule'!$L$34)</f>
        <v>#VALUE!</v>
      </c>
      <c r="AH57" s="0" t="e">
        <f aca="true">MAX(0,AG57*(1+(_xlfn.NORM.INV(RAND(),Inputs!$D$39,Inputs!$C$39)))-'Year Schedule'!$K$35+'Year Schedule'!$L$35)</f>
        <v>#VALUE!</v>
      </c>
      <c r="AI57" s="0" t="e">
        <f aca="true">MAX(0,AH57*(1+(_xlfn.NORM.INV(RAND(),Inputs!$D$39,Inputs!$C$39)))-'Year Schedule'!$K$36+'Year Schedule'!$L$36)</f>
        <v>#VALUE!</v>
      </c>
      <c r="AJ57" s="0" t="e">
        <f aca="true">MAX(0,AI57*(1+(_xlfn.NORM.INV(RAND(),Inputs!$D$39,Inputs!$C$39)))-'Year Schedule'!$K$37+'Year Schedule'!$L$37)</f>
        <v>#VALUE!</v>
      </c>
      <c r="AK57" s="0" t="e">
        <f aca="true">MAX(0,AJ57*(1+(_xlfn.NORM.INV(RAND(),Inputs!$D$39,Inputs!$C$39)))-'Year Schedule'!$K$38+'Year Schedule'!$L$38)</f>
        <v>#VALUE!</v>
      </c>
      <c r="AL57" s="0" t="e">
        <f aca="true">MAX(0,AK57*(1+(_xlfn.NORM.INV(RAND(),Inputs!$D$39,Inputs!$C$39)))-'Year Schedule'!$K$39+'Year Schedule'!$L$39)</f>
        <v>#VALUE!</v>
      </c>
      <c r="AM57" s="0" t="e">
        <f aca="true">MAX(0,AL57*(1+(_xlfn.NORM.INV(RAND(),Inputs!$D$39,Inputs!$C$39)))-'Year Schedule'!$K$40+'Year Schedule'!$L$40)</f>
        <v>#VALUE!</v>
      </c>
      <c r="AN57" s="0" t="e">
        <f aca="true">MAX(0,AM57*(1+(_xlfn.NORM.INV(RAND(),Inputs!$D$39,Inputs!$C$39)))-'Year Schedule'!$K$41+'Year Schedule'!$L$41)</f>
        <v>#VALUE!</v>
      </c>
      <c r="AO57" s="0" t="e">
        <f aca="true">MAX(0,AN57*(1+(_xlfn.NORM.INV(RAND(),Inputs!$D$39,Inputs!$C$39)))-'Year Schedule'!$K$42+'Year Schedule'!$L$42)</f>
        <v>#VALUE!</v>
      </c>
      <c r="AP57" s="0" t="e">
        <f aca="true">MAX(0,AO57*(1+(_xlfn.NORM.INV(RAND(),Inputs!$D$39,Inputs!$C$39)))-'Year Schedule'!$K$43+'Year Schedule'!$L$43)</f>
        <v>#VALUE!</v>
      </c>
      <c r="AQ57" s="0" t="e">
        <f aca="true">MAX(0,AP57*(1+(_xlfn.NORM.INV(RAND(),Inputs!$D$39,Inputs!$C$39)))-'Year Schedule'!$K$44+'Year Schedule'!$L$44)</f>
        <v>#VALUE!</v>
      </c>
      <c r="AR57" s="0" t="e">
        <f aca="true">MAX(0,AQ57*(1+(_xlfn.NORM.INV(RAND(),Inputs!$D$39,Inputs!$C$39)))-'Year Schedule'!$K$45+'Year Schedule'!$L$45)</f>
        <v>#VALUE!</v>
      </c>
      <c r="AS57" s="0" t="e">
        <f aca="true">MAX(0,AR57*(1+(_xlfn.NORM.INV(RAND(),Inputs!$D$39,Inputs!$C$39)))-'Year Schedule'!$K$46+'Year Schedule'!$L$46)</f>
        <v>#VALUE!</v>
      </c>
      <c r="AT57" s="0" t="e">
        <f aca="true">MAX(0,AS57*(1+(_xlfn.NORM.INV(RAND(),Inputs!$D$39,Inputs!$C$39)))-'Year Schedule'!$K$47+'Year Schedule'!$L$47)</f>
        <v>#VALUE!</v>
      </c>
      <c r="AU57" s="0" t="e">
        <f aca="true">MAX(0,AT57*(1+(_xlfn.NORM.INV(RAND(),Inputs!$D$39,Inputs!$C$39)))-'Year Schedule'!$K$48+'Year Schedule'!$L$48)</f>
        <v>#VALUE!</v>
      </c>
      <c r="AV57" s="0" t="e">
        <f aca="true">MAX(0,AU57*(1+(_xlfn.NORM.INV(RAND(),Inputs!$D$39,Inputs!$C$39)))-'Year Schedule'!$K$49+'Year Schedule'!$L$49)</f>
        <v>#VALUE!</v>
      </c>
      <c r="AW57" s="0" t="e">
        <f aca="true">MAX(0,AV57*(1+(_xlfn.NORM.INV(RAND(),Inputs!$D$39,Inputs!$C$39)))-'Year Schedule'!$K$50+'Year Schedule'!$L$50)</f>
        <v>#VALUE!</v>
      </c>
      <c r="AX57" s="0" t="e">
        <f aca="true">MAX(0,AW57*(1+(_xlfn.NORM.INV(RAND(),Inputs!$D$39,Inputs!$C$39)))-'Year Schedule'!$K$51+'Year Schedule'!$L$51)</f>
        <v>#VALUE!</v>
      </c>
      <c r="AY57" s="0" t="e">
        <f aca="true">MAX(0,AX57*(1+(_xlfn.NORM.INV(RAND(),Inputs!$D$39,Inputs!$C$39)))-'Year Schedule'!$K$52+'Year Schedule'!$L$52)</f>
        <v>#VALUE!</v>
      </c>
      <c r="AZ57" s="0" t="e">
        <f aca="true">MAX(0,AY57*(1+(_xlfn.NORM.INV(RAND(),Inputs!$D$39,Inputs!$C$39)))-'Year Schedule'!$K$53+'Year Schedule'!$L$53)</f>
        <v>#VALUE!</v>
      </c>
      <c r="BA57" s="0" t="e">
        <f aca="false">INDEX(C57:AZ57,1,Inputs!$C$6)</f>
        <v>#VALUE!</v>
      </c>
      <c r="BB57" s="0" t="n">
        <f aca="false">IFERROR(EXP(SUMPRODUCT(LN((C57:INDEX(C57:AZ57,1,Inputs!$C$6)+$C$1004:INDEX($C$1004:$AZ$1004,1,Inputs!$C$6))/B57:INDEX(B57:AY57,1,Inputs!$C$6)))/Inputs!$C$6)-1,-1)</f>
        <v>-1</v>
      </c>
    </row>
    <row r="58" customFormat="false" ht="15" hidden="false" customHeight="true" outlineLevel="0" collapsed="false">
      <c r="A58" s="0" t="n">
        <v>56</v>
      </c>
      <c r="B58" s="177" t="n">
        <f aca="false">Inputs!$C$38</f>
        <v>0</v>
      </c>
      <c r="C58" s="0" t="e">
        <f aca="true">MAX(0,B58*(1+(_xlfn.NORM.INV(RAND(),Inputs!$D$39,Inputs!$C$39)))-'Year Schedule'!$K$4+'Year Schedule'!$L$4)</f>
        <v>#VALUE!</v>
      </c>
      <c r="D58" s="0" t="e">
        <f aca="true">MAX(0,C58*(1+(_xlfn.NORM.INV(RAND(),Inputs!$D$39,Inputs!$C$39)))-'Year Schedule'!$K$5+'Year Schedule'!$L$5)</f>
        <v>#VALUE!</v>
      </c>
      <c r="E58" s="0" t="e">
        <f aca="true">MAX(0,D58*(1+(_xlfn.NORM.INV(RAND(),Inputs!$D$39,Inputs!$C$39)))-'Year Schedule'!$K$6+'Year Schedule'!$L$6)</f>
        <v>#VALUE!</v>
      </c>
      <c r="F58" s="0" t="e">
        <f aca="true">MAX(0,E58*(1+(_xlfn.NORM.INV(RAND(),Inputs!$D$39,Inputs!$C$39)))-'Year Schedule'!$K$7+'Year Schedule'!$L$7)</f>
        <v>#VALUE!</v>
      </c>
      <c r="G58" s="0" t="e">
        <f aca="true">MAX(0,F58*(1+(_xlfn.NORM.INV(RAND(),Inputs!$D$39,Inputs!$C$39)))-'Year Schedule'!$K$8+'Year Schedule'!$L$8)</f>
        <v>#VALUE!</v>
      </c>
      <c r="H58" s="0" t="e">
        <f aca="true">MAX(0,G58*(1+(_xlfn.NORM.INV(RAND(),Inputs!$D$39,Inputs!$C$39)))-'Year Schedule'!$K$9+'Year Schedule'!$L$9)</f>
        <v>#VALUE!</v>
      </c>
      <c r="I58" s="0" t="e">
        <f aca="true">MAX(0,H58*(1+(_xlfn.NORM.INV(RAND(),Inputs!$D$39,Inputs!$C$39)))-'Year Schedule'!$K$10+'Year Schedule'!$L$10)</f>
        <v>#VALUE!</v>
      </c>
      <c r="J58" s="0" t="e">
        <f aca="true">MAX(0,I58*(1+(_xlfn.NORM.INV(RAND(),Inputs!$D$39,Inputs!$C$39)))-'Year Schedule'!$K$11+'Year Schedule'!$L$11)</f>
        <v>#VALUE!</v>
      </c>
      <c r="K58" s="0" t="e">
        <f aca="true">MAX(0,J58*(1+(_xlfn.NORM.INV(RAND(),Inputs!$D$39,Inputs!$C$39)))-'Year Schedule'!$K$12+'Year Schedule'!$L$12)</f>
        <v>#VALUE!</v>
      </c>
      <c r="L58" s="0" t="e">
        <f aca="true">MAX(0,K58*(1+(_xlfn.NORM.INV(RAND(),Inputs!$D$39,Inputs!$C$39)))-'Year Schedule'!$K$13+'Year Schedule'!$L$13)</f>
        <v>#VALUE!</v>
      </c>
      <c r="M58" s="0" t="e">
        <f aca="true">MAX(0,L58*(1+(_xlfn.NORM.INV(RAND(),Inputs!$D$39,Inputs!$C$39)))-'Year Schedule'!$K$14+'Year Schedule'!$L$14)</f>
        <v>#VALUE!</v>
      </c>
      <c r="N58" s="0" t="e">
        <f aca="true">MAX(0,M58*(1+(_xlfn.NORM.INV(RAND(),Inputs!$D$39,Inputs!$C$39)))-'Year Schedule'!$K$15+'Year Schedule'!$L$15)</f>
        <v>#VALUE!</v>
      </c>
      <c r="O58" s="0" t="e">
        <f aca="true">MAX(0,N58*(1+(_xlfn.NORM.INV(RAND(),Inputs!$D$39,Inputs!$C$39)))-'Year Schedule'!$K$16+'Year Schedule'!$L$16)</f>
        <v>#VALUE!</v>
      </c>
      <c r="P58" s="0" t="e">
        <f aca="true">MAX(0,O58*(1+(_xlfn.NORM.INV(RAND(),Inputs!$D$39,Inputs!$C$39)))-'Year Schedule'!$K$17+'Year Schedule'!$L$17)</f>
        <v>#VALUE!</v>
      </c>
      <c r="Q58" s="0" t="e">
        <f aca="true">MAX(0,P58*(1+(_xlfn.NORM.INV(RAND(),Inputs!$D$39,Inputs!$C$39)))-'Year Schedule'!$K$18+'Year Schedule'!$L$18)</f>
        <v>#VALUE!</v>
      </c>
      <c r="R58" s="0" t="e">
        <f aca="true">MAX(0,Q58*(1+(_xlfn.NORM.INV(RAND(),Inputs!$D$39,Inputs!$C$39)))-'Year Schedule'!$K$19+'Year Schedule'!$L$19)</f>
        <v>#VALUE!</v>
      </c>
      <c r="S58" s="0" t="e">
        <f aca="true">MAX(0,R58*(1+(_xlfn.NORM.INV(RAND(),Inputs!$D$39,Inputs!$C$39)))-'Year Schedule'!$K$20+'Year Schedule'!$L$20)</f>
        <v>#VALUE!</v>
      </c>
      <c r="T58" s="0" t="e">
        <f aca="true">MAX(0,S58*(1+(_xlfn.NORM.INV(RAND(),Inputs!$D$39,Inputs!$C$39)))-'Year Schedule'!$K$21+'Year Schedule'!$L$21)</f>
        <v>#VALUE!</v>
      </c>
      <c r="U58" s="0" t="e">
        <f aca="true">MAX(0,T58*(1+(_xlfn.NORM.INV(RAND(),Inputs!$D$39,Inputs!$C$39)))-'Year Schedule'!$K$22+'Year Schedule'!$L$22)</f>
        <v>#VALUE!</v>
      </c>
      <c r="V58" s="0" t="e">
        <f aca="true">MAX(0,U58*(1+(_xlfn.NORM.INV(RAND(),Inputs!$D$39,Inputs!$C$39)))-'Year Schedule'!$K$23+'Year Schedule'!$L$23)</f>
        <v>#VALUE!</v>
      </c>
      <c r="W58" s="0" t="e">
        <f aca="true">MAX(0,V58*(1+(_xlfn.NORM.INV(RAND(),Inputs!$D$39,Inputs!$C$39)))-'Year Schedule'!$K$24+'Year Schedule'!$L$24)</f>
        <v>#VALUE!</v>
      </c>
      <c r="X58" s="0" t="e">
        <f aca="true">MAX(0,W58*(1+(_xlfn.NORM.INV(RAND(),Inputs!$D$39,Inputs!$C$39)))-'Year Schedule'!$K$25+'Year Schedule'!$L$25)</f>
        <v>#VALUE!</v>
      </c>
      <c r="Y58" s="0" t="e">
        <f aca="true">MAX(0,X58*(1+(_xlfn.NORM.INV(RAND(),Inputs!$D$39,Inputs!$C$39)))-'Year Schedule'!$K$26+'Year Schedule'!$L$26)</f>
        <v>#VALUE!</v>
      </c>
      <c r="Z58" s="0" t="e">
        <f aca="true">MAX(0,Y58*(1+(_xlfn.NORM.INV(RAND(),Inputs!$D$39,Inputs!$C$39)))-'Year Schedule'!$K$27+'Year Schedule'!$L$27)</f>
        <v>#VALUE!</v>
      </c>
      <c r="AA58" s="0" t="e">
        <f aca="true">MAX(0,Z58*(1+(_xlfn.NORM.INV(RAND(),Inputs!$D$39,Inputs!$C$39)))-'Year Schedule'!$K$28+'Year Schedule'!$L$28)</f>
        <v>#VALUE!</v>
      </c>
      <c r="AB58" s="0" t="e">
        <f aca="true">MAX(0,AA58*(1+(_xlfn.NORM.INV(RAND(),Inputs!$D$39,Inputs!$C$39)))-'Year Schedule'!$K$29+'Year Schedule'!$L$29)</f>
        <v>#VALUE!</v>
      </c>
      <c r="AC58" s="0" t="e">
        <f aca="true">MAX(0,AB58*(1+(_xlfn.NORM.INV(RAND(),Inputs!$D$39,Inputs!$C$39)))-'Year Schedule'!$K$30+'Year Schedule'!$L$30)</f>
        <v>#VALUE!</v>
      </c>
      <c r="AD58" s="0" t="e">
        <f aca="true">MAX(0,AC58*(1+(_xlfn.NORM.INV(RAND(),Inputs!$D$39,Inputs!$C$39)))-'Year Schedule'!$K$31+'Year Schedule'!$L$31)</f>
        <v>#VALUE!</v>
      </c>
      <c r="AE58" s="0" t="e">
        <f aca="true">MAX(0,AD58*(1+(_xlfn.NORM.INV(RAND(),Inputs!$D$39,Inputs!$C$39)))-'Year Schedule'!$K$32+'Year Schedule'!$L$32)</f>
        <v>#VALUE!</v>
      </c>
      <c r="AF58" s="0" t="e">
        <f aca="true">MAX(0,AE58*(1+(_xlfn.NORM.INV(RAND(),Inputs!$D$39,Inputs!$C$39)))-'Year Schedule'!$K$33+'Year Schedule'!$L$33)</f>
        <v>#VALUE!</v>
      </c>
      <c r="AG58" s="0" t="e">
        <f aca="true">MAX(0,AF58*(1+(_xlfn.NORM.INV(RAND(),Inputs!$D$39,Inputs!$C$39)))-'Year Schedule'!$K$34+'Year Schedule'!$L$34)</f>
        <v>#VALUE!</v>
      </c>
      <c r="AH58" s="0" t="e">
        <f aca="true">MAX(0,AG58*(1+(_xlfn.NORM.INV(RAND(),Inputs!$D$39,Inputs!$C$39)))-'Year Schedule'!$K$35+'Year Schedule'!$L$35)</f>
        <v>#VALUE!</v>
      </c>
      <c r="AI58" s="0" t="e">
        <f aca="true">MAX(0,AH58*(1+(_xlfn.NORM.INV(RAND(),Inputs!$D$39,Inputs!$C$39)))-'Year Schedule'!$K$36+'Year Schedule'!$L$36)</f>
        <v>#VALUE!</v>
      </c>
      <c r="AJ58" s="0" t="e">
        <f aca="true">MAX(0,AI58*(1+(_xlfn.NORM.INV(RAND(),Inputs!$D$39,Inputs!$C$39)))-'Year Schedule'!$K$37+'Year Schedule'!$L$37)</f>
        <v>#VALUE!</v>
      </c>
      <c r="AK58" s="0" t="e">
        <f aca="true">MAX(0,AJ58*(1+(_xlfn.NORM.INV(RAND(),Inputs!$D$39,Inputs!$C$39)))-'Year Schedule'!$K$38+'Year Schedule'!$L$38)</f>
        <v>#VALUE!</v>
      </c>
      <c r="AL58" s="0" t="e">
        <f aca="true">MAX(0,AK58*(1+(_xlfn.NORM.INV(RAND(),Inputs!$D$39,Inputs!$C$39)))-'Year Schedule'!$K$39+'Year Schedule'!$L$39)</f>
        <v>#VALUE!</v>
      </c>
      <c r="AM58" s="0" t="e">
        <f aca="true">MAX(0,AL58*(1+(_xlfn.NORM.INV(RAND(),Inputs!$D$39,Inputs!$C$39)))-'Year Schedule'!$K$40+'Year Schedule'!$L$40)</f>
        <v>#VALUE!</v>
      </c>
      <c r="AN58" s="0" t="e">
        <f aca="true">MAX(0,AM58*(1+(_xlfn.NORM.INV(RAND(),Inputs!$D$39,Inputs!$C$39)))-'Year Schedule'!$K$41+'Year Schedule'!$L$41)</f>
        <v>#VALUE!</v>
      </c>
      <c r="AO58" s="0" t="e">
        <f aca="true">MAX(0,AN58*(1+(_xlfn.NORM.INV(RAND(),Inputs!$D$39,Inputs!$C$39)))-'Year Schedule'!$K$42+'Year Schedule'!$L$42)</f>
        <v>#VALUE!</v>
      </c>
      <c r="AP58" s="0" t="e">
        <f aca="true">MAX(0,AO58*(1+(_xlfn.NORM.INV(RAND(),Inputs!$D$39,Inputs!$C$39)))-'Year Schedule'!$K$43+'Year Schedule'!$L$43)</f>
        <v>#VALUE!</v>
      </c>
      <c r="AQ58" s="0" t="e">
        <f aca="true">MAX(0,AP58*(1+(_xlfn.NORM.INV(RAND(),Inputs!$D$39,Inputs!$C$39)))-'Year Schedule'!$K$44+'Year Schedule'!$L$44)</f>
        <v>#VALUE!</v>
      </c>
      <c r="AR58" s="0" t="e">
        <f aca="true">MAX(0,AQ58*(1+(_xlfn.NORM.INV(RAND(),Inputs!$D$39,Inputs!$C$39)))-'Year Schedule'!$K$45+'Year Schedule'!$L$45)</f>
        <v>#VALUE!</v>
      </c>
      <c r="AS58" s="0" t="e">
        <f aca="true">MAX(0,AR58*(1+(_xlfn.NORM.INV(RAND(),Inputs!$D$39,Inputs!$C$39)))-'Year Schedule'!$K$46+'Year Schedule'!$L$46)</f>
        <v>#VALUE!</v>
      </c>
      <c r="AT58" s="0" t="e">
        <f aca="true">MAX(0,AS58*(1+(_xlfn.NORM.INV(RAND(),Inputs!$D$39,Inputs!$C$39)))-'Year Schedule'!$K$47+'Year Schedule'!$L$47)</f>
        <v>#VALUE!</v>
      </c>
      <c r="AU58" s="0" t="e">
        <f aca="true">MAX(0,AT58*(1+(_xlfn.NORM.INV(RAND(),Inputs!$D$39,Inputs!$C$39)))-'Year Schedule'!$K$48+'Year Schedule'!$L$48)</f>
        <v>#VALUE!</v>
      </c>
      <c r="AV58" s="0" t="e">
        <f aca="true">MAX(0,AU58*(1+(_xlfn.NORM.INV(RAND(),Inputs!$D$39,Inputs!$C$39)))-'Year Schedule'!$K$49+'Year Schedule'!$L$49)</f>
        <v>#VALUE!</v>
      </c>
      <c r="AW58" s="0" t="e">
        <f aca="true">MAX(0,AV58*(1+(_xlfn.NORM.INV(RAND(),Inputs!$D$39,Inputs!$C$39)))-'Year Schedule'!$K$50+'Year Schedule'!$L$50)</f>
        <v>#VALUE!</v>
      </c>
      <c r="AX58" s="0" t="e">
        <f aca="true">MAX(0,AW58*(1+(_xlfn.NORM.INV(RAND(),Inputs!$D$39,Inputs!$C$39)))-'Year Schedule'!$K$51+'Year Schedule'!$L$51)</f>
        <v>#VALUE!</v>
      </c>
      <c r="AY58" s="0" t="e">
        <f aca="true">MAX(0,AX58*(1+(_xlfn.NORM.INV(RAND(),Inputs!$D$39,Inputs!$C$39)))-'Year Schedule'!$K$52+'Year Schedule'!$L$52)</f>
        <v>#VALUE!</v>
      </c>
      <c r="AZ58" s="0" t="e">
        <f aca="true">MAX(0,AY58*(1+(_xlfn.NORM.INV(RAND(),Inputs!$D$39,Inputs!$C$39)))-'Year Schedule'!$K$53+'Year Schedule'!$L$53)</f>
        <v>#VALUE!</v>
      </c>
      <c r="BA58" s="0" t="e">
        <f aca="false">INDEX(C58:AZ58,1,Inputs!$C$6)</f>
        <v>#VALUE!</v>
      </c>
      <c r="BB58" s="0" t="n">
        <f aca="false">IFERROR(EXP(SUMPRODUCT(LN((C58:INDEX(C58:AZ58,1,Inputs!$C$6)+$C$1004:INDEX($C$1004:$AZ$1004,1,Inputs!$C$6))/B58:INDEX(B58:AY58,1,Inputs!$C$6)))/Inputs!$C$6)-1,-1)</f>
        <v>-1</v>
      </c>
    </row>
    <row r="59" customFormat="false" ht="15" hidden="false" customHeight="true" outlineLevel="0" collapsed="false">
      <c r="A59" s="0" t="n">
        <v>57</v>
      </c>
      <c r="B59" s="177" t="n">
        <f aca="false">Inputs!$C$38</f>
        <v>0</v>
      </c>
      <c r="C59" s="0" t="e">
        <f aca="true">MAX(0,B59*(1+(_xlfn.NORM.INV(RAND(),Inputs!$D$39,Inputs!$C$39)))-'Year Schedule'!$K$4+'Year Schedule'!$L$4)</f>
        <v>#VALUE!</v>
      </c>
      <c r="D59" s="0" t="e">
        <f aca="true">MAX(0,C59*(1+(_xlfn.NORM.INV(RAND(),Inputs!$D$39,Inputs!$C$39)))-'Year Schedule'!$K$5+'Year Schedule'!$L$5)</f>
        <v>#VALUE!</v>
      </c>
      <c r="E59" s="0" t="e">
        <f aca="true">MAX(0,D59*(1+(_xlfn.NORM.INV(RAND(),Inputs!$D$39,Inputs!$C$39)))-'Year Schedule'!$K$6+'Year Schedule'!$L$6)</f>
        <v>#VALUE!</v>
      </c>
      <c r="F59" s="0" t="e">
        <f aca="true">MAX(0,E59*(1+(_xlfn.NORM.INV(RAND(),Inputs!$D$39,Inputs!$C$39)))-'Year Schedule'!$K$7+'Year Schedule'!$L$7)</f>
        <v>#VALUE!</v>
      </c>
      <c r="G59" s="0" t="e">
        <f aca="true">MAX(0,F59*(1+(_xlfn.NORM.INV(RAND(),Inputs!$D$39,Inputs!$C$39)))-'Year Schedule'!$K$8+'Year Schedule'!$L$8)</f>
        <v>#VALUE!</v>
      </c>
      <c r="H59" s="0" t="e">
        <f aca="true">MAX(0,G59*(1+(_xlfn.NORM.INV(RAND(),Inputs!$D$39,Inputs!$C$39)))-'Year Schedule'!$K$9+'Year Schedule'!$L$9)</f>
        <v>#VALUE!</v>
      </c>
      <c r="I59" s="0" t="e">
        <f aca="true">MAX(0,H59*(1+(_xlfn.NORM.INV(RAND(),Inputs!$D$39,Inputs!$C$39)))-'Year Schedule'!$K$10+'Year Schedule'!$L$10)</f>
        <v>#VALUE!</v>
      </c>
      <c r="J59" s="0" t="e">
        <f aca="true">MAX(0,I59*(1+(_xlfn.NORM.INV(RAND(),Inputs!$D$39,Inputs!$C$39)))-'Year Schedule'!$K$11+'Year Schedule'!$L$11)</f>
        <v>#VALUE!</v>
      </c>
      <c r="K59" s="0" t="e">
        <f aca="true">MAX(0,J59*(1+(_xlfn.NORM.INV(RAND(),Inputs!$D$39,Inputs!$C$39)))-'Year Schedule'!$K$12+'Year Schedule'!$L$12)</f>
        <v>#VALUE!</v>
      </c>
      <c r="L59" s="0" t="e">
        <f aca="true">MAX(0,K59*(1+(_xlfn.NORM.INV(RAND(),Inputs!$D$39,Inputs!$C$39)))-'Year Schedule'!$K$13+'Year Schedule'!$L$13)</f>
        <v>#VALUE!</v>
      </c>
      <c r="M59" s="0" t="e">
        <f aca="true">MAX(0,L59*(1+(_xlfn.NORM.INV(RAND(),Inputs!$D$39,Inputs!$C$39)))-'Year Schedule'!$K$14+'Year Schedule'!$L$14)</f>
        <v>#VALUE!</v>
      </c>
      <c r="N59" s="0" t="e">
        <f aca="true">MAX(0,M59*(1+(_xlfn.NORM.INV(RAND(),Inputs!$D$39,Inputs!$C$39)))-'Year Schedule'!$K$15+'Year Schedule'!$L$15)</f>
        <v>#VALUE!</v>
      </c>
      <c r="O59" s="0" t="e">
        <f aca="true">MAX(0,N59*(1+(_xlfn.NORM.INV(RAND(),Inputs!$D$39,Inputs!$C$39)))-'Year Schedule'!$K$16+'Year Schedule'!$L$16)</f>
        <v>#VALUE!</v>
      </c>
      <c r="P59" s="0" t="e">
        <f aca="true">MAX(0,O59*(1+(_xlfn.NORM.INV(RAND(),Inputs!$D$39,Inputs!$C$39)))-'Year Schedule'!$K$17+'Year Schedule'!$L$17)</f>
        <v>#VALUE!</v>
      </c>
      <c r="Q59" s="0" t="e">
        <f aca="true">MAX(0,P59*(1+(_xlfn.NORM.INV(RAND(),Inputs!$D$39,Inputs!$C$39)))-'Year Schedule'!$K$18+'Year Schedule'!$L$18)</f>
        <v>#VALUE!</v>
      </c>
      <c r="R59" s="0" t="e">
        <f aca="true">MAX(0,Q59*(1+(_xlfn.NORM.INV(RAND(),Inputs!$D$39,Inputs!$C$39)))-'Year Schedule'!$K$19+'Year Schedule'!$L$19)</f>
        <v>#VALUE!</v>
      </c>
      <c r="S59" s="0" t="e">
        <f aca="true">MAX(0,R59*(1+(_xlfn.NORM.INV(RAND(),Inputs!$D$39,Inputs!$C$39)))-'Year Schedule'!$K$20+'Year Schedule'!$L$20)</f>
        <v>#VALUE!</v>
      </c>
      <c r="T59" s="0" t="e">
        <f aca="true">MAX(0,S59*(1+(_xlfn.NORM.INV(RAND(),Inputs!$D$39,Inputs!$C$39)))-'Year Schedule'!$K$21+'Year Schedule'!$L$21)</f>
        <v>#VALUE!</v>
      </c>
      <c r="U59" s="0" t="e">
        <f aca="true">MAX(0,T59*(1+(_xlfn.NORM.INV(RAND(),Inputs!$D$39,Inputs!$C$39)))-'Year Schedule'!$K$22+'Year Schedule'!$L$22)</f>
        <v>#VALUE!</v>
      </c>
      <c r="V59" s="0" t="e">
        <f aca="true">MAX(0,U59*(1+(_xlfn.NORM.INV(RAND(),Inputs!$D$39,Inputs!$C$39)))-'Year Schedule'!$K$23+'Year Schedule'!$L$23)</f>
        <v>#VALUE!</v>
      </c>
      <c r="W59" s="0" t="e">
        <f aca="true">MAX(0,V59*(1+(_xlfn.NORM.INV(RAND(),Inputs!$D$39,Inputs!$C$39)))-'Year Schedule'!$K$24+'Year Schedule'!$L$24)</f>
        <v>#VALUE!</v>
      </c>
      <c r="X59" s="0" t="e">
        <f aca="true">MAX(0,W59*(1+(_xlfn.NORM.INV(RAND(),Inputs!$D$39,Inputs!$C$39)))-'Year Schedule'!$K$25+'Year Schedule'!$L$25)</f>
        <v>#VALUE!</v>
      </c>
      <c r="Y59" s="0" t="e">
        <f aca="true">MAX(0,X59*(1+(_xlfn.NORM.INV(RAND(),Inputs!$D$39,Inputs!$C$39)))-'Year Schedule'!$K$26+'Year Schedule'!$L$26)</f>
        <v>#VALUE!</v>
      </c>
      <c r="Z59" s="0" t="e">
        <f aca="true">MAX(0,Y59*(1+(_xlfn.NORM.INV(RAND(),Inputs!$D$39,Inputs!$C$39)))-'Year Schedule'!$K$27+'Year Schedule'!$L$27)</f>
        <v>#VALUE!</v>
      </c>
      <c r="AA59" s="0" t="e">
        <f aca="true">MAX(0,Z59*(1+(_xlfn.NORM.INV(RAND(),Inputs!$D$39,Inputs!$C$39)))-'Year Schedule'!$K$28+'Year Schedule'!$L$28)</f>
        <v>#VALUE!</v>
      </c>
      <c r="AB59" s="0" t="e">
        <f aca="true">MAX(0,AA59*(1+(_xlfn.NORM.INV(RAND(),Inputs!$D$39,Inputs!$C$39)))-'Year Schedule'!$K$29+'Year Schedule'!$L$29)</f>
        <v>#VALUE!</v>
      </c>
      <c r="AC59" s="0" t="e">
        <f aca="true">MAX(0,AB59*(1+(_xlfn.NORM.INV(RAND(),Inputs!$D$39,Inputs!$C$39)))-'Year Schedule'!$K$30+'Year Schedule'!$L$30)</f>
        <v>#VALUE!</v>
      </c>
      <c r="AD59" s="0" t="e">
        <f aca="true">MAX(0,AC59*(1+(_xlfn.NORM.INV(RAND(),Inputs!$D$39,Inputs!$C$39)))-'Year Schedule'!$K$31+'Year Schedule'!$L$31)</f>
        <v>#VALUE!</v>
      </c>
      <c r="AE59" s="0" t="e">
        <f aca="true">MAX(0,AD59*(1+(_xlfn.NORM.INV(RAND(),Inputs!$D$39,Inputs!$C$39)))-'Year Schedule'!$K$32+'Year Schedule'!$L$32)</f>
        <v>#VALUE!</v>
      </c>
      <c r="AF59" s="0" t="e">
        <f aca="true">MAX(0,AE59*(1+(_xlfn.NORM.INV(RAND(),Inputs!$D$39,Inputs!$C$39)))-'Year Schedule'!$K$33+'Year Schedule'!$L$33)</f>
        <v>#VALUE!</v>
      </c>
      <c r="AG59" s="0" t="e">
        <f aca="true">MAX(0,AF59*(1+(_xlfn.NORM.INV(RAND(),Inputs!$D$39,Inputs!$C$39)))-'Year Schedule'!$K$34+'Year Schedule'!$L$34)</f>
        <v>#VALUE!</v>
      </c>
      <c r="AH59" s="0" t="e">
        <f aca="true">MAX(0,AG59*(1+(_xlfn.NORM.INV(RAND(),Inputs!$D$39,Inputs!$C$39)))-'Year Schedule'!$K$35+'Year Schedule'!$L$35)</f>
        <v>#VALUE!</v>
      </c>
      <c r="AI59" s="0" t="e">
        <f aca="true">MAX(0,AH59*(1+(_xlfn.NORM.INV(RAND(),Inputs!$D$39,Inputs!$C$39)))-'Year Schedule'!$K$36+'Year Schedule'!$L$36)</f>
        <v>#VALUE!</v>
      </c>
      <c r="AJ59" s="0" t="e">
        <f aca="true">MAX(0,AI59*(1+(_xlfn.NORM.INV(RAND(),Inputs!$D$39,Inputs!$C$39)))-'Year Schedule'!$K$37+'Year Schedule'!$L$37)</f>
        <v>#VALUE!</v>
      </c>
      <c r="AK59" s="0" t="e">
        <f aca="true">MAX(0,AJ59*(1+(_xlfn.NORM.INV(RAND(),Inputs!$D$39,Inputs!$C$39)))-'Year Schedule'!$K$38+'Year Schedule'!$L$38)</f>
        <v>#VALUE!</v>
      </c>
      <c r="AL59" s="0" t="e">
        <f aca="true">MAX(0,AK59*(1+(_xlfn.NORM.INV(RAND(),Inputs!$D$39,Inputs!$C$39)))-'Year Schedule'!$K$39+'Year Schedule'!$L$39)</f>
        <v>#VALUE!</v>
      </c>
      <c r="AM59" s="0" t="e">
        <f aca="true">MAX(0,AL59*(1+(_xlfn.NORM.INV(RAND(),Inputs!$D$39,Inputs!$C$39)))-'Year Schedule'!$K$40+'Year Schedule'!$L$40)</f>
        <v>#VALUE!</v>
      </c>
      <c r="AN59" s="0" t="e">
        <f aca="true">MAX(0,AM59*(1+(_xlfn.NORM.INV(RAND(),Inputs!$D$39,Inputs!$C$39)))-'Year Schedule'!$K$41+'Year Schedule'!$L$41)</f>
        <v>#VALUE!</v>
      </c>
      <c r="AO59" s="0" t="e">
        <f aca="true">MAX(0,AN59*(1+(_xlfn.NORM.INV(RAND(),Inputs!$D$39,Inputs!$C$39)))-'Year Schedule'!$K$42+'Year Schedule'!$L$42)</f>
        <v>#VALUE!</v>
      </c>
      <c r="AP59" s="0" t="e">
        <f aca="true">MAX(0,AO59*(1+(_xlfn.NORM.INV(RAND(),Inputs!$D$39,Inputs!$C$39)))-'Year Schedule'!$K$43+'Year Schedule'!$L$43)</f>
        <v>#VALUE!</v>
      </c>
      <c r="AQ59" s="0" t="e">
        <f aca="true">MAX(0,AP59*(1+(_xlfn.NORM.INV(RAND(),Inputs!$D$39,Inputs!$C$39)))-'Year Schedule'!$K$44+'Year Schedule'!$L$44)</f>
        <v>#VALUE!</v>
      </c>
      <c r="AR59" s="0" t="e">
        <f aca="true">MAX(0,AQ59*(1+(_xlfn.NORM.INV(RAND(),Inputs!$D$39,Inputs!$C$39)))-'Year Schedule'!$K$45+'Year Schedule'!$L$45)</f>
        <v>#VALUE!</v>
      </c>
      <c r="AS59" s="0" t="e">
        <f aca="true">MAX(0,AR59*(1+(_xlfn.NORM.INV(RAND(),Inputs!$D$39,Inputs!$C$39)))-'Year Schedule'!$K$46+'Year Schedule'!$L$46)</f>
        <v>#VALUE!</v>
      </c>
      <c r="AT59" s="0" t="e">
        <f aca="true">MAX(0,AS59*(1+(_xlfn.NORM.INV(RAND(),Inputs!$D$39,Inputs!$C$39)))-'Year Schedule'!$K$47+'Year Schedule'!$L$47)</f>
        <v>#VALUE!</v>
      </c>
      <c r="AU59" s="0" t="e">
        <f aca="true">MAX(0,AT59*(1+(_xlfn.NORM.INV(RAND(),Inputs!$D$39,Inputs!$C$39)))-'Year Schedule'!$K$48+'Year Schedule'!$L$48)</f>
        <v>#VALUE!</v>
      </c>
      <c r="AV59" s="0" t="e">
        <f aca="true">MAX(0,AU59*(1+(_xlfn.NORM.INV(RAND(),Inputs!$D$39,Inputs!$C$39)))-'Year Schedule'!$K$49+'Year Schedule'!$L$49)</f>
        <v>#VALUE!</v>
      </c>
      <c r="AW59" s="0" t="e">
        <f aca="true">MAX(0,AV59*(1+(_xlfn.NORM.INV(RAND(),Inputs!$D$39,Inputs!$C$39)))-'Year Schedule'!$K$50+'Year Schedule'!$L$50)</f>
        <v>#VALUE!</v>
      </c>
      <c r="AX59" s="0" t="e">
        <f aca="true">MAX(0,AW59*(1+(_xlfn.NORM.INV(RAND(),Inputs!$D$39,Inputs!$C$39)))-'Year Schedule'!$K$51+'Year Schedule'!$L$51)</f>
        <v>#VALUE!</v>
      </c>
      <c r="AY59" s="0" t="e">
        <f aca="true">MAX(0,AX59*(1+(_xlfn.NORM.INV(RAND(),Inputs!$D$39,Inputs!$C$39)))-'Year Schedule'!$K$52+'Year Schedule'!$L$52)</f>
        <v>#VALUE!</v>
      </c>
      <c r="AZ59" s="0" t="e">
        <f aca="true">MAX(0,AY59*(1+(_xlfn.NORM.INV(RAND(),Inputs!$D$39,Inputs!$C$39)))-'Year Schedule'!$K$53+'Year Schedule'!$L$53)</f>
        <v>#VALUE!</v>
      </c>
      <c r="BA59" s="0" t="e">
        <f aca="false">INDEX(C59:AZ59,1,Inputs!$C$6)</f>
        <v>#VALUE!</v>
      </c>
      <c r="BB59" s="0" t="n">
        <f aca="false">IFERROR(EXP(SUMPRODUCT(LN((C59:INDEX(C59:AZ59,1,Inputs!$C$6)+$C$1004:INDEX($C$1004:$AZ$1004,1,Inputs!$C$6))/B59:INDEX(B59:AY59,1,Inputs!$C$6)))/Inputs!$C$6)-1,-1)</f>
        <v>-1</v>
      </c>
    </row>
    <row r="60" customFormat="false" ht="15" hidden="false" customHeight="true" outlineLevel="0" collapsed="false">
      <c r="A60" s="0" t="n">
        <v>58</v>
      </c>
      <c r="B60" s="177" t="n">
        <f aca="false">Inputs!$C$38</f>
        <v>0</v>
      </c>
      <c r="C60" s="0" t="e">
        <f aca="true">MAX(0,B60*(1+(_xlfn.NORM.INV(RAND(),Inputs!$D$39,Inputs!$C$39)))-'Year Schedule'!$K$4+'Year Schedule'!$L$4)</f>
        <v>#VALUE!</v>
      </c>
      <c r="D60" s="0" t="e">
        <f aca="true">MAX(0,C60*(1+(_xlfn.NORM.INV(RAND(),Inputs!$D$39,Inputs!$C$39)))-'Year Schedule'!$K$5+'Year Schedule'!$L$5)</f>
        <v>#VALUE!</v>
      </c>
      <c r="E60" s="0" t="e">
        <f aca="true">MAX(0,D60*(1+(_xlfn.NORM.INV(RAND(),Inputs!$D$39,Inputs!$C$39)))-'Year Schedule'!$K$6+'Year Schedule'!$L$6)</f>
        <v>#VALUE!</v>
      </c>
      <c r="F60" s="0" t="e">
        <f aca="true">MAX(0,E60*(1+(_xlfn.NORM.INV(RAND(),Inputs!$D$39,Inputs!$C$39)))-'Year Schedule'!$K$7+'Year Schedule'!$L$7)</f>
        <v>#VALUE!</v>
      </c>
      <c r="G60" s="0" t="e">
        <f aca="true">MAX(0,F60*(1+(_xlfn.NORM.INV(RAND(),Inputs!$D$39,Inputs!$C$39)))-'Year Schedule'!$K$8+'Year Schedule'!$L$8)</f>
        <v>#VALUE!</v>
      </c>
      <c r="H60" s="0" t="e">
        <f aca="true">MAX(0,G60*(1+(_xlfn.NORM.INV(RAND(),Inputs!$D$39,Inputs!$C$39)))-'Year Schedule'!$K$9+'Year Schedule'!$L$9)</f>
        <v>#VALUE!</v>
      </c>
      <c r="I60" s="0" t="e">
        <f aca="true">MAX(0,H60*(1+(_xlfn.NORM.INV(RAND(),Inputs!$D$39,Inputs!$C$39)))-'Year Schedule'!$K$10+'Year Schedule'!$L$10)</f>
        <v>#VALUE!</v>
      </c>
      <c r="J60" s="0" t="e">
        <f aca="true">MAX(0,I60*(1+(_xlfn.NORM.INV(RAND(),Inputs!$D$39,Inputs!$C$39)))-'Year Schedule'!$K$11+'Year Schedule'!$L$11)</f>
        <v>#VALUE!</v>
      </c>
      <c r="K60" s="0" t="e">
        <f aca="true">MAX(0,J60*(1+(_xlfn.NORM.INV(RAND(),Inputs!$D$39,Inputs!$C$39)))-'Year Schedule'!$K$12+'Year Schedule'!$L$12)</f>
        <v>#VALUE!</v>
      </c>
      <c r="L60" s="0" t="e">
        <f aca="true">MAX(0,K60*(1+(_xlfn.NORM.INV(RAND(),Inputs!$D$39,Inputs!$C$39)))-'Year Schedule'!$K$13+'Year Schedule'!$L$13)</f>
        <v>#VALUE!</v>
      </c>
      <c r="M60" s="0" t="e">
        <f aca="true">MAX(0,L60*(1+(_xlfn.NORM.INV(RAND(),Inputs!$D$39,Inputs!$C$39)))-'Year Schedule'!$K$14+'Year Schedule'!$L$14)</f>
        <v>#VALUE!</v>
      </c>
      <c r="N60" s="0" t="e">
        <f aca="true">MAX(0,M60*(1+(_xlfn.NORM.INV(RAND(),Inputs!$D$39,Inputs!$C$39)))-'Year Schedule'!$K$15+'Year Schedule'!$L$15)</f>
        <v>#VALUE!</v>
      </c>
      <c r="O60" s="0" t="e">
        <f aca="true">MAX(0,N60*(1+(_xlfn.NORM.INV(RAND(),Inputs!$D$39,Inputs!$C$39)))-'Year Schedule'!$K$16+'Year Schedule'!$L$16)</f>
        <v>#VALUE!</v>
      </c>
      <c r="P60" s="0" t="e">
        <f aca="true">MAX(0,O60*(1+(_xlfn.NORM.INV(RAND(),Inputs!$D$39,Inputs!$C$39)))-'Year Schedule'!$K$17+'Year Schedule'!$L$17)</f>
        <v>#VALUE!</v>
      </c>
      <c r="Q60" s="0" t="e">
        <f aca="true">MAX(0,P60*(1+(_xlfn.NORM.INV(RAND(),Inputs!$D$39,Inputs!$C$39)))-'Year Schedule'!$K$18+'Year Schedule'!$L$18)</f>
        <v>#VALUE!</v>
      </c>
      <c r="R60" s="0" t="e">
        <f aca="true">MAX(0,Q60*(1+(_xlfn.NORM.INV(RAND(),Inputs!$D$39,Inputs!$C$39)))-'Year Schedule'!$K$19+'Year Schedule'!$L$19)</f>
        <v>#VALUE!</v>
      </c>
      <c r="S60" s="0" t="e">
        <f aca="true">MAX(0,R60*(1+(_xlfn.NORM.INV(RAND(),Inputs!$D$39,Inputs!$C$39)))-'Year Schedule'!$K$20+'Year Schedule'!$L$20)</f>
        <v>#VALUE!</v>
      </c>
      <c r="T60" s="0" t="e">
        <f aca="true">MAX(0,S60*(1+(_xlfn.NORM.INV(RAND(),Inputs!$D$39,Inputs!$C$39)))-'Year Schedule'!$K$21+'Year Schedule'!$L$21)</f>
        <v>#VALUE!</v>
      </c>
      <c r="U60" s="0" t="e">
        <f aca="true">MAX(0,T60*(1+(_xlfn.NORM.INV(RAND(),Inputs!$D$39,Inputs!$C$39)))-'Year Schedule'!$K$22+'Year Schedule'!$L$22)</f>
        <v>#VALUE!</v>
      </c>
      <c r="V60" s="0" t="e">
        <f aca="true">MAX(0,U60*(1+(_xlfn.NORM.INV(RAND(),Inputs!$D$39,Inputs!$C$39)))-'Year Schedule'!$K$23+'Year Schedule'!$L$23)</f>
        <v>#VALUE!</v>
      </c>
      <c r="W60" s="0" t="e">
        <f aca="true">MAX(0,V60*(1+(_xlfn.NORM.INV(RAND(),Inputs!$D$39,Inputs!$C$39)))-'Year Schedule'!$K$24+'Year Schedule'!$L$24)</f>
        <v>#VALUE!</v>
      </c>
      <c r="X60" s="0" t="e">
        <f aca="true">MAX(0,W60*(1+(_xlfn.NORM.INV(RAND(),Inputs!$D$39,Inputs!$C$39)))-'Year Schedule'!$K$25+'Year Schedule'!$L$25)</f>
        <v>#VALUE!</v>
      </c>
      <c r="Y60" s="0" t="e">
        <f aca="true">MAX(0,X60*(1+(_xlfn.NORM.INV(RAND(),Inputs!$D$39,Inputs!$C$39)))-'Year Schedule'!$K$26+'Year Schedule'!$L$26)</f>
        <v>#VALUE!</v>
      </c>
      <c r="Z60" s="0" t="e">
        <f aca="true">MAX(0,Y60*(1+(_xlfn.NORM.INV(RAND(),Inputs!$D$39,Inputs!$C$39)))-'Year Schedule'!$K$27+'Year Schedule'!$L$27)</f>
        <v>#VALUE!</v>
      </c>
      <c r="AA60" s="0" t="e">
        <f aca="true">MAX(0,Z60*(1+(_xlfn.NORM.INV(RAND(),Inputs!$D$39,Inputs!$C$39)))-'Year Schedule'!$K$28+'Year Schedule'!$L$28)</f>
        <v>#VALUE!</v>
      </c>
      <c r="AB60" s="0" t="e">
        <f aca="true">MAX(0,AA60*(1+(_xlfn.NORM.INV(RAND(),Inputs!$D$39,Inputs!$C$39)))-'Year Schedule'!$K$29+'Year Schedule'!$L$29)</f>
        <v>#VALUE!</v>
      </c>
      <c r="AC60" s="0" t="e">
        <f aca="true">MAX(0,AB60*(1+(_xlfn.NORM.INV(RAND(),Inputs!$D$39,Inputs!$C$39)))-'Year Schedule'!$K$30+'Year Schedule'!$L$30)</f>
        <v>#VALUE!</v>
      </c>
      <c r="AD60" s="0" t="e">
        <f aca="true">MAX(0,AC60*(1+(_xlfn.NORM.INV(RAND(),Inputs!$D$39,Inputs!$C$39)))-'Year Schedule'!$K$31+'Year Schedule'!$L$31)</f>
        <v>#VALUE!</v>
      </c>
      <c r="AE60" s="0" t="e">
        <f aca="true">MAX(0,AD60*(1+(_xlfn.NORM.INV(RAND(),Inputs!$D$39,Inputs!$C$39)))-'Year Schedule'!$K$32+'Year Schedule'!$L$32)</f>
        <v>#VALUE!</v>
      </c>
      <c r="AF60" s="0" t="e">
        <f aca="true">MAX(0,AE60*(1+(_xlfn.NORM.INV(RAND(),Inputs!$D$39,Inputs!$C$39)))-'Year Schedule'!$K$33+'Year Schedule'!$L$33)</f>
        <v>#VALUE!</v>
      </c>
      <c r="AG60" s="0" t="e">
        <f aca="true">MAX(0,AF60*(1+(_xlfn.NORM.INV(RAND(),Inputs!$D$39,Inputs!$C$39)))-'Year Schedule'!$K$34+'Year Schedule'!$L$34)</f>
        <v>#VALUE!</v>
      </c>
      <c r="AH60" s="0" t="e">
        <f aca="true">MAX(0,AG60*(1+(_xlfn.NORM.INV(RAND(),Inputs!$D$39,Inputs!$C$39)))-'Year Schedule'!$K$35+'Year Schedule'!$L$35)</f>
        <v>#VALUE!</v>
      </c>
      <c r="AI60" s="0" t="e">
        <f aca="true">MAX(0,AH60*(1+(_xlfn.NORM.INV(RAND(),Inputs!$D$39,Inputs!$C$39)))-'Year Schedule'!$K$36+'Year Schedule'!$L$36)</f>
        <v>#VALUE!</v>
      </c>
      <c r="AJ60" s="0" t="e">
        <f aca="true">MAX(0,AI60*(1+(_xlfn.NORM.INV(RAND(),Inputs!$D$39,Inputs!$C$39)))-'Year Schedule'!$K$37+'Year Schedule'!$L$37)</f>
        <v>#VALUE!</v>
      </c>
      <c r="AK60" s="0" t="e">
        <f aca="true">MAX(0,AJ60*(1+(_xlfn.NORM.INV(RAND(),Inputs!$D$39,Inputs!$C$39)))-'Year Schedule'!$K$38+'Year Schedule'!$L$38)</f>
        <v>#VALUE!</v>
      </c>
      <c r="AL60" s="0" t="e">
        <f aca="true">MAX(0,AK60*(1+(_xlfn.NORM.INV(RAND(),Inputs!$D$39,Inputs!$C$39)))-'Year Schedule'!$K$39+'Year Schedule'!$L$39)</f>
        <v>#VALUE!</v>
      </c>
      <c r="AM60" s="0" t="e">
        <f aca="true">MAX(0,AL60*(1+(_xlfn.NORM.INV(RAND(),Inputs!$D$39,Inputs!$C$39)))-'Year Schedule'!$K$40+'Year Schedule'!$L$40)</f>
        <v>#VALUE!</v>
      </c>
      <c r="AN60" s="0" t="e">
        <f aca="true">MAX(0,AM60*(1+(_xlfn.NORM.INV(RAND(),Inputs!$D$39,Inputs!$C$39)))-'Year Schedule'!$K$41+'Year Schedule'!$L$41)</f>
        <v>#VALUE!</v>
      </c>
      <c r="AO60" s="0" t="e">
        <f aca="true">MAX(0,AN60*(1+(_xlfn.NORM.INV(RAND(),Inputs!$D$39,Inputs!$C$39)))-'Year Schedule'!$K$42+'Year Schedule'!$L$42)</f>
        <v>#VALUE!</v>
      </c>
      <c r="AP60" s="0" t="e">
        <f aca="true">MAX(0,AO60*(1+(_xlfn.NORM.INV(RAND(),Inputs!$D$39,Inputs!$C$39)))-'Year Schedule'!$K$43+'Year Schedule'!$L$43)</f>
        <v>#VALUE!</v>
      </c>
      <c r="AQ60" s="0" t="e">
        <f aca="true">MAX(0,AP60*(1+(_xlfn.NORM.INV(RAND(),Inputs!$D$39,Inputs!$C$39)))-'Year Schedule'!$K$44+'Year Schedule'!$L$44)</f>
        <v>#VALUE!</v>
      </c>
      <c r="AR60" s="0" t="e">
        <f aca="true">MAX(0,AQ60*(1+(_xlfn.NORM.INV(RAND(),Inputs!$D$39,Inputs!$C$39)))-'Year Schedule'!$K$45+'Year Schedule'!$L$45)</f>
        <v>#VALUE!</v>
      </c>
      <c r="AS60" s="0" t="e">
        <f aca="true">MAX(0,AR60*(1+(_xlfn.NORM.INV(RAND(),Inputs!$D$39,Inputs!$C$39)))-'Year Schedule'!$K$46+'Year Schedule'!$L$46)</f>
        <v>#VALUE!</v>
      </c>
      <c r="AT60" s="0" t="e">
        <f aca="true">MAX(0,AS60*(1+(_xlfn.NORM.INV(RAND(),Inputs!$D$39,Inputs!$C$39)))-'Year Schedule'!$K$47+'Year Schedule'!$L$47)</f>
        <v>#VALUE!</v>
      </c>
      <c r="AU60" s="0" t="e">
        <f aca="true">MAX(0,AT60*(1+(_xlfn.NORM.INV(RAND(),Inputs!$D$39,Inputs!$C$39)))-'Year Schedule'!$K$48+'Year Schedule'!$L$48)</f>
        <v>#VALUE!</v>
      </c>
      <c r="AV60" s="0" t="e">
        <f aca="true">MAX(0,AU60*(1+(_xlfn.NORM.INV(RAND(),Inputs!$D$39,Inputs!$C$39)))-'Year Schedule'!$K$49+'Year Schedule'!$L$49)</f>
        <v>#VALUE!</v>
      </c>
      <c r="AW60" s="0" t="e">
        <f aca="true">MAX(0,AV60*(1+(_xlfn.NORM.INV(RAND(),Inputs!$D$39,Inputs!$C$39)))-'Year Schedule'!$K$50+'Year Schedule'!$L$50)</f>
        <v>#VALUE!</v>
      </c>
      <c r="AX60" s="0" t="e">
        <f aca="true">MAX(0,AW60*(1+(_xlfn.NORM.INV(RAND(),Inputs!$D$39,Inputs!$C$39)))-'Year Schedule'!$K$51+'Year Schedule'!$L$51)</f>
        <v>#VALUE!</v>
      </c>
      <c r="AY60" s="0" t="e">
        <f aca="true">MAX(0,AX60*(1+(_xlfn.NORM.INV(RAND(),Inputs!$D$39,Inputs!$C$39)))-'Year Schedule'!$K$52+'Year Schedule'!$L$52)</f>
        <v>#VALUE!</v>
      </c>
      <c r="AZ60" s="0" t="e">
        <f aca="true">MAX(0,AY60*(1+(_xlfn.NORM.INV(RAND(),Inputs!$D$39,Inputs!$C$39)))-'Year Schedule'!$K$53+'Year Schedule'!$L$53)</f>
        <v>#VALUE!</v>
      </c>
      <c r="BA60" s="0" t="e">
        <f aca="false">INDEX(C60:AZ60,1,Inputs!$C$6)</f>
        <v>#VALUE!</v>
      </c>
      <c r="BB60" s="0" t="n">
        <f aca="false">IFERROR(EXP(SUMPRODUCT(LN((C60:INDEX(C60:AZ60,1,Inputs!$C$6)+$C$1004:INDEX($C$1004:$AZ$1004,1,Inputs!$C$6))/B60:INDEX(B60:AY60,1,Inputs!$C$6)))/Inputs!$C$6)-1,-1)</f>
        <v>-1</v>
      </c>
    </row>
    <row r="61" customFormat="false" ht="15" hidden="false" customHeight="true" outlineLevel="0" collapsed="false">
      <c r="A61" s="0" t="n">
        <v>59</v>
      </c>
      <c r="B61" s="177" t="n">
        <f aca="false">Inputs!$C$38</f>
        <v>0</v>
      </c>
      <c r="C61" s="0" t="e">
        <f aca="true">MAX(0,B61*(1+(_xlfn.NORM.INV(RAND(),Inputs!$D$39,Inputs!$C$39)))-'Year Schedule'!$K$4+'Year Schedule'!$L$4)</f>
        <v>#VALUE!</v>
      </c>
      <c r="D61" s="0" t="e">
        <f aca="true">MAX(0,C61*(1+(_xlfn.NORM.INV(RAND(),Inputs!$D$39,Inputs!$C$39)))-'Year Schedule'!$K$5+'Year Schedule'!$L$5)</f>
        <v>#VALUE!</v>
      </c>
      <c r="E61" s="0" t="e">
        <f aca="true">MAX(0,D61*(1+(_xlfn.NORM.INV(RAND(),Inputs!$D$39,Inputs!$C$39)))-'Year Schedule'!$K$6+'Year Schedule'!$L$6)</f>
        <v>#VALUE!</v>
      </c>
      <c r="F61" s="0" t="e">
        <f aca="true">MAX(0,E61*(1+(_xlfn.NORM.INV(RAND(),Inputs!$D$39,Inputs!$C$39)))-'Year Schedule'!$K$7+'Year Schedule'!$L$7)</f>
        <v>#VALUE!</v>
      </c>
      <c r="G61" s="0" t="e">
        <f aca="true">MAX(0,F61*(1+(_xlfn.NORM.INV(RAND(),Inputs!$D$39,Inputs!$C$39)))-'Year Schedule'!$K$8+'Year Schedule'!$L$8)</f>
        <v>#VALUE!</v>
      </c>
      <c r="H61" s="0" t="e">
        <f aca="true">MAX(0,G61*(1+(_xlfn.NORM.INV(RAND(),Inputs!$D$39,Inputs!$C$39)))-'Year Schedule'!$K$9+'Year Schedule'!$L$9)</f>
        <v>#VALUE!</v>
      </c>
      <c r="I61" s="0" t="e">
        <f aca="true">MAX(0,H61*(1+(_xlfn.NORM.INV(RAND(),Inputs!$D$39,Inputs!$C$39)))-'Year Schedule'!$K$10+'Year Schedule'!$L$10)</f>
        <v>#VALUE!</v>
      </c>
      <c r="J61" s="0" t="e">
        <f aca="true">MAX(0,I61*(1+(_xlfn.NORM.INV(RAND(),Inputs!$D$39,Inputs!$C$39)))-'Year Schedule'!$K$11+'Year Schedule'!$L$11)</f>
        <v>#VALUE!</v>
      </c>
      <c r="K61" s="0" t="e">
        <f aca="true">MAX(0,J61*(1+(_xlfn.NORM.INV(RAND(),Inputs!$D$39,Inputs!$C$39)))-'Year Schedule'!$K$12+'Year Schedule'!$L$12)</f>
        <v>#VALUE!</v>
      </c>
      <c r="L61" s="0" t="e">
        <f aca="true">MAX(0,K61*(1+(_xlfn.NORM.INV(RAND(),Inputs!$D$39,Inputs!$C$39)))-'Year Schedule'!$K$13+'Year Schedule'!$L$13)</f>
        <v>#VALUE!</v>
      </c>
      <c r="M61" s="0" t="e">
        <f aca="true">MAX(0,L61*(1+(_xlfn.NORM.INV(RAND(),Inputs!$D$39,Inputs!$C$39)))-'Year Schedule'!$K$14+'Year Schedule'!$L$14)</f>
        <v>#VALUE!</v>
      </c>
      <c r="N61" s="0" t="e">
        <f aca="true">MAX(0,M61*(1+(_xlfn.NORM.INV(RAND(),Inputs!$D$39,Inputs!$C$39)))-'Year Schedule'!$K$15+'Year Schedule'!$L$15)</f>
        <v>#VALUE!</v>
      </c>
      <c r="O61" s="0" t="e">
        <f aca="true">MAX(0,N61*(1+(_xlfn.NORM.INV(RAND(),Inputs!$D$39,Inputs!$C$39)))-'Year Schedule'!$K$16+'Year Schedule'!$L$16)</f>
        <v>#VALUE!</v>
      </c>
      <c r="P61" s="0" t="e">
        <f aca="true">MAX(0,O61*(1+(_xlfn.NORM.INV(RAND(),Inputs!$D$39,Inputs!$C$39)))-'Year Schedule'!$K$17+'Year Schedule'!$L$17)</f>
        <v>#VALUE!</v>
      </c>
      <c r="Q61" s="0" t="e">
        <f aca="true">MAX(0,P61*(1+(_xlfn.NORM.INV(RAND(),Inputs!$D$39,Inputs!$C$39)))-'Year Schedule'!$K$18+'Year Schedule'!$L$18)</f>
        <v>#VALUE!</v>
      </c>
      <c r="R61" s="0" t="e">
        <f aca="true">MAX(0,Q61*(1+(_xlfn.NORM.INV(RAND(),Inputs!$D$39,Inputs!$C$39)))-'Year Schedule'!$K$19+'Year Schedule'!$L$19)</f>
        <v>#VALUE!</v>
      </c>
      <c r="S61" s="0" t="e">
        <f aca="true">MAX(0,R61*(1+(_xlfn.NORM.INV(RAND(),Inputs!$D$39,Inputs!$C$39)))-'Year Schedule'!$K$20+'Year Schedule'!$L$20)</f>
        <v>#VALUE!</v>
      </c>
      <c r="T61" s="0" t="e">
        <f aca="true">MAX(0,S61*(1+(_xlfn.NORM.INV(RAND(),Inputs!$D$39,Inputs!$C$39)))-'Year Schedule'!$K$21+'Year Schedule'!$L$21)</f>
        <v>#VALUE!</v>
      </c>
      <c r="U61" s="0" t="e">
        <f aca="true">MAX(0,T61*(1+(_xlfn.NORM.INV(RAND(),Inputs!$D$39,Inputs!$C$39)))-'Year Schedule'!$K$22+'Year Schedule'!$L$22)</f>
        <v>#VALUE!</v>
      </c>
      <c r="V61" s="0" t="e">
        <f aca="true">MAX(0,U61*(1+(_xlfn.NORM.INV(RAND(),Inputs!$D$39,Inputs!$C$39)))-'Year Schedule'!$K$23+'Year Schedule'!$L$23)</f>
        <v>#VALUE!</v>
      </c>
      <c r="W61" s="0" t="e">
        <f aca="true">MAX(0,V61*(1+(_xlfn.NORM.INV(RAND(),Inputs!$D$39,Inputs!$C$39)))-'Year Schedule'!$K$24+'Year Schedule'!$L$24)</f>
        <v>#VALUE!</v>
      </c>
      <c r="X61" s="0" t="e">
        <f aca="true">MAX(0,W61*(1+(_xlfn.NORM.INV(RAND(),Inputs!$D$39,Inputs!$C$39)))-'Year Schedule'!$K$25+'Year Schedule'!$L$25)</f>
        <v>#VALUE!</v>
      </c>
      <c r="Y61" s="0" t="e">
        <f aca="true">MAX(0,X61*(1+(_xlfn.NORM.INV(RAND(),Inputs!$D$39,Inputs!$C$39)))-'Year Schedule'!$K$26+'Year Schedule'!$L$26)</f>
        <v>#VALUE!</v>
      </c>
      <c r="Z61" s="0" t="e">
        <f aca="true">MAX(0,Y61*(1+(_xlfn.NORM.INV(RAND(),Inputs!$D$39,Inputs!$C$39)))-'Year Schedule'!$K$27+'Year Schedule'!$L$27)</f>
        <v>#VALUE!</v>
      </c>
      <c r="AA61" s="0" t="e">
        <f aca="true">MAX(0,Z61*(1+(_xlfn.NORM.INV(RAND(),Inputs!$D$39,Inputs!$C$39)))-'Year Schedule'!$K$28+'Year Schedule'!$L$28)</f>
        <v>#VALUE!</v>
      </c>
      <c r="AB61" s="0" t="e">
        <f aca="true">MAX(0,AA61*(1+(_xlfn.NORM.INV(RAND(),Inputs!$D$39,Inputs!$C$39)))-'Year Schedule'!$K$29+'Year Schedule'!$L$29)</f>
        <v>#VALUE!</v>
      </c>
      <c r="AC61" s="0" t="e">
        <f aca="true">MAX(0,AB61*(1+(_xlfn.NORM.INV(RAND(),Inputs!$D$39,Inputs!$C$39)))-'Year Schedule'!$K$30+'Year Schedule'!$L$30)</f>
        <v>#VALUE!</v>
      </c>
      <c r="AD61" s="0" t="e">
        <f aca="true">MAX(0,AC61*(1+(_xlfn.NORM.INV(RAND(),Inputs!$D$39,Inputs!$C$39)))-'Year Schedule'!$K$31+'Year Schedule'!$L$31)</f>
        <v>#VALUE!</v>
      </c>
      <c r="AE61" s="0" t="e">
        <f aca="true">MAX(0,AD61*(1+(_xlfn.NORM.INV(RAND(),Inputs!$D$39,Inputs!$C$39)))-'Year Schedule'!$K$32+'Year Schedule'!$L$32)</f>
        <v>#VALUE!</v>
      </c>
      <c r="AF61" s="0" t="e">
        <f aca="true">MAX(0,AE61*(1+(_xlfn.NORM.INV(RAND(),Inputs!$D$39,Inputs!$C$39)))-'Year Schedule'!$K$33+'Year Schedule'!$L$33)</f>
        <v>#VALUE!</v>
      </c>
      <c r="AG61" s="0" t="e">
        <f aca="true">MAX(0,AF61*(1+(_xlfn.NORM.INV(RAND(),Inputs!$D$39,Inputs!$C$39)))-'Year Schedule'!$K$34+'Year Schedule'!$L$34)</f>
        <v>#VALUE!</v>
      </c>
      <c r="AH61" s="0" t="e">
        <f aca="true">MAX(0,AG61*(1+(_xlfn.NORM.INV(RAND(),Inputs!$D$39,Inputs!$C$39)))-'Year Schedule'!$K$35+'Year Schedule'!$L$35)</f>
        <v>#VALUE!</v>
      </c>
      <c r="AI61" s="0" t="e">
        <f aca="true">MAX(0,AH61*(1+(_xlfn.NORM.INV(RAND(),Inputs!$D$39,Inputs!$C$39)))-'Year Schedule'!$K$36+'Year Schedule'!$L$36)</f>
        <v>#VALUE!</v>
      </c>
      <c r="AJ61" s="0" t="e">
        <f aca="true">MAX(0,AI61*(1+(_xlfn.NORM.INV(RAND(),Inputs!$D$39,Inputs!$C$39)))-'Year Schedule'!$K$37+'Year Schedule'!$L$37)</f>
        <v>#VALUE!</v>
      </c>
      <c r="AK61" s="0" t="e">
        <f aca="true">MAX(0,AJ61*(1+(_xlfn.NORM.INV(RAND(),Inputs!$D$39,Inputs!$C$39)))-'Year Schedule'!$K$38+'Year Schedule'!$L$38)</f>
        <v>#VALUE!</v>
      </c>
      <c r="AL61" s="0" t="e">
        <f aca="true">MAX(0,AK61*(1+(_xlfn.NORM.INV(RAND(),Inputs!$D$39,Inputs!$C$39)))-'Year Schedule'!$K$39+'Year Schedule'!$L$39)</f>
        <v>#VALUE!</v>
      </c>
      <c r="AM61" s="0" t="e">
        <f aca="true">MAX(0,AL61*(1+(_xlfn.NORM.INV(RAND(),Inputs!$D$39,Inputs!$C$39)))-'Year Schedule'!$K$40+'Year Schedule'!$L$40)</f>
        <v>#VALUE!</v>
      </c>
      <c r="AN61" s="0" t="e">
        <f aca="true">MAX(0,AM61*(1+(_xlfn.NORM.INV(RAND(),Inputs!$D$39,Inputs!$C$39)))-'Year Schedule'!$K$41+'Year Schedule'!$L$41)</f>
        <v>#VALUE!</v>
      </c>
      <c r="AO61" s="0" t="e">
        <f aca="true">MAX(0,AN61*(1+(_xlfn.NORM.INV(RAND(),Inputs!$D$39,Inputs!$C$39)))-'Year Schedule'!$K$42+'Year Schedule'!$L$42)</f>
        <v>#VALUE!</v>
      </c>
      <c r="AP61" s="0" t="e">
        <f aca="true">MAX(0,AO61*(1+(_xlfn.NORM.INV(RAND(),Inputs!$D$39,Inputs!$C$39)))-'Year Schedule'!$K$43+'Year Schedule'!$L$43)</f>
        <v>#VALUE!</v>
      </c>
      <c r="AQ61" s="0" t="e">
        <f aca="true">MAX(0,AP61*(1+(_xlfn.NORM.INV(RAND(),Inputs!$D$39,Inputs!$C$39)))-'Year Schedule'!$K$44+'Year Schedule'!$L$44)</f>
        <v>#VALUE!</v>
      </c>
      <c r="AR61" s="0" t="e">
        <f aca="true">MAX(0,AQ61*(1+(_xlfn.NORM.INV(RAND(),Inputs!$D$39,Inputs!$C$39)))-'Year Schedule'!$K$45+'Year Schedule'!$L$45)</f>
        <v>#VALUE!</v>
      </c>
      <c r="AS61" s="0" t="e">
        <f aca="true">MAX(0,AR61*(1+(_xlfn.NORM.INV(RAND(),Inputs!$D$39,Inputs!$C$39)))-'Year Schedule'!$K$46+'Year Schedule'!$L$46)</f>
        <v>#VALUE!</v>
      </c>
      <c r="AT61" s="0" t="e">
        <f aca="true">MAX(0,AS61*(1+(_xlfn.NORM.INV(RAND(),Inputs!$D$39,Inputs!$C$39)))-'Year Schedule'!$K$47+'Year Schedule'!$L$47)</f>
        <v>#VALUE!</v>
      </c>
      <c r="AU61" s="0" t="e">
        <f aca="true">MAX(0,AT61*(1+(_xlfn.NORM.INV(RAND(),Inputs!$D$39,Inputs!$C$39)))-'Year Schedule'!$K$48+'Year Schedule'!$L$48)</f>
        <v>#VALUE!</v>
      </c>
      <c r="AV61" s="0" t="e">
        <f aca="true">MAX(0,AU61*(1+(_xlfn.NORM.INV(RAND(),Inputs!$D$39,Inputs!$C$39)))-'Year Schedule'!$K$49+'Year Schedule'!$L$49)</f>
        <v>#VALUE!</v>
      </c>
      <c r="AW61" s="0" t="e">
        <f aca="true">MAX(0,AV61*(1+(_xlfn.NORM.INV(RAND(),Inputs!$D$39,Inputs!$C$39)))-'Year Schedule'!$K$50+'Year Schedule'!$L$50)</f>
        <v>#VALUE!</v>
      </c>
      <c r="AX61" s="0" t="e">
        <f aca="true">MAX(0,AW61*(1+(_xlfn.NORM.INV(RAND(),Inputs!$D$39,Inputs!$C$39)))-'Year Schedule'!$K$51+'Year Schedule'!$L$51)</f>
        <v>#VALUE!</v>
      </c>
      <c r="AY61" s="0" t="e">
        <f aca="true">MAX(0,AX61*(1+(_xlfn.NORM.INV(RAND(),Inputs!$D$39,Inputs!$C$39)))-'Year Schedule'!$K$52+'Year Schedule'!$L$52)</f>
        <v>#VALUE!</v>
      </c>
      <c r="AZ61" s="0" t="e">
        <f aca="true">MAX(0,AY61*(1+(_xlfn.NORM.INV(RAND(),Inputs!$D$39,Inputs!$C$39)))-'Year Schedule'!$K$53+'Year Schedule'!$L$53)</f>
        <v>#VALUE!</v>
      </c>
      <c r="BA61" s="0" t="e">
        <f aca="false">INDEX(C61:AZ61,1,Inputs!$C$6)</f>
        <v>#VALUE!</v>
      </c>
      <c r="BB61" s="0" t="n">
        <f aca="false">IFERROR(EXP(SUMPRODUCT(LN((C61:INDEX(C61:AZ61,1,Inputs!$C$6)+$C$1004:INDEX($C$1004:$AZ$1004,1,Inputs!$C$6))/B61:INDEX(B61:AY61,1,Inputs!$C$6)))/Inputs!$C$6)-1,-1)</f>
        <v>-1</v>
      </c>
    </row>
    <row r="62" customFormat="false" ht="15" hidden="false" customHeight="true" outlineLevel="0" collapsed="false">
      <c r="A62" s="0" t="n">
        <v>60</v>
      </c>
      <c r="B62" s="177" t="n">
        <f aca="false">Inputs!$C$38</f>
        <v>0</v>
      </c>
      <c r="C62" s="0" t="e">
        <f aca="true">MAX(0,B62*(1+(_xlfn.NORM.INV(RAND(),Inputs!$D$39,Inputs!$C$39)))-'Year Schedule'!$K$4+'Year Schedule'!$L$4)</f>
        <v>#VALUE!</v>
      </c>
      <c r="D62" s="0" t="e">
        <f aca="true">MAX(0,C62*(1+(_xlfn.NORM.INV(RAND(),Inputs!$D$39,Inputs!$C$39)))-'Year Schedule'!$K$5+'Year Schedule'!$L$5)</f>
        <v>#VALUE!</v>
      </c>
      <c r="E62" s="0" t="e">
        <f aca="true">MAX(0,D62*(1+(_xlfn.NORM.INV(RAND(),Inputs!$D$39,Inputs!$C$39)))-'Year Schedule'!$K$6+'Year Schedule'!$L$6)</f>
        <v>#VALUE!</v>
      </c>
      <c r="F62" s="0" t="e">
        <f aca="true">MAX(0,E62*(1+(_xlfn.NORM.INV(RAND(),Inputs!$D$39,Inputs!$C$39)))-'Year Schedule'!$K$7+'Year Schedule'!$L$7)</f>
        <v>#VALUE!</v>
      </c>
      <c r="G62" s="0" t="e">
        <f aca="true">MAX(0,F62*(1+(_xlfn.NORM.INV(RAND(),Inputs!$D$39,Inputs!$C$39)))-'Year Schedule'!$K$8+'Year Schedule'!$L$8)</f>
        <v>#VALUE!</v>
      </c>
      <c r="H62" s="0" t="e">
        <f aca="true">MAX(0,G62*(1+(_xlfn.NORM.INV(RAND(),Inputs!$D$39,Inputs!$C$39)))-'Year Schedule'!$K$9+'Year Schedule'!$L$9)</f>
        <v>#VALUE!</v>
      </c>
      <c r="I62" s="0" t="e">
        <f aca="true">MAX(0,H62*(1+(_xlfn.NORM.INV(RAND(),Inputs!$D$39,Inputs!$C$39)))-'Year Schedule'!$K$10+'Year Schedule'!$L$10)</f>
        <v>#VALUE!</v>
      </c>
      <c r="J62" s="0" t="e">
        <f aca="true">MAX(0,I62*(1+(_xlfn.NORM.INV(RAND(),Inputs!$D$39,Inputs!$C$39)))-'Year Schedule'!$K$11+'Year Schedule'!$L$11)</f>
        <v>#VALUE!</v>
      </c>
      <c r="K62" s="0" t="e">
        <f aca="true">MAX(0,J62*(1+(_xlfn.NORM.INV(RAND(),Inputs!$D$39,Inputs!$C$39)))-'Year Schedule'!$K$12+'Year Schedule'!$L$12)</f>
        <v>#VALUE!</v>
      </c>
      <c r="L62" s="0" t="e">
        <f aca="true">MAX(0,K62*(1+(_xlfn.NORM.INV(RAND(),Inputs!$D$39,Inputs!$C$39)))-'Year Schedule'!$K$13+'Year Schedule'!$L$13)</f>
        <v>#VALUE!</v>
      </c>
      <c r="M62" s="0" t="e">
        <f aca="true">MAX(0,L62*(1+(_xlfn.NORM.INV(RAND(),Inputs!$D$39,Inputs!$C$39)))-'Year Schedule'!$K$14+'Year Schedule'!$L$14)</f>
        <v>#VALUE!</v>
      </c>
      <c r="N62" s="0" t="e">
        <f aca="true">MAX(0,M62*(1+(_xlfn.NORM.INV(RAND(),Inputs!$D$39,Inputs!$C$39)))-'Year Schedule'!$K$15+'Year Schedule'!$L$15)</f>
        <v>#VALUE!</v>
      </c>
      <c r="O62" s="0" t="e">
        <f aca="true">MAX(0,N62*(1+(_xlfn.NORM.INV(RAND(),Inputs!$D$39,Inputs!$C$39)))-'Year Schedule'!$K$16+'Year Schedule'!$L$16)</f>
        <v>#VALUE!</v>
      </c>
      <c r="P62" s="0" t="e">
        <f aca="true">MAX(0,O62*(1+(_xlfn.NORM.INV(RAND(),Inputs!$D$39,Inputs!$C$39)))-'Year Schedule'!$K$17+'Year Schedule'!$L$17)</f>
        <v>#VALUE!</v>
      </c>
      <c r="Q62" s="0" t="e">
        <f aca="true">MAX(0,P62*(1+(_xlfn.NORM.INV(RAND(),Inputs!$D$39,Inputs!$C$39)))-'Year Schedule'!$K$18+'Year Schedule'!$L$18)</f>
        <v>#VALUE!</v>
      </c>
      <c r="R62" s="0" t="e">
        <f aca="true">MAX(0,Q62*(1+(_xlfn.NORM.INV(RAND(),Inputs!$D$39,Inputs!$C$39)))-'Year Schedule'!$K$19+'Year Schedule'!$L$19)</f>
        <v>#VALUE!</v>
      </c>
      <c r="S62" s="0" t="e">
        <f aca="true">MAX(0,R62*(1+(_xlfn.NORM.INV(RAND(),Inputs!$D$39,Inputs!$C$39)))-'Year Schedule'!$K$20+'Year Schedule'!$L$20)</f>
        <v>#VALUE!</v>
      </c>
      <c r="T62" s="0" t="e">
        <f aca="true">MAX(0,S62*(1+(_xlfn.NORM.INV(RAND(),Inputs!$D$39,Inputs!$C$39)))-'Year Schedule'!$K$21+'Year Schedule'!$L$21)</f>
        <v>#VALUE!</v>
      </c>
      <c r="U62" s="0" t="e">
        <f aca="true">MAX(0,T62*(1+(_xlfn.NORM.INV(RAND(),Inputs!$D$39,Inputs!$C$39)))-'Year Schedule'!$K$22+'Year Schedule'!$L$22)</f>
        <v>#VALUE!</v>
      </c>
      <c r="V62" s="0" t="e">
        <f aca="true">MAX(0,U62*(1+(_xlfn.NORM.INV(RAND(),Inputs!$D$39,Inputs!$C$39)))-'Year Schedule'!$K$23+'Year Schedule'!$L$23)</f>
        <v>#VALUE!</v>
      </c>
      <c r="W62" s="0" t="e">
        <f aca="true">MAX(0,V62*(1+(_xlfn.NORM.INV(RAND(),Inputs!$D$39,Inputs!$C$39)))-'Year Schedule'!$K$24+'Year Schedule'!$L$24)</f>
        <v>#VALUE!</v>
      </c>
      <c r="X62" s="0" t="e">
        <f aca="true">MAX(0,W62*(1+(_xlfn.NORM.INV(RAND(),Inputs!$D$39,Inputs!$C$39)))-'Year Schedule'!$K$25+'Year Schedule'!$L$25)</f>
        <v>#VALUE!</v>
      </c>
      <c r="Y62" s="0" t="e">
        <f aca="true">MAX(0,X62*(1+(_xlfn.NORM.INV(RAND(),Inputs!$D$39,Inputs!$C$39)))-'Year Schedule'!$K$26+'Year Schedule'!$L$26)</f>
        <v>#VALUE!</v>
      </c>
      <c r="Z62" s="0" t="e">
        <f aca="true">MAX(0,Y62*(1+(_xlfn.NORM.INV(RAND(),Inputs!$D$39,Inputs!$C$39)))-'Year Schedule'!$K$27+'Year Schedule'!$L$27)</f>
        <v>#VALUE!</v>
      </c>
      <c r="AA62" s="0" t="e">
        <f aca="true">MAX(0,Z62*(1+(_xlfn.NORM.INV(RAND(),Inputs!$D$39,Inputs!$C$39)))-'Year Schedule'!$K$28+'Year Schedule'!$L$28)</f>
        <v>#VALUE!</v>
      </c>
      <c r="AB62" s="0" t="e">
        <f aca="true">MAX(0,AA62*(1+(_xlfn.NORM.INV(RAND(),Inputs!$D$39,Inputs!$C$39)))-'Year Schedule'!$K$29+'Year Schedule'!$L$29)</f>
        <v>#VALUE!</v>
      </c>
      <c r="AC62" s="0" t="e">
        <f aca="true">MAX(0,AB62*(1+(_xlfn.NORM.INV(RAND(),Inputs!$D$39,Inputs!$C$39)))-'Year Schedule'!$K$30+'Year Schedule'!$L$30)</f>
        <v>#VALUE!</v>
      </c>
      <c r="AD62" s="0" t="e">
        <f aca="true">MAX(0,AC62*(1+(_xlfn.NORM.INV(RAND(),Inputs!$D$39,Inputs!$C$39)))-'Year Schedule'!$K$31+'Year Schedule'!$L$31)</f>
        <v>#VALUE!</v>
      </c>
      <c r="AE62" s="0" t="e">
        <f aca="true">MAX(0,AD62*(1+(_xlfn.NORM.INV(RAND(),Inputs!$D$39,Inputs!$C$39)))-'Year Schedule'!$K$32+'Year Schedule'!$L$32)</f>
        <v>#VALUE!</v>
      </c>
      <c r="AF62" s="0" t="e">
        <f aca="true">MAX(0,AE62*(1+(_xlfn.NORM.INV(RAND(),Inputs!$D$39,Inputs!$C$39)))-'Year Schedule'!$K$33+'Year Schedule'!$L$33)</f>
        <v>#VALUE!</v>
      </c>
      <c r="AG62" s="0" t="e">
        <f aca="true">MAX(0,AF62*(1+(_xlfn.NORM.INV(RAND(),Inputs!$D$39,Inputs!$C$39)))-'Year Schedule'!$K$34+'Year Schedule'!$L$34)</f>
        <v>#VALUE!</v>
      </c>
      <c r="AH62" s="0" t="e">
        <f aca="true">MAX(0,AG62*(1+(_xlfn.NORM.INV(RAND(),Inputs!$D$39,Inputs!$C$39)))-'Year Schedule'!$K$35+'Year Schedule'!$L$35)</f>
        <v>#VALUE!</v>
      </c>
      <c r="AI62" s="0" t="e">
        <f aca="true">MAX(0,AH62*(1+(_xlfn.NORM.INV(RAND(),Inputs!$D$39,Inputs!$C$39)))-'Year Schedule'!$K$36+'Year Schedule'!$L$36)</f>
        <v>#VALUE!</v>
      </c>
      <c r="AJ62" s="0" t="e">
        <f aca="true">MAX(0,AI62*(1+(_xlfn.NORM.INV(RAND(),Inputs!$D$39,Inputs!$C$39)))-'Year Schedule'!$K$37+'Year Schedule'!$L$37)</f>
        <v>#VALUE!</v>
      </c>
      <c r="AK62" s="0" t="e">
        <f aca="true">MAX(0,AJ62*(1+(_xlfn.NORM.INV(RAND(),Inputs!$D$39,Inputs!$C$39)))-'Year Schedule'!$K$38+'Year Schedule'!$L$38)</f>
        <v>#VALUE!</v>
      </c>
      <c r="AL62" s="0" t="e">
        <f aca="true">MAX(0,AK62*(1+(_xlfn.NORM.INV(RAND(),Inputs!$D$39,Inputs!$C$39)))-'Year Schedule'!$K$39+'Year Schedule'!$L$39)</f>
        <v>#VALUE!</v>
      </c>
      <c r="AM62" s="0" t="e">
        <f aca="true">MAX(0,AL62*(1+(_xlfn.NORM.INV(RAND(),Inputs!$D$39,Inputs!$C$39)))-'Year Schedule'!$K$40+'Year Schedule'!$L$40)</f>
        <v>#VALUE!</v>
      </c>
      <c r="AN62" s="0" t="e">
        <f aca="true">MAX(0,AM62*(1+(_xlfn.NORM.INV(RAND(),Inputs!$D$39,Inputs!$C$39)))-'Year Schedule'!$K$41+'Year Schedule'!$L$41)</f>
        <v>#VALUE!</v>
      </c>
      <c r="AO62" s="0" t="e">
        <f aca="true">MAX(0,AN62*(1+(_xlfn.NORM.INV(RAND(),Inputs!$D$39,Inputs!$C$39)))-'Year Schedule'!$K$42+'Year Schedule'!$L$42)</f>
        <v>#VALUE!</v>
      </c>
      <c r="AP62" s="0" t="e">
        <f aca="true">MAX(0,AO62*(1+(_xlfn.NORM.INV(RAND(),Inputs!$D$39,Inputs!$C$39)))-'Year Schedule'!$K$43+'Year Schedule'!$L$43)</f>
        <v>#VALUE!</v>
      </c>
      <c r="AQ62" s="0" t="e">
        <f aca="true">MAX(0,AP62*(1+(_xlfn.NORM.INV(RAND(),Inputs!$D$39,Inputs!$C$39)))-'Year Schedule'!$K$44+'Year Schedule'!$L$44)</f>
        <v>#VALUE!</v>
      </c>
      <c r="AR62" s="0" t="e">
        <f aca="true">MAX(0,AQ62*(1+(_xlfn.NORM.INV(RAND(),Inputs!$D$39,Inputs!$C$39)))-'Year Schedule'!$K$45+'Year Schedule'!$L$45)</f>
        <v>#VALUE!</v>
      </c>
      <c r="AS62" s="0" t="e">
        <f aca="true">MAX(0,AR62*(1+(_xlfn.NORM.INV(RAND(),Inputs!$D$39,Inputs!$C$39)))-'Year Schedule'!$K$46+'Year Schedule'!$L$46)</f>
        <v>#VALUE!</v>
      </c>
      <c r="AT62" s="0" t="e">
        <f aca="true">MAX(0,AS62*(1+(_xlfn.NORM.INV(RAND(),Inputs!$D$39,Inputs!$C$39)))-'Year Schedule'!$K$47+'Year Schedule'!$L$47)</f>
        <v>#VALUE!</v>
      </c>
      <c r="AU62" s="0" t="e">
        <f aca="true">MAX(0,AT62*(1+(_xlfn.NORM.INV(RAND(),Inputs!$D$39,Inputs!$C$39)))-'Year Schedule'!$K$48+'Year Schedule'!$L$48)</f>
        <v>#VALUE!</v>
      </c>
      <c r="AV62" s="0" t="e">
        <f aca="true">MAX(0,AU62*(1+(_xlfn.NORM.INV(RAND(),Inputs!$D$39,Inputs!$C$39)))-'Year Schedule'!$K$49+'Year Schedule'!$L$49)</f>
        <v>#VALUE!</v>
      </c>
      <c r="AW62" s="0" t="e">
        <f aca="true">MAX(0,AV62*(1+(_xlfn.NORM.INV(RAND(),Inputs!$D$39,Inputs!$C$39)))-'Year Schedule'!$K$50+'Year Schedule'!$L$50)</f>
        <v>#VALUE!</v>
      </c>
      <c r="AX62" s="0" t="e">
        <f aca="true">MAX(0,AW62*(1+(_xlfn.NORM.INV(RAND(),Inputs!$D$39,Inputs!$C$39)))-'Year Schedule'!$K$51+'Year Schedule'!$L$51)</f>
        <v>#VALUE!</v>
      </c>
      <c r="AY62" s="0" t="e">
        <f aca="true">MAX(0,AX62*(1+(_xlfn.NORM.INV(RAND(),Inputs!$D$39,Inputs!$C$39)))-'Year Schedule'!$K$52+'Year Schedule'!$L$52)</f>
        <v>#VALUE!</v>
      </c>
      <c r="AZ62" s="0" t="e">
        <f aca="true">MAX(0,AY62*(1+(_xlfn.NORM.INV(RAND(),Inputs!$D$39,Inputs!$C$39)))-'Year Schedule'!$K$53+'Year Schedule'!$L$53)</f>
        <v>#VALUE!</v>
      </c>
      <c r="BA62" s="0" t="e">
        <f aca="false">INDEX(C62:AZ62,1,Inputs!$C$6)</f>
        <v>#VALUE!</v>
      </c>
      <c r="BB62" s="0" t="n">
        <f aca="false">IFERROR(EXP(SUMPRODUCT(LN((C62:INDEX(C62:AZ62,1,Inputs!$C$6)+$C$1004:INDEX($C$1004:$AZ$1004,1,Inputs!$C$6))/B62:INDEX(B62:AY62,1,Inputs!$C$6)))/Inputs!$C$6)-1,-1)</f>
        <v>-1</v>
      </c>
    </row>
    <row r="63" customFormat="false" ht="15" hidden="false" customHeight="true" outlineLevel="0" collapsed="false">
      <c r="A63" s="0" t="n">
        <v>61</v>
      </c>
      <c r="B63" s="177" t="n">
        <f aca="false">Inputs!$C$38</f>
        <v>0</v>
      </c>
      <c r="C63" s="0" t="e">
        <f aca="true">MAX(0,B63*(1+(_xlfn.NORM.INV(RAND(),Inputs!$D$39,Inputs!$C$39)))-'Year Schedule'!$K$4+'Year Schedule'!$L$4)</f>
        <v>#VALUE!</v>
      </c>
      <c r="D63" s="0" t="e">
        <f aca="true">MAX(0,C63*(1+(_xlfn.NORM.INV(RAND(),Inputs!$D$39,Inputs!$C$39)))-'Year Schedule'!$K$5+'Year Schedule'!$L$5)</f>
        <v>#VALUE!</v>
      </c>
      <c r="E63" s="0" t="e">
        <f aca="true">MAX(0,D63*(1+(_xlfn.NORM.INV(RAND(),Inputs!$D$39,Inputs!$C$39)))-'Year Schedule'!$K$6+'Year Schedule'!$L$6)</f>
        <v>#VALUE!</v>
      </c>
      <c r="F63" s="0" t="e">
        <f aca="true">MAX(0,E63*(1+(_xlfn.NORM.INV(RAND(),Inputs!$D$39,Inputs!$C$39)))-'Year Schedule'!$K$7+'Year Schedule'!$L$7)</f>
        <v>#VALUE!</v>
      </c>
      <c r="G63" s="0" t="e">
        <f aca="true">MAX(0,F63*(1+(_xlfn.NORM.INV(RAND(),Inputs!$D$39,Inputs!$C$39)))-'Year Schedule'!$K$8+'Year Schedule'!$L$8)</f>
        <v>#VALUE!</v>
      </c>
      <c r="H63" s="0" t="e">
        <f aca="true">MAX(0,G63*(1+(_xlfn.NORM.INV(RAND(),Inputs!$D$39,Inputs!$C$39)))-'Year Schedule'!$K$9+'Year Schedule'!$L$9)</f>
        <v>#VALUE!</v>
      </c>
      <c r="I63" s="0" t="e">
        <f aca="true">MAX(0,H63*(1+(_xlfn.NORM.INV(RAND(),Inputs!$D$39,Inputs!$C$39)))-'Year Schedule'!$K$10+'Year Schedule'!$L$10)</f>
        <v>#VALUE!</v>
      </c>
      <c r="J63" s="0" t="e">
        <f aca="true">MAX(0,I63*(1+(_xlfn.NORM.INV(RAND(),Inputs!$D$39,Inputs!$C$39)))-'Year Schedule'!$K$11+'Year Schedule'!$L$11)</f>
        <v>#VALUE!</v>
      </c>
      <c r="K63" s="0" t="e">
        <f aca="true">MAX(0,J63*(1+(_xlfn.NORM.INV(RAND(),Inputs!$D$39,Inputs!$C$39)))-'Year Schedule'!$K$12+'Year Schedule'!$L$12)</f>
        <v>#VALUE!</v>
      </c>
      <c r="L63" s="0" t="e">
        <f aca="true">MAX(0,K63*(1+(_xlfn.NORM.INV(RAND(),Inputs!$D$39,Inputs!$C$39)))-'Year Schedule'!$K$13+'Year Schedule'!$L$13)</f>
        <v>#VALUE!</v>
      </c>
      <c r="M63" s="0" t="e">
        <f aca="true">MAX(0,L63*(1+(_xlfn.NORM.INV(RAND(),Inputs!$D$39,Inputs!$C$39)))-'Year Schedule'!$K$14+'Year Schedule'!$L$14)</f>
        <v>#VALUE!</v>
      </c>
      <c r="N63" s="0" t="e">
        <f aca="true">MAX(0,M63*(1+(_xlfn.NORM.INV(RAND(),Inputs!$D$39,Inputs!$C$39)))-'Year Schedule'!$K$15+'Year Schedule'!$L$15)</f>
        <v>#VALUE!</v>
      </c>
      <c r="O63" s="0" t="e">
        <f aca="true">MAX(0,N63*(1+(_xlfn.NORM.INV(RAND(),Inputs!$D$39,Inputs!$C$39)))-'Year Schedule'!$K$16+'Year Schedule'!$L$16)</f>
        <v>#VALUE!</v>
      </c>
      <c r="P63" s="0" t="e">
        <f aca="true">MAX(0,O63*(1+(_xlfn.NORM.INV(RAND(),Inputs!$D$39,Inputs!$C$39)))-'Year Schedule'!$K$17+'Year Schedule'!$L$17)</f>
        <v>#VALUE!</v>
      </c>
      <c r="Q63" s="0" t="e">
        <f aca="true">MAX(0,P63*(1+(_xlfn.NORM.INV(RAND(),Inputs!$D$39,Inputs!$C$39)))-'Year Schedule'!$K$18+'Year Schedule'!$L$18)</f>
        <v>#VALUE!</v>
      </c>
      <c r="R63" s="0" t="e">
        <f aca="true">MAX(0,Q63*(1+(_xlfn.NORM.INV(RAND(),Inputs!$D$39,Inputs!$C$39)))-'Year Schedule'!$K$19+'Year Schedule'!$L$19)</f>
        <v>#VALUE!</v>
      </c>
      <c r="S63" s="0" t="e">
        <f aca="true">MAX(0,R63*(1+(_xlfn.NORM.INV(RAND(),Inputs!$D$39,Inputs!$C$39)))-'Year Schedule'!$K$20+'Year Schedule'!$L$20)</f>
        <v>#VALUE!</v>
      </c>
      <c r="T63" s="0" t="e">
        <f aca="true">MAX(0,S63*(1+(_xlfn.NORM.INV(RAND(),Inputs!$D$39,Inputs!$C$39)))-'Year Schedule'!$K$21+'Year Schedule'!$L$21)</f>
        <v>#VALUE!</v>
      </c>
      <c r="U63" s="0" t="e">
        <f aca="true">MAX(0,T63*(1+(_xlfn.NORM.INV(RAND(),Inputs!$D$39,Inputs!$C$39)))-'Year Schedule'!$K$22+'Year Schedule'!$L$22)</f>
        <v>#VALUE!</v>
      </c>
      <c r="V63" s="0" t="e">
        <f aca="true">MAX(0,U63*(1+(_xlfn.NORM.INV(RAND(),Inputs!$D$39,Inputs!$C$39)))-'Year Schedule'!$K$23+'Year Schedule'!$L$23)</f>
        <v>#VALUE!</v>
      </c>
      <c r="W63" s="0" t="e">
        <f aca="true">MAX(0,V63*(1+(_xlfn.NORM.INV(RAND(),Inputs!$D$39,Inputs!$C$39)))-'Year Schedule'!$K$24+'Year Schedule'!$L$24)</f>
        <v>#VALUE!</v>
      </c>
      <c r="X63" s="0" t="e">
        <f aca="true">MAX(0,W63*(1+(_xlfn.NORM.INV(RAND(),Inputs!$D$39,Inputs!$C$39)))-'Year Schedule'!$K$25+'Year Schedule'!$L$25)</f>
        <v>#VALUE!</v>
      </c>
      <c r="Y63" s="0" t="e">
        <f aca="true">MAX(0,X63*(1+(_xlfn.NORM.INV(RAND(),Inputs!$D$39,Inputs!$C$39)))-'Year Schedule'!$K$26+'Year Schedule'!$L$26)</f>
        <v>#VALUE!</v>
      </c>
      <c r="Z63" s="0" t="e">
        <f aca="true">MAX(0,Y63*(1+(_xlfn.NORM.INV(RAND(),Inputs!$D$39,Inputs!$C$39)))-'Year Schedule'!$K$27+'Year Schedule'!$L$27)</f>
        <v>#VALUE!</v>
      </c>
      <c r="AA63" s="0" t="e">
        <f aca="true">MAX(0,Z63*(1+(_xlfn.NORM.INV(RAND(),Inputs!$D$39,Inputs!$C$39)))-'Year Schedule'!$K$28+'Year Schedule'!$L$28)</f>
        <v>#VALUE!</v>
      </c>
      <c r="AB63" s="0" t="e">
        <f aca="true">MAX(0,AA63*(1+(_xlfn.NORM.INV(RAND(),Inputs!$D$39,Inputs!$C$39)))-'Year Schedule'!$K$29+'Year Schedule'!$L$29)</f>
        <v>#VALUE!</v>
      </c>
      <c r="AC63" s="0" t="e">
        <f aca="true">MAX(0,AB63*(1+(_xlfn.NORM.INV(RAND(),Inputs!$D$39,Inputs!$C$39)))-'Year Schedule'!$K$30+'Year Schedule'!$L$30)</f>
        <v>#VALUE!</v>
      </c>
      <c r="AD63" s="0" t="e">
        <f aca="true">MAX(0,AC63*(1+(_xlfn.NORM.INV(RAND(),Inputs!$D$39,Inputs!$C$39)))-'Year Schedule'!$K$31+'Year Schedule'!$L$31)</f>
        <v>#VALUE!</v>
      </c>
      <c r="AE63" s="0" t="e">
        <f aca="true">MAX(0,AD63*(1+(_xlfn.NORM.INV(RAND(),Inputs!$D$39,Inputs!$C$39)))-'Year Schedule'!$K$32+'Year Schedule'!$L$32)</f>
        <v>#VALUE!</v>
      </c>
      <c r="AF63" s="0" t="e">
        <f aca="true">MAX(0,AE63*(1+(_xlfn.NORM.INV(RAND(),Inputs!$D$39,Inputs!$C$39)))-'Year Schedule'!$K$33+'Year Schedule'!$L$33)</f>
        <v>#VALUE!</v>
      </c>
      <c r="AG63" s="0" t="e">
        <f aca="true">MAX(0,AF63*(1+(_xlfn.NORM.INV(RAND(),Inputs!$D$39,Inputs!$C$39)))-'Year Schedule'!$K$34+'Year Schedule'!$L$34)</f>
        <v>#VALUE!</v>
      </c>
      <c r="AH63" s="0" t="e">
        <f aca="true">MAX(0,AG63*(1+(_xlfn.NORM.INV(RAND(),Inputs!$D$39,Inputs!$C$39)))-'Year Schedule'!$K$35+'Year Schedule'!$L$35)</f>
        <v>#VALUE!</v>
      </c>
      <c r="AI63" s="0" t="e">
        <f aca="true">MAX(0,AH63*(1+(_xlfn.NORM.INV(RAND(),Inputs!$D$39,Inputs!$C$39)))-'Year Schedule'!$K$36+'Year Schedule'!$L$36)</f>
        <v>#VALUE!</v>
      </c>
      <c r="AJ63" s="0" t="e">
        <f aca="true">MAX(0,AI63*(1+(_xlfn.NORM.INV(RAND(),Inputs!$D$39,Inputs!$C$39)))-'Year Schedule'!$K$37+'Year Schedule'!$L$37)</f>
        <v>#VALUE!</v>
      </c>
      <c r="AK63" s="0" t="e">
        <f aca="true">MAX(0,AJ63*(1+(_xlfn.NORM.INV(RAND(),Inputs!$D$39,Inputs!$C$39)))-'Year Schedule'!$K$38+'Year Schedule'!$L$38)</f>
        <v>#VALUE!</v>
      </c>
      <c r="AL63" s="0" t="e">
        <f aca="true">MAX(0,AK63*(1+(_xlfn.NORM.INV(RAND(),Inputs!$D$39,Inputs!$C$39)))-'Year Schedule'!$K$39+'Year Schedule'!$L$39)</f>
        <v>#VALUE!</v>
      </c>
      <c r="AM63" s="0" t="e">
        <f aca="true">MAX(0,AL63*(1+(_xlfn.NORM.INV(RAND(),Inputs!$D$39,Inputs!$C$39)))-'Year Schedule'!$K$40+'Year Schedule'!$L$40)</f>
        <v>#VALUE!</v>
      </c>
      <c r="AN63" s="0" t="e">
        <f aca="true">MAX(0,AM63*(1+(_xlfn.NORM.INV(RAND(),Inputs!$D$39,Inputs!$C$39)))-'Year Schedule'!$K$41+'Year Schedule'!$L$41)</f>
        <v>#VALUE!</v>
      </c>
      <c r="AO63" s="0" t="e">
        <f aca="true">MAX(0,AN63*(1+(_xlfn.NORM.INV(RAND(),Inputs!$D$39,Inputs!$C$39)))-'Year Schedule'!$K$42+'Year Schedule'!$L$42)</f>
        <v>#VALUE!</v>
      </c>
      <c r="AP63" s="0" t="e">
        <f aca="true">MAX(0,AO63*(1+(_xlfn.NORM.INV(RAND(),Inputs!$D$39,Inputs!$C$39)))-'Year Schedule'!$K$43+'Year Schedule'!$L$43)</f>
        <v>#VALUE!</v>
      </c>
      <c r="AQ63" s="0" t="e">
        <f aca="true">MAX(0,AP63*(1+(_xlfn.NORM.INV(RAND(),Inputs!$D$39,Inputs!$C$39)))-'Year Schedule'!$K$44+'Year Schedule'!$L$44)</f>
        <v>#VALUE!</v>
      </c>
      <c r="AR63" s="0" t="e">
        <f aca="true">MAX(0,AQ63*(1+(_xlfn.NORM.INV(RAND(),Inputs!$D$39,Inputs!$C$39)))-'Year Schedule'!$K$45+'Year Schedule'!$L$45)</f>
        <v>#VALUE!</v>
      </c>
      <c r="AS63" s="0" t="e">
        <f aca="true">MAX(0,AR63*(1+(_xlfn.NORM.INV(RAND(),Inputs!$D$39,Inputs!$C$39)))-'Year Schedule'!$K$46+'Year Schedule'!$L$46)</f>
        <v>#VALUE!</v>
      </c>
      <c r="AT63" s="0" t="e">
        <f aca="true">MAX(0,AS63*(1+(_xlfn.NORM.INV(RAND(),Inputs!$D$39,Inputs!$C$39)))-'Year Schedule'!$K$47+'Year Schedule'!$L$47)</f>
        <v>#VALUE!</v>
      </c>
      <c r="AU63" s="0" t="e">
        <f aca="true">MAX(0,AT63*(1+(_xlfn.NORM.INV(RAND(),Inputs!$D$39,Inputs!$C$39)))-'Year Schedule'!$K$48+'Year Schedule'!$L$48)</f>
        <v>#VALUE!</v>
      </c>
      <c r="AV63" s="0" t="e">
        <f aca="true">MAX(0,AU63*(1+(_xlfn.NORM.INV(RAND(),Inputs!$D$39,Inputs!$C$39)))-'Year Schedule'!$K$49+'Year Schedule'!$L$49)</f>
        <v>#VALUE!</v>
      </c>
      <c r="AW63" s="0" t="e">
        <f aca="true">MAX(0,AV63*(1+(_xlfn.NORM.INV(RAND(),Inputs!$D$39,Inputs!$C$39)))-'Year Schedule'!$K$50+'Year Schedule'!$L$50)</f>
        <v>#VALUE!</v>
      </c>
      <c r="AX63" s="0" t="e">
        <f aca="true">MAX(0,AW63*(1+(_xlfn.NORM.INV(RAND(),Inputs!$D$39,Inputs!$C$39)))-'Year Schedule'!$K$51+'Year Schedule'!$L$51)</f>
        <v>#VALUE!</v>
      </c>
      <c r="AY63" s="0" t="e">
        <f aca="true">MAX(0,AX63*(1+(_xlfn.NORM.INV(RAND(),Inputs!$D$39,Inputs!$C$39)))-'Year Schedule'!$K$52+'Year Schedule'!$L$52)</f>
        <v>#VALUE!</v>
      </c>
      <c r="AZ63" s="0" t="e">
        <f aca="true">MAX(0,AY63*(1+(_xlfn.NORM.INV(RAND(),Inputs!$D$39,Inputs!$C$39)))-'Year Schedule'!$K$53+'Year Schedule'!$L$53)</f>
        <v>#VALUE!</v>
      </c>
      <c r="BA63" s="0" t="e">
        <f aca="false">INDEX(C63:AZ63,1,Inputs!$C$6)</f>
        <v>#VALUE!</v>
      </c>
      <c r="BB63" s="0" t="n">
        <f aca="false">IFERROR(EXP(SUMPRODUCT(LN((C63:INDEX(C63:AZ63,1,Inputs!$C$6)+$C$1004:INDEX($C$1004:$AZ$1004,1,Inputs!$C$6))/B63:INDEX(B63:AY63,1,Inputs!$C$6)))/Inputs!$C$6)-1,-1)</f>
        <v>-1</v>
      </c>
    </row>
    <row r="64" customFormat="false" ht="15" hidden="false" customHeight="true" outlineLevel="0" collapsed="false">
      <c r="A64" s="0" t="n">
        <v>62</v>
      </c>
      <c r="B64" s="177" t="n">
        <f aca="false">Inputs!$C$38</f>
        <v>0</v>
      </c>
      <c r="C64" s="0" t="e">
        <f aca="true">MAX(0,B64*(1+(_xlfn.NORM.INV(RAND(),Inputs!$D$39,Inputs!$C$39)))-'Year Schedule'!$K$4+'Year Schedule'!$L$4)</f>
        <v>#VALUE!</v>
      </c>
      <c r="D64" s="0" t="e">
        <f aca="true">MAX(0,C64*(1+(_xlfn.NORM.INV(RAND(),Inputs!$D$39,Inputs!$C$39)))-'Year Schedule'!$K$5+'Year Schedule'!$L$5)</f>
        <v>#VALUE!</v>
      </c>
      <c r="E64" s="0" t="e">
        <f aca="true">MAX(0,D64*(1+(_xlfn.NORM.INV(RAND(),Inputs!$D$39,Inputs!$C$39)))-'Year Schedule'!$K$6+'Year Schedule'!$L$6)</f>
        <v>#VALUE!</v>
      </c>
      <c r="F64" s="0" t="e">
        <f aca="true">MAX(0,E64*(1+(_xlfn.NORM.INV(RAND(),Inputs!$D$39,Inputs!$C$39)))-'Year Schedule'!$K$7+'Year Schedule'!$L$7)</f>
        <v>#VALUE!</v>
      </c>
      <c r="G64" s="0" t="e">
        <f aca="true">MAX(0,F64*(1+(_xlfn.NORM.INV(RAND(),Inputs!$D$39,Inputs!$C$39)))-'Year Schedule'!$K$8+'Year Schedule'!$L$8)</f>
        <v>#VALUE!</v>
      </c>
      <c r="H64" s="0" t="e">
        <f aca="true">MAX(0,G64*(1+(_xlfn.NORM.INV(RAND(),Inputs!$D$39,Inputs!$C$39)))-'Year Schedule'!$K$9+'Year Schedule'!$L$9)</f>
        <v>#VALUE!</v>
      </c>
      <c r="I64" s="0" t="e">
        <f aca="true">MAX(0,H64*(1+(_xlfn.NORM.INV(RAND(),Inputs!$D$39,Inputs!$C$39)))-'Year Schedule'!$K$10+'Year Schedule'!$L$10)</f>
        <v>#VALUE!</v>
      </c>
      <c r="J64" s="0" t="e">
        <f aca="true">MAX(0,I64*(1+(_xlfn.NORM.INV(RAND(),Inputs!$D$39,Inputs!$C$39)))-'Year Schedule'!$K$11+'Year Schedule'!$L$11)</f>
        <v>#VALUE!</v>
      </c>
      <c r="K64" s="0" t="e">
        <f aca="true">MAX(0,J64*(1+(_xlfn.NORM.INV(RAND(),Inputs!$D$39,Inputs!$C$39)))-'Year Schedule'!$K$12+'Year Schedule'!$L$12)</f>
        <v>#VALUE!</v>
      </c>
      <c r="L64" s="0" t="e">
        <f aca="true">MAX(0,K64*(1+(_xlfn.NORM.INV(RAND(),Inputs!$D$39,Inputs!$C$39)))-'Year Schedule'!$K$13+'Year Schedule'!$L$13)</f>
        <v>#VALUE!</v>
      </c>
      <c r="M64" s="0" t="e">
        <f aca="true">MAX(0,L64*(1+(_xlfn.NORM.INV(RAND(),Inputs!$D$39,Inputs!$C$39)))-'Year Schedule'!$K$14+'Year Schedule'!$L$14)</f>
        <v>#VALUE!</v>
      </c>
      <c r="N64" s="0" t="e">
        <f aca="true">MAX(0,M64*(1+(_xlfn.NORM.INV(RAND(),Inputs!$D$39,Inputs!$C$39)))-'Year Schedule'!$K$15+'Year Schedule'!$L$15)</f>
        <v>#VALUE!</v>
      </c>
      <c r="O64" s="0" t="e">
        <f aca="true">MAX(0,N64*(1+(_xlfn.NORM.INV(RAND(),Inputs!$D$39,Inputs!$C$39)))-'Year Schedule'!$K$16+'Year Schedule'!$L$16)</f>
        <v>#VALUE!</v>
      </c>
      <c r="P64" s="0" t="e">
        <f aca="true">MAX(0,O64*(1+(_xlfn.NORM.INV(RAND(),Inputs!$D$39,Inputs!$C$39)))-'Year Schedule'!$K$17+'Year Schedule'!$L$17)</f>
        <v>#VALUE!</v>
      </c>
      <c r="Q64" s="0" t="e">
        <f aca="true">MAX(0,P64*(1+(_xlfn.NORM.INV(RAND(),Inputs!$D$39,Inputs!$C$39)))-'Year Schedule'!$K$18+'Year Schedule'!$L$18)</f>
        <v>#VALUE!</v>
      </c>
      <c r="R64" s="0" t="e">
        <f aca="true">MAX(0,Q64*(1+(_xlfn.NORM.INV(RAND(),Inputs!$D$39,Inputs!$C$39)))-'Year Schedule'!$K$19+'Year Schedule'!$L$19)</f>
        <v>#VALUE!</v>
      </c>
      <c r="S64" s="0" t="e">
        <f aca="true">MAX(0,R64*(1+(_xlfn.NORM.INV(RAND(),Inputs!$D$39,Inputs!$C$39)))-'Year Schedule'!$K$20+'Year Schedule'!$L$20)</f>
        <v>#VALUE!</v>
      </c>
      <c r="T64" s="0" t="e">
        <f aca="true">MAX(0,S64*(1+(_xlfn.NORM.INV(RAND(),Inputs!$D$39,Inputs!$C$39)))-'Year Schedule'!$K$21+'Year Schedule'!$L$21)</f>
        <v>#VALUE!</v>
      </c>
      <c r="U64" s="0" t="e">
        <f aca="true">MAX(0,T64*(1+(_xlfn.NORM.INV(RAND(),Inputs!$D$39,Inputs!$C$39)))-'Year Schedule'!$K$22+'Year Schedule'!$L$22)</f>
        <v>#VALUE!</v>
      </c>
      <c r="V64" s="0" t="e">
        <f aca="true">MAX(0,U64*(1+(_xlfn.NORM.INV(RAND(),Inputs!$D$39,Inputs!$C$39)))-'Year Schedule'!$K$23+'Year Schedule'!$L$23)</f>
        <v>#VALUE!</v>
      </c>
      <c r="W64" s="0" t="e">
        <f aca="true">MAX(0,V64*(1+(_xlfn.NORM.INV(RAND(),Inputs!$D$39,Inputs!$C$39)))-'Year Schedule'!$K$24+'Year Schedule'!$L$24)</f>
        <v>#VALUE!</v>
      </c>
      <c r="X64" s="0" t="e">
        <f aca="true">MAX(0,W64*(1+(_xlfn.NORM.INV(RAND(),Inputs!$D$39,Inputs!$C$39)))-'Year Schedule'!$K$25+'Year Schedule'!$L$25)</f>
        <v>#VALUE!</v>
      </c>
      <c r="Y64" s="0" t="e">
        <f aca="true">MAX(0,X64*(1+(_xlfn.NORM.INV(RAND(),Inputs!$D$39,Inputs!$C$39)))-'Year Schedule'!$K$26+'Year Schedule'!$L$26)</f>
        <v>#VALUE!</v>
      </c>
      <c r="Z64" s="0" t="e">
        <f aca="true">MAX(0,Y64*(1+(_xlfn.NORM.INV(RAND(),Inputs!$D$39,Inputs!$C$39)))-'Year Schedule'!$K$27+'Year Schedule'!$L$27)</f>
        <v>#VALUE!</v>
      </c>
      <c r="AA64" s="0" t="e">
        <f aca="true">MAX(0,Z64*(1+(_xlfn.NORM.INV(RAND(),Inputs!$D$39,Inputs!$C$39)))-'Year Schedule'!$K$28+'Year Schedule'!$L$28)</f>
        <v>#VALUE!</v>
      </c>
      <c r="AB64" s="0" t="e">
        <f aca="true">MAX(0,AA64*(1+(_xlfn.NORM.INV(RAND(),Inputs!$D$39,Inputs!$C$39)))-'Year Schedule'!$K$29+'Year Schedule'!$L$29)</f>
        <v>#VALUE!</v>
      </c>
      <c r="AC64" s="0" t="e">
        <f aca="true">MAX(0,AB64*(1+(_xlfn.NORM.INV(RAND(),Inputs!$D$39,Inputs!$C$39)))-'Year Schedule'!$K$30+'Year Schedule'!$L$30)</f>
        <v>#VALUE!</v>
      </c>
      <c r="AD64" s="0" t="e">
        <f aca="true">MAX(0,AC64*(1+(_xlfn.NORM.INV(RAND(),Inputs!$D$39,Inputs!$C$39)))-'Year Schedule'!$K$31+'Year Schedule'!$L$31)</f>
        <v>#VALUE!</v>
      </c>
      <c r="AE64" s="0" t="e">
        <f aca="true">MAX(0,AD64*(1+(_xlfn.NORM.INV(RAND(),Inputs!$D$39,Inputs!$C$39)))-'Year Schedule'!$K$32+'Year Schedule'!$L$32)</f>
        <v>#VALUE!</v>
      </c>
      <c r="AF64" s="0" t="e">
        <f aca="true">MAX(0,AE64*(1+(_xlfn.NORM.INV(RAND(),Inputs!$D$39,Inputs!$C$39)))-'Year Schedule'!$K$33+'Year Schedule'!$L$33)</f>
        <v>#VALUE!</v>
      </c>
      <c r="AG64" s="0" t="e">
        <f aca="true">MAX(0,AF64*(1+(_xlfn.NORM.INV(RAND(),Inputs!$D$39,Inputs!$C$39)))-'Year Schedule'!$K$34+'Year Schedule'!$L$34)</f>
        <v>#VALUE!</v>
      </c>
      <c r="AH64" s="0" t="e">
        <f aca="true">MAX(0,AG64*(1+(_xlfn.NORM.INV(RAND(),Inputs!$D$39,Inputs!$C$39)))-'Year Schedule'!$K$35+'Year Schedule'!$L$35)</f>
        <v>#VALUE!</v>
      </c>
      <c r="AI64" s="0" t="e">
        <f aca="true">MAX(0,AH64*(1+(_xlfn.NORM.INV(RAND(),Inputs!$D$39,Inputs!$C$39)))-'Year Schedule'!$K$36+'Year Schedule'!$L$36)</f>
        <v>#VALUE!</v>
      </c>
      <c r="AJ64" s="0" t="e">
        <f aca="true">MAX(0,AI64*(1+(_xlfn.NORM.INV(RAND(),Inputs!$D$39,Inputs!$C$39)))-'Year Schedule'!$K$37+'Year Schedule'!$L$37)</f>
        <v>#VALUE!</v>
      </c>
      <c r="AK64" s="0" t="e">
        <f aca="true">MAX(0,AJ64*(1+(_xlfn.NORM.INV(RAND(),Inputs!$D$39,Inputs!$C$39)))-'Year Schedule'!$K$38+'Year Schedule'!$L$38)</f>
        <v>#VALUE!</v>
      </c>
      <c r="AL64" s="0" t="e">
        <f aca="true">MAX(0,AK64*(1+(_xlfn.NORM.INV(RAND(),Inputs!$D$39,Inputs!$C$39)))-'Year Schedule'!$K$39+'Year Schedule'!$L$39)</f>
        <v>#VALUE!</v>
      </c>
      <c r="AM64" s="0" t="e">
        <f aca="true">MAX(0,AL64*(1+(_xlfn.NORM.INV(RAND(),Inputs!$D$39,Inputs!$C$39)))-'Year Schedule'!$K$40+'Year Schedule'!$L$40)</f>
        <v>#VALUE!</v>
      </c>
      <c r="AN64" s="0" t="e">
        <f aca="true">MAX(0,AM64*(1+(_xlfn.NORM.INV(RAND(),Inputs!$D$39,Inputs!$C$39)))-'Year Schedule'!$K$41+'Year Schedule'!$L$41)</f>
        <v>#VALUE!</v>
      </c>
      <c r="AO64" s="0" t="e">
        <f aca="true">MAX(0,AN64*(1+(_xlfn.NORM.INV(RAND(),Inputs!$D$39,Inputs!$C$39)))-'Year Schedule'!$K$42+'Year Schedule'!$L$42)</f>
        <v>#VALUE!</v>
      </c>
      <c r="AP64" s="0" t="e">
        <f aca="true">MAX(0,AO64*(1+(_xlfn.NORM.INV(RAND(),Inputs!$D$39,Inputs!$C$39)))-'Year Schedule'!$K$43+'Year Schedule'!$L$43)</f>
        <v>#VALUE!</v>
      </c>
      <c r="AQ64" s="0" t="e">
        <f aca="true">MAX(0,AP64*(1+(_xlfn.NORM.INV(RAND(),Inputs!$D$39,Inputs!$C$39)))-'Year Schedule'!$K$44+'Year Schedule'!$L$44)</f>
        <v>#VALUE!</v>
      </c>
      <c r="AR64" s="0" t="e">
        <f aca="true">MAX(0,AQ64*(1+(_xlfn.NORM.INV(RAND(),Inputs!$D$39,Inputs!$C$39)))-'Year Schedule'!$K$45+'Year Schedule'!$L$45)</f>
        <v>#VALUE!</v>
      </c>
      <c r="AS64" s="0" t="e">
        <f aca="true">MAX(0,AR64*(1+(_xlfn.NORM.INV(RAND(),Inputs!$D$39,Inputs!$C$39)))-'Year Schedule'!$K$46+'Year Schedule'!$L$46)</f>
        <v>#VALUE!</v>
      </c>
      <c r="AT64" s="0" t="e">
        <f aca="true">MAX(0,AS64*(1+(_xlfn.NORM.INV(RAND(),Inputs!$D$39,Inputs!$C$39)))-'Year Schedule'!$K$47+'Year Schedule'!$L$47)</f>
        <v>#VALUE!</v>
      </c>
      <c r="AU64" s="0" t="e">
        <f aca="true">MAX(0,AT64*(1+(_xlfn.NORM.INV(RAND(),Inputs!$D$39,Inputs!$C$39)))-'Year Schedule'!$K$48+'Year Schedule'!$L$48)</f>
        <v>#VALUE!</v>
      </c>
      <c r="AV64" s="0" t="e">
        <f aca="true">MAX(0,AU64*(1+(_xlfn.NORM.INV(RAND(),Inputs!$D$39,Inputs!$C$39)))-'Year Schedule'!$K$49+'Year Schedule'!$L$49)</f>
        <v>#VALUE!</v>
      </c>
      <c r="AW64" s="0" t="e">
        <f aca="true">MAX(0,AV64*(1+(_xlfn.NORM.INV(RAND(),Inputs!$D$39,Inputs!$C$39)))-'Year Schedule'!$K$50+'Year Schedule'!$L$50)</f>
        <v>#VALUE!</v>
      </c>
      <c r="AX64" s="0" t="e">
        <f aca="true">MAX(0,AW64*(1+(_xlfn.NORM.INV(RAND(),Inputs!$D$39,Inputs!$C$39)))-'Year Schedule'!$K$51+'Year Schedule'!$L$51)</f>
        <v>#VALUE!</v>
      </c>
      <c r="AY64" s="0" t="e">
        <f aca="true">MAX(0,AX64*(1+(_xlfn.NORM.INV(RAND(),Inputs!$D$39,Inputs!$C$39)))-'Year Schedule'!$K$52+'Year Schedule'!$L$52)</f>
        <v>#VALUE!</v>
      </c>
      <c r="AZ64" s="0" t="e">
        <f aca="true">MAX(0,AY64*(1+(_xlfn.NORM.INV(RAND(),Inputs!$D$39,Inputs!$C$39)))-'Year Schedule'!$K$53+'Year Schedule'!$L$53)</f>
        <v>#VALUE!</v>
      </c>
      <c r="BA64" s="0" t="e">
        <f aca="false">INDEX(C64:AZ64,1,Inputs!$C$6)</f>
        <v>#VALUE!</v>
      </c>
      <c r="BB64" s="0" t="n">
        <f aca="false">IFERROR(EXP(SUMPRODUCT(LN((C64:INDEX(C64:AZ64,1,Inputs!$C$6)+$C$1004:INDEX($C$1004:$AZ$1004,1,Inputs!$C$6))/B64:INDEX(B64:AY64,1,Inputs!$C$6)))/Inputs!$C$6)-1,-1)</f>
        <v>-1</v>
      </c>
    </row>
    <row r="65" customFormat="false" ht="15" hidden="false" customHeight="true" outlineLevel="0" collapsed="false">
      <c r="A65" s="0" t="n">
        <v>63</v>
      </c>
      <c r="B65" s="177" t="n">
        <f aca="false">Inputs!$C$38</f>
        <v>0</v>
      </c>
      <c r="C65" s="0" t="e">
        <f aca="true">MAX(0,B65*(1+(_xlfn.NORM.INV(RAND(),Inputs!$D$39,Inputs!$C$39)))-'Year Schedule'!$K$4+'Year Schedule'!$L$4)</f>
        <v>#VALUE!</v>
      </c>
      <c r="D65" s="0" t="e">
        <f aca="true">MAX(0,C65*(1+(_xlfn.NORM.INV(RAND(),Inputs!$D$39,Inputs!$C$39)))-'Year Schedule'!$K$5+'Year Schedule'!$L$5)</f>
        <v>#VALUE!</v>
      </c>
      <c r="E65" s="0" t="e">
        <f aca="true">MAX(0,D65*(1+(_xlfn.NORM.INV(RAND(),Inputs!$D$39,Inputs!$C$39)))-'Year Schedule'!$K$6+'Year Schedule'!$L$6)</f>
        <v>#VALUE!</v>
      </c>
      <c r="F65" s="0" t="e">
        <f aca="true">MAX(0,E65*(1+(_xlfn.NORM.INV(RAND(),Inputs!$D$39,Inputs!$C$39)))-'Year Schedule'!$K$7+'Year Schedule'!$L$7)</f>
        <v>#VALUE!</v>
      </c>
      <c r="G65" s="0" t="e">
        <f aca="true">MAX(0,F65*(1+(_xlfn.NORM.INV(RAND(),Inputs!$D$39,Inputs!$C$39)))-'Year Schedule'!$K$8+'Year Schedule'!$L$8)</f>
        <v>#VALUE!</v>
      </c>
      <c r="H65" s="0" t="e">
        <f aca="true">MAX(0,G65*(1+(_xlfn.NORM.INV(RAND(),Inputs!$D$39,Inputs!$C$39)))-'Year Schedule'!$K$9+'Year Schedule'!$L$9)</f>
        <v>#VALUE!</v>
      </c>
      <c r="I65" s="0" t="e">
        <f aca="true">MAX(0,H65*(1+(_xlfn.NORM.INV(RAND(),Inputs!$D$39,Inputs!$C$39)))-'Year Schedule'!$K$10+'Year Schedule'!$L$10)</f>
        <v>#VALUE!</v>
      </c>
      <c r="J65" s="0" t="e">
        <f aca="true">MAX(0,I65*(1+(_xlfn.NORM.INV(RAND(),Inputs!$D$39,Inputs!$C$39)))-'Year Schedule'!$K$11+'Year Schedule'!$L$11)</f>
        <v>#VALUE!</v>
      </c>
      <c r="K65" s="0" t="e">
        <f aca="true">MAX(0,J65*(1+(_xlfn.NORM.INV(RAND(),Inputs!$D$39,Inputs!$C$39)))-'Year Schedule'!$K$12+'Year Schedule'!$L$12)</f>
        <v>#VALUE!</v>
      </c>
      <c r="L65" s="0" t="e">
        <f aca="true">MAX(0,K65*(1+(_xlfn.NORM.INV(RAND(),Inputs!$D$39,Inputs!$C$39)))-'Year Schedule'!$K$13+'Year Schedule'!$L$13)</f>
        <v>#VALUE!</v>
      </c>
      <c r="M65" s="0" t="e">
        <f aca="true">MAX(0,L65*(1+(_xlfn.NORM.INV(RAND(),Inputs!$D$39,Inputs!$C$39)))-'Year Schedule'!$K$14+'Year Schedule'!$L$14)</f>
        <v>#VALUE!</v>
      </c>
      <c r="N65" s="0" t="e">
        <f aca="true">MAX(0,M65*(1+(_xlfn.NORM.INV(RAND(),Inputs!$D$39,Inputs!$C$39)))-'Year Schedule'!$K$15+'Year Schedule'!$L$15)</f>
        <v>#VALUE!</v>
      </c>
      <c r="O65" s="0" t="e">
        <f aca="true">MAX(0,N65*(1+(_xlfn.NORM.INV(RAND(),Inputs!$D$39,Inputs!$C$39)))-'Year Schedule'!$K$16+'Year Schedule'!$L$16)</f>
        <v>#VALUE!</v>
      </c>
      <c r="P65" s="0" t="e">
        <f aca="true">MAX(0,O65*(1+(_xlfn.NORM.INV(RAND(),Inputs!$D$39,Inputs!$C$39)))-'Year Schedule'!$K$17+'Year Schedule'!$L$17)</f>
        <v>#VALUE!</v>
      </c>
      <c r="Q65" s="0" t="e">
        <f aca="true">MAX(0,P65*(1+(_xlfn.NORM.INV(RAND(),Inputs!$D$39,Inputs!$C$39)))-'Year Schedule'!$K$18+'Year Schedule'!$L$18)</f>
        <v>#VALUE!</v>
      </c>
      <c r="R65" s="0" t="e">
        <f aca="true">MAX(0,Q65*(1+(_xlfn.NORM.INV(RAND(),Inputs!$D$39,Inputs!$C$39)))-'Year Schedule'!$K$19+'Year Schedule'!$L$19)</f>
        <v>#VALUE!</v>
      </c>
      <c r="S65" s="0" t="e">
        <f aca="true">MAX(0,R65*(1+(_xlfn.NORM.INV(RAND(),Inputs!$D$39,Inputs!$C$39)))-'Year Schedule'!$K$20+'Year Schedule'!$L$20)</f>
        <v>#VALUE!</v>
      </c>
      <c r="T65" s="0" t="e">
        <f aca="true">MAX(0,S65*(1+(_xlfn.NORM.INV(RAND(),Inputs!$D$39,Inputs!$C$39)))-'Year Schedule'!$K$21+'Year Schedule'!$L$21)</f>
        <v>#VALUE!</v>
      </c>
      <c r="U65" s="0" t="e">
        <f aca="true">MAX(0,T65*(1+(_xlfn.NORM.INV(RAND(),Inputs!$D$39,Inputs!$C$39)))-'Year Schedule'!$K$22+'Year Schedule'!$L$22)</f>
        <v>#VALUE!</v>
      </c>
      <c r="V65" s="0" t="e">
        <f aca="true">MAX(0,U65*(1+(_xlfn.NORM.INV(RAND(),Inputs!$D$39,Inputs!$C$39)))-'Year Schedule'!$K$23+'Year Schedule'!$L$23)</f>
        <v>#VALUE!</v>
      </c>
      <c r="W65" s="0" t="e">
        <f aca="true">MAX(0,V65*(1+(_xlfn.NORM.INV(RAND(),Inputs!$D$39,Inputs!$C$39)))-'Year Schedule'!$K$24+'Year Schedule'!$L$24)</f>
        <v>#VALUE!</v>
      </c>
      <c r="X65" s="0" t="e">
        <f aca="true">MAX(0,W65*(1+(_xlfn.NORM.INV(RAND(),Inputs!$D$39,Inputs!$C$39)))-'Year Schedule'!$K$25+'Year Schedule'!$L$25)</f>
        <v>#VALUE!</v>
      </c>
      <c r="Y65" s="0" t="e">
        <f aca="true">MAX(0,X65*(1+(_xlfn.NORM.INV(RAND(),Inputs!$D$39,Inputs!$C$39)))-'Year Schedule'!$K$26+'Year Schedule'!$L$26)</f>
        <v>#VALUE!</v>
      </c>
      <c r="Z65" s="0" t="e">
        <f aca="true">MAX(0,Y65*(1+(_xlfn.NORM.INV(RAND(),Inputs!$D$39,Inputs!$C$39)))-'Year Schedule'!$K$27+'Year Schedule'!$L$27)</f>
        <v>#VALUE!</v>
      </c>
      <c r="AA65" s="0" t="e">
        <f aca="true">MAX(0,Z65*(1+(_xlfn.NORM.INV(RAND(),Inputs!$D$39,Inputs!$C$39)))-'Year Schedule'!$K$28+'Year Schedule'!$L$28)</f>
        <v>#VALUE!</v>
      </c>
      <c r="AB65" s="0" t="e">
        <f aca="true">MAX(0,AA65*(1+(_xlfn.NORM.INV(RAND(),Inputs!$D$39,Inputs!$C$39)))-'Year Schedule'!$K$29+'Year Schedule'!$L$29)</f>
        <v>#VALUE!</v>
      </c>
      <c r="AC65" s="0" t="e">
        <f aca="true">MAX(0,AB65*(1+(_xlfn.NORM.INV(RAND(),Inputs!$D$39,Inputs!$C$39)))-'Year Schedule'!$K$30+'Year Schedule'!$L$30)</f>
        <v>#VALUE!</v>
      </c>
      <c r="AD65" s="0" t="e">
        <f aca="true">MAX(0,AC65*(1+(_xlfn.NORM.INV(RAND(),Inputs!$D$39,Inputs!$C$39)))-'Year Schedule'!$K$31+'Year Schedule'!$L$31)</f>
        <v>#VALUE!</v>
      </c>
      <c r="AE65" s="0" t="e">
        <f aca="true">MAX(0,AD65*(1+(_xlfn.NORM.INV(RAND(),Inputs!$D$39,Inputs!$C$39)))-'Year Schedule'!$K$32+'Year Schedule'!$L$32)</f>
        <v>#VALUE!</v>
      </c>
      <c r="AF65" s="0" t="e">
        <f aca="true">MAX(0,AE65*(1+(_xlfn.NORM.INV(RAND(),Inputs!$D$39,Inputs!$C$39)))-'Year Schedule'!$K$33+'Year Schedule'!$L$33)</f>
        <v>#VALUE!</v>
      </c>
      <c r="AG65" s="0" t="e">
        <f aca="true">MAX(0,AF65*(1+(_xlfn.NORM.INV(RAND(),Inputs!$D$39,Inputs!$C$39)))-'Year Schedule'!$K$34+'Year Schedule'!$L$34)</f>
        <v>#VALUE!</v>
      </c>
      <c r="AH65" s="0" t="e">
        <f aca="true">MAX(0,AG65*(1+(_xlfn.NORM.INV(RAND(),Inputs!$D$39,Inputs!$C$39)))-'Year Schedule'!$K$35+'Year Schedule'!$L$35)</f>
        <v>#VALUE!</v>
      </c>
      <c r="AI65" s="0" t="e">
        <f aca="true">MAX(0,AH65*(1+(_xlfn.NORM.INV(RAND(),Inputs!$D$39,Inputs!$C$39)))-'Year Schedule'!$K$36+'Year Schedule'!$L$36)</f>
        <v>#VALUE!</v>
      </c>
      <c r="AJ65" s="0" t="e">
        <f aca="true">MAX(0,AI65*(1+(_xlfn.NORM.INV(RAND(),Inputs!$D$39,Inputs!$C$39)))-'Year Schedule'!$K$37+'Year Schedule'!$L$37)</f>
        <v>#VALUE!</v>
      </c>
      <c r="AK65" s="0" t="e">
        <f aca="true">MAX(0,AJ65*(1+(_xlfn.NORM.INV(RAND(),Inputs!$D$39,Inputs!$C$39)))-'Year Schedule'!$K$38+'Year Schedule'!$L$38)</f>
        <v>#VALUE!</v>
      </c>
      <c r="AL65" s="0" t="e">
        <f aca="true">MAX(0,AK65*(1+(_xlfn.NORM.INV(RAND(),Inputs!$D$39,Inputs!$C$39)))-'Year Schedule'!$K$39+'Year Schedule'!$L$39)</f>
        <v>#VALUE!</v>
      </c>
      <c r="AM65" s="0" t="e">
        <f aca="true">MAX(0,AL65*(1+(_xlfn.NORM.INV(RAND(),Inputs!$D$39,Inputs!$C$39)))-'Year Schedule'!$K$40+'Year Schedule'!$L$40)</f>
        <v>#VALUE!</v>
      </c>
      <c r="AN65" s="0" t="e">
        <f aca="true">MAX(0,AM65*(1+(_xlfn.NORM.INV(RAND(),Inputs!$D$39,Inputs!$C$39)))-'Year Schedule'!$K$41+'Year Schedule'!$L$41)</f>
        <v>#VALUE!</v>
      </c>
      <c r="AO65" s="0" t="e">
        <f aca="true">MAX(0,AN65*(1+(_xlfn.NORM.INV(RAND(),Inputs!$D$39,Inputs!$C$39)))-'Year Schedule'!$K$42+'Year Schedule'!$L$42)</f>
        <v>#VALUE!</v>
      </c>
      <c r="AP65" s="0" t="e">
        <f aca="true">MAX(0,AO65*(1+(_xlfn.NORM.INV(RAND(),Inputs!$D$39,Inputs!$C$39)))-'Year Schedule'!$K$43+'Year Schedule'!$L$43)</f>
        <v>#VALUE!</v>
      </c>
      <c r="AQ65" s="0" t="e">
        <f aca="true">MAX(0,AP65*(1+(_xlfn.NORM.INV(RAND(),Inputs!$D$39,Inputs!$C$39)))-'Year Schedule'!$K$44+'Year Schedule'!$L$44)</f>
        <v>#VALUE!</v>
      </c>
      <c r="AR65" s="0" t="e">
        <f aca="true">MAX(0,AQ65*(1+(_xlfn.NORM.INV(RAND(),Inputs!$D$39,Inputs!$C$39)))-'Year Schedule'!$K$45+'Year Schedule'!$L$45)</f>
        <v>#VALUE!</v>
      </c>
      <c r="AS65" s="0" t="e">
        <f aca="true">MAX(0,AR65*(1+(_xlfn.NORM.INV(RAND(),Inputs!$D$39,Inputs!$C$39)))-'Year Schedule'!$K$46+'Year Schedule'!$L$46)</f>
        <v>#VALUE!</v>
      </c>
      <c r="AT65" s="0" t="e">
        <f aca="true">MAX(0,AS65*(1+(_xlfn.NORM.INV(RAND(),Inputs!$D$39,Inputs!$C$39)))-'Year Schedule'!$K$47+'Year Schedule'!$L$47)</f>
        <v>#VALUE!</v>
      </c>
      <c r="AU65" s="0" t="e">
        <f aca="true">MAX(0,AT65*(1+(_xlfn.NORM.INV(RAND(),Inputs!$D$39,Inputs!$C$39)))-'Year Schedule'!$K$48+'Year Schedule'!$L$48)</f>
        <v>#VALUE!</v>
      </c>
      <c r="AV65" s="0" t="e">
        <f aca="true">MAX(0,AU65*(1+(_xlfn.NORM.INV(RAND(),Inputs!$D$39,Inputs!$C$39)))-'Year Schedule'!$K$49+'Year Schedule'!$L$49)</f>
        <v>#VALUE!</v>
      </c>
      <c r="AW65" s="0" t="e">
        <f aca="true">MAX(0,AV65*(1+(_xlfn.NORM.INV(RAND(),Inputs!$D$39,Inputs!$C$39)))-'Year Schedule'!$K$50+'Year Schedule'!$L$50)</f>
        <v>#VALUE!</v>
      </c>
      <c r="AX65" s="0" t="e">
        <f aca="true">MAX(0,AW65*(1+(_xlfn.NORM.INV(RAND(),Inputs!$D$39,Inputs!$C$39)))-'Year Schedule'!$K$51+'Year Schedule'!$L$51)</f>
        <v>#VALUE!</v>
      </c>
      <c r="AY65" s="0" t="e">
        <f aca="true">MAX(0,AX65*(1+(_xlfn.NORM.INV(RAND(),Inputs!$D$39,Inputs!$C$39)))-'Year Schedule'!$K$52+'Year Schedule'!$L$52)</f>
        <v>#VALUE!</v>
      </c>
      <c r="AZ65" s="0" t="e">
        <f aca="true">MAX(0,AY65*(1+(_xlfn.NORM.INV(RAND(),Inputs!$D$39,Inputs!$C$39)))-'Year Schedule'!$K$53+'Year Schedule'!$L$53)</f>
        <v>#VALUE!</v>
      </c>
      <c r="BA65" s="0" t="e">
        <f aca="false">INDEX(C65:AZ65,1,Inputs!$C$6)</f>
        <v>#VALUE!</v>
      </c>
      <c r="BB65" s="0" t="n">
        <f aca="false">IFERROR(EXP(SUMPRODUCT(LN((C65:INDEX(C65:AZ65,1,Inputs!$C$6)+$C$1004:INDEX($C$1004:$AZ$1004,1,Inputs!$C$6))/B65:INDEX(B65:AY65,1,Inputs!$C$6)))/Inputs!$C$6)-1,-1)</f>
        <v>-1</v>
      </c>
    </row>
    <row r="66" customFormat="false" ht="15" hidden="false" customHeight="true" outlineLevel="0" collapsed="false">
      <c r="A66" s="0" t="n">
        <v>64</v>
      </c>
      <c r="B66" s="177" t="n">
        <f aca="false">Inputs!$C$38</f>
        <v>0</v>
      </c>
      <c r="C66" s="0" t="e">
        <f aca="true">MAX(0,B66*(1+(_xlfn.NORM.INV(RAND(),Inputs!$D$39,Inputs!$C$39)))-'Year Schedule'!$K$4+'Year Schedule'!$L$4)</f>
        <v>#VALUE!</v>
      </c>
      <c r="D66" s="0" t="e">
        <f aca="true">MAX(0,C66*(1+(_xlfn.NORM.INV(RAND(),Inputs!$D$39,Inputs!$C$39)))-'Year Schedule'!$K$5+'Year Schedule'!$L$5)</f>
        <v>#VALUE!</v>
      </c>
      <c r="E66" s="0" t="e">
        <f aca="true">MAX(0,D66*(1+(_xlfn.NORM.INV(RAND(),Inputs!$D$39,Inputs!$C$39)))-'Year Schedule'!$K$6+'Year Schedule'!$L$6)</f>
        <v>#VALUE!</v>
      </c>
      <c r="F66" s="0" t="e">
        <f aca="true">MAX(0,E66*(1+(_xlfn.NORM.INV(RAND(),Inputs!$D$39,Inputs!$C$39)))-'Year Schedule'!$K$7+'Year Schedule'!$L$7)</f>
        <v>#VALUE!</v>
      </c>
      <c r="G66" s="0" t="e">
        <f aca="true">MAX(0,F66*(1+(_xlfn.NORM.INV(RAND(),Inputs!$D$39,Inputs!$C$39)))-'Year Schedule'!$K$8+'Year Schedule'!$L$8)</f>
        <v>#VALUE!</v>
      </c>
      <c r="H66" s="0" t="e">
        <f aca="true">MAX(0,G66*(1+(_xlfn.NORM.INV(RAND(),Inputs!$D$39,Inputs!$C$39)))-'Year Schedule'!$K$9+'Year Schedule'!$L$9)</f>
        <v>#VALUE!</v>
      </c>
      <c r="I66" s="0" t="e">
        <f aca="true">MAX(0,H66*(1+(_xlfn.NORM.INV(RAND(),Inputs!$D$39,Inputs!$C$39)))-'Year Schedule'!$K$10+'Year Schedule'!$L$10)</f>
        <v>#VALUE!</v>
      </c>
      <c r="J66" s="0" t="e">
        <f aca="true">MAX(0,I66*(1+(_xlfn.NORM.INV(RAND(),Inputs!$D$39,Inputs!$C$39)))-'Year Schedule'!$K$11+'Year Schedule'!$L$11)</f>
        <v>#VALUE!</v>
      </c>
      <c r="K66" s="0" t="e">
        <f aca="true">MAX(0,J66*(1+(_xlfn.NORM.INV(RAND(),Inputs!$D$39,Inputs!$C$39)))-'Year Schedule'!$K$12+'Year Schedule'!$L$12)</f>
        <v>#VALUE!</v>
      </c>
      <c r="L66" s="0" t="e">
        <f aca="true">MAX(0,K66*(1+(_xlfn.NORM.INV(RAND(),Inputs!$D$39,Inputs!$C$39)))-'Year Schedule'!$K$13+'Year Schedule'!$L$13)</f>
        <v>#VALUE!</v>
      </c>
      <c r="M66" s="0" t="e">
        <f aca="true">MAX(0,L66*(1+(_xlfn.NORM.INV(RAND(),Inputs!$D$39,Inputs!$C$39)))-'Year Schedule'!$K$14+'Year Schedule'!$L$14)</f>
        <v>#VALUE!</v>
      </c>
      <c r="N66" s="0" t="e">
        <f aca="true">MAX(0,M66*(1+(_xlfn.NORM.INV(RAND(),Inputs!$D$39,Inputs!$C$39)))-'Year Schedule'!$K$15+'Year Schedule'!$L$15)</f>
        <v>#VALUE!</v>
      </c>
      <c r="O66" s="0" t="e">
        <f aca="true">MAX(0,N66*(1+(_xlfn.NORM.INV(RAND(),Inputs!$D$39,Inputs!$C$39)))-'Year Schedule'!$K$16+'Year Schedule'!$L$16)</f>
        <v>#VALUE!</v>
      </c>
      <c r="P66" s="0" t="e">
        <f aca="true">MAX(0,O66*(1+(_xlfn.NORM.INV(RAND(),Inputs!$D$39,Inputs!$C$39)))-'Year Schedule'!$K$17+'Year Schedule'!$L$17)</f>
        <v>#VALUE!</v>
      </c>
      <c r="Q66" s="0" t="e">
        <f aca="true">MAX(0,P66*(1+(_xlfn.NORM.INV(RAND(),Inputs!$D$39,Inputs!$C$39)))-'Year Schedule'!$K$18+'Year Schedule'!$L$18)</f>
        <v>#VALUE!</v>
      </c>
      <c r="R66" s="0" t="e">
        <f aca="true">MAX(0,Q66*(1+(_xlfn.NORM.INV(RAND(),Inputs!$D$39,Inputs!$C$39)))-'Year Schedule'!$K$19+'Year Schedule'!$L$19)</f>
        <v>#VALUE!</v>
      </c>
      <c r="S66" s="0" t="e">
        <f aca="true">MAX(0,R66*(1+(_xlfn.NORM.INV(RAND(),Inputs!$D$39,Inputs!$C$39)))-'Year Schedule'!$K$20+'Year Schedule'!$L$20)</f>
        <v>#VALUE!</v>
      </c>
      <c r="T66" s="0" t="e">
        <f aca="true">MAX(0,S66*(1+(_xlfn.NORM.INV(RAND(),Inputs!$D$39,Inputs!$C$39)))-'Year Schedule'!$K$21+'Year Schedule'!$L$21)</f>
        <v>#VALUE!</v>
      </c>
      <c r="U66" s="0" t="e">
        <f aca="true">MAX(0,T66*(1+(_xlfn.NORM.INV(RAND(),Inputs!$D$39,Inputs!$C$39)))-'Year Schedule'!$K$22+'Year Schedule'!$L$22)</f>
        <v>#VALUE!</v>
      </c>
      <c r="V66" s="0" t="e">
        <f aca="true">MAX(0,U66*(1+(_xlfn.NORM.INV(RAND(),Inputs!$D$39,Inputs!$C$39)))-'Year Schedule'!$K$23+'Year Schedule'!$L$23)</f>
        <v>#VALUE!</v>
      </c>
      <c r="W66" s="0" t="e">
        <f aca="true">MAX(0,V66*(1+(_xlfn.NORM.INV(RAND(),Inputs!$D$39,Inputs!$C$39)))-'Year Schedule'!$K$24+'Year Schedule'!$L$24)</f>
        <v>#VALUE!</v>
      </c>
      <c r="X66" s="0" t="e">
        <f aca="true">MAX(0,W66*(1+(_xlfn.NORM.INV(RAND(),Inputs!$D$39,Inputs!$C$39)))-'Year Schedule'!$K$25+'Year Schedule'!$L$25)</f>
        <v>#VALUE!</v>
      </c>
      <c r="Y66" s="0" t="e">
        <f aca="true">MAX(0,X66*(1+(_xlfn.NORM.INV(RAND(),Inputs!$D$39,Inputs!$C$39)))-'Year Schedule'!$K$26+'Year Schedule'!$L$26)</f>
        <v>#VALUE!</v>
      </c>
      <c r="Z66" s="0" t="e">
        <f aca="true">MAX(0,Y66*(1+(_xlfn.NORM.INV(RAND(),Inputs!$D$39,Inputs!$C$39)))-'Year Schedule'!$K$27+'Year Schedule'!$L$27)</f>
        <v>#VALUE!</v>
      </c>
      <c r="AA66" s="0" t="e">
        <f aca="true">MAX(0,Z66*(1+(_xlfn.NORM.INV(RAND(),Inputs!$D$39,Inputs!$C$39)))-'Year Schedule'!$K$28+'Year Schedule'!$L$28)</f>
        <v>#VALUE!</v>
      </c>
      <c r="AB66" s="0" t="e">
        <f aca="true">MAX(0,AA66*(1+(_xlfn.NORM.INV(RAND(),Inputs!$D$39,Inputs!$C$39)))-'Year Schedule'!$K$29+'Year Schedule'!$L$29)</f>
        <v>#VALUE!</v>
      </c>
      <c r="AC66" s="0" t="e">
        <f aca="true">MAX(0,AB66*(1+(_xlfn.NORM.INV(RAND(),Inputs!$D$39,Inputs!$C$39)))-'Year Schedule'!$K$30+'Year Schedule'!$L$30)</f>
        <v>#VALUE!</v>
      </c>
      <c r="AD66" s="0" t="e">
        <f aca="true">MAX(0,AC66*(1+(_xlfn.NORM.INV(RAND(),Inputs!$D$39,Inputs!$C$39)))-'Year Schedule'!$K$31+'Year Schedule'!$L$31)</f>
        <v>#VALUE!</v>
      </c>
      <c r="AE66" s="0" t="e">
        <f aca="true">MAX(0,AD66*(1+(_xlfn.NORM.INV(RAND(),Inputs!$D$39,Inputs!$C$39)))-'Year Schedule'!$K$32+'Year Schedule'!$L$32)</f>
        <v>#VALUE!</v>
      </c>
      <c r="AF66" s="0" t="e">
        <f aca="true">MAX(0,AE66*(1+(_xlfn.NORM.INV(RAND(),Inputs!$D$39,Inputs!$C$39)))-'Year Schedule'!$K$33+'Year Schedule'!$L$33)</f>
        <v>#VALUE!</v>
      </c>
      <c r="AG66" s="0" t="e">
        <f aca="true">MAX(0,AF66*(1+(_xlfn.NORM.INV(RAND(),Inputs!$D$39,Inputs!$C$39)))-'Year Schedule'!$K$34+'Year Schedule'!$L$34)</f>
        <v>#VALUE!</v>
      </c>
      <c r="AH66" s="0" t="e">
        <f aca="true">MAX(0,AG66*(1+(_xlfn.NORM.INV(RAND(),Inputs!$D$39,Inputs!$C$39)))-'Year Schedule'!$K$35+'Year Schedule'!$L$35)</f>
        <v>#VALUE!</v>
      </c>
      <c r="AI66" s="0" t="e">
        <f aca="true">MAX(0,AH66*(1+(_xlfn.NORM.INV(RAND(),Inputs!$D$39,Inputs!$C$39)))-'Year Schedule'!$K$36+'Year Schedule'!$L$36)</f>
        <v>#VALUE!</v>
      </c>
      <c r="AJ66" s="0" t="e">
        <f aca="true">MAX(0,AI66*(1+(_xlfn.NORM.INV(RAND(),Inputs!$D$39,Inputs!$C$39)))-'Year Schedule'!$K$37+'Year Schedule'!$L$37)</f>
        <v>#VALUE!</v>
      </c>
      <c r="AK66" s="0" t="e">
        <f aca="true">MAX(0,AJ66*(1+(_xlfn.NORM.INV(RAND(),Inputs!$D$39,Inputs!$C$39)))-'Year Schedule'!$K$38+'Year Schedule'!$L$38)</f>
        <v>#VALUE!</v>
      </c>
      <c r="AL66" s="0" t="e">
        <f aca="true">MAX(0,AK66*(1+(_xlfn.NORM.INV(RAND(),Inputs!$D$39,Inputs!$C$39)))-'Year Schedule'!$K$39+'Year Schedule'!$L$39)</f>
        <v>#VALUE!</v>
      </c>
      <c r="AM66" s="0" t="e">
        <f aca="true">MAX(0,AL66*(1+(_xlfn.NORM.INV(RAND(),Inputs!$D$39,Inputs!$C$39)))-'Year Schedule'!$K$40+'Year Schedule'!$L$40)</f>
        <v>#VALUE!</v>
      </c>
      <c r="AN66" s="0" t="e">
        <f aca="true">MAX(0,AM66*(1+(_xlfn.NORM.INV(RAND(),Inputs!$D$39,Inputs!$C$39)))-'Year Schedule'!$K$41+'Year Schedule'!$L$41)</f>
        <v>#VALUE!</v>
      </c>
      <c r="AO66" s="0" t="e">
        <f aca="true">MAX(0,AN66*(1+(_xlfn.NORM.INV(RAND(),Inputs!$D$39,Inputs!$C$39)))-'Year Schedule'!$K$42+'Year Schedule'!$L$42)</f>
        <v>#VALUE!</v>
      </c>
      <c r="AP66" s="0" t="e">
        <f aca="true">MAX(0,AO66*(1+(_xlfn.NORM.INV(RAND(),Inputs!$D$39,Inputs!$C$39)))-'Year Schedule'!$K$43+'Year Schedule'!$L$43)</f>
        <v>#VALUE!</v>
      </c>
      <c r="AQ66" s="0" t="e">
        <f aca="true">MAX(0,AP66*(1+(_xlfn.NORM.INV(RAND(),Inputs!$D$39,Inputs!$C$39)))-'Year Schedule'!$K$44+'Year Schedule'!$L$44)</f>
        <v>#VALUE!</v>
      </c>
      <c r="AR66" s="0" t="e">
        <f aca="true">MAX(0,AQ66*(1+(_xlfn.NORM.INV(RAND(),Inputs!$D$39,Inputs!$C$39)))-'Year Schedule'!$K$45+'Year Schedule'!$L$45)</f>
        <v>#VALUE!</v>
      </c>
      <c r="AS66" s="0" t="e">
        <f aca="true">MAX(0,AR66*(1+(_xlfn.NORM.INV(RAND(),Inputs!$D$39,Inputs!$C$39)))-'Year Schedule'!$K$46+'Year Schedule'!$L$46)</f>
        <v>#VALUE!</v>
      </c>
      <c r="AT66" s="0" t="e">
        <f aca="true">MAX(0,AS66*(1+(_xlfn.NORM.INV(RAND(),Inputs!$D$39,Inputs!$C$39)))-'Year Schedule'!$K$47+'Year Schedule'!$L$47)</f>
        <v>#VALUE!</v>
      </c>
      <c r="AU66" s="0" t="e">
        <f aca="true">MAX(0,AT66*(1+(_xlfn.NORM.INV(RAND(),Inputs!$D$39,Inputs!$C$39)))-'Year Schedule'!$K$48+'Year Schedule'!$L$48)</f>
        <v>#VALUE!</v>
      </c>
      <c r="AV66" s="0" t="e">
        <f aca="true">MAX(0,AU66*(1+(_xlfn.NORM.INV(RAND(),Inputs!$D$39,Inputs!$C$39)))-'Year Schedule'!$K$49+'Year Schedule'!$L$49)</f>
        <v>#VALUE!</v>
      </c>
      <c r="AW66" s="0" t="e">
        <f aca="true">MAX(0,AV66*(1+(_xlfn.NORM.INV(RAND(),Inputs!$D$39,Inputs!$C$39)))-'Year Schedule'!$K$50+'Year Schedule'!$L$50)</f>
        <v>#VALUE!</v>
      </c>
      <c r="AX66" s="0" t="e">
        <f aca="true">MAX(0,AW66*(1+(_xlfn.NORM.INV(RAND(),Inputs!$D$39,Inputs!$C$39)))-'Year Schedule'!$K$51+'Year Schedule'!$L$51)</f>
        <v>#VALUE!</v>
      </c>
      <c r="AY66" s="0" t="e">
        <f aca="true">MAX(0,AX66*(1+(_xlfn.NORM.INV(RAND(),Inputs!$D$39,Inputs!$C$39)))-'Year Schedule'!$K$52+'Year Schedule'!$L$52)</f>
        <v>#VALUE!</v>
      </c>
      <c r="AZ66" s="0" t="e">
        <f aca="true">MAX(0,AY66*(1+(_xlfn.NORM.INV(RAND(),Inputs!$D$39,Inputs!$C$39)))-'Year Schedule'!$K$53+'Year Schedule'!$L$53)</f>
        <v>#VALUE!</v>
      </c>
      <c r="BA66" s="0" t="e">
        <f aca="false">INDEX(C66:AZ66,1,Inputs!$C$6)</f>
        <v>#VALUE!</v>
      </c>
      <c r="BB66" s="0" t="n">
        <f aca="false">IFERROR(EXP(SUMPRODUCT(LN((C66:INDEX(C66:AZ66,1,Inputs!$C$6)+$C$1004:INDEX($C$1004:$AZ$1004,1,Inputs!$C$6))/B66:INDEX(B66:AY66,1,Inputs!$C$6)))/Inputs!$C$6)-1,-1)</f>
        <v>-1</v>
      </c>
    </row>
    <row r="67" customFormat="false" ht="15" hidden="false" customHeight="true" outlineLevel="0" collapsed="false">
      <c r="A67" s="0" t="n">
        <v>65</v>
      </c>
      <c r="B67" s="177" t="n">
        <f aca="false">Inputs!$C$38</f>
        <v>0</v>
      </c>
      <c r="C67" s="0" t="e">
        <f aca="true">MAX(0,B67*(1+(_xlfn.NORM.INV(RAND(),Inputs!$D$39,Inputs!$C$39)))-'Year Schedule'!$K$4+'Year Schedule'!$L$4)</f>
        <v>#VALUE!</v>
      </c>
      <c r="D67" s="0" t="e">
        <f aca="true">MAX(0,C67*(1+(_xlfn.NORM.INV(RAND(),Inputs!$D$39,Inputs!$C$39)))-'Year Schedule'!$K$5+'Year Schedule'!$L$5)</f>
        <v>#VALUE!</v>
      </c>
      <c r="E67" s="0" t="e">
        <f aca="true">MAX(0,D67*(1+(_xlfn.NORM.INV(RAND(),Inputs!$D$39,Inputs!$C$39)))-'Year Schedule'!$K$6+'Year Schedule'!$L$6)</f>
        <v>#VALUE!</v>
      </c>
      <c r="F67" s="0" t="e">
        <f aca="true">MAX(0,E67*(1+(_xlfn.NORM.INV(RAND(),Inputs!$D$39,Inputs!$C$39)))-'Year Schedule'!$K$7+'Year Schedule'!$L$7)</f>
        <v>#VALUE!</v>
      </c>
      <c r="G67" s="0" t="e">
        <f aca="true">MAX(0,F67*(1+(_xlfn.NORM.INV(RAND(),Inputs!$D$39,Inputs!$C$39)))-'Year Schedule'!$K$8+'Year Schedule'!$L$8)</f>
        <v>#VALUE!</v>
      </c>
      <c r="H67" s="0" t="e">
        <f aca="true">MAX(0,G67*(1+(_xlfn.NORM.INV(RAND(),Inputs!$D$39,Inputs!$C$39)))-'Year Schedule'!$K$9+'Year Schedule'!$L$9)</f>
        <v>#VALUE!</v>
      </c>
      <c r="I67" s="0" t="e">
        <f aca="true">MAX(0,H67*(1+(_xlfn.NORM.INV(RAND(),Inputs!$D$39,Inputs!$C$39)))-'Year Schedule'!$K$10+'Year Schedule'!$L$10)</f>
        <v>#VALUE!</v>
      </c>
      <c r="J67" s="0" t="e">
        <f aca="true">MAX(0,I67*(1+(_xlfn.NORM.INV(RAND(),Inputs!$D$39,Inputs!$C$39)))-'Year Schedule'!$K$11+'Year Schedule'!$L$11)</f>
        <v>#VALUE!</v>
      </c>
      <c r="K67" s="0" t="e">
        <f aca="true">MAX(0,J67*(1+(_xlfn.NORM.INV(RAND(),Inputs!$D$39,Inputs!$C$39)))-'Year Schedule'!$K$12+'Year Schedule'!$L$12)</f>
        <v>#VALUE!</v>
      </c>
      <c r="L67" s="0" t="e">
        <f aca="true">MAX(0,K67*(1+(_xlfn.NORM.INV(RAND(),Inputs!$D$39,Inputs!$C$39)))-'Year Schedule'!$K$13+'Year Schedule'!$L$13)</f>
        <v>#VALUE!</v>
      </c>
      <c r="M67" s="0" t="e">
        <f aca="true">MAX(0,L67*(1+(_xlfn.NORM.INV(RAND(),Inputs!$D$39,Inputs!$C$39)))-'Year Schedule'!$K$14+'Year Schedule'!$L$14)</f>
        <v>#VALUE!</v>
      </c>
      <c r="N67" s="0" t="e">
        <f aca="true">MAX(0,M67*(1+(_xlfn.NORM.INV(RAND(),Inputs!$D$39,Inputs!$C$39)))-'Year Schedule'!$K$15+'Year Schedule'!$L$15)</f>
        <v>#VALUE!</v>
      </c>
      <c r="O67" s="0" t="e">
        <f aca="true">MAX(0,N67*(1+(_xlfn.NORM.INV(RAND(),Inputs!$D$39,Inputs!$C$39)))-'Year Schedule'!$K$16+'Year Schedule'!$L$16)</f>
        <v>#VALUE!</v>
      </c>
      <c r="P67" s="0" t="e">
        <f aca="true">MAX(0,O67*(1+(_xlfn.NORM.INV(RAND(),Inputs!$D$39,Inputs!$C$39)))-'Year Schedule'!$K$17+'Year Schedule'!$L$17)</f>
        <v>#VALUE!</v>
      </c>
      <c r="Q67" s="0" t="e">
        <f aca="true">MAX(0,P67*(1+(_xlfn.NORM.INV(RAND(),Inputs!$D$39,Inputs!$C$39)))-'Year Schedule'!$K$18+'Year Schedule'!$L$18)</f>
        <v>#VALUE!</v>
      </c>
      <c r="R67" s="0" t="e">
        <f aca="true">MAX(0,Q67*(1+(_xlfn.NORM.INV(RAND(),Inputs!$D$39,Inputs!$C$39)))-'Year Schedule'!$K$19+'Year Schedule'!$L$19)</f>
        <v>#VALUE!</v>
      </c>
      <c r="S67" s="0" t="e">
        <f aca="true">MAX(0,R67*(1+(_xlfn.NORM.INV(RAND(),Inputs!$D$39,Inputs!$C$39)))-'Year Schedule'!$K$20+'Year Schedule'!$L$20)</f>
        <v>#VALUE!</v>
      </c>
      <c r="T67" s="0" t="e">
        <f aca="true">MAX(0,S67*(1+(_xlfn.NORM.INV(RAND(),Inputs!$D$39,Inputs!$C$39)))-'Year Schedule'!$K$21+'Year Schedule'!$L$21)</f>
        <v>#VALUE!</v>
      </c>
      <c r="U67" s="0" t="e">
        <f aca="true">MAX(0,T67*(1+(_xlfn.NORM.INV(RAND(),Inputs!$D$39,Inputs!$C$39)))-'Year Schedule'!$K$22+'Year Schedule'!$L$22)</f>
        <v>#VALUE!</v>
      </c>
      <c r="V67" s="0" t="e">
        <f aca="true">MAX(0,U67*(1+(_xlfn.NORM.INV(RAND(),Inputs!$D$39,Inputs!$C$39)))-'Year Schedule'!$K$23+'Year Schedule'!$L$23)</f>
        <v>#VALUE!</v>
      </c>
      <c r="W67" s="0" t="e">
        <f aca="true">MAX(0,V67*(1+(_xlfn.NORM.INV(RAND(),Inputs!$D$39,Inputs!$C$39)))-'Year Schedule'!$K$24+'Year Schedule'!$L$24)</f>
        <v>#VALUE!</v>
      </c>
      <c r="X67" s="0" t="e">
        <f aca="true">MAX(0,W67*(1+(_xlfn.NORM.INV(RAND(),Inputs!$D$39,Inputs!$C$39)))-'Year Schedule'!$K$25+'Year Schedule'!$L$25)</f>
        <v>#VALUE!</v>
      </c>
      <c r="Y67" s="0" t="e">
        <f aca="true">MAX(0,X67*(1+(_xlfn.NORM.INV(RAND(),Inputs!$D$39,Inputs!$C$39)))-'Year Schedule'!$K$26+'Year Schedule'!$L$26)</f>
        <v>#VALUE!</v>
      </c>
      <c r="Z67" s="0" t="e">
        <f aca="true">MAX(0,Y67*(1+(_xlfn.NORM.INV(RAND(),Inputs!$D$39,Inputs!$C$39)))-'Year Schedule'!$K$27+'Year Schedule'!$L$27)</f>
        <v>#VALUE!</v>
      </c>
      <c r="AA67" s="0" t="e">
        <f aca="true">MAX(0,Z67*(1+(_xlfn.NORM.INV(RAND(),Inputs!$D$39,Inputs!$C$39)))-'Year Schedule'!$K$28+'Year Schedule'!$L$28)</f>
        <v>#VALUE!</v>
      </c>
      <c r="AB67" s="0" t="e">
        <f aca="true">MAX(0,AA67*(1+(_xlfn.NORM.INV(RAND(),Inputs!$D$39,Inputs!$C$39)))-'Year Schedule'!$K$29+'Year Schedule'!$L$29)</f>
        <v>#VALUE!</v>
      </c>
      <c r="AC67" s="0" t="e">
        <f aca="true">MAX(0,AB67*(1+(_xlfn.NORM.INV(RAND(),Inputs!$D$39,Inputs!$C$39)))-'Year Schedule'!$K$30+'Year Schedule'!$L$30)</f>
        <v>#VALUE!</v>
      </c>
      <c r="AD67" s="0" t="e">
        <f aca="true">MAX(0,AC67*(1+(_xlfn.NORM.INV(RAND(),Inputs!$D$39,Inputs!$C$39)))-'Year Schedule'!$K$31+'Year Schedule'!$L$31)</f>
        <v>#VALUE!</v>
      </c>
      <c r="AE67" s="0" t="e">
        <f aca="true">MAX(0,AD67*(1+(_xlfn.NORM.INV(RAND(),Inputs!$D$39,Inputs!$C$39)))-'Year Schedule'!$K$32+'Year Schedule'!$L$32)</f>
        <v>#VALUE!</v>
      </c>
      <c r="AF67" s="0" t="e">
        <f aca="true">MAX(0,AE67*(1+(_xlfn.NORM.INV(RAND(),Inputs!$D$39,Inputs!$C$39)))-'Year Schedule'!$K$33+'Year Schedule'!$L$33)</f>
        <v>#VALUE!</v>
      </c>
      <c r="AG67" s="0" t="e">
        <f aca="true">MAX(0,AF67*(1+(_xlfn.NORM.INV(RAND(),Inputs!$D$39,Inputs!$C$39)))-'Year Schedule'!$K$34+'Year Schedule'!$L$34)</f>
        <v>#VALUE!</v>
      </c>
      <c r="AH67" s="0" t="e">
        <f aca="true">MAX(0,AG67*(1+(_xlfn.NORM.INV(RAND(),Inputs!$D$39,Inputs!$C$39)))-'Year Schedule'!$K$35+'Year Schedule'!$L$35)</f>
        <v>#VALUE!</v>
      </c>
      <c r="AI67" s="0" t="e">
        <f aca="true">MAX(0,AH67*(1+(_xlfn.NORM.INV(RAND(),Inputs!$D$39,Inputs!$C$39)))-'Year Schedule'!$K$36+'Year Schedule'!$L$36)</f>
        <v>#VALUE!</v>
      </c>
      <c r="AJ67" s="0" t="e">
        <f aca="true">MAX(0,AI67*(1+(_xlfn.NORM.INV(RAND(),Inputs!$D$39,Inputs!$C$39)))-'Year Schedule'!$K$37+'Year Schedule'!$L$37)</f>
        <v>#VALUE!</v>
      </c>
      <c r="AK67" s="0" t="e">
        <f aca="true">MAX(0,AJ67*(1+(_xlfn.NORM.INV(RAND(),Inputs!$D$39,Inputs!$C$39)))-'Year Schedule'!$K$38+'Year Schedule'!$L$38)</f>
        <v>#VALUE!</v>
      </c>
      <c r="AL67" s="0" t="e">
        <f aca="true">MAX(0,AK67*(1+(_xlfn.NORM.INV(RAND(),Inputs!$D$39,Inputs!$C$39)))-'Year Schedule'!$K$39+'Year Schedule'!$L$39)</f>
        <v>#VALUE!</v>
      </c>
      <c r="AM67" s="0" t="e">
        <f aca="true">MAX(0,AL67*(1+(_xlfn.NORM.INV(RAND(),Inputs!$D$39,Inputs!$C$39)))-'Year Schedule'!$K$40+'Year Schedule'!$L$40)</f>
        <v>#VALUE!</v>
      </c>
      <c r="AN67" s="0" t="e">
        <f aca="true">MAX(0,AM67*(1+(_xlfn.NORM.INV(RAND(),Inputs!$D$39,Inputs!$C$39)))-'Year Schedule'!$K$41+'Year Schedule'!$L$41)</f>
        <v>#VALUE!</v>
      </c>
      <c r="AO67" s="0" t="e">
        <f aca="true">MAX(0,AN67*(1+(_xlfn.NORM.INV(RAND(),Inputs!$D$39,Inputs!$C$39)))-'Year Schedule'!$K$42+'Year Schedule'!$L$42)</f>
        <v>#VALUE!</v>
      </c>
      <c r="AP67" s="0" t="e">
        <f aca="true">MAX(0,AO67*(1+(_xlfn.NORM.INV(RAND(),Inputs!$D$39,Inputs!$C$39)))-'Year Schedule'!$K$43+'Year Schedule'!$L$43)</f>
        <v>#VALUE!</v>
      </c>
      <c r="AQ67" s="0" t="e">
        <f aca="true">MAX(0,AP67*(1+(_xlfn.NORM.INV(RAND(),Inputs!$D$39,Inputs!$C$39)))-'Year Schedule'!$K$44+'Year Schedule'!$L$44)</f>
        <v>#VALUE!</v>
      </c>
      <c r="AR67" s="0" t="e">
        <f aca="true">MAX(0,AQ67*(1+(_xlfn.NORM.INV(RAND(),Inputs!$D$39,Inputs!$C$39)))-'Year Schedule'!$K$45+'Year Schedule'!$L$45)</f>
        <v>#VALUE!</v>
      </c>
      <c r="AS67" s="0" t="e">
        <f aca="true">MAX(0,AR67*(1+(_xlfn.NORM.INV(RAND(),Inputs!$D$39,Inputs!$C$39)))-'Year Schedule'!$K$46+'Year Schedule'!$L$46)</f>
        <v>#VALUE!</v>
      </c>
      <c r="AT67" s="0" t="e">
        <f aca="true">MAX(0,AS67*(1+(_xlfn.NORM.INV(RAND(),Inputs!$D$39,Inputs!$C$39)))-'Year Schedule'!$K$47+'Year Schedule'!$L$47)</f>
        <v>#VALUE!</v>
      </c>
      <c r="AU67" s="0" t="e">
        <f aca="true">MAX(0,AT67*(1+(_xlfn.NORM.INV(RAND(),Inputs!$D$39,Inputs!$C$39)))-'Year Schedule'!$K$48+'Year Schedule'!$L$48)</f>
        <v>#VALUE!</v>
      </c>
      <c r="AV67" s="0" t="e">
        <f aca="true">MAX(0,AU67*(1+(_xlfn.NORM.INV(RAND(),Inputs!$D$39,Inputs!$C$39)))-'Year Schedule'!$K$49+'Year Schedule'!$L$49)</f>
        <v>#VALUE!</v>
      </c>
      <c r="AW67" s="0" t="e">
        <f aca="true">MAX(0,AV67*(1+(_xlfn.NORM.INV(RAND(),Inputs!$D$39,Inputs!$C$39)))-'Year Schedule'!$K$50+'Year Schedule'!$L$50)</f>
        <v>#VALUE!</v>
      </c>
      <c r="AX67" s="0" t="e">
        <f aca="true">MAX(0,AW67*(1+(_xlfn.NORM.INV(RAND(),Inputs!$D$39,Inputs!$C$39)))-'Year Schedule'!$K$51+'Year Schedule'!$L$51)</f>
        <v>#VALUE!</v>
      </c>
      <c r="AY67" s="0" t="e">
        <f aca="true">MAX(0,AX67*(1+(_xlfn.NORM.INV(RAND(),Inputs!$D$39,Inputs!$C$39)))-'Year Schedule'!$K$52+'Year Schedule'!$L$52)</f>
        <v>#VALUE!</v>
      </c>
      <c r="AZ67" s="0" t="e">
        <f aca="true">MAX(0,AY67*(1+(_xlfn.NORM.INV(RAND(),Inputs!$D$39,Inputs!$C$39)))-'Year Schedule'!$K$53+'Year Schedule'!$L$53)</f>
        <v>#VALUE!</v>
      </c>
      <c r="BA67" s="0" t="e">
        <f aca="false">INDEX(C67:AZ67,1,Inputs!$C$6)</f>
        <v>#VALUE!</v>
      </c>
      <c r="BB67" s="0" t="n">
        <f aca="false">IFERROR(EXP(SUMPRODUCT(LN((C67:INDEX(C67:AZ67,1,Inputs!$C$6)+$C$1004:INDEX($C$1004:$AZ$1004,1,Inputs!$C$6))/B67:INDEX(B67:AY67,1,Inputs!$C$6)))/Inputs!$C$6)-1,-1)</f>
        <v>-1</v>
      </c>
    </row>
    <row r="68" customFormat="false" ht="15" hidden="false" customHeight="true" outlineLevel="0" collapsed="false">
      <c r="A68" s="0" t="n">
        <v>66</v>
      </c>
      <c r="B68" s="177" t="n">
        <f aca="false">Inputs!$C$38</f>
        <v>0</v>
      </c>
      <c r="C68" s="0" t="e">
        <f aca="true">MAX(0,B68*(1+(_xlfn.NORM.INV(RAND(),Inputs!$D$39,Inputs!$C$39)))-'Year Schedule'!$K$4+'Year Schedule'!$L$4)</f>
        <v>#VALUE!</v>
      </c>
      <c r="D68" s="0" t="e">
        <f aca="true">MAX(0,C68*(1+(_xlfn.NORM.INV(RAND(),Inputs!$D$39,Inputs!$C$39)))-'Year Schedule'!$K$5+'Year Schedule'!$L$5)</f>
        <v>#VALUE!</v>
      </c>
      <c r="E68" s="0" t="e">
        <f aca="true">MAX(0,D68*(1+(_xlfn.NORM.INV(RAND(),Inputs!$D$39,Inputs!$C$39)))-'Year Schedule'!$K$6+'Year Schedule'!$L$6)</f>
        <v>#VALUE!</v>
      </c>
      <c r="F68" s="0" t="e">
        <f aca="true">MAX(0,E68*(1+(_xlfn.NORM.INV(RAND(),Inputs!$D$39,Inputs!$C$39)))-'Year Schedule'!$K$7+'Year Schedule'!$L$7)</f>
        <v>#VALUE!</v>
      </c>
      <c r="G68" s="0" t="e">
        <f aca="true">MAX(0,F68*(1+(_xlfn.NORM.INV(RAND(),Inputs!$D$39,Inputs!$C$39)))-'Year Schedule'!$K$8+'Year Schedule'!$L$8)</f>
        <v>#VALUE!</v>
      </c>
      <c r="H68" s="0" t="e">
        <f aca="true">MAX(0,G68*(1+(_xlfn.NORM.INV(RAND(),Inputs!$D$39,Inputs!$C$39)))-'Year Schedule'!$K$9+'Year Schedule'!$L$9)</f>
        <v>#VALUE!</v>
      </c>
      <c r="I68" s="0" t="e">
        <f aca="true">MAX(0,H68*(1+(_xlfn.NORM.INV(RAND(),Inputs!$D$39,Inputs!$C$39)))-'Year Schedule'!$K$10+'Year Schedule'!$L$10)</f>
        <v>#VALUE!</v>
      </c>
      <c r="J68" s="0" t="e">
        <f aca="true">MAX(0,I68*(1+(_xlfn.NORM.INV(RAND(),Inputs!$D$39,Inputs!$C$39)))-'Year Schedule'!$K$11+'Year Schedule'!$L$11)</f>
        <v>#VALUE!</v>
      </c>
      <c r="K68" s="0" t="e">
        <f aca="true">MAX(0,J68*(1+(_xlfn.NORM.INV(RAND(),Inputs!$D$39,Inputs!$C$39)))-'Year Schedule'!$K$12+'Year Schedule'!$L$12)</f>
        <v>#VALUE!</v>
      </c>
      <c r="L68" s="0" t="e">
        <f aca="true">MAX(0,K68*(1+(_xlfn.NORM.INV(RAND(),Inputs!$D$39,Inputs!$C$39)))-'Year Schedule'!$K$13+'Year Schedule'!$L$13)</f>
        <v>#VALUE!</v>
      </c>
      <c r="M68" s="0" t="e">
        <f aca="true">MAX(0,L68*(1+(_xlfn.NORM.INV(RAND(),Inputs!$D$39,Inputs!$C$39)))-'Year Schedule'!$K$14+'Year Schedule'!$L$14)</f>
        <v>#VALUE!</v>
      </c>
      <c r="N68" s="0" t="e">
        <f aca="true">MAX(0,M68*(1+(_xlfn.NORM.INV(RAND(),Inputs!$D$39,Inputs!$C$39)))-'Year Schedule'!$K$15+'Year Schedule'!$L$15)</f>
        <v>#VALUE!</v>
      </c>
      <c r="O68" s="0" t="e">
        <f aca="true">MAX(0,N68*(1+(_xlfn.NORM.INV(RAND(),Inputs!$D$39,Inputs!$C$39)))-'Year Schedule'!$K$16+'Year Schedule'!$L$16)</f>
        <v>#VALUE!</v>
      </c>
      <c r="P68" s="0" t="e">
        <f aca="true">MAX(0,O68*(1+(_xlfn.NORM.INV(RAND(),Inputs!$D$39,Inputs!$C$39)))-'Year Schedule'!$K$17+'Year Schedule'!$L$17)</f>
        <v>#VALUE!</v>
      </c>
      <c r="Q68" s="0" t="e">
        <f aca="true">MAX(0,P68*(1+(_xlfn.NORM.INV(RAND(),Inputs!$D$39,Inputs!$C$39)))-'Year Schedule'!$K$18+'Year Schedule'!$L$18)</f>
        <v>#VALUE!</v>
      </c>
      <c r="R68" s="0" t="e">
        <f aca="true">MAX(0,Q68*(1+(_xlfn.NORM.INV(RAND(),Inputs!$D$39,Inputs!$C$39)))-'Year Schedule'!$K$19+'Year Schedule'!$L$19)</f>
        <v>#VALUE!</v>
      </c>
      <c r="S68" s="0" t="e">
        <f aca="true">MAX(0,R68*(1+(_xlfn.NORM.INV(RAND(),Inputs!$D$39,Inputs!$C$39)))-'Year Schedule'!$K$20+'Year Schedule'!$L$20)</f>
        <v>#VALUE!</v>
      </c>
      <c r="T68" s="0" t="e">
        <f aca="true">MAX(0,S68*(1+(_xlfn.NORM.INV(RAND(),Inputs!$D$39,Inputs!$C$39)))-'Year Schedule'!$K$21+'Year Schedule'!$L$21)</f>
        <v>#VALUE!</v>
      </c>
      <c r="U68" s="0" t="e">
        <f aca="true">MAX(0,T68*(1+(_xlfn.NORM.INV(RAND(),Inputs!$D$39,Inputs!$C$39)))-'Year Schedule'!$K$22+'Year Schedule'!$L$22)</f>
        <v>#VALUE!</v>
      </c>
      <c r="V68" s="0" t="e">
        <f aca="true">MAX(0,U68*(1+(_xlfn.NORM.INV(RAND(),Inputs!$D$39,Inputs!$C$39)))-'Year Schedule'!$K$23+'Year Schedule'!$L$23)</f>
        <v>#VALUE!</v>
      </c>
      <c r="W68" s="0" t="e">
        <f aca="true">MAX(0,V68*(1+(_xlfn.NORM.INV(RAND(),Inputs!$D$39,Inputs!$C$39)))-'Year Schedule'!$K$24+'Year Schedule'!$L$24)</f>
        <v>#VALUE!</v>
      </c>
      <c r="X68" s="0" t="e">
        <f aca="true">MAX(0,W68*(1+(_xlfn.NORM.INV(RAND(),Inputs!$D$39,Inputs!$C$39)))-'Year Schedule'!$K$25+'Year Schedule'!$L$25)</f>
        <v>#VALUE!</v>
      </c>
      <c r="Y68" s="0" t="e">
        <f aca="true">MAX(0,X68*(1+(_xlfn.NORM.INV(RAND(),Inputs!$D$39,Inputs!$C$39)))-'Year Schedule'!$K$26+'Year Schedule'!$L$26)</f>
        <v>#VALUE!</v>
      </c>
      <c r="Z68" s="0" t="e">
        <f aca="true">MAX(0,Y68*(1+(_xlfn.NORM.INV(RAND(),Inputs!$D$39,Inputs!$C$39)))-'Year Schedule'!$K$27+'Year Schedule'!$L$27)</f>
        <v>#VALUE!</v>
      </c>
      <c r="AA68" s="0" t="e">
        <f aca="true">MAX(0,Z68*(1+(_xlfn.NORM.INV(RAND(),Inputs!$D$39,Inputs!$C$39)))-'Year Schedule'!$K$28+'Year Schedule'!$L$28)</f>
        <v>#VALUE!</v>
      </c>
      <c r="AB68" s="0" t="e">
        <f aca="true">MAX(0,AA68*(1+(_xlfn.NORM.INV(RAND(),Inputs!$D$39,Inputs!$C$39)))-'Year Schedule'!$K$29+'Year Schedule'!$L$29)</f>
        <v>#VALUE!</v>
      </c>
      <c r="AC68" s="0" t="e">
        <f aca="true">MAX(0,AB68*(1+(_xlfn.NORM.INV(RAND(),Inputs!$D$39,Inputs!$C$39)))-'Year Schedule'!$K$30+'Year Schedule'!$L$30)</f>
        <v>#VALUE!</v>
      </c>
      <c r="AD68" s="0" t="e">
        <f aca="true">MAX(0,AC68*(1+(_xlfn.NORM.INV(RAND(),Inputs!$D$39,Inputs!$C$39)))-'Year Schedule'!$K$31+'Year Schedule'!$L$31)</f>
        <v>#VALUE!</v>
      </c>
      <c r="AE68" s="0" t="e">
        <f aca="true">MAX(0,AD68*(1+(_xlfn.NORM.INV(RAND(),Inputs!$D$39,Inputs!$C$39)))-'Year Schedule'!$K$32+'Year Schedule'!$L$32)</f>
        <v>#VALUE!</v>
      </c>
      <c r="AF68" s="0" t="e">
        <f aca="true">MAX(0,AE68*(1+(_xlfn.NORM.INV(RAND(),Inputs!$D$39,Inputs!$C$39)))-'Year Schedule'!$K$33+'Year Schedule'!$L$33)</f>
        <v>#VALUE!</v>
      </c>
      <c r="AG68" s="0" t="e">
        <f aca="true">MAX(0,AF68*(1+(_xlfn.NORM.INV(RAND(),Inputs!$D$39,Inputs!$C$39)))-'Year Schedule'!$K$34+'Year Schedule'!$L$34)</f>
        <v>#VALUE!</v>
      </c>
      <c r="AH68" s="0" t="e">
        <f aca="true">MAX(0,AG68*(1+(_xlfn.NORM.INV(RAND(),Inputs!$D$39,Inputs!$C$39)))-'Year Schedule'!$K$35+'Year Schedule'!$L$35)</f>
        <v>#VALUE!</v>
      </c>
      <c r="AI68" s="0" t="e">
        <f aca="true">MAX(0,AH68*(1+(_xlfn.NORM.INV(RAND(),Inputs!$D$39,Inputs!$C$39)))-'Year Schedule'!$K$36+'Year Schedule'!$L$36)</f>
        <v>#VALUE!</v>
      </c>
      <c r="AJ68" s="0" t="e">
        <f aca="true">MAX(0,AI68*(1+(_xlfn.NORM.INV(RAND(),Inputs!$D$39,Inputs!$C$39)))-'Year Schedule'!$K$37+'Year Schedule'!$L$37)</f>
        <v>#VALUE!</v>
      </c>
      <c r="AK68" s="0" t="e">
        <f aca="true">MAX(0,AJ68*(1+(_xlfn.NORM.INV(RAND(),Inputs!$D$39,Inputs!$C$39)))-'Year Schedule'!$K$38+'Year Schedule'!$L$38)</f>
        <v>#VALUE!</v>
      </c>
      <c r="AL68" s="0" t="e">
        <f aca="true">MAX(0,AK68*(1+(_xlfn.NORM.INV(RAND(),Inputs!$D$39,Inputs!$C$39)))-'Year Schedule'!$K$39+'Year Schedule'!$L$39)</f>
        <v>#VALUE!</v>
      </c>
      <c r="AM68" s="0" t="e">
        <f aca="true">MAX(0,AL68*(1+(_xlfn.NORM.INV(RAND(),Inputs!$D$39,Inputs!$C$39)))-'Year Schedule'!$K$40+'Year Schedule'!$L$40)</f>
        <v>#VALUE!</v>
      </c>
      <c r="AN68" s="0" t="e">
        <f aca="true">MAX(0,AM68*(1+(_xlfn.NORM.INV(RAND(),Inputs!$D$39,Inputs!$C$39)))-'Year Schedule'!$K$41+'Year Schedule'!$L$41)</f>
        <v>#VALUE!</v>
      </c>
      <c r="AO68" s="0" t="e">
        <f aca="true">MAX(0,AN68*(1+(_xlfn.NORM.INV(RAND(),Inputs!$D$39,Inputs!$C$39)))-'Year Schedule'!$K$42+'Year Schedule'!$L$42)</f>
        <v>#VALUE!</v>
      </c>
      <c r="AP68" s="0" t="e">
        <f aca="true">MAX(0,AO68*(1+(_xlfn.NORM.INV(RAND(),Inputs!$D$39,Inputs!$C$39)))-'Year Schedule'!$K$43+'Year Schedule'!$L$43)</f>
        <v>#VALUE!</v>
      </c>
      <c r="AQ68" s="0" t="e">
        <f aca="true">MAX(0,AP68*(1+(_xlfn.NORM.INV(RAND(),Inputs!$D$39,Inputs!$C$39)))-'Year Schedule'!$K$44+'Year Schedule'!$L$44)</f>
        <v>#VALUE!</v>
      </c>
      <c r="AR68" s="0" t="e">
        <f aca="true">MAX(0,AQ68*(1+(_xlfn.NORM.INV(RAND(),Inputs!$D$39,Inputs!$C$39)))-'Year Schedule'!$K$45+'Year Schedule'!$L$45)</f>
        <v>#VALUE!</v>
      </c>
      <c r="AS68" s="0" t="e">
        <f aca="true">MAX(0,AR68*(1+(_xlfn.NORM.INV(RAND(),Inputs!$D$39,Inputs!$C$39)))-'Year Schedule'!$K$46+'Year Schedule'!$L$46)</f>
        <v>#VALUE!</v>
      </c>
      <c r="AT68" s="0" t="e">
        <f aca="true">MAX(0,AS68*(1+(_xlfn.NORM.INV(RAND(),Inputs!$D$39,Inputs!$C$39)))-'Year Schedule'!$K$47+'Year Schedule'!$L$47)</f>
        <v>#VALUE!</v>
      </c>
      <c r="AU68" s="0" t="e">
        <f aca="true">MAX(0,AT68*(1+(_xlfn.NORM.INV(RAND(),Inputs!$D$39,Inputs!$C$39)))-'Year Schedule'!$K$48+'Year Schedule'!$L$48)</f>
        <v>#VALUE!</v>
      </c>
      <c r="AV68" s="0" t="e">
        <f aca="true">MAX(0,AU68*(1+(_xlfn.NORM.INV(RAND(),Inputs!$D$39,Inputs!$C$39)))-'Year Schedule'!$K$49+'Year Schedule'!$L$49)</f>
        <v>#VALUE!</v>
      </c>
      <c r="AW68" s="0" t="e">
        <f aca="true">MAX(0,AV68*(1+(_xlfn.NORM.INV(RAND(),Inputs!$D$39,Inputs!$C$39)))-'Year Schedule'!$K$50+'Year Schedule'!$L$50)</f>
        <v>#VALUE!</v>
      </c>
      <c r="AX68" s="0" t="e">
        <f aca="true">MAX(0,AW68*(1+(_xlfn.NORM.INV(RAND(),Inputs!$D$39,Inputs!$C$39)))-'Year Schedule'!$K$51+'Year Schedule'!$L$51)</f>
        <v>#VALUE!</v>
      </c>
      <c r="AY68" s="0" t="e">
        <f aca="true">MAX(0,AX68*(1+(_xlfn.NORM.INV(RAND(),Inputs!$D$39,Inputs!$C$39)))-'Year Schedule'!$K$52+'Year Schedule'!$L$52)</f>
        <v>#VALUE!</v>
      </c>
      <c r="AZ68" s="0" t="e">
        <f aca="true">MAX(0,AY68*(1+(_xlfn.NORM.INV(RAND(),Inputs!$D$39,Inputs!$C$39)))-'Year Schedule'!$K$53+'Year Schedule'!$L$53)</f>
        <v>#VALUE!</v>
      </c>
      <c r="BA68" s="0" t="e">
        <f aca="false">INDEX(C68:AZ68,1,Inputs!$C$6)</f>
        <v>#VALUE!</v>
      </c>
      <c r="BB68" s="0" t="n">
        <f aca="false">IFERROR(EXP(SUMPRODUCT(LN((C68:INDEX(C68:AZ68,1,Inputs!$C$6)+$C$1004:INDEX($C$1004:$AZ$1004,1,Inputs!$C$6))/B68:INDEX(B68:AY68,1,Inputs!$C$6)))/Inputs!$C$6)-1,-1)</f>
        <v>-1</v>
      </c>
    </row>
    <row r="69" customFormat="false" ht="15" hidden="false" customHeight="true" outlineLevel="0" collapsed="false">
      <c r="A69" s="0" t="n">
        <v>67</v>
      </c>
      <c r="B69" s="177" t="n">
        <f aca="false">Inputs!$C$38</f>
        <v>0</v>
      </c>
      <c r="C69" s="0" t="e">
        <f aca="true">MAX(0,B69*(1+(_xlfn.NORM.INV(RAND(),Inputs!$D$39,Inputs!$C$39)))-'Year Schedule'!$K$4+'Year Schedule'!$L$4)</f>
        <v>#VALUE!</v>
      </c>
      <c r="D69" s="0" t="e">
        <f aca="true">MAX(0,C69*(1+(_xlfn.NORM.INV(RAND(),Inputs!$D$39,Inputs!$C$39)))-'Year Schedule'!$K$5+'Year Schedule'!$L$5)</f>
        <v>#VALUE!</v>
      </c>
      <c r="E69" s="0" t="e">
        <f aca="true">MAX(0,D69*(1+(_xlfn.NORM.INV(RAND(),Inputs!$D$39,Inputs!$C$39)))-'Year Schedule'!$K$6+'Year Schedule'!$L$6)</f>
        <v>#VALUE!</v>
      </c>
      <c r="F69" s="0" t="e">
        <f aca="true">MAX(0,E69*(1+(_xlfn.NORM.INV(RAND(),Inputs!$D$39,Inputs!$C$39)))-'Year Schedule'!$K$7+'Year Schedule'!$L$7)</f>
        <v>#VALUE!</v>
      </c>
      <c r="G69" s="0" t="e">
        <f aca="true">MAX(0,F69*(1+(_xlfn.NORM.INV(RAND(),Inputs!$D$39,Inputs!$C$39)))-'Year Schedule'!$K$8+'Year Schedule'!$L$8)</f>
        <v>#VALUE!</v>
      </c>
      <c r="H69" s="0" t="e">
        <f aca="true">MAX(0,G69*(1+(_xlfn.NORM.INV(RAND(),Inputs!$D$39,Inputs!$C$39)))-'Year Schedule'!$K$9+'Year Schedule'!$L$9)</f>
        <v>#VALUE!</v>
      </c>
      <c r="I69" s="0" t="e">
        <f aca="true">MAX(0,H69*(1+(_xlfn.NORM.INV(RAND(),Inputs!$D$39,Inputs!$C$39)))-'Year Schedule'!$K$10+'Year Schedule'!$L$10)</f>
        <v>#VALUE!</v>
      </c>
      <c r="J69" s="0" t="e">
        <f aca="true">MAX(0,I69*(1+(_xlfn.NORM.INV(RAND(),Inputs!$D$39,Inputs!$C$39)))-'Year Schedule'!$K$11+'Year Schedule'!$L$11)</f>
        <v>#VALUE!</v>
      </c>
      <c r="K69" s="0" t="e">
        <f aca="true">MAX(0,J69*(1+(_xlfn.NORM.INV(RAND(),Inputs!$D$39,Inputs!$C$39)))-'Year Schedule'!$K$12+'Year Schedule'!$L$12)</f>
        <v>#VALUE!</v>
      </c>
      <c r="L69" s="0" t="e">
        <f aca="true">MAX(0,K69*(1+(_xlfn.NORM.INV(RAND(),Inputs!$D$39,Inputs!$C$39)))-'Year Schedule'!$K$13+'Year Schedule'!$L$13)</f>
        <v>#VALUE!</v>
      </c>
      <c r="M69" s="0" t="e">
        <f aca="true">MAX(0,L69*(1+(_xlfn.NORM.INV(RAND(),Inputs!$D$39,Inputs!$C$39)))-'Year Schedule'!$K$14+'Year Schedule'!$L$14)</f>
        <v>#VALUE!</v>
      </c>
      <c r="N69" s="0" t="e">
        <f aca="true">MAX(0,M69*(1+(_xlfn.NORM.INV(RAND(),Inputs!$D$39,Inputs!$C$39)))-'Year Schedule'!$K$15+'Year Schedule'!$L$15)</f>
        <v>#VALUE!</v>
      </c>
      <c r="O69" s="0" t="e">
        <f aca="true">MAX(0,N69*(1+(_xlfn.NORM.INV(RAND(),Inputs!$D$39,Inputs!$C$39)))-'Year Schedule'!$K$16+'Year Schedule'!$L$16)</f>
        <v>#VALUE!</v>
      </c>
      <c r="P69" s="0" t="e">
        <f aca="true">MAX(0,O69*(1+(_xlfn.NORM.INV(RAND(),Inputs!$D$39,Inputs!$C$39)))-'Year Schedule'!$K$17+'Year Schedule'!$L$17)</f>
        <v>#VALUE!</v>
      </c>
      <c r="Q69" s="0" t="e">
        <f aca="true">MAX(0,P69*(1+(_xlfn.NORM.INV(RAND(),Inputs!$D$39,Inputs!$C$39)))-'Year Schedule'!$K$18+'Year Schedule'!$L$18)</f>
        <v>#VALUE!</v>
      </c>
      <c r="R69" s="0" t="e">
        <f aca="true">MAX(0,Q69*(1+(_xlfn.NORM.INV(RAND(),Inputs!$D$39,Inputs!$C$39)))-'Year Schedule'!$K$19+'Year Schedule'!$L$19)</f>
        <v>#VALUE!</v>
      </c>
      <c r="S69" s="0" t="e">
        <f aca="true">MAX(0,R69*(1+(_xlfn.NORM.INV(RAND(),Inputs!$D$39,Inputs!$C$39)))-'Year Schedule'!$K$20+'Year Schedule'!$L$20)</f>
        <v>#VALUE!</v>
      </c>
      <c r="T69" s="0" t="e">
        <f aca="true">MAX(0,S69*(1+(_xlfn.NORM.INV(RAND(),Inputs!$D$39,Inputs!$C$39)))-'Year Schedule'!$K$21+'Year Schedule'!$L$21)</f>
        <v>#VALUE!</v>
      </c>
      <c r="U69" s="0" t="e">
        <f aca="true">MAX(0,T69*(1+(_xlfn.NORM.INV(RAND(),Inputs!$D$39,Inputs!$C$39)))-'Year Schedule'!$K$22+'Year Schedule'!$L$22)</f>
        <v>#VALUE!</v>
      </c>
      <c r="V69" s="0" t="e">
        <f aca="true">MAX(0,U69*(1+(_xlfn.NORM.INV(RAND(),Inputs!$D$39,Inputs!$C$39)))-'Year Schedule'!$K$23+'Year Schedule'!$L$23)</f>
        <v>#VALUE!</v>
      </c>
      <c r="W69" s="0" t="e">
        <f aca="true">MAX(0,V69*(1+(_xlfn.NORM.INV(RAND(),Inputs!$D$39,Inputs!$C$39)))-'Year Schedule'!$K$24+'Year Schedule'!$L$24)</f>
        <v>#VALUE!</v>
      </c>
      <c r="X69" s="0" t="e">
        <f aca="true">MAX(0,W69*(1+(_xlfn.NORM.INV(RAND(),Inputs!$D$39,Inputs!$C$39)))-'Year Schedule'!$K$25+'Year Schedule'!$L$25)</f>
        <v>#VALUE!</v>
      </c>
      <c r="Y69" s="0" t="e">
        <f aca="true">MAX(0,X69*(1+(_xlfn.NORM.INV(RAND(),Inputs!$D$39,Inputs!$C$39)))-'Year Schedule'!$K$26+'Year Schedule'!$L$26)</f>
        <v>#VALUE!</v>
      </c>
      <c r="Z69" s="0" t="e">
        <f aca="true">MAX(0,Y69*(1+(_xlfn.NORM.INV(RAND(),Inputs!$D$39,Inputs!$C$39)))-'Year Schedule'!$K$27+'Year Schedule'!$L$27)</f>
        <v>#VALUE!</v>
      </c>
      <c r="AA69" s="0" t="e">
        <f aca="true">MAX(0,Z69*(1+(_xlfn.NORM.INV(RAND(),Inputs!$D$39,Inputs!$C$39)))-'Year Schedule'!$K$28+'Year Schedule'!$L$28)</f>
        <v>#VALUE!</v>
      </c>
      <c r="AB69" s="0" t="e">
        <f aca="true">MAX(0,AA69*(1+(_xlfn.NORM.INV(RAND(),Inputs!$D$39,Inputs!$C$39)))-'Year Schedule'!$K$29+'Year Schedule'!$L$29)</f>
        <v>#VALUE!</v>
      </c>
      <c r="AC69" s="0" t="e">
        <f aca="true">MAX(0,AB69*(1+(_xlfn.NORM.INV(RAND(),Inputs!$D$39,Inputs!$C$39)))-'Year Schedule'!$K$30+'Year Schedule'!$L$30)</f>
        <v>#VALUE!</v>
      </c>
      <c r="AD69" s="0" t="e">
        <f aca="true">MAX(0,AC69*(1+(_xlfn.NORM.INV(RAND(),Inputs!$D$39,Inputs!$C$39)))-'Year Schedule'!$K$31+'Year Schedule'!$L$31)</f>
        <v>#VALUE!</v>
      </c>
      <c r="AE69" s="0" t="e">
        <f aca="true">MAX(0,AD69*(1+(_xlfn.NORM.INV(RAND(),Inputs!$D$39,Inputs!$C$39)))-'Year Schedule'!$K$32+'Year Schedule'!$L$32)</f>
        <v>#VALUE!</v>
      </c>
      <c r="AF69" s="0" t="e">
        <f aca="true">MAX(0,AE69*(1+(_xlfn.NORM.INV(RAND(),Inputs!$D$39,Inputs!$C$39)))-'Year Schedule'!$K$33+'Year Schedule'!$L$33)</f>
        <v>#VALUE!</v>
      </c>
      <c r="AG69" s="0" t="e">
        <f aca="true">MAX(0,AF69*(1+(_xlfn.NORM.INV(RAND(),Inputs!$D$39,Inputs!$C$39)))-'Year Schedule'!$K$34+'Year Schedule'!$L$34)</f>
        <v>#VALUE!</v>
      </c>
      <c r="AH69" s="0" t="e">
        <f aca="true">MAX(0,AG69*(1+(_xlfn.NORM.INV(RAND(),Inputs!$D$39,Inputs!$C$39)))-'Year Schedule'!$K$35+'Year Schedule'!$L$35)</f>
        <v>#VALUE!</v>
      </c>
      <c r="AI69" s="0" t="e">
        <f aca="true">MAX(0,AH69*(1+(_xlfn.NORM.INV(RAND(),Inputs!$D$39,Inputs!$C$39)))-'Year Schedule'!$K$36+'Year Schedule'!$L$36)</f>
        <v>#VALUE!</v>
      </c>
      <c r="AJ69" s="0" t="e">
        <f aca="true">MAX(0,AI69*(1+(_xlfn.NORM.INV(RAND(),Inputs!$D$39,Inputs!$C$39)))-'Year Schedule'!$K$37+'Year Schedule'!$L$37)</f>
        <v>#VALUE!</v>
      </c>
      <c r="AK69" s="0" t="e">
        <f aca="true">MAX(0,AJ69*(1+(_xlfn.NORM.INV(RAND(),Inputs!$D$39,Inputs!$C$39)))-'Year Schedule'!$K$38+'Year Schedule'!$L$38)</f>
        <v>#VALUE!</v>
      </c>
      <c r="AL69" s="0" t="e">
        <f aca="true">MAX(0,AK69*(1+(_xlfn.NORM.INV(RAND(),Inputs!$D$39,Inputs!$C$39)))-'Year Schedule'!$K$39+'Year Schedule'!$L$39)</f>
        <v>#VALUE!</v>
      </c>
      <c r="AM69" s="0" t="e">
        <f aca="true">MAX(0,AL69*(1+(_xlfn.NORM.INV(RAND(),Inputs!$D$39,Inputs!$C$39)))-'Year Schedule'!$K$40+'Year Schedule'!$L$40)</f>
        <v>#VALUE!</v>
      </c>
      <c r="AN69" s="0" t="e">
        <f aca="true">MAX(0,AM69*(1+(_xlfn.NORM.INV(RAND(),Inputs!$D$39,Inputs!$C$39)))-'Year Schedule'!$K$41+'Year Schedule'!$L$41)</f>
        <v>#VALUE!</v>
      </c>
      <c r="AO69" s="0" t="e">
        <f aca="true">MAX(0,AN69*(1+(_xlfn.NORM.INV(RAND(),Inputs!$D$39,Inputs!$C$39)))-'Year Schedule'!$K$42+'Year Schedule'!$L$42)</f>
        <v>#VALUE!</v>
      </c>
      <c r="AP69" s="0" t="e">
        <f aca="true">MAX(0,AO69*(1+(_xlfn.NORM.INV(RAND(),Inputs!$D$39,Inputs!$C$39)))-'Year Schedule'!$K$43+'Year Schedule'!$L$43)</f>
        <v>#VALUE!</v>
      </c>
      <c r="AQ69" s="0" t="e">
        <f aca="true">MAX(0,AP69*(1+(_xlfn.NORM.INV(RAND(),Inputs!$D$39,Inputs!$C$39)))-'Year Schedule'!$K$44+'Year Schedule'!$L$44)</f>
        <v>#VALUE!</v>
      </c>
      <c r="AR69" s="0" t="e">
        <f aca="true">MAX(0,AQ69*(1+(_xlfn.NORM.INV(RAND(),Inputs!$D$39,Inputs!$C$39)))-'Year Schedule'!$K$45+'Year Schedule'!$L$45)</f>
        <v>#VALUE!</v>
      </c>
      <c r="AS69" s="0" t="e">
        <f aca="true">MAX(0,AR69*(1+(_xlfn.NORM.INV(RAND(),Inputs!$D$39,Inputs!$C$39)))-'Year Schedule'!$K$46+'Year Schedule'!$L$46)</f>
        <v>#VALUE!</v>
      </c>
      <c r="AT69" s="0" t="e">
        <f aca="true">MAX(0,AS69*(1+(_xlfn.NORM.INV(RAND(),Inputs!$D$39,Inputs!$C$39)))-'Year Schedule'!$K$47+'Year Schedule'!$L$47)</f>
        <v>#VALUE!</v>
      </c>
      <c r="AU69" s="0" t="e">
        <f aca="true">MAX(0,AT69*(1+(_xlfn.NORM.INV(RAND(),Inputs!$D$39,Inputs!$C$39)))-'Year Schedule'!$K$48+'Year Schedule'!$L$48)</f>
        <v>#VALUE!</v>
      </c>
      <c r="AV69" s="0" t="e">
        <f aca="true">MAX(0,AU69*(1+(_xlfn.NORM.INV(RAND(),Inputs!$D$39,Inputs!$C$39)))-'Year Schedule'!$K$49+'Year Schedule'!$L$49)</f>
        <v>#VALUE!</v>
      </c>
      <c r="AW69" s="0" t="e">
        <f aca="true">MAX(0,AV69*(1+(_xlfn.NORM.INV(RAND(),Inputs!$D$39,Inputs!$C$39)))-'Year Schedule'!$K$50+'Year Schedule'!$L$50)</f>
        <v>#VALUE!</v>
      </c>
      <c r="AX69" s="0" t="e">
        <f aca="true">MAX(0,AW69*(1+(_xlfn.NORM.INV(RAND(),Inputs!$D$39,Inputs!$C$39)))-'Year Schedule'!$K$51+'Year Schedule'!$L$51)</f>
        <v>#VALUE!</v>
      </c>
      <c r="AY69" s="0" t="e">
        <f aca="true">MAX(0,AX69*(1+(_xlfn.NORM.INV(RAND(),Inputs!$D$39,Inputs!$C$39)))-'Year Schedule'!$K$52+'Year Schedule'!$L$52)</f>
        <v>#VALUE!</v>
      </c>
      <c r="AZ69" s="0" t="e">
        <f aca="true">MAX(0,AY69*(1+(_xlfn.NORM.INV(RAND(),Inputs!$D$39,Inputs!$C$39)))-'Year Schedule'!$K$53+'Year Schedule'!$L$53)</f>
        <v>#VALUE!</v>
      </c>
      <c r="BA69" s="0" t="e">
        <f aca="false">INDEX(C69:AZ69,1,Inputs!$C$6)</f>
        <v>#VALUE!</v>
      </c>
      <c r="BB69" s="0" t="n">
        <f aca="false">IFERROR(EXP(SUMPRODUCT(LN((C69:INDEX(C69:AZ69,1,Inputs!$C$6)+$C$1004:INDEX($C$1004:$AZ$1004,1,Inputs!$C$6))/B69:INDEX(B69:AY69,1,Inputs!$C$6)))/Inputs!$C$6)-1,-1)</f>
        <v>-1</v>
      </c>
    </row>
    <row r="70" customFormat="false" ht="15" hidden="false" customHeight="true" outlineLevel="0" collapsed="false">
      <c r="A70" s="0" t="n">
        <v>68</v>
      </c>
      <c r="B70" s="177" t="n">
        <f aca="false">Inputs!$C$38</f>
        <v>0</v>
      </c>
      <c r="C70" s="0" t="e">
        <f aca="true">MAX(0,B70*(1+(_xlfn.NORM.INV(RAND(),Inputs!$D$39,Inputs!$C$39)))-'Year Schedule'!$K$4+'Year Schedule'!$L$4)</f>
        <v>#VALUE!</v>
      </c>
      <c r="D70" s="0" t="e">
        <f aca="true">MAX(0,C70*(1+(_xlfn.NORM.INV(RAND(),Inputs!$D$39,Inputs!$C$39)))-'Year Schedule'!$K$5+'Year Schedule'!$L$5)</f>
        <v>#VALUE!</v>
      </c>
      <c r="E70" s="0" t="e">
        <f aca="true">MAX(0,D70*(1+(_xlfn.NORM.INV(RAND(),Inputs!$D$39,Inputs!$C$39)))-'Year Schedule'!$K$6+'Year Schedule'!$L$6)</f>
        <v>#VALUE!</v>
      </c>
      <c r="F70" s="0" t="e">
        <f aca="true">MAX(0,E70*(1+(_xlfn.NORM.INV(RAND(),Inputs!$D$39,Inputs!$C$39)))-'Year Schedule'!$K$7+'Year Schedule'!$L$7)</f>
        <v>#VALUE!</v>
      </c>
      <c r="G70" s="0" t="e">
        <f aca="true">MAX(0,F70*(1+(_xlfn.NORM.INV(RAND(),Inputs!$D$39,Inputs!$C$39)))-'Year Schedule'!$K$8+'Year Schedule'!$L$8)</f>
        <v>#VALUE!</v>
      </c>
      <c r="H70" s="0" t="e">
        <f aca="true">MAX(0,G70*(1+(_xlfn.NORM.INV(RAND(),Inputs!$D$39,Inputs!$C$39)))-'Year Schedule'!$K$9+'Year Schedule'!$L$9)</f>
        <v>#VALUE!</v>
      </c>
      <c r="I70" s="0" t="e">
        <f aca="true">MAX(0,H70*(1+(_xlfn.NORM.INV(RAND(),Inputs!$D$39,Inputs!$C$39)))-'Year Schedule'!$K$10+'Year Schedule'!$L$10)</f>
        <v>#VALUE!</v>
      </c>
      <c r="J70" s="0" t="e">
        <f aca="true">MAX(0,I70*(1+(_xlfn.NORM.INV(RAND(),Inputs!$D$39,Inputs!$C$39)))-'Year Schedule'!$K$11+'Year Schedule'!$L$11)</f>
        <v>#VALUE!</v>
      </c>
      <c r="K70" s="0" t="e">
        <f aca="true">MAX(0,J70*(1+(_xlfn.NORM.INV(RAND(),Inputs!$D$39,Inputs!$C$39)))-'Year Schedule'!$K$12+'Year Schedule'!$L$12)</f>
        <v>#VALUE!</v>
      </c>
      <c r="L70" s="0" t="e">
        <f aca="true">MAX(0,K70*(1+(_xlfn.NORM.INV(RAND(),Inputs!$D$39,Inputs!$C$39)))-'Year Schedule'!$K$13+'Year Schedule'!$L$13)</f>
        <v>#VALUE!</v>
      </c>
      <c r="M70" s="0" t="e">
        <f aca="true">MAX(0,L70*(1+(_xlfn.NORM.INV(RAND(),Inputs!$D$39,Inputs!$C$39)))-'Year Schedule'!$K$14+'Year Schedule'!$L$14)</f>
        <v>#VALUE!</v>
      </c>
      <c r="N70" s="0" t="e">
        <f aca="true">MAX(0,M70*(1+(_xlfn.NORM.INV(RAND(),Inputs!$D$39,Inputs!$C$39)))-'Year Schedule'!$K$15+'Year Schedule'!$L$15)</f>
        <v>#VALUE!</v>
      </c>
      <c r="O70" s="0" t="e">
        <f aca="true">MAX(0,N70*(1+(_xlfn.NORM.INV(RAND(),Inputs!$D$39,Inputs!$C$39)))-'Year Schedule'!$K$16+'Year Schedule'!$L$16)</f>
        <v>#VALUE!</v>
      </c>
      <c r="P70" s="0" t="e">
        <f aca="true">MAX(0,O70*(1+(_xlfn.NORM.INV(RAND(),Inputs!$D$39,Inputs!$C$39)))-'Year Schedule'!$K$17+'Year Schedule'!$L$17)</f>
        <v>#VALUE!</v>
      </c>
      <c r="Q70" s="0" t="e">
        <f aca="true">MAX(0,P70*(1+(_xlfn.NORM.INV(RAND(),Inputs!$D$39,Inputs!$C$39)))-'Year Schedule'!$K$18+'Year Schedule'!$L$18)</f>
        <v>#VALUE!</v>
      </c>
      <c r="R70" s="0" t="e">
        <f aca="true">MAX(0,Q70*(1+(_xlfn.NORM.INV(RAND(),Inputs!$D$39,Inputs!$C$39)))-'Year Schedule'!$K$19+'Year Schedule'!$L$19)</f>
        <v>#VALUE!</v>
      </c>
      <c r="S70" s="0" t="e">
        <f aca="true">MAX(0,R70*(1+(_xlfn.NORM.INV(RAND(),Inputs!$D$39,Inputs!$C$39)))-'Year Schedule'!$K$20+'Year Schedule'!$L$20)</f>
        <v>#VALUE!</v>
      </c>
      <c r="T70" s="0" t="e">
        <f aca="true">MAX(0,S70*(1+(_xlfn.NORM.INV(RAND(),Inputs!$D$39,Inputs!$C$39)))-'Year Schedule'!$K$21+'Year Schedule'!$L$21)</f>
        <v>#VALUE!</v>
      </c>
      <c r="U70" s="0" t="e">
        <f aca="true">MAX(0,T70*(1+(_xlfn.NORM.INV(RAND(),Inputs!$D$39,Inputs!$C$39)))-'Year Schedule'!$K$22+'Year Schedule'!$L$22)</f>
        <v>#VALUE!</v>
      </c>
      <c r="V70" s="0" t="e">
        <f aca="true">MAX(0,U70*(1+(_xlfn.NORM.INV(RAND(),Inputs!$D$39,Inputs!$C$39)))-'Year Schedule'!$K$23+'Year Schedule'!$L$23)</f>
        <v>#VALUE!</v>
      </c>
      <c r="W70" s="0" t="e">
        <f aca="true">MAX(0,V70*(1+(_xlfn.NORM.INV(RAND(),Inputs!$D$39,Inputs!$C$39)))-'Year Schedule'!$K$24+'Year Schedule'!$L$24)</f>
        <v>#VALUE!</v>
      </c>
      <c r="X70" s="0" t="e">
        <f aca="true">MAX(0,W70*(1+(_xlfn.NORM.INV(RAND(),Inputs!$D$39,Inputs!$C$39)))-'Year Schedule'!$K$25+'Year Schedule'!$L$25)</f>
        <v>#VALUE!</v>
      </c>
      <c r="Y70" s="0" t="e">
        <f aca="true">MAX(0,X70*(1+(_xlfn.NORM.INV(RAND(),Inputs!$D$39,Inputs!$C$39)))-'Year Schedule'!$K$26+'Year Schedule'!$L$26)</f>
        <v>#VALUE!</v>
      </c>
      <c r="Z70" s="0" t="e">
        <f aca="true">MAX(0,Y70*(1+(_xlfn.NORM.INV(RAND(),Inputs!$D$39,Inputs!$C$39)))-'Year Schedule'!$K$27+'Year Schedule'!$L$27)</f>
        <v>#VALUE!</v>
      </c>
      <c r="AA70" s="0" t="e">
        <f aca="true">MAX(0,Z70*(1+(_xlfn.NORM.INV(RAND(),Inputs!$D$39,Inputs!$C$39)))-'Year Schedule'!$K$28+'Year Schedule'!$L$28)</f>
        <v>#VALUE!</v>
      </c>
      <c r="AB70" s="0" t="e">
        <f aca="true">MAX(0,AA70*(1+(_xlfn.NORM.INV(RAND(),Inputs!$D$39,Inputs!$C$39)))-'Year Schedule'!$K$29+'Year Schedule'!$L$29)</f>
        <v>#VALUE!</v>
      </c>
      <c r="AC70" s="0" t="e">
        <f aca="true">MAX(0,AB70*(1+(_xlfn.NORM.INV(RAND(),Inputs!$D$39,Inputs!$C$39)))-'Year Schedule'!$K$30+'Year Schedule'!$L$30)</f>
        <v>#VALUE!</v>
      </c>
      <c r="AD70" s="0" t="e">
        <f aca="true">MAX(0,AC70*(1+(_xlfn.NORM.INV(RAND(),Inputs!$D$39,Inputs!$C$39)))-'Year Schedule'!$K$31+'Year Schedule'!$L$31)</f>
        <v>#VALUE!</v>
      </c>
      <c r="AE70" s="0" t="e">
        <f aca="true">MAX(0,AD70*(1+(_xlfn.NORM.INV(RAND(),Inputs!$D$39,Inputs!$C$39)))-'Year Schedule'!$K$32+'Year Schedule'!$L$32)</f>
        <v>#VALUE!</v>
      </c>
      <c r="AF70" s="0" t="e">
        <f aca="true">MAX(0,AE70*(1+(_xlfn.NORM.INV(RAND(),Inputs!$D$39,Inputs!$C$39)))-'Year Schedule'!$K$33+'Year Schedule'!$L$33)</f>
        <v>#VALUE!</v>
      </c>
      <c r="AG70" s="0" t="e">
        <f aca="true">MAX(0,AF70*(1+(_xlfn.NORM.INV(RAND(),Inputs!$D$39,Inputs!$C$39)))-'Year Schedule'!$K$34+'Year Schedule'!$L$34)</f>
        <v>#VALUE!</v>
      </c>
      <c r="AH70" s="0" t="e">
        <f aca="true">MAX(0,AG70*(1+(_xlfn.NORM.INV(RAND(),Inputs!$D$39,Inputs!$C$39)))-'Year Schedule'!$K$35+'Year Schedule'!$L$35)</f>
        <v>#VALUE!</v>
      </c>
      <c r="AI70" s="0" t="e">
        <f aca="true">MAX(0,AH70*(1+(_xlfn.NORM.INV(RAND(),Inputs!$D$39,Inputs!$C$39)))-'Year Schedule'!$K$36+'Year Schedule'!$L$36)</f>
        <v>#VALUE!</v>
      </c>
      <c r="AJ70" s="0" t="e">
        <f aca="true">MAX(0,AI70*(1+(_xlfn.NORM.INV(RAND(),Inputs!$D$39,Inputs!$C$39)))-'Year Schedule'!$K$37+'Year Schedule'!$L$37)</f>
        <v>#VALUE!</v>
      </c>
      <c r="AK70" s="0" t="e">
        <f aca="true">MAX(0,AJ70*(1+(_xlfn.NORM.INV(RAND(),Inputs!$D$39,Inputs!$C$39)))-'Year Schedule'!$K$38+'Year Schedule'!$L$38)</f>
        <v>#VALUE!</v>
      </c>
      <c r="AL70" s="0" t="e">
        <f aca="true">MAX(0,AK70*(1+(_xlfn.NORM.INV(RAND(),Inputs!$D$39,Inputs!$C$39)))-'Year Schedule'!$K$39+'Year Schedule'!$L$39)</f>
        <v>#VALUE!</v>
      </c>
      <c r="AM70" s="0" t="e">
        <f aca="true">MAX(0,AL70*(1+(_xlfn.NORM.INV(RAND(),Inputs!$D$39,Inputs!$C$39)))-'Year Schedule'!$K$40+'Year Schedule'!$L$40)</f>
        <v>#VALUE!</v>
      </c>
      <c r="AN70" s="0" t="e">
        <f aca="true">MAX(0,AM70*(1+(_xlfn.NORM.INV(RAND(),Inputs!$D$39,Inputs!$C$39)))-'Year Schedule'!$K$41+'Year Schedule'!$L$41)</f>
        <v>#VALUE!</v>
      </c>
      <c r="AO70" s="0" t="e">
        <f aca="true">MAX(0,AN70*(1+(_xlfn.NORM.INV(RAND(),Inputs!$D$39,Inputs!$C$39)))-'Year Schedule'!$K$42+'Year Schedule'!$L$42)</f>
        <v>#VALUE!</v>
      </c>
      <c r="AP70" s="0" t="e">
        <f aca="true">MAX(0,AO70*(1+(_xlfn.NORM.INV(RAND(),Inputs!$D$39,Inputs!$C$39)))-'Year Schedule'!$K$43+'Year Schedule'!$L$43)</f>
        <v>#VALUE!</v>
      </c>
      <c r="AQ70" s="0" t="e">
        <f aca="true">MAX(0,AP70*(1+(_xlfn.NORM.INV(RAND(),Inputs!$D$39,Inputs!$C$39)))-'Year Schedule'!$K$44+'Year Schedule'!$L$44)</f>
        <v>#VALUE!</v>
      </c>
      <c r="AR70" s="0" t="e">
        <f aca="true">MAX(0,AQ70*(1+(_xlfn.NORM.INV(RAND(),Inputs!$D$39,Inputs!$C$39)))-'Year Schedule'!$K$45+'Year Schedule'!$L$45)</f>
        <v>#VALUE!</v>
      </c>
      <c r="AS70" s="0" t="e">
        <f aca="true">MAX(0,AR70*(1+(_xlfn.NORM.INV(RAND(),Inputs!$D$39,Inputs!$C$39)))-'Year Schedule'!$K$46+'Year Schedule'!$L$46)</f>
        <v>#VALUE!</v>
      </c>
      <c r="AT70" s="0" t="e">
        <f aca="true">MAX(0,AS70*(1+(_xlfn.NORM.INV(RAND(),Inputs!$D$39,Inputs!$C$39)))-'Year Schedule'!$K$47+'Year Schedule'!$L$47)</f>
        <v>#VALUE!</v>
      </c>
      <c r="AU70" s="0" t="e">
        <f aca="true">MAX(0,AT70*(1+(_xlfn.NORM.INV(RAND(),Inputs!$D$39,Inputs!$C$39)))-'Year Schedule'!$K$48+'Year Schedule'!$L$48)</f>
        <v>#VALUE!</v>
      </c>
      <c r="AV70" s="0" t="e">
        <f aca="true">MAX(0,AU70*(1+(_xlfn.NORM.INV(RAND(),Inputs!$D$39,Inputs!$C$39)))-'Year Schedule'!$K$49+'Year Schedule'!$L$49)</f>
        <v>#VALUE!</v>
      </c>
      <c r="AW70" s="0" t="e">
        <f aca="true">MAX(0,AV70*(1+(_xlfn.NORM.INV(RAND(),Inputs!$D$39,Inputs!$C$39)))-'Year Schedule'!$K$50+'Year Schedule'!$L$50)</f>
        <v>#VALUE!</v>
      </c>
      <c r="AX70" s="0" t="e">
        <f aca="true">MAX(0,AW70*(1+(_xlfn.NORM.INV(RAND(),Inputs!$D$39,Inputs!$C$39)))-'Year Schedule'!$K$51+'Year Schedule'!$L$51)</f>
        <v>#VALUE!</v>
      </c>
      <c r="AY70" s="0" t="e">
        <f aca="true">MAX(0,AX70*(1+(_xlfn.NORM.INV(RAND(),Inputs!$D$39,Inputs!$C$39)))-'Year Schedule'!$K$52+'Year Schedule'!$L$52)</f>
        <v>#VALUE!</v>
      </c>
      <c r="AZ70" s="0" t="e">
        <f aca="true">MAX(0,AY70*(1+(_xlfn.NORM.INV(RAND(),Inputs!$D$39,Inputs!$C$39)))-'Year Schedule'!$K$53+'Year Schedule'!$L$53)</f>
        <v>#VALUE!</v>
      </c>
      <c r="BA70" s="0" t="e">
        <f aca="false">INDEX(C70:AZ70,1,Inputs!$C$6)</f>
        <v>#VALUE!</v>
      </c>
      <c r="BB70" s="0" t="n">
        <f aca="false">IFERROR(EXP(SUMPRODUCT(LN((C70:INDEX(C70:AZ70,1,Inputs!$C$6)+$C$1004:INDEX($C$1004:$AZ$1004,1,Inputs!$C$6))/B70:INDEX(B70:AY70,1,Inputs!$C$6)))/Inputs!$C$6)-1,-1)</f>
        <v>-1</v>
      </c>
    </row>
    <row r="71" customFormat="false" ht="15" hidden="false" customHeight="true" outlineLevel="0" collapsed="false">
      <c r="A71" s="0" t="n">
        <v>69</v>
      </c>
      <c r="B71" s="177" t="n">
        <f aca="false">Inputs!$C$38</f>
        <v>0</v>
      </c>
      <c r="C71" s="0" t="e">
        <f aca="true">MAX(0,B71*(1+(_xlfn.NORM.INV(RAND(),Inputs!$D$39,Inputs!$C$39)))-'Year Schedule'!$K$4+'Year Schedule'!$L$4)</f>
        <v>#VALUE!</v>
      </c>
      <c r="D71" s="0" t="e">
        <f aca="true">MAX(0,C71*(1+(_xlfn.NORM.INV(RAND(),Inputs!$D$39,Inputs!$C$39)))-'Year Schedule'!$K$5+'Year Schedule'!$L$5)</f>
        <v>#VALUE!</v>
      </c>
      <c r="E71" s="0" t="e">
        <f aca="true">MAX(0,D71*(1+(_xlfn.NORM.INV(RAND(),Inputs!$D$39,Inputs!$C$39)))-'Year Schedule'!$K$6+'Year Schedule'!$L$6)</f>
        <v>#VALUE!</v>
      </c>
      <c r="F71" s="0" t="e">
        <f aca="true">MAX(0,E71*(1+(_xlfn.NORM.INV(RAND(),Inputs!$D$39,Inputs!$C$39)))-'Year Schedule'!$K$7+'Year Schedule'!$L$7)</f>
        <v>#VALUE!</v>
      </c>
      <c r="G71" s="0" t="e">
        <f aca="true">MAX(0,F71*(1+(_xlfn.NORM.INV(RAND(),Inputs!$D$39,Inputs!$C$39)))-'Year Schedule'!$K$8+'Year Schedule'!$L$8)</f>
        <v>#VALUE!</v>
      </c>
      <c r="H71" s="0" t="e">
        <f aca="true">MAX(0,G71*(1+(_xlfn.NORM.INV(RAND(),Inputs!$D$39,Inputs!$C$39)))-'Year Schedule'!$K$9+'Year Schedule'!$L$9)</f>
        <v>#VALUE!</v>
      </c>
      <c r="I71" s="0" t="e">
        <f aca="true">MAX(0,H71*(1+(_xlfn.NORM.INV(RAND(),Inputs!$D$39,Inputs!$C$39)))-'Year Schedule'!$K$10+'Year Schedule'!$L$10)</f>
        <v>#VALUE!</v>
      </c>
      <c r="J71" s="0" t="e">
        <f aca="true">MAX(0,I71*(1+(_xlfn.NORM.INV(RAND(),Inputs!$D$39,Inputs!$C$39)))-'Year Schedule'!$K$11+'Year Schedule'!$L$11)</f>
        <v>#VALUE!</v>
      </c>
      <c r="K71" s="0" t="e">
        <f aca="true">MAX(0,J71*(1+(_xlfn.NORM.INV(RAND(),Inputs!$D$39,Inputs!$C$39)))-'Year Schedule'!$K$12+'Year Schedule'!$L$12)</f>
        <v>#VALUE!</v>
      </c>
      <c r="L71" s="0" t="e">
        <f aca="true">MAX(0,K71*(1+(_xlfn.NORM.INV(RAND(),Inputs!$D$39,Inputs!$C$39)))-'Year Schedule'!$K$13+'Year Schedule'!$L$13)</f>
        <v>#VALUE!</v>
      </c>
      <c r="M71" s="0" t="e">
        <f aca="true">MAX(0,L71*(1+(_xlfn.NORM.INV(RAND(),Inputs!$D$39,Inputs!$C$39)))-'Year Schedule'!$K$14+'Year Schedule'!$L$14)</f>
        <v>#VALUE!</v>
      </c>
      <c r="N71" s="0" t="e">
        <f aca="true">MAX(0,M71*(1+(_xlfn.NORM.INV(RAND(),Inputs!$D$39,Inputs!$C$39)))-'Year Schedule'!$K$15+'Year Schedule'!$L$15)</f>
        <v>#VALUE!</v>
      </c>
      <c r="O71" s="0" t="e">
        <f aca="true">MAX(0,N71*(1+(_xlfn.NORM.INV(RAND(),Inputs!$D$39,Inputs!$C$39)))-'Year Schedule'!$K$16+'Year Schedule'!$L$16)</f>
        <v>#VALUE!</v>
      </c>
      <c r="P71" s="0" t="e">
        <f aca="true">MAX(0,O71*(1+(_xlfn.NORM.INV(RAND(),Inputs!$D$39,Inputs!$C$39)))-'Year Schedule'!$K$17+'Year Schedule'!$L$17)</f>
        <v>#VALUE!</v>
      </c>
      <c r="Q71" s="0" t="e">
        <f aca="true">MAX(0,P71*(1+(_xlfn.NORM.INV(RAND(),Inputs!$D$39,Inputs!$C$39)))-'Year Schedule'!$K$18+'Year Schedule'!$L$18)</f>
        <v>#VALUE!</v>
      </c>
      <c r="R71" s="0" t="e">
        <f aca="true">MAX(0,Q71*(1+(_xlfn.NORM.INV(RAND(),Inputs!$D$39,Inputs!$C$39)))-'Year Schedule'!$K$19+'Year Schedule'!$L$19)</f>
        <v>#VALUE!</v>
      </c>
      <c r="S71" s="0" t="e">
        <f aca="true">MAX(0,R71*(1+(_xlfn.NORM.INV(RAND(),Inputs!$D$39,Inputs!$C$39)))-'Year Schedule'!$K$20+'Year Schedule'!$L$20)</f>
        <v>#VALUE!</v>
      </c>
      <c r="T71" s="0" t="e">
        <f aca="true">MAX(0,S71*(1+(_xlfn.NORM.INV(RAND(),Inputs!$D$39,Inputs!$C$39)))-'Year Schedule'!$K$21+'Year Schedule'!$L$21)</f>
        <v>#VALUE!</v>
      </c>
      <c r="U71" s="0" t="e">
        <f aca="true">MAX(0,T71*(1+(_xlfn.NORM.INV(RAND(),Inputs!$D$39,Inputs!$C$39)))-'Year Schedule'!$K$22+'Year Schedule'!$L$22)</f>
        <v>#VALUE!</v>
      </c>
      <c r="V71" s="0" t="e">
        <f aca="true">MAX(0,U71*(1+(_xlfn.NORM.INV(RAND(),Inputs!$D$39,Inputs!$C$39)))-'Year Schedule'!$K$23+'Year Schedule'!$L$23)</f>
        <v>#VALUE!</v>
      </c>
      <c r="W71" s="0" t="e">
        <f aca="true">MAX(0,V71*(1+(_xlfn.NORM.INV(RAND(),Inputs!$D$39,Inputs!$C$39)))-'Year Schedule'!$K$24+'Year Schedule'!$L$24)</f>
        <v>#VALUE!</v>
      </c>
      <c r="X71" s="0" t="e">
        <f aca="true">MAX(0,W71*(1+(_xlfn.NORM.INV(RAND(),Inputs!$D$39,Inputs!$C$39)))-'Year Schedule'!$K$25+'Year Schedule'!$L$25)</f>
        <v>#VALUE!</v>
      </c>
      <c r="Y71" s="0" t="e">
        <f aca="true">MAX(0,X71*(1+(_xlfn.NORM.INV(RAND(),Inputs!$D$39,Inputs!$C$39)))-'Year Schedule'!$K$26+'Year Schedule'!$L$26)</f>
        <v>#VALUE!</v>
      </c>
      <c r="Z71" s="0" t="e">
        <f aca="true">MAX(0,Y71*(1+(_xlfn.NORM.INV(RAND(),Inputs!$D$39,Inputs!$C$39)))-'Year Schedule'!$K$27+'Year Schedule'!$L$27)</f>
        <v>#VALUE!</v>
      </c>
      <c r="AA71" s="0" t="e">
        <f aca="true">MAX(0,Z71*(1+(_xlfn.NORM.INV(RAND(),Inputs!$D$39,Inputs!$C$39)))-'Year Schedule'!$K$28+'Year Schedule'!$L$28)</f>
        <v>#VALUE!</v>
      </c>
      <c r="AB71" s="0" t="e">
        <f aca="true">MAX(0,AA71*(1+(_xlfn.NORM.INV(RAND(),Inputs!$D$39,Inputs!$C$39)))-'Year Schedule'!$K$29+'Year Schedule'!$L$29)</f>
        <v>#VALUE!</v>
      </c>
      <c r="AC71" s="0" t="e">
        <f aca="true">MAX(0,AB71*(1+(_xlfn.NORM.INV(RAND(),Inputs!$D$39,Inputs!$C$39)))-'Year Schedule'!$K$30+'Year Schedule'!$L$30)</f>
        <v>#VALUE!</v>
      </c>
      <c r="AD71" s="0" t="e">
        <f aca="true">MAX(0,AC71*(1+(_xlfn.NORM.INV(RAND(),Inputs!$D$39,Inputs!$C$39)))-'Year Schedule'!$K$31+'Year Schedule'!$L$31)</f>
        <v>#VALUE!</v>
      </c>
      <c r="AE71" s="0" t="e">
        <f aca="true">MAX(0,AD71*(1+(_xlfn.NORM.INV(RAND(),Inputs!$D$39,Inputs!$C$39)))-'Year Schedule'!$K$32+'Year Schedule'!$L$32)</f>
        <v>#VALUE!</v>
      </c>
      <c r="AF71" s="0" t="e">
        <f aca="true">MAX(0,AE71*(1+(_xlfn.NORM.INV(RAND(),Inputs!$D$39,Inputs!$C$39)))-'Year Schedule'!$K$33+'Year Schedule'!$L$33)</f>
        <v>#VALUE!</v>
      </c>
      <c r="AG71" s="0" t="e">
        <f aca="true">MAX(0,AF71*(1+(_xlfn.NORM.INV(RAND(),Inputs!$D$39,Inputs!$C$39)))-'Year Schedule'!$K$34+'Year Schedule'!$L$34)</f>
        <v>#VALUE!</v>
      </c>
      <c r="AH71" s="0" t="e">
        <f aca="true">MAX(0,AG71*(1+(_xlfn.NORM.INV(RAND(),Inputs!$D$39,Inputs!$C$39)))-'Year Schedule'!$K$35+'Year Schedule'!$L$35)</f>
        <v>#VALUE!</v>
      </c>
      <c r="AI71" s="0" t="e">
        <f aca="true">MAX(0,AH71*(1+(_xlfn.NORM.INV(RAND(),Inputs!$D$39,Inputs!$C$39)))-'Year Schedule'!$K$36+'Year Schedule'!$L$36)</f>
        <v>#VALUE!</v>
      </c>
      <c r="AJ71" s="0" t="e">
        <f aca="true">MAX(0,AI71*(1+(_xlfn.NORM.INV(RAND(),Inputs!$D$39,Inputs!$C$39)))-'Year Schedule'!$K$37+'Year Schedule'!$L$37)</f>
        <v>#VALUE!</v>
      </c>
      <c r="AK71" s="0" t="e">
        <f aca="true">MAX(0,AJ71*(1+(_xlfn.NORM.INV(RAND(),Inputs!$D$39,Inputs!$C$39)))-'Year Schedule'!$K$38+'Year Schedule'!$L$38)</f>
        <v>#VALUE!</v>
      </c>
      <c r="AL71" s="0" t="e">
        <f aca="true">MAX(0,AK71*(1+(_xlfn.NORM.INV(RAND(),Inputs!$D$39,Inputs!$C$39)))-'Year Schedule'!$K$39+'Year Schedule'!$L$39)</f>
        <v>#VALUE!</v>
      </c>
      <c r="AM71" s="0" t="e">
        <f aca="true">MAX(0,AL71*(1+(_xlfn.NORM.INV(RAND(),Inputs!$D$39,Inputs!$C$39)))-'Year Schedule'!$K$40+'Year Schedule'!$L$40)</f>
        <v>#VALUE!</v>
      </c>
      <c r="AN71" s="0" t="e">
        <f aca="true">MAX(0,AM71*(1+(_xlfn.NORM.INV(RAND(),Inputs!$D$39,Inputs!$C$39)))-'Year Schedule'!$K$41+'Year Schedule'!$L$41)</f>
        <v>#VALUE!</v>
      </c>
      <c r="AO71" s="0" t="e">
        <f aca="true">MAX(0,AN71*(1+(_xlfn.NORM.INV(RAND(),Inputs!$D$39,Inputs!$C$39)))-'Year Schedule'!$K$42+'Year Schedule'!$L$42)</f>
        <v>#VALUE!</v>
      </c>
      <c r="AP71" s="0" t="e">
        <f aca="true">MAX(0,AO71*(1+(_xlfn.NORM.INV(RAND(),Inputs!$D$39,Inputs!$C$39)))-'Year Schedule'!$K$43+'Year Schedule'!$L$43)</f>
        <v>#VALUE!</v>
      </c>
      <c r="AQ71" s="0" t="e">
        <f aca="true">MAX(0,AP71*(1+(_xlfn.NORM.INV(RAND(),Inputs!$D$39,Inputs!$C$39)))-'Year Schedule'!$K$44+'Year Schedule'!$L$44)</f>
        <v>#VALUE!</v>
      </c>
      <c r="AR71" s="0" t="e">
        <f aca="true">MAX(0,AQ71*(1+(_xlfn.NORM.INV(RAND(),Inputs!$D$39,Inputs!$C$39)))-'Year Schedule'!$K$45+'Year Schedule'!$L$45)</f>
        <v>#VALUE!</v>
      </c>
      <c r="AS71" s="0" t="e">
        <f aca="true">MAX(0,AR71*(1+(_xlfn.NORM.INV(RAND(),Inputs!$D$39,Inputs!$C$39)))-'Year Schedule'!$K$46+'Year Schedule'!$L$46)</f>
        <v>#VALUE!</v>
      </c>
      <c r="AT71" s="0" t="e">
        <f aca="true">MAX(0,AS71*(1+(_xlfn.NORM.INV(RAND(),Inputs!$D$39,Inputs!$C$39)))-'Year Schedule'!$K$47+'Year Schedule'!$L$47)</f>
        <v>#VALUE!</v>
      </c>
      <c r="AU71" s="0" t="e">
        <f aca="true">MAX(0,AT71*(1+(_xlfn.NORM.INV(RAND(),Inputs!$D$39,Inputs!$C$39)))-'Year Schedule'!$K$48+'Year Schedule'!$L$48)</f>
        <v>#VALUE!</v>
      </c>
      <c r="AV71" s="0" t="e">
        <f aca="true">MAX(0,AU71*(1+(_xlfn.NORM.INV(RAND(),Inputs!$D$39,Inputs!$C$39)))-'Year Schedule'!$K$49+'Year Schedule'!$L$49)</f>
        <v>#VALUE!</v>
      </c>
      <c r="AW71" s="0" t="e">
        <f aca="true">MAX(0,AV71*(1+(_xlfn.NORM.INV(RAND(),Inputs!$D$39,Inputs!$C$39)))-'Year Schedule'!$K$50+'Year Schedule'!$L$50)</f>
        <v>#VALUE!</v>
      </c>
      <c r="AX71" s="0" t="e">
        <f aca="true">MAX(0,AW71*(1+(_xlfn.NORM.INV(RAND(),Inputs!$D$39,Inputs!$C$39)))-'Year Schedule'!$K$51+'Year Schedule'!$L$51)</f>
        <v>#VALUE!</v>
      </c>
      <c r="AY71" s="0" t="e">
        <f aca="true">MAX(0,AX71*(1+(_xlfn.NORM.INV(RAND(),Inputs!$D$39,Inputs!$C$39)))-'Year Schedule'!$K$52+'Year Schedule'!$L$52)</f>
        <v>#VALUE!</v>
      </c>
      <c r="AZ71" s="0" t="e">
        <f aca="true">MAX(0,AY71*(1+(_xlfn.NORM.INV(RAND(),Inputs!$D$39,Inputs!$C$39)))-'Year Schedule'!$K$53+'Year Schedule'!$L$53)</f>
        <v>#VALUE!</v>
      </c>
      <c r="BA71" s="0" t="e">
        <f aca="false">INDEX(C71:AZ71,1,Inputs!$C$6)</f>
        <v>#VALUE!</v>
      </c>
      <c r="BB71" s="0" t="n">
        <f aca="false">IFERROR(EXP(SUMPRODUCT(LN((C71:INDEX(C71:AZ71,1,Inputs!$C$6)+$C$1004:INDEX($C$1004:$AZ$1004,1,Inputs!$C$6))/B71:INDEX(B71:AY71,1,Inputs!$C$6)))/Inputs!$C$6)-1,-1)</f>
        <v>-1</v>
      </c>
    </row>
    <row r="72" customFormat="false" ht="15" hidden="false" customHeight="true" outlineLevel="0" collapsed="false">
      <c r="A72" s="0" t="n">
        <v>70</v>
      </c>
      <c r="B72" s="177" t="n">
        <f aca="false">Inputs!$C$38</f>
        <v>0</v>
      </c>
      <c r="C72" s="0" t="e">
        <f aca="true">MAX(0,B72*(1+(_xlfn.NORM.INV(RAND(),Inputs!$D$39,Inputs!$C$39)))-'Year Schedule'!$K$4+'Year Schedule'!$L$4)</f>
        <v>#VALUE!</v>
      </c>
      <c r="D72" s="0" t="e">
        <f aca="true">MAX(0,C72*(1+(_xlfn.NORM.INV(RAND(),Inputs!$D$39,Inputs!$C$39)))-'Year Schedule'!$K$5+'Year Schedule'!$L$5)</f>
        <v>#VALUE!</v>
      </c>
      <c r="E72" s="0" t="e">
        <f aca="true">MAX(0,D72*(1+(_xlfn.NORM.INV(RAND(),Inputs!$D$39,Inputs!$C$39)))-'Year Schedule'!$K$6+'Year Schedule'!$L$6)</f>
        <v>#VALUE!</v>
      </c>
      <c r="F72" s="0" t="e">
        <f aca="true">MAX(0,E72*(1+(_xlfn.NORM.INV(RAND(),Inputs!$D$39,Inputs!$C$39)))-'Year Schedule'!$K$7+'Year Schedule'!$L$7)</f>
        <v>#VALUE!</v>
      </c>
      <c r="G72" s="0" t="e">
        <f aca="true">MAX(0,F72*(1+(_xlfn.NORM.INV(RAND(),Inputs!$D$39,Inputs!$C$39)))-'Year Schedule'!$K$8+'Year Schedule'!$L$8)</f>
        <v>#VALUE!</v>
      </c>
      <c r="H72" s="0" t="e">
        <f aca="true">MAX(0,G72*(1+(_xlfn.NORM.INV(RAND(),Inputs!$D$39,Inputs!$C$39)))-'Year Schedule'!$K$9+'Year Schedule'!$L$9)</f>
        <v>#VALUE!</v>
      </c>
      <c r="I72" s="0" t="e">
        <f aca="true">MAX(0,H72*(1+(_xlfn.NORM.INV(RAND(),Inputs!$D$39,Inputs!$C$39)))-'Year Schedule'!$K$10+'Year Schedule'!$L$10)</f>
        <v>#VALUE!</v>
      </c>
      <c r="J72" s="0" t="e">
        <f aca="true">MAX(0,I72*(1+(_xlfn.NORM.INV(RAND(),Inputs!$D$39,Inputs!$C$39)))-'Year Schedule'!$K$11+'Year Schedule'!$L$11)</f>
        <v>#VALUE!</v>
      </c>
      <c r="K72" s="0" t="e">
        <f aca="true">MAX(0,J72*(1+(_xlfn.NORM.INV(RAND(),Inputs!$D$39,Inputs!$C$39)))-'Year Schedule'!$K$12+'Year Schedule'!$L$12)</f>
        <v>#VALUE!</v>
      </c>
      <c r="L72" s="0" t="e">
        <f aca="true">MAX(0,K72*(1+(_xlfn.NORM.INV(RAND(),Inputs!$D$39,Inputs!$C$39)))-'Year Schedule'!$K$13+'Year Schedule'!$L$13)</f>
        <v>#VALUE!</v>
      </c>
      <c r="M72" s="0" t="e">
        <f aca="true">MAX(0,L72*(1+(_xlfn.NORM.INV(RAND(),Inputs!$D$39,Inputs!$C$39)))-'Year Schedule'!$K$14+'Year Schedule'!$L$14)</f>
        <v>#VALUE!</v>
      </c>
      <c r="N72" s="0" t="e">
        <f aca="true">MAX(0,M72*(1+(_xlfn.NORM.INV(RAND(),Inputs!$D$39,Inputs!$C$39)))-'Year Schedule'!$K$15+'Year Schedule'!$L$15)</f>
        <v>#VALUE!</v>
      </c>
      <c r="O72" s="0" t="e">
        <f aca="true">MAX(0,N72*(1+(_xlfn.NORM.INV(RAND(),Inputs!$D$39,Inputs!$C$39)))-'Year Schedule'!$K$16+'Year Schedule'!$L$16)</f>
        <v>#VALUE!</v>
      </c>
      <c r="P72" s="0" t="e">
        <f aca="true">MAX(0,O72*(1+(_xlfn.NORM.INV(RAND(),Inputs!$D$39,Inputs!$C$39)))-'Year Schedule'!$K$17+'Year Schedule'!$L$17)</f>
        <v>#VALUE!</v>
      </c>
      <c r="Q72" s="0" t="e">
        <f aca="true">MAX(0,P72*(1+(_xlfn.NORM.INV(RAND(),Inputs!$D$39,Inputs!$C$39)))-'Year Schedule'!$K$18+'Year Schedule'!$L$18)</f>
        <v>#VALUE!</v>
      </c>
      <c r="R72" s="0" t="e">
        <f aca="true">MAX(0,Q72*(1+(_xlfn.NORM.INV(RAND(),Inputs!$D$39,Inputs!$C$39)))-'Year Schedule'!$K$19+'Year Schedule'!$L$19)</f>
        <v>#VALUE!</v>
      </c>
      <c r="S72" s="0" t="e">
        <f aca="true">MAX(0,R72*(1+(_xlfn.NORM.INV(RAND(),Inputs!$D$39,Inputs!$C$39)))-'Year Schedule'!$K$20+'Year Schedule'!$L$20)</f>
        <v>#VALUE!</v>
      </c>
      <c r="T72" s="0" t="e">
        <f aca="true">MAX(0,S72*(1+(_xlfn.NORM.INV(RAND(),Inputs!$D$39,Inputs!$C$39)))-'Year Schedule'!$K$21+'Year Schedule'!$L$21)</f>
        <v>#VALUE!</v>
      </c>
      <c r="U72" s="0" t="e">
        <f aca="true">MAX(0,T72*(1+(_xlfn.NORM.INV(RAND(),Inputs!$D$39,Inputs!$C$39)))-'Year Schedule'!$K$22+'Year Schedule'!$L$22)</f>
        <v>#VALUE!</v>
      </c>
      <c r="V72" s="0" t="e">
        <f aca="true">MAX(0,U72*(1+(_xlfn.NORM.INV(RAND(),Inputs!$D$39,Inputs!$C$39)))-'Year Schedule'!$K$23+'Year Schedule'!$L$23)</f>
        <v>#VALUE!</v>
      </c>
      <c r="W72" s="0" t="e">
        <f aca="true">MAX(0,V72*(1+(_xlfn.NORM.INV(RAND(),Inputs!$D$39,Inputs!$C$39)))-'Year Schedule'!$K$24+'Year Schedule'!$L$24)</f>
        <v>#VALUE!</v>
      </c>
      <c r="X72" s="0" t="e">
        <f aca="true">MAX(0,W72*(1+(_xlfn.NORM.INV(RAND(),Inputs!$D$39,Inputs!$C$39)))-'Year Schedule'!$K$25+'Year Schedule'!$L$25)</f>
        <v>#VALUE!</v>
      </c>
      <c r="Y72" s="0" t="e">
        <f aca="true">MAX(0,X72*(1+(_xlfn.NORM.INV(RAND(),Inputs!$D$39,Inputs!$C$39)))-'Year Schedule'!$K$26+'Year Schedule'!$L$26)</f>
        <v>#VALUE!</v>
      </c>
      <c r="Z72" s="0" t="e">
        <f aca="true">MAX(0,Y72*(1+(_xlfn.NORM.INV(RAND(),Inputs!$D$39,Inputs!$C$39)))-'Year Schedule'!$K$27+'Year Schedule'!$L$27)</f>
        <v>#VALUE!</v>
      </c>
      <c r="AA72" s="0" t="e">
        <f aca="true">MAX(0,Z72*(1+(_xlfn.NORM.INV(RAND(),Inputs!$D$39,Inputs!$C$39)))-'Year Schedule'!$K$28+'Year Schedule'!$L$28)</f>
        <v>#VALUE!</v>
      </c>
      <c r="AB72" s="0" t="e">
        <f aca="true">MAX(0,AA72*(1+(_xlfn.NORM.INV(RAND(),Inputs!$D$39,Inputs!$C$39)))-'Year Schedule'!$K$29+'Year Schedule'!$L$29)</f>
        <v>#VALUE!</v>
      </c>
      <c r="AC72" s="0" t="e">
        <f aca="true">MAX(0,AB72*(1+(_xlfn.NORM.INV(RAND(),Inputs!$D$39,Inputs!$C$39)))-'Year Schedule'!$K$30+'Year Schedule'!$L$30)</f>
        <v>#VALUE!</v>
      </c>
      <c r="AD72" s="0" t="e">
        <f aca="true">MAX(0,AC72*(1+(_xlfn.NORM.INV(RAND(),Inputs!$D$39,Inputs!$C$39)))-'Year Schedule'!$K$31+'Year Schedule'!$L$31)</f>
        <v>#VALUE!</v>
      </c>
      <c r="AE72" s="0" t="e">
        <f aca="true">MAX(0,AD72*(1+(_xlfn.NORM.INV(RAND(),Inputs!$D$39,Inputs!$C$39)))-'Year Schedule'!$K$32+'Year Schedule'!$L$32)</f>
        <v>#VALUE!</v>
      </c>
      <c r="AF72" s="0" t="e">
        <f aca="true">MAX(0,AE72*(1+(_xlfn.NORM.INV(RAND(),Inputs!$D$39,Inputs!$C$39)))-'Year Schedule'!$K$33+'Year Schedule'!$L$33)</f>
        <v>#VALUE!</v>
      </c>
      <c r="AG72" s="0" t="e">
        <f aca="true">MAX(0,AF72*(1+(_xlfn.NORM.INV(RAND(),Inputs!$D$39,Inputs!$C$39)))-'Year Schedule'!$K$34+'Year Schedule'!$L$34)</f>
        <v>#VALUE!</v>
      </c>
      <c r="AH72" s="0" t="e">
        <f aca="true">MAX(0,AG72*(1+(_xlfn.NORM.INV(RAND(),Inputs!$D$39,Inputs!$C$39)))-'Year Schedule'!$K$35+'Year Schedule'!$L$35)</f>
        <v>#VALUE!</v>
      </c>
      <c r="AI72" s="0" t="e">
        <f aca="true">MAX(0,AH72*(1+(_xlfn.NORM.INV(RAND(),Inputs!$D$39,Inputs!$C$39)))-'Year Schedule'!$K$36+'Year Schedule'!$L$36)</f>
        <v>#VALUE!</v>
      </c>
      <c r="AJ72" s="0" t="e">
        <f aca="true">MAX(0,AI72*(1+(_xlfn.NORM.INV(RAND(),Inputs!$D$39,Inputs!$C$39)))-'Year Schedule'!$K$37+'Year Schedule'!$L$37)</f>
        <v>#VALUE!</v>
      </c>
      <c r="AK72" s="0" t="e">
        <f aca="true">MAX(0,AJ72*(1+(_xlfn.NORM.INV(RAND(),Inputs!$D$39,Inputs!$C$39)))-'Year Schedule'!$K$38+'Year Schedule'!$L$38)</f>
        <v>#VALUE!</v>
      </c>
      <c r="AL72" s="0" t="e">
        <f aca="true">MAX(0,AK72*(1+(_xlfn.NORM.INV(RAND(),Inputs!$D$39,Inputs!$C$39)))-'Year Schedule'!$K$39+'Year Schedule'!$L$39)</f>
        <v>#VALUE!</v>
      </c>
      <c r="AM72" s="0" t="e">
        <f aca="true">MAX(0,AL72*(1+(_xlfn.NORM.INV(RAND(),Inputs!$D$39,Inputs!$C$39)))-'Year Schedule'!$K$40+'Year Schedule'!$L$40)</f>
        <v>#VALUE!</v>
      </c>
      <c r="AN72" s="0" t="e">
        <f aca="true">MAX(0,AM72*(1+(_xlfn.NORM.INV(RAND(),Inputs!$D$39,Inputs!$C$39)))-'Year Schedule'!$K$41+'Year Schedule'!$L$41)</f>
        <v>#VALUE!</v>
      </c>
      <c r="AO72" s="0" t="e">
        <f aca="true">MAX(0,AN72*(1+(_xlfn.NORM.INV(RAND(),Inputs!$D$39,Inputs!$C$39)))-'Year Schedule'!$K$42+'Year Schedule'!$L$42)</f>
        <v>#VALUE!</v>
      </c>
      <c r="AP72" s="0" t="e">
        <f aca="true">MAX(0,AO72*(1+(_xlfn.NORM.INV(RAND(),Inputs!$D$39,Inputs!$C$39)))-'Year Schedule'!$K$43+'Year Schedule'!$L$43)</f>
        <v>#VALUE!</v>
      </c>
      <c r="AQ72" s="0" t="e">
        <f aca="true">MAX(0,AP72*(1+(_xlfn.NORM.INV(RAND(),Inputs!$D$39,Inputs!$C$39)))-'Year Schedule'!$K$44+'Year Schedule'!$L$44)</f>
        <v>#VALUE!</v>
      </c>
      <c r="AR72" s="0" t="e">
        <f aca="true">MAX(0,AQ72*(1+(_xlfn.NORM.INV(RAND(),Inputs!$D$39,Inputs!$C$39)))-'Year Schedule'!$K$45+'Year Schedule'!$L$45)</f>
        <v>#VALUE!</v>
      </c>
      <c r="AS72" s="0" t="e">
        <f aca="true">MAX(0,AR72*(1+(_xlfn.NORM.INV(RAND(),Inputs!$D$39,Inputs!$C$39)))-'Year Schedule'!$K$46+'Year Schedule'!$L$46)</f>
        <v>#VALUE!</v>
      </c>
      <c r="AT72" s="0" t="e">
        <f aca="true">MAX(0,AS72*(1+(_xlfn.NORM.INV(RAND(),Inputs!$D$39,Inputs!$C$39)))-'Year Schedule'!$K$47+'Year Schedule'!$L$47)</f>
        <v>#VALUE!</v>
      </c>
      <c r="AU72" s="0" t="e">
        <f aca="true">MAX(0,AT72*(1+(_xlfn.NORM.INV(RAND(),Inputs!$D$39,Inputs!$C$39)))-'Year Schedule'!$K$48+'Year Schedule'!$L$48)</f>
        <v>#VALUE!</v>
      </c>
      <c r="AV72" s="0" t="e">
        <f aca="true">MAX(0,AU72*(1+(_xlfn.NORM.INV(RAND(),Inputs!$D$39,Inputs!$C$39)))-'Year Schedule'!$K$49+'Year Schedule'!$L$49)</f>
        <v>#VALUE!</v>
      </c>
      <c r="AW72" s="0" t="e">
        <f aca="true">MAX(0,AV72*(1+(_xlfn.NORM.INV(RAND(),Inputs!$D$39,Inputs!$C$39)))-'Year Schedule'!$K$50+'Year Schedule'!$L$50)</f>
        <v>#VALUE!</v>
      </c>
      <c r="AX72" s="0" t="e">
        <f aca="true">MAX(0,AW72*(1+(_xlfn.NORM.INV(RAND(),Inputs!$D$39,Inputs!$C$39)))-'Year Schedule'!$K$51+'Year Schedule'!$L$51)</f>
        <v>#VALUE!</v>
      </c>
      <c r="AY72" s="0" t="e">
        <f aca="true">MAX(0,AX72*(1+(_xlfn.NORM.INV(RAND(),Inputs!$D$39,Inputs!$C$39)))-'Year Schedule'!$K$52+'Year Schedule'!$L$52)</f>
        <v>#VALUE!</v>
      </c>
      <c r="AZ72" s="0" t="e">
        <f aca="true">MAX(0,AY72*(1+(_xlfn.NORM.INV(RAND(),Inputs!$D$39,Inputs!$C$39)))-'Year Schedule'!$K$53+'Year Schedule'!$L$53)</f>
        <v>#VALUE!</v>
      </c>
      <c r="BA72" s="0" t="e">
        <f aca="false">INDEX(C72:AZ72,1,Inputs!$C$6)</f>
        <v>#VALUE!</v>
      </c>
      <c r="BB72" s="0" t="n">
        <f aca="false">IFERROR(EXP(SUMPRODUCT(LN((C72:INDEX(C72:AZ72,1,Inputs!$C$6)+$C$1004:INDEX($C$1004:$AZ$1004,1,Inputs!$C$6))/B72:INDEX(B72:AY72,1,Inputs!$C$6)))/Inputs!$C$6)-1,-1)</f>
        <v>-1</v>
      </c>
    </row>
    <row r="73" customFormat="false" ht="15" hidden="false" customHeight="true" outlineLevel="0" collapsed="false">
      <c r="A73" s="0" t="n">
        <v>71</v>
      </c>
      <c r="B73" s="177" t="n">
        <f aca="false">Inputs!$C$38</f>
        <v>0</v>
      </c>
      <c r="C73" s="0" t="e">
        <f aca="true">MAX(0,B73*(1+(_xlfn.NORM.INV(RAND(),Inputs!$D$39,Inputs!$C$39)))-'Year Schedule'!$K$4+'Year Schedule'!$L$4)</f>
        <v>#VALUE!</v>
      </c>
      <c r="D73" s="0" t="e">
        <f aca="true">MAX(0,C73*(1+(_xlfn.NORM.INV(RAND(),Inputs!$D$39,Inputs!$C$39)))-'Year Schedule'!$K$5+'Year Schedule'!$L$5)</f>
        <v>#VALUE!</v>
      </c>
      <c r="E73" s="0" t="e">
        <f aca="true">MAX(0,D73*(1+(_xlfn.NORM.INV(RAND(),Inputs!$D$39,Inputs!$C$39)))-'Year Schedule'!$K$6+'Year Schedule'!$L$6)</f>
        <v>#VALUE!</v>
      </c>
      <c r="F73" s="0" t="e">
        <f aca="true">MAX(0,E73*(1+(_xlfn.NORM.INV(RAND(),Inputs!$D$39,Inputs!$C$39)))-'Year Schedule'!$K$7+'Year Schedule'!$L$7)</f>
        <v>#VALUE!</v>
      </c>
      <c r="G73" s="0" t="e">
        <f aca="true">MAX(0,F73*(1+(_xlfn.NORM.INV(RAND(),Inputs!$D$39,Inputs!$C$39)))-'Year Schedule'!$K$8+'Year Schedule'!$L$8)</f>
        <v>#VALUE!</v>
      </c>
      <c r="H73" s="0" t="e">
        <f aca="true">MAX(0,G73*(1+(_xlfn.NORM.INV(RAND(),Inputs!$D$39,Inputs!$C$39)))-'Year Schedule'!$K$9+'Year Schedule'!$L$9)</f>
        <v>#VALUE!</v>
      </c>
      <c r="I73" s="0" t="e">
        <f aca="true">MAX(0,H73*(1+(_xlfn.NORM.INV(RAND(),Inputs!$D$39,Inputs!$C$39)))-'Year Schedule'!$K$10+'Year Schedule'!$L$10)</f>
        <v>#VALUE!</v>
      </c>
      <c r="J73" s="0" t="e">
        <f aca="true">MAX(0,I73*(1+(_xlfn.NORM.INV(RAND(),Inputs!$D$39,Inputs!$C$39)))-'Year Schedule'!$K$11+'Year Schedule'!$L$11)</f>
        <v>#VALUE!</v>
      </c>
      <c r="K73" s="0" t="e">
        <f aca="true">MAX(0,J73*(1+(_xlfn.NORM.INV(RAND(),Inputs!$D$39,Inputs!$C$39)))-'Year Schedule'!$K$12+'Year Schedule'!$L$12)</f>
        <v>#VALUE!</v>
      </c>
      <c r="L73" s="0" t="e">
        <f aca="true">MAX(0,K73*(1+(_xlfn.NORM.INV(RAND(),Inputs!$D$39,Inputs!$C$39)))-'Year Schedule'!$K$13+'Year Schedule'!$L$13)</f>
        <v>#VALUE!</v>
      </c>
      <c r="M73" s="0" t="e">
        <f aca="true">MAX(0,L73*(1+(_xlfn.NORM.INV(RAND(),Inputs!$D$39,Inputs!$C$39)))-'Year Schedule'!$K$14+'Year Schedule'!$L$14)</f>
        <v>#VALUE!</v>
      </c>
      <c r="N73" s="0" t="e">
        <f aca="true">MAX(0,M73*(1+(_xlfn.NORM.INV(RAND(),Inputs!$D$39,Inputs!$C$39)))-'Year Schedule'!$K$15+'Year Schedule'!$L$15)</f>
        <v>#VALUE!</v>
      </c>
      <c r="O73" s="0" t="e">
        <f aca="true">MAX(0,N73*(1+(_xlfn.NORM.INV(RAND(),Inputs!$D$39,Inputs!$C$39)))-'Year Schedule'!$K$16+'Year Schedule'!$L$16)</f>
        <v>#VALUE!</v>
      </c>
      <c r="P73" s="0" t="e">
        <f aca="true">MAX(0,O73*(1+(_xlfn.NORM.INV(RAND(),Inputs!$D$39,Inputs!$C$39)))-'Year Schedule'!$K$17+'Year Schedule'!$L$17)</f>
        <v>#VALUE!</v>
      </c>
      <c r="Q73" s="0" t="e">
        <f aca="true">MAX(0,P73*(1+(_xlfn.NORM.INV(RAND(),Inputs!$D$39,Inputs!$C$39)))-'Year Schedule'!$K$18+'Year Schedule'!$L$18)</f>
        <v>#VALUE!</v>
      </c>
      <c r="R73" s="0" t="e">
        <f aca="true">MAX(0,Q73*(1+(_xlfn.NORM.INV(RAND(),Inputs!$D$39,Inputs!$C$39)))-'Year Schedule'!$K$19+'Year Schedule'!$L$19)</f>
        <v>#VALUE!</v>
      </c>
      <c r="S73" s="0" t="e">
        <f aca="true">MAX(0,R73*(1+(_xlfn.NORM.INV(RAND(),Inputs!$D$39,Inputs!$C$39)))-'Year Schedule'!$K$20+'Year Schedule'!$L$20)</f>
        <v>#VALUE!</v>
      </c>
      <c r="T73" s="0" t="e">
        <f aca="true">MAX(0,S73*(1+(_xlfn.NORM.INV(RAND(),Inputs!$D$39,Inputs!$C$39)))-'Year Schedule'!$K$21+'Year Schedule'!$L$21)</f>
        <v>#VALUE!</v>
      </c>
      <c r="U73" s="0" t="e">
        <f aca="true">MAX(0,T73*(1+(_xlfn.NORM.INV(RAND(),Inputs!$D$39,Inputs!$C$39)))-'Year Schedule'!$K$22+'Year Schedule'!$L$22)</f>
        <v>#VALUE!</v>
      </c>
      <c r="V73" s="0" t="e">
        <f aca="true">MAX(0,U73*(1+(_xlfn.NORM.INV(RAND(),Inputs!$D$39,Inputs!$C$39)))-'Year Schedule'!$K$23+'Year Schedule'!$L$23)</f>
        <v>#VALUE!</v>
      </c>
      <c r="W73" s="0" t="e">
        <f aca="true">MAX(0,V73*(1+(_xlfn.NORM.INV(RAND(),Inputs!$D$39,Inputs!$C$39)))-'Year Schedule'!$K$24+'Year Schedule'!$L$24)</f>
        <v>#VALUE!</v>
      </c>
      <c r="X73" s="0" t="e">
        <f aca="true">MAX(0,W73*(1+(_xlfn.NORM.INV(RAND(),Inputs!$D$39,Inputs!$C$39)))-'Year Schedule'!$K$25+'Year Schedule'!$L$25)</f>
        <v>#VALUE!</v>
      </c>
      <c r="Y73" s="0" t="e">
        <f aca="true">MAX(0,X73*(1+(_xlfn.NORM.INV(RAND(),Inputs!$D$39,Inputs!$C$39)))-'Year Schedule'!$K$26+'Year Schedule'!$L$26)</f>
        <v>#VALUE!</v>
      </c>
      <c r="Z73" s="0" t="e">
        <f aca="true">MAX(0,Y73*(1+(_xlfn.NORM.INV(RAND(),Inputs!$D$39,Inputs!$C$39)))-'Year Schedule'!$K$27+'Year Schedule'!$L$27)</f>
        <v>#VALUE!</v>
      </c>
      <c r="AA73" s="0" t="e">
        <f aca="true">MAX(0,Z73*(1+(_xlfn.NORM.INV(RAND(),Inputs!$D$39,Inputs!$C$39)))-'Year Schedule'!$K$28+'Year Schedule'!$L$28)</f>
        <v>#VALUE!</v>
      </c>
      <c r="AB73" s="0" t="e">
        <f aca="true">MAX(0,AA73*(1+(_xlfn.NORM.INV(RAND(),Inputs!$D$39,Inputs!$C$39)))-'Year Schedule'!$K$29+'Year Schedule'!$L$29)</f>
        <v>#VALUE!</v>
      </c>
      <c r="AC73" s="0" t="e">
        <f aca="true">MAX(0,AB73*(1+(_xlfn.NORM.INV(RAND(),Inputs!$D$39,Inputs!$C$39)))-'Year Schedule'!$K$30+'Year Schedule'!$L$30)</f>
        <v>#VALUE!</v>
      </c>
      <c r="AD73" s="0" t="e">
        <f aca="true">MAX(0,AC73*(1+(_xlfn.NORM.INV(RAND(),Inputs!$D$39,Inputs!$C$39)))-'Year Schedule'!$K$31+'Year Schedule'!$L$31)</f>
        <v>#VALUE!</v>
      </c>
      <c r="AE73" s="0" t="e">
        <f aca="true">MAX(0,AD73*(1+(_xlfn.NORM.INV(RAND(),Inputs!$D$39,Inputs!$C$39)))-'Year Schedule'!$K$32+'Year Schedule'!$L$32)</f>
        <v>#VALUE!</v>
      </c>
      <c r="AF73" s="0" t="e">
        <f aca="true">MAX(0,AE73*(1+(_xlfn.NORM.INV(RAND(),Inputs!$D$39,Inputs!$C$39)))-'Year Schedule'!$K$33+'Year Schedule'!$L$33)</f>
        <v>#VALUE!</v>
      </c>
      <c r="AG73" s="0" t="e">
        <f aca="true">MAX(0,AF73*(1+(_xlfn.NORM.INV(RAND(),Inputs!$D$39,Inputs!$C$39)))-'Year Schedule'!$K$34+'Year Schedule'!$L$34)</f>
        <v>#VALUE!</v>
      </c>
      <c r="AH73" s="0" t="e">
        <f aca="true">MAX(0,AG73*(1+(_xlfn.NORM.INV(RAND(),Inputs!$D$39,Inputs!$C$39)))-'Year Schedule'!$K$35+'Year Schedule'!$L$35)</f>
        <v>#VALUE!</v>
      </c>
      <c r="AI73" s="0" t="e">
        <f aca="true">MAX(0,AH73*(1+(_xlfn.NORM.INV(RAND(),Inputs!$D$39,Inputs!$C$39)))-'Year Schedule'!$K$36+'Year Schedule'!$L$36)</f>
        <v>#VALUE!</v>
      </c>
      <c r="AJ73" s="0" t="e">
        <f aca="true">MAX(0,AI73*(1+(_xlfn.NORM.INV(RAND(),Inputs!$D$39,Inputs!$C$39)))-'Year Schedule'!$K$37+'Year Schedule'!$L$37)</f>
        <v>#VALUE!</v>
      </c>
      <c r="AK73" s="0" t="e">
        <f aca="true">MAX(0,AJ73*(1+(_xlfn.NORM.INV(RAND(),Inputs!$D$39,Inputs!$C$39)))-'Year Schedule'!$K$38+'Year Schedule'!$L$38)</f>
        <v>#VALUE!</v>
      </c>
      <c r="AL73" s="0" t="e">
        <f aca="true">MAX(0,AK73*(1+(_xlfn.NORM.INV(RAND(),Inputs!$D$39,Inputs!$C$39)))-'Year Schedule'!$K$39+'Year Schedule'!$L$39)</f>
        <v>#VALUE!</v>
      </c>
      <c r="AM73" s="0" t="e">
        <f aca="true">MAX(0,AL73*(1+(_xlfn.NORM.INV(RAND(),Inputs!$D$39,Inputs!$C$39)))-'Year Schedule'!$K$40+'Year Schedule'!$L$40)</f>
        <v>#VALUE!</v>
      </c>
      <c r="AN73" s="0" t="e">
        <f aca="true">MAX(0,AM73*(1+(_xlfn.NORM.INV(RAND(),Inputs!$D$39,Inputs!$C$39)))-'Year Schedule'!$K$41+'Year Schedule'!$L$41)</f>
        <v>#VALUE!</v>
      </c>
      <c r="AO73" s="0" t="e">
        <f aca="true">MAX(0,AN73*(1+(_xlfn.NORM.INV(RAND(),Inputs!$D$39,Inputs!$C$39)))-'Year Schedule'!$K$42+'Year Schedule'!$L$42)</f>
        <v>#VALUE!</v>
      </c>
      <c r="AP73" s="0" t="e">
        <f aca="true">MAX(0,AO73*(1+(_xlfn.NORM.INV(RAND(),Inputs!$D$39,Inputs!$C$39)))-'Year Schedule'!$K$43+'Year Schedule'!$L$43)</f>
        <v>#VALUE!</v>
      </c>
      <c r="AQ73" s="0" t="e">
        <f aca="true">MAX(0,AP73*(1+(_xlfn.NORM.INV(RAND(),Inputs!$D$39,Inputs!$C$39)))-'Year Schedule'!$K$44+'Year Schedule'!$L$44)</f>
        <v>#VALUE!</v>
      </c>
      <c r="AR73" s="0" t="e">
        <f aca="true">MAX(0,AQ73*(1+(_xlfn.NORM.INV(RAND(),Inputs!$D$39,Inputs!$C$39)))-'Year Schedule'!$K$45+'Year Schedule'!$L$45)</f>
        <v>#VALUE!</v>
      </c>
      <c r="AS73" s="0" t="e">
        <f aca="true">MAX(0,AR73*(1+(_xlfn.NORM.INV(RAND(),Inputs!$D$39,Inputs!$C$39)))-'Year Schedule'!$K$46+'Year Schedule'!$L$46)</f>
        <v>#VALUE!</v>
      </c>
      <c r="AT73" s="0" t="e">
        <f aca="true">MAX(0,AS73*(1+(_xlfn.NORM.INV(RAND(),Inputs!$D$39,Inputs!$C$39)))-'Year Schedule'!$K$47+'Year Schedule'!$L$47)</f>
        <v>#VALUE!</v>
      </c>
      <c r="AU73" s="0" t="e">
        <f aca="true">MAX(0,AT73*(1+(_xlfn.NORM.INV(RAND(),Inputs!$D$39,Inputs!$C$39)))-'Year Schedule'!$K$48+'Year Schedule'!$L$48)</f>
        <v>#VALUE!</v>
      </c>
      <c r="AV73" s="0" t="e">
        <f aca="true">MAX(0,AU73*(1+(_xlfn.NORM.INV(RAND(),Inputs!$D$39,Inputs!$C$39)))-'Year Schedule'!$K$49+'Year Schedule'!$L$49)</f>
        <v>#VALUE!</v>
      </c>
      <c r="AW73" s="0" t="e">
        <f aca="true">MAX(0,AV73*(1+(_xlfn.NORM.INV(RAND(),Inputs!$D$39,Inputs!$C$39)))-'Year Schedule'!$K$50+'Year Schedule'!$L$50)</f>
        <v>#VALUE!</v>
      </c>
      <c r="AX73" s="0" t="e">
        <f aca="true">MAX(0,AW73*(1+(_xlfn.NORM.INV(RAND(),Inputs!$D$39,Inputs!$C$39)))-'Year Schedule'!$K$51+'Year Schedule'!$L$51)</f>
        <v>#VALUE!</v>
      </c>
      <c r="AY73" s="0" t="e">
        <f aca="true">MAX(0,AX73*(1+(_xlfn.NORM.INV(RAND(),Inputs!$D$39,Inputs!$C$39)))-'Year Schedule'!$K$52+'Year Schedule'!$L$52)</f>
        <v>#VALUE!</v>
      </c>
      <c r="AZ73" s="0" t="e">
        <f aca="true">MAX(0,AY73*(1+(_xlfn.NORM.INV(RAND(),Inputs!$D$39,Inputs!$C$39)))-'Year Schedule'!$K$53+'Year Schedule'!$L$53)</f>
        <v>#VALUE!</v>
      </c>
      <c r="BA73" s="0" t="e">
        <f aca="false">INDEX(C73:AZ73,1,Inputs!$C$6)</f>
        <v>#VALUE!</v>
      </c>
      <c r="BB73" s="0" t="n">
        <f aca="false">IFERROR(EXP(SUMPRODUCT(LN((C73:INDEX(C73:AZ73,1,Inputs!$C$6)+$C$1004:INDEX($C$1004:$AZ$1004,1,Inputs!$C$6))/B73:INDEX(B73:AY73,1,Inputs!$C$6)))/Inputs!$C$6)-1,-1)</f>
        <v>-1</v>
      </c>
    </row>
    <row r="74" customFormat="false" ht="15" hidden="false" customHeight="true" outlineLevel="0" collapsed="false">
      <c r="A74" s="0" t="n">
        <v>72</v>
      </c>
      <c r="B74" s="177" t="n">
        <f aca="false">Inputs!$C$38</f>
        <v>0</v>
      </c>
      <c r="C74" s="0" t="e">
        <f aca="true">MAX(0,B74*(1+(_xlfn.NORM.INV(RAND(),Inputs!$D$39,Inputs!$C$39)))-'Year Schedule'!$K$4+'Year Schedule'!$L$4)</f>
        <v>#VALUE!</v>
      </c>
      <c r="D74" s="0" t="e">
        <f aca="true">MAX(0,C74*(1+(_xlfn.NORM.INV(RAND(),Inputs!$D$39,Inputs!$C$39)))-'Year Schedule'!$K$5+'Year Schedule'!$L$5)</f>
        <v>#VALUE!</v>
      </c>
      <c r="E74" s="0" t="e">
        <f aca="true">MAX(0,D74*(1+(_xlfn.NORM.INV(RAND(),Inputs!$D$39,Inputs!$C$39)))-'Year Schedule'!$K$6+'Year Schedule'!$L$6)</f>
        <v>#VALUE!</v>
      </c>
      <c r="F74" s="0" t="e">
        <f aca="true">MAX(0,E74*(1+(_xlfn.NORM.INV(RAND(),Inputs!$D$39,Inputs!$C$39)))-'Year Schedule'!$K$7+'Year Schedule'!$L$7)</f>
        <v>#VALUE!</v>
      </c>
      <c r="G74" s="0" t="e">
        <f aca="true">MAX(0,F74*(1+(_xlfn.NORM.INV(RAND(),Inputs!$D$39,Inputs!$C$39)))-'Year Schedule'!$K$8+'Year Schedule'!$L$8)</f>
        <v>#VALUE!</v>
      </c>
      <c r="H74" s="0" t="e">
        <f aca="true">MAX(0,G74*(1+(_xlfn.NORM.INV(RAND(),Inputs!$D$39,Inputs!$C$39)))-'Year Schedule'!$K$9+'Year Schedule'!$L$9)</f>
        <v>#VALUE!</v>
      </c>
      <c r="I74" s="0" t="e">
        <f aca="true">MAX(0,H74*(1+(_xlfn.NORM.INV(RAND(),Inputs!$D$39,Inputs!$C$39)))-'Year Schedule'!$K$10+'Year Schedule'!$L$10)</f>
        <v>#VALUE!</v>
      </c>
      <c r="J74" s="0" t="e">
        <f aca="true">MAX(0,I74*(1+(_xlfn.NORM.INV(RAND(),Inputs!$D$39,Inputs!$C$39)))-'Year Schedule'!$K$11+'Year Schedule'!$L$11)</f>
        <v>#VALUE!</v>
      </c>
      <c r="K74" s="0" t="e">
        <f aca="true">MAX(0,J74*(1+(_xlfn.NORM.INV(RAND(),Inputs!$D$39,Inputs!$C$39)))-'Year Schedule'!$K$12+'Year Schedule'!$L$12)</f>
        <v>#VALUE!</v>
      </c>
      <c r="L74" s="0" t="e">
        <f aca="true">MAX(0,K74*(1+(_xlfn.NORM.INV(RAND(),Inputs!$D$39,Inputs!$C$39)))-'Year Schedule'!$K$13+'Year Schedule'!$L$13)</f>
        <v>#VALUE!</v>
      </c>
      <c r="M74" s="0" t="e">
        <f aca="true">MAX(0,L74*(1+(_xlfn.NORM.INV(RAND(),Inputs!$D$39,Inputs!$C$39)))-'Year Schedule'!$K$14+'Year Schedule'!$L$14)</f>
        <v>#VALUE!</v>
      </c>
      <c r="N74" s="0" t="e">
        <f aca="true">MAX(0,M74*(1+(_xlfn.NORM.INV(RAND(),Inputs!$D$39,Inputs!$C$39)))-'Year Schedule'!$K$15+'Year Schedule'!$L$15)</f>
        <v>#VALUE!</v>
      </c>
      <c r="O74" s="0" t="e">
        <f aca="true">MAX(0,N74*(1+(_xlfn.NORM.INV(RAND(),Inputs!$D$39,Inputs!$C$39)))-'Year Schedule'!$K$16+'Year Schedule'!$L$16)</f>
        <v>#VALUE!</v>
      </c>
      <c r="P74" s="0" t="e">
        <f aca="true">MAX(0,O74*(1+(_xlfn.NORM.INV(RAND(),Inputs!$D$39,Inputs!$C$39)))-'Year Schedule'!$K$17+'Year Schedule'!$L$17)</f>
        <v>#VALUE!</v>
      </c>
      <c r="Q74" s="0" t="e">
        <f aca="true">MAX(0,P74*(1+(_xlfn.NORM.INV(RAND(),Inputs!$D$39,Inputs!$C$39)))-'Year Schedule'!$K$18+'Year Schedule'!$L$18)</f>
        <v>#VALUE!</v>
      </c>
      <c r="R74" s="0" t="e">
        <f aca="true">MAX(0,Q74*(1+(_xlfn.NORM.INV(RAND(),Inputs!$D$39,Inputs!$C$39)))-'Year Schedule'!$K$19+'Year Schedule'!$L$19)</f>
        <v>#VALUE!</v>
      </c>
      <c r="S74" s="0" t="e">
        <f aca="true">MAX(0,R74*(1+(_xlfn.NORM.INV(RAND(),Inputs!$D$39,Inputs!$C$39)))-'Year Schedule'!$K$20+'Year Schedule'!$L$20)</f>
        <v>#VALUE!</v>
      </c>
      <c r="T74" s="0" t="e">
        <f aca="true">MAX(0,S74*(1+(_xlfn.NORM.INV(RAND(),Inputs!$D$39,Inputs!$C$39)))-'Year Schedule'!$K$21+'Year Schedule'!$L$21)</f>
        <v>#VALUE!</v>
      </c>
      <c r="U74" s="0" t="e">
        <f aca="true">MAX(0,T74*(1+(_xlfn.NORM.INV(RAND(),Inputs!$D$39,Inputs!$C$39)))-'Year Schedule'!$K$22+'Year Schedule'!$L$22)</f>
        <v>#VALUE!</v>
      </c>
      <c r="V74" s="0" t="e">
        <f aca="true">MAX(0,U74*(1+(_xlfn.NORM.INV(RAND(),Inputs!$D$39,Inputs!$C$39)))-'Year Schedule'!$K$23+'Year Schedule'!$L$23)</f>
        <v>#VALUE!</v>
      </c>
      <c r="W74" s="0" t="e">
        <f aca="true">MAX(0,V74*(1+(_xlfn.NORM.INV(RAND(),Inputs!$D$39,Inputs!$C$39)))-'Year Schedule'!$K$24+'Year Schedule'!$L$24)</f>
        <v>#VALUE!</v>
      </c>
      <c r="X74" s="0" t="e">
        <f aca="true">MAX(0,W74*(1+(_xlfn.NORM.INV(RAND(),Inputs!$D$39,Inputs!$C$39)))-'Year Schedule'!$K$25+'Year Schedule'!$L$25)</f>
        <v>#VALUE!</v>
      </c>
      <c r="Y74" s="0" t="e">
        <f aca="true">MAX(0,X74*(1+(_xlfn.NORM.INV(RAND(),Inputs!$D$39,Inputs!$C$39)))-'Year Schedule'!$K$26+'Year Schedule'!$L$26)</f>
        <v>#VALUE!</v>
      </c>
      <c r="Z74" s="0" t="e">
        <f aca="true">MAX(0,Y74*(1+(_xlfn.NORM.INV(RAND(),Inputs!$D$39,Inputs!$C$39)))-'Year Schedule'!$K$27+'Year Schedule'!$L$27)</f>
        <v>#VALUE!</v>
      </c>
      <c r="AA74" s="0" t="e">
        <f aca="true">MAX(0,Z74*(1+(_xlfn.NORM.INV(RAND(),Inputs!$D$39,Inputs!$C$39)))-'Year Schedule'!$K$28+'Year Schedule'!$L$28)</f>
        <v>#VALUE!</v>
      </c>
      <c r="AB74" s="0" t="e">
        <f aca="true">MAX(0,AA74*(1+(_xlfn.NORM.INV(RAND(),Inputs!$D$39,Inputs!$C$39)))-'Year Schedule'!$K$29+'Year Schedule'!$L$29)</f>
        <v>#VALUE!</v>
      </c>
      <c r="AC74" s="0" t="e">
        <f aca="true">MAX(0,AB74*(1+(_xlfn.NORM.INV(RAND(),Inputs!$D$39,Inputs!$C$39)))-'Year Schedule'!$K$30+'Year Schedule'!$L$30)</f>
        <v>#VALUE!</v>
      </c>
      <c r="AD74" s="0" t="e">
        <f aca="true">MAX(0,AC74*(1+(_xlfn.NORM.INV(RAND(),Inputs!$D$39,Inputs!$C$39)))-'Year Schedule'!$K$31+'Year Schedule'!$L$31)</f>
        <v>#VALUE!</v>
      </c>
      <c r="AE74" s="0" t="e">
        <f aca="true">MAX(0,AD74*(1+(_xlfn.NORM.INV(RAND(),Inputs!$D$39,Inputs!$C$39)))-'Year Schedule'!$K$32+'Year Schedule'!$L$32)</f>
        <v>#VALUE!</v>
      </c>
      <c r="AF74" s="0" t="e">
        <f aca="true">MAX(0,AE74*(1+(_xlfn.NORM.INV(RAND(),Inputs!$D$39,Inputs!$C$39)))-'Year Schedule'!$K$33+'Year Schedule'!$L$33)</f>
        <v>#VALUE!</v>
      </c>
      <c r="AG74" s="0" t="e">
        <f aca="true">MAX(0,AF74*(1+(_xlfn.NORM.INV(RAND(),Inputs!$D$39,Inputs!$C$39)))-'Year Schedule'!$K$34+'Year Schedule'!$L$34)</f>
        <v>#VALUE!</v>
      </c>
      <c r="AH74" s="0" t="e">
        <f aca="true">MAX(0,AG74*(1+(_xlfn.NORM.INV(RAND(),Inputs!$D$39,Inputs!$C$39)))-'Year Schedule'!$K$35+'Year Schedule'!$L$35)</f>
        <v>#VALUE!</v>
      </c>
      <c r="AI74" s="0" t="e">
        <f aca="true">MAX(0,AH74*(1+(_xlfn.NORM.INV(RAND(),Inputs!$D$39,Inputs!$C$39)))-'Year Schedule'!$K$36+'Year Schedule'!$L$36)</f>
        <v>#VALUE!</v>
      </c>
      <c r="AJ74" s="0" t="e">
        <f aca="true">MAX(0,AI74*(1+(_xlfn.NORM.INV(RAND(),Inputs!$D$39,Inputs!$C$39)))-'Year Schedule'!$K$37+'Year Schedule'!$L$37)</f>
        <v>#VALUE!</v>
      </c>
      <c r="AK74" s="0" t="e">
        <f aca="true">MAX(0,AJ74*(1+(_xlfn.NORM.INV(RAND(),Inputs!$D$39,Inputs!$C$39)))-'Year Schedule'!$K$38+'Year Schedule'!$L$38)</f>
        <v>#VALUE!</v>
      </c>
      <c r="AL74" s="0" t="e">
        <f aca="true">MAX(0,AK74*(1+(_xlfn.NORM.INV(RAND(),Inputs!$D$39,Inputs!$C$39)))-'Year Schedule'!$K$39+'Year Schedule'!$L$39)</f>
        <v>#VALUE!</v>
      </c>
      <c r="AM74" s="0" t="e">
        <f aca="true">MAX(0,AL74*(1+(_xlfn.NORM.INV(RAND(),Inputs!$D$39,Inputs!$C$39)))-'Year Schedule'!$K$40+'Year Schedule'!$L$40)</f>
        <v>#VALUE!</v>
      </c>
      <c r="AN74" s="0" t="e">
        <f aca="true">MAX(0,AM74*(1+(_xlfn.NORM.INV(RAND(),Inputs!$D$39,Inputs!$C$39)))-'Year Schedule'!$K$41+'Year Schedule'!$L$41)</f>
        <v>#VALUE!</v>
      </c>
      <c r="AO74" s="0" t="e">
        <f aca="true">MAX(0,AN74*(1+(_xlfn.NORM.INV(RAND(),Inputs!$D$39,Inputs!$C$39)))-'Year Schedule'!$K$42+'Year Schedule'!$L$42)</f>
        <v>#VALUE!</v>
      </c>
      <c r="AP74" s="0" t="e">
        <f aca="true">MAX(0,AO74*(1+(_xlfn.NORM.INV(RAND(),Inputs!$D$39,Inputs!$C$39)))-'Year Schedule'!$K$43+'Year Schedule'!$L$43)</f>
        <v>#VALUE!</v>
      </c>
      <c r="AQ74" s="0" t="e">
        <f aca="true">MAX(0,AP74*(1+(_xlfn.NORM.INV(RAND(),Inputs!$D$39,Inputs!$C$39)))-'Year Schedule'!$K$44+'Year Schedule'!$L$44)</f>
        <v>#VALUE!</v>
      </c>
      <c r="AR74" s="0" t="e">
        <f aca="true">MAX(0,AQ74*(1+(_xlfn.NORM.INV(RAND(),Inputs!$D$39,Inputs!$C$39)))-'Year Schedule'!$K$45+'Year Schedule'!$L$45)</f>
        <v>#VALUE!</v>
      </c>
      <c r="AS74" s="0" t="e">
        <f aca="true">MAX(0,AR74*(1+(_xlfn.NORM.INV(RAND(),Inputs!$D$39,Inputs!$C$39)))-'Year Schedule'!$K$46+'Year Schedule'!$L$46)</f>
        <v>#VALUE!</v>
      </c>
      <c r="AT74" s="0" t="e">
        <f aca="true">MAX(0,AS74*(1+(_xlfn.NORM.INV(RAND(),Inputs!$D$39,Inputs!$C$39)))-'Year Schedule'!$K$47+'Year Schedule'!$L$47)</f>
        <v>#VALUE!</v>
      </c>
      <c r="AU74" s="0" t="e">
        <f aca="true">MAX(0,AT74*(1+(_xlfn.NORM.INV(RAND(),Inputs!$D$39,Inputs!$C$39)))-'Year Schedule'!$K$48+'Year Schedule'!$L$48)</f>
        <v>#VALUE!</v>
      </c>
      <c r="AV74" s="0" t="e">
        <f aca="true">MAX(0,AU74*(1+(_xlfn.NORM.INV(RAND(),Inputs!$D$39,Inputs!$C$39)))-'Year Schedule'!$K$49+'Year Schedule'!$L$49)</f>
        <v>#VALUE!</v>
      </c>
      <c r="AW74" s="0" t="e">
        <f aca="true">MAX(0,AV74*(1+(_xlfn.NORM.INV(RAND(),Inputs!$D$39,Inputs!$C$39)))-'Year Schedule'!$K$50+'Year Schedule'!$L$50)</f>
        <v>#VALUE!</v>
      </c>
      <c r="AX74" s="0" t="e">
        <f aca="true">MAX(0,AW74*(1+(_xlfn.NORM.INV(RAND(),Inputs!$D$39,Inputs!$C$39)))-'Year Schedule'!$K$51+'Year Schedule'!$L$51)</f>
        <v>#VALUE!</v>
      </c>
      <c r="AY74" s="0" t="e">
        <f aca="true">MAX(0,AX74*(1+(_xlfn.NORM.INV(RAND(),Inputs!$D$39,Inputs!$C$39)))-'Year Schedule'!$K$52+'Year Schedule'!$L$52)</f>
        <v>#VALUE!</v>
      </c>
      <c r="AZ74" s="0" t="e">
        <f aca="true">MAX(0,AY74*(1+(_xlfn.NORM.INV(RAND(),Inputs!$D$39,Inputs!$C$39)))-'Year Schedule'!$K$53+'Year Schedule'!$L$53)</f>
        <v>#VALUE!</v>
      </c>
      <c r="BA74" s="0" t="e">
        <f aca="false">INDEX(C74:AZ74,1,Inputs!$C$6)</f>
        <v>#VALUE!</v>
      </c>
      <c r="BB74" s="0" t="n">
        <f aca="false">IFERROR(EXP(SUMPRODUCT(LN((C74:INDEX(C74:AZ74,1,Inputs!$C$6)+$C$1004:INDEX($C$1004:$AZ$1004,1,Inputs!$C$6))/B74:INDEX(B74:AY74,1,Inputs!$C$6)))/Inputs!$C$6)-1,-1)</f>
        <v>-1</v>
      </c>
    </row>
    <row r="75" customFormat="false" ht="15" hidden="false" customHeight="true" outlineLevel="0" collapsed="false">
      <c r="A75" s="0" t="n">
        <v>73</v>
      </c>
      <c r="B75" s="177" t="n">
        <f aca="false">Inputs!$C$38</f>
        <v>0</v>
      </c>
      <c r="C75" s="0" t="e">
        <f aca="true">MAX(0,B75*(1+(_xlfn.NORM.INV(RAND(),Inputs!$D$39,Inputs!$C$39)))-'Year Schedule'!$K$4+'Year Schedule'!$L$4)</f>
        <v>#VALUE!</v>
      </c>
      <c r="D75" s="0" t="e">
        <f aca="true">MAX(0,C75*(1+(_xlfn.NORM.INV(RAND(),Inputs!$D$39,Inputs!$C$39)))-'Year Schedule'!$K$5+'Year Schedule'!$L$5)</f>
        <v>#VALUE!</v>
      </c>
      <c r="E75" s="0" t="e">
        <f aca="true">MAX(0,D75*(1+(_xlfn.NORM.INV(RAND(),Inputs!$D$39,Inputs!$C$39)))-'Year Schedule'!$K$6+'Year Schedule'!$L$6)</f>
        <v>#VALUE!</v>
      </c>
      <c r="F75" s="0" t="e">
        <f aca="true">MAX(0,E75*(1+(_xlfn.NORM.INV(RAND(),Inputs!$D$39,Inputs!$C$39)))-'Year Schedule'!$K$7+'Year Schedule'!$L$7)</f>
        <v>#VALUE!</v>
      </c>
      <c r="G75" s="0" t="e">
        <f aca="true">MAX(0,F75*(1+(_xlfn.NORM.INV(RAND(),Inputs!$D$39,Inputs!$C$39)))-'Year Schedule'!$K$8+'Year Schedule'!$L$8)</f>
        <v>#VALUE!</v>
      </c>
      <c r="H75" s="0" t="e">
        <f aca="true">MAX(0,G75*(1+(_xlfn.NORM.INV(RAND(),Inputs!$D$39,Inputs!$C$39)))-'Year Schedule'!$K$9+'Year Schedule'!$L$9)</f>
        <v>#VALUE!</v>
      </c>
      <c r="I75" s="0" t="e">
        <f aca="true">MAX(0,H75*(1+(_xlfn.NORM.INV(RAND(),Inputs!$D$39,Inputs!$C$39)))-'Year Schedule'!$K$10+'Year Schedule'!$L$10)</f>
        <v>#VALUE!</v>
      </c>
      <c r="J75" s="0" t="e">
        <f aca="true">MAX(0,I75*(1+(_xlfn.NORM.INV(RAND(),Inputs!$D$39,Inputs!$C$39)))-'Year Schedule'!$K$11+'Year Schedule'!$L$11)</f>
        <v>#VALUE!</v>
      </c>
      <c r="K75" s="0" t="e">
        <f aca="true">MAX(0,J75*(1+(_xlfn.NORM.INV(RAND(),Inputs!$D$39,Inputs!$C$39)))-'Year Schedule'!$K$12+'Year Schedule'!$L$12)</f>
        <v>#VALUE!</v>
      </c>
      <c r="L75" s="0" t="e">
        <f aca="true">MAX(0,K75*(1+(_xlfn.NORM.INV(RAND(),Inputs!$D$39,Inputs!$C$39)))-'Year Schedule'!$K$13+'Year Schedule'!$L$13)</f>
        <v>#VALUE!</v>
      </c>
      <c r="M75" s="0" t="e">
        <f aca="true">MAX(0,L75*(1+(_xlfn.NORM.INV(RAND(),Inputs!$D$39,Inputs!$C$39)))-'Year Schedule'!$K$14+'Year Schedule'!$L$14)</f>
        <v>#VALUE!</v>
      </c>
      <c r="N75" s="0" t="e">
        <f aca="true">MAX(0,M75*(1+(_xlfn.NORM.INV(RAND(),Inputs!$D$39,Inputs!$C$39)))-'Year Schedule'!$K$15+'Year Schedule'!$L$15)</f>
        <v>#VALUE!</v>
      </c>
      <c r="O75" s="0" t="e">
        <f aca="true">MAX(0,N75*(1+(_xlfn.NORM.INV(RAND(),Inputs!$D$39,Inputs!$C$39)))-'Year Schedule'!$K$16+'Year Schedule'!$L$16)</f>
        <v>#VALUE!</v>
      </c>
      <c r="P75" s="0" t="e">
        <f aca="true">MAX(0,O75*(1+(_xlfn.NORM.INV(RAND(),Inputs!$D$39,Inputs!$C$39)))-'Year Schedule'!$K$17+'Year Schedule'!$L$17)</f>
        <v>#VALUE!</v>
      </c>
      <c r="Q75" s="0" t="e">
        <f aca="true">MAX(0,P75*(1+(_xlfn.NORM.INV(RAND(),Inputs!$D$39,Inputs!$C$39)))-'Year Schedule'!$K$18+'Year Schedule'!$L$18)</f>
        <v>#VALUE!</v>
      </c>
      <c r="R75" s="0" t="e">
        <f aca="true">MAX(0,Q75*(1+(_xlfn.NORM.INV(RAND(),Inputs!$D$39,Inputs!$C$39)))-'Year Schedule'!$K$19+'Year Schedule'!$L$19)</f>
        <v>#VALUE!</v>
      </c>
      <c r="S75" s="0" t="e">
        <f aca="true">MAX(0,R75*(1+(_xlfn.NORM.INV(RAND(),Inputs!$D$39,Inputs!$C$39)))-'Year Schedule'!$K$20+'Year Schedule'!$L$20)</f>
        <v>#VALUE!</v>
      </c>
      <c r="T75" s="0" t="e">
        <f aca="true">MAX(0,S75*(1+(_xlfn.NORM.INV(RAND(),Inputs!$D$39,Inputs!$C$39)))-'Year Schedule'!$K$21+'Year Schedule'!$L$21)</f>
        <v>#VALUE!</v>
      </c>
      <c r="U75" s="0" t="e">
        <f aca="true">MAX(0,T75*(1+(_xlfn.NORM.INV(RAND(),Inputs!$D$39,Inputs!$C$39)))-'Year Schedule'!$K$22+'Year Schedule'!$L$22)</f>
        <v>#VALUE!</v>
      </c>
      <c r="V75" s="0" t="e">
        <f aca="true">MAX(0,U75*(1+(_xlfn.NORM.INV(RAND(),Inputs!$D$39,Inputs!$C$39)))-'Year Schedule'!$K$23+'Year Schedule'!$L$23)</f>
        <v>#VALUE!</v>
      </c>
      <c r="W75" s="0" t="e">
        <f aca="true">MAX(0,V75*(1+(_xlfn.NORM.INV(RAND(),Inputs!$D$39,Inputs!$C$39)))-'Year Schedule'!$K$24+'Year Schedule'!$L$24)</f>
        <v>#VALUE!</v>
      </c>
      <c r="X75" s="0" t="e">
        <f aca="true">MAX(0,W75*(1+(_xlfn.NORM.INV(RAND(),Inputs!$D$39,Inputs!$C$39)))-'Year Schedule'!$K$25+'Year Schedule'!$L$25)</f>
        <v>#VALUE!</v>
      </c>
      <c r="Y75" s="0" t="e">
        <f aca="true">MAX(0,X75*(1+(_xlfn.NORM.INV(RAND(),Inputs!$D$39,Inputs!$C$39)))-'Year Schedule'!$K$26+'Year Schedule'!$L$26)</f>
        <v>#VALUE!</v>
      </c>
      <c r="Z75" s="0" t="e">
        <f aca="true">MAX(0,Y75*(1+(_xlfn.NORM.INV(RAND(),Inputs!$D$39,Inputs!$C$39)))-'Year Schedule'!$K$27+'Year Schedule'!$L$27)</f>
        <v>#VALUE!</v>
      </c>
      <c r="AA75" s="0" t="e">
        <f aca="true">MAX(0,Z75*(1+(_xlfn.NORM.INV(RAND(),Inputs!$D$39,Inputs!$C$39)))-'Year Schedule'!$K$28+'Year Schedule'!$L$28)</f>
        <v>#VALUE!</v>
      </c>
      <c r="AB75" s="0" t="e">
        <f aca="true">MAX(0,AA75*(1+(_xlfn.NORM.INV(RAND(),Inputs!$D$39,Inputs!$C$39)))-'Year Schedule'!$K$29+'Year Schedule'!$L$29)</f>
        <v>#VALUE!</v>
      </c>
      <c r="AC75" s="0" t="e">
        <f aca="true">MAX(0,AB75*(1+(_xlfn.NORM.INV(RAND(),Inputs!$D$39,Inputs!$C$39)))-'Year Schedule'!$K$30+'Year Schedule'!$L$30)</f>
        <v>#VALUE!</v>
      </c>
      <c r="AD75" s="0" t="e">
        <f aca="true">MAX(0,AC75*(1+(_xlfn.NORM.INV(RAND(),Inputs!$D$39,Inputs!$C$39)))-'Year Schedule'!$K$31+'Year Schedule'!$L$31)</f>
        <v>#VALUE!</v>
      </c>
      <c r="AE75" s="0" t="e">
        <f aca="true">MAX(0,AD75*(1+(_xlfn.NORM.INV(RAND(),Inputs!$D$39,Inputs!$C$39)))-'Year Schedule'!$K$32+'Year Schedule'!$L$32)</f>
        <v>#VALUE!</v>
      </c>
      <c r="AF75" s="0" t="e">
        <f aca="true">MAX(0,AE75*(1+(_xlfn.NORM.INV(RAND(),Inputs!$D$39,Inputs!$C$39)))-'Year Schedule'!$K$33+'Year Schedule'!$L$33)</f>
        <v>#VALUE!</v>
      </c>
      <c r="AG75" s="0" t="e">
        <f aca="true">MAX(0,AF75*(1+(_xlfn.NORM.INV(RAND(),Inputs!$D$39,Inputs!$C$39)))-'Year Schedule'!$K$34+'Year Schedule'!$L$34)</f>
        <v>#VALUE!</v>
      </c>
      <c r="AH75" s="0" t="e">
        <f aca="true">MAX(0,AG75*(1+(_xlfn.NORM.INV(RAND(),Inputs!$D$39,Inputs!$C$39)))-'Year Schedule'!$K$35+'Year Schedule'!$L$35)</f>
        <v>#VALUE!</v>
      </c>
      <c r="AI75" s="0" t="e">
        <f aca="true">MAX(0,AH75*(1+(_xlfn.NORM.INV(RAND(),Inputs!$D$39,Inputs!$C$39)))-'Year Schedule'!$K$36+'Year Schedule'!$L$36)</f>
        <v>#VALUE!</v>
      </c>
      <c r="AJ75" s="0" t="e">
        <f aca="true">MAX(0,AI75*(1+(_xlfn.NORM.INV(RAND(),Inputs!$D$39,Inputs!$C$39)))-'Year Schedule'!$K$37+'Year Schedule'!$L$37)</f>
        <v>#VALUE!</v>
      </c>
      <c r="AK75" s="0" t="e">
        <f aca="true">MAX(0,AJ75*(1+(_xlfn.NORM.INV(RAND(),Inputs!$D$39,Inputs!$C$39)))-'Year Schedule'!$K$38+'Year Schedule'!$L$38)</f>
        <v>#VALUE!</v>
      </c>
      <c r="AL75" s="0" t="e">
        <f aca="true">MAX(0,AK75*(1+(_xlfn.NORM.INV(RAND(),Inputs!$D$39,Inputs!$C$39)))-'Year Schedule'!$K$39+'Year Schedule'!$L$39)</f>
        <v>#VALUE!</v>
      </c>
      <c r="AM75" s="0" t="e">
        <f aca="true">MAX(0,AL75*(1+(_xlfn.NORM.INV(RAND(),Inputs!$D$39,Inputs!$C$39)))-'Year Schedule'!$K$40+'Year Schedule'!$L$40)</f>
        <v>#VALUE!</v>
      </c>
      <c r="AN75" s="0" t="e">
        <f aca="true">MAX(0,AM75*(1+(_xlfn.NORM.INV(RAND(),Inputs!$D$39,Inputs!$C$39)))-'Year Schedule'!$K$41+'Year Schedule'!$L$41)</f>
        <v>#VALUE!</v>
      </c>
      <c r="AO75" s="0" t="e">
        <f aca="true">MAX(0,AN75*(1+(_xlfn.NORM.INV(RAND(),Inputs!$D$39,Inputs!$C$39)))-'Year Schedule'!$K$42+'Year Schedule'!$L$42)</f>
        <v>#VALUE!</v>
      </c>
      <c r="AP75" s="0" t="e">
        <f aca="true">MAX(0,AO75*(1+(_xlfn.NORM.INV(RAND(),Inputs!$D$39,Inputs!$C$39)))-'Year Schedule'!$K$43+'Year Schedule'!$L$43)</f>
        <v>#VALUE!</v>
      </c>
      <c r="AQ75" s="0" t="e">
        <f aca="true">MAX(0,AP75*(1+(_xlfn.NORM.INV(RAND(),Inputs!$D$39,Inputs!$C$39)))-'Year Schedule'!$K$44+'Year Schedule'!$L$44)</f>
        <v>#VALUE!</v>
      </c>
      <c r="AR75" s="0" t="e">
        <f aca="true">MAX(0,AQ75*(1+(_xlfn.NORM.INV(RAND(),Inputs!$D$39,Inputs!$C$39)))-'Year Schedule'!$K$45+'Year Schedule'!$L$45)</f>
        <v>#VALUE!</v>
      </c>
      <c r="AS75" s="0" t="e">
        <f aca="true">MAX(0,AR75*(1+(_xlfn.NORM.INV(RAND(),Inputs!$D$39,Inputs!$C$39)))-'Year Schedule'!$K$46+'Year Schedule'!$L$46)</f>
        <v>#VALUE!</v>
      </c>
      <c r="AT75" s="0" t="e">
        <f aca="true">MAX(0,AS75*(1+(_xlfn.NORM.INV(RAND(),Inputs!$D$39,Inputs!$C$39)))-'Year Schedule'!$K$47+'Year Schedule'!$L$47)</f>
        <v>#VALUE!</v>
      </c>
      <c r="AU75" s="0" t="e">
        <f aca="true">MAX(0,AT75*(1+(_xlfn.NORM.INV(RAND(),Inputs!$D$39,Inputs!$C$39)))-'Year Schedule'!$K$48+'Year Schedule'!$L$48)</f>
        <v>#VALUE!</v>
      </c>
      <c r="AV75" s="0" t="e">
        <f aca="true">MAX(0,AU75*(1+(_xlfn.NORM.INV(RAND(),Inputs!$D$39,Inputs!$C$39)))-'Year Schedule'!$K$49+'Year Schedule'!$L$49)</f>
        <v>#VALUE!</v>
      </c>
      <c r="AW75" s="0" t="e">
        <f aca="true">MAX(0,AV75*(1+(_xlfn.NORM.INV(RAND(),Inputs!$D$39,Inputs!$C$39)))-'Year Schedule'!$K$50+'Year Schedule'!$L$50)</f>
        <v>#VALUE!</v>
      </c>
      <c r="AX75" s="0" t="e">
        <f aca="true">MAX(0,AW75*(1+(_xlfn.NORM.INV(RAND(),Inputs!$D$39,Inputs!$C$39)))-'Year Schedule'!$K$51+'Year Schedule'!$L$51)</f>
        <v>#VALUE!</v>
      </c>
      <c r="AY75" s="0" t="e">
        <f aca="true">MAX(0,AX75*(1+(_xlfn.NORM.INV(RAND(),Inputs!$D$39,Inputs!$C$39)))-'Year Schedule'!$K$52+'Year Schedule'!$L$52)</f>
        <v>#VALUE!</v>
      </c>
      <c r="AZ75" s="0" t="e">
        <f aca="true">MAX(0,AY75*(1+(_xlfn.NORM.INV(RAND(),Inputs!$D$39,Inputs!$C$39)))-'Year Schedule'!$K$53+'Year Schedule'!$L$53)</f>
        <v>#VALUE!</v>
      </c>
      <c r="BA75" s="0" t="e">
        <f aca="false">INDEX(C75:AZ75,1,Inputs!$C$6)</f>
        <v>#VALUE!</v>
      </c>
      <c r="BB75" s="0" t="n">
        <f aca="false">IFERROR(EXP(SUMPRODUCT(LN((C75:INDEX(C75:AZ75,1,Inputs!$C$6)+$C$1004:INDEX($C$1004:$AZ$1004,1,Inputs!$C$6))/B75:INDEX(B75:AY75,1,Inputs!$C$6)))/Inputs!$C$6)-1,-1)</f>
        <v>-1</v>
      </c>
    </row>
    <row r="76" customFormat="false" ht="15" hidden="false" customHeight="true" outlineLevel="0" collapsed="false">
      <c r="A76" s="0" t="n">
        <v>74</v>
      </c>
      <c r="B76" s="177" t="n">
        <f aca="false">Inputs!$C$38</f>
        <v>0</v>
      </c>
      <c r="C76" s="0" t="e">
        <f aca="true">MAX(0,B76*(1+(_xlfn.NORM.INV(RAND(),Inputs!$D$39,Inputs!$C$39)))-'Year Schedule'!$K$4+'Year Schedule'!$L$4)</f>
        <v>#VALUE!</v>
      </c>
      <c r="D76" s="0" t="e">
        <f aca="true">MAX(0,C76*(1+(_xlfn.NORM.INV(RAND(),Inputs!$D$39,Inputs!$C$39)))-'Year Schedule'!$K$5+'Year Schedule'!$L$5)</f>
        <v>#VALUE!</v>
      </c>
      <c r="E76" s="0" t="e">
        <f aca="true">MAX(0,D76*(1+(_xlfn.NORM.INV(RAND(),Inputs!$D$39,Inputs!$C$39)))-'Year Schedule'!$K$6+'Year Schedule'!$L$6)</f>
        <v>#VALUE!</v>
      </c>
      <c r="F76" s="0" t="e">
        <f aca="true">MAX(0,E76*(1+(_xlfn.NORM.INV(RAND(),Inputs!$D$39,Inputs!$C$39)))-'Year Schedule'!$K$7+'Year Schedule'!$L$7)</f>
        <v>#VALUE!</v>
      </c>
      <c r="G76" s="0" t="e">
        <f aca="true">MAX(0,F76*(1+(_xlfn.NORM.INV(RAND(),Inputs!$D$39,Inputs!$C$39)))-'Year Schedule'!$K$8+'Year Schedule'!$L$8)</f>
        <v>#VALUE!</v>
      </c>
      <c r="H76" s="0" t="e">
        <f aca="true">MAX(0,G76*(1+(_xlfn.NORM.INV(RAND(),Inputs!$D$39,Inputs!$C$39)))-'Year Schedule'!$K$9+'Year Schedule'!$L$9)</f>
        <v>#VALUE!</v>
      </c>
      <c r="I76" s="0" t="e">
        <f aca="true">MAX(0,H76*(1+(_xlfn.NORM.INV(RAND(),Inputs!$D$39,Inputs!$C$39)))-'Year Schedule'!$K$10+'Year Schedule'!$L$10)</f>
        <v>#VALUE!</v>
      </c>
      <c r="J76" s="0" t="e">
        <f aca="true">MAX(0,I76*(1+(_xlfn.NORM.INV(RAND(),Inputs!$D$39,Inputs!$C$39)))-'Year Schedule'!$K$11+'Year Schedule'!$L$11)</f>
        <v>#VALUE!</v>
      </c>
      <c r="K76" s="0" t="e">
        <f aca="true">MAX(0,J76*(1+(_xlfn.NORM.INV(RAND(),Inputs!$D$39,Inputs!$C$39)))-'Year Schedule'!$K$12+'Year Schedule'!$L$12)</f>
        <v>#VALUE!</v>
      </c>
      <c r="L76" s="0" t="e">
        <f aca="true">MAX(0,K76*(1+(_xlfn.NORM.INV(RAND(),Inputs!$D$39,Inputs!$C$39)))-'Year Schedule'!$K$13+'Year Schedule'!$L$13)</f>
        <v>#VALUE!</v>
      </c>
      <c r="M76" s="0" t="e">
        <f aca="true">MAX(0,L76*(1+(_xlfn.NORM.INV(RAND(),Inputs!$D$39,Inputs!$C$39)))-'Year Schedule'!$K$14+'Year Schedule'!$L$14)</f>
        <v>#VALUE!</v>
      </c>
      <c r="N76" s="0" t="e">
        <f aca="true">MAX(0,M76*(1+(_xlfn.NORM.INV(RAND(),Inputs!$D$39,Inputs!$C$39)))-'Year Schedule'!$K$15+'Year Schedule'!$L$15)</f>
        <v>#VALUE!</v>
      </c>
      <c r="O76" s="0" t="e">
        <f aca="true">MAX(0,N76*(1+(_xlfn.NORM.INV(RAND(),Inputs!$D$39,Inputs!$C$39)))-'Year Schedule'!$K$16+'Year Schedule'!$L$16)</f>
        <v>#VALUE!</v>
      </c>
      <c r="P76" s="0" t="e">
        <f aca="true">MAX(0,O76*(1+(_xlfn.NORM.INV(RAND(),Inputs!$D$39,Inputs!$C$39)))-'Year Schedule'!$K$17+'Year Schedule'!$L$17)</f>
        <v>#VALUE!</v>
      </c>
      <c r="Q76" s="0" t="e">
        <f aca="true">MAX(0,P76*(1+(_xlfn.NORM.INV(RAND(),Inputs!$D$39,Inputs!$C$39)))-'Year Schedule'!$K$18+'Year Schedule'!$L$18)</f>
        <v>#VALUE!</v>
      </c>
      <c r="R76" s="0" t="e">
        <f aca="true">MAX(0,Q76*(1+(_xlfn.NORM.INV(RAND(),Inputs!$D$39,Inputs!$C$39)))-'Year Schedule'!$K$19+'Year Schedule'!$L$19)</f>
        <v>#VALUE!</v>
      </c>
      <c r="S76" s="0" t="e">
        <f aca="true">MAX(0,R76*(1+(_xlfn.NORM.INV(RAND(),Inputs!$D$39,Inputs!$C$39)))-'Year Schedule'!$K$20+'Year Schedule'!$L$20)</f>
        <v>#VALUE!</v>
      </c>
      <c r="T76" s="0" t="e">
        <f aca="true">MAX(0,S76*(1+(_xlfn.NORM.INV(RAND(),Inputs!$D$39,Inputs!$C$39)))-'Year Schedule'!$K$21+'Year Schedule'!$L$21)</f>
        <v>#VALUE!</v>
      </c>
      <c r="U76" s="0" t="e">
        <f aca="true">MAX(0,T76*(1+(_xlfn.NORM.INV(RAND(),Inputs!$D$39,Inputs!$C$39)))-'Year Schedule'!$K$22+'Year Schedule'!$L$22)</f>
        <v>#VALUE!</v>
      </c>
      <c r="V76" s="0" t="e">
        <f aca="true">MAX(0,U76*(1+(_xlfn.NORM.INV(RAND(),Inputs!$D$39,Inputs!$C$39)))-'Year Schedule'!$K$23+'Year Schedule'!$L$23)</f>
        <v>#VALUE!</v>
      </c>
      <c r="W76" s="0" t="e">
        <f aca="true">MAX(0,V76*(1+(_xlfn.NORM.INV(RAND(),Inputs!$D$39,Inputs!$C$39)))-'Year Schedule'!$K$24+'Year Schedule'!$L$24)</f>
        <v>#VALUE!</v>
      </c>
      <c r="X76" s="0" t="e">
        <f aca="true">MAX(0,W76*(1+(_xlfn.NORM.INV(RAND(),Inputs!$D$39,Inputs!$C$39)))-'Year Schedule'!$K$25+'Year Schedule'!$L$25)</f>
        <v>#VALUE!</v>
      </c>
      <c r="Y76" s="0" t="e">
        <f aca="true">MAX(0,X76*(1+(_xlfn.NORM.INV(RAND(),Inputs!$D$39,Inputs!$C$39)))-'Year Schedule'!$K$26+'Year Schedule'!$L$26)</f>
        <v>#VALUE!</v>
      </c>
      <c r="Z76" s="0" t="e">
        <f aca="true">MAX(0,Y76*(1+(_xlfn.NORM.INV(RAND(),Inputs!$D$39,Inputs!$C$39)))-'Year Schedule'!$K$27+'Year Schedule'!$L$27)</f>
        <v>#VALUE!</v>
      </c>
      <c r="AA76" s="0" t="e">
        <f aca="true">MAX(0,Z76*(1+(_xlfn.NORM.INV(RAND(),Inputs!$D$39,Inputs!$C$39)))-'Year Schedule'!$K$28+'Year Schedule'!$L$28)</f>
        <v>#VALUE!</v>
      </c>
      <c r="AB76" s="0" t="e">
        <f aca="true">MAX(0,AA76*(1+(_xlfn.NORM.INV(RAND(),Inputs!$D$39,Inputs!$C$39)))-'Year Schedule'!$K$29+'Year Schedule'!$L$29)</f>
        <v>#VALUE!</v>
      </c>
      <c r="AC76" s="0" t="e">
        <f aca="true">MAX(0,AB76*(1+(_xlfn.NORM.INV(RAND(),Inputs!$D$39,Inputs!$C$39)))-'Year Schedule'!$K$30+'Year Schedule'!$L$30)</f>
        <v>#VALUE!</v>
      </c>
      <c r="AD76" s="0" t="e">
        <f aca="true">MAX(0,AC76*(1+(_xlfn.NORM.INV(RAND(),Inputs!$D$39,Inputs!$C$39)))-'Year Schedule'!$K$31+'Year Schedule'!$L$31)</f>
        <v>#VALUE!</v>
      </c>
      <c r="AE76" s="0" t="e">
        <f aca="true">MAX(0,AD76*(1+(_xlfn.NORM.INV(RAND(),Inputs!$D$39,Inputs!$C$39)))-'Year Schedule'!$K$32+'Year Schedule'!$L$32)</f>
        <v>#VALUE!</v>
      </c>
      <c r="AF76" s="0" t="e">
        <f aca="true">MAX(0,AE76*(1+(_xlfn.NORM.INV(RAND(),Inputs!$D$39,Inputs!$C$39)))-'Year Schedule'!$K$33+'Year Schedule'!$L$33)</f>
        <v>#VALUE!</v>
      </c>
      <c r="AG76" s="0" t="e">
        <f aca="true">MAX(0,AF76*(1+(_xlfn.NORM.INV(RAND(),Inputs!$D$39,Inputs!$C$39)))-'Year Schedule'!$K$34+'Year Schedule'!$L$34)</f>
        <v>#VALUE!</v>
      </c>
      <c r="AH76" s="0" t="e">
        <f aca="true">MAX(0,AG76*(1+(_xlfn.NORM.INV(RAND(),Inputs!$D$39,Inputs!$C$39)))-'Year Schedule'!$K$35+'Year Schedule'!$L$35)</f>
        <v>#VALUE!</v>
      </c>
      <c r="AI76" s="0" t="e">
        <f aca="true">MAX(0,AH76*(1+(_xlfn.NORM.INV(RAND(),Inputs!$D$39,Inputs!$C$39)))-'Year Schedule'!$K$36+'Year Schedule'!$L$36)</f>
        <v>#VALUE!</v>
      </c>
      <c r="AJ76" s="0" t="e">
        <f aca="true">MAX(0,AI76*(1+(_xlfn.NORM.INV(RAND(),Inputs!$D$39,Inputs!$C$39)))-'Year Schedule'!$K$37+'Year Schedule'!$L$37)</f>
        <v>#VALUE!</v>
      </c>
      <c r="AK76" s="0" t="e">
        <f aca="true">MAX(0,AJ76*(1+(_xlfn.NORM.INV(RAND(),Inputs!$D$39,Inputs!$C$39)))-'Year Schedule'!$K$38+'Year Schedule'!$L$38)</f>
        <v>#VALUE!</v>
      </c>
      <c r="AL76" s="0" t="e">
        <f aca="true">MAX(0,AK76*(1+(_xlfn.NORM.INV(RAND(),Inputs!$D$39,Inputs!$C$39)))-'Year Schedule'!$K$39+'Year Schedule'!$L$39)</f>
        <v>#VALUE!</v>
      </c>
      <c r="AM76" s="0" t="e">
        <f aca="true">MAX(0,AL76*(1+(_xlfn.NORM.INV(RAND(),Inputs!$D$39,Inputs!$C$39)))-'Year Schedule'!$K$40+'Year Schedule'!$L$40)</f>
        <v>#VALUE!</v>
      </c>
      <c r="AN76" s="0" t="e">
        <f aca="true">MAX(0,AM76*(1+(_xlfn.NORM.INV(RAND(),Inputs!$D$39,Inputs!$C$39)))-'Year Schedule'!$K$41+'Year Schedule'!$L$41)</f>
        <v>#VALUE!</v>
      </c>
      <c r="AO76" s="0" t="e">
        <f aca="true">MAX(0,AN76*(1+(_xlfn.NORM.INV(RAND(),Inputs!$D$39,Inputs!$C$39)))-'Year Schedule'!$K$42+'Year Schedule'!$L$42)</f>
        <v>#VALUE!</v>
      </c>
      <c r="AP76" s="0" t="e">
        <f aca="true">MAX(0,AO76*(1+(_xlfn.NORM.INV(RAND(),Inputs!$D$39,Inputs!$C$39)))-'Year Schedule'!$K$43+'Year Schedule'!$L$43)</f>
        <v>#VALUE!</v>
      </c>
      <c r="AQ76" s="0" t="e">
        <f aca="true">MAX(0,AP76*(1+(_xlfn.NORM.INV(RAND(),Inputs!$D$39,Inputs!$C$39)))-'Year Schedule'!$K$44+'Year Schedule'!$L$44)</f>
        <v>#VALUE!</v>
      </c>
      <c r="AR76" s="0" t="e">
        <f aca="true">MAX(0,AQ76*(1+(_xlfn.NORM.INV(RAND(),Inputs!$D$39,Inputs!$C$39)))-'Year Schedule'!$K$45+'Year Schedule'!$L$45)</f>
        <v>#VALUE!</v>
      </c>
      <c r="AS76" s="0" t="e">
        <f aca="true">MAX(0,AR76*(1+(_xlfn.NORM.INV(RAND(),Inputs!$D$39,Inputs!$C$39)))-'Year Schedule'!$K$46+'Year Schedule'!$L$46)</f>
        <v>#VALUE!</v>
      </c>
      <c r="AT76" s="0" t="e">
        <f aca="true">MAX(0,AS76*(1+(_xlfn.NORM.INV(RAND(),Inputs!$D$39,Inputs!$C$39)))-'Year Schedule'!$K$47+'Year Schedule'!$L$47)</f>
        <v>#VALUE!</v>
      </c>
      <c r="AU76" s="0" t="e">
        <f aca="true">MAX(0,AT76*(1+(_xlfn.NORM.INV(RAND(),Inputs!$D$39,Inputs!$C$39)))-'Year Schedule'!$K$48+'Year Schedule'!$L$48)</f>
        <v>#VALUE!</v>
      </c>
      <c r="AV76" s="0" t="e">
        <f aca="true">MAX(0,AU76*(1+(_xlfn.NORM.INV(RAND(),Inputs!$D$39,Inputs!$C$39)))-'Year Schedule'!$K$49+'Year Schedule'!$L$49)</f>
        <v>#VALUE!</v>
      </c>
      <c r="AW76" s="0" t="e">
        <f aca="true">MAX(0,AV76*(1+(_xlfn.NORM.INV(RAND(),Inputs!$D$39,Inputs!$C$39)))-'Year Schedule'!$K$50+'Year Schedule'!$L$50)</f>
        <v>#VALUE!</v>
      </c>
      <c r="AX76" s="0" t="e">
        <f aca="true">MAX(0,AW76*(1+(_xlfn.NORM.INV(RAND(),Inputs!$D$39,Inputs!$C$39)))-'Year Schedule'!$K$51+'Year Schedule'!$L$51)</f>
        <v>#VALUE!</v>
      </c>
      <c r="AY76" s="0" t="e">
        <f aca="true">MAX(0,AX76*(1+(_xlfn.NORM.INV(RAND(),Inputs!$D$39,Inputs!$C$39)))-'Year Schedule'!$K$52+'Year Schedule'!$L$52)</f>
        <v>#VALUE!</v>
      </c>
      <c r="AZ76" s="0" t="e">
        <f aca="true">MAX(0,AY76*(1+(_xlfn.NORM.INV(RAND(),Inputs!$D$39,Inputs!$C$39)))-'Year Schedule'!$K$53+'Year Schedule'!$L$53)</f>
        <v>#VALUE!</v>
      </c>
      <c r="BA76" s="0" t="e">
        <f aca="false">INDEX(C76:AZ76,1,Inputs!$C$6)</f>
        <v>#VALUE!</v>
      </c>
      <c r="BB76" s="0" t="n">
        <f aca="false">IFERROR(EXP(SUMPRODUCT(LN((C76:INDEX(C76:AZ76,1,Inputs!$C$6)+$C$1004:INDEX($C$1004:$AZ$1004,1,Inputs!$C$6))/B76:INDEX(B76:AY76,1,Inputs!$C$6)))/Inputs!$C$6)-1,-1)</f>
        <v>-1</v>
      </c>
    </row>
    <row r="77" customFormat="false" ht="15" hidden="false" customHeight="true" outlineLevel="0" collapsed="false">
      <c r="A77" s="0" t="n">
        <v>75</v>
      </c>
      <c r="B77" s="177" t="n">
        <f aca="false">Inputs!$C$38</f>
        <v>0</v>
      </c>
      <c r="C77" s="0" t="e">
        <f aca="true">MAX(0,B77*(1+(_xlfn.NORM.INV(RAND(),Inputs!$D$39,Inputs!$C$39)))-'Year Schedule'!$K$4+'Year Schedule'!$L$4)</f>
        <v>#VALUE!</v>
      </c>
      <c r="D77" s="0" t="e">
        <f aca="true">MAX(0,C77*(1+(_xlfn.NORM.INV(RAND(),Inputs!$D$39,Inputs!$C$39)))-'Year Schedule'!$K$5+'Year Schedule'!$L$5)</f>
        <v>#VALUE!</v>
      </c>
      <c r="E77" s="0" t="e">
        <f aca="true">MAX(0,D77*(1+(_xlfn.NORM.INV(RAND(),Inputs!$D$39,Inputs!$C$39)))-'Year Schedule'!$K$6+'Year Schedule'!$L$6)</f>
        <v>#VALUE!</v>
      </c>
      <c r="F77" s="0" t="e">
        <f aca="true">MAX(0,E77*(1+(_xlfn.NORM.INV(RAND(),Inputs!$D$39,Inputs!$C$39)))-'Year Schedule'!$K$7+'Year Schedule'!$L$7)</f>
        <v>#VALUE!</v>
      </c>
      <c r="G77" s="0" t="e">
        <f aca="true">MAX(0,F77*(1+(_xlfn.NORM.INV(RAND(),Inputs!$D$39,Inputs!$C$39)))-'Year Schedule'!$K$8+'Year Schedule'!$L$8)</f>
        <v>#VALUE!</v>
      </c>
      <c r="H77" s="0" t="e">
        <f aca="true">MAX(0,G77*(1+(_xlfn.NORM.INV(RAND(),Inputs!$D$39,Inputs!$C$39)))-'Year Schedule'!$K$9+'Year Schedule'!$L$9)</f>
        <v>#VALUE!</v>
      </c>
      <c r="I77" s="0" t="e">
        <f aca="true">MAX(0,H77*(1+(_xlfn.NORM.INV(RAND(),Inputs!$D$39,Inputs!$C$39)))-'Year Schedule'!$K$10+'Year Schedule'!$L$10)</f>
        <v>#VALUE!</v>
      </c>
      <c r="J77" s="0" t="e">
        <f aca="true">MAX(0,I77*(1+(_xlfn.NORM.INV(RAND(),Inputs!$D$39,Inputs!$C$39)))-'Year Schedule'!$K$11+'Year Schedule'!$L$11)</f>
        <v>#VALUE!</v>
      </c>
      <c r="K77" s="0" t="e">
        <f aca="true">MAX(0,J77*(1+(_xlfn.NORM.INV(RAND(),Inputs!$D$39,Inputs!$C$39)))-'Year Schedule'!$K$12+'Year Schedule'!$L$12)</f>
        <v>#VALUE!</v>
      </c>
      <c r="L77" s="0" t="e">
        <f aca="true">MAX(0,K77*(1+(_xlfn.NORM.INV(RAND(),Inputs!$D$39,Inputs!$C$39)))-'Year Schedule'!$K$13+'Year Schedule'!$L$13)</f>
        <v>#VALUE!</v>
      </c>
      <c r="M77" s="0" t="e">
        <f aca="true">MAX(0,L77*(1+(_xlfn.NORM.INV(RAND(),Inputs!$D$39,Inputs!$C$39)))-'Year Schedule'!$K$14+'Year Schedule'!$L$14)</f>
        <v>#VALUE!</v>
      </c>
      <c r="N77" s="0" t="e">
        <f aca="true">MAX(0,M77*(1+(_xlfn.NORM.INV(RAND(),Inputs!$D$39,Inputs!$C$39)))-'Year Schedule'!$K$15+'Year Schedule'!$L$15)</f>
        <v>#VALUE!</v>
      </c>
      <c r="O77" s="0" t="e">
        <f aca="true">MAX(0,N77*(1+(_xlfn.NORM.INV(RAND(),Inputs!$D$39,Inputs!$C$39)))-'Year Schedule'!$K$16+'Year Schedule'!$L$16)</f>
        <v>#VALUE!</v>
      </c>
      <c r="P77" s="0" t="e">
        <f aca="true">MAX(0,O77*(1+(_xlfn.NORM.INV(RAND(),Inputs!$D$39,Inputs!$C$39)))-'Year Schedule'!$K$17+'Year Schedule'!$L$17)</f>
        <v>#VALUE!</v>
      </c>
      <c r="Q77" s="0" t="e">
        <f aca="true">MAX(0,P77*(1+(_xlfn.NORM.INV(RAND(),Inputs!$D$39,Inputs!$C$39)))-'Year Schedule'!$K$18+'Year Schedule'!$L$18)</f>
        <v>#VALUE!</v>
      </c>
      <c r="R77" s="0" t="e">
        <f aca="true">MAX(0,Q77*(1+(_xlfn.NORM.INV(RAND(),Inputs!$D$39,Inputs!$C$39)))-'Year Schedule'!$K$19+'Year Schedule'!$L$19)</f>
        <v>#VALUE!</v>
      </c>
      <c r="S77" s="0" t="e">
        <f aca="true">MAX(0,R77*(1+(_xlfn.NORM.INV(RAND(),Inputs!$D$39,Inputs!$C$39)))-'Year Schedule'!$K$20+'Year Schedule'!$L$20)</f>
        <v>#VALUE!</v>
      </c>
      <c r="T77" s="0" t="e">
        <f aca="true">MAX(0,S77*(1+(_xlfn.NORM.INV(RAND(),Inputs!$D$39,Inputs!$C$39)))-'Year Schedule'!$K$21+'Year Schedule'!$L$21)</f>
        <v>#VALUE!</v>
      </c>
      <c r="U77" s="0" t="e">
        <f aca="true">MAX(0,T77*(1+(_xlfn.NORM.INV(RAND(),Inputs!$D$39,Inputs!$C$39)))-'Year Schedule'!$K$22+'Year Schedule'!$L$22)</f>
        <v>#VALUE!</v>
      </c>
      <c r="V77" s="0" t="e">
        <f aca="true">MAX(0,U77*(1+(_xlfn.NORM.INV(RAND(),Inputs!$D$39,Inputs!$C$39)))-'Year Schedule'!$K$23+'Year Schedule'!$L$23)</f>
        <v>#VALUE!</v>
      </c>
      <c r="W77" s="0" t="e">
        <f aca="true">MAX(0,V77*(1+(_xlfn.NORM.INV(RAND(),Inputs!$D$39,Inputs!$C$39)))-'Year Schedule'!$K$24+'Year Schedule'!$L$24)</f>
        <v>#VALUE!</v>
      </c>
      <c r="X77" s="0" t="e">
        <f aca="true">MAX(0,W77*(1+(_xlfn.NORM.INV(RAND(),Inputs!$D$39,Inputs!$C$39)))-'Year Schedule'!$K$25+'Year Schedule'!$L$25)</f>
        <v>#VALUE!</v>
      </c>
      <c r="Y77" s="0" t="e">
        <f aca="true">MAX(0,X77*(1+(_xlfn.NORM.INV(RAND(),Inputs!$D$39,Inputs!$C$39)))-'Year Schedule'!$K$26+'Year Schedule'!$L$26)</f>
        <v>#VALUE!</v>
      </c>
      <c r="Z77" s="0" t="e">
        <f aca="true">MAX(0,Y77*(1+(_xlfn.NORM.INV(RAND(),Inputs!$D$39,Inputs!$C$39)))-'Year Schedule'!$K$27+'Year Schedule'!$L$27)</f>
        <v>#VALUE!</v>
      </c>
      <c r="AA77" s="0" t="e">
        <f aca="true">MAX(0,Z77*(1+(_xlfn.NORM.INV(RAND(),Inputs!$D$39,Inputs!$C$39)))-'Year Schedule'!$K$28+'Year Schedule'!$L$28)</f>
        <v>#VALUE!</v>
      </c>
      <c r="AB77" s="0" t="e">
        <f aca="true">MAX(0,AA77*(1+(_xlfn.NORM.INV(RAND(),Inputs!$D$39,Inputs!$C$39)))-'Year Schedule'!$K$29+'Year Schedule'!$L$29)</f>
        <v>#VALUE!</v>
      </c>
      <c r="AC77" s="0" t="e">
        <f aca="true">MAX(0,AB77*(1+(_xlfn.NORM.INV(RAND(),Inputs!$D$39,Inputs!$C$39)))-'Year Schedule'!$K$30+'Year Schedule'!$L$30)</f>
        <v>#VALUE!</v>
      </c>
      <c r="AD77" s="0" t="e">
        <f aca="true">MAX(0,AC77*(1+(_xlfn.NORM.INV(RAND(),Inputs!$D$39,Inputs!$C$39)))-'Year Schedule'!$K$31+'Year Schedule'!$L$31)</f>
        <v>#VALUE!</v>
      </c>
      <c r="AE77" s="0" t="e">
        <f aca="true">MAX(0,AD77*(1+(_xlfn.NORM.INV(RAND(),Inputs!$D$39,Inputs!$C$39)))-'Year Schedule'!$K$32+'Year Schedule'!$L$32)</f>
        <v>#VALUE!</v>
      </c>
      <c r="AF77" s="0" t="e">
        <f aca="true">MAX(0,AE77*(1+(_xlfn.NORM.INV(RAND(),Inputs!$D$39,Inputs!$C$39)))-'Year Schedule'!$K$33+'Year Schedule'!$L$33)</f>
        <v>#VALUE!</v>
      </c>
      <c r="AG77" s="0" t="e">
        <f aca="true">MAX(0,AF77*(1+(_xlfn.NORM.INV(RAND(),Inputs!$D$39,Inputs!$C$39)))-'Year Schedule'!$K$34+'Year Schedule'!$L$34)</f>
        <v>#VALUE!</v>
      </c>
      <c r="AH77" s="0" t="e">
        <f aca="true">MAX(0,AG77*(1+(_xlfn.NORM.INV(RAND(),Inputs!$D$39,Inputs!$C$39)))-'Year Schedule'!$K$35+'Year Schedule'!$L$35)</f>
        <v>#VALUE!</v>
      </c>
      <c r="AI77" s="0" t="e">
        <f aca="true">MAX(0,AH77*(1+(_xlfn.NORM.INV(RAND(),Inputs!$D$39,Inputs!$C$39)))-'Year Schedule'!$K$36+'Year Schedule'!$L$36)</f>
        <v>#VALUE!</v>
      </c>
      <c r="AJ77" s="0" t="e">
        <f aca="true">MAX(0,AI77*(1+(_xlfn.NORM.INV(RAND(),Inputs!$D$39,Inputs!$C$39)))-'Year Schedule'!$K$37+'Year Schedule'!$L$37)</f>
        <v>#VALUE!</v>
      </c>
      <c r="AK77" s="0" t="e">
        <f aca="true">MAX(0,AJ77*(1+(_xlfn.NORM.INV(RAND(),Inputs!$D$39,Inputs!$C$39)))-'Year Schedule'!$K$38+'Year Schedule'!$L$38)</f>
        <v>#VALUE!</v>
      </c>
      <c r="AL77" s="0" t="e">
        <f aca="true">MAX(0,AK77*(1+(_xlfn.NORM.INV(RAND(),Inputs!$D$39,Inputs!$C$39)))-'Year Schedule'!$K$39+'Year Schedule'!$L$39)</f>
        <v>#VALUE!</v>
      </c>
      <c r="AM77" s="0" t="e">
        <f aca="true">MAX(0,AL77*(1+(_xlfn.NORM.INV(RAND(),Inputs!$D$39,Inputs!$C$39)))-'Year Schedule'!$K$40+'Year Schedule'!$L$40)</f>
        <v>#VALUE!</v>
      </c>
      <c r="AN77" s="0" t="e">
        <f aca="true">MAX(0,AM77*(1+(_xlfn.NORM.INV(RAND(),Inputs!$D$39,Inputs!$C$39)))-'Year Schedule'!$K$41+'Year Schedule'!$L$41)</f>
        <v>#VALUE!</v>
      </c>
      <c r="AO77" s="0" t="e">
        <f aca="true">MAX(0,AN77*(1+(_xlfn.NORM.INV(RAND(),Inputs!$D$39,Inputs!$C$39)))-'Year Schedule'!$K$42+'Year Schedule'!$L$42)</f>
        <v>#VALUE!</v>
      </c>
      <c r="AP77" s="0" t="e">
        <f aca="true">MAX(0,AO77*(1+(_xlfn.NORM.INV(RAND(),Inputs!$D$39,Inputs!$C$39)))-'Year Schedule'!$K$43+'Year Schedule'!$L$43)</f>
        <v>#VALUE!</v>
      </c>
      <c r="AQ77" s="0" t="e">
        <f aca="true">MAX(0,AP77*(1+(_xlfn.NORM.INV(RAND(),Inputs!$D$39,Inputs!$C$39)))-'Year Schedule'!$K$44+'Year Schedule'!$L$44)</f>
        <v>#VALUE!</v>
      </c>
      <c r="AR77" s="0" t="e">
        <f aca="true">MAX(0,AQ77*(1+(_xlfn.NORM.INV(RAND(),Inputs!$D$39,Inputs!$C$39)))-'Year Schedule'!$K$45+'Year Schedule'!$L$45)</f>
        <v>#VALUE!</v>
      </c>
      <c r="AS77" s="0" t="e">
        <f aca="true">MAX(0,AR77*(1+(_xlfn.NORM.INV(RAND(),Inputs!$D$39,Inputs!$C$39)))-'Year Schedule'!$K$46+'Year Schedule'!$L$46)</f>
        <v>#VALUE!</v>
      </c>
      <c r="AT77" s="0" t="e">
        <f aca="true">MAX(0,AS77*(1+(_xlfn.NORM.INV(RAND(),Inputs!$D$39,Inputs!$C$39)))-'Year Schedule'!$K$47+'Year Schedule'!$L$47)</f>
        <v>#VALUE!</v>
      </c>
      <c r="AU77" s="0" t="e">
        <f aca="true">MAX(0,AT77*(1+(_xlfn.NORM.INV(RAND(),Inputs!$D$39,Inputs!$C$39)))-'Year Schedule'!$K$48+'Year Schedule'!$L$48)</f>
        <v>#VALUE!</v>
      </c>
      <c r="AV77" s="0" t="e">
        <f aca="true">MAX(0,AU77*(1+(_xlfn.NORM.INV(RAND(),Inputs!$D$39,Inputs!$C$39)))-'Year Schedule'!$K$49+'Year Schedule'!$L$49)</f>
        <v>#VALUE!</v>
      </c>
      <c r="AW77" s="0" t="e">
        <f aca="true">MAX(0,AV77*(1+(_xlfn.NORM.INV(RAND(),Inputs!$D$39,Inputs!$C$39)))-'Year Schedule'!$K$50+'Year Schedule'!$L$50)</f>
        <v>#VALUE!</v>
      </c>
      <c r="AX77" s="0" t="e">
        <f aca="true">MAX(0,AW77*(1+(_xlfn.NORM.INV(RAND(),Inputs!$D$39,Inputs!$C$39)))-'Year Schedule'!$K$51+'Year Schedule'!$L$51)</f>
        <v>#VALUE!</v>
      </c>
      <c r="AY77" s="0" t="e">
        <f aca="true">MAX(0,AX77*(1+(_xlfn.NORM.INV(RAND(),Inputs!$D$39,Inputs!$C$39)))-'Year Schedule'!$K$52+'Year Schedule'!$L$52)</f>
        <v>#VALUE!</v>
      </c>
      <c r="AZ77" s="0" t="e">
        <f aca="true">MAX(0,AY77*(1+(_xlfn.NORM.INV(RAND(),Inputs!$D$39,Inputs!$C$39)))-'Year Schedule'!$K$53+'Year Schedule'!$L$53)</f>
        <v>#VALUE!</v>
      </c>
      <c r="BA77" s="0" t="e">
        <f aca="false">INDEX(C77:AZ77,1,Inputs!$C$6)</f>
        <v>#VALUE!</v>
      </c>
      <c r="BB77" s="0" t="n">
        <f aca="false">IFERROR(EXP(SUMPRODUCT(LN((C77:INDEX(C77:AZ77,1,Inputs!$C$6)+$C$1004:INDEX($C$1004:$AZ$1004,1,Inputs!$C$6))/B77:INDEX(B77:AY77,1,Inputs!$C$6)))/Inputs!$C$6)-1,-1)</f>
        <v>-1</v>
      </c>
    </row>
    <row r="78" customFormat="false" ht="15" hidden="false" customHeight="true" outlineLevel="0" collapsed="false">
      <c r="A78" s="0" t="n">
        <v>76</v>
      </c>
      <c r="B78" s="177" t="n">
        <f aca="false">Inputs!$C$38</f>
        <v>0</v>
      </c>
      <c r="C78" s="0" t="e">
        <f aca="true">MAX(0,B78*(1+(_xlfn.NORM.INV(RAND(),Inputs!$D$39,Inputs!$C$39)))-'Year Schedule'!$K$4+'Year Schedule'!$L$4)</f>
        <v>#VALUE!</v>
      </c>
      <c r="D78" s="0" t="e">
        <f aca="true">MAX(0,C78*(1+(_xlfn.NORM.INV(RAND(),Inputs!$D$39,Inputs!$C$39)))-'Year Schedule'!$K$5+'Year Schedule'!$L$5)</f>
        <v>#VALUE!</v>
      </c>
      <c r="E78" s="0" t="e">
        <f aca="true">MAX(0,D78*(1+(_xlfn.NORM.INV(RAND(),Inputs!$D$39,Inputs!$C$39)))-'Year Schedule'!$K$6+'Year Schedule'!$L$6)</f>
        <v>#VALUE!</v>
      </c>
      <c r="F78" s="0" t="e">
        <f aca="true">MAX(0,E78*(1+(_xlfn.NORM.INV(RAND(),Inputs!$D$39,Inputs!$C$39)))-'Year Schedule'!$K$7+'Year Schedule'!$L$7)</f>
        <v>#VALUE!</v>
      </c>
      <c r="G78" s="0" t="e">
        <f aca="true">MAX(0,F78*(1+(_xlfn.NORM.INV(RAND(),Inputs!$D$39,Inputs!$C$39)))-'Year Schedule'!$K$8+'Year Schedule'!$L$8)</f>
        <v>#VALUE!</v>
      </c>
      <c r="H78" s="0" t="e">
        <f aca="true">MAX(0,G78*(1+(_xlfn.NORM.INV(RAND(),Inputs!$D$39,Inputs!$C$39)))-'Year Schedule'!$K$9+'Year Schedule'!$L$9)</f>
        <v>#VALUE!</v>
      </c>
      <c r="I78" s="0" t="e">
        <f aca="true">MAX(0,H78*(1+(_xlfn.NORM.INV(RAND(),Inputs!$D$39,Inputs!$C$39)))-'Year Schedule'!$K$10+'Year Schedule'!$L$10)</f>
        <v>#VALUE!</v>
      </c>
      <c r="J78" s="0" t="e">
        <f aca="true">MAX(0,I78*(1+(_xlfn.NORM.INV(RAND(),Inputs!$D$39,Inputs!$C$39)))-'Year Schedule'!$K$11+'Year Schedule'!$L$11)</f>
        <v>#VALUE!</v>
      </c>
      <c r="K78" s="0" t="e">
        <f aca="true">MAX(0,J78*(1+(_xlfn.NORM.INV(RAND(),Inputs!$D$39,Inputs!$C$39)))-'Year Schedule'!$K$12+'Year Schedule'!$L$12)</f>
        <v>#VALUE!</v>
      </c>
      <c r="L78" s="0" t="e">
        <f aca="true">MAX(0,K78*(1+(_xlfn.NORM.INV(RAND(),Inputs!$D$39,Inputs!$C$39)))-'Year Schedule'!$K$13+'Year Schedule'!$L$13)</f>
        <v>#VALUE!</v>
      </c>
      <c r="M78" s="0" t="e">
        <f aca="true">MAX(0,L78*(1+(_xlfn.NORM.INV(RAND(),Inputs!$D$39,Inputs!$C$39)))-'Year Schedule'!$K$14+'Year Schedule'!$L$14)</f>
        <v>#VALUE!</v>
      </c>
      <c r="N78" s="0" t="e">
        <f aca="true">MAX(0,M78*(1+(_xlfn.NORM.INV(RAND(),Inputs!$D$39,Inputs!$C$39)))-'Year Schedule'!$K$15+'Year Schedule'!$L$15)</f>
        <v>#VALUE!</v>
      </c>
      <c r="O78" s="0" t="e">
        <f aca="true">MAX(0,N78*(1+(_xlfn.NORM.INV(RAND(),Inputs!$D$39,Inputs!$C$39)))-'Year Schedule'!$K$16+'Year Schedule'!$L$16)</f>
        <v>#VALUE!</v>
      </c>
      <c r="P78" s="0" t="e">
        <f aca="true">MAX(0,O78*(1+(_xlfn.NORM.INV(RAND(),Inputs!$D$39,Inputs!$C$39)))-'Year Schedule'!$K$17+'Year Schedule'!$L$17)</f>
        <v>#VALUE!</v>
      </c>
      <c r="Q78" s="0" t="e">
        <f aca="true">MAX(0,P78*(1+(_xlfn.NORM.INV(RAND(),Inputs!$D$39,Inputs!$C$39)))-'Year Schedule'!$K$18+'Year Schedule'!$L$18)</f>
        <v>#VALUE!</v>
      </c>
      <c r="R78" s="0" t="e">
        <f aca="true">MAX(0,Q78*(1+(_xlfn.NORM.INV(RAND(),Inputs!$D$39,Inputs!$C$39)))-'Year Schedule'!$K$19+'Year Schedule'!$L$19)</f>
        <v>#VALUE!</v>
      </c>
      <c r="S78" s="0" t="e">
        <f aca="true">MAX(0,R78*(1+(_xlfn.NORM.INV(RAND(),Inputs!$D$39,Inputs!$C$39)))-'Year Schedule'!$K$20+'Year Schedule'!$L$20)</f>
        <v>#VALUE!</v>
      </c>
      <c r="T78" s="0" t="e">
        <f aca="true">MAX(0,S78*(1+(_xlfn.NORM.INV(RAND(),Inputs!$D$39,Inputs!$C$39)))-'Year Schedule'!$K$21+'Year Schedule'!$L$21)</f>
        <v>#VALUE!</v>
      </c>
      <c r="U78" s="0" t="e">
        <f aca="true">MAX(0,T78*(1+(_xlfn.NORM.INV(RAND(),Inputs!$D$39,Inputs!$C$39)))-'Year Schedule'!$K$22+'Year Schedule'!$L$22)</f>
        <v>#VALUE!</v>
      </c>
      <c r="V78" s="0" t="e">
        <f aca="true">MAX(0,U78*(1+(_xlfn.NORM.INV(RAND(),Inputs!$D$39,Inputs!$C$39)))-'Year Schedule'!$K$23+'Year Schedule'!$L$23)</f>
        <v>#VALUE!</v>
      </c>
      <c r="W78" s="0" t="e">
        <f aca="true">MAX(0,V78*(1+(_xlfn.NORM.INV(RAND(),Inputs!$D$39,Inputs!$C$39)))-'Year Schedule'!$K$24+'Year Schedule'!$L$24)</f>
        <v>#VALUE!</v>
      </c>
      <c r="X78" s="0" t="e">
        <f aca="true">MAX(0,W78*(1+(_xlfn.NORM.INV(RAND(),Inputs!$D$39,Inputs!$C$39)))-'Year Schedule'!$K$25+'Year Schedule'!$L$25)</f>
        <v>#VALUE!</v>
      </c>
      <c r="Y78" s="0" t="e">
        <f aca="true">MAX(0,X78*(1+(_xlfn.NORM.INV(RAND(),Inputs!$D$39,Inputs!$C$39)))-'Year Schedule'!$K$26+'Year Schedule'!$L$26)</f>
        <v>#VALUE!</v>
      </c>
      <c r="Z78" s="0" t="e">
        <f aca="true">MAX(0,Y78*(1+(_xlfn.NORM.INV(RAND(),Inputs!$D$39,Inputs!$C$39)))-'Year Schedule'!$K$27+'Year Schedule'!$L$27)</f>
        <v>#VALUE!</v>
      </c>
      <c r="AA78" s="0" t="e">
        <f aca="true">MAX(0,Z78*(1+(_xlfn.NORM.INV(RAND(),Inputs!$D$39,Inputs!$C$39)))-'Year Schedule'!$K$28+'Year Schedule'!$L$28)</f>
        <v>#VALUE!</v>
      </c>
      <c r="AB78" s="0" t="e">
        <f aca="true">MAX(0,AA78*(1+(_xlfn.NORM.INV(RAND(),Inputs!$D$39,Inputs!$C$39)))-'Year Schedule'!$K$29+'Year Schedule'!$L$29)</f>
        <v>#VALUE!</v>
      </c>
      <c r="AC78" s="0" t="e">
        <f aca="true">MAX(0,AB78*(1+(_xlfn.NORM.INV(RAND(),Inputs!$D$39,Inputs!$C$39)))-'Year Schedule'!$K$30+'Year Schedule'!$L$30)</f>
        <v>#VALUE!</v>
      </c>
      <c r="AD78" s="0" t="e">
        <f aca="true">MAX(0,AC78*(1+(_xlfn.NORM.INV(RAND(),Inputs!$D$39,Inputs!$C$39)))-'Year Schedule'!$K$31+'Year Schedule'!$L$31)</f>
        <v>#VALUE!</v>
      </c>
      <c r="AE78" s="0" t="e">
        <f aca="true">MAX(0,AD78*(1+(_xlfn.NORM.INV(RAND(),Inputs!$D$39,Inputs!$C$39)))-'Year Schedule'!$K$32+'Year Schedule'!$L$32)</f>
        <v>#VALUE!</v>
      </c>
      <c r="AF78" s="0" t="e">
        <f aca="true">MAX(0,AE78*(1+(_xlfn.NORM.INV(RAND(),Inputs!$D$39,Inputs!$C$39)))-'Year Schedule'!$K$33+'Year Schedule'!$L$33)</f>
        <v>#VALUE!</v>
      </c>
      <c r="AG78" s="0" t="e">
        <f aca="true">MAX(0,AF78*(1+(_xlfn.NORM.INV(RAND(),Inputs!$D$39,Inputs!$C$39)))-'Year Schedule'!$K$34+'Year Schedule'!$L$34)</f>
        <v>#VALUE!</v>
      </c>
      <c r="AH78" s="0" t="e">
        <f aca="true">MAX(0,AG78*(1+(_xlfn.NORM.INV(RAND(),Inputs!$D$39,Inputs!$C$39)))-'Year Schedule'!$K$35+'Year Schedule'!$L$35)</f>
        <v>#VALUE!</v>
      </c>
      <c r="AI78" s="0" t="e">
        <f aca="true">MAX(0,AH78*(1+(_xlfn.NORM.INV(RAND(),Inputs!$D$39,Inputs!$C$39)))-'Year Schedule'!$K$36+'Year Schedule'!$L$36)</f>
        <v>#VALUE!</v>
      </c>
      <c r="AJ78" s="0" t="e">
        <f aca="true">MAX(0,AI78*(1+(_xlfn.NORM.INV(RAND(),Inputs!$D$39,Inputs!$C$39)))-'Year Schedule'!$K$37+'Year Schedule'!$L$37)</f>
        <v>#VALUE!</v>
      </c>
      <c r="AK78" s="0" t="e">
        <f aca="true">MAX(0,AJ78*(1+(_xlfn.NORM.INV(RAND(),Inputs!$D$39,Inputs!$C$39)))-'Year Schedule'!$K$38+'Year Schedule'!$L$38)</f>
        <v>#VALUE!</v>
      </c>
      <c r="AL78" s="0" t="e">
        <f aca="true">MAX(0,AK78*(1+(_xlfn.NORM.INV(RAND(),Inputs!$D$39,Inputs!$C$39)))-'Year Schedule'!$K$39+'Year Schedule'!$L$39)</f>
        <v>#VALUE!</v>
      </c>
      <c r="AM78" s="0" t="e">
        <f aca="true">MAX(0,AL78*(1+(_xlfn.NORM.INV(RAND(),Inputs!$D$39,Inputs!$C$39)))-'Year Schedule'!$K$40+'Year Schedule'!$L$40)</f>
        <v>#VALUE!</v>
      </c>
      <c r="AN78" s="0" t="e">
        <f aca="true">MAX(0,AM78*(1+(_xlfn.NORM.INV(RAND(),Inputs!$D$39,Inputs!$C$39)))-'Year Schedule'!$K$41+'Year Schedule'!$L$41)</f>
        <v>#VALUE!</v>
      </c>
      <c r="AO78" s="0" t="e">
        <f aca="true">MAX(0,AN78*(1+(_xlfn.NORM.INV(RAND(),Inputs!$D$39,Inputs!$C$39)))-'Year Schedule'!$K$42+'Year Schedule'!$L$42)</f>
        <v>#VALUE!</v>
      </c>
      <c r="AP78" s="0" t="e">
        <f aca="true">MAX(0,AO78*(1+(_xlfn.NORM.INV(RAND(),Inputs!$D$39,Inputs!$C$39)))-'Year Schedule'!$K$43+'Year Schedule'!$L$43)</f>
        <v>#VALUE!</v>
      </c>
      <c r="AQ78" s="0" t="e">
        <f aca="true">MAX(0,AP78*(1+(_xlfn.NORM.INV(RAND(),Inputs!$D$39,Inputs!$C$39)))-'Year Schedule'!$K$44+'Year Schedule'!$L$44)</f>
        <v>#VALUE!</v>
      </c>
      <c r="AR78" s="0" t="e">
        <f aca="true">MAX(0,AQ78*(1+(_xlfn.NORM.INV(RAND(),Inputs!$D$39,Inputs!$C$39)))-'Year Schedule'!$K$45+'Year Schedule'!$L$45)</f>
        <v>#VALUE!</v>
      </c>
      <c r="AS78" s="0" t="e">
        <f aca="true">MAX(0,AR78*(1+(_xlfn.NORM.INV(RAND(),Inputs!$D$39,Inputs!$C$39)))-'Year Schedule'!$K$46+'Year Schedule'!$L$46)</f>
        <v>#VALUE!</v>
      </c>
      <c r="AT78" s="0" t="e">
        <f aca="true">MAX(0,AS78*(1+(_xlfn.NORM.INV(RAND(),Inputs!$D$39,Inputs!$C$39)))-'Year Schedule'!$K$47+'Year Schedule'!$L$47)</f>
        <v>#VALUE!</v>
      </c>
      <c r="AU78" s="0" t="e">
        <f aca="true">MAX(0,AT78*(1+(_xlfn.NORM.INV(RAND(),Inputs!$D$39,Inputs!$C$39)))-'Year Schedule'!$K$48+'Year Schedule'!$L$48)</f>
        <v>#VALUE!</v>
      </c>
      <c r="AV78" s="0" t="e">
        <f aca="true">MAX(0,AU78*(1+(_xlfn.NORM.INV(RAND(),Inputs!$D$39,Inputs!$C$39)))-'Year Schedule'!$K$49+'Year Schedule'!$L$49)</f>
        <v>#VALUE!</v>
      </c>
      <c r="AW78" s="0" t="e">
        <f aca="true">MAX(0,AV78*(1+(_xlfn.NORM.INV(RAND(),Inputs!$D$39,Inputs!$C$39)))-'Year Schedule'!$K$50+'Year Schedule'!$L$50)</f>
        <v>#VALUE!</v>
      </c>
      <c r="AX78" s="0" t="e">
        <f aca="true">MAX(0,AW78*(1+(_xlfn.NORM.INV(RAND(),Inputs!$D$39,Inputs!$C$39)))-'Year Schedule'!$K$51+'Year Schedule'!$L$51)</f>
        <v>#VALUE!</v>
      </c>
      <c r="AY78" s="0" t="e">
        <f aca="true">MAX(0,AX78*(1+(_xlfn.NORM.INV(RAND(),Inputs!$D$39,Inputs!$C$39)))-'Year Schedule'!$K$52+'Year Schedule'!$L$52)</f>
        <v>#VALUE!</v>
      </c>
      <c r="AZ78" s="0" t="e">
        <f aca="true">MAX(0,AY78*(1+(_xlfn.NORM.INV(RAND(),Inputs!$D$39,Inputs!$C$39)))-'Year Schedule'!$K$53+'Year Schedule'!$L$53)</f>
        <v>#VALUE!</v>
      </c>
      <c r="BA78" s="0" t="e">
        <f aca="false">INDEX(C78:AZ78,1,Inputs!$C$6)</f>
        <v>#VALUE!</v>
      </c>
      <c r="BB78" s="0" t="n">
        <f aca="false">IFERROR(EXP(SUMPRODUCT(LN((C78:INDEX(C78:AZ78,1,Inputs!$C$6)+$C$1004:INDEX($C$1004:$AZ$1004,1,Inputs!$C$6))/B78:INDEX(B78:AY78,1,Inputs!$C$6)))/Inputs!$C$6)-1,-1)</f>
        <v>-1</v>
      </c>
    </row>
    <row r="79" customFormat="false" ht="15" hidden="false" customHeight="true" outlineLevel="0" collapsed="false">
      <c r="A79" s="0" t="n">
        <v>77</v>
      </c>
      <c r="B79" s="177" t="n">
        <f aca="false">Inputs!$C$38</f>
        <v>0</v>
      </c>
      <c r="C79" s="0" t="e">
        <f aca="true">MAX(0,B79*(1+(_xlfn.NORM.INV(RAND(),Inputs!$D$39,Inputs!$C$39)))-'Year Schedule'!$K$4+'Year Schedule'!$L$4)</f>
        <v>#VALUE!</v>
      </c>
      <c r="D79" s="0" t="e">
        <f aca="true">MAX(0,C79*(1+(_xlfn.NORM.INV(RAND(),Inputs!$D$39,Inputs!$C$39)))-'Year Schedule'!$K$5+'Year Schedule'!$L$5)</f>
        <v>#VALUE!</v>
      </c>
      <c r="E79" s="0" t="e">
        <f aca="true">MAX(0,D79*(1+(_xlfn.NORM.INV(RAND(),Inputs!$D$39,Inputs!$C$39)))-'Year Schedule'!$K$6+'Year Schedule'!$L$6)</f>
        <v>#VALUE!</v>
      </c>
      <c r="F79" s="0" t="e">
        <f aca="true">MAX(0,E79*(1+(_xlfn.NORM.INV(RAND(),Inputs!$D$39,Inputs!$C$39)))-'Year Schedule'!$K$7+'Year Schedule'!$L$7)</f>
        <v>#VALUE!</v>
      </c>
      <c r="G79" s="0" t="e">
        <f aca="true">MAX(0,F79*(1+(_xlfn.NORM.INV(RAND(),Inputs!$D$39,Inputs!$C$39)))-'Year Schedule'!$K$8+'Year Schedule'!$L$8)</f>
        <v>#VALUE!</v>
      </c>
      <c r="H79" s="0" t="e">
        <f aca="true">MAX(0,G79*(1+(_xlfn.NORM.INV(RAND(),Inputs!$D$39,Inputs!$C$39)))-'Year Schedule'!$K$9+'Year Schedule'!$L$9)</f>
        <v>#VALUE!</v>
      </c>
      <c r="I79" s="0" t="e">
        <f aca="true">MAX(0,H79*(1+(_xlfn.NORM.INV(RAND(),Inputs!$D$39,Inputs!$C$39)))-'Year Schedule'!$K$10+'Year Schedule'!$L$10)</f>
        <v>#VALUE!</v>
      </c>
      <c r="J79" s="0" t="e">
        <f aca="true">MAX(0,I79*(1+(_xlfn.NORM.INV(RAND(),Inputs!$D$39,Inputs!$C$39)))-'Year Schedule'!$K$11+'Year Schedule'!$L$11)</f>
        <v>#VALUE!</v>
      </c>
      <c r="K79" s="0" t="e">
        <f aca="true">MAX(0,J79*(1+(_xlfn.NORM.INV(RAND(),Inputs!$D$39,Inputs!$C$39)))-'Year Schedule'!$K$12+'Year Schedule'!$L$12)</f>
        <v>#VALUE!</v>
      </c>
      <c r="L79" s="0" t="e">
        <f aca="true">MAX(0,K79*(1+(_xlfn.NORM.INV(RAND(),Inputs!$D$39,Inputs!$C$39)))-'Year Schedule'!$K$13+'Year Schedule'!$L$13)</f>
        <v>#VALUE!</v>
      </c>
      <c r="M79" s="0" t="e">
        <f aca="true">MAX(0,L79*(1+(_xlfn.NORM.INV(RAND(),Inputs!$D$39,Inputs!$C$39)))-'Year Schedule'!$K$14+'Year Schedule'!$L$14)</f>
        <v>#VALUE!</v>
      </c>
      <c r="N79" s="0" t="e">
        <f aca="true">MAX(0,M79*(1+(_xlfn.NORM.INV(RAND(),Inputs!$D$39,Inputs!$C$39)))-'Year Schedule'!$K$15+'Year Schedule'!$L$15)</f>
        <v>#VALUE!</v>
      </c>
      <c r="O79" s="0" t="e">
        <f aca="true">MAX(0,N79*(1+(_xlfn.NORM.INV(RAND(),Inputs!$D$39,Inputs!$C$39)))-'Year Schedule'!$K$16+'Year Schedule'!$L$16)</f>
        <v>#VALUE!</v>
      </c>
      <c r="P79" s="0" t="e">
        <f aca="true">MAX(0,O79*(1+(_xlfn.NORM.INV(RAND(),Inputs!$D$39,Inputs!$C$39)))-'Year Schedule'!$K$17+'Year Schedule'!$L$17)</f>
        <v>#VALUE!</v>
      </c>
      <c r="Q79" s="0" t="e">
        <f aca="true">MAX(0,P79*(1+(_xlfn.NORM.INV(RAND(),Inputs!$D$39,Inputs!$C$39)))-'Year Schedule'!$K$18+'Year Schedule'!$L$18)</f>
        <v>#VALUE!</v>
      </c>
      <c r="R79" s="0" t="e">
        <f aca="true">MAX(0,Q79*(1+(_xlfn.NORM.INV(RAND(),Inputs!$D$39,Inputs!$C$39)))-'Year Schedule'!$K$19+'Year Schedule'!$L$19)</f>
        <v>#VALUE!</v>
      </c>
      <c r="S79" s="0" t="e">
        <f aca="true">MAX(0,R79*(1+(_xlfn.NORM.INV(RAND(),Inputs!$D$39,Inputs!$C$39)))-'Year Schedule'!$K$20+'Year Schedule'!$L$20)</f>
        <v>#VALUE!</v>
      </c>
      <c r="T79" s="0" t="e">
        <f aca="true">MAX(0,S79*(1+(_xlfn.NORM.INV(RAND(),Inputs!$D$39,Inputs!$C$39)))-'Year Schedule'!$K$21+'Year Schedule'!$L$21)</f>
        <v>#VALUE!</v>
      </c>
      <c r="U79" s="0" t="e">
        <f aca="true">MAX(0,T79*(1+(_xlfn.NORM.INV(RAND(),Inputs!$D$39,Inputs!$C$39)))-'Year Schedule'!$K$22+'Year Schedule'!$L$22)</f>
        <v>#VALUE!</v>
      </c>
      <c r="V79" s="0" t="e">
        <f aca="true">MAX(0,U79*(1+(_xlfn.NORM.INV(RAND(),Inputs!$D$39,Inputs!$C$39)))-'Year Schedule'!$K$23+'Year Schedule'!$L$23)</f>
        <v>#VALUE!</v>
      </c>
      <c r="W79" s="0" t="e">
        <f aca="true">MAX(0,V79*(1+(_xlfn.NORM.INV(RAND(),Inputs!$D$39,Inputs!$C$39)))-'Year Schedule'!$K$24+'Year Schedule'!$L$24)</f>
        <v>#VALUE!</v>
      </c>
      <c r="X79" s="0" t="e">
        <f aca="true">MAX(0,W79*(1+(_xlfn.NORM.INV(RAND(),Inputs!$D$39,Inputs!$C$39)))-'Year Schedule'!$K$25+'Year Schedule'!$L$25)</f>
        <v>#VALUE!</v>
      </c>
      <c r="Y79" s="0" t="e">
        <f aca="true">MAX(0,X79*(1+(_xlfn.NORM.INV(RAND(),Inputs!$D$39,Inputs!$C$39)))-'Year Schedule'!$K$26+'Year Schedule'!$L$26)</f>
        <v>#VALUE!</v>
      </c>
      <c r="Z79" s="0" t="e">
        <f aca="true">MAX(0,Y79*(1+(_xlfn.NORM.INV(RAND(),Inputs!$D$39,Inputs!$C$39)))-'Year Schedule'!$K$27+'Year Schedule'!$L$27)</f>
        <v>#VALUE!</v>
      </c>
      <c r="AA79" s="0" t="e">
        <f aca="true">MAX(0,Z79*(1+(_xlfn.NORM.INV(RAND(),Inputs!$D$39,Inputs!$C$39)))-'Year Schedule'!$K$28+'Year Schedule'!$L$28)</f>
        <v>#VALUE!</v>
      </c>
      <c r="AB79" s="0" t="e">
        <f aca="true">MAX(0,AA79*(1+(_xlfn.NORM.INV(RAND(),Inputs!$D$39,Inputs!$C$39)))-'Year Schedule'!$K$29+'Year Schedule'!$L$29)</f>
        <v>#VALUE!</v>
      </c>
      <c r="AC79" s="0" t="e">
        <f aca="true">MAX(0,AB79*(1+(_xlfn.NORM.INV(RAND(),Inputs!$D$39,Inputs!$C$39)))-'Year Schedule'!$K$30+'Year Schedule'!$L$30)</f>
        <v>#VALUE!</v>
      </c>
      <c r="AD79" s="0" t="e">
        <f aca="true">MAX(0,AC79*(1+(_xlfn.NORM.INV(RAND(),Inputs!$D$39,Inputs!$C$39)))-'Year Schedule'!$K$31+'Year Schedule'!$L$31)</f>
        <v>#VALUE!</v>
      </c>
      <c r="AE79" s="0" t="e">
        <f aca="true">MAX(0,AD79*(1+(_xlfn.NORM.INV(RAND(),Inputs!$D$39,Inputs!$C$39)))-'Year Schedule'!$K$32+'Year Schedule'!$L$32)</f>
        <v>#VALUE!</v>
      </c>
      <c r="AF79" s="0" t="e">
        <f aca="true">MAX(0,AE79*(1+(_xlfn.NORM.INV(RAND(),Inputs!$D$39,Inputs!$C$39)))-'Year Schedule'!$K$33+'Year Schedule'!$L$33)</f>
        <v>#VALUE!</v>
      </c>
      <c r="AG79" s="0" t="e">
        <f aca="true">MAX(0,AF79*(1+(_xlfn.NORM.INV(RAND(),Inputs!$D$39,Inputs!$C$39)))-'Year Schedule'!$K$34+'Year Schedule'!$L$34)</f>
        <v>#VALUE!</v>
      </c>
      <c r="AH79" s="0" t="e">
        <f aca="true">MAX(0,AG79*(1+(_xlfn.NORM.INV(RAND(),Inputs!$D$39,Inputs!$C$39)))-'Year Schedule'!$K$35+'Year Schedule'!$L$35)</f>
        <v>#VALUE!</v>
      </c>
      <c r="AI79" s="0" t="e">
        <f aca="true">MAX(0,AH79*(1+(_xlfn.NORM.INV(RAND(),Inputs!$D$39,Inputs!$C$39)))-'Year Schedule'!$K$36+'Year Schedule'!$L$36)</f>
        <v>#VALUE!</v>
      </c>
      <c r="AJ79" s="0" t="e">
        <f aca="true">MAX(0,AI79*(1+(_xlfn.NORM.INV(RAND(),Inputs!$D$39,Inputs!$C$39)))-'Year Schedule'!$K$37+'Year Schedule'!$L$37)</f>
        <v>#VALUE!</v>
      </c>
      <c r="AK79" s="0" t="e">
        <f aca="true">MAX(0,AJ79*(1+(_xlfn.NORM.INV(RAND(),Inputs!$D$39,Inputs!$C$39)))-'Year Schedule'!$K$38+'Year Schedule'!$L$38)</f>
        <v>#VALUE!</v>
      </c>
      <c r="AL79" s="0" t="e">
        <f aca="true">MAX(0,AK79*(1+(_xlfn.NORM.INV(RAND(),Inputs!$D$39,Inputs!$C$39)))-'Year Schedule'!$K$39+'Year Schedule'!$L$39)</f>
        <v>#VALUE!</v>
      </c>
      <c r="AM79" s="0" t="e">
        <f aca="true">MAX(0,AL79*(1+(_xlfn.NORM.INV(RAND(),Inputs!$D$39,Inputs!$C$39)))-'Year Schedule'!$K$40+'Year Schedule'!$L$40)</f>
        <v>#VALUE!</v>
      </c>
      <c r="AN79" s="0" t="e">
        <f aca="true">MAX(0,AM79*(1+(_xlfn.NORM.INV(RAND(),Inputs!$D$39,Inputs!$C$39)))-'Year Schedule'!$K$41+'Year Schedule'!$L$41)</f>
        <v>#VALUE!</v>
      </c>
      <c r="AO79" s="0" t="e">
        <f aca="true">MAX(0,AN79*(1+(_xlfn.NORM.INV(RAND(),Inputs!$D$39,Inputs!$C$39)))-'Year Schedule'!$K$42+'Year Schedule'!$L$42)</f>
        <v>#VALUE!</v>
      </c>
      <c r="AP79" s="0" t="e">
        <f aca="true">MAX(0,AO79*(1+(_xlfn.NORM.INV(RAND(),Inputs!$D$39,Inputs!$C$39)))-'Year Schedule'!$K$43+'Year Schedule'!$L$43)</f>
        <v>#VALUE!</v>
      </c>
      <c r="AQ79" s="0" t="e">
        <f aca="true">MAX(0,AP79*(1+(_xlfn.NORM.INV(RAND(),Inputs!$D$39,Inputs!$C$39)))-'Year Schedule'!$K$44+'Year Schedule'!$L$44)</f>
        <v>#VALUE!</v>
      </c>
      <c r="AR79" s="0" t="e">
        <f aca="true">MAX(0,AQ79*(1+(_xlfn.NORM.INV(RAND(),Inputs!$D$39,Inputs!$C$39)))-'Year Schedule'!$K$45+'Year Schedule'!$L$45)</f>
        <v>#VALUE!</v>
      </c>
      <c r="AS79" s="0" t="e">
        <f aca="true">MAX(0,AR79*(1+(_xlfn.NORM.INV(RAND(),Inputs!$D$39,Inputs!$C$39)))-'Year Schedule'!$K$46+'Year Schedule'!$L$46)</f>
        <v>#VALUE!</v>
      </c>
      <c r="AT79" s="0" t="e">
        <f aca="true">MAX(0,AS79*(1+(_xlfn.NORM.INV(RAND(),Inputs!$D$39,Inputs!$C$39)))-'Year Schedule'!$K$47+'Year Schedule'!$L$47)</f>
        <v>#VALUE!</v>
      </c>
      <c r="AU79" s="0" t="e">
        <f aca="true">MAX(0,AT79*(1+(_xlfn.NORM.INV(RAND(),Inputs!$D$39,Inputs!$C$39)))-'Year Schedule'!$K$48+'Year Schedule'!$L$48)</f>
        <v>#VALUE!</v>
      </c>
      <c r="AV79" s="0" t="e">
        <f aca="true">MAX(0,AU79*(1+(_xlfn.NORM.INV(RAND(),Inputs!$D$39,Inputs!$C$39)))-'Year Schedule'!$K$49+'Year Schedule'!$L$49)</f>
        <v>#VALUE!</v>
      </c>
      <c r="AW79" s="0" t="e">
        <f aca="true">MAX(0,AV79*(1+(_xlfn.NORM.INV(RAND(),Inputs!$D$39,Inputs!$C$39)))-'Year Schedule'!$K$50+'Year Schedule'!$L$50)</f>
        <v>#VALUE!</v>
      </c>
      <c r="AX79" s="0" t="e">
        <f aca="true">MAX(0,AW79*(1+(_xlfn.NORM.INV(RAND(),Inputs!$D$39,Inputs!$C$39)))-'Year Schedule'!$K$51+'Year Schedule'!$L$51)</f>
        <v>#VALUE!</v>
      </c>
      <c r="AY79" s="0" t="e">
        <f aca="true">MAX(0,AX79*(1+(_xlfn.NORM.INV(RAND(),Inputs!$D$39,Inputs!$C$39)))-'Year Schedule'!$K$52+'Year Schedule'!$L$52)</f>
        <v>#VALUE!</v>
      </c>
      <c r="AZ79" s="0" t="e">
        <f aca="true">MAX(0,AY79*(1+(_xlfn.NORM.INV(RAND(),Inputs!$D$39,Inputs!$C$39)))-'Year Schedule'!$K$53+'Year Schedule'!$L$53)</f>
        <v>#VALUE!</v>
      </c>
      <c r="BA79" s="0" t="e">
        <f aca="false">INDEX(C79:AZ79,1,Inputs!$C$6)</f>
        <v>#VALUE!</v>
      </c>
      <c r="BB79" s="0" t="n">
        <f aca="false">IFERROR(EXP(SUMPRODUCT(LN((C79:INDEX(C79:AZ79,1,Inputs!$C$6)+$C$1004:INDEX($C$1004:$AZ$1004,1,Inputs!$C$6))/B79:INDEX(B79:AY79,1,Inputs!$C$6)))/Inputs!$C$6)-1,-1)</f>
        <v>-1</v>
      </c>
    </row>
    <row r="80" customFormat="false" ht="15" hidden="false" customHeight="true" outlineLevel="0" collapsed="false">
      <c r="A80" s="0" t="n">
        <v>78</v>
      </c>
      <c r="B80" s="177" t="n">
        <f aca="false">Inputs!$C$38</f>
        <v>0</v>
      </c>
      <c r="C80" s="0" t="e">
        <f aca="true">MAX(0,B80*(1+(_xlfn.NORM.INV(RAND(),Inputs!$D$39,Inputs!$C$39)))-'Year Schedule'!$K$4+'Year Schedule'!$L$4)</f>
        <v>#VALUE!</v>
      </c>
      <c r="D80" s="0" t="e">
        <f aca="true">MAX(0,C80*(1+(_xlfn.NORM.INV(RAND(),Inputs!$D$39,Inputs!$C$39)))-'Year Schedule'!$K$5+'Year Schedule'!$L$5)</f>
        <v>#VALUE!</v>
      </c>
      <c r="E80" s="0" t="e">
        <f aca="true">MAX(0,D80*(1+(_xlfn.NORM.INV(RAND(),Inputs!$D$39,Inputs!$C$39)))-'Year Schedule'!$K$6+'Year Schedule'!$L$6)</f>
        <v>#VALUE!</v>
      </c>
      <c r="F80" s="0" t="e">
        <f aca="true">MAX(0,E80*(1+(_xlfn.NORM.INV(RAND(),Inputs!$D$39,Inputs!$C$39)))-'Year Schedule'!$K$7+'Year Schedule'!$L$7)</f>
        <v>#VALUE!</v>
      </c>
      <c r="G80" s="0" t="e">
        <f aca="true">MAX(0,F80*(1+(_xlfn.NORM.INV(RAND(),Inputs!$D$39,Inputs!$C$39)))-'Year Schedule'!$K$8+'Year Schedule'!$L$8)</f>
        <v>#VALUE!</v>
      </c>
      <c r="H80" s="0" t="e">
        <f aca="true">MAX(0,G80*(1+(_xlfn.NORM.INV(RAND(),Inputs!$D$39,Inputs!$C$39)))-'Year Schedule'!$K$9+'Year Schedule'!$L$9)</f>
        <v>#VALUE!</v>
      </c>
      <c r="I80" s="0" t="e">
        <f aca="true">MAX(0,H80*(1+(_xlfn.NORM.INV(RAND(),Inputs!$D$39,Inputs!$C$39)))-'Year Schedule'!$K$10+'Year Schedule'!$L$10)</f>
        <v>#VALUE!</v>
      </c>
      <c r="J80" s="0" t="e">
        <f aca="true">MAX(0,I80*(1+(_xlfn.NORM.INV(RAND(),Inputs!$D$39,Inputs!$C$39)))-'Year Schedule'!$K$11+'Year Schedule'!$L$11)</f>
        <v>#VALUE!</v>
      </c>
      <c r="K80" s="0" t="e">
        <f aca="true">MAX(0,J80*(1+(_xlfn.NORM.INV(RAND(),Inputs!$D$39,Inputs!$C$39)))-'Year Schedule'!$K$12+'Year Schedule'!$L$12)</f>
        <v>#VALUE!</v>
      </c>
      <c r="L80" s="0" t="e">
        <f aca="true">MAX(0,K80*(1+(_xlfn.NORM.INV(RAND(),Inputs!$D$39,Inputs!$C$39)))-'Year Schedule'!$K$13+'Year Schedule'!$L$13)</f>
        <v>#VALUE!</v>
      </c>
      <c r="M80" s="0" t="e">
        <f aca="true">MAX(0,L80*(1+(_xlfn.NORM.INV(RAND(),Inputs!$D$39,Inputs!$C$39)))-'Year Schedule'!$K$14+'Year Schedule'!$L$14)</f>
        <v>#VALUE!</v>
      </c>
      <c r="N80" s="0" t="e">
        <f aca="true">MAX(0,M80*(1+(_xlfn.NORM.INV(RAND(),Inputs!$D$39,Inputs!$C$39)))-'Year Schedule'!$K$15+'Year Schedule'!$L$15)</f>
        <v>#VALUE!</v>
      </c>
      <c r="O80" s="0" t="e">
        <f aca="true">MAX(0,N80*(1+(_xlfn.NORM.INV(RAND(),Inputs!$D$39,Inputs!$C$39)))-'Year Schedule'!$K$16+'Year Schedule'!$L$16)</f>
        <v>#VALUE!</v>
      </c>
      <c r="P80" s="0" t="e">
        <f aca="true">MAX(0,O80*(1+(_xlfn.NORM.INV(RAND(),Inputs!$D$39,Inputs!$C$39)))-'Year Schedule'!$K$17+'Year Schedule'!$L$17)</f>
        <v>#VALUE!</v>
      </c>
      <c r="Q80" s="0" t="e">
        <f aca="true">MAX(0,P80*(1+(_xlfn.NORM.INV(RAND(),Inputs!$D$39,Inputs!$C$39)))-'Year Schedule'!$K$18+'Year Schedule'!$L$18)</f>
        <v>#VALUE!</v>
      </c>
      <c r="R80" s="0" t="e">
        <f aca="true">MAX(0,Q80*(1+(_xlfn.NORM.INV(RAND(),Inputs!$D$39,Inputs!$C$39)))-'Year Schedule'!$K$19+'Year Schedule'!$L$19)</f>
        <v>#VALUE!</v>
      </c>
      <c r="S80" s="0" t="e">
        <f aca="true">MAX(0,R80*(1+(_xlfn.NORM.INV(RAND(),Inputs!$D$39,Inputs!$C$39)))-'Year Schedule'!$K$20+'Year Schedule'!$L$20)</f>
        <v>#VALUE!</v>
      </c>
      <c r="T80" s="0" t="e">
        <f aca="true">MAX(0,S80*(1+(_xlfn.NORM.INV(RAND(),Inputs!$D$39,Inputs!$C$39)))-'Year Schedule'!$K$21+'Year Schedule'!$L$21)</f>
        <v>#VALUE!</v>
      </c>
      <c r="U80" s="0" t="e">
        <f aca="true">MAX(0,T80*(1+(_xlfn.NORM.INV(RAND(),Inputs!$D$39,Inputs!$C$39)))-'Year Schedule'!$K$22+'Year Schedule'!$L$22)</f>
        <v>#VALUE!</v>
      </c>
      <c r="V80" s="0" t="e">
        <f aca="true">MAX(0,U80*(1+(_xlfn.NORM.INV(RAND(),Inputs!$D$39,Inputs!$C$39)))-'Year Schedule'!$K$23+'Year Schedule'!$L$23)</f>
        <v>#VALUE!</v>
      </c>
      <c r="W80" s="0" t="e">
        <f aca="true">MAX(0,V80*(1+(_xlfn.NORM.INV(RAND(),Inputs!$D$39,Inputs!$C$39)))-'Year Schedule'!$K$24+'Year Schedule'!$L$24)</f>
        <v>#VALUE!</v>
      </c>
      <c r="X80" s="0" t="e">
        <f aca="true">MAX(0,W80*(1+(_xlfn.NORM.INV(RAND(),Inputs!$D$39,Inputs!$C$39)))-'Year Schedule'!$K$25+'Year Schedule'!$L$25)</f>
        <v>#VALUE!</v>
      </c>
      <c r="Y80" s="0" t="e">
        <f aca="true">MAX(0,X80*(1+(_xlfn.NORM.INV(RAND(),Inputs!$D$39,Inputs!$C$39)))-'Year Schedule'!$K$26+'Year Schedule'!$L$26)</f>
        <v>#VALUE!</v>
      </c>
      <c r="Z80" s="0" t="e">
        <f aca="true">MAX(0,Y80*(1+(_xlfn.NORM.INV(RAND(),Inputs!$D$39,Inputs!$C$39)))-'Year Schedule'!$K$27+'Year Schedule'!$L$27)</f>
        <v>#VALUE!</v>
      </c>
      <c r="AA80" s="0" t="e">
        <f aca="true">MAX(0,Z80*(1+(_xlfn.NORM.INV(RAND(),Inputs!$D$39,Inputs!$C$39)))-'Year Schedule'!$K$28+'Year Schedule'!$L$28)</f>
        <v>#VALUE!</v>
      </c>
      <c r="AB80" s="0" t="e">
        <f aca="true">MAX(0,AA80*(1+(_xlfn.NORM.INV(RAND(),Inputs!$D$39,Inputs!$C$39)))-'Year Schedule'!$K$29+'Year Schedule'!$L$29)</f>
        <v>#VALUE!</v>
      </c>
      <c r="AC80" s="0" t="e">
        <f aca="true">MAX(0,AB80*(1+(_xlfn.NORM.INV(RAND(),Inputs!$D$39,Inputs!$C$39)))-'Year Schedule'!$K$30+'Year Schedule'!$L$30)</f>
        <v>#VALUE!</v>
      </c>
      <c r="AD80" s="0" t="e">
        <f aca="true">MAX(0,AC80*(1+(_xlfn.NORM.INV(RAND(),Inputs!$D$39,Inputs!$C$39)))-'Year Schedule'!$K$31+'Year Schedule'!$L$31)</f>
        <v>#VALUE!</v>
      </c>
      <c r="AE80" s="0" t="e">
        <f aca="true">MAX(0,AD80*(1+(_xlfn.NORM.INV(RAND(),Inputs!$D$39,Inputs!$C$39)))-'Year Schedule'!$K$32+'Year Schedule'!$L$32)</f>
        <v>#VALUE!</v>
      </c>
      <c r="AF80" s="0" t="e">
        <f aca="true">MAX(0,AE80*(1+(_xlfn.NORM.INV(RAND(),Inputs!$D$39,Inputs!$C$39)))-'Year Schedule'!$K$33+'Year Schedule'!$L$33)</f>
        <v>#VALUE!</v>
      </c>
      <c r="AG80" s="0" t="e">
        <f aca="true">MAX(0,AF80*(1+(_xlfn.NORM.INV(RAND(),Inputs!$D$39,Inputs!$C$39)))-'Year Schedule'!$K$34+'Year Schedule'!$L$34)</f>
        <v>#VALUE!</v>
      </c>
      <c r="AH80" s="0" t="e">
        <f aca="true">MAX(0,AG80*(1+(_xlfn.NORM.INV(RAND(),Inputs!$D$39,Inputs!$C$39)))-'Year Schedule'!$K$35+'Year Schedule'!$L$35)</f>
        <v>#VALUE!</v>
      </c>
      <c r="AI80" s="0" t="e">
        <f aca="true">MAX(0,AH80*(1+(_xlfn.NORM.INV(RAND(),Inputs!$D$39,Inputs!$C$39)))-'Year Schedule'!$K$36+'Year Schedule'!$L$36)</f>
        <v>#VALUE!</v>
      </c>
      <c r="AJ80" s="0" t="e">
        <f aca="true">MAX(0,AI80*(1+(_xlfn.NORM.INV(RAND(),Inputs!$D$39,Inputs!$C$39)))-'Year Schedule'!$K$37+'Year Schedule'!$L$37)</f>
        <v>#VALUE!</v>
      </c>
      <c r="AK80" s="0" t="e">
        <f aca="true">MAX(0,AJ80*(1+(_xlfn.NORM.INV(RAND(),Inputs!$D$39,Inputs!$C$39)))-'Year Schedule'!$K$38+'Year Schedule'!$L$38)</f>
        <v>#VALUE!</v>
      </c>
      <c r="AL80" s="0" t="e">
        <f aca="true">MAX(0,AK80*(1+(_xlfn.NORM.INV(RAND(),Inputs!$D$39,Inputs!$C$39)))-'Year Schedule'!$K$39+'Year Schedule'!$L$39)</f>
        <v>#VALUE!</v>
      </c>
      <c r="AM80" s="0" t="e">
        <f aca="true">MAX(0,AL80*(1+(_xlfn.NORM.INV(RAND(),Inputs!$D$39,Inputs!$C$39)))-'Year Schedule'!$K$40+'Year Schedule'!$L$40)</f>
        <v>#VALUE!</v>
      </c>
      <c r="AN80" s="0" t="e">
        <f aca="true">MAX(0,AM80*(1+(_xlfn.NORM.INV(RAND(),Inputs!$D$39,Inputs!$C$39)))-'Year Schedule'!$K$41+'Year Schedule'!$L$41)</f>
        <v>#VALUE!</v>
      </c>
      <c r="AO80" s="0" t="e">
        <f aca="true">MAX(0,AN80*(1+(_xlfn.NORM.INV(RAND(),Inputs!$D$39,Inputs!$C$39)))-'Year Schedule'!$K$42+'Year Schedule'!$L$42)</f>
        <v>#VALUE!</v>
      </c>
      <c r="AP80" s="0" t="e">
        <f aca="true">MAX(0,AO80*(1+(_xlfn.NORM.INV(RAND(),Inputs!$D$39,Inputs!$C$39)))-'Year Schedule'!$K$43+'Year Schedule'!$L$43)</f>
        <v>#VALUE!</v>
      </c>
      <c r="AQ80" s="0" t="e">
        <f aca="true">MAX(0,AP80*(1+(_xlfn.NORM.INV(RAND(),Inputs!$D$39,Inputs!$C$39)))-'Year Schedule'!$K$44+'Year Schedule'!$L$44)</f>
        <v>#VALUE!</v>
      </c>
      <c r="AR80" s="0" t="e">
        <f aca="true">MAX(0,AQ80*(1+(_xlfn.NORM.INV(RAND(),Inputs!$D$39,Inputs!$C$39)))-'Year Schedule'!$K$45+'Year Schedule'!$L$45)</f>
        <v>#VALUE!</v>
      </c>
      <c r="AS80" s="0" t="e">
        <f aca="true">MAX(0,AR80*(1+(_xlfn.NORM.INV(RAND(),Inputs!$D$39,Inputs!$C$39)))-'Year Schedule'!$K$46+'Year Schedule'!$L$46)</f>
        <v>#VALUE!</v>
      </c>
      <c r="AT80" s="0" t="e">
        <f aca="true">MAX(0,AS80*(1+(_xlfn.NORM.INV(RAND(),Inputs!$D$39,Inputs!$C$39)))-'Year Schedule'!$K$47+'Year Schedule'!$L$47)</f>
        <v>#VALUE!</v>
      </c>
      <c r="AU80" s="0" t="e">
        <f aca="true">MAX(0,AT80*(1+(_xlfn.NORM.INV(RAND(),Inputs!$D$39,Inputs!$C$39)))-'Year Schedule'!$K$48+'Year Schedule'!$L$48)</f>
        <v>#VALUE!</v>
      </c>
      <c r="AV80" s="0" t="e">
        <f aca="true">MAX(0,AU80*(1+(_xlfn.NORM.INV(RAND(),Inputs!$D$39,Inputs!$C$39)))-'Year Schedule'!$K$49+'Year Schedule'!$L$49)</f>
        <v>#VALUE!</v>
      </c>
      <c r="AW80" s="0" t="e">
        <f aca="true">MAX(0,AV80*(1+(_xlfn.NORM.INV(RAND(),Inputs!$D$39,Inputs!$C$39)))-'Year Schedule'!$K$50+'Year Schedule'!$L$50)</f>
        <v>#VALUE!</v>
      </c>
      <c r="AX80" s="0" t="e">
        <f aca="true">MAX(0,AW80*(1+(_xlfn.NORM.INV(RAND(),Inputs!$D$39,Inputs!$C$39)))-'Year Schedule'!$K$51+'Year Schedule'!$L$51)</f>
        <v>#VALUE!</v>
      </c>
      <c r="AY80" s="0" t="e">
        <f aca="true">MAX(0,AX80*(1+(_xlfn.NORM.INV(RAND(),Inputs!$D$39,Inputs!$C$39)))-'Year Schedule'!$K$52+'Year Schedule'!$L$52)</f>
        <v>#VALUE!</v>
      </c>
      <c r="AZ80" s="0" t="e">
        <f aca="true">MAX(0,AY80*(1+(_xlfn.NORM.INV(RAND(),Inputs!$D$39,Inputs!$C$39)))-'Year Schedule'!$K$53+'Year Schedule'!$L$53)</f>
        <v>#VALUE!</v>
      </c>
      <c r="BA80" s="0" t="e">
        <f aca="false">INDEX(C80:AZ80,1,Inputs!$C$6)</f>
        <v>#VALUE!</v>
      </c>
      <c r="BB80" s="0" t="n">
        <f aca="false">IFERROR(EXP(SUMPRODUCT(LN((C80:INDEX(C80:AZ80,1,Inputs!$C$6)+$C$1004:INDEX($C$1004:$AZ$1004,1,Inputs!$C$6))/B80:INDEX(B80:AY80,1,Inputs!$C$6)))/Inputs!$C$6)-1,-1)</f>
        <v>-1</v>
      </c>
    </row>
    <row r="81" customFormat="false" ht="15" hidden="false" customHeight="true" outlineLevel="0" collapsed="false">
      <c r="A81" s="0" t="n">
        <v>79</v>
      </c>
      <c r="B81" s="177" t="n">
        <f aca="false">Inputs!$C$38</f>
        <v>0</v>
      </c>
      <c r="C81" s="0" t="e">
        <f aca="true">MAX(0,B81*(1+(_xlfn.NORM.INV(RAND(),Inputs!$D$39,Inputs!$C$39)))-'Year Schedule'!$K$4+'Year Schedule'!$L$4)</f>
        <v>#VALUE!</v>
      </c>
      <c r="D81" s="0" t="e">
        <f aca="true">MAX(0,C81*(1+(_xlfn.NORM.INV(RAND(),Inputs!$D$39,Inputs!$C$39)))-'Year Schedule'!$K$5+'Year Schedule'!$L$5)</f>
        <v>#VALUE!</v>
      </c>
      <c r="E81" s="0" t="e">
        <f aca="true">MAX(0,D81*(1+(_xlfn.NORM.INV(RAND(),Inputs!$D$39,Inputs!$C$39)))-'Year Schedule'!$K$6+'Year Schedule'!$L$6)</f>
        <v>#VALUE!</v>
      </c>
      <c r="F81" s="0" t="e">
        <f aca="true">MAX(0,E81*(1+(_xlfn.NORM.INV(RAND(),Inputs!$D$39,Inputs!$C$39)))-'Year Schedule'!$K$7+'Year Schedule'!$L$7)</f>
        <v>#VALUE!</v>
      </c>
      <c r="G81" s="0" t="e">
        <f aca="true">MAX(0,F81*(1+(_xlfn.NORM.INV(RAND(),Inputs!$D$39,Inputs!$C$39)))-'Year Schedule'!$K$8+'Year Schedule'!$L$8)</f>
        <v>#VALUE!</v>
      </c>
      <c r="H81" s="0" t="e">
        <f aca="true">MAX(0,G81*(1+(_xlfn.NORM.INV(RAND(),Inputs!$D$39,Inputs!$C$39)))-'Year Schedule'!$K$9+'Year Schedule'!$L$9)</f>
        <v>#VALUE!</v>
      </c>
      <c r="I81" s="0" t="e">
        <f aca="true">MAX(0,H81*(1+(_xlfn.NORM.INV(RAND(),Inputs!$D$39,Inputs!$C$39)))-'Year Schedule'!$K$10+'Year Schedule'!$L$10)</f>
        <v>#VALUE!</v>
      </c>
      <c r="J81" s="0" t="e">
        <f aca="true">MAX(0,I81*(1+(_xlfn.NORM.INV(RAND(),Inputs!$D$39,Inputs!$C$39)))-'Year Schedule'!$K$11+'Year Schedule'!$L$11)</f>
        <v>#VALUE!</v>
      </c>
      <c r="K81" s="0" t="e">
        <f aca="true">MAX(0,J81*(1+(_xlfn.NORM.INV(RAND(),Inputs!$D$39,Inputs!$C$39)))-'Year Schedule'!$K$12+'Year Schedule'!$L$12)</f>
        <v>#VALUE!</v>
      </c>
      <c r="L81" s="0" t="e">
        <f aca="true">MAX(0,K81*(1+(_xlfn.NORM.INV(RAND(),Inputs!$D$39,Inputs!$C$39)))-'Year Schedule'!$K$13+'Year Schedule'!$L$13)</f>
        <v>#VALUE!</v>
      </c>
      <c r="M81" s="0" t="e">
        <f aca="true">MAX(0,L81*(1+(_xlfn.NORM.INV(RAND(),Inputs!$D$39,Inputs!$C$39)))-'Year Schedule'!$K$14+'Year Schedule'!$L$14)</f>
        <v>#VALUE!</v>
      </c>
      <c r="N81" s="0" t="e">
        <f aca="true">MAX(0,M81*(1+(_xlfn.NORM.INV(RAND(),Inputs!$D$39,Inputs!$C$39)))-'Year Schedule'!$K$15+'Year Schedule'!$L$15)</f>
        <v>#VALUE!</v>
      </c>
      <c r="O81" s="0" t="e">
        <f aca="true">MAX(0,N81*(1+(_xlfn.NORM.INV(RAND(),Inputs!$D$39,Inputs!$C$39)))-'Year Schedule'!$K$16+'Year Schedule'!$L$16)</f>
        <v>#VALUE!</v>
      </c>
      <c r="P81" s="0" t="e">
        <f aca="true">MAX(0,O81*(1+(_xlfn.NORM.INV(RAND(),Inputs!$D$39,Inputs!$C$39)))-'Year Schedule'!$K$17+'Year Schedule'!$L$17)</f>
        <v>#VALUE!</v>
      </c>
      <c r="Q81" s="0" t="e">
        <f aca="true">MAX(0,P81*(1+(_xlfn.NORM.INV(RAND(),Inputs!$D$39,Inputs!$C$39)))-'Year Schedule'!$K$18+'Year Schedule'!$L$18)</f>
        <v>#VALUE!</v>
      </c>
      <c r="R81" s="0" t="e">
        <f aca="true">MAX(0,Q81*(1+(_xlfn.NORM.INV(RAND(),Inputs!$D$39,Inputs!$C$39)))-'Year Schedule'!$K$19+'Year Schedule'!$L$19)</f>
        <v>#VALUE!</v>
      </c>
      <c r="S81" s="0" t="e">
        <f aca="true">MAX(0,R81*(1+(_xlfn.NORM.INV(RAND(),Inputs!$D$39,Inputs!$C$39)))-'Year Schedule'!$K$20+'Year Schedule'!$L$20)</f>
        <v>#VALUE!</v>
      </c>
      <c r="T81" s="0" t="e">
        <f aca="true">MAX(0,S81*(1+(_xlfn.NORM.INV(RAND(),Inputs!$D$39,Inputs!$C$39)))-'Year Schedule'!$K$21+'Year Schedule'!$L$21)</f>
        <v>#VALUE!</v>
      </c>
      <c r="U81" s="0" t="e">
        <f aca="true">MAX(0,T81*(1+(_xlfn.NORM.INV(RAND(),Inputs!$D$39,Inputs!$C$39)))-'Year Schedule'!$K$22+'Year Schedule'!$L$22)</f>
        <v>#VALUE!</v>
      </c>
      <c r="V81" s="0" t="e">
        <f aca="true">MAX(0,U81*(1+(_xlfn.NORM.INV(RAND(),Inputs!$D$39,Inputs!$C$39)))-'Year Schedule'!$K$23+'Year Schedule'!$L$23)</f>
        <v>#VALUE!</v>
      </c>
      <c r="W81" s="0" t="e">
        <f aca="true">MAX(0,V81*(1+(_xlfn.NORM.INV(RAND(),Inputs!$D$39,Inputs!$C$39)))-'Year Schedule'!$K$24+'Year Schedule'!$L$24)</f>
        <v>#VALUE!</v>
      </c>
      <c r="X81" s="0" t="e">
        <f aca="true">MAX(0,W81*(1+(_xlfn.NORM.INV(RAND(),Inputs!$D$39,Inputs!$C$39)))-'Year Schedule'!$K$25+'Year Schedule'!$L$25)</f>
        <v>#VALUE!</v>
      </c>
      <c r="Y81" s="0" t="e">
        <f aca="true">MAX(0,X81*(1+(_xlfn.NORM.INV(RAND(),Inputs!$D$39,Inputs!$C$39)))-'Year Schedule'!$K$26+'Year Schedule'!$L$26)</f>
        <v>#VALUE!</v>
      </c>
      <c r="Z81" s="0" t="e">
        <f aca="true">MAX(0,Y81*(1+(_xlfn.NORM.INV(RAND(),Inputs!$D$39,Inputs!$C$39)))-'Year Schedule'!$K$27+'Year Schedule'!$L$27)</f>
        <v>#VALUE!</v>
      </c>
      <c r="AA81" s="0" t="e">
        <f aca="true">MAX(0,Z81*(1+(_xlfn.NORM.INV(RAND(),Inputs!$D$39,Inputs!$C$39)))-'Year Schedule'!$K$28+'Year Schedule'!$L$28)</f>
        <v>#VALUE!</v>
      </c>
      <c r="AB81" s="0" t="e">
        <f aca="true">MAX(0,AA81*(1+(_xlfn.NORM.INV(RAND(),Inputs!$D$39,Inputs!$C$39)))-'Year Schedule'!$K$29+'Year Schedule'!$L$29)</f>
        <v>#VALUE!</v>
      </c>
      <c r="AC81" s="0" t="e">
        <f aca="true">MAX(0,AB81*(1+(_xlfn.NORM.INV(RAND(),Inputs!$D$39,Inputs!$C$39)))-'Year Schedule'!$K$30+'Year Schedule'!$L$30)</f>
        <v>#VALUE!</v>
      </c>
      <c r="AD81" s="0" t="e">
        <f aca="true">MAX(0,AC81*(1+(_xlfn.NORM.INV(RAND(),Inputs!$D$39,Inputs!$C$39)))-'Year Schedule'!$K$31+'Year Schedule'!$L$31)</f>
        <v>#VALUE!</v>
      </c>
      <c r="AE81" s="0" t="e">
        <f aca="true">MAX(0,AD81*(1+(_xlfn.NORM.INV(RAND(),Inputs!$D$39,Inputs!$C$39)))-'Year Schedule'!$K$32+'Year Schedule'!$L$32)</f>
        <v>#VALUE!</v>
      </c>
      <c r="AF81" s="0" t="e">
        <f aca="true">MAX(0,AE81*(1+(_xlfn.NORM.INV(RAND(),Inputs!$D$39,Inputs!$C$39)))-'Year Schedule'!$K$33+'Year Schedule'!$L$33)</f>
        <v>#VALUE!</v>
      </c>
      <c r="AG81" s="0" t="e">
        <f aca="true">MAX(0,AF81*(1+(_xlfn.NORM.INV(RAND(),Inputs!$D$39,Inputs!$C$39)))-'Year Schedule'!$K$34+'Year Schedule'!$L$34)</f>
        <v>#VALUE!</v>
      </c>
      <c r="AH81" s="0" t="e">
        <f aca="true">MAX(0,AG81*(1+(_xlfn.NORM.INV(RAND(),Inputs!$D$39,Inputs!$C$39)))-'Year Schedule'!$K$35+'Year Schedule'!$L$35)</f>
        <v>#VALUE!</v>
      </c>
      <c r="AI81" s="0" t="e">
        <f aca="true">MAX(0,AH81*(1+(_xlfn.NORM.INV(RAND(),Inputs!$D$39,Inputs!$C$39)))-'Year Schedule'!$K$36+'Year Schedule'!$L$36)</f>
        <v>#VALUE!</v>
      </c>
      <c r="AJ81" s="0" t="e">
        <f aca="true">MAX(0,AI81*(1+(_xlfn.NORM.INV(RAND(),Inputs!$D$39,Inputs!$C$39)))-'Year Schedule'!$K$37+'Year Schedule'!$L$37)</f>
        <v>#VALUE!</v>
      </c>
      <c r="AK81" s="0" t="e">
        <f aca="true">MAX(0,AJ81*(1+(_xlfn.NORM.INV(RAND(),Inputs!$D$39,Inputs!$C$39)))-'Year Schedule'!$K$38+'Year Schedule'!$L$38)</f>
        <v>#VALUE!</v>
      </c>
      <c r="AL81" s="0" t="e">
        <f aca="true">MAX(0,AK81*(1+(_xlfn.NORM.INV(RAND(),Inputs!$D$39,Inputs!$C$39)))-'Year Schedule'!$K$39+'Year Schedule'!$L$39)</f>
        <v>#VALUE!</v>
      </c>
      <c r="AM81" s="0" t="e">
        <f aca="true">MAX(0,AL81*(1+(_xlfn.NORM.INV(RAND(),Inputs!$D$39,Inputs!$C$39)))-'Year Schedule'!$K$40+'Year Schedule'!$L$40)</f>
        <v>#VALUE!</v>
      </c>
      <c r="AN81" s="0" t="e">
        <f aca="true">MAX(0,AM81*(1+(_xlfn.NORM.INV(RAND(),Inputs!$D$39,Inputs!$C$39)))-'Year Schedule'!$K$41+'Year Schedule'!$L$41)</f>
        <v>#VALUE!</v>
      </c>
      <c r="AO81" s="0" t="e">
        <f aca="true">MAX(0,AN81*(1+(_xlfn.NORM.INV(RAND(),Inputs!$D$39,Inputs!$C$39)))-'Year Schedule'!$K$42+'Year Schedule'!$L$42)</f>
        <v>#VALUE!</v>
      </c>
      <c r="AP81" s="0" t="e">
        <f aca="true">MAX(0,AO81*(1+(_xlfn.NORM.INV(RAND(),Inputs!$D$39,Inputs!$C$39)))-'Year Schedule'!$K$43+'Year Schedule'!$L$43)</f>
        <v>#VALUE!</v>
      </c>
      <c r="AQ81" s="0" t="e">
        <f aca="true">MAX(0,AP81*(1+(_xlfn.NORM.INV(RAND(),Inputs!$D$39,Inputs!$C$39)))-'Year Schedule'!$K$44+'Year Schedule'!$L$44)</f>
        <v>#VALUE!</v>
      </c>
      <c r="AR81" s="0" t="e">
        <f aca="true">MAX(0,AQ81*(1+(_xlfn.NORM.INV(RAND(),Inputs!$D$39,Inputs!$C$39)))-'Year Schedule'!$K$45+'Year Schedule'!$L$45)</f>
        <v>#VALUE!</v>
      </c>
      <c r="AS81" s="0" t="e">
        <f aca="true">MAX(0,AR81*(1+(_xlfn.NORM.INV(RAND(),Inputs!$D$39,Inputs!$C$39)))-'Year Schedule'!$K$46+'Year Schedule'!$L$46)</f>
        <v>#VALUE!</v>
      </c>
      <c r="AT81" s="0" t="e">
        <f aca="true">MAX(0,AS81*(1+(_xlfn.NORM.INV(RAND(),Inputs!$D$39,Inputs!$C$39)))-'Year Schedule'!$K$47+'Year Schedule'!$L$47)</f>
        <v>#VALUE!</v>
      </c>
      <c r="AU81" s="0" t="e">
        <f aca="true">MAX(0,AT81*(1+(_xlfn.NORM.INV(RAND(),Inputs!$D$39,Inputs!$C$39)))-'Year Schedule'!$K$48+'Year Schedule'!$L$48)</f>
        <v>#VALUE!</v>
      </c>
      <c r="AV81" s="0" t="e">
        <f aca="true">MAX(0,AU81*(1+(_xlfn.NORM.INV(RAND(),Inputs!$D$39,Inputs!$C$39)))-'Year Schedule'!$K$49+'Year Schedule'!$L$49)</f>
        <v>#VALUE!</v>
      </c>
      <c r="AW81" s="0" t="e">
        <f aca="true">MAX(0,AV81*(1+(_xlfn.NORM.INV(RAND(),Inputs!$D$39,Inputs!$C$39)))-'Year Schedule'!$K$50+'Year Schedule'!$L$50)</f>
        <v>#VALUE!</v>
      </c>
      <c r="AX81" s="0" t="e">
        <f aca="true">MAX(0,AW81*(1+(_xlfn.NORM.INV(RAND(),Inputs!$D$39,Inputs!$C$39)))-'Year Schedule'!$K$51+'Year Schedule'!$L$51)</f>
        <v>#VALUE!</v>
      </c>
      <c r="AY81" s="0" t="e">
        <f aca="true">MAX(0,AX81*(1+(_xlfn.NORM.INV(RAND(),Inputs!$D$39,Inputs!$C$39)))-'Year Schedule'!$K$52+'Year Schedule'!$L$52)</f>
        <v>#VALUE!</v>
      </c>
      <c r="AZ81" s="0" t="e">
        <f aca="true">MAX(0,AY81*(1+(_xlfn.NORM.INV(RAND(),Inputs!$D$39,Inputs!$C$39)))-'Year Schedule'!$K$53+'Year Schedule'!$L$53)</f>
        <v>#VALUE!</v>
      </c>
      <c r="BA81" s="0" t="e">
        <f aca="false">INDEX(C81:AZ81,1,Inputs!$C$6)</f>
        <v>#VALUE!</v>
      </c>
      <c r="BB81" s="0" t="n">
        <f aca="false">IFERROR(EXP(SUMPRODUCT(LN((C81:INDEX(C81:AZ81,1,Inputs!$C$6)+$C$1004:INDEX($C$1004:$AZ$1004,1,Inputs!$C$6))/B81:INDEX(B81:AY81,1,Inputs!$C$6)))/Inputs!$C$6)-1,-1)</f>
        <v>-1</v>
      </c>
    </row>
    <row r="82" customFormat="false" ht="15" hidden="false" customHeight="true" outlineLevel="0" collapsed="false">
      <c r="A82" s="0" t="n">
        <v>80</v>
      </c>
      <c r="B82" s="177" t="n">
        <f aca="false">Inputs!$C$38</f>
        <v>0</v>
      </c>
      <c r="C82" s="0" t="e">
        <f aca="true">MAX(0,B82*(1+(_xlfn.NORM.INV(RAND(),Inputs!$D$39,Inputs!$C$39)))-'Year Schedule'!$K$4+'Year Schedule'!$L$4)</f>
        <v>#VALUE!</v>
      </c>
      <c r="D82" s="0" t="e">
        <f aca="true">MAX(0,C82*(1+(_xlfn.NORM.INV(RAND(),Inputs!$D$39,Inputs!$C$39)))-'Year Schedule'!$K$5+'Year Schedule'!$L$5)</f>
        <v>#VALUE!</v>
      </c>
      <c r="E82" s="0" t="e">
        <f aca="true">MAX(0,D82*(1+(_xlfn.NORM.INV(RAND(),Inputs!$D$39,Inputs!$C$39)))-'Year Schedule'!$K$6+'Year Schedule'!$L$6)</f>
        <v>#VALUE!</v>
      </c>
      <c r="F82" s="0" t="e">
        <f aca="true">MAX(0,E82*(1+(_xlfn.NORM.INV(RAND(),Inputs!$D$39,Inputs!$C$39)))-'Year Schedule'!$K$7+'Year Schedule'!$L$7)</f>
        <v>#VALUE!</v>
      </c>
      <c r="G82" s="0" t="e">
        <f aca="true">MAX(0,F82*(1+(_xlfn.NORM.INV(RAND(),Inputs!$D$39,Inputs!$C$39)))-'Year Schedule'!$K$8+'Year Schedule'!$L$8)</f>
        <v>#VALUE!</v>
      </c>
      <c r="H82" s="0" t="e">
        <f aca="true">MAX(0,G82*(1+(_xlfn.NORM.INV(RAND(),Inputs!$D$39,Inputs!$C$39)))-'Year Schedule'!$K$9+'Year Schedule'!$L$9)</f>
        <v>#VALUE!</v>
      </c>
      <c r="I82" s="0" t="e">
        <f aca="true">MAX(0,H82*(1+(_xlfn.NORM.INV(RAND(),Inputs!$D$39,Inputs!$C$39)))-'Year Schedule'!$K$10+'Year Schedule'!$L$10)</f>
        <v>#VALUE!</v>
      </c>
      <c r="J82" s="0" t="e">
        <f aca="true">MAX(0,I82*(1+(_xlfn.NORM.INV(RAND(),Inputs!$D$39,Inputs!$C$39)))-'Year Schedule'!$K$11+'Year Schedule'!$L$11)</f>
        <v>#VALUE!</v>
      </c>
      <c r="K82" s="0" t="e">
        <f aca="true">MAX(0,J82*(1+(_xlfn.NORM.INV(RAND(),Inputs!$D$39,Inputs!$C$39)))-'Year Schedule'!$K$12+'Year Schedule'!$L$12)</f>
        <v>#VALUE!</v>
      </c>
      <c r="L82" s="0" t="e">
        <f aca="true">MAX(0,K82*(1+(_xlfn.NORM.INV(RAND(),Inputs!$D$39,Inputs!$C$39)))-'Year Schedule'!$K$13+'Year Schedule'!$L$13)</f>
        <v>#VALUE!</v>
      </c>
      <c r="M82" s="0" t="e">
        <f aca="true">MAX(0,L82*(1+(_xlfn.NORM.INV(RAND(),Inputs!$D$39,Inputs!$C$39)))-'Year Schedule'!$K$14+'Year Schedule'!$L$14)</f>
        <v>#VALUE!</v>
      </c>
      <c r="N82" s="0" t="e">
        <f aca="true">MAX(0,M82*(1+(_xlfn.NORM.INV(RAND(),Inputs!$D$39,Inputs!$C$39)))-'Year Schedule'!$K$15+'Year Schedule'!$L$15)</f>
        <v>#VALUE!</v>
      </c>
      <c r="O82" s="0" t="e">
        <f aca="true">MAX(0,N82*(1+(_xlfn.NORM.INV(RAND(),Inputs!$D$39,Inputs!$C$39)))-'Year Schedule'!$K$16+'Year Schedule'!$L$16)</f>
        <v>#VALUE!</v>
      </c>
      <c r="P82" s="0" t="e">
        <f aca="true">MAX(0,O82*(1+(_xlfn.NORM.INV(RAND(),Inputs!$D$39,Inputs!$C$39)))-'Year Schedule'!$K$17+'Year Schedule'!$L$17)</f>
        <v>#VALUE!</v>
      </c>
      <c r="Q82" s="0" t="e">
        <f aca="true">MAX(0,P82*(1+(_xlfn.NORM.INV(RAND(),Inputs!$D$39,Inputs!$C$39)))-'Year Schedule'!$K$18+'Year Schedule'!$L$18)</f>
        <v>#VALUE!</v>
      </c>
      <c r="R82" s="0" t="e">
        <f aca="true">MAX(0,Q82*(1+(_xlfn.NORM.INV(RAND(),Inputs!$D$39,Inputs!$C$39)))-'Year Schedule'!$K$19+'Year Schedule'!$L$19)</f>
        <v>#VALUE!</v>
      </c>
      <c r="S82" s="0" t="e">
        <f aca="true">MAX(0,R82*(1+(_xlfn.NORM.INV(RAND(),Inputs!$D$39,Inputs!$C$39)))-'Year Schedule'!$K$20+'Year Schedule'!$L$20)</f>
        <v>#VALUE!</v>
      </c>
      <c r="T82" s="0" t="e">
        <f aca="true">MAX(0,S82*(1+(_xlfn.NORM.INV(RAND(),Inputs!$D$39,Inputs!$C$39)))-'Year Schedule'!$K$21+'Year Schedule'!$L$21)</f>
        <v>#VALUE!</v>
      </c>
      <c r="U82" s="0" t="e">
        <f aca="true">MAX(0,T82*(1+(_xlfn.NORM.INV(RAND(),Inputs!$D$39,Inputs!$C$39)))-'Year Schedule'!$K$22+'Year Schedule'!$L$22)</f>
        <v>#VALUE!</v>
      </c>
      <c r="V82" s="0" t="e">
        <f aca="true">MAX(0,U82*(1+(_xlfn.NORM.INV(RAND(),Inputs!$D$39,Inputs!$C$39)))-'Year Schedule'!$K$23+'Year Schedule'!$L$23)</f>
        <v>#VALUE!</v>
      </c>
      <c r="W82" s="0" t="e">
        <f aca="true">MAX(0,V82*(1+(_xlfn.NORM.INV(RAND(),Inputs!$D$39,Inputs!$C$39)))-'Year Schedule'!$K$24+'Year Schedule'!$L$24)</f>
        <v>#VALUE!</v>
      </c>
      <c r="X82" s="0" t="e">
        <f aca="true">MAX(0,W82*(1+(_xlfn.NORM.INV(RAND(),Inputs!$D$39,Inputs!$C$39)))-'Year Schedule'!$K$25+'Year Schedule'!$L$25)</f>
        <v>#VALUE!</v>
      </c>
      <c r="Y82" s="0" t="e">
        <f aca="true">MAX(0,X82*(1+(_xlfn.NORM.INV(RAND(),Inputs!$D$39,Inputs!$C$39)))-'Year Schedule'!$K$26+'Year Schedule'!$L$26)</f>
        <v>#VALUE!</v>
      </c>
      <c r="Z82" s="0" t="e">
        <f aca="true">MAX(0,Y82*(1+(_xlfn.NORM.INV(RAND(),Inputs!$D$39,Inputs!$C$39)))-'Year Schedule'!$K$27+'Year Schedule'!$L$27)</f>
        <v>#VALUE!</v>
      </c>
      <c r="AA82" s="0" t="e">
        <f aca="true">MAX(0,Z82*(1+(_xlfn.NORM.INV(RAND(),Inputs!$D$39,Inputs!$C$39)))-'Year Schedule'!$K$28+'Year Schedule'!$L$28)</f>
        <v>#VALUE!</v>
      </c>
      <c r="AB82" s="0" t="e">
        <f aca="true">MAX(0,AA82*(1+(_xlfn.NORM.INV(RAND(),Inputs!$D$39,Inputs!$C$39)))-'Year Schedule'!$K$29+'Year Schedule'!$L$29)</f>
        <v>#VALUE!</v>
      </c>
      <c r="AC82" s="0" t="e">
        <f aca="true">MAX(0,AB82*(1+(_xlfn.NORM.INV(RAND(),Inputs!$D$39,Inputs!$C$39)))-'Year Schedule'!$K$30+'Year Schedule'!$L$30)</f>
        <v>#VALUE!</v>
      </c>
      <c r="AD82" s="0" t="e">
        <f aca="true">MAX(0,AC82*(1+(_xlfn.NORM.INV(RAND(),Inputs!$D$39,Inputs!$C$39)))-'Year Schedule'!$K$31+'Year Schedule'!$L$31)</f>
        <v>#VALUE!</v>
      </c>
      <c r="AE82" s="0" t="e">
        <f aca="true">MAX(0,AD82*(1+(_xlfn.NORM.INV(RAND(),Inputs!$D$39,Inputs!$C$39)))-'Year Schedule'!$K$32+'Year Schedule'!$L$32)</f>
        <v>#VALUE!</v>
      </c>
      <c r="AF82" s="0" t="e">
        <f aca="true">MAX(0,AE82*(1+(_xlfn.NORM.INV(RAND(),Inputs!$D$39,Inputs!$C$39)))-'Year Schedule'!$K$33+'Year Schedule'!$L$33)</f>
        <v>#VALUE!</v>
      </c>
      <c r="AG82" s="0" t="e">
        <f aca="true">MAX(0,AF82*(1+(_xlfn.NORM.INV(RAND(),Inputs!$D$39,Inputs!$C$39)))-'Year Schedule'!$K$34+'Year Schedule'!$L$34)</f>
        <v>#VALUE!</v>
      </c>
      <c r="AH82" s="0" t="e">
        <f aca="true">MAX(0,AG82*(1+(_xlfn.NORM.INV(RAND(),Inputs!$D$39,Inputs!$C$39)))-'Year Schedule'!$K$35+'Year Schedule'!$L$35)</f>
        <v>#VALUE!</v>
      </c>
      <c r="AI82" s="0" t="e">
        <f aca="true">MAX(0,AH82*(1+(_xlfn.NORM.INV(RAND(),Inputs!$D$39,Inputs!$C$39)))-'Year Schedule'!$K$36+'Year Schedule'!$L$36)</f>
        <v>#VALUE!</v>
      </c>
      <c r="AJ82" s="0" t="e">
        <f aca="true">MAX(0,AI82*(1+(_xlfn.NORM.INV(RAND(),Inputs!$D$39,Inputs!$C$39)))-'Year Schedule'!$K$37+'Year Schedule'!$L$37)</f>
        <v>#VALUE!</v>
      </c>
      <c r="AK82" s="0" t="e">
        <f aca="true">MAX(0,AJ82*(1+(_xlfn.NORM.INV(RAND(),Inputs!$D$39,Inputs!$C$39)))-'Year Schedule'!$K$38+'Year Schedule'!$L$38)</f>
        <v>#VALUE!</v>
      </c>
      <c r="AL82" s="0" t="e">
        <f aca="true">MAX(0,AK82*(1+(_xlfn.NORM.INV(RAND(),Inputs!$D$39,Inputs!$C$39)))-'Year Schedule'!$K$39+'Year Schedule'!$L$39)</f>
        <v>#VALUE!</v>
      </c>
      <c r="AM82" s="0" t="e">
        <f aca="true">MAX(0,AL82*(1+(_xlfn.NORM.INV(RAND(),Inputs!$D$39,Inputs!$C$39)))-'Year Schedule'!$K$40+'Year Schedule'!$L$40)</f>
        <v>#VALUE!</v>
      </c>
      <c r="AN82" s="0" t="e">
        <f aca="true">MAX(0,AM82*(1+(_xlfn.NORM.INV(RAND(),Inputs!$D$39,Inputs!$C$39)))-'Year Schedule'!$K$41+'Year Schedule'!$L$41)</f>
        <v>#VALUE!</v>
      </c>
      <c r="AO82" s="0" t="e">
        <f aca="true">MAX(0,AN82*(1+(_xlfn.NORM.INV(RAND(),Inputs!$D$39,Inputs!$C$39)))-'Year Schedule'!$K$42+'Year Schedule'!$L$42)</f>
        <v>#VALUE!</v>
      </c>
      <c r="AP82" s="0" t="e">
        <f aca="true">MAX(0,AO82*(1+(_xlfn.NORM.INV(RAND(),Inputs!$D$39,Inputs!$C$39)))-'Year Schedule'!$K$43+'Year Schedule'!$L$43)</f>
        <v>#VALUE!</v>
      </c>
      <c r="AQ82" s="0" t="e">
        <f aca="true">MAX(0,AP82*(1+(_xlfn.NORM.INV(RAND(),Inputs!$D$39,Inputs!$C$39)))-'Year Schedule'!$K$44+'Year Schedule'!$L$44)</f>
        <v>#VALUE!</v>
      </c>
      <c r="AR82" s="0" t="e">
        <f aca="true">MAX(0,AQ82*(1+(_xlfn.NORM.INV(RAND(),Inputs!$D$39,Inputs!$C$39)))-'Year Schedule'!$K$45+'Year Schedule'!$L$45)</f>
        <v>#VALUE!</v>
      </c>
      <c r="AS82" s="0" t="e">
        <f aca="true">MAX(0,AR82*(1+(_xlfn.NORM.INV(RAND(),Inputs!$D$39,Inputs!$C$39)))-'Year Schedule'!$K$46+'Year Schedule'!$L$46)</f>
        <v>#VALUE!</v>
      </c>
      <c r="AT82" s="0" t="e">
        <f aca="true">MAX(0,AS82*(1+(_xlfn.NORM.INV(RAND(),Inputs!$D$39,Inputs!$C$39)))-'Year Schedule'!$K$47+'Year Schedule'!$L$47)</f>
        <v>#VALUE!</v>
      </c>
      <c r="AU82" s="0" t="e">
        <f aca="true">MAX(0,AT82*(1+(_xlfn.NORM.INV(RAND(),Inputs!$D$39,Inputs!$C$39)))-'Year Schedule'!$K$48+'Year Schedule'!$L$48)</f>
        <v>#VALUE!</v>
      </c>
      <c r="AV82" s="0" t="e">
        <f aca="true">MAX(0,AU82*(1+(_xlfn.NORM.INV(RAND(),Inputs!$D$39,Inputs!$C$39)))-'Year Schedule'!$K$49+'Year Schedule'!$L$49)</f>
        <v>#VALUE!</v>
      </c>
      <c r="AW82" s="0" t="e">
        <f aca="true">MAX(0,AV82*(1+(_xlfn.NORM.INV(RAND(),Inputs!$D$39,Inputs!$C$39)))-'Year Schedule'!$K$50+'Year Schedule'!$L$50)</f>
        <v>#VALUE!</v>
      </c>
      <c r="AX82" s="0" t="e">
        <f aca="true">MAX(0,AW82*(1+(_xlfn.NORM.INV(RAND(),Inputs!$D$39,Inputs!$C$39)))-'Year Schedule'!$K$51+'Year Schedule'!$L$51)</f>
        <v>#VALUE!</v>
      </c>
      <c r="AY82" s="0" t="e">
        <f aca="true">MAX(0,AX82*(1+(_xlfn.NORM.INV(RAND(),Inputs!$D$39,Inputs!$C$39)))-'Year Schedule'!$K$52+'Year Schedule'!$L$52)</f>
        <v>#VALUE!</v>
      </c>
      <c r="AZ82" s="0" t="e">
        <f aca="true">MAX(0,AY82*(1+(_xlfn.NORM.INV(RAND(),Inputs!$D$39,Inputs!$C$39)))-'Year Schedule'!$K$53+'Year Schedule'!$L$53)</f>
        <v>#VALUE!</v>
      </c>
      <c r="BA82" s="0" t="e">
        <f aca="false">INDEX(C82:AZ82,1,Inputs!$C$6)</f>
        <v>#VALUE!</v>
      </c>
      <c r="BB82" s="0" t="n">
        <f aca="false">IFERROR(EXP(SUMPRODUCT(LN((C82:INDEX(C82:AZ82,1,Inputs!$C$6)+$C$1004:INDEX($C$1004:$AZ$1004,1,Inputs!$C$6))/B82:INDEX(B82:AY82,1,Inputs!$C$6)))/Inputs!$C$6)-1,-1)</f>
        <v>-1</v>
      </c>
    </row>
    <row r="83" customFormat="false" ht="15" hidden="false" customHeight="true" outlineLevel="0" collapsed="false">
      <c r="A83" s="0" t="n">
        <v>81</v>
      </c>
      <c r="B83" s="177" t="n">
        <f aca="false">Inputs!$C$38</f>
        <v>0</v>
      </c>
      <c r="C83" s="0" t="e">
        <f aca="true">MAX(0,B83*(1+(_xlfn.NORM.INV(RAND(),Inputs!$D$39,Inputs!$C$39)))-'Year Schedule'!$K$4+'Year Schedule'!$L$4)</f>
        <v>#VALUE!</v>
      </c>
      <c r="D83" s="0" t="e">
        <f aca="true">MAX(0,C83*(1+(_xlfn.NORM.INV(RAND(),Inputs!$D$39,Inputs!$C$39)))-'Year Schedule'!$K$5+'Year Schedule'!$L$5)</f>
        <v>#VALUE!</v>
      </c>
      <c r="E83" s="0" t="e">
        <f aca="true">MAX(0,D83*(1+(_xlfn.NORM.INV(RAND(),Inputs!$D$39,Inputs!$C$39)))-'Year Schedule'!$K$6+'Year Schedule'!$L$6)</f>
        <v>#VALUE!</v>
      </c>
      <c r="F83" s="0" t="e">
        <f aca="true">MAX(0,E83*(1+(_xlfn.NORM.INV(RAND(),Inputs!$D$39,Inputs!$C$39)))-'Year Schedule'!$K$7+'Year Schedule'!$L$7)</f>
        <v>#VALUE!</v>
      </c>
      <c r="G83" s="0" t="e">
        <f aca="true">MAX(0,F83*(1+(_xlfn.NORM.INV(RAND(),Inputs!$D$39,Inputs!$C$39)))-'Year Schedule'!$K$8+'Year Schedule'!$L$8)</f>
        <v>#VALUE!</v>
      </c>
      <c r="H83" s="0" t="e">
        <f aca="true">MAX(0,G83*(1+(_xlfn.NORM.INV(RAND(),Inputs!$D$39,Inputs!$C$39)))-'Year Schedule'!$K$9+'Year Schedule'!$L$9)</f>
        <v>#VALUE!</v>
      </c>
      <c r="I83" s="0" t="e">
        <f aca="true">MAX(0,H83*(1+(_xlfn.NORM.INV(RAND(),Inputs!$D$39,Inputs!$C$39)))-'Year Schedule'!$K$10+'Year Schedule'!$L$10)</f>
        <v>#VALUE!</v>
      </c>
      <c r="J83" s="0" t="e">
        <f aca="true">MAX(0,I83*(1+(_xlfn.NORM.INV(RAND(),Inputs!$D$39,Inputs!$C$39)))-'Year Schedule'!$K$11+'Year Schedule'!$L$11)</f>
        <v>#VALUE!</v>
      </c>
      <c r="K83" s="0" t="e">
        <f aca="true">MAX(0,J83*(1+(_xlfn.NORM.INV(RAND(),Inputs!$D$39,Inputs!$C$39)))-'Year Schedule'!$K$12+'Year Schedule'!$L$12)</f>
        <v>#VALUE!</v>
      </c>
      <c r="L83" s="0" t="e">
        <f aca="true">MAX(0,K83*(1+(_xlfn.NORM.INV(RAND(),Inputs!$D$39,Inputs!$C$39)))-'Year Schedule'!$K$13+'Year Schedule'!$L$13)</f>
        <v>#VALUE!</v>
      </c>
      <c r="M83" s="0" t="e">
        <f aca="true">MAX(0,L83*(1+(_xlfn.NORM.INV(RAND(),Inputs!$D$39,Inputs!$C$39)))-'Year Schedule'!$K$14+'Year Schedule'!$L$14)</f>
        <v>#VALUE!</v>
      </c>
      <c r="N83" s="0" t="e">
        <f aca="true">MAX(0,M83*(1+(_xlfn.NORM.INV(RAND(),Inputs!$D$39,Inputs!$C$39)))-'Year Schedule'!$K$15+'Year Schedule'!$L$15)</f>
        <v>#VALUE!</v>
      </c>
      <c r="O83" s="0" t="e">
        <f aca="true">MAX(0,N83*(1+(_xlfn.NORM.INV(RAND(),Inputs!$D$39,Inputs!$C$39)))-'Year Schedule'!$K$16+'Year Schedule'!$L$16)</f>
        <v>#VALUE!</v>
      </c>
      <c r="P83" s="0" t="e">
        <f aca="true">MAX(0,O83*(1+(_xlfn.NORM.INV(RAND(),Inputs!$D$39,Inputs!$C$39)))-'Year Schedule'!$K$17+'Year Schedule'!$L$17)</f>
        <v>#VALUE!</v>
      </c>
      <c r="Q83" s="0" t="e">
        <f aca="true">MAX(0,P83*(1+(_xlfn.NORM.INV(RAND(),Inputs!$D$39,Inputs!$C$39)))-'Year Schedule'!$K$18+'Year Schedule'!$L$18)</f>
        <v>#VALUE!</v>
      </c>
      <c r="R83" s="0" t="e">
        <f aca="true">MAX(0,Q83*(1+(_xlfn.NORM.INV(RAND(),Inputs!$D$39,Inputs!$C$39)))-'Year Schedule'!$K$19+'Year Schedule'!$L$19)</f>
        <v>#VALUE!</v>
      </c>
      <c r="S83" s="0" t="e">
        <f aca="true">MAX(0,R83*(1+(_xlfn.NORM.INV(RAND(),Inputs!$D$39,Inputs!$C$39)))-'Year Schedule'!$K$20+'Year Schedule'!$L$20)</f>
        <v>#VALUE!</v>
      </c>
      <c r="T83" s="0" t="e">
        <f aca="true">MAX(0,S83*(1+(_xlfn.NORM.INV(RAND(),Inputs!$D$39,Inputs!$C$39)))-'Year Schedule'!$K$21+'Year Schedule'!$L$21)</f>
        <v>#VALUE!</v>
      </c>
      <c r="U83" s="0" t="e">
        <f aca="true">MAX(0,T83*(1+(_xlfn.NORM.INV(RAND(),Inputs!$D$39,Inputs!$C$39)))-'Year Schedule'!$K$22+'Year Schedule'!$L$22)</f>
        <v>#VALUE!</v>
      </c>
      <c r="V83" s="0" t="e">
        <f aca="true">MAX(0,U83*(1+(_xlfn.NORM.INV(RAND(),Inputs!$D$39,Inputs!$C$39)))-'Year Schedule'!$K$23+'Year Schedule'!$L$23)</f>
        <v>#VALUE!</v>
      </c>
      <c r="W83" s="0" t="e">
        <f aca="true">MAX(0,V83*(1+(_xlfn.NORM.INV(RAND(),Inputs!$D$39,Inputs!$C$39)))-'Year Schedule'!$K$24+'Year Schedule'!$L$24)</f>
        <v>#VALUE!</v>
      </c>
      <c r="X83" s="0" t="e">
        <f aca="true">MAX(0,W83*(1+(_xlfn.NORM.INV(RAND(),Inputs!$D$39,Inputs!$C$39)))-'Year Schedule'!$K$25+'Year Schedule'!$L$25)</f>
        <v>#VALUE!</v>
      </c>
      <c r="Y83" s="0" t="e">
        <f aca="true">MAX(0,X83*(1+(_xlfn.NORM.INV(RAND(),Inputs!$D$39,Inputs!$C$39)))-'Year Schedule'!$K$26+'Year Schedule'!$L$26)</f>
        <v>#VALUE!</v>
      </c>
      <c r="Z83" s="0" t="e">
        <f aca="true">MAX(0,Y83*(1+(_xlfn.NORM.INV(RAND(),Inputs!$D$39,Inputs!$C$39)))-'Year Schedule'!$K$27+'Year Schedule'!$L$27)</f>
        <v>#VALUE!</v>
      </c>
      <c r="AA83" s="0" t="e">
        <f aca="true">MAX(0,Z83*(1+(_xlfn.NORM.INV(RAND(),Inputs!$D$39,Inputs!$C$39)))-'Year Schedule'!$K$28+'Year Schedule'!$L$28)</f>
        <v>#VALUE!</v>
      </c>
      <c r="AB83" s="0" t="e">
        <f aca="true">MAX(0,AA83*(1+(_xlfn.NORM.INV(RAND(),Inputs!$D$39,Inputs!$C$39)))-'Year Schedule'!$K$29+'Year Schedule'!$L$29)</f>
        <v>#VALUE!</v>
      </c>
      <c r="AC83" s="0" t="e">
        <f aca="true">MAX(0,AB83*(1+(_xlfn.NORM.INV(RAND(),Inputs!$D$39,Inputs!$C$39)))-'Year Schedule'!$K$30+'Year Schedule'!$L$30)</f>
        <v>#VALUE!</v>
      </c>
      <c r="AD83" s="0" t="e">
        <f aca="true">MAX(0,AC83*(1+(_xlfn.NORM.INV(RAND(),Inputs!$D$39,Inputs!$C$39)))-'Year Schedule'!$K$31+'Year Schedule'!$L$31)</f>
        <v>#VALUE!</v>
      </c>
      <c r="AE83" s="0" t="e">
        <f aca="true">MAX(0,AD83*(1+(_xlfn.NORM.INV(RAND(),Inputs!$D$39,Inputs!$C$39)))-'Year Schedule'!$K$32+'Year Schedule'!$L$32)</f>
        <v>#VALUE!</v>
      </c>
      <c r="AF83" s="0" t="e">
        <f aca="true">MAX(0,AE83*(1+(_xlfn.NORM.INV(RAND(),Inputs!$D$39,Inputs!$C$39)))-'Year Schedule'!$K$33+'Year Schedule'!$L$33)</f>
        <v>#VALUE!</v>
      </c>
      <c r="AG83" s="0" t="e">
        <f aca="true">MAX(0,AF83*(1+(_xlfn.NORM.INV(RAND(),Inputs!$D$39,Inputs!$C$39)))-'Year Schedule'!$K$34+'Year Schedule'!$L$34)</f>
        <v>#VALUE!</v>
      </c>
      <c r="AH83" s="0" t="e">
        <f aca="true">MAX(0,AG83*(1+(_xlfn.NORM.INV(RAND(),Inputs!$D$39,Inputs!$C$39)))-'Year Schedule'!$K$35+'Year Schedule'!$L$35)</f>
        <v>#VALUE!</v>
      </c>
      <c r="AI83" s="0" t="e">
        <f aca="true">MAX(0,AH83*(1+(_xlfn.NORM.INV(RAND(),Inputs!$D$39,Inputs!$C$39)))-'Year Schedule'!$K$36+'Year Schedule'!$L$36)</f>
        <v>#VALUE!</v>
      </c>
      <c r="AJ83" s="0" t="e">
        <f aca="true">MAX(0,AI83*(1+(_xlfn.NORM.INV(RAND(),Inputs!$D$39,Inputs!$C$39)))-'Year Schedule'!$K$37+'Year Schedule'!$L$37)</f>
        <v>#VALUE!</v>
      </c>
      <c r="AK83" s="0" t="e">
        <f aca="true">MAX(0,AJ83*(1+(_xlfn.NORM.INV(RAND(),Inputs!$D$39,Inputs!$C$39)))-'Year Schedule'!$K$38+'Year Schedule'!$L$38)</f>
        <v>#VALUE!</v>
      </c>
      <c r="AL83" s="0" t="e">
        <f aca="true">MAX(0,AK83*(1+(_xlfn.NORM.INV(RAND(),Inputs!$D$39,Inputs!$C$39)))-'Year Schedule'!$K$39+'Year Schedule'!$L$39)</f>
        <v>#VALUE!</v>
      </c>
      <c r="AM83" s="0" t="e">
        <f aca="true">MAX(0,AL83*(1+(_xlfn.NORM.INV(RAND(),Inputs!$D$39,Inputs!$C$39)))-'Year Schedule'!$K$40+'Year Schedule'!$L$40)</f>
        <v>#VALUE!</v>
      </c>
      <c r="AN83" s="0" t="e">
        <f aca="true">MAX(0,AM83*(1+(_xlfn.NORM.INV(RAND(),Inputs!$D$39,Inputs!$C$39)))-'Year Schedule'!$K$41+'Year Schedule'!$L$41)</f>
        <v>#VALUE!</v>
      </c>
      <c r="AO83" s="0" t="e">
        <f aca="true">MAX(0,AN83*(1+(_xlfn.NORM.INV(RAND(),Inputs!$D$39,Inputs!$C$39)))-'Year Schedule'!$K$42+'Year Schedule'!$L$42)</f>
        <v>#VALUE!</v>
      </c>
      <c r="AP83" s="0" t="e">
        <f aca="true">MAX(0,AO83*(1+(_xlfn.NORM.INV(RAND(),Inputs!$D$39,Inputs!$C$39)))-'Year Schedule'!$K$43+'Year Schedule'!$L$43)</f>
        <v>#VALUE!</v>
      </c>
      <c r="AQ83" s="0" t="e">
        <f aca="true">MAX(0,AP83*(1+(_xlfn.NORM.INV(RAND(),Inputs!$D$39,Inputs!$C$39)))-'Year Schedule'!$K$44+'Year Schedule'!$L$44)</f>
        <v>#VALUE!</v>
      </c>
      <c r="AR83" s="0" t="e">
        <f aca="true">MAX(0,AQ83*(1+(_xlfn.NORM.INV(RAND(),Inputs!$D$39,Inputs!$C$39)))-'Year Schedule'!$K$45+'Year Schedule'!$L$45)</f>
        <v>#VALUE!</v>
      </c>
      <c r="AS83" s="0" t="e">
        <f aca="true">MAX(0,AR83*(1+(_xlfn.NORM.INV(RAND(),Inputs!$D$39,Inputs!$C$39)))-'Year Schedule'!$K$46+'Year Schedule'!$L$46)</f>
        <v>#VALUE!</v>
      </c>
      <c r="AT83" s="0" t="e">
        <f aca="true">MAX(0,AS83*(1+(_xlfn.NORM.INV(RAND(),Inputs!$D$39,Inputs!$C$39)))-'Year Schedule'!$K$47+'Year Schedule'!$L$47)</f>
        <v>#VALUE!</v>
      </c>
      <c r="AU83" s="0" t="e">
        <f aca="true">MAX(0,AT83*(1+(_xlfn.NORM.INV(RAND(),Inputs!$D$39,Inputs!$C$39)))-'Year Schedule'!$K$48+'Year Schedule'!$L$48)</f>
        <v>#VALUE!</v>
      </c>
      <c r="AV83" s="0" t="e">
        <f aca="true">MAX(0,AU83*(1+(_xlfn.NORM.INV(RAND(),Inputs!$D$39,Inputs!$C$39)))-'Year Schedule'!$K$49+'Year Schedule'!$L$49)</f>
        <v>#VALUE!</v>
      </c>
      <c r="AW83" s="0" t="e">
        <f aca="true">MAX(0,AV83*(1+(_xlfn.NORM.INV(RAND(),Inputs!$D$39,Inputs!$C$39)))-'Year Schedule'!$K$50+'Year Schedule'!$L$50)</f>
        <v>#VALUE!</v>
      </c>
      <c r="AX83" s="0" t="e">
        <f aca="true">MAX(0,AW83*(1+(_xlfn.NORM.INV(RAND(),Inputs!$D$39,Inputs!$C$39)))-'Year Schedule'!$K$51+'Year Schedule'!$L$51)</f>
        <v>#VALUE!</v>
      </c>
      <c r="AY83" s="0" t="e">
        <f aca="true">MAX(0,AX83*(1+(_xlfn.NORM.INV(RAND(),Inputs!$D$39,Inputs!$C$39)))-'Year Schedule'!$K$52+'Year Schedule'!$L$52)</f>
        <v>#VALUE!</v>
      </c>
      <c r="AZ83" s="0" t="e">
        <f aca="true">MAX(0,AY83*(1+(_xlfn.NORM.INV(RAND(),Inputs!$D$39,Inputs!$C$39)))-'Year Schedule'!$K$53+'Year Schedule'!$L$53)</f>
        <v>#VALUE!</v>
      </c>
      <c r="BA83" s="0" t="e">
        <f aca="false">INDEX(C83:AZ83,1,Inputs!$C$6)</f>
        <v>#VALUE!</v>
      </c>
      <c r="BB83" s="0" t="n">
        <f aca="false">IFERROR(EXP(SUMPRODUCT(LN((C83:INDEX(C83:AZ83,1,Inputs!$C$6)+$C$1004:INDEX($C$1004:$AZ$1004,1,Inputs!$C$6))/B83:INDEX(B83:AY83,1,Inputs!$C$6)))/Inputs!$C$6)-1,-1)</f>
        <v>-1</v>
      </c>
    </row>
    <row r="84" customFormat="false" ht="15" hidden="false" customHeight="true" outlineLevel="0" collapsed="false">
      <c r="A84" s="0" t="n">
        <v>82</v>
      </c>
      <c r="B84" s="177" t="n">
        <f aca="false">Inputs!$C$38</f>
        <v>0</v>
      </c>
      <c r="C84" s="0" t="e">
        <f aca="true">MAX(0,B84*(1+(_xlfn.NORM.INV(RAND(),Inputs!$D$39,Inputs!$C$39)))-'Year Schedule'!$K$4+'Year Schedule'!$L$4)</f>
        <v>#VALUE!</v>
      </c>
      <c r="D84" s="0" t="e">
        <f aca="true">MAX(0,C84*(1+(_xlfn.NORM.INV(RAND(),Inputs!$D$39,Inputs!$C$39)))-'Year Schedule'!$K$5+'Year Schedule'!$L$5)</f>
        <v>#VALUE!</v>
      </c>
      <c r="E84" s="0" t="e">
        <f aca="true">MAX(0,D84*(1+(_xlfn.NORM.INV(RAND(),Inputs!$D$39,Inputs!$C$39)))-'Year Schedule'!$K$6+'Year Schedule'!$L$6)</f>
        <v>#VALUE!</v>
      </c>
      <c r="F84" s="0" t="e">
        <f aca="true">MAX(0,E84*(1+(_xlfn.NORM.INV(RAND(),Inputs!$D$39,Inputs!$C$39)))-'Year Schedule'!$K$7+'Year Schedule'!$L$7)</f>
        <v>#VALUE!</v>
      </c>
      <c r="G84" s="0" t="e">
        <f aca="true">MAX(0,F84*(1+(_xlfn.NORM.INV(RAND(),Inputs!$D$39,Inputs!$C$39)))-'Year Schedule'!$K$8+'Year Schedule'!$L$8)</f>
        <v>#VALUE!</v>
      </c>
      <c r="H84" s="0" t="e">
        <f aca="true">MAX(0,G84*(1+(_xlfn.NORM.INV(RAND(),Inputs!$D$39,Inputs!$C$39)))-'Year Schedule'!$K$9+'Year Schedule'!$L$9)</f>
        <v>#VALUE!</v>
      </c>
      <c r="I84" s="0" t="e">
        <f aca="true">MAX(0,H84*(1+(_xlfn.NORM.INV(RAND(),Inputs!$D$39,Inputs!$C$39)))-'Year Schedule'!$K$10+'Year Schedule'!$L$10)</f>
        <v>#VALUE!</v>
      </c>
      <c r="J84" s="0" t="e">
        <f aca="true">MAX(0,I84*(1+(_xlfn.NORM.INV(RAND(),Inputs!$D$39,Inputs!$C$39)))-'Year Schedule'!$K$11+'Year Schedule'!$L$11)</f>
        <v>#VALUE!</v>
      </c>
      <c r="K84" s="0" t="e">
        <f aca="true">MAX(0,J84*(1+(_xlfn.NORM.INV(RAND(),Inputs!$D$39,Inputs!$C$39)))-'Year Schedule'!$K$12+'Year Schedule'!$L$12)</f>
        <v>#VALUE!</v>
      </c>
      <c r="L84" s="0" t="e">
        <f aca="true">MAX(0,K84*(1+(_xlfn.NORM.INV(RAND(),Inputs!$D$39,Inputs!$C$39)))-'Year Schedule'!$K$13+'Year Schedule'!$L$13)</f>
        <v>#VALUE!</v>
      </c>
      <c r="M84" s="0" t="e">
        <f aca="true">MAX(0,L84*(1+(_xlfn.NORM.INV(RAND(),Inputs!$D$39,Inputs!$C$39)))-'Year Schedule'!$K$14+'Year Schedule'!$L$14)</f>
        <v>#VALUE!</v>
      </c>
      <c r="N84" s="0" t="e">
        <f aca="true">MAX(0,M84*(1+(_xlfn.NORM.INV(RAND(),Inputs!$D$39,Inputs!$C$39)))-'Year Schedule'!$K$15+'Year Schedule'!$L$15)</f>
        <v>#VALUE!</v>
      </c>
      <c r="O84" s="0" t="e">
        <f aca="true">MAX(0,N84*(1+(_xlfn.NORM.INV(RAND(),Inputs!$D$39,Inputs!$C$39)))-'Year Schedule'!$K$16+'Year Schedule'!$L$16)</f>
        <v>#VALUE!</v>
      </c>
      <c r="P84" s="0" t="e">
        <f aca="true">MAX(0,O84*(1+(_xlfn.NORM.INV(RAND(),Inputs!$D$39,Inputs!$C$39)))-'Year Schedule'!$K$17+'Year Schedule'!$L$17)</f>
        <v>#VALUE!</v>
      </c>
      <c r="Q84" s="0" t="e">
        <f aca="true">MAX(0,P84*(1+(_xlfn.NORM.INV(RAND(),Inputs!$D$39,Inputs!$C$39)))-'Year Schedule'!$K$18+'Year Schedule'!$L$18)</f>
        <v>#VALUE!</v>
      </c>
      <c r="R84" s="0" t="e">
        <f aca="true">MAX(0,Q84*(1+(_xlfn.NORM.INV(RAND(),Inputs!$D$39,Inputs!$C$39)))-'Year Schedule'!$K$19+'Year Schedule'!$L$19)</f>
        <v>#VALUE!</v>
      </c>
      <c r="S84" s="0" t="e">
        <f aca="true">MAX(0,R84*(1+(_xlfn.NORM.INV(RAND(),Inputs!$D$39,Inputs!$C$39)))-'Year Schedule'!$K$20+'Year Schedule'!$L$20)</f>
        <v>#VALUE!</v>
      </c>
      <c r="T84" s="0" t="e">
        <f aca="true">MAX(0,S84*(1+(_xlfn.NORM.INV(RAND(),Inputs!$D$39,Inputs!$C$39)))-'Year Schedule'!$K$21+'Year Schedule'!$L$21)</f>
        <v>#VALUE!</v>
      </c>
      <c r="U84" s="0" t="e">
        <f aca="true">MAX(0,T84*(1+(_xlfn.NORM.INV(RAND(),Inputs!$D$39,Inputs!$C$39)))-'Year Schedule'!$K$22+'Year Schedule'!$L$22)</f>
        <v>#VALUE!</v>
      </c>
      <c r="V84" s="0" t="e">
        <f aca="true">MAX(0,U84*(1+(_xlfn.NORM.INV(RAND(),Inputs!$D$39,Inputs!$C$39)))-'Year Schedule'!$K$23+'Year Schedule'!$L$23)</f>
        <v>#VALUE!</v>
      </c>
      <c r="W84" s="0" t="e">
        <f aca="true">MAX(0,V84*(1+(_xlfn.NORM.INV(RAND(),Inputs!$D$39,Inputs!$C$39)))-'Year Schedule'!$K$24+'Year Schedule'!$L$24)</f>
        <v>#VALUE!</v>
      </c>
      <c r="X84" s="0" t="e">
        <f aca="true">MAX(0,W84*(1+(_xlfn.NORM.INV(RAND(),Inputs!$D$39,Inputs!$C$39)))-'Year Schedule'!$K$25+'Year Schedule'!$L$25)</f>
        <v>#VALUE!</v>
      </c>
      <c r="Y84" s="0" t="e">
        <f aca="true">MAX(0,X84*(1+(_xlfn.NORM.INV(RAND(),Inputs!$D$39,Inputs!$C$39)))-'Year Schedule'!$K$26+'Year Schedule'!$L$26)</f>
        <v>#VALUE!</v>
      </c>
      <c r="Z84" s="0" t="e">
        <f aca="true">MAX(0,Y84*(1+(_xlfn.NORM.INV(RAND(),Inputs!$D$39,Inputs!$C$39)))-'Year Schedule'!$K$27+'Year Schedule'!$L$27)</f>
        <v>#VALUE!</v>
      </c>
      <c r="AA84" s="0" t="e">
        <f aca="true">MAX(0,Z84*(1+(_xlfn.NORM.INV(RAND(),Inputs!$D$39,Inputs!$C$39)))-'Year Schedule'!$K$28+'Year Schedule'!$L$28)</f>
        <v>#VALUE!</v>
      </c>
      <c r="AB84" s="0" t="e">
        <f aca="true">MAX(0,AA84*(1+(_xlfn.NORM.INV(RAND(),Inputs!$D$39,Inputs!$C$39)))-'Year Schedule'!$K$29+'Year Schedule'!$L$29)</f>
        <v>#VALUE!</v>
      </c>
      <c r="AC84" s="0" t="e">
        <f aca="true">MAX(0,AB84*(1+(_xlfn.NORM.INV(RAND(),Inputs!$D$39,Inputs!$C$39)))-'Year Schedule'!$K$30+'Year Schedule'!$L$30)</f>
        <v>#VALUE!</v>
      </c>
      <c r="AD84" s="0" t="e">
        <f aca="true">MAX(0,AC84*(1+(_xlfn.NORM.INV(RAND(),Inputs!$D$39,Inputs!$C$39)))-'Year Schedule'!$K$31+'Year Schedule'!$L$31)</f>
        <v>#VALUE!</v>
      </c>
      <c r="AE84" s="0" t="e">
        <f aca="true">MAX(0,AD84*(1+(_xlfn.NORM.INV(RAND(),Inputs!$D$39,Inputs!$C$39)))-'Year Schedule'!$K$32+'Year Schedule'!$L$32)</f>
        <v>#VALUE!</v>
      </c>
      <c r="AF84" s="0" t="e">
        <f aca="true">MAX(0,AE84*(1+(_xlfn.NORM.INV(RAND(),Inputs!$D$39,Inputs!$C$39)))-'Year Schedule'!$K$33+'Year Schedule'!$L$33)</f>
        <v>#VALUE!</v>
      </c>
      <c r="AG84" s="0" t="e">
        <f aca="true">MAX(0,AF84*(1+(_xlfn.NORM.INV(RAND(),Inputs!$D$39,Inputs!$C$39)))-'Year Schedule'!$K$34+'Year Schedule'!$L$34)</f>
        <v>#VALUE!</v>
      </c>
      <c r="AH84" s="0" t="e">
        <f aca="true">MAX(0,AG84*(1+(_xlfn.NORM.INV(RAND(),Inputs!$D$39,Inputs!$C$39)))-'Year Schedule'!$K$35+'Year Schedule'!$L$35)</f>
        <v>#VALUE!</v>
      </c>
      <c r="AI84" s="0" t="e">
        <f aca="true">MAX(0,AH84*(1+(_xlfn.NORM.INV(RAND(),Inputs!$D$39,Inputs!$C$39)))-'Year Schedule'!$K$36+'Year Schedule'!$L$36)</f>
        <v>#VALUE!</v>
      </c>
      <c r="AJ84" s="0" t="e">
        <f aca="true">MAX(0,AI84*(1+(_xlfn.NORM.INV(RAND(),Inputs!$D$39,Inputs!$C$39)))-'Year Schedule'!$K$37+'Year Schedule'!$L$37)</f>
        <v>#VALUE!</v>
      </c>
      <c r="AK84" s="0" t="e">
        <f aca="true">MAX(0,AJ84*(1+(_xlfn.NORM.INV(RAND(),Inputs!$D$39,Inputs!$C$39)))-'Year Schedule'!$K$38+'Year Schedule'!$L$38)</f>
        <v>#VALUE!</v>
      </c>
      <c r="AL84" s="0" t="e">
        <f aca="true">MAX(0,AK84*(1+(_xlfn.NORM.INV(RAND(),Inputs!$D$39,Inputs!$C$39)))-'Year Schedule'!$K$39+'Year Schedule'!$L$39)</f>
        <v>#VALUE!</v>
      </c>
      <c r="AM84" s="0" t="e">
        <f aca="true">MAX(0,AL84*(1+(_xlfn.NORM.INV(RAND(),Inputs!$D$39,Inputs!$C$39)))-'Year Schedule'!$K$40+'Year Schedule'!$L$40)</f>
        <v>#VALUE!</v>
      </c>
      <c r="AN84" s="0" t="e">
        <f aca="true">MAX(0,AM84*(1+(_xlfn.NORM.INV(RAND(),Inputs!$D$39,Inputs!$C$39)))-'Year Schedule'!$K$41+'Year Schedule'!$L$41)</f>
        <v>#VALUE!</v>
      </c>
      <c r="AO84" s="0" t="e">
        <f aca="true">MAX(0,AN84*(1+(_xlfn.NORM.INV(RAND(),Inputs!$D$39,Inputs!$C$39)))-'Year Schedule'!$K$42+'Year Schedule'!$L$42)</f>
        <v>#VALUE!</v>
      </c>
      <c r="AP84" s="0" t="e">
        <f aca="true">MAX(0,AO84*(1+(_xlfn.NORM.INV(RAND(),Inputs!$D$39,Inputs!$C$39)))-'Year Schedule'!$K$43+'Year Schedule'!$L$43)</f>
        <v>#VALUE!</v>
      </c>
      <c r="AQ84" s="0" t="e">
        <f aca="true">MAX(0,AP84*(1+(_xlfn.NORM.INV(RAND(),Inputs!$D$39,Inputs!$C$39)))-'Year Schedule'!$K$44+'Year Schedule'!$L$44)</f>
        <v>#VALUE!</v>
      </c>
      <c r="AR84" s="0" t="e">
        <f aca="true">MAX(0,AQ84*(1+(_xlfn.NORM.INV(RAND(),Inputs!$D$39,Inputs!$C$39)))-'Year Schedule'!$K$45+'Year Schedule'!$L$45)</f>
        <v>#VALUE!</v>
      </c>
      <c r="AS84" s="0" t="e">
        <f aca="true">MAX(0,AR84*(1+(_xlfn.NORM.INV(RAND(),Inputs!$D$39,Inputs!$C$39)))-'Year Schedule'!$K$46+'Year Schedule'!$L$46)</f>
        <v>#VALUE!</v>
      </c>
      <c r="AT84" s="0" t="e">
        <f aca="true">MAX(0,AS84*(1+(_xlfn.NORM.INV(RAND(),Inputs!$D$39,Inputs!$C$39)))-'Year Schedule'!$K$47+'Year Schedule'!$L$47)</f>
        <v>#VALUE!</v>
      </c>
      <c r="AU84" s="0" t="e">
        <f aca="true">MAX(0,AT84*(1+(_xlfn.NORM.INV(RAND(),Inputs!$D$39,Inputs!$C$39)))-'Year Schedule'!$K$48+'Year Schedule'!$L$48)</f>
        <v>#VALUE!</v>
      </c>
      <c r="AV84" s="0" t="e">
        <f aca="true">MAX(0,AU84*(1+(_xlfn.NORM.INV(RAND(),Inputs!$D$39,Inputs!$C$39)))-'Year Schedule'!$K$49+'Year Schedule'!$L$49)</f>
        <v>#VALUE!</v>
      </c>
      <c r="AW84" s="0" t="e">
        <f aca="true">MAX(0,AV84*(1+(_xlfn.NORM.INV(RAND(),Inputs!$D$39,Inputs!$C$39)))-'Year Schedule'!$K$50+'Year Schedule'!$L$50)</f>
        <v>#VALUE!</v>
      </c>
      <c r="AX84" s="0" t="e">
        <f aca="true">MAX(0,AW84*(1+(_xlfn.NORM.INV(RAND(),Inputs!$D$39,Inputs!$C$39)))-'Year Schedule'!$K$51+'Year Schedule'!$L$51)</f>
        <v>#VALUE!</v>
      </c>
      <c r="AY84" s="0" t="e">
        <f aca="true">MAX(0,AX84*(1+(_xlfn.NORM.INV(RAND(),Inputs!$D$39,Inputs!$C$39)))-'Year Schedule'!$K$52+'Year Schedule'!$L$52)</f>
        <v>#VALUE!</v>
      </c>
      <c r="AZ84" s="0" t="e">
        <f aca="true">MAX(0,AY84*(1+(_xlfn.NORM.INV(RAND(),Inputs!$D$39,Inputs!$C$39)))-'Year Schedule'!$K$53+'Year Schedule'!$L$53)</f>
        <v>#VALUE!</v>
      </c>
      <c r="BA84" s="0" t="e">
        <f aca="false">INDEX(C84:AZ84,1,Inputs!$C$6)</f>
        <v>#VALUE!</v>
      </c>
      <c r="BB84" s="0" t="n">
        <f aca="false">IFERROR(EXP(SUMPRODUCT(LN((C84:INDEX(C84:AZ84,1,Inputs!$C$6)+$C$1004:INDEX($C$1004:$AZ$1004,1,Inputs!$C$6))/B84:INDEX(B84:AY84,1,Inputs!$C$6)))/Inputs!$C$6)-1,-1)</f>
        <v>-1</v>
      </c>
    </row>
    <row r="85" customFormat="false" ht="15" hidden="false" customHeight="true" outlineLevel="0" collapsed="false">
      <c r="A85" s="0" t="n">
        <v>83</v>
      </c>
      <c r="B85" s="177" t="n">
        <f aca="false">Inputs!$C$38</f>
        <v>0</v>
      </c>
      <c r="C85" s="0" t="e">
        <f aca="true">MAX(0,B85*(1+(_xlfn.NORM.INV(RAND(),Inputs!$D$39,Inputs!$C$39)))-'Year Schedule'!$K$4+'Year Schedule'!$L$4)</f>
        <v>#VALUE!</v>
      </c>
      <c r="D85" s="0" t="e">
        <f aca="true">MAX(0,C85*(1+(_xlfn.NORM.INV(RAND(),Inputs!$D$39,Inputs!$C$39)))-'Year Schedule'!$K$5+'Year Schedule'!$L$5)</f>
        <v>#VALUE!</v>
      </c>
      <c r="E85" s="0" t="e">
        <f aca="true">MAX(0,D85*(1+(_xlfn.NORM.INV(RAND(),Inputs!$D$39,Inputs!$C$39)))-'Year Schedule'!$K$6+'Year Schedule'!$L$6)</f>
        <v>#VALUE!</v>
      </c>
      <c r="F85" s="0" t="e">
        <f aca="true">MAX(0,E85*(1+(_xlfn.NORM.INV(RAND(),Inputs!$D$39,Inputs!$C$39)))-'Year Schedule'!$K$7+'Year Schedule'!$L$7)</f>
        <v>#VALUE!</v>
      </c>
      <c r="G85" s="0" t="e">
        <f aca="true">MAX(0,F85*(1+(_xlfn.NORM.INV(RAND(),Inputs!$D$39,Inputs!$C$39)))-'Year Schedule'!$K$8+'Year Schedule'!$L$8)</f>
        <v>#VALUE!</v>
      </c>
      <c r="H85" s="0" t="e">
        <f aca="true">MAX(0,G85*(1+(_xlfn.NORM.INV(RAND(),Inputs!$D$39,Inputs!$C$39)))-'Year Schedule'!$K$9+'Year Schedule'!$L$9)</f>
        <v>#VALUE!</v>
      </c>
      <c r="I85" s="0" t="e">
        <f aca="true">MAX(0,H85*(1+(_xlfn.NORM.INV(RAND(),Inputs!$D$39,Inputs!$C$39)))-'Year Schedule'!$K$10+'Year Schedule'!$L$10)</f>
        <v>#VALUE!</v>
      </c>
      <c r="J85" s="0" t="e">
        <f aca="true">MAX(0,I85*(1+(_xlfn.NORM.INV(RAND(),Inputs!$D$39,Inputs!$C$39)))-'Year Schedule'!$K$11+'Year Schedule'!$L$11)</f>
        <v>#VALUE!</v>
      </c>
      <c r="K85" s="0" t="e">
        <f aca="true">MAX(0,J85*(1+(_xlfn.NORM.INV(RAND(),Inputs!$D$39,Inputs!$C$39)))-'Year Schedule'!$K$12+'Year Schedule'!$L$12)</f>
        <v>#VALUE!</v>
      </c>
      <c r="L85" s="0" t="e">
        <f aca="true">MAX(0,K85*(1+(_xlfn.NORM.INV(RAND(),Inputs!$D$39,Inputs!$C$39)))-'Year Schedule'!$K$13+'Year Schedule'!$L$13)</f>
        <v>#VALUE!</v>
      </c>
      <c r="M85" s="0" t="e">
        <f aca="true">MAX(0,L85*(1+(_xlfn.NORM.INV(RAND(),Inputs!$D$39,Inputs!$C$39)))-'Year Schedule'!$K$14+'Year Schedule'!$L$14)</f>
        <v>#VALUE!</v>
      </c>
      <c r="N85" s="0" t="e">
        <f aca="true">MAX(0,M85*(1+(_xlfn.NORM.INV(RAND(),Inputs!$D$39,Inputs!$C$39)))-'Year Schedule'!$K$15+'Year Schedule'!$L$15)</f>
        <v>#VALUE!</v>
      </c>
      <c r="O85" s="0" t="e">
        <f aca="true">MAX(0,N85*(1+(_xlfn.NORM.INV(RAND(),Inputs!$D$39,Inputs!$C$39)))-'Year Schedule'!$K$16+'Year Schedule'!$L$16)</f>
        <v>#VALUE!</v>
      </c>
      <c r="P85" s="0" t="e">
        <f aca="true">MAX(0,O85*(1+(_xlfn.NORM.INV(RAND(),Inputs!$D$39,Inputs!$C$39)))-'Year Schedule'!$K$17+'Year Schedule'!$L$17)</f>
        <v>#VALUE!</v>
      </c>
      <c r="Q85" s="0" t="e">
        <f aca="true">MAX(0,P85*(1+(_xlfn.NORM.INV(RAND(),Inputs!$D$39,Inputs!$C$39)))-'Year Schedule'!$K$18+'Year Schedule'!$L$18)</f>
        <v>#VALUE!</v>
      </c>
      <c r="R85" s="0" t="e">
        <f aca="true">MAX(0,Q85*(1+(_xlfn.NORM.INV(RAND(),Inputs!$D$39,Inputs!$C$39)))-'Year Schedule'!$K$19+'Year Schedule'!$L$19)</f>
        <v>#VALUE!</v>
      </c>
      <c r="S85" s="0" t="e">
        <f aca="true">MAX(0,R85*(1+(_xlfn.NORM.INV(RAND(),Inputs!$D$39,Inputs!$C$39)))-'Year Schedule'!$K$20+'Year Schedule'!$L$20)</f>
        <v>#VALUE!</v>
      </c>
      <c r="T85" s="0" t="e">
        <f aca="true">MAX(0,S85*(1+(_xlfn.NORM.INV(RAND(),Inputs!$D$39,Inputs!$C$39)))-'Year Schedule'!$K$21+'Year Schedule'!$L$21)</f>
        <v>#VALUE!</v>
      </c>
      <c r="U85" s="0" t="e">
        <f aca="true">MAX(0,T85*(1+(_xlfn.NORM.INV(RAND(),Inputs!$D$39,Inputs!$C$39)))-'Year Schedule'!$K$22+'Year Schedule'!$L$22)</f>
        <v>#VALUE!</v>
      </c>
      <c r="V85" s="0" t="e">
        <f aca="true">MAX(0,U85*(1+(_xlfn.NORM.INV(RAND(),Inputs!$D$39,Inputs!$C$39)))-'Year Schedule'!$K$23+'Year Schedule'!$L$23)</f>
        <v>#VALUE!</v>
      </c>
      <c r="W85" s="0" t="e">
        <f aca="true">MAX(0,V85*(1+(_xlfn.NORM.INV(RAND(),Inputs!$D$39,Inputs!$C$39)))-'Year Schedule'!$K$24+'Year Schedule'!$L$24)</f>
        <v>#VALUE!</v>
      </c>
      <c r="X85" s="0" t="e">
        <f aca="true">MAX(0,W85*(1+(_xlfn.NORM.INV(RAND(),Inputs!$D$39,Inputs!$C$39)))-'Year Schedule'!$K$25+'Year Schedule'!$L$25)</f>
        <v>#VALUE!</v>
      </c>
      <c r="Y85" s="0" t="e">
        <f aca="true">MAX(0,X85*(1+(_xlfn.NORM.INV(RAND(),Inputs!$D$39,Inputs!$C$39)))-'Year Schedule'!$K$26+'Year Schedule'!$L$26)</f>
        <v>#VALUE!</v>
      </c>
      <c r="Z85" s="0" t="e">
        <f aca="true">MAX(0,Y85*(1+(_xlfn.NORM.INV(RAND(),Inputs!$D$39,Inputs!$C$39)))-'Year Schedule'!$K$27+'Year Schedule'!$L$27)</f>
        <v>#VALUE!</v>
      </c>
      <c r="AA85" s="0" t="e">
        <f aca="true">MAX(0,Z85*(1+(_xlfn.NORM.INV(RAND(),Inputs!$D$39,Inputs!$C$39)))-'Year Schedule'!$K$28+'Year Schedule'!$L$28)</f>
        <v>#VALUE!</v>
      </c>
      <c r="AB85" s="0" t="e">
        <f aca="true">MAX(0,AA85*(1+(_xlfn.NORM.INV(RAND(),Inputs!$D$39,Inputs!$C$39)))-'Year Schedule'!$K$29+'Year Schedule'!$L$29)</f>
        <v>#VALUE!</v>
      </c>
      <c r="AC85" s="0" t="e">
        <f aca="true">MAX(0,AB85*(1+(_xlfn.NORM.INV(RAND(),Inputs!$D$39,Inputs!$C$39)))-'Year Schedule'!$K$30+'Year Schedule'!$L$30)</f>
        <v>#VALUE!</v>
      </c>
      <c r="AD85" s="0" t="e">
        <f aca="true">MAX(0,AC85*(1+(_xlfn.NORM.INV(RAND(),Inputs!$D$39,Inputs!$C$39)))-'Year Schedule'!$K$31+'Year Schedule'!$L$31)</f>
        <v>#VALUE!</v>
      </c>
      <c r="AE85" s="0" t="e">
        <f aca="true">MAX(0,AD85*(1+(_xlfn.NORM.INV(RAND(),Inputs!$D$39,Inputs!$C$39)))-'Year Schedule'!$K$32+'Year Schedule'!$L$32)</f>
        <v>#VALUE!</v>
      </c>
      <c r="AF85" s="0" t="e">
        <f aca="true">MAX(0,AE85*(1+(_xlfn.NORM.INV(RAND(),Inputs!$D$39,Inputs!$C$39)))-'Year Schedule'!$K$33+'Year Schedule'!$L$33)</f>
        <v>#VALUE!</v>
      </c>
      <c r="AG85" s="0" t="e">
        <f aca="true">MAX(0,AF85*(1+(_xlfn.NORM.INV(RAND(),Inputs!$D$39,Inputs!$C$39)))-'Year Schedule'!$K$34+'Year Schedule'!$L$34)</f>
        <v>#VALUE!</v>
      </c>
      <c r="AH85" s="0" t="e">
        <f aca="true">MAX(0,AG85*(1+(_xlfn.NORM.INV(RAND(),Inputs!$D$39,Inputs!$C$39)))-'Year Schedule'!$K$35+'Year Schedule'!$L$35)</f>
        <v>#VALUE!</v>
      </c>
      <c r="AI85" s="0" t="e">
        <f aca="true">MAX(0,AH85*(1+(_xlfn.NORM.INV(RAND(),Inputs!$D$39,Inputs!$C$39)))-'Year Schedule'!$K$36+'Year Schedule'!$L$36)</f>
        <v>#VALUE!</v>
      </c>
      <c r="AJ85" s="0" t="e">
        <f aca="true">MAX(0,AI85*(1+(_xlfn.NORM.INV(RAND(),Inputs!$D$39,Inputs!$C$39)))-'Year Schedule'!$K$37+'Year Schedule'!$L$37)</f>
        <v>#VALUE!</v>
      </c>
      <c r="AK85" s="0" t="e">
        <f aca="true">MAX(0,AJ85*(1+(_xlfn.NORM.INV(RAND(),Inputs!$D$39,Inputs!$C$39)))-'Year Schedule'!$K$38+'Year Schedule'!$L$38)</f>
        <v>#VALUE!</v>
      </c>
      <c r="AL85" s="0" t="e">
        <f aca="true">MAX(0,AK85*(1+(_xlfn.NORM.INV(RAND(),Inputs!$D$39,Inputs!$C$39)))-'Year Schedule'!$K$39+'Year Schedule'!$L$39)</f>
        <v>#VALUE!</v>
      </c>
      <c r="AM85" s="0" t="e">
        <f aca="true">MAX(0,AL85*(1+(_xlfn.NORM.INV(RAND(),Inputs!$D$39,Inputs!$C$39)))-'Year Schedule'!$K$40+'Year Schedule'!$L$40)</f>
        <v>#VALUE!</v>
      </c>
      <c r="AN85" s="0" t="e">
        <f aca="true">MAX(0,AM85*(1+(_xlfn.NORM.INV(RAND(),Inputs!$D$39,Inputs!$C$39)))-'Year Schedule'!$K$41+'Year Schedule'!$L$41)</f>
        <v>#VALUE!</v>
      </c>
      <c r="AO85" s="0" t="e">
        <f aca="true">MAX(0,AN85*(1+(_xlfn.NORM.INV(RAND(),Inputs!$D$39,Inputs!$C$39)))-'Year Schedule'!$K$42+'Year Schedule'!$L$42)</f>
        <v>#VALUE!</v>
      </c>
      <c r="AP85" s="0" t="e">
        <f aca="true">MAX(0,AO85*(1+(_xlfn.NORM.INV(RAND(),Inputs!$D$39,Inputs!$C$39)))-'Year Schedule'!$K$43+'Year Schedule'!$L$43)</f>
        <v>#VALUE!</v>
      </c>
      <c r="AQ85" s="0" t="e">
        <f aca="true">MAX(0,AP85*(1+(_xlfn.NORM.INV(RAND(),Inputs!$D$39,Inputs!$C$39)))-'Year Schedule'!$K$44+'Year Schedule'!$L$44)</f>
        <v>#VALUE!</v>
      </c>
      <c r="AR85" s="0" t="e">
        <f aca="true">MAX(0,AQ85*(1+(_xlfn.NORM.INV(RAND(),Inputs!$D$39,Inputs!$C$39)))-'Year Schedule'!$K$45+'Year Schedule'!$L$45)</f>
        <v>#VALUE!</v>
      </c>
      <c r="AS85" s="0" t="e">
        <f aca="true">MAX(0,AR85*(1+(_xlfn.NORM.INV(RAND(),Inputs!$D$39,Inputs!$C$39)))-'Year Schedule'!$K$46+'Year Schedule'!$L$46)</f>
        <v>#VALUE!</v>
      </c>
      <c r="AT85" s="0" t="e">
        <f aca="true">MAX(0,AS85*(1+(_xlfn.NORM.INV(RAND(),Inputs!$D$39,Inputs!$C$39)))-'Year Schedule'!$K$47+'Year Schedule'!$L$47)</f>
        <v>#VALUE!</v>
      </c>
      <c r="AU85" s="0" t="e">
        <f aca="true">MAX(0,AT85*(1+(_xlfn.NORM.INV(RAND(),Inputs!$D$39,Inputs!$C$39)))-'Year Schedule'!$K$48+'Year Schedule'!$L$48)</f>
        <v>#VALUE!</v>
      </c>
      <c r="AV85" s="0" t="e">
        <f aca="true">MAX(0,AU85*(1+(_xlfn.NORM.INV(RAND(),Inputs!$D$39,Inputs!$C$39)))-'Year Schedule'!$K$49+'Year Schedule'!$L$49)</f>
        <v>#VALUE!</v>
      </c>
      <c r="AW85" s="0" t="e">
        <f aca="true">MAX(0,AV85*(1+(_xlfn.NORM.INV(RAND(),Inputs!$D$39,Inputs!$C$39)))-'Year Schedule'!$K$50+'Year Schedule'!$L$50)</f>
        <v>#VALUE!</v>
      </c>
      <c r="AX85" s="0" t="e">
        <f aca="true">MAX(0,AW85*(1+(_xlfn.NORM.INV(RAND(),Inputs!$D$39,Inputs!$C$39)))-'Year Schedule'!$K$51+'Year Schedule'!$L$51)</f>
        <v>#VALUE!</v>
      </c>
      <c r="AY85" s="0" t="e">
        <f aca="true">MAX(0,AX85*(1+(_xlfn.NORM.INV(RAND(),Inputs!$D$39,Inputs!$C$39)))-'Year Schedule'!$K$52+'Year Schedule'!$L$52)</f>
        <v>#VALUE!</v>
      </c>
      <c r="AZ85" s="0" t="e">
        <f aca="true">MAX(0,AY85*(1+(_xlfn.NORM.INV(RAND(),Inputs!$D$39,Inputs!$C$39)))-'Year Schedule'!$K$53+'Year Schedule'!$L$53)</f>
        <v>#VALUE!</v>
      </c>
      <c r="BA85" s="0" t="e">
        <f aca="false">INDEX(C85:AZ85,1,Inputs!$C$6)</f>
        <v>#VALUE!</v>
      </c>
      <c r="BB85" s="0" t="n">
        <f aca="false">IFERROR(EXP(SUMPRODUCT(LN((C85:INDEX(C85:AZ85,1,Inputs!$C$6)+$C$1004:INDEX($C$1004:$AZ$1004,1,Inputs!$C$6))/B85:INDEX(B85:AY85,1,Inputs!$C$6)))/Inputs!$C$6)-1,-1)</f>
        <v>-1</v>
      </c>
    </row>
    <row r="86" customFormat="false" ht="15" hidden="false" customHeight="true" outlineLevel="0" collapsed="false">
      <c r="A86" s="0" t="n">
        <v>84</v>
      </c>
      <c r="B86" s="177" t="n">
        <f aca="false">Inputs!$C$38</f>
        <v>0</v>
      </c>
      <c r="C86" s="0" t="e">
        <f aca="true">MAX(0,B86*(1+(_xlfn.NORM.INV(RAND(),Inputs!$D$39,Inputs!$C$39)))-'Year Schedule'!$K$4+'Year Schedule'!$L$4)</f>
        <v>#VALUE!</v>
      </c>
      <c r="D86" s="0" t="e">
        <f aca="true">MAX(0,C86*(1+(_xlfn.NORM.INV(RAND(),Inputs!$D$39,Inputs!$C$39)))-'Year Schedule'!$K$5+'Year Schedule'!$L$5)</f>
        <v>#VALUE!</v>
      </c>
      <c r="E86" s="0" t="e">
        <f aca="true">MAX(0,D86*(1+(_xlfn.NORM.INV(RAND(),Inputs!$D$39,Inputs!$C$39)))-'Year Schedule'!$K$6+'Year Schedule'!$L$6)</f>
        <v>#VALUE!</v>
      </c>
      <c r="F86" s="0" t="e">
        <f aca="true">MAX(0,E86*(1+(_xlfn.NORM.INV(RAND(),Inputs!$D$39,Inputs!$C$39)))-'Year Schedule'!$K$7+'Year Schedule'!$L$7)</f>
        <v>#VALUE!</v>
      </c>
      <c r="G86" s="0" t="e">
        <f aca="true">MAX(0,F86*(1+(_xlfn.NORM.INV(RAND(),Inputs!$D$39,Inputs!$C$39)))-'Year Schedule'!$K$8+'Year Schedule'!$L$8)</f>
        <v>#VALUE!</v>
      </c>
      <c r="H86" s="0" t="e">
        <f aca="true">MAX(0,G86*(1+(_xlfn.NORM.INV(RAND(),Inputs!$D$39,Inputs!$C$39)))-'Year Schedule'!$K$9+'Year Schedule'!$L$9)</f>
        <v>#VALUE!</v>
      </c>
      <c r="I86" s="0" t="e">
        <f aca="true">MAX(0,H86*(1+(_xlfn.NORM.INV(RAND(),Inputs!$D$39,Inputs!$C$39)))-'Year Schedule'!$K$10+'Year Schedule'!$L$10)</f>
        <v>#VALUE!</v>
      </c>
      <c r="J86" s="0" t="e">
        <f aca="true">MAX(0,I86*(1+(_xlfn.NORM.INV(RAND(),Inputs!$D$39,Inputs!$C$39)))-'Year Schedule'!$K$11+'Year Schedule'!$L$11)</f>
        <v>#VALUE!</v>
      </c>
      <c r="K86" s="0" t="e">
        <f aca="true">MAX(0,J86*(1+(_xlfn.NORM.INV(RAND(),Inputs!$D$39,Inputs!$C$39)))-'Year Schedule'!$K$12+'Year Schedule'!$L$12)</f>
        <v>#VALUE!</v>
      </c>
      <c r="L86" s="0" t="e">
        <f aca="true">MAX(0,K86*(1+(_xlfn.NORM.INV(RAND(),Inputs!$D$39,Inputs!$C$39)))-'Year Schedule'!$K$13+'Year Schedule'!$L$13)</f>
        <v>#VALUE!</v>
      </c>
      <c r="M86" s="0" t="e">
        <f aca="true">MAX(0,L86*(1+(_xlfn.NORM.INV(RAND(),Inputs!$D$39,Inputs!$C$39)))-'Year Schedule'!$K$14+'Year Schedule'!$L$14)</f>
        <v>#VALUE!</v>
      </c>
      <c r="N86" s="0" t="e">
        <f aca="true">MAX(0,M86*(1+(_xlfn.NORM.INV(RAND(),Inputs!$D$39,Inputs!$C$39)))-'Year Schedule'!$K$15+'Year Schedule'!$L$15)</f>
        <v>#VALUE!</v>
      </c>
      <c r="O86" s="0" t="e">
        <f aca="true">MAX(0,N86*(1+(_xlfn.NORM.INV(RAND(),Inputs!$D$39,Inputs!$C$39)))-'Year Schedule'!$K$16+'Year Schedule'!$L$16)</f>
        <v>#VALUE!</v>
      </c>
      <c r="P86" s="0" t="e">
        <f aca="true">MAX(0,O86*(1+(_xlfn.NORM.INV(RAND(),Inputs!$D$39,Inputs!$C$39)))-'Year Schedule'!$K$17+'Year Schedule'!$L$17)</f>
        <v>#VALUE!</v>
      </c>
      <c r="Q86" s="0" t="e">
        <f aca="true">MAX(0,P86*(1+(_xlfn.NORM.INV(RAND(),Inputs!$D$39,Inputs!$C$39)))-'Year Schedule'!$K$18+'Year Schedule'!$L$18)</f>
        <v>#VALUE!</v>
      </c>
      <c r="R86" s="0" t="e">
        <f aca="true">MAX(0,Q86*(1+(_xlfn.NORM.INV(RAND(),Inputs!$D$39,Inputs!$C$39)))-'Year Schedule'!$K$19+'Year Schedule'!$L$19)</f>
        <v>#VALUE!</v>
      </c>
      <c r="S86" s="0" t="e">
        <f aca="true">MAX(0,R86*(1+(_xlfn.NORM.INV(RAND(),Inputs!$D$39,Inputs!$C$39)))-'Year Schedule'!$K$20+'Year Schedule'!$L$20)</f>
        <v>#VALUE!</v>
      </c>
      <c r="T86" s="0" t="e">
        <f aca="true">MAX(0,S86*(1+(_xlfn.NORM.INV(RAND(),Inputs!$D$39,Inputs!$C$39)))-'Year Schedule'!$K$21+'Year Schedule'!$L$21)</f>
        <v>#VALUE!</v>
      </c>
      <c r="U86" s="0" t="e">
        <f aca="true">MAX(0,T86*(1+(_xlfn.NORM.INV(RAND(),Inputs!$D$39,Inputs!$C$39)))-'Year Schedule'!$K$22+'Year Schedule'!$L$22)</f>
        <v>#VALUE!</v>
      </c>
      <c r="V86" s="0" t="e">
        <f aca="true">MAX(0,U86*(1+(_xlfn.NORM.INV(RAND(),Inputs!$D$39,Inputs!$C$39)))-'Year Schedule'!$K$23+'Year Schedule'!$L$23)</f>
        <v>#VALUE!</v>
      </c>
      <c r="W86" s="0" t="e">
        <f aca="true">MAX(0,V86*(1+(_xlfn.NORM.INV(RAND(),Inputs!$D$39,Inputs!$C$39)))-'Year Schedule'!$K$24+'Year Schedule'!$L$24)</f>
        <v>#VALUE!</v>
      </c>
      <c r="X86" s="0" t="e">
        <f aca="true">MAX(0,W86*(1+(_xlfn.NORM.INV(RAND(),Inputs!$D$39,Inputs!$C$39)))-'Year Schedule'!$K$25+'Year Schedule'!$L$25)</f>
        <v>#VALUE!</v>
      </c>
      <c r="Y86" s="0" t="e">
        <f aca="true">MAX(0,X86*(1+(_xlfn.NORM.INV(RAND(),Inputs!$D$39,Inputs!$C$39)))-'Year Schedule'!$K$26+'Year Schedule'!$L$26)</f>
        <v>#VALUE!</v>
      </c>
      <c r="Z86" s="0" t="e">
        <f aca="true">MAX(0,Y86*(1+(_xlfn.NORM.INV(RAND(),Inputs!$D$39,Inputs!$C$39)))-'Year Schedule'!$K$27+'Year Schedule'!$L$27)</f>
        <v>#VALUE!</v>
      </c>
      <c r="AA86" s="0" t="e">
        <f aca="true">MAX(0,Z86*(1+(_xlfn.NORM.INV(RAND(),Inputs!$D$39,Inputs!$C$39)))-'Year Schedule'!$K$28+'Year Schedule'!$L$28)</f>
        <v>#VALUE!</v>
      </c>
      <c r="AB86" s="0" t="e">
        <f aca="true">MAX(0,AA86*(1+(_xlfn.NORM.INV(RAND(),Inputs!$D$39,Inputs!$C$39)))-'Year Schedule'!$K$29+'Year Schedule'!$L$29)</f>
        <v>#VALUE!</v>
      </c>
      <c r="AC86" s="0" t="e">
        <f aca="true">MAX(0,AB86*(1+(_xlfn.NORM.INV(RAND(),Inputs!$D$39,Inputs!$C$39)))-'Year Schedule'!$K$30+'Year Schedule'!$L$30)</f>
        <v>#VALUE!</v>
      </c>
      <c r="AD86" s="0" t="e">
        <f aca="true">MAX(0,AC86*(1+(_xlfn.NORM.INV(RAND(),Inputs!$D$39,Inputs!$C$39)))-'Year Schedule'!$K$31+'Year Schedule'!$L$31)</f>
        <v>#VALUE!</v>
      </c>
      <c r="AE86" s="0" t="e">
        <f aca="true">MAX(0,AD86*(1+(_xlfn.NORM.INV(RAND(),Inputs!$D$39,Inputs!$C$39)))-'Year Schedule'!$K$32+'Year Schedule'!$L$32)</f>
        <v>#VALUE!</v>
      </c>
      <c r="AF86" s="0" t="e">
        <f aca="true">MAX(0,AE86*(1+(_xlfn.NORM.INV(RAND(),Inputs!$D$39,Inputs!$C$39)))-'Year Schedule'!$K$33+'Year Schedule'!$L$33)</f>
        <v>#VALUE!</v>
      </c>
      <c r="AG86" s="0" t="e">
        <f aca="true">MAX(0,AF86*(1+(_xlfn.NORM.INV(RAND(),Inputs!$D$39,Inputs!$C$39)))-'Year Schedule'!$K$34+'Year Schedule'!$L$34)</f>
        <v>#VALUE!</v>
      </c>
      <c r="AH86" s="0" t="e">
        <f aca="true">MAX(0,AG86*(1+(_xlfn.NORM.INV(RAND(),Inputs!$D$39,Inputs!$C$39)))-'Year Schedule'!$K$35+'Year Schedule'!$L$35)</f>
        <v>#VALUE!</v>
      </c>
      <c r="AI86" s="0" t="e">
        <f aca="true">MAX(0,AH86*(1+(_xlfn.NORM.INV(RAND(),Inputs!$D$39,Inputs!$C$39)))-'Year Schedule'!$K$36+'Year Schedule'!$L$36)</f>
        <v>#VALUE!</v>
      </c>
      <c r="AJ86" s="0" t="e">
        <f aca="true">MAX(0,AI86*(1+(_xlfn.NORM.INV(RAND(),Inputs!$D$39,Inputs!$C$39)))-'Year Schedule'!$K$37+'Year Schedule'!$L$37)</f>
        <v>#VALUE!</v>
      </c>
      <c r="AK86" s="0" t="e">
        <f aca="true">MAX(0,AJ86*(1+(_xlfn.NORM.INV(RAND(),Inputs!$D$39,Inputs!$C$39)))-'Year Schedule'!$K$38+'Year Schedule'!$L$38)</f>
        <v>#VALUE!</v>
      </c>
      <c r="AL86" s="0" t="e">
        <f aca="true">MAX(0,AK86*(1+(_xlfn.NORM.INV(RAND(),Inputs!$D$39,Inputs!$C$39)))-'Year Schedule'!$K$39+'Year Schedule'!$L$39)</f>
        <v>#VALUE!</v>
      </c>
      <c r="AM86" s="0" t="e">
        <f aca="true">MAX(0,AL86*(1+(_xlfn.NORM.INV(RAND(),Inputs!$D$39,Inputs!$C$39)))-'Year Schedule'!$K$40+'Year Schedule'!$L$40)</f>
        <v>#VALUE!</v>
      </c>
      <c r="AN86" s="0" t="e">
        <f aca="true">MAX(0,AM86*(1+(_xlfn.NORM.INV(RAND(),Inputs!$D$39,Inputs!$C$39)))-'Year Schedule'!$K$41+'Year Schedule'!$L$41)</f>
        <v>#VALUE!</v>
      </c>
      <c r="AO86" s="0" t="e">
        <f aca="true">MAX(0,AN86*(1+(_xlfn.NORM.INV(RAND(),Inputs!$D$39,Inputs!$C$39)))-'Year Schedule'!$K$42+'Year Schedule'!$L$42)</f>
        <v>#VALUE!</v>
      </c>
      <c r="AP86" s="0" t="e">
        <f aca="true">MAX(0,AO86*(1+(_xlfn.NORM.INV(RAND(),Inputs!$D$39,Inputs!$C$39)))-'Year Schedule'!$K$43+'Year Schedule'!$L$43)</f>
        <v>#VALUE!</v>
      </c>
      <c r="AQ86" s="0" t="e">
        <f aca="true">MAX(0,AP86*(1+(_xlfn.NORM.INV(RAND(),Inputs!$D$39,Inputs!$C$39)))-'Year Schedule'!$K$44+'Year Schedule'!$L$44)</f>
        <v>#VALUE!</v>
      </c>
      <c r="AR86" s="0" t="e">
        <f aca="true">MAX(0,AQ86*(1+(_xlfn.NORM.INV(RAND(),Inputs!$D$39,Inputs!$C$39)))-'Year Schedule'!$K$45+'Year Schedule'!$L$45)</f>
        <v>#VALUE!</v>
      </c>
      <c r="AS86" s="0" t="e">
        <f aca="true">MAX(0,AR86*(1+(_xlfn.NORM.INV(RAND(),Inputs!$D$39,Inputs!$C$39)))-'Year Schedule'!$K$46+'Year Schedule'!$L$46)</f>
        <v>#VALUE!</v>
      </c>
      <c r="AT86" s="0" t="e">
        <f aca="true">MAX(0,AS86*(1+(_xlfn.NORM.INV(RAND(),Inputs!$D$39,Inputs!$C$39)))-'Year Schedule'!$K$47+'Year Schedule'!$L$47)</f>
        <v>#VALUE!</v>
      </c>
      <c r="AU86" s="0" t="e">
        <f aca="true">MAX(0,AT86*(1+(_xlfn.NORM.INV(RAND(),Inputs!$D$39,Inputs!$C$39)))-'Year Schedule'!$K$48+'Year Schedule'!$L$48)</f>
        <v>#VALUE!</v>
      </c>
      <c r="AV86" s="0" t="e">
        <f aca="true">MAX(0,AU86*(1+(_xlfn.NORM.INV(RAND(),Inputs!$D$39,Inputs!$C$39)))-'Year Schedule'!$K$49+'Year Schedule'!$L$49)</f>
        <v>#VALUE!</v>
      </c>
      <c r="AW86" s="0" t="e">
        <f aca="true">MAX(0,AV86*(1+(_xlfn.NORM.INV(RAND(),Inputs!$D$39,Inputs!$C$39)))-'Year Schedule'!$K$50+'Year Schedule'!$L$50)</f>
        <v>#VALUE!</v>
      </c>
      <c r="AX86" s="0" t="e">
        <f aca="true">MAX(0,AW86*(1+(_xlfn.NORM.INV(RAND(),Inputs!$D$39,Inputs!$C$39)))-'Year Schedule'!$K$51+'Year Schedule'!$L$51)</f>
        <v>#VALUE!</v>
      </c>
      <c r="AY86" s="0" t="e">
        <f aca="true">MAX(0,AX86*(1+(_xlfn.NORM.INV(RAND(),Inputs!$D$39,Inputs!$C$39)))-'Year Schedule'!$K$52+'Year Schedule'!$L$52)</f>
        <v>#VALUE!</v>
      </c>
      <c r="AZ86" s="0" t="e">
        <f aca="true">MAX(0,AY86*(1+(_xlfn.NORM.INV(RAND(),Inputs!$D$39,Inputs!$C$39)))-'Year Schedule'!$K$53+'Year Schedule'!$L$53)</f>
        <v>#VALUE!</v>
      </c>
      <c r="BA86" s="0" t="e">
        <f aca="false">INDEX(C86:AZ86,1,Inputs!$C$6)</f>
        <v>#VALUE!</v>
      </c>
      <c r="BB86" s="0" t="n">
        <f aca="false">IFERROR(EXP(SUMPRODUCT(LN((C86:INDEX(C86:AZ86,1,Inputs!$C$6)+$C$1004:INDEX($C$1004:$AZ$1004,1,Inputs!$C$6))/B86:INDEX(B86:AY86,1,Inputs!$C$6)))/Inputs!$C$6)-1,-1)</f>
        <v>-1</v>
      </c>
    </row>
    <row r="87" customFormat="false" ht="15" hidden="false" customHeight="true" outlineLevel="0" collapsed="false">
      <c r="A87" s="0" t="n">
        <v>85</v>
      </c>
      <c r="B87" s="177" t="n">
        <f aca="false">Inputs!$C$38</f>
        <v>0</v>
      </c>
      <c r="C87" s="0" t="e">
        <f aca="true">MAX(0,B87*(1+(_xlfn.NORM.INV(RAND(),Inputs!$D$39,Inputs!$C$39)))-'Year Schedule'!$K$4+'Year Schedule'!$L$4)</f>
        <v>#VALUE!</v>
      </c>
      <c r="D87" s="0" t="e">
        <f aca="true">MAX(0,C87*(1+(_xlfn.NORM.INV(RAND(),Inputs!$D$39,Inputs!$C$39)))-'Year Schedule'!$K$5+'Year Schedule'!$L$5)</f>
        <v>#VALUE!</v>
      </c>
      <c r="E87" s="0" t="e">
        <f aca="true">MAX(0,D87*(1+(_xlfn.NORM.INV(RAND(),Inputs!$D$39,Inputs!$C$39)))-'Year Schedule'!$K$6+'Year Schedule'!$L$6)</f>
        <v>#VALUE!</v>
      </c>
      <c r="F87" s="0" t="e">
        <f aca="true">MAX(0,E87*(1+(_xlfn.NORM.INV(RAND(),Inputs!$D$39,Inputs!$C$39)))-'Year Schedule'!$K$7+'Year Schedule'!$L$7)</f>
        <v>#VALUE!</v>
      </c>
      <c r="G87" s="0" t="e">
        <f aca="true">MAX(0,F87*(1+(_xlfn.NORM.INV(RAND(),Inputs!$D$39,Inputs!$C$39)))-'Year Schedule'!$K$8+'Year Schedule'!$L$8)</f>
        <v>#VALUE!</v>
      </c>
      <c r="H87" s="0" t="e">
        <f aca="true">MAX(0,G87*(1+(_xlfn.NORM.INV(RAND(),Inputs!$D$39,Inputs!$C$39)))-'Year Schedule'!$K$9+'Year Schedule'!$L$9)</f>
        <v>#VALUE!</v>
      </c>
      <c r="I87" s="0" t="e">
        <f aca="true">MAX(0,H87*(1+(_xlfn.NORM.INV(RAND(),Inputs!$D$39,Inputs!$C$39)))-'Year Schedule'!$K$10+'Year Schedule'!$L$10)</f>
        <v>#VALUE!</v>
      </c>
      <c r="J87" s="0" t="e">
        <f aca="true">MAX(0,I87*(1+(_xlfn.NORM.INV(RAND(),Inputs!$D$39,Inputs!$C$39)))-'Year Schedule'!$K$11+'Year Schedule'!$L$11)</f>
        <v>#VALUE!</v>
      </c>
      <c r="K87" s="0" t="e">
        <f aca="true">MAX(0,J87*(1+(_xlfn.NORM.INV(RAND(),Inputs!$D$39,Inputs!$C$39)))-'Year Schedule'!$K$12+'Year Schedule'!$L$12)</f>
        <v>#VALUE!</v>
      </c>
      <c r="L87" s="0" t="e">
        <f aca="true">MAX(0,K87*(1+(_xlfn.NORM.INV(RAND(),Inputs!$D$39,Inputs!$C$39)))-'Year Schedule'!$K$13+'Year Schedule'!$L$13)</f>
        <v>#VALUE!</v>
      </c>
      <c r="M87" s="0" t="e">
        <f aca="true">MAX(0,L87*(1+(_xlfn.NORM.INV(RAND(),Inputs!$D$39,Inputs!$C$39)))-'Year Schedule'!$K$14+'Year Schedule'!$L$14)</f>
        <v>#VALUE!</v>
      </c>
      <c r="N87" s="0" t="e">
        <f aca="true">MAX(0,M87*(1+(_xlfn.NORM.INV(RAND(),Inputs!$D$39,Inputs!$C$39)))-'Year Schedule'!$K$15+'Year Schedule'!$L$15)</f>
        <v>#VALUE!</v>
      </c>
      <c r="O87" s="0" t="e">
        <f aca="true">MAX(0,N87*(1+(_xlfn.NORM.INV(RAND(),Inputs!$D$39,Inputs!$C$39)))-'Year Schedule'!$K$16+'Year Schedule'!$L$16)</f>
        <v>#VALUE!</v>
      </c>
      <c r="P87" s="0" t="e">
        <f aca="true">MAX(0,O87*(1+(_xlfn.NORM.INV(RAND(),Inputs!$D$39,Inputs!$C$39)))-'Year Schedule'!$K$17+'Year Schedule'!$L$17)</f>
        <v>#VALUE!</v>
      </c>
      <c r="Q87" s="0" t="e">
        <f aca="true">MAX(0,P87*(1+(_xlfn.NORM.INV(RAND(),Inputs!$D$39,Inputs!$C$39)))-'Year Schedule'!$K$18+'Year Schedule'!$L$18)</f>
        <v>#VALUE!</v>
      </c>
      <c r="R87" s="0" t="e">
        <f aca="true">MAX(0,Q87*(1+(_xlfn.NORM.INV(RAND(),Inputs!$D$39,Inputs!$C$39)))-'Year Schedule'!$K$19+'Year Schedule'!$L$19)</f>
        <v>#VALUE!</v>
      </c>
      <c r="S87" s="0" t="e">
        <f aca="true">MAX(0,R87*(1+(_xlfn.NORM.INV(RAND(),Inputs!$D$39,Inputs!$C$39)))-'Year Schedule'!$K$20+'Year Schedule'!$L$20)</f>
        <v>#VALUE!</v>
      </c>
      <c r="T87" s="0" t="e">
        <f aca="true">MAX(0,S87*(1+(_xlfn.NORM.INV(RAND(),Inputs!$D$39,Inputs!$C$39)))-'Year Schedule'!$K$21+'Year Schedule'!$L$21)</f>
        <v>#VALUE!</v>
      </c>
      <c r="U87" s="0" t="e">
        <f aca="true">MAX(0,T87*(1+(_xlfn.NORM.INV(RAND(),Inputs!$D$39,Inputs!$C$39)))-'Year Schedule'!$K$22+'Year Schedule'!$L$22)</f>
        <v>#VALUE!</v>
      </c>
      <c r="V87" s="0" t="e">
        <f aca="true">MAX(0,U87*(1+(_xlfn.NORM.INV(RAND(),Inputs!$D$39,Inputs!$C$39)))-'Year Schedule'!$K$23+'Year Schedule'!$L$23)</f>
        <v>#VALUE!</v>
      </c>
      <c r="W87" s="0" t="e">
        <f aca="true">MAX(0,V87*(1+(_xlfn.NORM.INV(RAND(),Inputs!$D$39,Inputs!$C$39)))-'Year Schedule'!$K$24+'Year Schedule'!$L$24)</f>
        <v>#VALUE!</v>
      </c>
      <c r="X87" s="0" t="e">
        <f aca="true">MAX(0,W87*(1+(_xlfn.NORM.INV(RAND(),Inputs!$D$39,Inputs!$C$39)))-'Year Schedule'!$K$25+'Year Schedule'!$L$25)</f>
        <v>#VALUE!</v>
      </c>
      <c r="Y87" s="0" t="e">
        <f aca="true">MAX(0,X87*(1+(_xlfn.NORM.INV(RAND(),Inputs!$D$39,Inputs!$C$39)))-'Year Schedule'!$K$26+'Year Schedule'!$L$26)</f>
        <v>#VALUE!</v>
      </c>
      <c r="Z87" s="0" t="e">
        <f aca="true">MAX(0,Y87*(1+(_xlfn.NORM.INV(RAND(),Inputs!$D$39,Inputs!$C$39)))-'Year Schedule'!$K$27+'Year Schedule'!$L$27)</f>
        <v>#VALUE!</v>
      </c>
      <c r="AA87" s="0" t="e">
        <f aca="true">MAX(0,Z87*(1+(_xlfn.NORM.INV(RAND(),Inputs!$D$39,Inputs!$C$39)))-'Year Schedule'!$K$28+'Year Schedule'!$L$28)</f>
        <v>#VALUE!</v>
      </c>
      <c r="AB87" s="0" t="e">
        <f aca="true">MAX(0,AA87*(1+(_xlfn.NORM.INV(RAND(),Inputs!$D$39,Inputs!$C$39)))-'Year Schedule'!$K$29+'Year Schedule'!$L$29)</f>
        <v>#VALUE!</v>
      </c>
      <c r="AC87" s="0" t="e">
        <f aca="true">MAX(0,AB87*(1+(_xlfn.NORM.INV(RAND(),Inputs!$D$39,Inputs!$C$39)))-'Year Schedule'!$K$30+'Year Schedule'!$L$30)</f>
        <v>#VALUE!</v>
      </c>
      <c r="AD87" s="0" t="e">
        <f aca="true">MAX(0,AC87*(1+(_xlfn.NORM.INV(RAND(),Inputs!$D$39,Inputs!$C$39)))-'Year Schedule'!$K$31+'Year Schedule'!$L$31)</f>
        <v>#VALUE!</v>
      </c>
      <c r="AE87" s="0" t="e">
        <f aca="true">MAX(0,AD87*(1+(_xlfn.NORM.INV(RAND(),Inputs!$D$39,Inputs!$C$39)))-'Year Schedule'!$K$32+'Year Schedule'!$L$32)</f>
        <v>#VALUE!</v>
      </c>
      <c r="AF87" s="0" t="e">
        <f aca="true">MAX(0,AE87*(1+(_xlfn.NORM.INV(RAND(),Inputs!$D$39,Inputs!$C$39)))-'Year Schedule'!$K$33+'Year Schedule'!$L$33)</f>
        <v>#VALUE!</v>
      </c>
      <c r="AG87" s="0" t="e">
        <f aca="true">MAX(0,AF87*(1+(_xlfn.NORM.INV(RAND(),Inputs!$D$39,Inputs!$C$39)))-'Year Schedule'!$K$34+'Year Schedule'!$L$34)</f>
        <v>#VALUE!</v>
      </c>
      <c r="AH87" s="0" t="e">
        <f aca="true">MAX(0,AG87*(1+(_xlfn.NORM.INV(RAND(),Inputs!$D$39,Inputs!$C$39)))-'Year Schedule'!$K$35+'Year Schedule'!$L$35)</f>
        <v>#VALUE!</v>
      </c>
      <c r="AI87" s="0" t="e">
        <f aca="true">MAX(0,AH87*(1+(_xlfn.NORM.INV(RAND(),Inputs!$D$39,Inputs!$C$39)))-'Year Schedule'!$K$36+'Year Schedule'!$L$36)</f>
        <v>#VALUE!</v>
      </c>
      <c r="AJ87" s="0" t="e">
        <f aca="true">MAX(0,AI87*(1+(_xlfn.NORM.INV(RAND(),Inputs!$D$39,Inputs!$C$39)))-'Year Schedule'!$K$37+'Year Schedule'!$L$37)</f>
        <v>#VALUE!</v>
      </c>
      <c r="AK87" s="0" t="e">
        <f aca="true">MAX(0,AJ87*(1+(_xlfn.NORM.INV(RAND(),Inputs!$D$39,Inputs!$C$39)))-'Year Schedule'!$K$38+'Year Schedule'!$L$38)</f>
        <v>#VALUE!</v>
      </c>
      <c r="AL87" s="0" t="e">
        <f aca="true">MAX(0,AK87*(1+(_xlfn.NORM.INV(RAND(),Inputs!$D$39,Inputs!$C$39)))-'Year Schedule'!$K$39+'Year Schedule'!$L$39)</f>
        <v>#VALUE!</v>
      </c>
      <c r="AM87" s="0" t="e">
        <f aca="true">MAX(0,AL87*(1+(_xlfn.NORM.INV(RAND(),Inputs!$D$39,Inputs!$C$39)))-'Year Schedule'!$K$40+'Year Schedule'!$L$40)</f>
        <v>#VALUE!</v>
      </c>
      <c r="AN87" s="0" t="e">
        <f aca="true">MAX(0,AM87*(1+(_xlfn.NORM.INV(RAND(),Inputs!$D$39,Inputs!$C$39)))-'Year Schedule'!$K$41+'Year Schedule'!$L$41)</f>
        <v>#VALUE!</v>
      </c>
      <c r="AO87" s="0" t="e">
        <f aca="true">MAX(0,AN87*(1+(_xlfn.NORM.INV(RAND(),Inputs!$D$39,Inputs!$C$39)))-'Year Schedule'!$K$42+'Year Schedule'!$L$42)</f>
        <v>#VALUE!</v>
      </c>
      <c r="AP87" s="0" t="e">
        <f aca="true">MAX(0,AO87*(1+(_xlfn.NORM.INV(RAND(),Inputs!$D$39,Inputs!$C$39)))-'Year Schedule'!$K$43+'Year Schedule'!$L$43)</f>
        <v>#VALUE!</v>
      </c>
      <c r="AQ87" s="0" t="e">
        <f aca="true">MAX(0,AP87*(1+(_xlfn.NORM.INV(RAND(),Inputs!$D$39,Inputs!$C$39)))-'Year Schedule'!$K$44+'Year Schedule'!$L$44)</f>
        <v>#VALUE!</v>
      </c>
      <c r="AR87" s="0" t="e">
        <f aca="true">MAX(0,AQ87*(1+(_xlfn.NORM.INV(RAND(),Inputs!$D$39,Inputs!$C$39)))-'Year Schedule'!$K$45+'Year Schedule'!$L$45)</f>
        <v>#VALUE!</v>
      </c>
      <c r="AS87" s="0" t="e">
        <f aca="true">MAX(0,AR87*(1+(_xlfn.NORM.INV(RAND(),Inputs!$D$39,Inputs!$C$39)))-'Year Schedule'!$K$46+'Year Schedule'!$L$46)</f>
        <v>#VALUE!</v>
      </c>
      <c r="AT87" s="0" t="e">
        <f aca="true">MAX(0,AS87*(1+(_xlfn.NORM.INV(RAND(),Inputs!$D$39,Inputs!$C$39)))-'Year Schedule'!$K$47+'Year Schedule'!$L$47)</f>
        <v>#VALUE!</v>
      </c>
      <c r="AU87" s="0" t="e">
        <f aca="true">MAX(0,AT87*(1+(_xlfn.NORM.INV(RAND(),Inputs!$D$39,Inputs!$C$39)))-'Year Schedule'!$K$48+'Year Schedule'!$L$48)</f>
        <v>#VALUE!</v>
      </c>
      <c r="AV87" s="0" t="e">
        <f aca="true">MAX(0,AU87*(1+(_xlfn.NORM.INV(RAND(),Inputs!$D$39,Inputs!$C$39)))-'Year Schedule'!$K$49+'Year Schedule'!$L$49)</f>
        <v>#VALUE!</v>
      </c>
      <c r="AW87" s="0" t="e">
        <f aca="true">MAX(0,AV87*(1+(_xlfn.NORM.INV(RAND(),Inputs!$D$39,Inputs!$C$39)))-'Year Schedule'!$K$50+'Year Schedule'!$L$50)</f>
        <v>#VALUE!</v>
      </c>
      <c r="AX87" s="0" t="e">
        <f aca="true">MAX(0,AW87*(1+(_xlfn.NORM.INV(RAND(),Inputs!$D$39,Inputs!$C$39)))-'Year Schedule'!$K$51+'Year Schedule'!$L$51)</f>
        <v>#VALUE!</v>
      </c>
      <c r="AY87" s="0" t="e">
        <f aca="true">MAX(0,AX87*(1+(_xlfn.NORM.INV(RAND(),Inputs!$D$39,Inputs!$C$39)))-'Year Schedule'!$K$52+'Year Schedule'!$L$52)</f>
        <v>#VALUE!</v>
      </c>
      <c r="AZ87" s="0" t="e">
        <f aca="true">MAX(0,AY87*(1+(_xlfn.NORM.INV(RAND(),Inputs!$D$39,Inputs!$C$39)))-'Year Schedule'!$K$53+'Year Schedule'!$L$53)</f>
        <v>#VALUE!</v>
      </c>
      <c r="BA87" s="0" t="e">
        <f aca="false">INDEX(C87:AZ87,1,Inputs!$C$6)</f>
        <v>#VALUE!</v>
      </c>
      <c r="BB87" s="0" t="n">
        <f aca="false">IFERROR(EXP(SUMPRODUCT(LN((C87:INDEX(C87:AZ87,1,Inputs!$C$6)+$C$1004:INDEX($C$1004:$AZ$1004,1,Inputs!$C$6))/B87:INDEX(B87:AY87,1,Inputs!$C$6)))/Inputs!$C$6)-1,-1)</f>
        <v>-1</v>
      </c>
    </row>
    <row r="88" customFormat="false" ht="15" hidden="false" customHeight="true" outlineLevel="0" collapsed="false">
      <c r="A88" s="0" t="n">
        <v>86</v>
      </c>
      <c r="B88" s="177" t="n">
        <f aca="false">Inputs!$C$38</f>
        <v>0</v>
      </c>
      <c r="C88" s="0" t="e">
        <f aca="true">MAX(0,B88*(1+(_xlfn.NORM.INV(RAND(),Inputs!$D$39,Inputs!$C$39)))-'Year Schedule'!$K$4+'Year Schedule'!$L$4)</f>
        <v>#VALUE!</v>
      </c>
      <c r="D88" s="0" t="e">
        <f aca="true">MAX(0,C88*(1+(_xlfn.NORM.INV(RAND(),Inputs!$D$39,Inputs!$C$39)))-'Year Schedule'!$K$5+'Year Schedule'!$L$5)</f>
        <v>#VALUE!</v>
      </c>
      <c r="E88" s="0" t="e">
        <f aca="true">MAX(0,D88*(1+(_xlfn.NORM.INV(RAND(),Inputs!$D$39,Inputs!$C$39)))-'Year Schedule'!$K$6+'Year Schedule'!$L$6)</f>
        <v>#VALUE!</v>
      </c>
      <c r="F88" s="0" t="e">
        <f aca="true">MAX(0,E88*(1+(_xlfn.NORM.INV(RAND(),Inputs!$D$39,Inputs!$C$39)))-'Year Schedule'!$K$7+'Year Schedule'!$L$7)</f>
        <v>#VALUE!</v>
      </c>
      <c r="G88" s="0" t="e">
        <f aca="true">MAX(0,F88*(1+(_xlfn.NORM.INV(RAND(),Inputs!$D$39,Inputs!$C$39)))-'Year Schedule'!$K$8+'Year Schedule'!$L$8)</f>
        <v>#VALUE!</v>
      </c>
      <c r="H88" s="0" t="e">
        <f aca="true">MAX(0,G88*(1+(_xlfn.NORM.INV(RAND(),Inputs!$D$39,Inputs!$C$39)))-'Year Schedule'!$K$9+'Year Schedule'!$L$9)</f>
        <v>#VALUE!</v>
      </c>
      <c r="I88" s="0" t="e">
        <f aca="true">MAX(0,H88*(1+(_xlfn.NORM.INV(RAND(),Inputs!$D$39,Inputs!$C$39)))-'Year Schedule'!$K$10+'Year Schedule'!$L$10)</f>
        <v>#VALUE!</v>
      </c>
      <c r="J88" s="0" t="e">
        <f aca="true">MAX(0,I88*(1+(_xlfn.NORM.INV(RAND(),Inputs!$D$39,Inputs!$C$39)))-'Year Schedule'!$K$11+'Year Schedule'!$L$11)</f>
        <v>#VALUE!</v>
      </c>
      <c r="K88" s="0" t="e">
        <f aca="true">MAX(0,J88*(1+(_xlfn.NORM.INV(RAND(),Inputs!$D$39,Inputs!$C$39)))-'Year Schedule'!$K$12+'Year Schedule'!$L$12)</f>
        <v>#VALUE!</v>
      </c>
      <c r="L88" s="0" t="e">
        <f aca="true">MAX(0,K88*(1+(_xlfn.NORM.INV(RAND(),Inputs!$D$39,Inputs!$C$39)))-'Year Schedule'!$K$13+'Year Schedule'!$L$13)</f>
        <v>#VALUE!</v>
      </c>
      <c r="M88" s="0" t="e">
        <f aca="true">MAX(0,L88*(1+(_xlfn.NORM.INV(RAND(),Inputs!$D$39,Inputs!$C$39)))-'Year Schedule'!$K$14+'Year Schedule'!$L$14)</f>
        <v>#VALUE!</v>
      </c>
      <c r="N88" s="0" t="e">
        <f aca="true">MAX(0,M88*(1+(_xlfn.NORM.INV(RAND(),Inputs!$D$39,Inputs!$C$39)))-'Year Schedule'!$K$15+'Year Schedule'!$L$15)</f>
        <v>#VALUE!</v>
      </c>
      <c r="O88" s="0" t="e">
        <f aca="true">MAX(0,N88*(1+(_xlfn.NORM.INV(RAND(),Inputs!$D$39,Inputs!$C$39)))-'Year Schedule'!$K$16+'Year Schedule'!$L$16)</f>
        <v>#VALUE!</v>
      </c>
      <c r="P88" s="0" t="e">
        <f aca="true">MAX(0,O88*(1+(_xlfn.NORM.INV(RAND(),Inputs!$D$39,Inputs!$C$39)))-'Year Schedule'!$K$17+'Year Schedule'!$L$17)</f>
        <v>#VALUE!</v>
      </c>
      <c r="Q88" s="0" t="e">
        <f aca="true">MAX(0,P88*(1+(_xlfn.NORM.INV(RAND(),Inputs!$D$39,Inputs!$C$39)))-'Year Schedule'!$K$18+'Year Schedule'!$L$18)</f>
        <v>#VALUE!</v>
      </c>
      <c r="R88" s="0" t="e">
        <f aca="true">MAX(0,Q88*(1+(_xlfn.NORM.INV(RAND(),Inputs!$D$39,Inputs!$C$39)))-'Year Schedule'!$K$19+'Year Schedule'!$L$19)</f>
        <v>#VALUE!</v>
      </c>
      <c r="S88" s="0" t="e">
        <f aca="true">MAX(0,R88*(1+(_xlfn.NORM.INV(RAND(),Inputs!$D$39,Inputs!$C$39)))-'Year Schedule'!$K$20+'Year Schedule'!$L$20)</f>
        <v>#VALUE!</v>
      </c>
      <c r="T88" s="0" t="e">
        <f aca="true">MAX(0,S88*(1+(_xlfn.NORM.INV(RAND(),Inputs!$D$39,Inputs!$C$39)))-'Year Schedule'!$K$21+'Year Schedule'!$L$21)</f>
        <v>#VALUE!</v>
      </c>
      <c r="U88" s="0" t="e">
        <f aca="true">MAX(0,T88*(1+(_xlfn.NORM.INV(RAND(),Inputs!$D$39,Inputs!$C$39)))-'Year Schedule'!$K$22+'Year Schedule'!$L$22)</f>
        <v>#VALUE!</v>
      </c>
      <c r="V88" s="0" t="e">
        <f aca="true">MAX(0,U88*(1+(_xlfn.NORM.INV(RAND(),Inputs!$D$39,Inputs!$C$39)))-'Year Schedule'!$K$23+'Year Schedule'!$L$23)</f>
        <v>#VALUE!</v>
      </c>
      <c r="W88" s="0" t="e">
        <f aca="true">MAX(0,V88*(1+(_xlfn.NORM.INV(RAND(),Inputs!$D$39,Inputs!$C$39)))-'Year Schedule'!$K$24+'Year Schedule'!$L$24)</f>
        <v>#VALUE!</v>
      </c>
      <c r="X88" s="0" t="e">
        <f aca="true">MAX(0,W88*(1+(_xlfn.NORM.INV(RAND(),Inputs!$D$39,Inputs!$C$39)))-'Year Schedule'!$K$25+'Year Schedule'!$L$25)</f>
        <v>#VALUE!</v>
      </c>
      <c r="Y88" s="0" t="e">
        <f aca="true">MAX(0,X88*(1+(_xlfn.NORM.INV(RAND(),Inputs!$D$39,Inputs!$C$39)))-'Year Schedule'!$K$26+'Year Schedule'!$L$26)</f>
        <v>#VALUE!</v>
      </c>
      <c r="Z88" s="0" t="e">
        <f aca="true">MAX(0,Y88*(1+(_xlfn.NORM.INV(RAND(),Inputs!$D$39,Inputs!$C$39)))-'Year Schedule'!$K$27+'Year Schedule'!$L$27)</f>
        <v>#VALUE!</v>
      </c>
      <c r="AA88" s="0" t="e">
        <f aca="true">MAX(0,Z88*(1+(_xlfn.NORM.INV(RAND(),Inputs!$D$39,Inputs!$C$39)))-'Year Schedule'!$K$28+'Year Schedule'!$L$28)</f>
        <v>#VALUE!</v>
      </c>
      <c r="AB88" s="0" t="e">
        <f aca="true">MAX(0,AA88*(1+(_xlfn.NORM.INV(RAND(),Inputs!$D$39,Inputs!$C$39)))-'Year Schedule'!$K$29+'Year Schedule'!$L$29)</f>
        <v>#VALUE!</v>
      </c>
      <c r="AC88" s="0" t="e">
        <f aca="true">MAX(0,AB88*(1+(_xlfn.NORM.INV(RAND(),Inputs!$D$39,Inputs!$C$39)))-'Year Schedule'!$K$30+'Year Schedule'!$L$30)</f>
        <v>#VALUE!</v>
      </c>
      <c r="AD88" s="0" t="e">
        <f aca="true">MAX(0,AC88*(1+(_xlfn.NORM.INV(RAND(),Inputs!$D$39,Inputs!$C$39)))-'Year Schedule'!$K$31+'Year Schedule'!$L$31)</f>
        <v>#VALUE!</v>
      </c>
      <c r="AE88" s="0" t="e">
        <f aca="true">MAX(0,AD88*(1+(_xlfn.NORM.INV(RAND(),Inputs!$D$39,Inputs!$C$39)))-'Year Schedule'!$K$32+'Year Schedule'!$L$32)</f>
        <v>#VALUE!</v>
      </c>
      <c r="AF88" s="0" t="e">
        <f aca="true">MAX(0,AE88*(1+(_xlfn.NORM.INV(RAND(),Inputs!$D$39,Inputs!$C$39)))-'Year Schedule'!$K$33+'Year Schedule'!$L$33)</f>
        <v>#VALUE!</v>
      </c>
      <c r="AG88" s="0" t="e">
        <f aca="true">MAX(0,AF88*(1+(_xlfn.NORM.INV(RAND(),Inputs!$D$39,Inputs!$C$39)))-'Year Schedule'!$K$34+'Year Schedule'!$L$34)</f>
        <v>#VALUE!</v>
      </c>
      <c r="AH88" s="0" t="e">
        <f aca="true">MAX(0,AG88*(1+(_xlfn.NORM.INV(RAND(),Inputs!$D$39,Inputs!$C$39)))-'Year Schedule'!$K$35+'Year Schedule'!$L$35)</f>
        <v>#VALUE!</v>
      </c>
      <c r="AI88" s="0" t="e">
        <f aca="true">MAX(0,AH88*(1+(_xlfn.NORM.INV(RAND(),Inputs!$D$39,Inputs!$C$39)))-'Year Schedule'!$K$36+'Year Schedule'!$L$36)</f>
        <v>#VALUE!</v>
      </c>
      <c r="AJ88" s="0" t="e">
        <f aca="true">MAX(0,AI88*(1+(_xlfn.NORM.INV(RAND(),Inputs!$D$39,Inputs!$C$39)))-'Year Schedule'!$K$37+'Year Schedule'!$L$37)</f>
        <v>#VALUE!</v>
      </c>
      <c r="AK88" s="0" t="e">
        <f aca="true">MAX(0,AJ88*(1+(_xlfn.NORM.INV(RAND(),Inputs!$D$39,Inputs!$C$39)))-'Year Schedule'!$K$38+'Year Schedule'!$L$38)</f>
        <v>#VALUE!</v>
      </c>
      <c r="AL88" s="0" t="e">
        <f aca="true">MAX(0,AK88*(1+(_xlfn.NORM.INV(RAND(),Inputs!$D$39,Inputs!$C$39)))-'Year Schedule'!$K$39+'Year Schedule'!$L$39)</f>
        <v>#VALUE!</v>
      </c>
      <c r="AM88" s="0" t="e">
        <f aca="true">MAX(0,AL88*(1+(_xlfn.NORM.INV(RAND(),Inputs!$D$39,Inputs!$C$39)))-'Year Schedule'!$K$40+'Year Schedule'!$L$40)</f>
        <v>#VALUE!</v>
      </c>
      <c r="AN88" s="0" t="e">
        <f aca="true">MAX(0,AM88*(1+(_xlfn.NORM.INV(RAND(),Inputs!$D$39,Inputs!$C$39)))-'Year Schedule'!$K$41+'Year Schedule'!$L$41)</f>
        <v>#VALUE!</v>
      </c>
      <c r="AO88" s="0" t="e">
        <f aca="true">MAX(0,AN88*(1+(_xlfn.NORM.INV(RAND(),Inputs!$D$39,Inputs!$C$39)))-'Year Schedule'!$K$42+'Year Schedule'!$L$42)</f>
        <v>#VALUE!</v>
      </c>
      <c r="AP88" s="0" t="e">
        <f aca="true">MAX(0,AO88*(1+(_xlfn.NORM.INV(RAND(),Inputs!$D$39,Inputs!$C$39)))-'Year Schedule'!$K$43+'Year Schedule'!$L$43)</f>
        <v>#VALUE!</v>
      </c>
      <c r="AQ88" s="0" t="e">
        <f aca="true">MAX(0,AP88*(1+(_xlfn.NORM.INV(RAND(),Inputs!$D$39,Inputs!$C$39)))-'Year Schedule'!$K$44+'Year Schedule'!$L$44)</f>
        <v>#VALUE!</v>
      </c>
      <c r="AR88" s="0" t="e">
        <f aca="true">MAX(0,AQ88*(1+(_xlfn.NORM.INV(RAND(),Inputs!$D$39,Inputs!$C$39)))-'Year Schedule'!$K$45+'Year Schedule'!$L$45)</f>
        <v>#VALUE!</v>
      </c>
      <c r="AS88" s="0" t="e">
        <f aca="true">MAX(0,AR88*(1+(_xlfn.NORM.INV(RAND(),Inputs!$D$39,Inputs!$C$39)))-'Year Schedule'!$K$46+'Year Schedule'!$L$46)</f>
        <v>#VALUE!</v>
      </c>
      <c r="AT88" s="0" t="e">
        <f aca="true">MAX(0,AS88*(1+(_xlfn.NORM.INV(RAND(),Inputs!$D$39,Inputs!$C$39)))-'Year Schedule'!$K$47+'Year Schedule'!$L$47)</f>
        <v>#VALUE!</v>
      </c>
      <c r="AU88" s="0" t="e">
        <f aca="true">MAX(0,AT88*(1+(_xlfn.NORM.INV(RAND(),Inputs!$D$39,Inputs!$C$39)))-'Year Schedule'!$K$48+'Year Schedule'!$L$48)</f>
        <v>#VALUE!</v>
      </c>
      <c r="AV88" s="0" t="e">
        <f aca="true">MAX(0,AU88*(1+(_xlfn.NORM.INV(RAND(),Inputs!$D$39,Inputs!$C$39)))-'Year Schedule'!$K$49+'Year Schedule'!$L$49)</f>
        <v>#VALUE!</v>
      </c>
      <c r="AW88" s="0" t="e">
        <f aca="true">MAX(0,AV88*(1+(_xlfn.NORM.INV(RAND(),Inputs!$D$39,Inputs!$C$39)))-'Year Schedule'!$K$50+'Year Schedule'!$L$50)</f>
        <v>#VALUE!</v>
      </c>
      <c r="AX88" s="0" t="e">
        <f aca="true">MAX(0,AW88*(1+(_xlfn.NORM.INV(RAND(),Inputs!$D$39,Inputs!$C$39)))-'Year Schedule'!$K$51+'Year Schedule'!$L$51)</f>
        <v>#VALUE!</v>
      </c>
      <c r="AY88" s="0" t="e">
        <f aca="true">MAX(0,AX88*(1+(_xlfn.NORM.INV(RAND(),Inputs!$D$39,Inputs!$C$39)))-'Year Schedule'!$K$52+'Year Schedule'!$L$52)</f>
        <v>#VALUE!</v>
      </c>
      <c r="AZ88" s="0" t="e">
        <f aca="true">MAX(0,AY88*(1+(_xlfn.NORM.INV(RAND(),Inputs!$D$39,Inputs!$C$39)))-'Year Schedule'!$K$53+'Year Schedule'!$L$53)</f>
        <v>#VALUE!</v>
      </c>
      <c r="BA88" s="0" t="e">
        <f aca="false">INDEX(C88:AZ88,1,Inputs!$C$6)</f>
        <v>#VALUE!</v>
      </c>
      <c r="BB88" s="0" t="n">
        <f aca="false">IFERROR(EXP(SUMPRODUCT(LN((C88:INDEX(C88:AZ88,1,Inputs!$C$6)+$C$1004:INDEX($C$1004:$AZ$1004,1,Inputs!$C$6))/B88:INDEX(B88:AY88,1,Inputs!$C$6)))/Inputs!$C$6)-1,-1)</f>
        <v>-1</v>
      </c>
    </row>
    <row r="89" customFormat="false" ht="15" hidden="false" customHeight="true" outlineLevel="0" collapsed="false">
      <c r="A89" s="0" t="n">
        <v>87</v>
      </c>
      <c r="B89" s="177" t="n">
        <f aca="false">Inputs!$C$38</f>
        <v>0</v>
      </c>
      <c r="C89" s="0" t="e">
        <f aca="true">MAX(0,B89*(1+(_xlfn.NORM.INV(RAND(),Inputs!$D$39,Inputs!$C$39)))-'Year Schedule'!$K$4+'Year Schedule'!$L$4)</f>
        <v>#VALUE!</v>
      </c>
      <c r="D89" s="0" t="e">
        <f aca="true">MAX(0,C89*(1+(_xlfn.NORM.INV(RAND(),Inputs!$D$39,Inputs!$C$39)))-'Year Schedule'!$K$5+'Year Schedule'!$L$5)</f>
        <v>#VALUE!</v>
      </c>
      <c r="E89" s="0" t="e">
        <f aca="true">MAX(0,D89*(1+(_xlfn.NORM.INV(RAND(),Inputs!$D$39,Inputs!$C$39)))-'Year Schedule'!$K$6+'Year Schedule'!$L$6)</f>
        <v>#VALUE!</v>
      </c>
      <c r="F89" s="0" t="e">
        <f aca="true">MAX(0,E89*(1+(_xlfn.NORM.INV(RAND(),Inputs!$D$39,Inputs!$C$39)))-'Year Schedule'!$K$7+'Year Schedule'!$L$7)</f>
        <v>#VALUE!</v>
      </c>
      <c r="G89" s="0" t="e">
        <f aca="true">MAX(0,F89*(1+(_xlfn.NORM.INV(RAND(),Inputs!$D$39,Inputs!$C$39)))-'Year Schedule'!$K$8+'Year Schedule'!$L$8)</f>
        <v>#VALUE!</v>
      </c>
      <c r="H89" s="0" t="e">
        <f aca="true">MAX(0,G89*(1+(_xlfn.NORM.INV(RAND(),Inputs!$D$39,Inputs!$C$39)))-'Year Schedule'!$K$9+'Year Schedule'!$L$9)</f>
        <v>#VALUE!</v>
      </c>
      <c r="I89" s="0" t="e">
        <f aca="true">MAX(0,H89*(1+(_xlfn.NORM.INV(RAND(),Inputs!$D$39,Inputs!$C$39)))-'Year Schedule'!$K$10+'Year Schedule'!$L$10)</f>
        <v>#VALUE!</v>
      </c>
      <c r="J89" s="0" t="e">
        <f aca="true">MAX(0,I89*(1+(_xlfn.NORM.INV(RAND(),Inputs!$D$39,Inputs!$C$39)))-'Year Schedule'!$K$11+'Year Schedule'!$L$11)</f>
        <v>#VALUE!</v>
      </c>
      <c r="K89" s="0" t="e">
        <f aca="true">MAX(0,J89*(1+(_xlfn.NORM.INV(RAND(),Inputs!$D$39,Inputs!$C$39)))-'Year Schedule'!$K$12+'Year Schedule'!$L$12)</f>
        <v>#VALUE!</v>
      </c>
      <c r="L89" s="0" t="e">
        <f aca="true">MAX(0,K89*(1+(_xlfn.NORM.INV(RAND(),Inputs!$D$39,Inputs!$C$39)))-'Year Schedule'!$K$13+'Year Schedule'!$L$13)</f>
        <v>#VALUE!</v>
      </c>
      <c r="M89" s="0" t="e">
        <f aca="true">MAX(0,L89*(1+(_xlfn.NORM.INV(RAND(),Inputs!$D$39,Inputs!$C$39)))-'Year Schedule'!$K$14+'Year Schedule'!$L$14)</f>
        <v>#VALUE!</v>
      </c>
      <c r="N89" s="0" t="e">
        <f aca="true">MAX(0,M89*(1+(_xlfn.NORM.INV(RAND(),Inputs!$D$39,Inputs!$C$39)))-'Year Schedule'!$K$15+'Year Schedule'!$L$15)</f>
        <v>#VALUE!</v>
      </c>
      <c r="O89" s="0" t="e">
        <f aca="true">MAX(0,N89*(1+(_xlfn.NORM.INV(RAND(),Inputs!$D$39,Inputs!$C$39)))-'Year Schedule'!$K$16+'Year Schedule'!$L$16)</f>
        <v>#VALUE!</v>
      </c>
      <c r="P89" s="0" t="e">
        <f aca="true">MAX(0,O89*(1+(_xlfn.NORM.INV(RAND(),Inputs!$D$39,Inputs!$C$39)))-'Year Schedule'!$K$17+'Year Schedule'!$L$17)</f>
        <v>#VALUE!</v>
      </c>
      <c r="Q89" s="0" t="e">
        <f aca="true">MAX(0,P89*(1+(_xlfn.NORM.INV(RAND(),Inputs!$D$39,Inputs!$C$39)))-'Year Schedule'!$K$18+'Year Schedule'!$L$18)</f>
        <v>#VALUE!</v>
      </c>
      <c r="R89" s="0" t="e">
        <f aca="true">MAX(0,Q89*(1+(_xlfn.NORM.INV(RAND(),Inputs!$D$39,Inputs!$C$39)))-'Year Schedule'!$K$19+'Year Schedule'!$L$19)</f>
        <v>#VALUE!</v>
      </c>
      <c r="S89" s="0" t="e">
        <f aca="true">MAX(0,R89*(1+(_xlfn.NORM.INV(RAND(),Inputs!$D$39,Inputs!$C$39)))-'Year Schedule'!$K$20+'Year Schedule'!$L$20)</f>
        <v>#VALUE!</v>
      </c>
      <c r="T89" s="0" t="e">
        <f aca="true">MAX(0,S89*(1+(_xlfn.NORM.INV(RAND(),Inputs!$D$39,Inputs!$C$39)))-'Year Schedule'!$K$21+'Year Schedule'!$L$21)</f>
        <v>#VALUE!</v>
      </c>
      <c r="U89" s="0" t="e">
        <f aca="true">MAX(0,T89*(1+(_xlfn.NORM.INV(RAND(),Inputs!$D$39,Inputs!$C$39)))-'Year Schedule'!$K$22+'Year Schedule'!$L$22)</f>
        <v>#VALUE!</v>
      </c>
      <c r="V89" s="0" t="e">
        <f aca="true">MAX(0,U89*(1+(_xlfn.NORM.INV(RAND(),Inputs!$D$39,Inputs!$C$39)))-'Year Schedule'!$K$23+'Year Schedule'!$L$23)</f>
        <v>#VALUE!</v>
      </c>
      <c r="W89" s="0" t="e">
        <f aca="true">MAX(0,V89*(1+(_xlfn.NORM.INV(RAND(),Inputs!$D$39,Inputs!$C$39)))-'Year Schedule'!$K$24+'Year Schedule'!$L$24)</f>
        <v>#VALUE!</v>
      </c>
      <c r="X89" s="0" t="e">
        <f aca="true">MAX(0,W89*(1+(_xlfn.NORM.INV(RAND(),Inputs!$D$39,Inputs!$C$39)))-'Year Schedule'!$K$25+'Year Schedule'!$L$25)</f>
        <v>#VALUE!</v>
      </c>
      <c r="Y89" s="0" t="e">
        <f aca="true">MAX(0,X89*(1+(_xlfn.NORM.INV(RAND(),Inputs!$D$39,Inputs!$C$39)))-'Year Schedule'!$K$26+'Year Schedule'!$L$26)</f>
        <v>#VALUE!</v>
      </c>
      <c r="Z89" s="0" t="e">
        <f aca="true">MAX(0,Y89*(1+(_xlfn.NORM.INV(RAND(),Inputs!$D$39,Inputs!$C$39)))-'Year Schedule'!$K$27+'Year Schedule'!$L$27)</f>
        <v>#VALUE!</v>
      </c>
      <c r="AA89" s="0" t="e">
        <f aca="true">MAX(0,Z89*(1+(_xlfn.NORM.INV(RAND(),Inputs!$D$39,Inputs!$C$39)))-'Year Schedule'!$K$28+'Year Schedule'!$L$28)</f>
        <v>#VALUE!</v>
      </c>
      <c r="AB89" s="0" t="e">
        <f aca="true">MAX(0,AA89*(1+(_xlfn.NORM.INV(RAND(),Inputs!$D$39,Inputs!$C$39)))-'Year Schedule'!$K$29+'Year Schedule'!$L$29)</f>
        <v>#VALUE!</v>
      </c>
      <c r="AC89" s="0" t="e">
        <f aca="true">MAX(0,AB89*(1+(_xlfn.NORM.INV(RAND(),Inputs!$D$39,Inputs!$C$39)))-'Year Schedule'!$K$30+'Year Schedule'!$L$30)</f>
        <v>#VALUE!</v>
      </c>
      <c r="AD89" s="0" t="e">
        <f aca="true">MAX(0,AC89*(1+(_xlfn.NORM.INV(RAND(),Inputs!$D$39,Inputs!$C$39)))-'Year Schedule'!$K$31+'Year Schedule'!$L$31)</f>
        <v>#VALUE!</v>
      </c>
      <c r="AE89" s="0" t="e">
        <f aca="true">MAX(0,AD89*(1+(_xlfn.NORM.INV(RAND(),Inputs!$D$39,Inputs!$C$39)))-'Year Schedule'!$K$32+'Year Schedule'!$L$32)</f>
        <v>#VALUE!</v>
      </c>
      <c r="AF89" s="0" t="e">
        <f aca="true">MAX(0,AE89*(1+(_xlfn.NORM.INV(RAND(),Inputs!$D$39,Inputs!$C$39)))-'Year Schedule'!$K$33+'Year Schedule'!$L$33)</f>
        <v>#VALUE!</v>
      </c>
      <c r="AG89" s="0" t="e">
        <f aca="true">MAX(0,AF89*(1+(_xlfn.NORM.INV(RAND(),Inputs!$D$39,Inputs!$C$39)))-'Year Schedule'!$K$34+'Year Schedule'!$L$34)</f>
        <v>#VALUE!</v>
      </c>
      <c r="AH89" s="0" t="e">
        <f aca="true">MAX(0,AG89*(1+(_xlfn.NORM.INV(RAND(),Inputs!$D$39,Inputs!$C$39)))-'Year Schedule'!$K$35+'Year Schedule'!$L$35)</f>
        <v>#VALUE!</v>
      </c>
      <c r="AI89" s="0" t="e">
        <f aca="true">MAX(0,AH89*(1+(_xlfn.NORM.INV(RAND(),Inputs!$D$39,Inputs!$C$39)))-'Year Schedule'!$K$36+'Year Schedule'!$L$36)</f>
        <v>#VALUE!</v>
      </c>
      <c r="AJ89" s="0" t="e">
        <f aca="true">MAX(0,AI89*(1+(_xlfn.NORM.INV(RAND(),Inputs!$D$39,Inputs!$C$39)))-'Year Schedule'!$K$37+'Year Schedule'!$L$37)</f>
        <v>#VALUE!</v>
      </c>
      <c r="AK89" s="0" t="e">
        <f aca="true">MAX(0,AJ89*(1+(_xlfn.NORM.INV(RAND(),Inputs!$D$39,Inputs!$C$39)))-'Year Schedule'!$K$38+'Year Schedule'!$L$38)</f>
        <v>#VALUE!</v>
      </c>
      <c r="AL89" s="0" t="e">
        <f aca="true">MAX(0,AK89*(1+(_xlfn.NORM.INV(RAND(),Inputs!$D$39,Inputs!$C$39)))-'Year Schedule'!$K$39+'Year Schedule'!$L$39)</f>
        <v>#VALUE!</v>
      </c>
      <c r="AM89" s="0" t="e">
        <f aca="true">MAX(0,AL89*(1+(_xlfn.NORM.INV(RAND(),Inputs!$D$39,Inputs!$C$39)))-'Year Schedule'!$K$40+'Year Schedule'!$L$40)</f>
        <v>#VALUE!</v>
      </c>
      <c r="AN89" s="0" t="e">
        <f aca="true">MAX(0,AM89*(1+(_xlfn.NORM.INV(RAND(),Inputs!$D$39,Inputs!$C$39)))-'Year Schedule'!$K$41+'Year Schedule'!$L$41)</f>
        <v>#VALUE!</v>
      </c>
      <c r="AO89" s="0" t="e">
        <f aca="true">MAX(0,AN89*(1+(_xlfn.NORM.INV(RAND(),Inputs!$D$39,Inputs!$C$39)))-'Year Schedule'!$K$42+'Year Schedule'!$L$42)</f>
        <v>#VALUE!</v>
      </c>
      <c r="AP89" s="0" t="e">
        <f aca="true">MAX(0,AO89*(1+(_xlfn.NORM.INV(RAND(),Inputs!$D$39,Inputs!$C$39)))-'Year Schedule'!$K$43+'Year Schedule'!$L$43)</f>
        <v>#VALUE!</v>
      </c>
      <c r="AQ89" s="0" t="e">
        <f aca="true">MAX(0,AP89*(1+(_xlfn.NORM.INV(RAND(),Inputs!$D$39,Inputs!$C$39)))-'Year Schedule'!$K$44+'Year Schedule'!$L$44)</f>
        <v>#VALUE!</v>
      </c>
      <c r="AR89" s="0" t="e">
        <f aca="true">MAX(0,AQ89*(1+(_xlfn.NORM.INV(RAND(),Inputs!$D$39,Inputs!$C$39)))-'Year Schedule'!$K$45+'Year Schedule'!$L$45)</f>
        <v>#VALUE!</v>
      </c>
      <c r="AS89" s="0" t="e">
        <f aca="true">MAX(0,AR89*(1+(_xlfn.NORM.INV(RAND(),Inputs!$D$39,Inputs!$C$39)))-'Year Schedule'!$K$46+'Year Schedule'!$L$46)</f>
        <v>#VALUE!</v>
      </c>
      <c r="AT89" s="0" t="e">
        <f aca="true">MAX(0,AS89*(1+(_xlfn.NORM.INV(RAND(),Inputs!$D$39,Inputs!$C$39)))-'Year Schedule'!$K$47+'Year Schedule'!$L$47)</f>
        <v>#VALUE!</v>
      </c>
      <c r="AU89" s="0" t="e">
        <f aca="true">MAX(0,AT89*(1+(_xlfn.NORM.INV(RAND(),Inputs!$D$39,Inputs!$C$39)))-'Year Schedule'!$K$48+'Year Schedule'!$L$48)</f>
        <v>#VALUE!</v>
      </c>
      <c r="AV89" s="0" t="e">
        <f aca="true">MAX(0,AU89*(1+(_xlfn.NORM.INV(RAND(),Inputs!$D$39,Inputs!$C$39)))-'Year Schedule'!$K$49+'Year Schedule'!$L$49)</f>
        <v>#VALUE!</v>
      </c>
      <c r="AW89" s="0" t="e">
        <f aca="true">MAX(0,AV89*(1+(_xlfn.NORM.INV(RAND(),Inputs!$D$39,Inputs!$C$39)))-'Year Schedule'!$K$50+'Year Schedule'!$L$50)</f>
        <v>#VALUE!</v>
      </c>
      <c r="AX89" s="0" t="e">
        <f aca="true">MAX(0,AW89*(1+(_xlfn.NORM.INV(RAND(),Inputs!$D$39,Inputs!$C$39)))-'Year Schedule'!$K$51+'Year Schedule'!$L$51)</f>
        <v>#VALUE!</v>
      </c>
      <c r="AY89" s="0" t="e">
        <f aca="true">MAX(0,AX89*(1+(_xlfn.NORM.INV(RAND(),Inputs!$D$39,Inputs!$C$39)))-'Year Schedule'!$K$52+'Year Schedule'!$L$52)</f>
        <v>#VALUE!</v>
      </c>
      <c r="AZ89" s="0" t="e">
        <f aca="true">MAX(0,AY89*(1+(_xlfn.NORM.INV(RAND(),Inputs!$D$39,Inputs!$C$39)))-'Year Schedule'!$K$53+'Year Schedule'!$L$53)</f>
        <v>#VALUE!</v>
      </c>
      <c r="BA89" s="0" t="e">
        <f aca="false">INDEX(C89:AZ89,1,Inputs!$C$6)</f>
        <v>#VALUE!</v>
      </c>
      <c r="BB89" s="0" t="n">
        <f aca="false">IFERROR(EXP(SUMPRODUCT(LN((C89:INDEX(C89:AZ89,1,Inputs!$C$6)+$C$1004:INDEX($C$1004:$AZ$1004,1,Inputs!$C$6))/B89:INDEX(B89:AY89,1,Inputs!$C$6)))/Inputs!$C$6)-1,-1)</f>
        <v>-1</v>
      </c>
    </row>
    <row r="90" customFormat="false" ht="15" hidden="false" customHeight="true" outlineLevel="0" collapsed="false">
      <c r="A90" s="0" t="n">
        <v>88</v>
      </c>
      <c r="B90" s="177" t="n">
        <f aca="false">Inputs!$C$38</f>
        <v>0</v>
      </c>
      <c r="C90" s="0" t="e">
        <f aca="true">MAX(0,B90*(1+(_xlfn.NORM.INV(RAND(),Inputs!$D$39,Inputs!$C$39)))-'Year Schedule'!$K$4+'Year Schedule'!$L$4)</f>
        <v>#VALUE!</v>
      </c>
      <c r="D90" s="0" t="e">
        <f aca="true">MAX(0,C90*(1+(_xlfn.NORM.INV(RAND(),Inputs!$D$39,Inputs!$C$39)))-'Year Schedule'!$K$5+'Year Schedule'!$L$5)</f>
        <v>#VALUE!</v>
      </c>
      <c r="E90" s="0" t="e">
        <f aca="true">MAX(0,D90*(1+(_xlfn.NORM.INV(RAND(),Inputs!$D$39,Inputs!$C$39)))-'Year Schedule'!$K$6+'Year Schedule'!$L$6)</f>
        <v>#VALUE!</v>
      </c>
      <c r="F90" s="0" t="e">
        <f aca="true">MAX(0,E90*(1+(_xlfn.NORM.INV(RAND(),Inputs!$D$39,Inputs!$C$39)))-'Year Schedule'!$K$7+'Year Schedule'!$L$7)</f>
        <v>#VALUE!</v>
      </c>
      <c r="G90" s="0" t="e">
        <f aca="true">MAX(0,F90*(1+(_xlfn.NORM.INV(RAND(),Inputs!$D$39,Inputs!$C$39)))-'Year Schedule'!$K$8+'Year Schedule'!$L$8)</f>
        <v>#VALUE!</v>
      </c>
      <c r="H90" s="0" t="e">
        <f aca="true">MAX(0,G90*(1+(_xlfn.NORM.INV(RAND(),Inputs!$D$39,Inputs!$C$39)))-'Year Schedule'!$K$9+'Year Schedule'!$L$9)</f>
        <v>#VALUE!</v>
      </c>
      <c r="I90" s="0" t="e">
        <f aca="true">MAX(0,H90*(1+(_xlfn.NORM.INV(RAND(),Inputs!$D$39,Inputs!$C$39)))-'Year Schedule'!$K$10+'Year Schedule'!$L$10)</f>
        <v>#VALUE!</v>
      </c>
      <c r="J90" s="0" t="e">
        <f aca="true">MAX(0,I90*(1+(_xlfn.NORM.INV(RAND(),Inputs!$D$39,Inputs!$C$39)))-'Year Schedule'!$K$11+'Year Schedule'!$L$11)</f>
        <v>#VALUE!</v>
      </c>
      <c r="K90" s="0" t="e">
        <f aca="true">MAX(0,J90*(1+(_xlfn.NORM.INV(RAND(),Inputs!$D$39,Inputs!$C$39)))-'Year Schedule'!$K$12+'Year Schedule'!$L$12)</f>
        <v>#VALUE!</v>
      </c>
      <c r="L90" s="0" t="e">
        <f aca="true">MAX(0,K90*(1+(_xlfn.NORM.INV(RAND(),Inputs!$D$39,Inputs!$C$39)))-'Year Schedule'!$K$13+'Year Schedule'!$L$13)</f>
        <v>#VALUE!</v>
      </c>
      <c r="M90" s="0" t="e">
        <f aca="true">MAX(0,L90*(1+(_xlfn.NORM.INV(RAND(),Inputs!$D$39,Inputs!$C$39)))-'Year Schedule'!$K$14+'Year Schedule'!$L$14)</f>
        <v>#VALUE!</v>
      </c>
      <c r="N90" s="0" t="e">
        <f aca="true">MAX(0,M90*(1+(_xlfn.NORM.INV(RAND(),Inputs!$D$39,Inputs!$C$39)))-'Year Schedule'!$K$15+'Year Schedule'!$L$15)</f>
        <v>#VALUE!</v>
      </c>
      <c r="O90" s="0" t="e">
        <f aca="true">MAX(0,N90*(1+(_xlfn.NORM.INV(RAND(),Inputs!$D$39,Inputs!$C$39)))-'Year Schedule'!$K$16+'Year Schedule'!$L$16)</f>
        <v>#VALUE!</v>
      </c>
      <c r="P90" s="0" t="e">
        <f aca="true">MAX(0,O90*(1+(_xlfn.NORM.INV(RAND(),Inputs!$D$39,Inputs!$C$39)))-'Year Schedule'!$K$17+'Year Schedule'!$L$17)</f>
        <v>#VALUE!</v>
      </c>
      <c r="Q90" s="0" t="e">
        <f aca="true">MAX(0,P90*(1+(_xlfn.NORM.INV(RAND(),Inputs!$D$39,Inputs!$C$39)))-'Year Schedule'!$K$18+'Year Schedule'!$L$18)</f>
        <v>#VALUE!</v>
      </c>
      <c r="R90" s="0" t="e">
        <f aca="true">MAX(0,Q90*(1+(_xlfn.NORM.INV(RAND(),Inputs!$D$39,Inputs!$C$39)))-'Year Schedule'!$K$19+'Year Schedule'!$L$19)</f>
        <v>#VALUE!</v>
      </c>
      <c r="S90" s="0" t="e">
        <f aca="true">MAX(0,R90*(1+(_xlfn.NORM.INV(RAND(),Inputs!$D$39,Inputs!$C$39)))-'Year Schedule'!$K$20+'Year Schedule'!$L$20)</f>
        <v>#VALUE!</v>
      </c>
      <c r="T90" s="0" t="e">
        <f aca="true">MAX(0,S90*(1+(_xlfn.NORM.INV(RAND(),Inputs!$D$39,Inputs!$C$39)))-'Year Schedule'!$K$21+'Year Schedule'!$L$21)</f>
        <v>#VALUE!</v>
      </c>
      <c r="U90" s="0" t="e">
        <f aca="true">MAX(0,T90*(1+(_xlfn.NORM.INV(RAND(),Inputs!$D$39,Inputs!$C$39)))-'Year Schedule'!$K$22+'Year Schedule'!$L$22)</f>
        <v>#VALUE!</v>
      </c>
      <c r="V90" s="0" t="e">
        <f aca="true">MAX(0,U90*(1+(_xlfn.NORM.INV(RAND(),Inputs!$D$39,Inputs!$C$39)))-'Year Schedule'!$K$23+'Year Schedule'!$L$23)</f>
        <v>#VALUE!</v>
      </c>
      <c r="W90" s="0" t="e">
        <f aca="true">MAX(0,V90*(1+(_xlfn.NORM.INV(RAND(),Inputs!$D$39,Inputs!$C$39)))-'Year Schedule'!$K$24+'Year Schedule'!$L$24)</f>
        <v>#VALUE!</v>
      </c>
      <c r="X90" s="0" t="e">
        <f aca="true">MAX(0,W90*(1+(_xlfn.NORM.INV(RAND(),Inputs!$D$39,Inputs!$C$39)))-'Year Schedule'!$K$25+'Year Schedule'!$L$25)</f>
        <v>#VALUE!</v>
      </c>
      <c r="Y90" s="0" t="e">
        <f aca="true">MAX(0,X90*(1+(_xlfn.NORM.INV(RAND(),Inputs!$D$39,Inputs!$C$39)))-'Year Schedule'!$K$26+'Year Schedule'!$L$26)</f>
        <v>#VALUE!</v>
      </c>
      <c r="Z90" s="0" t="e">
        <f aca="true">MAX(0,Y90*(1+(_xlfn.NORM.INV(RAND(),Inputs!$D$39,Inputs!$C$39)))-'Year Schedule'!$K$27+'Year Schedule'!$L$27)</f>
        <v>#VALUE!</v>
      </c>
      <c r="AA90" s="0" t="e">
        <f aca="true">MAX(0,Z90*(1+(_xlfn.NORM.INV(RAND(),Inputs!$D$39,Inputs!$C$39)))-'Year Schedule'!$K$28+'Year Schedule'!$L$28)</f>
        <v>#VALUE!</v>
      </c>
      <c r="AB90" s="0" t="e">
        <f aca="true">MAX(0,AA90*(1+(_xlfn.NORM.INV(RAND(),Inputs!$D$39,Inputs!$C$39)))-'Year Schedule'!$K$29+'Year Schedule'!$L$29)</f>
        <v>#VALUE!</v>
      </c>
      <c r="AC90" s="0" t="e">
        <f aca="true">MAX(0,AB90*(1+(_xlfn.NORM.INV(RAND(),Inputs!$D$39,Inputs!$C$39)))-'Year Schedule'!$K$30+'Year Schedule'!$L$30)</f>
        <v>#VALUE!</v>
      </c>
      <c r="AD90" s="0" t="e">
        <f aca="true">MAX(0,AC90*(1+(_xlfn.NORM.INV(RAND(),Inputs!$D$39,Inputs!$C$39)))-'Year Schedule'!$K$31+'Year Schedule'!$L$31)</f>
        <v>#VALUE!</v>
      </c>
      <c r="AE90" s="0" t="e">
        <f aca="true">MAX(0,AD90*(1+(_xlfn.NORM.INV(RAND(),Inputs!$D$39,Inputs!$C$39)))-'Year Schedule'!$K$32+'Year Schedule'!$L$32)</f>
        <v>#VALUE!</v>
      </c>
      <c r="AF90" s="0" t="e">
        <f aca="true">MAX(0,AE90*(1+(_xlfn.NORM.INV(RAND(),Inputs!$D$39,Inputs!$C$39)))-'Year Schedule'!$K$33+'Year Schedule'!$L$33)</f>
        <v>#VALUE!</v>
      </c>
      <c r="AG90" s="0" t="e">
        <f aca="true">MAX(0,AF90*(1+(_xlfn.NORM.INV(RAND(),Inputs!$D$39,Inputs!$C$39)))-'Year Schedule'!$K$34+'Year Schedule'!$L$34)</f>
        <v>#VALUE!</v>
      </c>
      <c r="AH90" s="0" t="e">
        <f aca="true">MAX(0,AG90*(1+(_xlfn.NORM.INV(RAND(),Inputs!$D$39,Inputs!$C$39)))-'Year Schedule'!$K$35+'Year Schedule'!$L$35)</f>
        <v>#VALUE!</v>
      </c>
      <c r="AI90" s="0" t="e">
        <f aca="true">MAX(0,AH90*(1+(_xlfn.NORM.INV(RAND(),Inputs!$D$39,Inputs!$C$39)))-'Year Schedule'!$K$36+'Year Schedule'!$L$36)</f>
        <v>#VALUE!</v>
      </c>
      <c r="AJ90" s="0" t="e">
        <f aca="true">MAX(0,AI90*(1+(_xlfn.NORM.INV(RAND(),Inputs!$D$39,Inputs!$C$39)))-'Year Schedule'!$K$37+'Year Schedule'!$L$37)</f>
        <v>#VALUE!</v>
      </c>
      <c r="AK90" s="0" t="e">
        <f aca="true">MAX(0,AJ90*(1+(_xlfn.NORM.INV(RAND(),Inputs!$D$39,Inputs!$C$39)))-'Year Schedule'!$K$38+'Year Schedule'!$L$38)</f>
        <v>#VALUE!</v>
      </c>
      <c r="AL90" s="0" t="e">
        <f aca="true">MAX(0,AK90*(1+(_xlfn.NORM.INV(RAND(),Inputs!$D$39,Inputs!$C$39)))-'Year Schedule'!$K$39+'Year Schedule'!$L$39)</f>
        <v>#VALUE!</v>
      </c>
      <c r="AM90" s="0" t="e">
        <f aca="true">MAX(0,AL90*(1+(_xlfn.NORM.INV(RAND(),Inputs!$D$39,Inputs!$C$39)))-'Year Schedule'!$K$40+'Year Schedule'!$L$40)</f>
        <v>#VALUE!</v>
      </c>
      <c r="AN90" s="0" t="e">
        <f aca="true">MAX(0,AM90*(1+(_xlfn.NORM.INV(RAND(),Inputs!$D$39,Inputs!$C$39)))-'Year Schedule'!$K$41+'Year Schedule'!$L$41)</f>
        <v>#VALUE!</v>
      </c>
      <c r="AO90" s="0" t="e">
        <f aca="true">MAX(0,AN90*(1+(_xlfn.NORM.INV(RAND(),Inputs!$D$39,Inputs!$C$39)))-'Year Schedule'!$K$42+'Year Schedule'!$L$42)</f>
        <v>#VALUE!</v>
      </c>
      <c r="AP90" s="0" t="e">
        <f aca="true">MAX(0,AO90*(1+(_xlfn.NORM.INV(RAND(),Inputs!$D$39,Inputs!$C$39)))-'Year Schedule'!$K$43+'Year Schedule'!$L$43)</f>
        <v>#VALUE!</v>
      </c>
      <c r="AQ90" s="0" t="e">
        <f aca="true">MAX(0,AP90*(1+(_xlfn.NORM.INV(RAND(),Inputs!$D$39,Inputs!$C$39)))-'Year Schedule'!$K$44+'Year Schedule'!$L$44)</f>
        <v>#VALUE!</v>
      </c>
      <c r="AR90" s="0" t="e">
        <f aca="true">MAX(0,AQ90*(1+(_xlfn.NORM.INV(RAND(),Inputs!$D$39,Inputs!$C$39)))-'Year Schedule'!$K$45+'Year Schedule'!$L$45)</f>
        <v>#VALUE!</v>
      </c>
      <c r="AS90" s="0" t="e">
        <f aca="true">MAX(0,AR90*(1+(_xlfn.NORM.INV(RAND(),Inputs!$D$39,Inputs!$C$39)))-'Year Schedule'!$K$46+'Year Schedule'!$L$46)</f>
        <v>#VALUE!</v>
      </c>
      <c r="AT90" s="0" t="e">
        <f aca="true">MAX(0,AS90*(1+(_xlfn.NORM.INV(RAND(),Inputs!$D$39,Inputs!$C$39)))-'Year Schedule'!$K$47+'Year Schedule'!$L$47)</f>
        <v>#VALUE!</v>
      </c>
      <c r="AU90" s="0" t="e">
        <f aca="true">MAX(0,AT90*(1+(_xlfn.NORM.INV(RAND(),Inputs!$D$39,Inputs!$C$39)))-'Year Schedule'!$K$48+'Year Schedule'!$L$48)</f>
        <v>#VALUE!</v>
      </c>
      <c r="AV90" s="0" t="e">
        <f aca="true">MAX(0,AU90*(1+(_xlfn.NORM.INV(RAND(),Inputs!$D$39,Inputs!$C$39)))-'Year Schedule'!$K$49+'Year Schedule'!$L$49)</f>
        <v>#VALUE!</v>
      </c>
      <c r="AW90" s="0" t="e">
        <f aca="true">MAX(0,AV90*(1+(_xlfn.NORM.INV(RAND(),Inputs!$D$39,Inputs!$C$39)))-'Year Schedule'!$K$50+'Year Schedule'!$L$50)</f>
        <v>#VALUE!</v>
      </c>
      <c r="AX90" s="0" t="e">
        <f aca="true">MAX(0,AW90*(1+(_xlfn.NORM.INV(RAND(),Inputs!$D$39,Inputs!$C$39)))-'Year Schedule'!$K$51+'Year Schedule'!$L$51)</f>
        <v>#VALUE!</v>
      </c>
      <c r="AY90" s="0" t="e">
        <f aca="true">MAX(0,AX90*(1+(_xlfn.NORM.INV(RAND(),Inputs!$D$39,Inputs!$C$39)))-'Year Schedule'!$K$52+'Year Schedule'!$L$52)</f>
        <v>#VALUE!</v>
      </c>
      <c r="AZ90" s="0" t="e">
        <f aca="true">MAX(0,AY90*(1+(_xlfn.NORM.INV(RAND(),Inputs!$D$39,Inputs!$C$39)))-'Year Schedule'!$K$53+'Year Schedule'!$L$53)</f>
        <v>#VALUE!</v>
      </c>
      <c r="BA90" s="0" t="e">
        <f aca="false">INDEX(C90:AZ90,1,Inputs!$C$6)</f>
        <v>#VALUE!</v>
      </c>
      <c r="BB90" s="0" t="n">
        <f aca="false">IFERROR(EXP(SUMPRODUCT(LN((C90:INDEX(C90:AZ90,1,Inputs!$C$6)+$C$1004:INDEX($C$1004:$AZ$1004,1,Inputs!$C$6))/B90:INDEX(B90:AY90,1,Inputs!$C$6)))/Inputs!$C$6)-1,-1)</f>
        <v>-1</v>
      </c>
    </row>
    <row r="91" customFormat="false" ht="15" hidden="false" customHeight="true" outlineLevel="0" collapsed="false">
      <c r="A91" s="0" t="n">
        <v>89</v>
      </c>
      <c r="B91" s="177" t="n">
        <f aca="false">Inputs!$C$38</f>
        <v>0</v>
      </c>
      <c r="C91" s="0" t="e">
        <f aca="true">MAX(0,B91*(1+(_xlfn.NORM.INV(RAND(),Inputs!$D$39,Inputs!$C$39)))-'Year Schedule'!$K$4+'Year Schedule'!$L$4)</f>
        <v>#VALUE!</v>
      </c>
      <c r="D91" s="0" t="e">
        <f aca="true">MAX(0,C91*(1+(_xlfn.NORM.INV(RAND(),Inputs!$D$39,Inputs!$C$39)))-'Year Schedule'!$K$5+'Year Schedule'!$L$5)</f>
        <v>#VALUE!</v>
      </c>
      <c r="E91" s="0" t="e">
        <f aca="true">MAX(0,D91*(1+(_xlfn.NORM.INV(RAND(),Inputs!$D$39,Inputs!$C$39)))-'Year Schedule'!$K$6+'Year Schedule'!$L$6)</f>
        <v>#VALUE!</v>
      </c>
      <c r="F91" s="0" t="e">
        <f aca="true">MAX(0,E91*(1+(_xlfn.NORM.INV(RAND(),Inputs!$D$39,Inputs!$C$39)))-'Year Schedule'!$K$7+'Year Schedule'!$L$7)</f>
        <v>#VALUE!</v>
      </c>
      <c r="G91" s="0" t="e">
        <f aca="true">MAX(0,F91*(1+(_xlfn.NORM.INV(RAND(),Inputs!$D$39,Inputs!$C$39)))-'Year Schedule'!$K$8+'Year Schedule'!$L$8)</f>
        <v>#VALUE!</v>
      </c>
      <c r="H91" s="0" t="e">
        <f aca="true">MAX(0,G91*(1+(_xlfn.NORM.INV(RAND(),Inputs!$D$39,Inputs!$C$39)))-'Year Schedule'!$K$9+'Year Schedule'!$L$9)</f>
        <v>#VALUE!</v>
      </c>
      <c r="I91" s="0" t="e">
        <f aca="true">MAX(0,H91*(1+(_xlfn.NORM.INV(RAND(),Inputs!$D$39,Inputs!$C$39)))-'Year Schedule'!$K$10+'Year Schedule'!$L$10)</f>
        <v>#VALUE!</v>
      </c>
      <c r="J91" s="0" t="e">
        <f aca="true">MAX(0,I91*(1+(_xlfn.NORM.INV(RAND(),Inputs!$D$39,Inputs!$C$39)))-'Year Schedule'!$K$11+'Year Schedule'!$L$11)</f>
        <v>#VALUE!</v>
      </c>
      <c r="K91" s="0" t="e">
        <f aca="true">MAX(0,J91*(1+(_xlfn.NORM.INV(RAND(),Inputs!$D$39,Inputs!$C$39)))-'Year Schedule'!$K$12+'Year Schedule'!$L$12)</f>
        <v>#VALUE!</v>
      </c>
      <c r="L91" s="0" t="e">
        <f aca="true">MAX(0,K91*(1+(_xlfn.NORM.INV(RAND(),Inputs!$D$39,Inputs!$C$39)))-'Year Schedule'!$K$13+'Year Schedule'!$L$13)</f>
        <v>#VALUE!</v>
      </c>
      <c r="M91" s="0" t="e">
        <f aca="true">MAX(0,L91*(1+(_xlfn.NORM.INV(RAND(),Inputs!$D$39,Inputs!$C$39)))-'Year Schedule'!$K$14+'Year Schedule'!$L$14)</f>
        <v>#VALUE!</v>
      </c>
      <c r="N91" s="0" t="e">
        <f aca="true">MAX(0,M91*(1+(_xlfn.NORM.INV(RAND(),Inputs!$D$39,Inputs!$C$39)))-'Year Schedule'!$K$15+'Year Schedule'!$L$15)</f>
        <v>#VALUE!</v>
      </c>
      <c r="O91" s="0" t="e">
        <f aca="true">MAX(0,N91*(1+(_xlfn.NORM.INV(RAND(),Inputs!$D$39,Inputs!$C$39)))-'Year Schedule'!$K$16+'Year Schedule'!$L$16)</f>
        <v>#VALUE!</v>
      </c>
      <c r="P91" s="0" t="e">
        <f aca="true">MAX(0,O91*(1+(_xlfn.NORM.INV(RAND(),Inputs!$D$39,Inputs!$C$39)))-'Year Schedule'!$K$17+'Year Schedule'!$L$17)</f>
        <v>#VALUE!</v>
      </c>
      <c r="Q91" s="0" t="e">
        <f aca="true">MAX(0,P91*(1+(_xlfn.NORM.INV(RAND(),Inputs!$D$39,Inputs!$C$39)))-'Year Schedule'!$K$18+'Year Schedule'!$L$18)</f>
        <v>#VALUE!</v>
      </c>
      <c r="R91" s="0" t="e">
        <f aca="true">MAX(0,Q91*(1+(_xlfn.NORM.INV(RAND(),Inputs!$D$39,Inputs!$C$39)))-'Year Schedule'!$K$19+'Year Schedule'!$L$19)</f>
        <v>#VALUE!</v>
      </c>
      <c r="S91" s="0" t="e">
        <f aca="true">MAX(0,R91*(1+(_xlfn.NORM.INV(RAND(),Inputs!$D$39,Inputs!$C$39)))-'Year Schedule'!$K$20+'Year Schedule'!$L$20)</f>
        <v>#VALUE!</v>
      </c>
      <c r="T91" s="0" t="e">
        <f aca="true">MAX(0,S91*(1+(_xlfn.NORM.INV(RAND(),Inputs!$D$39,Inputs!$C$39)))-'Year Schedule'!$K$21+'Year Schedule'!$L$21)</f>
        <v>#VALUE!</v>
      </c>
      <c r="U91" s="0" t="e">
        <f aca="true">MAX(0,T91*(1+(_xlfn.NORM.INV(RAND(),Inputs!$D$39,Inputs!$C$39)))-'Year Schedule'!$K$22+'Year Schedule'!$L$22)</f>
        <v>#VALUE!</v>
      </c>
      <c r="V91" s="0" t="e">
        <f aca="true">MAX(0,U91*(1+(_xlfn.NORM.INV(RAND(),Inputs!$D$39,Inputs!$C$39)))-'Year Schedule'!$K$23+'Year Schedule'!$L$23)</f>
        <v>#VALUE!</v>
      </c>
      <c r="W91" s="0" t="e">
        <f aca="true">MAX(0,V91*(1+(_xlfn.NORM.INV(RAND(),Inputs!$D$39,Inputs!$C$39)))-'Year Schedule'!$K$24+'Year Schedule'!$L$24)</f>
        <v>#VALUE!</v>
      </c>
      <c r="X91" s="0" t="e">
        <f aca="true">MAX(0,W91*(1+(_xlfn.NORM.INV(RAND(),Inputs!$D$39,Inputs!$C$39)))-'Year Schedule'!$K$25+'Year Schedule'!$L$25)</f>
        <v>#VALUE!</v>
      </c>
      <c r="Y91" s="0" t="e">
        <f aca="true">MAX(0,X91*(1+(_xlfn.NORM.INV(RAND(),Inputs!$D$39,Inputs!$C$39)))-'Year Schedule'!$K$26+'Year Schedule'!$L$26)</f>
        <v>#VALUE!</v>
      </c>
      <c r="Z91" s="0" t="e">
        <f aca="true">MAX(0,Y91*(1+(_xlfn.NORM.INV(RAND(),Inputs!$D$39,Inputs!$C$39)))-'Year Schedule'!$K$27+'Year Schedule'!$L$27)</f>
        <v>#VALUE!</v>
      </c>
      <c r="AA91" s="0" t="e">
        <f aca="true">MAX(0,Z91*(1+(_xlfn.NORM.INV(RAND(),Inputs!$D$39,Inputs!$C$39)))-'Year Schedule'!$K$28+'Year Schedule'!$L$28)</f>
        <v>#VALUE!</v>
      </c>
      <c r="AB91" s="0" t="e">
        <f aca="true">MAX(0,AA91*(1+(_xlfn.NORM.INV(RAND(),Inputs!$D$39,Inputs!$C$39)))-'Year Schedule'!$K$29+'Year Schedule'!$L$29)</f>
        <v>#VALUE!</v>
      </c>
      <c r="AC91" s="0" t="e">
        <f aca="true">MAX(0,AB91*(1+(_xlfn.NORM.INV(RAND(),Inputs!$D$39,Inputs!$C$39)))-'Year Schedule'!$K$30+'Year Schedule'!$L$30)</f>
        <v>#VALUE!</v>
      </c>
      <c r="AD91" s="0" t="e">
        <f aca="true">MAX(0,AC91*(1+(_xlfn.NORM.INV(RAND(),Inputs!$D$39,Inputs!$C$39)))-'Year Schedule'!$K$31+'Year Schedule'!$L$31)</f>
        <v>#VALUE!</v>
      </c>
      <c r="AE91" s="0" t="e">
        <f aca="true">MAX(0,AD91*(1+(_xlfn.NORM.INV(RAND(),Inputs!$D$39,Inputs!$C$39)))-'Year Schedule'!$K$32+'Year Schedule'!$L$32)</f>
        <v>#VALUE!</v>
      </c>
      <c r="AF91" s="0" t="e">
        <f aca="true">MAX(0,AE91*(1+(_xlfn.NORM.INV(RAND(),Inputs!$D$39,Inputs!$C$39)))-'Year Schedule'!$K$33+'Year Schedule'!$L$33)</f>
        <v>#VALUE!</v>
      </c>
      <c r="AG91" s="0" t="e">
        <f aca="true">MAX(0,AF91*(1+(_xlfn.NORM.INV(RAND(),Inputs!$D$39,Inputs!$C$39)))-'Year Schedule'!$K$34+'Year Schedule'!$L$34)</f>
        <v>#VALUE!</v>
      </c>
      <c r="AH91" s="0" t="e">
        <f aca="true">MAX(0,AG91*(1+(_xlfn.NORM.INV(RAND(),Inputs!$D$39,Inputs!$C$39)))-'Year Schedule'!$K$35+'Year Schedule'!$L$35)</f>
        <v>#VALUE!</v>
      </c>
      <c r="AI91" s="0" t="e">
        <f aca="true">MAX(0,AH91*(1+(_xlfn.NORM.INV(RAND(),Inputs!$D$39,Inputs!$C$39)))-'Year Schedule'!$K$36+'Year Schedule'!$L$36)</f>
        <v>#VALUE!</v>
      </c>
      <c r="AJ91" s="0" t="e">
        <f aca="true">MAX(0,AI91*(1+(_xlfn.NORM.INV(RAND(),Inputs!$D$39,Inputs!$C$39)))-'Year Schedule'!$K$37+'Year Schedule'!$L$37)</f>
        <v>#VALUE!</v>
      </c>
      <c r="AK91" s="0" t="e">
        <f aca="true">MAX(0,AJ91*(1+(_xlfn.NORM.INV(RAND(),Inputs!$D$39,Inputs!$C$39)))-'Year Schedule'!$K$38+'Year Schedule'!$L$38)</f>
        <v>#VALUE!</v>
      </c>
      <c r="AL91" s="0" t="e">
        <f aca="true">MAX(0,AK91*(1+(_xlfn.NORM.INV(RAND(),Inputs!$D$39,Inputs!$C$39)))-'Year Schedule'!$K$39+'Year Schedule'!$L$39)</f>
        <v>#VALUE!</v>
      </c>
      <c r="AM91" s="0" t="e">
        <f aca="true">MAX(0,AL91*(1+(_xlfn.NORM.INV(RAND(),Inputs!$D$39,Inputs!$C$39)))-'Year Schedule'!$K$40+'Year Schedule'!$L$40)</f>
        <v>#VALUE!</v>
      </c>
      <c r="AN91" s="0" t="e">
        <f aca="true">MAX(0,AM91*(1+(_xlfn.NORM.INV(RAND(),Inputs!$D$39,Inputs!$C$39)))-'Year Schedule'!$K$41+'Year Schedule'!$L$41)</f>
        <v>#VALUE!</v>
      </c>
      <c r="AO91" s="0" t="e">
        <f aca="true">MAX(0,AN91*(1+(_xlfn.NORM.INV(RAND(),Inputs!$D$39,Inputs!$C$39)))-'Year Schedule'!$K$42+'Year Schedule'!$L$42)</f>
        <v>#VALUE!</v>
      </c>
      <c r="AP91" s="0" t="e">
        <f aca="true">MAX(0,AO91*(1+(_xlfn.NORM.INV(RAND(),Inputs!$D$39,Inputs!$C$39)))-'Year Schedule'!$K$43+'Year Schedule'!$L$43)</f>
        <v>#VALUE!</v>
      </c>
      <c r="AQ91" s="0" t="e">
        <f aca="true">MAX(0,AP91*(1+(_xlfn.NORM.INV(RAND(),Inputs!$D$39,Inputs!$C$39)))-'Year Schedule'!$K$44+'Year Schedule'!$L$44)</f>
        <v>#VALUE!</v>
      </c>
      <c r="AR91" s="0" t="e">
        <f aca="true">MAX(0,AQ91*(1+(_xlfn.NORM.INV(RAND(),Inputs!$D$39,Inputs!$C$39)))-'Year Schedule'!$K$45+'Year Schedule'!$L$45)</f>
        <v>#VALUE!</v>
      </c>
      <c r="AS91" s="0" t="e">
        <f aca="true">MAX(0,AR91*(1+(_xlfn.NORM.INV(RAND(),Inputs!$D$39,Inputs!$C$39)))-'Year Schedule'!$K$46+'Year Schedule'!$L$46)</f>
        <v>#VALUE!</v>
      </c>
      <c r="AT91" s="0" t="e">
        <f aca="true">MAX(0,AS91*(1+(_xlfn.NORM.INV(RAND(),Inputs!$D$39,Inputs!$C$39)))-'Year Schedule'!$K$47+'Year Schedule'!$L$47)</f>
        <v>#VALUE!</v>
      </c>
      <c r="AU91" s="0" t="e">
        <f aca="true">MAX(0,AT91*(1+(_xlfn.NORM.INV(RAND(),Inputs!$D$39,Inputs!$C$39)))-'Year Schedule'!$K$48+'Year Schedule'!$L$48)</f>
        <v>#VALUE!</v>
      </c>
      <c r="AV91" s="0" t="e">
        <f aca="true">MAX(0,AU91*(1+(_xlfn.NORM.INV(RAND(),Inputs!$D$39,Inputs!$C$39)))-'Year Schedule'!$K$49+'Year Schedule'!$L$49)</f>
        <v>#VALUE!</v>
      </c>
      <c r="AW91" s="0" t="e">
        <f aca="true">MAX(0,AV91*(1+(_xlfn.NORM.INV(RAND(),Inputs!$D$39,Inputs!$C$39)))-'Year Schedule'!$K$50+'Year Schedule'!$L$50)</f>
        <v>#VALUE!</v>
      </c>
      <c r="AX91" s="0" t="e">
        <f aca="true">MAX(0,AW91*(1+(_xlfn.NORM.INV(RAND(),Inputs!$D$39,Inputs!$C$39)))-'Year Schedule'!$K$51+'Year Schedule'!$L$51)</f>
        <v>#VALUE!</v>
      </c>
      <c r="AY91" s="0" t="e">
        <f aca="true">MAX(0,AX91*(1+(_xlfn.NORM.INV(RAND(),Inputs!$D$39,Inputs!$C$39)))-'Year Schedule'!$K$52+'Year Schedule'!$L$52)</f>
        <v>#VALUE!</v>
      </c>
      <c r="AZ91" s="0" t="e">
        <f aca="true">MAX(0,AY91*(1+(_xlfn.NORM.INV(RAND(),Inputs!$D$39,Inputs!$C$39)))-'Year Schedule'!$K$53+'Year Schedule'!$L$53)</f>
        <v>#VALUE!</v>
      </c>
      <c r="BA91" s="0" t="e">
        <f aca="false">INDEX(C91:AZ91,1,Inputs!$C$6)</f>
        <v>#VALUE!</v>
      </c>
      <c r="BB91" s="0" t="n">
        <f aca="false">IFERROR(EXP(SUMPRODUCT(LN((C91:INDEX(C91:AZ91,1,Inputs!$C$6)+$C$1004:INDEX($C$1004:$AZ$1004,1,Inputs!$C$6))/B91:INDEX(B91:AY91,1,Inputs!$C$6)))/Inputs!$C$6)-1,-1)</f>
        <v>-1</v>
      </c>
    </row>
    <row r="92" customFormat="false" ht="15" hidden="false" customHeight="true" outlineLevel="0" collapsed="false">
      <c r="A92" s="0" t="n">
        <v>90</v>
      </c>
      <c r="B92" s="177" t="n">
        <f aca="false">Inputs!$C$38</f>
        <v>0</v>
      </c>
      <c r="C92" s="0" t="e">
        <f aca="true">MAX(0,B92*(1+(_xlfn.NORM.INV(RAND(),Inputs!$D$39,Inputs!$C$39)))-'Year Schedule'!$K$4+'Year Schedule'!$L$4)</f>
        <v>#VALUE!</v>
      </c>
      <c r="D92" s="0" t="e">
        <f aca="true">MAX(0,C92*(1+(_xlfn.NORM.INV(RAND(),Inputs!$D$39,Inputs!$C$39)))-'Year Schedule'!$K$5+'Year Schedule'!$L$5)</f>
        <v>#VALUE!</v>
      </c>
      <c r="E92" s="0" t="e">
        <f aca="true">MAX(0,D92*(1+(_xlfn.NORM.INV(RAND(),Inputs!$D$39,Inputs!$C$39)))-'Year Schedule'!$K$6+'Year Schedule'!$L$6)</f>
        <v>#VALUE!</v>
      </c>
      <c r="F92" s="0" t="e">
        <f aca="true">MAX(0,E92*(1+(_xlfn.NORM.INV(RAND(),Inputs!$D$39,Inputs!$C$39)))-'Year Schedule'!$K$7+'Year Schedule'!$L$7)</f>
        <v>#VALUE!</v>
      </c>
      <c r="G92" s="0" t="e">
        <f aca="true">MAX(0,F92*(1+(_xlfn.NORM.INV(RAND(),Inputs!$D$39,Inputs!$C$39)))-'Year Schedule'!$K$8+'Year Schedule'!$L$8)</f>
        <v>#VALUE!</v>
      </c>
      <c r="H92" s="0" t="e">
        <f aca="true">MAX(0,G92*(1+(_xlfn.NORM.INV(RAND(),Inputs!$D$39,Inputs!$C$39)))-'Year Schedule'!$K$9+'Year Schedule'!$L$9)</f>
        <v>#VALUE!</v>
      </c>
      <c r="I92" s="0" t="e">
        <f aca="true">MAX(0,H92*(1+(_xlfn.NORM.INV(RAND(),Inputs!$D$39,Inputs!$C$39)))-'Year Schedule'!$K$10+'Year Schedule'!$L$10)</f>
        <v>#VALUE!</v>
      </c>
      <c r="J92" s="0" t="e">
        <f aca="true">MAX(0,I92*(1+(_xlfn.NORM.INV(RAND(),Inputs!$D$39,Inputs!$C$39)))-'Year Schedule'!$K$11+'Year Schedule'!$L$11)</f>
        <v>#VALUE!</v>
      </c>
      <c r="K92" s="0" t="e">
        <f aca="true">MAX(0,J92*(1+(_xlfn.NORM.INV(RAND(),Inputs!$D$39,Inputs!$C$39)))-'Year Schedule'!$K$12+'Year Schedule'!$L$12)</f>
        <v>#VALUE!</v>
      </c>
      <c r="L92" s="0" t="e">
        <f aca="true">MAX(0,K92*(1+(_xlfn.NORM.INV(RAND(),Inputs!$D$39,Inputs!$C$39)))-'Year Schedule'!$K$13+'Year Schedule'!$L$13)</f>
        <v>#VALUE!</v>
      </c>
      <c r="M92" s="0" t="e">
        <f aca="true">MAX(0,L92*(1+(_xlfn.NORM.INV(RAND(),Inputs!$D$39,Inputs!$C$39)))-'Year Schedule'!$K$14+'Year Schedule'!$L$14)</f>
        <v>#VALUE!</v>
      </c>
      <c r="N92" s="0" t="e">
        <f aca="true">MAX(0,M92*(1+(_xlfn.NORM.INV(RAND(),Inputs!$D$39,Inputs!$C$39)))-'Year Schedule'!$K$15+'Year Schedule'!$L$15)</f>
        <v>#VALUE!</v>
      </c>
      <c r="O92" s="0" t="e">
        <f aca="true">MAX(0,N92*(1+(_xlfn.NORM.INV(RAND(),Inputs!$D$39,Inputs!$C$39)))-'Year Schedule'!$K$16+'Year Schedule'!$L$16)</f>
        <v>#VALUE!</v>
      </c>
      <c r="P92" s="0" t="e">
        <f aca="true">MAX(0,O92*(1+(_xlfn.NORM.INV(RAND(),Inputs!$D$39,Inputs!$C$39)))-'Year Schedule'!$K$17+'Year Schedule'!$L$17)</f>
        <v>#VALUE!</v>
      </c>
      <c r="Q92" s="0" t="e">
        <f aca="true">MAX(0,P92*(1+(_xlfn.NORM.INV(RAND(),Inputs!$D$39,Inputs!$C$39)))-'Year Schedule'!$K$18+'Year Schedule'!$L$18)</f>
        <v>#VALUE!</v>
      </c>
      <c r="R92" s="0" t="e">
        <f aca="true">MAX(0,Q92*(1+(_xlfn.NORM.INV(RAND(),Inputs!$D$39,Inputs!$C$39)))-'Year Schedule'!$K$19+'Year Schedule'!$L$19)</f>
        <v>#VALUE!</v>
      </c>
      <c r="S92" s="0" t="e">
        <f aca="true">MAX(0,R92*(1+(_xlfn.NORM.INV(RAND(),Inputs!$D$39,Inputs!$C$39)))-'Year Schedule'!$K$20+'Year Schedule'!$L$20)</f>
        <v>#VALUE!</v>
      </c>
      <c r="T92" s="0" t="e">
        <f aca="true">MAX(0,S92*(1+(_xlfn.NORM.INV(RAND(),Inputs!$D$39,Inputs!$C$39)))-'Year Schedule'!$K$21+'Year Schedule'!$L$21)</f>
        <v>#VALUE!</v>
      </c>
      <c r="U92" s="0" t="e">
        <f aca="true">MAX(0,T92*(1+(_xlfn.NORM.INV(RAND(),Inputs!$D$39,Inputs!$C$39)))-'Year Schedule'!$K$22+'Year Schedule'!$L$22)</f>
        <v>#VALUE!</v>
      </c>
      <c r="V92" s="0" t="e">
        <f aca="true">MAX(0,U92*(1+(_xlfn.NORM.INV(RAND(),Inputs!$D$39,Inputs!$C$39)))-'Year Schedule'!$K$23+'Year Schedule'!$L$23)</f>
        <v>#VALUE!</v>
      </c>
      <c r="W92" s="0" t="e">
        <f aca="true">MAX(0,V92*(1+(_xlfn.NORM.INV(RAND(),Inputs!$D$39,Inputs!$C$39)))-'Year Schedule'!$K$24+'Year Schedule'!$L$24)</f>
        <v>#VALUE!</v>
      </c>
      <c r="X92" s="0" t="e">
        <f aca="true">MAX(0,W92*(1+(_xlfn.NORM.INV(RAND(),Inputs!$D$39,Inputs!$C$39)))-'Year Schedule'!$K$25+'Year Schedule'!$L$25)</f>
        <v>#VALUE!</v>
      </c>
      <c r="Y92" s="0" t="e">
        <f aca="true">MAX(0,X92*(1+(_xlfn.NORM.INV(RAND(),Inputs!$D$39,Inputs!$C$39)))-'Year Schedule'!$K$26+'Year Schedule'!$L$26)</f>
        <v>#VALUE!</v>
      </c>
      <c r="Z92" s="0" t="e">
        <f aca="true">MAX(0,Y92*(1+(_xlfn.NORM.INV(RAND(),Inputs!$D$39,Inputs!$C$39)))-'Year Schedule'!$K$27+'Year Schedule'!$L$27)</f>
        <v>#VALUE!</v>
      </c>
      <c r="AA92" s="0" t="e">
        <f aca="true">MAX(0,Z92*(1+(_xlfn.NORM.INV(RAND(),Inputs!$D$39,Inputs!$C$39)))-'Year Schedule'!$K$28+'Year Schedule'!$L$28)</f>
        <v>#VALUE!</v>
      </c>
      <c r="AB92" s="0" t="e">
        <f aca="true">MAX(0,AA92*(1+(_xlfn.NORM.INV(RAND(),Inputs!$D$39,Inputs!$C$39)))-'Year Schedule'!$K$29+'Year Schedule'!$L$29)</f>
        <v>#VALUE!</v>
      </c>
      <c r="AC92" s="0" t="e">
        <f aca="true">MAX(0,AB92*(1+(_xlfn.NORM.INV(RAND(),Inputs!$D$39,Inputs!$C$39)))-'Year Schedule'!$K$30+'Year Schedule'!$L$30)</f>
        <v>#VALUE!</v>
      </c>
      <c r="AD92" s="0" t="e">
        <f aca="true">MAX(0,AC92*(1+(_xlfn.NORM.INV(RAND(),Inputs!$D$39,Inputs!$C$39)))-'Year Schedule'!$K$31+'Year Schedule'!$L$31)</f>
        <v>#VALUE!</v>
      </c>
      <c r="AE92" s="0" t="e">
        <f aca="true">MAX(0,AD92*(1+(_xlfn.NORM.INV(RAND(),Inputs!$D$39,Inputs!$C$39)))-'Year Schedule'!$K$32+'Year Schedule'!$L$32)</f>
        <v>#VALUE!</v>
      </c>
      <c r="AF92" s="0" t="e">
        <f aca="true">MAX(0,AE92*(1+(_xlfn.NORM.INV(RAND(),Inputs!$D$39,Inputs!$C$39)))-'Year Schedule'!$K$33+'Year Schedule'!$L$33)</f>
        <v>#VALUE!</v>
      </c>
      <c r="AG92" s="0" t="e">
        <f aca="true">MAX(0,AF92*(1+(_xlfn.NORM.INV(RAND(),Inputs!$D$39,Inputs!$C$39)))-'Year Schedule'!$K$34+'Year Schedule'!$L$34)</f>
        <v>#VALUE!</v>
      </c>
      <c r="AH92" s="0" t="e">
        <f aca="true">MAX(0,AG92*(1+(_xlfn.NORM.INV(RAND(),Inputs!$D$39,Inputs!$C$39)))-'Year Schedule'!$K$35+'Year Schedule'!$L$35)</f>
        <v>#VALUE!</v>
      </c>
      <c r="AI92" s="0" t="e">
        <f aca="true">MAX(0,AH92*(1+(_xlfn.NORM.INV(RAND(),Inputs!$D$39,Inputs!$C$39)))-'Year Schedule'!$K$36+'Year Schedule'!$L$36)</f>
        <v>#VALUE!</v>
      </c>
      <c r="AJ92" s="0" t="e">
        <f aca="true">MAX(0,AI92*(1+(_xlfn.NORM.INV(RAND(),Inputs!$D$39,Inputs!$C$39)))-'Year Schedule'!$K$37+'Year Schedule'!$L$37)</f>
        <v>#VALUE!</v>
      </c>
      <c r="AK92" s="0" t="e">
        <f aca="true">MAX(0,AJ92*(1+(_xlfn.NORM.INV(RAND(),Inputs!$D$39,Inputs!$C$39)))-'Year Schedule'!$K$38+'Year Schedule'!$L$38)</f>
        <v>#VALUE!</v>
      </c>
      <c r="AL92" s="0" t="e">
        <f aca="true">MAX(0,AK92*(1+(_xlfn.NORM.INV(RAND(),Inputs!$D$39,Inputs!$C$39)))-'Year Schedule'!$K$39+'Year Schedule'!$L$39)</f>
        <v>#VALUE!</v>
      </c>
      <c r="AM92" s="0" t="e">
        <f aca="true">MAX(0,AL92*(1+(_xlfn.NORM.INV(RAND(),Inputs!$D$39,Inputs!$C$39)))-'Year Schedule'!$K$40+'Year Schedule'!$L$40)</f>
        <v>#VALUE!</v>
      </c>
      <c r="AN92" s="0" t="e">
        <f aca="true">MAX(0,AM92*(1+(_xlfn.NORM.INV(RAND(),Inputs!$D$39,Inputs!$C$39)))-'Year Schedule'!$K$41+'Year Schedule'!$L$41)</f>
        <v>#VALUE!</v>
      </c>
      <c r="AO92" s="0" t="e">
        <f aca="true">MAX(0,AN92*(1+(_xlfn.NORM.INV(RAND(),Inputs!$D$39,Inputs!$C$39)))-'Year Schedule'!$K$42+'Year Schedule'!$L$42)</f>
        <v>#VALUE!</v>
      </c>
      <c r="AP92" s="0" t="e">
        <f aca="true">MAX(0,AO92*(1+(_xlfn.NORM.INV(RAND(),Inputs!$D$39,Inputs!$C$39)))-'Year Schedule'!$K$43+'Year Schedule'!$L$43)</f>
        <v>#VALUE!</v>
      </c>
      <c r="AQ92" s="0" t="e">
        <f aca="true">MAX(0,AP92*(1+(_xlfn.NORM.INV(RAND(),Inputs!$D$39,Inputs!$C$39)))-'Year Schedule'!$K$44+'Year Schedule'!$L$44)</f>
        <v>#VALUE!</v>
      </c>
      <c r="AR92" s="0" t="e">
        <f aca="true">MAX(0,AQ92*(1+(_xlfn.NORM.INV(RAND(),Inputs!$D$39,Inputs!$C$39)))-'Year Schedule'!$K$45+'Year Schedule'!$L$45)</f>
        <v>#VALUE!</v>
      </c>
      <c r="AS92" s="0" t="e">
        <f aca="true">MAX(0,AR92*(1+(_xlfn.NORM.INV(RAND(),Inputs!$D$39,Inputs!$C$39)))-'Year Schedule'!$K$46+'Year Schedule'!$L$46)</f>
        <v>#VALUE!</v>
      </c>
      <c r="AT92" s="0" t="e">
        <f aca="true">MAX(0,AS92*(1+(_xlfn.NORM.INV(RAND(),Inputs!$D$39,Inputs!$C$39)))-'Year Schedule'!$K$47+'Year Schedule'!$L$47)</f>
        <v>#VALUE!</v>
      </c>
      <c r="AU92" s="0" t="e">
        <f aca="true">MAX(0,AT92*(1+(_xlfn.NORM.INV(RAND(),Inputs!$D$39,Inputs!$C$39)))-'Year Schedule'!$K$48+'Year Schedule'!$L$48)</f>
        <v>#VALUE!</v>
      </c>
      <c r="AV92" s="0" t="e">
        <f aca="true">MAX(0,AU92*(1+(_xlfn.NORM.INV(RAND(),Inputs!$D$39,Inputs!$C$39)))-'Year Schedule'!$K$49+'Year Schedule'!$L$49)</f>
        <v>#VALUE!</v>
      </c>
      <c r="AW92" s="0" t="e">
        <f aca="true">MAX(0,AV92*(1+(_xlfn.NORM.INV(RAND(),Inputs!$D$39,Inputs!$C$39)))-'Year Schedule'!$K$50+'Year Schedule'!$L$50)</f>
        <v>#VALUE!</v>
      </c>
      <c r="AX92" s="0" t="e">
        <f aca="true">MAX(0,AW92*(1+(_xlfn.NORM.INV(RAND(),Inputs!$D$39,Inputs!$C$39)))-'Year Schedule'!$K$51+'Year Schedule'!$L$51)</f>
        <v>#VALUE!</v>
      </c>
      <c r="AY92" s="0" t="e">
        <f aca="true">MAX(0,AX92*(1+(_xlfn.NORM.INV(RAND(),Inputs!$D$39,Inputs!$C$39)))-'Year Schedule'!$K$52+'Year Schedule'!$L$52)</f>
        <v>#VALUE!</v>
      </c>
      <c r="AZ92" s="0" t="e">
        <f aca="true">MAX(0,AY92*(1+(_xlfn.NORM.INV(RAND(),Inputs!$D$39,Inputs!$C$39)))-'Year Schedule'!$K$53+'Year Schedule'!$L$53)</f>
        <v>#VALUE!</v>
      </c>
      <c r="BA92" s="0" t="e">
        <f aca="false">INDEX(C92:AZ92,1,Inputs!$C$6)</f>
        <v>#VALUE!</v>
      </c>
      <c r="BB92" s="0" t="n">
        <f aca="false">IFERROR(EXP(SUMPRODUCT(LN((C92:INDEX(C92:AZ92,1,Inputs!$C$6)+$C$1004:INDEX($C$1004:$AZ$1004,1,Inputs!$C$6))/B92:INDEX(B92:AY92,1,Inputs!$C$6)))/Inputs!$C$6)-1,-1)</f>
        <v>-1</v>
      </c>
    </row>
    <row r="93" customFormat="false" ht="15" hidden="false" customHeight="true" outlineLevel="0" collapsed="false">
      <c r="A93" s="0" t="n">
        <v>91</v>
      </c>
      <c r="B93" s="177" t="n">
        <f aca="false">Inputs!$C$38</f>
        <v>0</v>
      </c>
      <c r="C93" s="0" t="e">
        <f aca="true">MAX(0,B93*(1+(_xlfn.NORM.INV(RAND(),Inputs!$D$39,Inputs!$C$39)))-'Year Schedule'!$K$4+'Year Schedule'!$L$4)</f>
        <v>#VALUE!</v>
      </c>
      <c r="D93" s="0" t="e">
        <f aca="true">MAX(0,C93*(1+(_xlfn.NORM.INV(RAND(),Inputs!$D$39,Inputs!$C$39)))-'Year Schedule'!$K$5+'Year Schedule'!$L$5)</f>
        <v>#VALUE!</v>
      </c>
      <c r="E93" s="0" t="e">
        <f aca="true">MAX(0,D93*(1+(_xlfn.NORM.INV(RAND(),Inputs!$D$39,Inputs!$C$39)))-'Year Schedule'!$K$6+'Year Schedule'!$L$6)</f>
        <v>#VALUE!</v>
      </c>
      <c r="F93" s="0" t="e">
        <f aca="true">MAX(0,E93*(1+(_xlfn.NORM.INV(RAND(),Inputs!$D$39,Inputs!$C$39)))-'Year Schedule'!$K$7+'Year Schedule'!$L$7)</f>
        <v>#VALUE!</v>
      </c>
      <c r="G93" s="0" t="e">
        <f aca="true">MAX(0,F93*(1+(_xlfn.NORM.INV(RAND(),Inputs!$D$39,Inputs!$C$39)))-'Year Schedule'!$K$8+'Year Schedule'!$L$8)</f>
        <v>#VALUE!</v>
      </c>
      <c r="H93" s="0" t="e">
        <f aca="true">MAX(0,G93*(1+(_xlfn.NORM.INV(RAND(),Inputs!$D$39,Inputs!$C$39)))-'Year Schedule'!$K$9+'Year Schedule'!$L$9)</f>
        <v>#VALUE!</v>
      </c>
      <c r="I93" s="0" t="e">
        <f aca="true">MAX(0,H93*(1+(_xlfn.NORM.INV(RAND(),Inputs!$D$39,Inputs!$C$39)))-'Year Schedule'!$K$10+'Year Schedule'!$L$10)</f>
        <v>#VALUE!</v>
      </c>
      <c r="J93" s="0" t="e">
        <f aca="true">MAX(0,I93*(1+(_xlfn.NORM.INV(RAND(),Inputs!$D$39,Inputs!$C$39)))-'Year Schedule'!$K$11+'Year Schedule'!$L$11)</f>
        <v>#VALUE!</v>
      </c>
      <c r="K93" s="0" t="e">
        <f aca="true">MAX(0,J93*(1+(_xlfn.NORM.INV(RAND(),Inputs!$D$39,Inputs!$C$39)))-'Year Schedule'!$K$12+'Year Schedule'!$L$12)</f>
        <v>#VALUE!</v>
      </c>
      <c r="L93" s="0" t="e">
        <f aca="true">MAX(0,K93*(1+(_xlfn.NORM.INV(RAND(),Inputs!$D$39,Inputs!$C$39)))-'Year Schedule'!$K$13+'Year Schedule'!$L$13)</f>
        <v>#VALUE!</v>
      </c>
      <c r="M93" s="0" t="e">
        <f aca="true">MAX(0,L93*(1+(_xlfn.NORM.INV(RAND(),Inputs!$D$39,Inputs!$C$39)))-'Year Schedule'!$K$14+'Year Schedule'!$L$14)</f>
        <v>#VALUE!</v>
      </c>
      <c r="N93" s="0" t="e">
        <f aca="true">MAX(0,M93*(1+(_xlfn.NORM.INV(RAND(),Inputs!$D$39,Inputs!$C$39)))-'Year Schedule'!$K$15+'Year Schedule'!$L$15)</f>
        <v>#VALUE!</v>
      </c>
      <c r="O93" s="0" t="e">
        <f aca="true">MAX(0,N93*(1+(_xlfn.NORM.INV(RAND(),Inputs!$D$39,Inputs!$C$39)))-'Year Schedule'!$K$16+'Year Schedule'!$L$16)</f>
        <v>#VALUE!</v>
      </c>
      <c r="P93" s="0" t="e">
        <f aca="true">MAX(0,O93*(1+(_xlfn.NORM.INV(RAND(),Inputs!$D$39,Inputs!$C$39)))-'Year Schedule'!$K$17+'Year Schedule'!$L$17)</f>
        <v>#VALUE!</v>
      </c>
      <c r="Q93" s="0" t="e">
        <f aca="true">MAX(0,P93*(1+(_xlfn.NORM.INV(RAND(),Inputs!$D$39,Inputs!$C$39)))-'Year Schedule'!$K$18+'Year Schedule'!$L$18)</f>
        <v>#VALUE!</v>
      </c>
      <c r="R93" s="0" t="e">
        <f aca="true">MAX(0,Q93*(1+(_xlfn.NORM.INV(RAND(),Inputs!$D$39,Inputs!$C$39)))-'Year Schedule'!$K$19+'Year Schedule'!$L$19)</f>
        <v>#VALUE!</v>
      </c>
      <c r="S93" s="0" t="e">
        <f aca="true">MAX(0,R93*(1+(_xlfn.NORM.INV(RAND(),Inputs!$D$39,Inputs!$C$39)))-'Year Schedule'!$K$20+'Year Schedule'!$L$20)</f>
        <v>#VALUE!</v>
      </c>
      <c r="T93" s="0" t="e">
        <f aca="true">MAX(0,S93*(1+(_xlfn.NORM.INV(RAND(),Inputs!$D$39,Inputs!$C$39)))-'Year Schedule'!$K$21+'Year Schedule'!$L$21)</f>
        <v>#VALUE!</v>
      </c>
      <c r="U93" s="0" t="e">
        <f aca="true">MAX(0,T93*(1+(_xlfn.NORM.INV(RAND(),Inputs!$D$39,Inputs!$C$39)))-'Year Schedule'!$K$22+'Year Schedule'!$L$22)</f>
        <v>#VALUE!</v>
      </c>
      <c r="V93" s="0" t="e">
        <f aca="true">MAX(0,U93*(1+(_xlfn.NORM.INV(RAND(),Inputs!$D$39,Inputs!$C$39)))-'Year Schedule'!$K$23+'Year Schedule'!$L$23)</f>
        <v>#VALUE!</v>
      </c>
      <c r="W93" s="0" t="e">
        <f aca="true">MAX(0,V93*(1+(_xlfn.NORM.INV(RAND(),Inputs!$D$39,Inputs!$C$39)))-'Year Schedule'!$K$24+'Year Schedule'!$L$24)</f>
        <v>#VALUE!</v>
      </c>
      <c r="X93" s="0" t="e">
        <f aca="true">MAX(0,W93*(1+(_xlfn.NORM.INV(RAND(),Inputs!$D$39,Inputs!$C$39)))-'Year Schedule'!$K$25+'Year Schedule'!$L$25)</f>
        <v>#VALUE!</v>
      </c>
      <c r="Y93" s="0" t="e">
        <f aca="true">MAX(0,X93*(1+(_xlfn.NORM.INV(RAND(),Inputs!$D$39,Inputs!$C$39)))-'Year Schedule'!$K$26+'Year Schedule'!$L$26)</f>
        <v>#VALUE!</v>
      </c>
      <c r="Z93" s="0" t="e">
        <f aca="true">MAX(0,Y93*(1+(_xlfn.NORM.INV(RAND(),Inputs!$D$39,Inputs!$C$39)))-'Year Schedule'!$K$27+'Year Schedule'!$L$27)</f>
        <v>#VALUE!</v>
      </c>
      <c r="AA93" s="0" t="e">
        <f aca="true">MAX(0,Z93*(1+(_xlfn.NORM.INV(RAND(),Inputs!$D$39,Inputs!$C$39)))-'Year Schedule'!$K$28+'Year Schedule'!$L$28)</f>
        <v>#VALUE!</v>
      </c>
      <c r="AB93" s="0" t="e">
        <f aca="true">MAX(0,AA93*(1+(_xlfn.NORM.INV(RAND(),Inputs!$D$39,Inputs!$C$39)))-'Year Schedule'!$K$29+'Year Schedule'!$L$29)</f>
        <v>#VALUE!</v>
      </c>
      <c r="AC93" s="0" t="e">
        <f aca="true">MAX(0,AB93*(1+(_xlfn.NORM.INV(RAND(),Inputs!$D$39,Inputs!$C$39)))-'Year Schedule'!$K$30+'Year Schedule'!$L$30)</f>
        <v>#VALUE!</v>
      </c>
      <c r="AD93" s="0" t="e">
        <f aca="true">MAX(0,AC93*(1+(_xlfn.NORM.INV(RAND(),Inputs!$D$39,Inputs!$C$39)))-'Year Schedule'!$K$31+'Year Schedule'!$L$31)</f>
        <v>#VALUE!</v>
      </c>
      <c r="AE93" s="0" t="e">
        <f aca="true">MAX(0,AD93*(1+(_xlfn.NORM.INV(RAND(),Inputs!$D$39,Inputs!$C$39)))-'Year Schedule'!$K$32+'Year Schedule'!$L$32)</f>
        <v>#VALUE!</v>
      </c>
      <c r="AF93" s="0" t="e">
        <f aca="true">MAX(0,AE93*(1+(_xlfn.NORM.INV(RAND(),Inputs!$D$39,Inputs!$C$39)))-'Year Schedule'!$K$33+'Year Schedule'!$L$33)</f>
        <v>#VALUE!</v>
      </c>
      <c r="AG93" s="0" t="e">
        <f aca="true">MAX(0,AF93*(1+(_xlfn.NORM.INV(RAND(),Inputs!$D$39,Inputs!$C$39)))-'Year Schedule'!$K$34+'Year Schedule'!$L$34)</f>
        <v>#VALUE!</v>
      </c>
      <c r="AH93" s="0" t="e">
        <f aca="true">MAX(0,AG93*(1+(_xlfn.NORM.INV(RAND(),Inputs!$D$39,Inputs!$C$39)))-'Year Schedule'!$K$35+'Year Schedule'!$L$35)</f>
        <v>#VALUE!</v>
      </c>
      <c r="AI93" s="0" t="e">
        <f aca="true">MAX(0,AH93*(1+(_xlfn.NORM.INV(RAND(),Inputs!$D$39,Inputs!$C$39)))-'Year Schedule'!$K$36+'Year Schedule'!$L$36)</f>
        <v>#VALUE!</v>
      </c>
      <c r="AJ93" s="0" t="e">
        <f aca="true">MAX(0,AI93*(1+(_xlfn.NORM.INV(RAND(),Inputs!$D$39,Inputs!$C$39)))-'Year Schedule'!$K$37+'Year Schedule'!$L$37)</f>
        <v>#VALUE!</v>
      </c>
      <c r="AK93" s="0" t="e">
        <f aca="true">MAX(0,AJ93*(1+(_xlfn.NORM.INV(RAND(),Inputs!$D$39,Inputs!$C$39)))-'Year Schedule'!$K$38+'Year Schedule'!$L$38)</f>
        <v>#VALUE!</v>
      </c>
      <c r="AL93" s="0" t="e">
        <f aca="true">MAX(0,AK93*(1+(_xlfn.NORM.INV(RAND(),Inputs!$D$39,Inputs!$C$39)))-'Year Schedule'!$K$39+'Year Schedule'!$L$39)</f>
        <v>#VALUE!</v>
      </c>
      <c r="AM93" s="0" t="e">
        <f aca="true">MAX(0,AL93*(1+(_xlfn.NORM.INV(RAND(),Inputs!$D$39,Inputs!$C$39)))-'Year Schedule'!$K$40+'Year Schedule'!$L$40)</f>
        <v>#VALUE!</v>
      </c>
      <c r="AN93" s="0" t="e">
        <f aca="true">MAX(0,AM93*(1+(_xlfn.NORM.INV(RAND(),Inputs!$D$39,Inputs!$C$39)))-'Year Schedule'!$K$41+'Year Schedule'!$L$41)</f>
        <v>#VALUE!</v>
      </c>
      <c r="AO93" s="0" t="e">
        <f aca="true">MAX(0,AN93*(1+(_xlfn.NORM.INV(RAND(),Inputs!$D$39,Inputs!$C$39)))-'Year Schedule'!$K$42+'Year Schedule'!$L$42)</f>
        <v>#VALUE!</v>
      </c>
      <c r="AP93" s="0" t="e">
        <f aca="true">MAX(0,AO93*(1+(_xlfn.NORM.INV(RAND(),Inputs!$D$39,Inputs!$C$39)))-'Year Schedule'!$K$43+'Year Schedule'!$L$43)</f>
        <v>#VALUE!</v>
      </c>
      <c r="AQ93" s="0" t="e">
        <f aca="true">MAX(0,AP93*(1+(_xlfn.NORM.INV(RAND(),Inputs!$D$39,Inputs!$C$39)))-'Year Schedule'!$K$44+'Year Schedule'!$L$44)</f>
        <v>#VALUE!</v>
      </c>
      <c r="AR93" s="0" t="e">
        <f aca="true">MAX(0,AQ93*(1+(_xlfn.NORM.INV(RAND(),Inputs!$D$39,Inputs!$C$39)))-'Year Schedule'!$K$45+'Year Schedule'!$L$45)</f>
        <v>#VALUE!</v>
      </c>
      <c r="AS93" s="0" t="e">
        <f aca="true">MAX(0,AR93*(1+(_xlfn.NORM.INV(RAND(),Inputs!$D$39,Inputs!$C$39)))-'Year Schedule'!$K$46+'Year Schedule'!$L$46)</f>
        <v>#VALUE!</v>
      </c>
      <c r="AT93" s="0" t="e">
        <f aca="true">MAX(0,AS93*(1+(_xlfn.NORM.INV(RAND(),Inputs!$D$39,Inputs!$C$39)))-'Year Schedule'!$K$47+'Year Schedule'!$L$47)</f>
        <v>#VALUE!</v>
      </c>
      <c r="AU93" s="0" t="e">
        <f aca="true">MAX(0,AT93*(1+(_xlfn.NORM.INV(RAND(),Inputs!$D$39,Inputs!$C$39)))-'Year Schedule'!$K$48+'Year Schedule'!$L$48)</f>
        <v>#VALUE!</v>
      </c>
      <c r="AV93" s="0" t="e">
        <f aca="true">MAX(0,AU93*(1+(_xlfn.NORM.INV(RAND(),Inputs!$D$39,Inputs!$C$39)))-'Year Schedule'!$K$49+'Year Schedule'!$L$49)</f>
        <v>#VALUE!</v>
      </c>
      <c r="AW93" s="0" t="e">
        <f aca="true">MAX(0,AV93*(1+(_xlfn.NORM.INV(RAND(),Inputs!$D$39,Inputs!$C$39)))-'Year Schedule'!$K$50+'Year Schedule'!$L$50)</f>
        <v>#VALUE!</v>
      </c>
      <c r="AX93" s="0" t="e">
        <f aca="true">MAX(0,AW93*(1+(_xlfn.NORM.INV(RAND(),Inputs!$D$39,Inputs!$C$39)))-'Year Schedule'!$K$51+'Year Schedule'!$L$51)</f>
        <v>#VALUE!</v>
      </c>
      <c r="AY93" s="0" t="e">
        <f aca="true">MAX(0,AX93*(1+(_xlfn.NORM.INV(RAND(),Inputs!$D$39,Inputs!$C$39)))-'Year Schedule'!$K$52+'Year Schedule'!$L$52)</f>
        <v>#VALUE!</v>
      </c>
      <c r="AZ93" s="0" t="e">
        <f aca="true">MAX(0,AY93*(1+(_xlfn.NORM.INV(RAND(),Inputs!$D$39,Inputs!$C$39)))-'Year Schedule'!$K$53+'Year Schedule'!$L$53)</f>
        <v>#VALUE!</v>
      </c>
      <c r="BA93" s="0" t="e">
        <f aca="false">INDEX(C93:AZ93,1,Inputs!$C$6)</f>
        <v>#VALUE!</v>
      </c>
      <c r="BB93" s="0" t="n">
        <f aca="false">IFERROR(EXP(SUMPRODUCT(LN((C93:INDEX(C93:AZ93,1,Inputs!$C$6)+$C$1004:INDEX($C$1004:$AZ$1004,1,Inputs!$C$6))/B93:INDEX(B93:AY93,1,Inputs!$C$6)))/Inputs!$C$6)-1,-1)</f>
        <v>-1</v>
      </c>
    </row>
    <row r="94" customFormat="false" ht="15" hidden="false" customHeight="true" outlineLevel="0" collapsed="false">
      <c r="A94" s="0" t="n">
        <v>92</v>
      </c>
      <c r="B94" s="177" t="n">
        <f aca="false">Inputs!$C$38</f>
        <v>0</v>
      </c>
      <c r="C94" s="0" t="e">
        <f aca="true">MAX(0,B94*(1+(_xlfn.NORM.INV(RAND(),Inputs!$D$39,Inputs!$C$39)))-'Year Schedule'!$K$4+'Year Schedule'!$L$4)</f>
        <v>#VALUE!</v>
      </c>
      <c r="D94" s="0" t="e">
        <f aca="true">MAX(0,C94*(1+(_xlfn.NORM.INV(RAND(),Inputs!$D$39,Inputs!$C$39)))-'Year Schedule'!$K$5+'Year Schedule'!$L$5)</f>
        <v>#VALUE!</v>
      </c>
      <c r="E94" s="0" t="e">
        <f aca="true">MAX(0,D94*(1+(_xlfn.NORM.INV(RAND(),Inputs!$D$39,Inputs!$C$39)))-'Year Schedule'!$K$6+'Year Schedule'!$L$6)</f>
        <v>#VALUE!</v>
      </c>
      <c r="F94" s="0" t="e">
        <f aca="true">MAX(0,E94*(1+(_xlfn.NORM.INV(RAND(),Inputs!$D$39,Inputs!$C$39)))-'Year Schedule'!$K$7+'Year Schedule'!$L$7)</f>
        <v>#VALUE!</v>
      </c>
      <c r="G94" s="0" t="e">
        <f aca="true">MAX(0,F94*(1+(_xlfn.NORM.INV(RAND(),Inputs!$D$39,Inputs!$C$39)))-'Year Schedule'!$K$8+'Year Schedule'!$L$8)</f>
        <v>#VALUE!</v>
      </c>
      <c r="H94" s="0" t="e">
        <f aca="true">MAX(0,G94*(1+(_xlfn.NORM.INV(RAND(),Inputs!$D$39,Inputs!$C$39)))-'Year Schedule'!$K$9+'Year Schedule'!$L$9)</f>
        <v>#VALUE!</v>
      </c>
      <c r="I94" s="0" t="e">
        <f aca="true">MAX(0,H94*(1+(_xlfn.NORM.INV(RAND(),Inputs!$D$39,Inputs!$C$39)))-'Year Schedule'!$K$10+'Year Schedule'!$L$10)</f>
        <v>#VALUE!</v>
      </c>
      <c r="J94" s="0" t="e">
        <f aca="true">MAX(0,I94*(1+(_xlfn.NORM.INV(RAND(),Inputs!$D$39,Inputs!$C$39)))-'Year Schedule'!$K$11+'Year Schedule'!$L$11)</f>
        <v>#VALUE!</v>
      </c>
      <c r="K94" s="0" t="e">
        <f aca="true">MAX(0,J94*(1+(_xlfn.NORM.INV(RAND(),Inputs!$D$39,Inputs!$C$39)))-'Year Schedule'!$K$12+'Year Schedule'!$L$12)</f>
        <v>#VALUE!</v>
      </c>
      <c r="L94" s="0" t="e">
        <f aca="true">MAX(0,K94*(1+(_xlfn.NORM.INV(RAND(),Inputs!$D$39,Inputs!$C$39)))-'Year Schedule'!$K$13+'Year Schedule'!$L$13)</f>
        <v>#VALUE!</v>
      </c>
      <c r="M94" s="0" t="e">
        <f aca="true">MAX(0,L94*(1+(_xlfn.NORM.INV(RAND(),Inputs!$D$39,Inputs!$C$39)))-'Year Schedule'!$K$14+'Year Schedule'!$L$14)</f>
        <v>#VALUE!</v>
      </c>
      <c r="N94" s="0" t="e">
        <f aca="true">MAX(0,M94*(1+(_xlfn.NORM.INV(RAND(),Inputs!$D$39,Inputs!$C$39)))-'Year Schedule'!$K$15+'Year Schedule'!$L$15)</f>
        <v>#VALUE!</v>
      </c>
      <c r="O94" s="0" t="e">
        <f aca="true">MAX(0,N94*(1+(_xlfn.NORM.INV(RAND(),Inputs!$D$39,Inputs!$C$39)))-'Year Schedule'!$K$16+'Year Schedule'!$L$16)</f>
        <v>#VALUE!</v>
      </c>
      <c r="P94" s="0" t="e">
        <f aca="true">MAX(0,O94*(1+(_xlfn.NORM.INV(RAND(),Inputs!$D$39,Inputs!$C$39)))-'Year Schedule'!$K$17+'Year Schedule'!$L$17)</f>
        <v>#VALUE!</v>
      </c>
      <c r="Q94" s="0" t="e">
        <f aca="true">MAX(0,P94*(1+(_xlfn.NORM.INV(RAND(),Inputs!$D$39,Inputs!$C$39)))-'Year Schedule'!$K$18+'Year Schedule'!$L$18)</f>
        <v>#VALUE!</v>
      </c>
      <c r="R94" s="0" t="e">
        <f aca="true">MAX(0,Q94*(1+(_xlfn.NORM.INV(RAND(),Inputs!$D$39,Inputs!$C$39)))-'Year Schedule'!$K$19+'Year Schedule'!$L$19)</f>
        <v>#VALUE!</v>
      </c>
      <c r="S94" s="0" t="e">
        <f aca="true">MAX(0,R94*(1+(_xlfn.NORM.INV(RAND(),Inputs!$D$39,Inputs!$C$39)))-'Year Schedule'!$K$20+'Year Schedule'!$L$20)</f>
        <v>#VALUE!</v>
      </c>
      <c r="T94" s="0" t="e">
        <f aca="true">MAX(0,S94*(1+(_xlfn.NORM.INV(RAND(),Inputs!$D$39,Inputs!$C$39)))-'Year Schedule'!$K$21+'Year Schedule'!$L$21)</f>
        <v>#VALUE!</v>
      </c>
      <c r="U94" s="0" t="e">
        <f aca="true">MAX(0,T94*(1+(_xlfn.NORM.INV(RAND(),Inputs!$D$39,Inputs!$C$39)))-'Year Schedule'!$K$22+'Year Schedule'!$L$22)</f>
        <v>#VALUE!</v>
      </c>
      <c r="V94" s="0" t="e">
        <f aca="true">MAX(0,U94*(1+(_xlfn.NORM.INV(RAND(),Inputs!$D$39,Inputs!$C$39)))-'Year Schedule'!$K$23+'Year Schedule'!$L$23)</f>
        <v>#VALUE!</v>
      </c>
      <c r="W94" s="0" t="e">
        <f aca="true">MAX(0,V94*(1+(_xlfn.NORM.INV(RAND(),Inputs!$D$39,Inputs!$C$39)))-'Year Schedule'!$K$24+'Year Schedule'!$L$24)</f>
        <v>#VALUE!</v>
      </c>
      <c r="X94" s="0" t="e">
        <f aca="true">MAX(0,W94*(1+(_xlfn.NORM.INV(RAND(),Inputs!$D$39,Inputs!$C$39)))-'Year Schedule'!$K$25+'Year Schedule'!$L$25)</f>
        <v>#VALUE!</v>
      </c>
      <c r="Y94" s="0" t="e">
        <f aca="true">MAX(0,X94*(1+(_xlfn.NORM.INV(RAND(),Inputs!$D$39,Inputs!$C$39)))-'Year Schedule'!$K$26+'Year Schedule'!$L$26)</f>
        <v>#VALUE!</v>
      </c>
      <c r="Z94" s="0" t="e">
        <f aca="true">MAX(0,Y94*(1+(_xlfn.NORM.INV(RAND(),Inputs!$D$39,Inputs!$C$39)))-'Year Schedule'!$K$27+'Year Schedule'!$L$27)</f>
        <v>#VALUE!</v>
      </c>
      <c r="AA94" s="0" t="e">
        <f aca="true">MAX(0,Z94*(1+(_xlfn.NORM.INV(RAND(),Inputs!$D$39,Inputs!$C$39)))-'Year Schedule'!$K$28+'Year Schedule'!$L$28)</f>
        <v>#VALUE!</v>
      </c>
      <c r="AB94" s="0" t="e">
        <f aca="true">MAX(0,AA94*(1+(_xlfn.NORM.INV(RAND(),Inputs!$D$39,Inputs!$C$39)))-'Year Schedule'!$K$29+'Year Schedule'!$L$29)</f>
        <v>#VALUE!</v>
      </c>
      <c r="AC94" s="0" t="e">
        <f aca="true">MAX(0,AB94*(1+(_xlfn.NORM.INV(RAND(),Inputs!$D$39,Inputs!$C$39)))-'Year Schedule'!$K$30+'Year Schedule'!$L$30)</f>
        <v>#VALUE!</v>
      </c>
      <c r="AD94" s="0" t="e">
        <f aca="true">MAX(0,AC94*(1+(_xlfn.NORM.INV(RAND(),Inputs!$D$39,Inputs!$C$39)))-'Year Schedule'!$K$31+'Year Schedule'!$L$31)</f>
        <v>#VALUE!</v>
      </c>
      <c r="AE94" s="0" t="e">
        <f aca="true">MAX(0,AD94*(1+(_xlfn.NORM.INV(RAND(),Inputs!$D$39,Inputs!$C$39)))-'Year Schedule'!$K$32+'Year Schedule'!$L$32)</f>
        <v>#VALUE!</v>
      </c>
      <c r="AF94" s="0" t="e">
        <f aca="true">MAX(0,AE94*(1+(_xlfn.NORM.INV(RAND(),Inputs!$D$39,Inputs!$C$39)))-'Year Schedule'!$K$33+'Year Schedule'!$L$33)</f>
        <v>#VALUE!</v>
      </c>
      <c r="AG94" s="0" t="e">
        <f aca="true">MAX(0,AF94*(1+(_xlfn.NORM.INV(RAND(),Inputs!$D$39,Inputs!$C$39)))-'Year Schedule'!$K$34+'Year Schedule'!$L$34)</f>
        <v>#VALUE!</v>
      </c>
      <c r="AH94" s="0" t="e">
        <f aca="true">MAX(0,AG94*(1+(_xlfn.NORM.INV(RAND(),Inputs!$D$39,Inputs!$C$39)))-'Year Schedule'!$K$35+'Year Schedule'!$L$35)</f>
        <v>#VALUE!</v>
      </c>
      <c r="AI94" s="0" t="e">
        <f aca="true">MAX(0,AH94*(1+(_xlfn.NORM.INV(RAND(),Inputs!$D$39,Inputs!$C$39)))-'Year Schedule'!$K$36+'Year Schedule'!$L$36)</f>
        <v>#VALUE!</v>
      </c>
      <c r="AJ94" s="0" t="e">
        <f aca="true">MAX(0,AI94*(1+(_xlfn.NORM.INV(RAND(),Inputs!$D$39,Inputs!$C$39)))-'Year Schedule'!$K$37+'Year Schedule'!$L$37)</f>
        <v>#VALUE!</v>
      </c>
      <c r="AK94" s="0" t="e">
        <f aca="true">MAX(0,AJ94*(1+(_xlfn.NORM.INV(RAND(),Inputs!$D$39,Inputs!$C$39)))-'Year Schedule'!$K$38+'Year Schedule'!$L$38)</f>
        <v>#VALUE!</v>
      </c>
      <c r="AL94" s="0" t="e">
        <f aca="true">MAX(0,AK94*(1+(_xlfn.NORM.INV(RAND(),Inputs!$D$39,Inputs!$C$39)))-'Year Schedule'!$K$39+'Year Schedule'!$L$39)</f>
        <v>#VALUE!</v>
      </c>
      <c r="AM94" s="0" t="e">
        <f aca="true">MAX(0,AL94*(1+(_xlfn.NORM.INV(RAND(),Inputs!$D$39,Inputs!$C$39)))-'Year Schedule'!$K$40+'Year Schedule'!$L$40)</f>
        <v>#VALUE!</v>
      </c>
      <c r="AN94" s="0" t="e">
        <f aca="true">MAX(0,AM94*(1+(_xlfn.NORM.INV(RAND(),Inputs!$D$39,Inputs!$C$39)))-'Year Schedule'!$K$41+'Year Schedule'!$L$41)</f>
        <v>#VALUE!</v>
      </c>
      <c r="AO94" s="0" t="e">
        <f aca="true">MAX(0,AN94*(1+(_xlfn.NORM.INV(RAND(),Inputs!$D$39,Inputs!$C$39)))-'Year Schedule'!$K$42+'Year Schedule'!$L$42)</f>
        <v>#VALUE!</v>
      </c>
      <c r="AP94" s="0" t="e">
        <f aca="true">MAX(0,AO94*(1+(_xlfn.NORM.INV(RAND(),Inputs!$D$39,Inputs!$C$39)))-'Year Schedule'!$K$43+'Year Schedule'!$L$43)</f>
        <v>#VALUE!</v>
      </c>
      <c r="AQ94" s="0" t="e">
        <f aca="true">MAX(0,AP94*(1+(_xlfn.NORM.INV(RAND(),Inputs!$D$39,Inputs!$C$39)))-'Year Schedule'!$K$44+'Year Schedule'!$L$44)</f>
        <v>#VALUE!</v>
      </c>
      <c r="AR94" s="0" t="e">
        <f aca="true">MAX(0,AQ94*(1+(_xlfn.NORM.INV(RAND(),Inputs!$D$39,Inputs!$C$39)))-'Year Schedule'!$K$45+'Year Schedule'!$L$45)</f>
        <v>#VALUE!</v>
      </c>
      <c r="AS94" s="0" t="e">
        <f aca="true">MAX(0,AR94*(1+(_xlfn.NORM.INV(RAND(),Inputs!$D$39,Inputs!$C$39)))-'Year Schedule'!$K$46+'Year Schedule'!$L$46)</f>
        <v>#VALUE!</v>
      </c>
      <c r="AT94" s="0" t="e">
        <f aca="true">MAX(0,AS94*(1+(_xlfn.NORM.INV(RAND(),Inputs!$D$39,Inputs!$C$39)))-'Year Schedule'!$K$47+'Year Schedule'!$L$47)</f>
        <v>#VALUE!</v>
      </c>
      <c r="AU94" s="0" t="e">
        <f aca="true">MAX(0,AT94*(1+(_xlfn.NORM.INV(RAND(),Inputs!$D$39,Inputs!$C$39)))-'Year Schedule'!$K$48+'Year Schedule'!$L$48)</f>
        <v>#VALUE!</v>
      </c>
      <c r="AV94" s="0" t="e">
        <f aca="true">MAX(0,AU94*(1+(_xlfn.NORM.INV(RAND(),Inputs!$D$39,Inputs!$C$39)))-'Year Schedule'!$K$49+'Year Schedule'!$L$49)</f>
        <v>#VALUE!</v>
      </c>
      <c r="AW94" s="0" t="e">
        <f aca="true">MAX(0,AV94*(1+(_xlfn.NORM.INV(RAND(),Inputs!$D$39,Inputs!$C$39)))-'Year Schedule'!$K$50+'Year Schedule'!$L$50)</f>
        <v>#VALUE!</v>
      </c>
      <c r="AX94" s="0" t="e">
        <f aca="true">MAX(0,AW94*(1+(_xlfn.NORM.INV(RAND(),Inputs!$D$39,Inputs!$C$39)))-'Year Schedule'!$K$51+'Year Schedule'!$L$51)</f>
        <v>#VALUE!</v>
      </c>
      <c r="AY94" s="0" t="e">
        <f aca="true">MAX(0,AX94*(1+(_xlfn.NORM.INV(RAND(),Inputs!$D$39,Inputs!$C$39)))-'Year Schedule'!$K$52+'Year Schedule'!$L$52)</f>
        <v>#VALUE!</v>
      </c>
      <c r="AZ94" s="0" t="e">
        <f aca="true">MAX(0,AY94*(1+(_xlfn.NORM.INV(RAND(),Inputs!$D$39,Inputs!$C$39)))-'Year Schedule'!$K$53+'Year Schedule'!$L$53)</f>
        <v>#VALUE!</v>
      </c>
      <c r="BA94" s="0" t="e">
        <f aca="false">INDEX(C94:AZ94,1,Inputs!$C$6)</f>
        <v>#VALUE!</v>
      </c>
      <c r="BB94" s="0" t="n">
        <f aca="false">IFERROR(EXP(SUMPRODUCT(LN((C94:INDEX(C94:AZ94,1,Inputs!$C$6)+$C$1004:INDEX($C$1004:$AZ$1004,1,Inputs!$C$6))/B94:INDEX(B94:AY94,1,Inputs!$C$6)))/Inputs!$C$6)-1,-1)</f>
        <v>-1</v>
      </c>
    </row>
    <row r="95" customFormat="false" ht="15" hidden="false" customHeight="true" outlineLevel="0" collapsed="false">
      <c r="A95" s="0" t="n">
        <v>93</v>
      </c>
      <c r="B95" s="177" t="n">
        <f aca="false">Inputs!$C$38</f>
        <v>0</v>
      </c>
      <c r="C95" s="0" t="e">
        <f aca="true">MAX(0,B95*(1+(_xlfn.NORM.INV(RAND(),Inputs!$D$39,Inputs!$C$39)))-'Year Schedule'!$K$4+'Year Schedule'!$L$4)</f>
        <v>#VALUE!</v>
      </c>
      <c r="D95" s="0" t="e">
        <f aca="true">MAX(0,C95*(1+(_xlfn.NORM.INV(RAND(),Inputs!$D$39,Inputs!$C$39)))-'Year Schedule'!$K$5+'Year Schedule'!$L$5)</f>
        <v>#VALUE!</v>
      </c>
      <c r="E95" s="0" t="e">
        <f aca="true">MAX(0,D95*(1+(_xlfn.NORM.INV(RAND(),Inputs!$D$39,Inputs!$C$39)))-'Year Schedule'!$K$6+'Year Schedule'!$L$6)</f>
        <v>#VALUE!</v>
      </c>
      <c r="F95" s="0" t="e">
        <f aca="true">MAX(0,E95*(1+(_xlfn.NORM.INV(RAND(),Inputs!$D$39,Inputs!$C$39)))-'Year Schedule'!$K$7+'Year Schedule'!$L$7)</f>
        <v>#VALUE!</v>
      </c>
      <c r="G95" s="0" t="e">
        <f aca="true">MAX(0,F95*(1+(_xlfn.NORM.INV(RAND(),Inputs!$D$39,Inputs!$C$39)))-'Year Schedule'!$K$8+'Year Schedule'!$L$8)</f>
        <v>#VALUE!</v>
      </c>
      <c r="H95" s="0" t="e">
        <f aca="true">MAX(0,G95*(1+(_xlfn.NORM.INV(RAND(),Inputs!$D$39,Inputs!$C$39)))-'Year Schedule'!$K$9+'Year Schedule'!$L$9)</f>
        <v>#VALUE!</v>
      </c>
      <c r="I95" s="0" t="e">
        <f aca="true">MAX(0,H95*(1+(_xlfn.NORM.INV(RAND(),Inputs!$D$39,Inputs!$C$39)))-'Year Schedule'!$K$10+'Year Schedule'!$L$10)</f>
        <v>#VALUE!</v>
      </c>
      <c r="J95" s="0" t="e">
        <f aca="true">MAX(0,I95*(1+(_xlfn.NORM.INV(RAND(),Inputs!$D$39,Inputs!$C$39)))-'Year Schedule'!$K$11+'Year Schedule'!$L$11)</f>
        <v>#VALUE!</v>
      </c>
      <c r="K95" s="0" t="e">
        <f aca="true">MAX(0,J95*(1+(_xlfn.NORM.INV(RAND(),Inputs!$D$39,Inputs!$C$39)))-'Year Schedule'!$K$12+'Year Schedule'!$L$12)</f>
        <v>#VALUE!</v>
      </c>
      <c r="L95" s="0" t="e">
        <f aca="true">MAX(0,K95*(1+(_xlfn.NORM.INV(RAND(),Inputs!$D$39,Inputs!$C$39)))-'Year Schedule'!$K$13+'Year Schedule'!$L$13)</f>
        <v>#VALUE!</v>
      </c>
      <c r="M95" s="0" t="e">
        <f aca="true">MAX(0,L95*(1+(_xlfn.NORM.INV(RAND(),Inputs!$D$39,Inputs!$C$39)))-'Year Schedule'!$K$14+'Year Schedule'!$L$14)</f>
        <v>#VALUE!</v>
      </c>
      <c r="N95" s="0" t="e">
        <f aca="true">MAX(0,M95*(1+(_xlfn.NORM.INV(RAND(),Inputs!$D$39,Inputs!$C$39)))-'Year Schedule'!$K$15+'Year Schedule'!$L$15)</f>
        <v>#VALUE!</v>
      </c>
      <c r="O95" s="0" t="e">
        <f aca="true">MAX(0,N95*(1+(_xlfn.NORM.INV(RAND(),Inputs!$D$39,Inputs!$C$39)))-'Year Schedule'!$K$16+'Year Schedule'!$L$16)</f>
        <v>#VALUE!</v>
      </c>
      <c r="P95" s="0" t="e">
        <f aca="true">MAX(0,O95*(1+(_xlfn.NORM.INV(RAND(),Inputs!$D$39,Inputs!$C$39)))-'Year Schedule'!$K$17+'Year Schedule'!$L$17)</f>
        <v>#VALUE!</v>
      </c>
      <c r="Q95" s="0" t="e">
        <f aca="true">MAX(0,P95*(1+(_xlfn.NORM.INV(RAND(),Inputs!$D$39,Inputs!$C$39)))-'Year Schedule'!$K$18+'Year Schedule'!$L$18)</f>
        <v>#VALUE!</v>
      </c>
      <c r="R95" s="0" t="e">
        <f aca="true">MAX(0,Q95*(1+(_xlfn.NORM.INV(RAND(),Inputs!$D$39,Inputs!$C$39)))-'Year Schedule'!$K$19+'Year Schedule'!$L$19)</f>
        <v>#VALUE!</v>
      </c>
      <c r="S95" s="0" t="e">
        <f aca="true">MAX(0,R95*(1+(_xlfn.NORM.INV(RAND(),Inputs!$D$39,Inputs!$C$39)))-'Year Schedule'!$K$20+'Year Schedule'!$L$20)</f>
        <v>#VALUE!</v>
      </c>
      <c r="T95" s="0" t="e">
        <f aca="true">MAX(0,S95*(1+(_xlfn.NORM.INV(RAND(),Inputs!$D$39,Inputs!$C$39)))-'Year Schedule'!$K$21+'Year Schedule'!$L$21)</f>
        <v>#VALUE!</v>
      </c>
      <c r="U95" s="0" t="e">
        <f aca="true">MAX(0,T95*(1+(_xlfn.NORM.INV(RAND(),Inputs!$D$39,Inputs!$C$39)))-'Year Schedule'!$K$22+'Year Schedule'!$L$22)</f>
        <v>#VALUE!</v>
      </c>
      <c r="V95" s="0" t="e">
        <f aca="true">MAX(0,U95*(1+(_xlfn.NORM.INV(RAND(),Inputs!$D$39,Inputs!$C$39)))-'Year Schedule'!$K$23+'Year Schedule'!$L$23)</f>
        <v>#VALUE!</v>
      </c>
      <c r="W95" s="0" t="e">
        <f aca="true">MAX(0,V95*(1+(_xlfn.NORM.INV(RAND(),Inputs!$D$39,Inputs!$C$39)))-'Year Schedule'!$K$24+'Year Schedule'!$L$24)</f>
        <v>#VALUE!</v>
      </c>
      <c r="X95" s="0" t="e">
        <f aca="true">MAX(0,W95*(1+(_xlfn.NORM.INV(RAND(),Inputs!$D$39,Inputs!$C$39)))-'Year Schedule'!$K$25+'Year Schedule'!$L$25)</f>
        <v>#VALUE!</v>
      </c>
      <c r="Y95" s="0" t="e">
        <f aca="true">MAX(0,X95*(1+(_xlfn.NORM.INV(RAND(),Inputs!$D$39,Inputs!$C$39)))-'Year Schedule'!$K$26+'Year Schedule'!$L$26)</f>
        <v>#VALUE!</v>
      </c>
      <c r="Z95" s="0" t="e">
        <f aca="true">MAX(0,Y95*(1+(_xlfn.NORM.INV(RAND(),Inputs!$D$39,Inputs!$C$39)))-'Year Schedule'!$K$27+'Year Schedule'!$L$27)</f>
        <v>#VALUE!</v>
      </c>
      <c r="AA95" s="0" t="e">
        <f aca="true">MAX(0,Z95*(1+(_xlfn.NORM.INV(RAND(),Inputs!$D$39,Inputs!$C$39)))-'Year Schedule'!$K$28+'Year Schedule'!$L$28)</f>
        <v>#VALUE!</v>
      </c>
      <c r="AB95" s="0" t="e">
        <f aca="true">MAX(0,AA95*(1+(_xlfn.NORM.INV(RAND(),Inputs!$D$39,Inputs!$C$39)))-'Year Schedule'!$K$29+'Year Schedule'!$L$29)</f>
        <v>#VALUE!</v>
      </c>
      <c r="AC95" s="0" t="e">
        <f aca="true">MAX(0,AB95*(1+(_xlfn.NORM.INV(RAND(),Inputs!$D$39,Inputs!$C$39)))-'Year Schedule'!$K$30+'Year Schedule'!$L$30)</f>
        <v>#VALUE!</v>
      </c>
      <c r="AD95" s="0" t="e">
        <f aca="true">MAX(0,AC95*(1+(_xlfn.NORM.INV(RAND(),Inputs!$D$39,Inputs!$C$39)))-'Year Schedule'!$K$31+'Year Schedule'!$L$31)</f>
        <v>#VALUE!</v>
      </c>
      <c r="AE95" s="0" t="e">
        <f aca="true">MAX(0,AD95*(1+(_xlfn.NORM.INV(RAND(),Inputs!$D$39,Inputs!$C$39)))-'Year Schedule'!$K$32+'Year Schedule'!$L$32)</f>
        <v>#VALUE!</v>
      </c>
      <c r="AF95" s="0" t="e">
        <f aca="true">MAX(0,AE95*(1+(_xlfn.NORM.INV(RAND(),Inputs!$D$39,Inputs!$C$39)))-'Year Schedule'!$K$33+'Year Schedule'!$L$33)</f>
        <v>#VALUE!</v>
      </c>
      <c r="AG95" s="0" t="e">
        <f aca="true">MAX(0,AF95*(1+(_xlfn.NORM.INV(RAND(),Inputs!$D$39,Inputs!$C$39)))-'Year Schedule'!$K$34+'Year Schedule'!$L$34)</f>
        <v>#VALUE!</v>
      </c>
      <c r="AH95" s="0" t="e">
        <f aca="true">MAX(0,AG95*(1+(_xlfn.NORM.INV(RAND(),Inputs!$D$39,Inputs!$C$39)))-'Year Schedule'!$K$35+'Year Schedule'!$L$35)</f>
        <v>#VALUE!</v>
      </c>
      <c r="AI95" s="0" t="e">
        <f aca="true">MAX(0,AH95*(1+(_xlfn.NORM.INV(RAND(),Inputs!$D$39,Inputs!$C$39)))-'Year Schedule'!$K$36+'Year Schedule'!$L$36)</f>
        <v>#VALUE!</v>
      </c>
      <c r="AJ95" s="0" t="e">
        <f aca="true">MAX(0,AI95*(1+(_xlfn.NORM.INV(RAND(),Inputs!$D$39,Inputs!$C$39)))-'Year Schedule'!$K$37+'Year Schedule'!$L$37)</f>
        <v>#VALUE!</v>
      </c>
      <c r="AK95" s="0" t="e">
        <f aca="true">MAX(0,AJ95*(1+(_xlfn.NORM.INV(RAND(),Inputs!$D$39,Inputs!$C$39)))-'Year Schedule'!$K$38+'Year Schedule'!$L$38)</f>
        <v>#VALUE!</v>
      </c>
      <c r="AL95" s="0" t="e">
        <f aca="true">MAX(0,AK95*(1+(_xlfn.NORM.INV(RAND(),Inputs!$D$39,Inputs!$C$39)))-'Year Schedule'!$K$39+'Year Schedule'!$L$39)</f>
        <v>#VALUE!</v>
      </c>
      <c r="AM95" s="0" t="e">
        <f aca="true">MAX(0,AL95*(1+(_xlfn.NORM.INV(RAND(),Inputs!$D$39,Inputs!$C$39)))-'Year Schedule'!$K$40+'Year Schedule'!$L$40)</f>
        <v>#VALUE!</v>
      </c>
      <c r="AN95" s="0" t="e">
        <f aca="true">MAX(0,AM95*(1+(_xlfn.NORM.INV(RAND(),Inputs!$D$39,Inputs!$C$39)))-'Year Schedule'!$K$41+'Year Schedule'!$L$41)</f>
        <v>#VALUE!</v>
      </c>
      <c r="AO95" s="0" t="e">
        <f aca="true">MAX(0,AN95*(1+(_xlfn.NORM.INV(RAND(),Inputs!$D$39,Inputs!$C$39)))-'Year Schedule'!$K$42+'Year Schedule'!$L$42)</f>
        <v>#VALUE!</v>
      </c>
      <c r="AP95" s="0" t="e">
        <f aca="true">MAX(0,AO95*(1+(_xlfn.NORM.INV(RAND(),Inputs!$D$39,Inputs!$C$39)))-'Year Schedule'!$K$43+'Year Schedule'!$L$43)</f>
        <v>#VALUE!</v>
      </c>
      <c r="AQ95" s="0" t="e">
        <f aca="true">MAX(0,AP95*(1+(_xlfn.NORM.INV(RAND(),Inputs!$D$39,Inputs!$C$39)))-'Year Schedule'!$K$44+'Year Schedule'!$L$44)</f>
        <v>#VALUE!</v>
      </c>
      <c r="AR95" s="0" t="e">
        <f aca="true">MAX(0,AQ95*(1+(_xlfn.NORM.INV(RAND(),Inputs!$D$39,Inputs!$C$39)))-'Year Schedule'!$K$45+'Year Schedule'!$L$45)</f>
        <v>#VALUE!</v>
      </c>
      <c r="AS95" s="0" t="e">
        <f aca="true">MAX(0,AR95*(1+(_xlfn.NORM.INV(RAND(),Inputs!$D$39,Inputs!$C$39)))-'Year Schedule'!$K$46+'Year Schedule'!$L$46)</f>
        <v>#VALUE!</v>
      </c>
      <c r="AT95" s="0" t="e">
        <f aca="true">MAX(0,AS95*(1+(_xlfn.NORM.INV(RAND(),Inputs!$D$39,Inputs!$C$39)))-'Year Schedule'!$K$47+'Year Schedule'!$L$47)</f>
        <v>#VALUE!</v>
      </c>
      <c r="AU95" s="0" t="e">
        <f aca="true">MAX(0,AT95*(1+(_xlfn.NORM.INV(RAND(),Inputs!$D$39,Inputs!$C$39)))-'Year Schedule'!$K$48+'Year Schedule'!$L$48)</f>
        <v>#VALUE!</v>
      </c>
      <c r="AV95" s="0" t="e">
        <f aca="true">MAX(0,AU95*(1+(_xlfn.NORM.INV(RAND(),Inputs!$D$39,Inputs!$C$39)))-'Year Schedule'!$K$49+'Year Schedule'!$L$49)</f>
        <v>#VALUE!</v>
      </c>
      <c r="AW95" s="0" t="e">
        <f aca="true">MAX(0,AV95*(1+(_xlfn.NORM.INV(RAND(),Inputs!$D$39,Inputs!$C$39)))-'Year Schedule'!$K$50+'Year Schedule'!$L$50)</f>
        <v>#VALUE!</v>
      </c>
      <c r="AX95" s="0" t="e">
        <f aca="true">MAX(0,AW95*(1+(_xlfn.NORM.INV(RAND(),Inputs!$D$39,Inputs!$C$39)))-'Year Schedule'!$K$51+'Year Schedule'!$L$51)</f>
        <v>#VALUE!</v>
      </c>
      <c r="AY95" s="0" t="e">
        <f aca="true">MAX(0,AX95*(1+(_xlfn.NORM.INV(RAND(),Inputs!$D$39,Inputs!$C$39)))-'Year Schedule'!$K$52+'Year Schedule'!$L$52)</f>
        <v>#VALUE!</v>
      </c>
      <c r="AZ95" s="0" t="e">
        <f aca="true">MAX(0,AY95*(1+(_xlfn.NORM.INV(RAND(),Inputs!$D$39,Inputs!$C$39)))-'Year Schedule'!$K$53+'Year Schedule'!$L$53)</f>
        <v>#VALUE!</v>
      </c>
      <c r="BA95" s="0" t="e">
        <f aca="false">INDEX(C95:AZ95,1,Inputs!$C$6)</f>
        <v>#VALUE!</v>
      </c>
      <c r="BB95" s="0" t="n">
        <f aca="false">IFERROR(EXP(SUMPRODUCT(LN((C95:INDEX(C95:AZ95,1,Inputs!$C$6)+$C$1004:INDEX($C$1004:$AZ$1004,1,Inputs!$C$6))/B95:INDEX(B95:AY95,1,Inputs!$C$6)))/Inputs!$C$6)-1,-1)</f>
        <v>-1</v>
      </c>
    </row>
    <row r="96" customFormat="false" ht="15" hidden="false" customHeight="true" outlineLevel="0" collapsed="false">
      <c r="A96" s="0" t="n">
        <v>94</v>
      </c>
      <c r="B96" s="177" t="n">
        <f aca="false">Inputs!$C$38</f>
        <v>0</v>
      </c>
      <c r="C96" s="0" t="e">
        <f aca="true">MAX(0,B96*(1+(_xlfn.NORM.INV(RAND(),Inputs!$D$39,Inputs!$C$39)))-'Year Schedule'!$K$4+'Year Schedule'!$L$4)</f>
        <v>#VALUE!</v>
      </c>
      <c r="D96" s="0" t="e">
        <f aca="true">MAX(0,C96*(1+(_xlfn.NORM.INV(RAND(),Inputs!$D$39,Inputs!$C$39)))-'Year Schedule'!$K$5+'Year Schedule'!$L$5)</f>
        <v>#VALUE!</v>
      </c>
      <c r="E96" s="0" t="e">
        <f aca="true">MAX(0,D96*(1+(_xlfn.NORM.INV(RAND(),Inputs!$D$39,Inputs!$C$39)))-'Year Schedule'!$K$6+'Year Schedule'!$L$6)</f>
        <v>#VALUE!</v>
      </c>
      <c r="F96" s="0" t="e">
        <f aca="true">MAX(0,E96*(1+(_xlfn.NORM.INV(RAND(),Inputs!$D$39,Inputs!$C$39)))-'Year Schedule'!$K$7+'Year Schedule'!$L$7)</f>
        <v>#VALUE!</v>
      </c>
      <c r="G96" s="0" t="e">
        <f aca="true">MAX(0,F96*(1+(_xlfn.NORM.INV(RAND(),Inputs!$D$39,Inputs!$C$39)))-'Year Schedule'!$K$8+'Year Schedule'!$L$8)</f>
        <v>#VALUE!</v>
      </c>
      <c r="H96" s="0" t="e">
        <f aca="true">MAX(0,G96*(1+(_xlfn.NORM.INV(RAND(),Inputs!$D$39,Inputs!$C$39)))-'Year Schedule'!$K$9+'Year Schedule'!$L$9)</f>
        <v>#VALUE!</v>
      </c>
      <c r="I96" s="0" t="e">
        <f aca="true">MAX(0,H96*(1+(_xlfn.NORM.INV(RAND(),Inputs!$D$39,Inputs!$C$39)))-'Year Schedule'!$K$10+'Year Schedule'!$L$10)</f>
        <v>#VALUE!</v>
      </c>
      <c r="J96" s="0" t="e">
        <f aca="true">MAX(0,I96*(1+(_xlfn.NORM.INV(RAND(),Inputs!$D$39,Inputs!$C$39)))-'Year Schedule'!$K$11+'Year Schedule'!$L$11)</f>
        <v>#VALUE!</v>
      </c>
      <c r="K96" s="0" t="e">
        <f aca="true">MAX(0,J96*(1+(_xlfn.NORM.INV(RAND(),Inputs!$D$39,Inputs!$C$39)))-'Year Schedule'!$K$12+'Year Schedule'!$L$12)</f>
        <v>#VALUE!</v>
      </c>
      <c r="L96" s="0" t="e">
        <f aca="true">MAX(0,K96*(1+(_xlfn.NORM.INV(RAND(),Inputs!$D$39,Inputs!$C$39)))-'Year Schedule'!$K$13+'Year Schedule'!$L$13)</f>
        <v>#VALUE!</v>
      </c>
      <c r="M96" s="0" t="e">
        <f aca="true">MAX(0,L96*(1+(_xlfn.NORM.INV(RAND(),Inputs!$D$39,Inputs!$C$39)))-'Year Schedule'!$K$14+'Year Schedule'!$L$14)</f>
        <v>#VALUE!</v>
      </c>
      <c r="N96" s="0" t="e">
        <f aca="true">MAX(0,M96*(1+(_xlfn.NORM.INV(RAND(),Inputs!$D$39,Inputs!$C$39)))-'Year Schedule'!$K$15+'Year Schedule'!$L$15)</f>
        <v>#VALUE!</v>
      </c>
      <c r="O96" s="0" t="e">
        <f aca="true">MAX(0,N96*(1+(_xlfn.NORM.INV(RAND(),Inputs!$D$39,Inputs!$C$39)))-'Year Schedule'!$K$16+'Year Schedule'!$L$16)</f>
        <v>#VALUE!</v>
      </c>
      <c r="P96" s="0" t="e">
        <f aca="true">MAX(0,O96*(1+(_xlfn.NORM.INV(RAND(),Inputs!$D$39,Inputs!$C$39)))-'Year Schedule'!$K$17+'Year Schedule'!$L$17)</f>
        <v>#VALUE!</v>
      </c>
      <c r="Q96" s="0" t="e">
        <f aca="true">MAX(0,P96*(1+(_xlfn.NORM.INV(RAND(),Inputs!$D$39,Inputs!$C$39)))-'Year Schedule'!$K$18+'Year Schedule'!$L$18)</f>
        <v>#VALUE!</v>
      </c>
      <c r="R96" s="0" t="e">
        <f aca="true">MAX(0,Q96*(1+(_xlfn.NORM.INV(RAND(),Inputs!$D$39,Inputs!$C$39)))-'Year Schedule'!$K$19+'Year Schedule'!$L$19)</f>
        <v>#VALUE!</v>
      </c>
      <c r="S96" s="0" t="e">
        <f aca="true">MAX(0,R96*(1+(_xlfn.NORM.INV(RAND(),Inputs!$D$39,Inputs!$C$39)))-'Year Schedule'!$K$20+'Year Schedule'!$L$20)</f>
        <v>#VALUE!</v>
      </c>
      <c r="T96" s="0" t="e">
        <f aca="true">MAX(0,S96*(1+(_xlfn.NORM.INV(RAND(),Inputs!$D$39,Inputs!$C$39)))-'Year Schedule'!$K$21+'Year Schedule'!$L$21)</f>
        <v>#VALUE!</v>
      </c>
      <c r="U96" s="0" t="e">
        <f aca="true">MAX(0,T96*(1+(_xlfn.NORM.INV(RAND(),Inputs!$D$39,Inputs!$C$39)))-'Year Schedule'!$K$22+'Year Schedule'!$L$22)</f>
        <v>#VALUE!</v>
      </c>
      <c r="V96" s="0" t="e">
        <f aca="true">MAX(0,U96*(1+(_xlfn.NORM.INV(RAND(),Inputs!$D$39,Inputs!$C$39)))-'Year Schedule'!$K$23+'Year Schedule'!$L$23)</f>
        <v>#VALUE!</v>
      </c>
      <c r="W96" s="0" t="e">
        <f aca="true">MAX(0,V96*(1+(_xlfn.NORM.INV(RAND(),Inputs!$D$39,Inputs!$C$39)))-'Year Schedule'!$K$24+'Year Schedule'!$L$24)</f>
        <v>#VALUE!</v>
      </c>
      <c r="X96" s="0" t="e">
        <f aca="true">MAX(0,W96*(1+(_xlfn.NORM.INV(RAND(),Inputs!$D$39,Inputs!$C$39)))-'Year Schedule'!$K$25+'Year Schedule'!$L$25)</f>
        <v>#VALUE!</v>
      </c>
      <c r="Y96" s="0" t="e">
        <f aca="true">MAX(0,X96*(1+(_xlfn.NORM.INV(RAND(),Inputs!$D$39,Inputs!$C$39)))-'Year Schedule'!$K$26+'Year Schedule'!$L$26)</f>
        <v>#VALUE!</v>
      </c>
      <c r="Z96" s="0" t="e">
        <f aca="true">MAX(0,Y96*(1+(_xlfn.NORM.INV(RAND(),Inputs!$D$39,Inputs!$C$39)))-'Year Schedule'!$K$27+'Year Schedule'!$L$27)</f>
        <v>#VALUE!</v>
      </c>
      <c r="AA96" s="0" t="e">
        <f aca="true">MAX(0,Z96*(1+(_xlfn.NORM.INV(RAND(),Inputs!$D$39,Inputs!$C$39)))-'Year Schedule'!$K$28+'Year Schedule'!$L$28)</f>
        <v>#VALUE!</v>
      </c>
      <c r="AB96" s="0" t="e">
        <f aca="true">MAX(0,AA96*(1+(_xlfn.NORM.INV(RAND(),Inputs!$D$39,Inputs!$C$39)))-'Year Schedule'!$K$29+'Year Schedule'!$L$29)</f>
        <v>#VALUE!</v>
      </c>
      <c r="AC96" s="0" t="e">
        <f aca="true">MAX(0,AB96*(1+(_xlfn.NORM.INV(RAND(),Inputs!$D$39,Inputs!$C$39)))-'Year Schedule'!$K$30+'Year Schedule'!$L$30)</f>
        <v>#VALUE!</v>
      </c>
      <c r="AD96" s="0" t="e">
        <f aca="true">MAX(0,AC96*(1+(_xlfn.NORM.INV(RAND(),Inputs!$D$39,Inputs!$C$39)))-'Year Schedule'!$K$31+'Year Schedule'!$L$31)</f>
        <v>#VALUE!</v>
      </c>
      <c r="AE96" s="0" t="e">
        <f aca="true">MAX(0,AD96*(1+(_xlfn.NORM.INV(RAND(),Inputs!$D$39,Inputs!$C$39)))-'Year Schedule'!$K$32+'Year Schedule'!$L$32)</f>
        <v>#VALUE!</v>
      </c>
      <c r="AF96" s="0" t="e">
        <f aca="true">MAX(0,AE96*(1+(_xlfn.NORM.INV(RAND(),Inputs!$D$39,Inputs!$C$39)))-'Year Schedule'!$K$33+'Year Schedule'!$L$33)</f>
        <v>#VALUE!</v>
      </c>
      <c r="AG96" s="0" t="e">
        <f aca="true">MAX(0,AF96*(1+(_xlfn.NORM.INV(RAND(),Inputs!$D$39,Inputs!$C$39)))-'Year Schedule'!$K$34+'Year Schedule'!$L$34)</f>
        <v>#VALUE!</v>
      </c>
      <c r="AH96" s="0" t="e">
        <f aca="true">MAX(0,AG96*(1+(_xlfn.NORM.INV(RAND(),Inputs!$D$39,Inputs!$C$39)))-'Year Schedule'!$K$35+'Year Schedule'!$L$35)</f>
        <v>#VALUE!</v>
      </c>
      <c r="AI96" s="0" t="e">
        <f aca="true">MAX(0,AH96*(1+(_xlfn.NORM.INV(RAND(),Inputs!$D$39,Inputs!$C$39)))-'Year Schedule'!$K$36+'Year Schedule'!$L$36)</f>
        <v>#VALUE!</v>
      </c>
      <c r="AJ96" s="0" t="e">
        <f aca="true">MAX(0,AI96*(1+(_xlfn.NORM.INV(RAND(),Inputs!$D$39,Inputs!$C$39)))-'Year Schedule'!$K$37+'Year Schedule'!$L$37)</f>
        <v>#VALUE!</v>
      </c>
      <c r="AK96" s="0" t="e">
        <f aca="true">MAX(0,AJ96*(1+(_xlfn.NORM.INV(RAND(),Inputs!$D$39,Inputs!$C$39)))-'Year Schedule'!$K$38+'Year Schedule'!$L$38)</f>
        <v>#VALUE!</v>
      </c>
      <c r="AL96" s="0" t="e">
        <f aca="true">MAX(0,AK96*(1+(_xlfn.NORM.INV(RAND(),Inputs!$D$39,Inputs!$C$39)))-'Year Schedule'!$K$39+'Year Schedule'!$L$39)</f>
        <v>#VALUE!</v>
      </c>
      <c r="AM96" s="0" t="e">
        <f aca="true">MAX(0,AL96*(1+(_xlfn.NORM.INV(RAND(),Inputs!$D$39,Inputs!$C$39)))-'Year Schedule'!$K$40+'Year Schedule'!$L$40)</f>
        <v>#VALUE!</v>
      </c>
      <c r="AN96" s="0" t="e">
        <f aca="true">MAX(0,AM96*(1+(_xlfn.NORM.INV(RAND(),Inputs!$D$39,Inputs!$C$39)))-'Year Schedule'!$K$41+'Year Schedule'!$L$41)</f>
        <v>#VALUE!</v>
      </c>
      <c r="AO96" s="0" t="e">
        <f aca="true">MAX(0,AN96*(1+(_xlfn.NORM.INV(RAND(),Inputs!$D$39,Inputs!$C$39)))-'Year Schedule'!$K$42+'Year Schedule'!$L$42)</f>
        <v>#VALUE!</v>
      </c>
      <c r="AP96" s="0" t="e">
        <f aca="true">MAX(0,AO96*(1+(_xlfn.NORM.INV(RAND(),Inputs!$D$39,Inputs!$C$39)))-'Year Schedule'!$K$43+'Year Schedule'!$L$43)</f>
        <v>#VALUE!</v>
      </c>
      <c r="AQ96" s="0" t="e">
        <f aca="true">MAX(0,AP96*(1+(_xlfn.NORM.INV(RAND(),Inputs!$D$39,Inputs!$C$39)))-'Year Schedule'!$K$44+'Year Schedule'!$L$44)</f>
        <v>#VALUE!</v>
      </c>
      <c r="AR96" s="0" t="e">
        <f aca="true">MAX(0,AQ96*(1+(_xlfn.NORM.INV(RAND(),Inputs!$D$39,Inputs!$C$39)))-'Year Schedule'!$K$45+'Year Schedule'!$L$45)</f>
        <v>#VALUE!</v>
      </c>
      <c r="AS96" s="0" t="e">
        <f aca="true">MAX(0,AR96*(1+(_xlfn.NORM.INV(RAND(),Inputs!$D$39,Inputs!$C$39)))-'Year Schedule'!$K$46+'Year Schedule'!$L$46)</f>
        <v>#VALUE!</v>
      </c>
      <c r="AT96" s="0" t="e">
        <f aca="true">MAX(0,AS96*(1+(_xlfn.NORM.INV(RAND(),Inputs!$D$39,Inputs!$C$39)))-'Year Schedule'!$K$47+'Year Schedule'!$L$47)</f>
        <v>#VALUE!</v>
      </c>
      <c r="AU96" s="0" t="e">
        <f aca="true">MAX(0,AT96*(1+(_xlfn.NORM.INV(RAND(),Inputs!$D$39,Inputs!$C$39)))-'Year Schedule'!$K$48+'Year Schedule'!$L$48)</f>
        <v>#VALUE!</v>
      </c>
      <c r="AV96" s="0" t="e">
        <f aca="true">MAX(0,AU96*(1+(_xlfn.NORM.INV(RAND(),Inputs!$D$39,Inputs!$C$39)))-'Year Schedule'!$K$49+'Year Schedule'!$L$49)</f>
        <v>#VALUE!</v>
      </c>
      <c r="AW96" s="0" t="e">
        <f aca="true">MAX(0,AV96*(1+(_xlfn.NORM.INV(RAND(),Inputs!$D$39,Inputs!$C$39)))-'Year Schedule'!$K$50+'Year Schedule'!$L$50)</f>
        <v>#VALUE!</v>
      </c>
      <c r="AX96" s="0" t="e">
        <f aca="true">MAX(0,AW96*(1+(_xlfn.NORM.INV(RAND(),Inputs!$D$39,Inputs!$C$39)))-'Year Schedule'!$K$51+'Year Schedule'!$L$51)</f>
        <v>#VALUE!</v>
      </c>
      <c r="AY96" s="0" t="e">
        <f aca="true">MAX(0,AX96*(1+(_xlfn.NORM.INV(RAND(),Inputs!$D$39,Inputs!$C$39)))-'Year Schedule'!$K$52+'Year Schedule'!$L$52)</f>
        <v>#VALUE!</v>
      </c>
      <c r="AZ96" s="0" t="e">
        <f aca="true">MAX(0,AY96*(1+(_xlfn.NORM.INV(RAND(),Inputs!$D$39,Inputs!$C$39)))-'Year Schedule'!$K$53+'Year Schedule'!$L$53)</f>
        <v>#VALUE!</v>
      </c>
      <c r="BA96" s="0" t="e">
        <f aca="false">INDEX(C96:AZ96,1,Inputs!$C$6)</f>
        <v>#VALUE!</v>
      </c>
      <c r="BB96" s="0" t="n">
        <f aca="false">IFERROR(EXP(SUMPRODUCT(LN((C96:INDEX(C96:AZ96,1,Inputs!$C$6)+$C$1004:INDEX($C$1004:$AZ$1004,1,Inputs!$C$6))/B96:INDEX(B96:AY96,1,Inputs!$C$6)))/Inputs!$C$6)-1,-1)</f>
        <v>-1</v>
      </c>
    </row>
    <row r="97" customFormat="false" ht="15" hidden="false" customHeight="true" outlineLevel="0" collapsed="false">
      <c r="A97" s="0" t="n">
        <v>95</v>
      </c>
      <c r="B97" s="177" t="n">
        <f aca="false">Inputs!$C$38</f>
        <v>0</v>
      </c>
      <c r="C97" s="0" t="e">
        <f aca="true">MAX(0,B97*(1+(_xlfn.NORM.INV(RAND(),Inputs!$D$39,Inputs!$C$39)))-'Year Schedule'!$K$4+'Year Schedule'!$L$4)</f>
        <v>#VALUE!</v>
      </c>
      <c r="D97" s="0" t="e">
        <f aca="true">MAX(0,C97*(1+(_xlfn.NORM.INV(RAND(),Inputs!$D$39,Inputs!$C$39)))-'Year Schedule'!$K$5+'Year Schedule'!$L$5)</f>
        <v>#VALUE!</v>
      </c>
      <c r="E97" s="0" t="e">
        <f aca="true">MAX(0,D97*(1+(_xlfn.NORM.INV(RAND(),Inputs!$D$39,Inputs!$C$39)))-'Year Schedule'!$K$6+'Year Schedule'!$L$6)</f>
        <v>#VALUE!</v>
      </c>
      <c r="F97" s="0" t="e">
        <f aca="true">MAX(0,E97*(1+(_xlfn.NORM.INV(RAND(),Inputs!$D$39,Inputs!$C$39)))-'Year Schedule'!$K$7+'Year Schedule'!$L$7)</f>
        <v>#VALUE!</v>
      </c>
      <c r="G97" s="0" t="e">
        <f aca="true">MAX(0,F97*(1+(_xlfn.NORM.INV(RAND(),Inputs!$D$39,Inputs!$C$39)))-'Year Schedule'!$K$8+'Year Schedule'!$L$8)</f>
        <v>#VALUE!</v>
      </c>
      <c r="H97" s="0" t="e">
        <f aca="true">MAX(0,G97*(1+(_xlfn.NORM.INV(RAND(),Inputs!$D$39,Inputs!$C$39)))-'Year Schedule'!$K$9+'Year Schedule'!$L$9)</f>
        <v>#VALUE!</v>
      </c>
      <c r="I97" s="0" t="e">
        <f aca="true">MAX(0,H97*(1+(_xlfn.NORM.INV(RAND(),Inputs!$D$39,Inputs!$C$39)))-'Year Schedule'!$K$10+'Year Schedule'!$L$10)</f>
        <v>#VALUE!</v>
      </c>
      <c r="J97" s="0" t="e">
        <f aca="true">MAX(0,I97*(1+(_xlfn.NORM.INV(RAND(),Inputs!$D$39,Inputs!$C$39)))-'Year Schedule'!$K$11+'Year Schedule'!$L$11)</f>
        <v>#VALUE!</v>
      </c>
      <c r="K97" s="0" t="e">
        <f aca="true">MAX(0,J97*(1+(_xlfn.NORM.INV(RAND(),Inputs!$D$39,Inputs!$C$39)))-'Year Schedule'!$K$12+'Year Schedule'!$L$12)</f>
        <v>#VALUE!</v>
      </c>
      <c r="L97" s="0" t="e">
        <f aca="true">MAX(0,K97*(1+(_xlfn.NORM.INV(RAND(),Inputs!$D$39,Inputs!$C$39)))-'Year Schedule'!$K$13+'Year Schedule'!$L$13)</f>
        <v>#VALUE!</v>
      </c>
      <c r="M97" s="0" t="e">
        <f aca="true">MAX(0,L97*(1+(_xlfn.NORM.INV(RAND(),Inputs!$D$39,Inputs!$C$39)))-'Year Schedule'!$K$14+'Year Schedule'!$L$14)</f>
        <v>#VALUE!</v>
      </c>
      <c r="N97" s="0" t="e">
        <f aca="true">MAX(0,M97*(1+(_xlfn.NORM.INV(RAND(),Inputs!$D$39,Inputs!$C$39)))-'Year Schedule'!$K$15+'Year Schedule'!$L$15)</f>
        <v>#VALUE!</v>
      </c>
      <c r="O97" s="0" t="e">
        <f aca="true">MAX(0,N97*(1+(_xlfn.NORM.INV(RAND(),Inputs!$D$39,Inputs!$C$39)))-'Year Schedule'!$K$16+'Year Schedule'!$L$16)</f>
        <v>#VALUE!</v>
      </c>
      <c r="P97" s="0" t="e">
        <f aca="true">MAX(0,O97*(1+(_xlfn.NORM.INV(RAND(),Inputs!$D$39,Inputs!$C$39)))-'Year Schedule'!$K$17+'Year Schedule'!$L$17)</f>
        <v>#VALUE!</v>
      </c>
      <c r="Q97" s="0" t="e">
        <f aca="true">MAX(0,P97*(1+(_xlfn.NORM.INV(RAND(),Inputs!$D$39,Inputs!$C$39)))-'Year Schedule'!$K$18+'Year Schedule'!$L$18)</f>
        <v>#VALUE!</v>
      </c>
      <c r="R97" s="0" t="e">
        <f aca="true">MAX(0,Q97*(1+(_xlfn.NORM.INV(RAND(),Inputs!$D$39,Inputs!$C$39)))-'Year Schedule'!$K$19+'Year Schedule'!$L$19)</f>
        <v>#VALUE!</v>
      </c>
      <c r="S97" s="0" t="e">
        <f aca="true">MAX(0,R97*(1+(_xlfn.NORM.INV(RAND(),Inputs!$D$39,Inputs!$C$39)))-'Year Schedule'!$K$20+'Year Schedule'!$L$20)</f>
        <v>#VALUE!</v>
      </c>
      <c r="T97" s="0" t="e">
        <f aca="true">MAX(0,S97*(1+(_xlfn.NORM.INV(RAND(),Inputs!$D$39,Inputs!$C$39)))-'Year Schedule'!$K$21+'Year Schedule'!$L$21)</f>
        <v>#VALUE!</v>
      </c>
      <c r="U97" s="0" t="e">
        <f aca="true">MAX(0,T97*(1+(_xlfn.NORM.INV(RAND(),Inputs!$D$39,Inputs!$C$39)))-'Year Schedule'!$K$22+'Year Schedule'!$L$22)</f>
        <v>#VALUE!</v>
      </c>
      <c r="V97" s="0" t="e">
        <f aca="true">MAX(0,U97*(1+(_xlfn.NORM.INV(RAND(),Inputs!$D$39,Inputs!$C$39)))-'Year Schedule'!$K$23+'Year Schedule'!$L$23)</f>
        <v>#VALUE!</v>
      </c>
      <c r="W97" s="0" t="e">
        <f aca="true">MAX(0,V97*(1+(_xlfn.NORM.INV(RAND(),Inputs!$D$39,Inputs!$C$39)))-'Year Schedule'!$K$24+'Year Schedule'!$L$24)</f>
        <v>#VALUE!</v>
      </c>
      <c r="X97" s="0" t="e">
        <f aca="true">MAX(0,W97*(1+(_xlfn.NORM.INV(RAND(),Inputs!$D$39,Inputs!$C$39)))-'Year Schedule'!$K$25+'Year Schedule'!$L$25)</f>
        <v>#VALUE!</v>
      </c>
      <c r="Y97" s="0" t="e">
        <f aca="true">MAX(0,X97*(1+(_xlfn.NORM.INV(RAND(),Inputs!$D$39,Inputs!$C$39)))-'Year Schedule'!$K$26+'Year Schedule'!$L$26)</f>
        <v>#VALUE!</v>
      </c>
      <c r="Z97" s="0" t="e">
        <f aca="true">MAX(0,Y97*(1+(_xlfn.NORM.INV(RAND(),Inputs!$D$39,Inputs!$C$39)))-'Year Schedule'!$K$27+'Year Schedule'!$L$27)</f>
        <v>#VALUE!</v>
      </c>
      <c r="AA97" s="0" t="e">
        <f aca="true">MAX(0,Z97*(1+(_xlfn.NORM.INV(RAND(),Inputs!$D$39,Inputs!$C$39)))-'Year Schedule'!$K$28+'Year Schedule'!$L$28)</f>
        <v>#VALUE!</v>
      </c>
      <c r="AB97" s="0" t="e">
        <f aca="true">MAX(0,AA97*(1+(_xlfn.NORM.INV(RAND(),Inputs!$D$39,Inputs!$C$39)))-'Year Schedule'!$K$29+'Year Schedule'!$L$29)</f>
        <v>#VALUE!</v>
      </c>
      <c r="AC97" s="0" t="e">
        <f aca="true">MAX(0,AB97*(1+(_xlfn.NORM.INV(RAND(),Inputs!$D$39,Inputs!$C$39)))-'Year Schedule'!$K$30+'Year Schedule'!$L$30)</f>
        <v>#VALUE!</v>
      </c>
      <c r="AD97" s="0" t="e">
        <f aca="true">MAX(0,AC97*(1+(_xlfn.NORM.INV(RAND(),Inputs!$D$39,Inputs!$C$39)))-'Year Schedule'!$K$31+'Year Schedule'!$L$31)</f>
        <v>#VALUE!</v>
      </c>
      <c r="AE97" s="0" t="e">
        <f aca="true">MAX(0,AD97*(1+(_xlfn.NORM.INV(RAND(),Inputs!$D$39,Inputs!$C$39)))-'Year Schedule'!$K$32+'Year Schedule'!$L$32)</f>
        <v>#VALUE!</v>
      </c>
      <c r="AF97" s="0" t="e">
        <f aca="true">MAX(0,AE97*(1+(_xlfn.NORM.INV(RAND(),Inputs!$D$39,Inputs!$C$39)))-'Year Schedule'!$K$33+'Year Schedule'!$L$33)</f>
        <v>#VALUE!</v>
      </c>
      <c r="AG97" s="0" t="e">
        <f aca="true">MAX(0,AF97*(1+(_xlfn.NORM.INV(RAND(),Inputs!$D$39,Inputs!$C$39)))-'Year Schedule'!$K$34+'Year Schedule'!$L$34)</f>
        <v>#VALUE!</v>
      </c>
      <c r="AH97" s="0" t="e">
        <f aca="true">MAX(0,AG97*(1+(_xlfn.NORM.INV(RAND(),Inputs!$D$39,Inputs!$C$39)))-'Year Schedule'!$K$35+'Year Schedule'!$L$35)</f>
        <v>#VALUE!</v>
      </c>
      <c r="AI97" s="0" t="e">
        <f aca="true">MAX(0,AH97*(1+(_xlfn.NORM.INV(RAND(),Inputs!$D$39,Inputs!$C$39)))-'Year Schedule'!$K$36+'Year Schedule'!$L$36)</f>
        <v>#VALUE!</v>
      </c>
      <c r="AJ97" s="0" t="e">
        <f aca="true">MAX(0,AI97*(1+(_xlfn.NORM.INV(RAND(),Inputs!$D$39,Inputs!$C$39)))-'Year Schedule'!$K$37+'Year Schedule'!$L$37)</f>
        <v>#VALUE!</v>
      </c>
      <c r="AK97" s="0" t="e">
        <f aca="true">MAX(0,AJ97*(1+(_xlfn.NORM.INV(RAND(),Inputs!$D$39,Inputs!$C$39)))-'Year Schedule'!$K$38+'Year Schedule'!$L$38)</f>
        <v>#VALUE!</v>
      </c>
      <c r="AL97" s="0" t="e">
        <f aca="true">MAX(0,AK97*(1+(_xlfn.NORM.INV(RAND(),Inputs!$D$39,Inputs!$C$39)))-'Year Schedule'!$K$39+'Year Schedule'!$L$39)</f>
        <v>#VALUE!</v>
      </c>
      <c r="AM97" s="0" t="e">
        <f aca="true">MAX(0,AL97*(1+(_xlfn.NORM.INV(RAND(),Inputs!$D$39,Inputs!$C$39)))-'Year Schedule'!$K$40+'Year Schedule'!$L$40)</f>
        <v>#VALUE!</v>
      </c>
      <c r="AN97" s="0" t="e">
        <f aca="true">MAX(0,AM97*(1+(_xlfn.NORM.INV(RAND(),Inputs!$D$39,Inputs!$C$39)))-'Year Schedule'!$K$41+'Year Schedule'!$L$41)</f>
        <v>#VALUE!</v>
      </c>
      <c r="AO97" s="0" t="e">
        <f aca="true">MAX(0,AN97*(1+(_xlfn.NORM.INV(RAND(),Inputs!$D$39,Inputs!$C$39)))-'Year Schedule'!$K$42+'Year Schedule'!$L$42)</f>
        <v>#VALUE!</v>
      </c>
      <c r="AP97" s="0" t="e">
        <f aca="true">MAX(0,AO97*(1+(_xlfn.NORM.INV(RAND(),Inputs!$D$39,Inputs!$C$39)))-'Year Schedule'!$K$43+'Year Schedule'!$L$43)</f>
        <v>#VALUE!</v>
      </c>
      <c r="AQ97" s="0" t="e">
        <f aca="true">MAX(0,AP97*(1+(_xlfn.NORM.INV(RAND(),Inputs!$D$39,Inputs!$C$39)))-'Year Schedule'!$K$44+'Year Schedule'!$L$44)</f>
        <v>#VALUE!</v>
      </c>
      <c r="AR97" s="0" t="e">
        <f aca="true">MAX(0,AQ97*(1+(_xlfn.NORM.INV(RAND(),Inputs!$D$39,Inputs!$C$39)))-'Year Schedule'!$K$45+'Year Schedule'!$L$45)</f>
        <v>#VALUE!</v>
      </c>
      <c r="AS97" s="0" t="e">
        <f aca="true">MAX(0,AR97*(1+(_xlfn.NORM.INV(RAND(),Inputs!$D$39,Inputs!$C$39)))-'Year Schedule'!$K$46+'Year Schedule'!$L$46)</f>
        <v>#VALUE!</v>
      </c>
      <c r="AT97" s="0" t="e">
        <f aca="true">MAX(0,AS97*(1+(_xlfn.NORM.INV(RAND(),Inputs!$D$39,Inputs!$C$39)))-'Year Schedule'!$K$47+'Year Schedule'!$L$47)</f>
        <v>#VALUE!</v>
      </c>
      <c r="AU97" s="0" t="e">
        <f aca="true">MAX(0,AT97*(1+(_xlfn.NORM.INV(RAND(),Inputs!$D$39,Inputs!$C$39)))-'Year Schedule'!$K$48+'Year Schedule'!$L$48)</f>
        <v>#VALUE!</v>
      </c>
      <c r="AV97" s="0" t="e">
        <f aca="true">MAX(0,AU97*(1+(_xlfn.NORM.INV(RAND(),Inputs!$D$39,Inputs!$C$39)))-'Year Schedule'!$K$49+'Year Schedule'!$L$49)</f>
        <v>#VALUE!</v>
      </c>
      <c r="AW97" s="0" t="e">
        <f aca="true">MAX(0,AV97*(1+(_xlfn.NORM.INV(RAND(),Inputs!$D$39,Inputs!$C$39)))-'Year Schedule'!$K$50+'Year Schedule'!$L$50)</f>
        <v>#VALUE!</v>
      </c>
      <c r="AX97" s="0" t="e">
        <f aca="true">MAX(0,AW97*(1+(_xlfn.NORM.INV(RAND(),Inputs!$D$39,Inputs!$C$39)))-'Year Schedule'!$K$51+'Year Schedule'!$L$51)</f>
        <v>#VALUE!</v>
      </c>
      <c r="AY97" s="0" t="e">
        <f aca="true">MAX(0,AX97*(1+(_xlfn.NORM.INV(RAND(),Inputs!$D$39,Inputs!$C$39)))-'Year Schedule'!$K$52+'Year Schedule'!$L$52)</f>
        <v>#VALUE!</v>
      </c>
      <c r="AZ97" s="0" t="e">
        <f aca="true">MAX(0,AY97*(1+(_xlfn.NORM.INV(RAND(),Inputs!$D$39,Inputs!$C$39)))-'Year Schedule'!$K$53+'Year Schedule'!$L$53)</f>
        <v>#VALUE!</v>
      </c>
      <c r="BA97" s="0" t="e">
        <f aca="false">INDEX(C97:AZ97,1,Inputs!$C$6)</f>
        <v>#VALUE!</v>
      </c>
      <c r="BB97" s="0" t="n">
        <f aca="false">IFERROR(EXP(SUMPRODUCT(LN((C97:INDEX(C97:AZ97,1,Inputs!$C$6)+$C$1004:INDEX($C$1004:$AZ$1004,1,Inputs!$C$6))/B97:INDEX(B97:AY97,1,Inputs!$C$6)))/Inputs!$C$6)-1,-1)</f>
        <v>-1</v>
      </c>
    </row>
    <row r="98" customFormat="false" ht="15" hidden="false" customHeight="true" outlineLevel="0" collapsed="false">
      <c r="A98" s="0" t="n">
        <v>96</v>
      </c>
      <c r="B98" s="177" t="n">
        <f aca="false">Inputs!$C$38</f>
        <v>0</v>
      </c>
      <c r="C98" s="0" t="e">
        <f aca="true">MAX(0,B98*(1+(_xlfn.NORM.INV(RAND(),Inputs!$D$39,Inputs!$C$39)))-'Year Schedule'!$K$4+'Year Schedule'!$L$4)</f>
        <v>#VALUE!</v>
      </c>
      <c r="D98" s="0" t="e">
        <f aca="true">MAX(0,C98*(1+(_xlfn.NORM.INV(RAND(),Inputs!$D$39,Inputs!$C$39)))-'Year Schedule'!$K$5+'Year Schedule'!$L$5)</f>
        <v>#VALUE!</v>
      </c>
      <c r="E98" s="0" t="e">
        <f aca="true">MAX(0,D98*(1+(_xlfn.NORM.INV(RAND(),Inputs!$D$39,Inputs!$C$39)))-'Year Schedule'!$K$6+'Year Schedule'!$L$6)</f>
        <v>#VALUE!</v>
      </c>
      <c r="F98" s="0" t="e">
        <f aca="true">MAX(0,E98*(1+(_xlfn.NORM.INV(RAND(),Inputs!$D$39,Inputs!$C$39)))-'Year Schedule'!$K$7+'Year Schedule'!$L$7)</f>
        <v>#VALUE!</v>
      </c>
      <c r="G98" s="0" t="e">
        <f aca="true">MAX(0,F98*(1+(_xlfn.NORM.INV(RAND(),Inputs!$D$39,Inputs!$C$39)))-'Year Schedule'!$K$8+'Year Schedule'!$L$8)</f>
        <v>#VALUE!</v>
      </c>
      <c r="H98" s="0" t="e">
        <f aca="true">MAX(0,G98*(1+(_xlfn.NORM.INV(RAND(),Inputs!$D$39,Inputs!$C$39)))-'Year Schedule'!$K$9+'Year Schedule'!$L$9)</f>
        <v>#VALUE!</v>
      </c>
      <c r="I98" s="0" t="e">
        <f aca="true">MAX(0,H98*(1+(_xlfn.NORM.INV(RAND(),Inputs!$D$39,Inputs!$C$39)))-'Year Schedule'!$K$10+'Year Schedule'!$L$10)</f>
        <v>#VALUE!</v>
      </c>
      <c r="J98" s="0" t="e">
        <f aca="true">MAX(0,I98*(1+(_xlfn.NORM.INV(RAND(),Inputs!$D$39,Inputs!$C$39)))-'Year Schedule'!$K$11+'Year Schedule'!$L$11)</f>
        <v>#VALUE!</v>
      </c>
      <c r="K98" s="0" t="e">
        <f aca="true">MAX(0,J98*(1+(_xlfn.NORM.INV(RAND(),Inputs!$D$39,Inputs!$C$39)))-'Year Schedule'!$K$12+'Year Schedule'!$L$12)</f>
        <v>#VALUE!</v>
      </c>
      <c r="L98" s="0" t="e">
        <f aca="true">MAX(0,K98*(1+(_xlfn.NORM.INV(RAND(),Inputs!$D$39,Inputs!$C$39)))-'Year Schedule'!$K$13+'Year Schedule'!$L$13)</f>
        <v>#VALUE!</v>
      </c>
      <c r="M98" s="0" t="e">
        <f aca="true">MAX(0,L98*(1+(_xlfn.NORM.INV(RAND(),Inputs!$D$39,Inputs!$C$39)))-'Year Schedule'!$K$14+'Year Schedule'!$L$14)</f>
        <v>#VALUE!</v>
      </c>
      <c r="N98" s="0" t="e">
        <f aca="true">MAX(0,M98*(1+(_xlfn.NORM.INV(RAND(),Inputs!$D$39,Inputs!$C$39)))-'Year Schedule'!$K$15+'Year Schedule'!$L$15)</f>
        <v>#VALUE!</v>
      </c>
      <c r="O98" s="0" t="e">
        <f aca="true">MAX(0,N98*(1+(_xlfn.NORM.INV(RAND(),Inputs!$D$39,Inputs!$C$39)))-'Year Schedule'!$K$16+'Year Schedule'!$L$16)</f>
        <v>#VALUE!</v>
      </c>
      <c r="P98" s="0" t="e">
        <f aca="true">MAX(0,O98*(1+(_xlfn.NORM.INV(RAND(),Inputs!$D$39,Inputs!$C$39)))-'Year Schedule'!$K$17+'Year Schedule'!$L$17)</f>
        <v>#VALUE!</v>
      </c>
      <c r="Q98" s="0" t="e">
        <f aca="true">MAX(0,P98*(1+(_xlfn.NORM.INV(RAND(),Inputs!$D$39,Inputs!$C$39)))-'Year Schedule'!$K$18+'Year Schedule'!$L$18)</f>
        <v>#VALUE!</v>
      </c>
      <c r="R98" s="0" t="e">
        <f aca="true">MAX(0,Q98*(1+(_xlfn.NORM.INV(RAND(),Inputs!$D$39,Inputs!$C$39)))-'Year Schedule'!$K$19+'Year Schedule'!$L$19)</f>
        <v>#VALUE!</v>
      </c>
      <c r="S98" s="0" t="e">
        <f aca="true">MAX(0,R98*(1+(_xlfn.NORM.INV(RAND(),Inputs!$D$39,Inputs!$C$39)))-'Year Schedule'!$K$20+'Year Schedule'!$L$20)</f>
        <v>#VALUE!</v>
      </c>
      <c r="T98" s="0" t="e">
        <f aca="true">MAX(0,S98*(1+(_xlfn.NORM.INV(RAND(),Inputs!$D$39,Inputs!$C$39)))-'Year Schedule'!$K$21+'Year Schedule'!$L$21)</f>
        <v>#VALUE!</v>
      </c>
      <c r="U98" s="0" t="e">
        <f aca="true">MAX(0,T98*(1+(_xlfn.NORM.INV(RAND(),Inputs!$D$39,Inputs!$C$39)))-'Year Schedule'!$K$22+'Year Schedule'!$L$22)</f>
        <v>#VALUE!</v>
      </c>
      <c r="V98" s="0" t="e">
        <f aca="true">MAX(0,U98*(1+(_xlfn.NORM.INV(RAND(),Inputs!$D$39,Inputs!$C$39)))-'Year Schedule'!$K$23+'Year Schedule'!$L$23)</f>
        <v>#VALUE!</v>
      </c>
      <c r="W98" s="0" t="e">
        <f aca="true">MAX(0,V98*(1+(_xlfn.NORM.INV(RAND(),Inputs!$D$39,Inputs!$C$39)))-'Year Schedule'!$K$24+'Year Schedule'!$L$24)</f>
        <v>#VALUE!</v>
      </c>
      <c r="X98" s="0" t="e">
        <f aca="true">MAX(0,W98*(1+(_xlfn.NORM.INV(RAND(),Inputs!$D$39,Inputs!$C$39)))-'Year Schedule'!$K$25+'Year Schedule'!$L$25)</f>
        <v>#VALUE!</v>
      </c>
      <c r="Y98" s="0" t="e">
        <f aca="true">MAX(0,X98*(1+(_xlfn.NORM.INV(RAND(),Inputs!$D$39,Inputs!$C$39)))-'Year Schedule'!$K$26+'Year Schedule'!$L$26)</f>
        <v>#VALUE!</v>
      </c>
      <c r="Z98" s="0" t="e">
        <f aca="true">MAX(0,Y98*(1+(_xlfn.NORM.INV(RAND(),Inputs!$D$39,Inputs!$C$39)))-'Year Schedule'!$K$27+'Year Schedule'!$L$27)</f>
        <v>#VALUE!</v>
      </c>
      <c r="AA98" s="0" t="e">
        <f aca="true">MAX(0,Z98*(1+(_xlfn.NORM.INV(RAND(),Inputs!$D$39,Inputs!$C$39)))-'Year Schedule'!$K$28+'Year Schedule'!$L$28)</f>
        <v>#VALUE!</v>
      </c>
      <c r="AB98" s="0" t="e">
        <f aca="true">MAX(0,AA98*(1+(_xlfn.NORM.INV(RAND(),Inputs!$D$39,Inputs!$C$39)))-'Year Schedule'!$K$29+'Year Schedule'!$L$29)</f>
        <v>#VALUE!</v>
      </c>
      <c r="AC98" s="0" t="e">
        <f aca="true">MAX(0,AB98*(1+(_xlfn.NORM.INV(RAND(),Inputs!$D$39,Inputs!$C$39)))-'Year Schedule'!$K$30+'Year Schedule'!$L$30)</f>
        <v>#VALUE!</v>
      </c>
      <c r="AD98" s="0" t="e">
        <f aca="true">MAX(0,AC98*(1+(_xlfn.NORM.INV(RAND(),Inputs!$D$39,Inputs!$C$39)))-'Year Schedule'!$K$31+'Year Schedule'!$L$31)</f>
        <v>#VALUE!</v>
      </c>
      <c r="AE98" s="0" t="e">
        <f aca="true">MAX(0,AD98*(1+(_xlfn.NORM.INV(RAND(),Inputs!$D$39,Inputs!$C$39)))-'Year Schedule'!$K$32+'Year Schedule'!$L$32)</f>
        <v>#VALUE!</v>
      </c>
      <c r="AF98" s="0" t="e">
        <f aca="true">MAX(0,AE98*(1+(_xlfn.NORM.INV(RAND(),Inputs!$D$39,Inputs!$C$39)))-'Year Schedule'!$K$33+'Year Schedule'!$L$33)</f>
        <v>#VALUE!</v>
      </c>
      <c r="AG98" s="0" t="e">
        <f aca="true">MAX(0,AF98*(1+(_xlfn.NORM.INV(RAND(),Inputs!$D$39,Inputs!$C$39)))-'Year Schedule'!$K$34+'Year Schedule'!$L$34)</f>
        <v>#VALUE!</v>
      </c>
      <c r="AH98" s="0" t="e">
        <f aca="true">MAX(0,AG98*(1+(_xlfn.NORM.INV(RAND(),Inputs!$D$39,Inputs!$C$39)))-'Year Schedule'!$K$35+'Year Schedule'!$L$35)</f>
        <v>#VALUE!</v>
      </c>
      <c r="AI98" s="0" t="e">
        <f aca="true">MAX(0,AH98*(1+(_xlfn.NORM.INV(RAND(),Inputs!$D$39,Inputs!$C$39)))-'Year Schedule'!$K$36+'Year Schedule'!$L$36)</f>
        <v>#VALUE!</v>
      </c>
      <c r="AJ98" s="0" t="e">
        <f aca="true">MAX(0,AI98*(1+(_xlfn.NORM.INV(RAND(),Inputs!$D$39,Inputs!$C$39)))-'Year Schedule'!$K$37+'Year Schedule'!$L$37)</f>
        <v>#VALUE!</v>
      </c>
      <c r="AK98" s="0" t="e">
        <f aca="true">MAX(0,AJ98*(1+(_xlfn.NORM.INV(RAND(),Inputs!$D$39,Inputs!$C$39)))-'Year Schedule'!$K$38+'Year Schedule'!$L$38)</f>
        <v>#VALUE!</v>
      </c>
      <c r="AL98" s="0" t="e">
        <f aca="true">MAX(0,AK98*(1+(_xlfn.NORM.INV(RAND(),Inputs!$D$39,Inputs!$C$39)))-'Year Schedule'!$K$39+'Year Schedule'!$L$39)</f>
        <v>#VALUE!</v>
      </c>
      <c r="AM98" s="0" t="e">
        <f aca="true">MAX(0,AL98*(1+(_xlfn.NORM.INV(RAND(),Inputs!$D$39,Inputs!$C$39)))-'Year Schedule'!$K$40+'Year Schedule'!$L$40)</f>
        <v>#VALUE!</v>
      </c>
      <c r="AN98" s="0" t="e">
        <f aca="true">MAX(0,AM98*(1+(_xlfn.NORM.INV(RAND(),Inputs!$D$39,Inputs!$C$39)))-'Year Schedule'!$K$41+'Year Schedule'!$L$41)</f>
        <v>#VALUE!</v>
      </c>
      <c r="AO98" s="0" t="e">
        <f aca="true">MAX(0,AN98*(1+(_xlfn.NORM.INV(RAND(),Inputs!$D$39,Inputs!$C$39)))-'Year Schedule'!$K$42+'Year Schedule'!$L$42)</f>
        <v>#VALUE!</v>
      </c>
      <c r="AP98" s="0" t="e">
        <f aca="true">MAX(0,AO98*(1+(_xlfn.NORM.INV(RAND(),Inputs!$D$39,Inputs!$C$39)))-'Year Schedule'!$K$43+'Year Schedule'!$L$43)</f>
        <v>#VALUE!</v>
      </c>
      <c r="AQ98" s="0" t="e">
        <f aca="true">MAX(0,AP98*(1+(_xlfn.NORM.INV(RAND(),Inputs!$D$39,Inputs!$C$39)))-'Year Schedule'!$K$44+'Year Schedule'!$L$44)</f>
        <v>#VALUE!</v>
      </c>
      <c r="AR98" s="0" t="e">
        <f aca="true">MAX(0,AQ98*(1+(_xlfn.NORM.INV(RAND(),Inputs!$D$39,Inputs!$C$39)))-'Year Schedule'!$K$45+'Year Schedule'!$L$45)</f>
        <v>#VALUE!</v>
      </c>
      <c r="AS98" s="0" t="e">
        <f aca="true">MAX(0,AR98*(1+(_xlfn.NORM.INV(RAND(),Inputs!$D$39,Inputs!$C$39)))-'Year Schedule'!$K$46+'Year Schedule'!$L$46)</f>
        <v>#VALUE!</v>
      </c>
      <c r="AT98" s="0" t="e">
        <f aca="true">MAX(0,AS98*(1+(_xlfn.NORM.INV(RAND(),Inputs!$D$39,Inputs!$C$39)))-'Year Schedule'!$K$47+'Year Schedule'!$L$47)</f>
        <v>#VALUE!</v>
      </c>
      <c r="AU98" s="0" t="e">
        <f aca="true">MAX(0,AT98*(1+(_xlfn.NORM.INV(RAND(),Inputs!$D$39,Inputs!$C$39)))-'Year Schedule'!$K$48+'Year Schedule'!$L$48)</f>
        <v>#VALUE!</v>
      </c>
      <c r="AV98" s="0" t="e">
        <f aca="true">MAX(0,AU98*(1+(_xlfn.NORM.INV(RAND(),Inputs!$D$39,Inputs!$C$39)))-'Year Schedule'!$K$49+'Year Schedule'!$L$49)</f>
        <v>#VALUE!</v>
      </c>
      <c r="AW98" s="0" t="e">
        <f aca="true">MAX(0,AV98*(1+(_xlfn.NORM.INV(RAND(),Inputs!$D$39,Inputs!$C$39)))-'Year Schedule'!$K$50+'Year Schedule'!$L$50)</f>
        <v>#VALUE!</v>
      </c>
      <c r="AX98" s="0" t="e">
        <f aca="true">MAX(0,AW98*(1+(_xlfn.NORM.INV(RAND(),Inputs!$D$39,Inputs!$C$39)))-'Year Schedule'!$K$51+'Year Schedule'!$L$51)</f>
        <v>#VALUE!</v>
      </c>
      <c r="AY98" s="0" t="e">
        <f aca="true">MAX(0,AX98*(1+(_xlfn.NORM.INV(RAND(),Inputs!$D$39,Inputs!$C$39)))-'Year Schedule'!$K$52+'Year Schedule'!$L$52)</f>
        <v>#VALUE!</v>
      </c>
      <c r="AZ98" s="0" t="e">
        <f aca="true">MAX(0,AY98*(1+(_xlfn.NORM.INV(RAND(),Inputs!$D$39,Inputs!$C$39)))-'Year Schedule'!$K$53+'Year Schedule'!$L$53)</f>
        <v>#VALUE!</v>
      </c>
      <c r="BA98" s="0" t="e">
        <f aca="false">INDEX(C98:AZ98,1,Inputs!$C$6)</f>
        <v>#VALUE!</v>
      </c>
      <c r="BB98" s="0" t="n">
        <f aca="false">IFERROR(EXP(SUMPRODUCT(LN((C98:INDEX(C98:AZ98,1,Inputs!$C$6)+$C$1004:INDEX($C$1004:$AZ$1004,1,Inputs!$C$6))/B98:INDEX(B98:AY98,1,Inputs!$C$6)))/Inputs!$C$6)-1,-1)</f>
        <v>-1</v>
      </c>
    </row>
    <row r="99" customFormat="false" ht="15" hidden="false" customHeight="true" outlineLevel="0" collapsed="false">
      <c r="A99" s="0" t="n">
        <v>97</v>
      </c>
      <c r="B99" s="177" t="n">
        <f aca="false">Inputs!$C$38</f>
        <v>0</v>
      </c>
      <c r="C99" s="0" t="e">
        <f aca="true">MAX(0,B99*(1+(_xlfn.NORM.INV(RAND(),Inputs!$D$39,Inputs!$C$39)))-'Year Schedule'!$K$4+'Year Schedule'!$L$4)</f>
        <v>#VALUE!</v>
      </c>
      <c r="D99" s="0" t="e">
        <f aca="true">MAX(0,C99*(1+(_xlfn.NORM.INV(RAND(),Inputs!$D$39,Inputs!$C$39)))-'Year Schedule'!$K$5+'Year Schedule'!$L$5)</f>
        <v>#VALUE!</v>
      </c>
      <c r="E99" s="0" t="e">
        <f aca="true">MAX(0,D99*(1+(_xlfn.NORM.INV(RAND(),Inputs!$D$39,Inputs!$C$39)))-'Year Schedule'!$K$6+'Year Schedule'!$L$6)</f>
        <v>#VALUE!</v>
      </c>
      <c r="F99" s="0" t="e">
        <f aca="true">MAX(0,E99*(1+(_xlfn.NORM.INV(RAND(),Inputs!$D$39,Inputs!$C$39)))-'Year Schedule'!$K$7+'Year Schedule'!$L$7)</f>
        <v>#VALUE!</v>
      </c>
      <c r="G99" s="0" t="e">
        <f aca="true">MAX(0,F99*(1+(_xlfn.NORM.INV(RAND(),Inputs!$D$39,Inputs!$C$39)))-'Year Schedule'!$K$8+'Year Schedule'!$L$8)</f>
        <v>#VALUE!</v>
      </c>
      <c r="H99" s="0" t="e">
        <f aca="true">MAX(0,G99*(1+(_xlfn.NORM.INV(RAND(),Inputs!$D$39,Inputs!$C$39)))-'Year Schedule'!$K$9+'Year Schedule'!$L$9)</f>
        <v>#VALUE!</v>
      </c>
      <c r="I99" s="0" t="e">
        <f aca="true">MAX(0,H99*(1+(_xlfn.NORM.INV(RAND(),Inputs!$D$39,Inputs!$C$39)))-'Year Schedule'!$K$10+'Year Schedule'!$L$10)</f>
        <v>#VALUE!</v>
      </c>
      <c r="J99" s="0" t="e">
        <f aca="true">MAX(0,I99*(1+(_xlfn.NORM.INV(RAND(),Inputs!$D$39,Inputs!$C$39)))-'Year Schedule'!$K$11+'Year Schedule'!$L$11)</f>
        <v>#VALUE!</v>
      </c>
      <c r="K99" s="0" t="e">
        <f aca="true">MAX(0,J99*(1+(_xlfn.NORM.INV(RAND(),Inputs!$D$39,Inputs!$C$39)))-'Year Schedule'!$K$12+'Year Schedule'!$L$12)</f>
        <v>#VALUE!</v>
      </c>
      <c r="L99" s="0" t="e">
        <f aca="true">MAX(0,K99*(1+(_xlfn.NORM.INV(RAND(),Inputs!$D$39,Inputs!$C$39)))-'Year Schedule'!$K$13+'Year Schedule'!$L$13)</f>
        <v>#VALUE!</v>
      </c>
      <c r="M99" s="0" t="e">
        <f aca="true">MAX(0,L99*(1+(_xlfn.NORM.INV(RAND(),Inputs!$D$39,Inputs!$C$39)))-'Year Schedule'!$K$14+'Year Schedule'!$L$14)</f>
        <v>#VALUE!</v>
      </c>
      <c r="N99" s="0" t="e">
        <f aca="true">MAX(0,M99*(1+(_xlfn.NORM.INV(RAND(),Inputs!$D$39,Inputs!$C$39)))-'Year Schedule'!$K$15+'Year Schedule'!$L$15)</f>
        <v>#VALUE!</v>
      </c>
      <c r="O99" s="0" t="e">
        <f aca="true">MAX(0,N99*(1+(_xlfn.NORM.INV(RAND(),Inputs!$D$39,Inputs!$C$39)))-'Year Schedule'!$K$16+'Year Schedule'!$L$16)</f>
        <v>#VALUE!</v>
      </c>
      <c r="P99" s="0" t="e">
        <f aca="true">MAX(0,O99*(1+(_xlfn.NORM.INV(RAND(),Inputs!$D$39,Inputs!$C$39)))-'Year Schedule'!$K$17+'Year Schedule'!$L$17)</f>
        <v>#VALUE!</v>
      </c>
      <c r="Q99" s="0" t="e">
        <f aca="true">MAX(0,P99*(1+(_xlfn.NORM.INV(RAND(),Inputs!$D$39,Inputs!$C$39)))-'Year Schedule'!$K$18+'Year Schedule'!$L$18)</f>
        <v>#VALUE!</v>
      </c>
      <c r="R99" s="0" t="e">
        <f aca="true">MAX(0,Q99*(1+(_xlfn.NORM.INV(RAND(),Inputs!$D$39,Inputs!$C$39)))-'Year Schedule'!$K$19+'Year Schedule'!$L$19)</f>
        <v>#VALUE!</v>
      </c>
      <c r="S99" s="0" t="e">
        <f aca="true">MAX(0,R99*(1+(_xlfn.NORM.INV(RAND(),Inputs!$D$39,Inputs!$C$39)))-'Year Schedule'!$K$20+'Year Schedule'!$L$20)</f>
        <v>#VALUE!</v>
      </c>
      <c r="T99" s="0" t="e">
        <f aca="true">MAX(0,S99*(1+(_xlfn.NORM.INV(RAND(),Inputs!$D$39,Inputs!$C$39)))-'Year Schedule'!$K$21+'Year Schedule'!$L$21)</f>
        <v>#VALUE!</v>
      </c>
      <c r="U99" s="0" t="e">
        <f aca="true">MAX(0,T99*(1+(_xlfn.NORM.INV(RAND(),Inputs!$D$39,Inputs!$C$39)))-'Year Schedule'!$K$22+'Year Schedule'!$L$22)</f>
        <v>#VALUE!</v>
      </c>
      <c r="V99" s="0" t="e">
        <f aca="true">MAX(0,U99*(1+(_xlfn.NORM.INV(RAND(),Inputs!$D$39,Inputs!$C$39)))-'Year Schedule'!$K$23+'Year Schedule'!$L$23)</f>
        <v>#VALUE!</v>
      </c>
      <c r="W99" s="0" t="e">
        <f aca="true">MAX(0,V99*(1+(_xlfn.NORM.INV(RAND(),Inputs!$D$39,Inputs!$C$39)))-'Year Schedule'!$K$24+'Year Schedule'!$L$24)</f>
        <v>#VALUE!</v>
      </c>
      <c r="X99" s="0" t="e">
        <f aca="true">MAX(0,W99*(1+(_xlfn.NORM.INV(RAND(),Inputs!$D$39,Inputs!$C$39)))-'Year Schedule'!$K$25+'Year Schedule'!$L$25)</f>
        <v>#VALUE!</v>
      </c>
      <c r="Y99" s="0" t="e">
        <f aca="true">MAX(0,X99*(1+(_xlfn.NORM.INV(RAND(),Inputs!$D$39,Inputs!$C$39)))-'Year Schedule'!$K$26+'Year Schedule'!$L$26)</f>
        <v>#VALUE!</v>
      </c>
      <c r="Z99" s="0" t="e">
        <f aca="true">MAX(0,Y99*(1+(_xlfn.NORM.INV(RAND(),Inputs!$D$39,Inputs!$C$39)))-'Year Schedule'!$K$27+'Year Schedule'!$L$27)</f>
        <v>#VALUE!</v>
      </c>
      <c r="AA99" s="0" t="e">
        <f aca="true">MAX(0,Z99*(1+(_xlfn.NORM.INV(RAND(),Inputs!$D$39,Inputs!$C$39)))-'Year Schedule'!$K$28+'Year Schedule'!$L$28)</f>
        <v>#VALUE!</v>
      </c>
      <c r="AB99" s="0" t="e">
        <f aca="true">MAX(0,AA99*(1+(_xlfn.NORM.INV(RAND(),Inputs!$D$39,Inputs!$C$39)))-'Year Schedule'!$K$29+'Year Schedule'!$L$29)</f>
        <v>#VALUE!</v>
      </c>
      <c r="AC99" s="0" t="e">
        <f aca="true">MAX(0,AB99*(1+(_xlfn.NORM.INV(RAND(),Inputs!$D$39,Inputs!$C$39)))-'Year Schedule'!$K$30+'Year Schedule'!$L$30)</f>
        <v>#VALUE!</v>
      </c>
      <c r="AD99" s="0" t="e">
        <f aca="true">MAX(0,AC99*(1+(_xlfn.NORM.INV(RAND(),Inputs!$D$39,Inputs!$C$39)))-'Year Schedule'!$K$31+'Year Schedule'!$L$31)</f>
        <v>#VALUE!</v>
      </c>
      <c r="AE99" s="0" t="e">
        <f aca="true">MAX(0,AD99*(1+(_xlfn.NORM.INV(RAND(),Inputs!$D$39,Inputs!$C$39)))-'Year Schedule'!$K$32+'Year Schedule'!$L$32)</f>
        <v>#VALUE!</v>
      </c>
      <c r="AF99" s="0" t="e">
        <f aca="true">MAX(0,AE99*(1+(_xlfn.NORM.INV(RAND(),Inputs!$D$39,Inputs!$C$39)))-'Year Schedule'!$K$33+'Year Schedule'!$L$33)</f>
        <v>#VALUE!</v>
      </c>
      <c r="AG99" s="0" t="e">
        <f aca="true">MAX(0,AF99*(1+(_xlfn.NORM.INV(RAND(),Inputs!$D$39,Inputs!$C$39)))-'Year Schedule'!$K$34+'Year Schedule'!$L$34)</f>
        <v>#VALUE!</v>
      </c>
      <c r="AH99" s="0" t="e">
        <f aca="true">MAX(0,AG99*(1+(_xlfn.NORM.INV(RAND(),Inputs!$D$39,Inputs!$C$39)))-'Year Schedule'!$K$35+'Year Schedule'!$L$35)</f>
        <v>#VALUE!</v>
      </c>
      <c r="AI99" s="0" t="e">
        <f aca="true">MAX(0,AH99*(1+(_xlfn.NORM.INV(RAND(),Inputs!$D$39,Inputs!$C$39)))-'Year Schedule'!$K$36+'Year Schedule'!$L$36)</f>
        <v>#VALUE!</v>
      </c>
      <c r="AJ99" s="0" t="e">
        <f aca="true">MAX(0,AI99*(1+(_xlfn.NORM.INV(RAND(),Inputs!$D$39,Inputs!$C$39)))-'Year Schedule'!$K$37+'Year Schedule'!$L$37)</f>
        <v>#VALUE!</v>
      </c>
      <c r="AK99" s="0" t="e">
        <f aca="true">MAX(0,AJ99*(1+(_xlfn.NORM.INV(RAND(),Inputs!$D$39,Inputs!$C$39)))-'Year Schedule'!$K$38+'Year Schedule'!$L$38)</f>
        <v>#VALUE!</v>
      </c>
      <c r="AL99" s="0" t="e">
        <f aca="true">MAX(0,AK99*(1+(_xlfn.NORM.INV(RAND(),Inputs!$D$39,Inputs!$C$39)))-'Year Schedule'!$K$39+'Year Schedule'!$L$39)</f>
        <v>#VALUE!</v>
      </c>
      <c r="AM99" s="0" t="e">
        <f aca="true">MAX(0,AL99*(1+(_xlfn.NORM.INV(RAND(),Inputs!$D$39,Inputs!$C$39)))-'Year Schedule'!$K$40+'Year Schedule'!$L$40)</f>
        <v>#VALUE!</v>
      </c>
      <c r="AN99" s="0" t="e">
        <f aca="true">MAX(0,AM99*(1+(_xlfn.NORM.INV(RAND(),Inputs!$D$39,Inputs!$C$39)))-'Year Schedule'!$K$41+'Year Schedule'!$L$41)</f>
        <v>#VALUE!</v>
      </c>
      <c r="AO99" s="0" t="e">
        <f aca="true">MAX(0,AN99*(1+(_xlfn.NORM.INV(RAND(),Inputs!$D$39,Inputs!$C$39)))-'Year Schedule'!$K$42+'Year Schedule'!$L$42)</f>
        <v>#VALUE!</v>
      </c>
      <c r="AP99" s="0" t="e">
        <f aca="true">MAX(0,AO99*(1+(_xlfn.NORM.INV(RAND(),Inputs!$D$39,Inputs!$C$39)))-'Year Schedule'!$K$43+'Year Schedule'!$L$43)</f>
        <v>#VALUE!</v>
      </c>
      <c r="AQ99" s="0" t="e">
        <f aca="true">MAX(0,AP99*(1+(_xlfn.NORM.INV(RAND(),Inputs!$D$39,Inputs!$C$39)))-'Year Schedule'!$K$44+'Year Schedule'!$L$44)</f>
        <v>#VALUE!</v>
      </c>
      <c r="AR99" s="0" t="e">
        <f aca="true">MAX(0,AQ99*(1+(_xlfn.NORM.INV(RAND(),Inputs!$D$39,Inputs!$C$39)))-'Year Schedule'!$K$45+'Year Schedule'!$L$45)</f>
        <v>#VALUE!</v>
      </c>
      <c r="AS99" s="0" t="e">
        <f aca="true">MAX(0,AR99*(1+(_xlfn.NORM.INV(RAND(),Inputs!$D$39,Inputs!$C$39)))-'Year Schedule'!$K$46+'Year Schedule'!$L$46)</f>
        <v>#VALUE!</v>
      </c>
      <c r="AT99" s="0" t="e">
        <f aca="true">MAX(0,AS99*(1+(_xlfn.NORM.INV(RAND(),Inputs!$D$39,Inputs!$C$39)))-'Year Schedule'!$K$47+'Year Schedule'!$L$47)</f>
        <v>#VALUE!</v>
      </c>
      <c r="AU99" s="0" t="e">
        <f aca="true">MAX(0,AT99*(1+(_xlfn.NORM.INV(RAND(),Inputs!$D$39,Inputs!$C$39)))-'Year Schedule'!$K$48+'Year Schedule'!$L$48)</f>
        <v>#VALUE!</v>
      </c>
      <c r="AV99" s="0" t="e">
        <f aca="true">MAX(0,AU99*(1+(_xlfn.NORM.INV(RAND(),Inputs!$D$39,Inputs!$C$39)))-'Year Schedule'!$K$49+'Year Schedule'!$L$49)</f>
        <v>#VALUE!</v>
      </c>
      <c r="AW99" s="0" t="e">
        <f aca="true">MAX(0,AV99*(1+(_xlfn.NORM.INV(RAND(),Inputs!$D$39,Inputs!$C$39)))-'Year Schedule'!$K$50+'Year Schedule'!$L$50)</f>
        <v>#VALUE!</v>
      </c>
      <c r="AX99" s="0" t="e">
        <f aca="true">MAX(0,AW99*(1+(_xlfn.NORM.INV(RAND(),Inputs!$D$39,Inputs!$C$39)))-'Year Schedule'!$K$51+'Year Schedule'!$L$51)</f>
        <v>#VALUE!</v>
      </c>
      <c r="AY99" s="0" t="e">
        <f aca="true">MAX(0,AX99*(1+(_xlfn.NORM.INV(RAND(),Inputs!$D$39,Inputs!$C$39)))-'Year Schedule'!$K$52+'Year Schedule'!$L$52)</f>
        <v>#VALUE!</v>
      </c>
      <c r="AZ99" s="0" t="e">
        <f aca="true">MAX(0,AY99*(1+(_xlfn.NORM.INV(RAND(),Inputs!$D$39,Inputs!$C$39)))-'Year Schedule'!$K$53+'Year Schedule'!$L$53)</f>
        <v>#VALUE!</v>
      </c>
      <c r="BA99" s="0" t="e">
        <f aca="false">INDEX(C99:AZ99,1,Inputs!$C$6)</f>
        <v>#VALUE!</v>
      </c>
      <c r="BB99" s="0" t="n">
        <f aca="false">IFERROR(EXP(SUMPRODUCT(LN((C99:INDEX(C99:AZ99,1,Inputs!$C$6)+$C$1004:INDEX($C$1004:$AZ$1004,1,Inputs!$C$6))/B99:INDEX(B99:AY99,1,Inputs!$C$6)))/Inputs!$C$6)-1,-1)</f>
        <v>-1</v>
      </c>
    </row>
    <row r="100" customFormat="false" ht="15" hidden="false" customHeight="true" outlineLevel="0" collapsed="false">
      <c r="A100" s="0" t="n">
        <v>98</v>
      </c>
      <c r="B100" s="177" t="n">
        <f aca="false">Inputs!$C$38</f>
        <v>0</v>
      </c>
      <c r="C100" s="0" t="e">
        <f aca="true">MAX(0,B100*(1+(_xlfn.NORM.INV(RAND(),Inputs!$D$39,Inputs!$C$39)))-'Year Schedule'!$K$4+'Year Schedule'!$L$4)</f>
        <v>#VALUE!</v>
      </c>
      <c r="D100" s="0" t="e">
        <f aca="true">MAX(0,C100*(1+(_xlfn.NORM.INV(RAND(),Inputs!$D$39,Inputs!$C$39)))-'Year Schedule'!$K$5+'Year Schedule'!$L$5)</f>
        <v>#VALUE!</v>
      </c>
      <c r="E100" s="0" t="e">
        <f aca="true">MAX(0,D100*(1+(_xlfn.NORM.INV(RAND(),Inputs!$D$39,Inputs!$C$39)))-'Year Schedule'!$K$6+'Year Schedule'!$L$6)</f>
        <v>#VALUE!</v>
      </c>
      <c r="F100" s="0" t="e">
        <f aca="true">MAX(0,E100*(1+(_xlfn.NORM.INV(RAND(),Inputs!$D$39,Inputs!$C$39)))-'Year Schedule'!$K$7+'Year Schedule'!$L$7)</f>
        <v>#VALUE!</v>
      </c>
      <c r="G100" s="0" t="e">
        <f aca="true">MAX(0,F100*(1+(_xlfn.NORM.INV(RAND(),Inputs!$D$39,Inputs!$C$39)))-'Year Schedule'!$K$8+'Year Schedule'!$L$8)</f>
        <v>#VALUE!</v>
      </c>
      <c r="H100" s="0" t="e">
        <f aca="true">MAX(0,G100*(1+(_xlfn.NORM.INV(RAND(),Inputs!$D$39,Inputs!$C$39)))-'Year Schedule'!$K$9+'Year Schedule'!$L$9)</f>
        <v>#VALUE!</v>
      </c>
      <c r="I100" s="0" t="e">
        <f aca="true">MAX(0,H100*(1+(_xlfn.NORM.INV(RAND(),Inputs!$D$39,Inputs!$C$39)))-'Year Schedule'!$K$10+'Year Schedule'!$L$10)</f>
        <v>#VALUE!</v>
      </c>
      <c r="J100" s="0" t="e">
        <f aca="true">MAX(0,I100*(1+(_xlfn.NORM.INV(RAND(),Inputs!$D$39,Inputs!$C$39)))-'Year Schedule'!$K$11+'Year Schedule'!$L$11)</f>
        <v>#VALUE!</v>
      </c>
      <c r="K100" s="0" t="e">
        <f aca="true">MAX(0,J100*(1+(_xlfn.NORM.INV(RAND(),Inputs!$D$39,Inputs!$C$39)))-'Year Schedule'!$K$12+'Year Schedule'!$L$12)</f>
        <v>#VALUE!</v>
      </c>
      <c r="L100" s="0" t="e">
        <f aca="true">MAX(0,K100*(1+(_xlfn.NORM.INV(RAND(),Inputs!$D$39,Inputs!$C$39)))-'Year Schedule'!$K$13+'Year Schedule'!$L$13)</f>
        <v>#VALUE!</v>
      </c>
      <c r="M100" s="0" t="e">
        <f aca="true">MAX(0,L100*(1+(_xlfn.NORM.INV(RAND(),Inputs!$D$39,Inputs!$C$39)))-'Year Schedule'!$K$14+'Year Schedule'!$L$14)</f>
        <v>#VALUE!</v>
      </c>
      <c r="N100" s="0" t="e">
        <f aca="true">MAX(0,M100*(1+(_xlfn.NORM.INV(RAND(),Inputs!$D$39,Inputs!$C$39)))-'Year Schedule'!$K$15+'Year Schedule'!$L$15)</f>
        <v>#VALUE!</v>
      </c>
      <c r="O100" s="0" t="e">
        <f aca="true">MAX(0,N100*(1+(_xlfn.NORM.INV(RAND(),Inputs!$D$39,Inputs!$C$39)))-'Year Schedule'!$K$16+'Year Schedule'!$L$16)</f>
        <v>#VALUE!</v>
      </c>
      <c r="P100" s="0" t="e">
        <f aca="true">MAX(0,O100*(1+(_xlfn.NORM.INV(RAND(),Inputs!$D$39,Inputs!$C$39)))-'Year Schedule'!$K$17+'Year Schedule'!$L$17)</f>
        <v>#VALUE!</v>
      </c>
      <c r="Q100" s="0" t="e">
        <f aca="true">MAX(0,P100*(1+(_xlfn.NORM.INV(RAND(),Inputs!$D$39,Inputs!$C$39)))-'Year Schedule'!$K$18+'Year Schedule'!$L$18)</f>
        <v>#VALUE!</v>
      </c>
      <c r="R100" s="0" t="e">
        <f aca="true">MAX(0,Q100*(1+(_xlfn.NORM.INV(RAND(),Inputs!$D$39,Inputs!$C$39)))-'Year Schedule'!$K$19+'Year Schedule'!$L$19)</f>
        <v>#VALUE!</v>
      </c>
      <c r="S100" s="0" t="e">
        <f aca="true">MAX(0,R100*(1+(_xlfn.NORM.INV(RAND(),Inputs!$D$39,Inputs!$C$39)))-'Year Schedule'!$K$20+'Year Schedule'!$L$20)</f>
        <v>#VALUE!</v>
      </c>
      <c r="T100" s="0" t="e">
        <f aca="true">MAX(0,S100*(1+(_xlfn.NORM.INV(RAND(),Inputs!$D$39,Inputs!$C$39)))-'Year Schedule'!$K$21+'Year Schedule'!$L$21)</f>
        <v>#VALUE!</v>
      </c>
      <c r="U100" s="0" t="e">
        <f aca="true">MAX(0,T100*(1+(_xlfn.NORM.INV(RAND(),Inputs!$D$39,Inputs!$C$39)))-'Year Schedule'!$K$22+'Year Schedule'!$L$22)</f>
        <v>#VALUE!</v>
      </c>
      <c r="V100" s="0" t="e">
        <f aca="true">MAX(0,U100*(1+(_xlfn.NORM.INV(RAND(),Inputs!$D$39,Inputs!$C$39)))-'Year Schedule'!$K$23+'Year Schedule'!$L$23)</f>
        <v>#VALUE!</v>
      </c>
      <c r="W100" s="0" t="e">
        <f aca="true">MAX(0,V100*(1+(_xlfn.NORM.INV(RAND(),Inputs!$D$39,Inputs!$C$39)))-'Year Schedule'!$K$24+'Year Schedule'!$L$24)</f>
        <v>#VALUE!</v>
      </c>
      <c r="X100" s="0" t="e">
        <f aca="true">MAX(0,W100*(1+(_xlfn.NORM.INV(RAND(),Inputs!$D$39,Inputs!$C$39)))-'Year Schedule'!$K$25+'Year Schedule'!$L$25)</f>
        <v>#VALUE!</v>
      </c>
      <c r="Y100" s="0" t="e">
        <f aca="true">MAX(0,X100*(1+(_xlfn.NORM.INV(RAND(),Inputs!$D$39,Inputs!$C$39)))-'Year Schedule'!$K$26+'Year Schedule'!$L$26)</f>
        <v>#VALUE!</v>
      </c>
      <c r="Z100" s="0" t="e">
        <f aca="true">MAX(0,Y100*(1+(_xlfn.NORM.INV(RAND(),Inputs!$D$39,Inputs!$C$39)))-'Year Schedule'!$K$27+'Year Schedule'!$L$27)</f>
        <v>#VALUE!</v>
      </c>
      <c r="AA100" s="0" t="e">
        <f aca="true">MAX(0,Z100*(1+(_xlfn.NORM.INV(RAND(),Inputs!$D$39,Inputs!$C$39)))-'Year Schedule'!$K$28+'Year Schedule'!$L$28)</f>
        <v>#VALUE!</v>
      </c>
      <c r="AB100" s="0" t="e">
        <f aca="true">MAX(0,AA100*(1+(_xlfn.NORM.INV(RAND(),Inputs!$D$39,Inputs!$C$39)))-'Year Schedule'!$K$29+'Year Schedule'!$L$29)</f>
        <v>#VALUE!</v>
      </c>
      <c r="AC100" s="0" t="e">
        <f aca="true">MAX(0,AB100*(1+(_xlfn.NORM.INV(RAND(),Inputs!$D$39,Inputs!$C$39)))-'Year Schedule'!$K$30+'Year Schedule'!$L$30)</f>
        <v>#VALUE!</v>
      </c>
      <c r="AD100" s="0" t="e">
        <f aca="true">MAX(0,AC100*(1+(_xlfn.NORM.INV(RAND(),Inputs!$D$39,Inputs!$C$39)))-'Year Schedule'!$K$31+'Year Schedule'!$L$31)</f>
        <v>#VALUE!</v>
      </c>
      <c r="AE100" s="0" t="e">
        <f aca="true">MAX(0,AD100*(1+(_xlfn.NORM.INV(RAND(),Inputs!$D$39,Inputs!$C$39)))-'Year Schedule'!$K$32+'Year Schedule'!$L$32)</f>
        <v>#VALUE!</v>
      </c>
      <c r="AF100" s="0" t="e">
        <f aca="true">MAX(0,AE100*(1+(_xlfn.NORM.INV(RAND(),Inputs!$D$39,Inputs!$C$39)))-'Year Schedule'!$K$33+'Year Schedule'!$L$33)</f>
        <v>#VALUE!</v>
      </c>
      <c r="AG100" s="0" t="e">
        <f aca="true">MAX(0,AF100*(1+(_xlfn.NORM.INV(RAND(),Inputs!$D$39,Inputs!$C$39)))-'Year Schedule'!$K$34+'Year Schedule'!$L$34)</f>
        <v>#VALUE!</v>
      </c>
      <c r="AH100" s="0" t="e">
        <f aca="true">MAX(0,AG100*(1+(_xlfn.NORM.INV(RAND(),Inputs!$D$39,Inputs!$C$39)))-'Year Schedule'!$K$35+'Year Schedule'!$L$35)</f>
        <v>#VALUE!</v>
      </c>
      <c r="AI100" s="0" t="e">
        <f aca="true">MAX(0,AH100*(1+(_xlfn.NORM.INV(RAND(),Inputs!$D$39,Inputs!$C$39)))-'Year Schedule'!$K$36+'Year Schedule'!$L$36)</f>
        <v>#VALUE!</v>
      </c>
      <c r="AJ100" s="0" t="e">
        <f aca="true">MAX(0,AI100*(1+(_xlfn.NORM.INV(RAND(),Inputs!$D$39,Inputs!$C$39)))-'Year Schedule'!$K$37+'Year Schedule'!$L$37)</f>
        <v>#VALUE!</v>
      </c>
      <c r="AK100" s="0" t="e">
        <f aca="true">MAX(0,AJ100*(1+(_xlfn.NORM.INV(RAND(),Inputs!$D$39,Inputs!$C$39)))-'Year Schedule'!$K$38+'Year Schedule'!$L$38)</f>
        <v>#VALUE!</v>
      </c>
      <c r="AL100" s="0" t="e">
        <f aca="true">MAX(0,AK100*(1+(_xlfn.NORM.INV(RAND(),Inputs!$D$39,Inputs!$C$39)))-'Year Schedule'!$K$39+'Year Schedule'!$L$39)</f>
        <v>#VALUE!</v>
      </c>
      <c r="AM100" s="0" t="e">
        <f aca="true">MAX(0,AL100*(1+(_xlfn.NORM.INV(RAND(),Inputs!$D$39,Inputs!$C$39)))-'Year Schedule'!$K$40+'Year Schedule'!$L$40)</f>
        <v>#VALUE!</v>
      </c>
      <c r="AN100" s="0" t="e">
        <f aca="true">MAX(0,AM100*(1+(_xlfn.NORM.INV(RAND(),Inputs!$D$39,Inputs!$C$39)))-'Year Schedule'!$K$41+'Year Schedule'!$L$41)</f>
        <v>#VALUE!</v>
      </c>
      <c r="AO100" s="0" t="e">
        <f aca="true">MAX(0,AN100*(1+(_xlfn.NORM.INV(RAND(),Inputs!$D$39,Inputs!$C$39)))-'Year Schedule'!$K$42+'Year Schedule'!$L$42)</f>
        <v>#VALUE!</v>
      </c>
      <c r="AP100" s="0" t="e">
        <f aca="true">MAX(0,AO100*(1+(_xlfn.NORM.INV(RAND(),Inputs!$D$39,Inputs!$C$39)))-'Year Schedule'!$K$43+'Year Schedule'!$L$43)</f>
        <v>#VALUE!</v>
      </c>
      <c r="AQ100" s="0" t="e">
        <f aca="true">MAX(0,AP100*(1+(_xlfn.NORM.INV(RAND(),Inputs!$D$39,Inputs!$C$39)))-'Year Schedule'!$K$44+'Year Schedule'!$L$44)</f>
        <v>#VALUE!</v>
      </c>
      <c r="AR100" s="0" t="e">
        <f aca="true">MAX(0,AQ100*(1+(_xlfn.NORM.INV(RAND(),Inputs!$D$39,Inputs!$C$39)))-'Year Schedule'!$K$45+'Year Schedule'!$L$45)</f>
        <v>#VALUE!</v>
      </c>
      <c r="AS100" s="0" t="e">
        <f aca="true">MAX(0,AR100*(1+(_xlfn.NORM.INV(RAND(),Inputs!$D$39,Inputs!$C$39)))-'Year Schedule'!$K$46+'Year Schedule'!$L$46)</f>
        <v>#VALUE!</v>
      </c>
      <c r="AT100" s="0" t="e">
        <f aca="true">MAX(0,AS100*(1+(_xlfn.NORM.INV(RAND(),Inputs!$D$39,Inputs!$C$39)))-'Year Schedule'!$K$47+'Year Schedule'!$L$47)</f>
        <v>#VALUE!</v>
      </c>
      <c r="AU100" s="0" t="e">
        <f aca="true">MAX(0,AT100*(1+(_xlfn.NORM.INV(RAND(),Inputs!$D$39,Inputs!$C$39)))-'Year Schedule'!$K$48+'Year Schedule'!$L$48)</f>
        <v>#VALUE!</v>
      </c>
      <c r="AV100" s="0" t="e">
        <f aca="true">MAX(0,AU100*(1+(_xlfn.NORM.INV(RAND(),Inputs!$D$39,Inputs!$C$39)))-'Year Schedule'!$K$49+'Year Schedule'!$L$49)</f>
        <v>#VALUE!</v>
      </c>
      <c r="AW100" s="0" t="e">
        <f aca="true">MAX(0,AV100*(1+(_xlfn.NORM.INV(RAND(),Inputs!$D$39,Inputs!$C$39)))-'Year Schedule'!$K$50+'Year Schedule'!$L$50)</f>
        <v>#VALUE!</v>
      </c>
      <c r="AX100" s="0" t="e">
        <f aca="true">MAX(0,AW100*(1+(_xlfn.NORM.INV(RAND(),Inputs!$D$39,Inputs!$C$39)))-'Year Schedule'!$K$51+'Year Schedule'!$L$51)</f>
        <v>#VALUE!</v>
      </c>
      <c r="AY100" s="0" t="e">
        <f aca="true">MAX(0,AX100*(1+(_xlfn.NORM.INV(RAND(),Inputs!$D$39,Inputs!$C$39)))-'Year Schedule'!$K$52+'Year Schedule'!$L$52)</f>
        <v>#VALUE!</v>
      </c>
      <c r="AZ100" s="0" t="e">
        <f aca="true">MAX(0,AY100*(1+(_xlfn.NORM.INV(RAND(),Inputs!$D$39,Inputs!$C$39)))-'Year Schedule'!$K$53+'Year Schedule'!$L$53)</f>
        <v>#VALUE!</v>
      </c>
      <c r="BA100" s="0" t="e">
        <f aca="false">INDEX(C100:AZ100,1,Inputs!$C$6)</f>
        <v>#VALUE!</v>
      </c>
      <c r="BB100" s="0" t="n">
        <f aca="false">IFERROR(EXP(SUMPRODUCT(LN((C100:INDEX(C100:AZ100,1,Inputs!$C$6)+$C$1004:INDEX($C$1004:$AZ$1004,1,Inputs!$C$6))/B100:INDEX(B100:AY100,1,Inputs!$C$6)))/Inputs!$C$6)-1,-1)</f>
        <v>-1</v>
      </c>
    </row>
    <row r="101" customFormat="false" ht="15" hidden="false" customHeight="true" outlineLevel="0" collapsed="false">
      <c r="A101" s="0" t="n">
        <v>99</v>
      </c>
      <c r="B101" s="177" t="n">
        <f aca="false">Inputs!$C$38</f>
        <v>0</v>
      </c>
      <c r="C101" s="0" t="e">
        <f aca="true">MAX(0,B101*(1+(_xlfn.NORM.INV(RAND(),Inputs!$D$39,Inputs!$C$39)))-'Year Schedule'!$K$4+'Year Schedule'!$L$4)</f>
        <v>#VALUE!</v>
      </c>
      <c r="D101" s="0" t="e">
        <f aca="true">MAX(0,C101*(1+(_xlfn.NORM.INV(RAND(),Inputs!$D$39,Inputs!$C$39)))-'Year Schedule'!$K$5+'Year Schedule'!$L$5)</f>
        <v>#VALUE!</v>
      </c>
      <c r="E101" s="0" t="e">
        <f aca="true">MAX(0,D101*(1+(_xlfn.NORM.INV(RAND(),Inputs!$D$39,Inputs!$C$39)))-'Year Schedule'!$K$6+'Year Schedule'!$L$6)</f>
        <v>#VALUE!</v>
      </c>
      <c r="F101" s="0" t="e">
        <f aca="true">MAX(0,E101*(1+(_xlfn.NORM.INV(RAND(),Inputs!$D$39,Inputs!$C$39)))-'Year Schedule'!$K$7+'Year Schedule'!$L$7)</f>
        <v>#VALUE!</v>
      </c>
      <c r="G101" s="0" t="e">
        <f aca="true">MAX(0,F101*(1+(_xlfn.NORM.INV(RAND(),Inputs!$D$39,Inputs!$C$39)))-'Year Schedule'!$K$8+'Year Schedule'!$L$8)</f>
        <v>#VALUE!</v>
      </c>
      <c r="H101" s="0" t="e">
        <f aca="true">MAX(0,G101*(1+(_xlfn.NORM.INV(RAND(),Inputs!$D$39,Inputs!$C$39)))-'Year Schedule'!$K$9+'Year Schedule'!$L$9)</f>
        <v>#VALUE!</v>
      </c>
      <c r="I101" s="0" t="e">
        <f aca="true">MAX(0,H101*(1+(_xlfn.NORM.INV(RAND(),Inputs!$D$39,Inputs!$C$39)))-'Year Schedule'!$K$10+'Year Schedule'!$L$10)</f>
        <v>#VALUE!</v>
      </c>
      <c r="J101" s="0" t="e">
        <f aca="true">MAX(0,I101*(1+(_xlfn.NORM.INV(RAND(),Inputs!$D$39,Inputs!$C$39)))-'Year Schedule'!$K$11+'Year Schedule'!$L$11)</f>
        <v>#VALUE!</v>
      </c>
      <c r="K101" s="0" t="e">
        <f aca="true">MAX(0,J101*(1+(_xlfn.NORM.INV(RAND(),Inputs!$D$39,Inputs!$C$39)))-'Year Schedule'!$K$12+'Year Schedule'!$L$12)</f>
        <v>#VALUE!</v>
      </c>
      <c r="L101" s="0" t="e">
        <f aca="true">MAX(0,K101*(1+(_xlfn.NORM.INV(RAND(),Inputs!$D$39,Inputs!$C$39)))-'Year Schedule'!$K$13+'Year Schedule'!$L$13)</f>
        <v>#VALUE!</v>
      </c>
      <c r="M101" s="0" t="e">
        <f aca="true">MAX(0,L101*(1+(_xlfn.NORM.INV(RAND(),Inputs!$D$39,Inputs!$C$39)))-'Year Schedule'!$K$14+'Year Schedule'!$L$14)</f>
        <v>#VALUE!</v>
      </c>
      <c r="N101" s="0" t="e">
        <f aca="true">MAX(0,M101*(1+(_xlfn.NORM.INV(RAND(),Inputs!$D$39,Inputs!$C$39)))-'Year Schedule'!$K$15+'Year Schedule'!$L$15)</f>
        <v>#VALUE!</v>
      </c>
      <c r="O101" s="0" t="e">
        <f aca="true">MAX(0,N101*(1+(_xlfn.NORM.INV(RAND(),Inputs!$D$39,Inputs!$C$39)))-'Year Schedule'!$K$16+'Year Schedule'!$L$16)</f>
        <v>#VALUE!</v>
      </c>
      <c r="P101" s="0" t="e">
        <f aca="true">MAX(0,O101*(1+(_xlfn.NORM.INV(RAND(),Inputs!$D$39,Inputs!$C$39)))-'Year Schedule'!$K$17+'Year Schedule'!$L$17)</f>
        <v>#VALUE!</v>
      </c>
      <c r="Q101" s="0" t="e">
        <f aca="true">MAX(0,P101*(1+(_xlfn.NORM.INV(RAND(),Inputs!$D$39,Inputs!$C$39)))-'Year Schedule'!$K$18+'Year Schedule'!$L$18)</f>
        <v>#VALUE!</v>
      </c>
      <c r="R101" s="0" t="e">
        <f aca="true">MAX(0,Q101*(1+(_xlfn.NORM.INV(RAND(),Inputs!$D$39,Inputs!$C$39)))-'Year Schedule'!$K$19+'Year Schedule'!$L$19)</f>
        <v>#VALUE!</v>
      </c>
      <c r="S101" s="0" t="e">
        <f aca="true">MAX(0,R101*(1+(_xlfn.NORM.INV(RAND(),Inputs!$D$39,Inputs!$C$39)))-'Year Schedule'!$K$20+'Year Schedule'!$L$20)</f>
        <v>#VALUE!</v>
      </c>
      <c r="T101" s="0" t="e">
        <f aca="true">MAX(0,S101*(1+(_xlfn.NORM.INV(RAND(),Inputs!$D$39,Inputs!$C$39)))-'Year Schedule'!$K$21+'Year Schedule'!$L$21)</f>
        <v>#VALUE!</v>
      </c>
      <c r="U101" s="0" t="e">
        <f aca="true">MAX(0,T101*(1+(_xlfn.NORM.INV(RAND(),Inputs!$D$39,Inputs!$C$39)))-'Year Schedule'!$K$22+'Year Schedule'!$L$22)</f>
        <v>#VALUE!</v>
      </c>
      <c r="V101" s="0" t="e">
        <f aca="true">MAX(0,U101*(1+(_xlfn.NORM.INV(RAND(),Inputs!$D$39,Inputs!$C$39)))-'Year Schedule'!$K$23+'Year Schedule'!$L$23)</f>
        <v>#VALUE!</v>
      </c>
      <c r="W101" s="0" t="e">
        <f aca="true">MAX(0,V101*(1+(_xlfn.NORM.INV(RAND(),Inputs!$D$39,Inputs!$C$39)))-'Year Schedule'!$K$24+'Year Schedule'!$L$24)</f>
        <v>#VALUE!</v>
      </c>
      <c r="X101" s="0" t="e">
        <f aca="true">MAX(0,W101*(1+(_xlfn.NORM.INV(RAND(),Inputs!$D$39,Inputs!$C$39)))-'Year Schedule'!$K$25+'Year Schedule'!$L$25)</f>
        <v>#VALUE!</v>
      </c>
      <c r="Y101" s="0" t="e">
        <f aca="true">MAX(0,X101*(1+(_xlfn.NORM.INV(RAND(),Inputs!$D$39,Inputs!$C$39)))-'Year Schedule'!$K$26+'Year Schedule'!$L$26)</f>
        <v>#VALUE!</v>
      </c>
      <c r="Z101" s="0" t="e">
        <f aca="true">MAX(0,Y101*(1+(_xlfn.NORM.INV(RAND(),Inputs!$D$39,Inputs!$C$39)))-'Year Schedule'!$K$27+'Year Schedule'!$L$27)</f>
        <v>#VALUE!</v>
      </c>
      <c r="AA101" s="0" t="e">
        <f aca="true">MAX(0,Z101*(1+(_xlfn.NORM.INV(RAND(),Inputs!$D$39,Inputs!$C$39)))-'Year Schedule'!$K$28+'Year Schedule'!$L$28)</f>
        <v>#VALUE!</v>
      </c>
      <c r="AB101" s="0" t="e">
        <f aca="true">MAX(0,AA101*(1+(_xlfn.NORM.INV(RAND(),Inputs!$D$39,Inputs!$C$39)))-'Year Schedule'!$K$29+'Year Schedule'!$L$29)</f>
        <v>#VALUE!</v>
      </c>
      <c r="AC101" s="0" t="e">
        <f aca="true">MAX(0,AB101*(1+(_xlfn.NORM.INV(RAND(),Inputs!$D$39,Inputs!$C$39)))-'Year Schedule'!$K$30+'Year Schedule'!$L$30)</f>
        <v>#VALUE!</v>
      </c>
      <c r="AD101" s="0" t="e">
        <f aca="true">MAX(0,AC101*(1+(_xlfn.NORM.INV(RAND(),Inputs!$D$39,Inputs!$C$39)))-'Year Schedule'!$K$31+'Year Schedule'!$L$31)</f>
        <v>#VALUE!</v>
      </c>
      <c r="AE101" s="0" t="e">
        <f aca="true">MAX(0,AD101*(1+(_xlfn.NORM.INV(RAND(),Inputs!$D$39,Inputs!$C$39)))-'Year Schedule'!$K$32+'Year Schedule'!$L$32)</f>
        <v>#VALUE!</v>
      </c>
      <c r="AF101" s="0" t="e">
        <f aca="true">MAX(0,AE101*(1+(_xlfn.NORM.INV(RAND(),Inputs!$D$39,Inputs!$C$39)))-'Year Schedule'!$K$33+'Year Schedule'!$L$33)</f>
        <v>#VALUE!</v>
      </c>
      <c r="AG101" s="0" t="e">
        <f aca="true">MAX(0,AF101*(1+(_xlfn.NORM.INV(RAND(),Inputs!$D$39,Inputs!$C$39)))-'Year Schedule'!$K$34+'Year Schedule'!$L$34)</f>
        <v>#VALUE!</v>
      </c>
      <c r="AH101" s="0" t="e">
        <f aca="true">MAX(0,AG101*(1+(_xlfn.NORM.INV(RAND(),Inputs!$D$39,Inputs!$C$39)))-'Year Schedule'!$K$35+'Year Schedule'!$L$35)</f>
        <v>#VALUE!</v>
      </c>
      <c r="AI101" s="0" t="e">
        <f aca="true">MAX(0,AH101*(1+(_xlfn.NORM.INV(RAND(),Inputs!$D$39,Inputs!$C$39)))-'Year Schedule'!$K$36+'Year Schedule'!$L$36)</f>
        <v>#VALUE!</v>
      </c>
      <c r="AJ101" s="0" t="e">
        <f aca="true">MAX(0,AI101*(1+(_xlfn.NORM.INV(RAND(),Inputs!$D$39,Inputs!$C$39)))-'Year Schedule'!$K$37+'Year Schedule'!$L$37)</f>
        <v>#VALUE!</v>
      </c>
      <c r="AK101" s="0" t="e">
        <f aca="true">MAX(0,AJ101*(1+(_xlfn.NORM.INV(RAND(),Inputs!$D$39,Inputs!$C$39)))-'Year Schedule'!$K$38+'Year Schedule'!$L$38)</f>
        <v>#VALUE!</v>
      </c>
      <c r="AL101" s="0" t="e">
        <f aca="true">MAX(0,AK101*(1+(_xlfn.NORM.INV(RAND(),Inputs!$D$39,Inputs!$C$39)))-'Year Schedule'!$K$39+'Year Schedule'!$L$39)</f>
        <v>#VALUE!</v>
      </c>
      <c r="AM101" s="0" t="e">
        <f aca="true">MAX(0,AL101*(1+(_xlfn.NORM.INV(RAND(),Inputs!$D$39,Inputs!$C$39)))-'Year Schedule'!$K$40+'Year Schedule'!$L$40)</f>
        <v>#VALUE!</v>
      </c>
      <c r="AN101" s="0" t="e">
        <f aca="true">MAX(0,AM101*(1+(_xlfn.NORM.INV(RAND(),Inputs!$D$39,Inputs!$C$39)))-'Year Schedule'!$K$41+'Year Schedule'!$L$41)</f>
        <v>#VALUE!</v>
      </c>
      <c r="AO101" s="0" t="e">
        <f aca="true">MAX(0,AN101*(1+(_xlfn.NORM.INV(RAND(),Inputs!$D$39,Inputs!$C$39)))-'Year Schedule'!$K$42+'Year Schedule'!$L$42)</f>
        <v>#VALUE!</v>
      </c>
      <c r="AP101" s="0" t="e">
        <f aca="true">MAX(0,AO101*(1+(_xlfn.NORM.INV(RAND(),Inputs!$D$39,Inputs!$C$39)))-'Year Schedule'!$K$43+'Year Schedule'!$L$43)</f>
        <v>#VALUE!</v>
      </c>
      <c r="AQ101" s="0" t="e">
        <f aca="true">MAX(0,AP101*(1+(_xlfn.NORM.INV(RAND(),Inputs!$D$39,Inputs!$C$39)))-'Year Schedule'!$K$44+'Year Schedule'!$L$44)</f>
        <v>#VALUE!</v>
      </c>
      <c r="AR101" s="0" t="e">
        <f aca="true">MAX(0,AQ101*(1+(_xlfn.NORM.INV(RAND(),Inputs!$D$39,Inputs!$C$39)))-'Year Schedule'!$K$45+'Year Schedule'!$L$45)</f>
        <v>#VALUE!</v>
      </c>
      <c r="AS101" s="0" t="e">
        <f aca="true">MAX(0,AR101*(1+(_xlfn.NORM.INV(RAND(),Inputs!$D$39,Inputs!$C$39)))-'Year Schedule'!$K$46+'Year Schedule'!$L$46)</f>
        <v>#VALUE!</v>
      </c>
      <c r="AT101" s="0" t="e">
        <f aca="true">MAX(0,AS101*(1+(_xlfn.NORM.INV(RAND(),Inputs!$D$39,Inputs!$C$39)))-'Year Schedule'!$K$47+'Year Schedule'!$L$47)</f>
        <v>#VALUE!</v>
      </c>
      <c r="AU101" s="0" t="e">
        <f aca="true">MAX(0,AT101*(1+(_xlfn.NORM.INV(RAND(),Inputs!$D$39,Inputs!$C$39)))-'Year Schedule'!$K$48+'Year Schedule'!$L$48)</f>
        <v>#VALUE!</v>
      </c>
      <c r="AV101" s="0" t="e">
        <f aca="true">MAX(0,AU101*(1+(_xlfn.NORM.INV(RAND(),Inputs!$D$39,Inputs!$C$39)))-'Year Schedule'!$K$49+'Year Schedule'!$L$49)</f>
        <v>#VALUE!</v>
      </c>
      <c r="AW101" s="0" t="e">
        <f aca="true">MAX(0,AV101*(1+(_xlfn.NORM.INV(RAND(),Inputs!$D$39,Inputs!$C$39)))-'Year Schedule'!$K$50+'Year Schedule'!$L$50)</f>
        <v>#VALUE!</v>
      </c>
      <c r="AX101" s="0" t="e">
        <f aca="true">MAX(0,AW101*(1+(_xlfn.NORM.INV(RAND(),Inputs!$D$39,Inputs!$C$39)))-'Year Schedule'!$K$51+'Year Schedule'!$L$51)</f>
        <v>#VALUE!</v>
      </c>
      <c r="AY101" s="0" t="e">
        <f aca="true">MAX(0,AX101*(1+(_xlfn.NORM.INV(RAND(),Inputs!$D$39,Inputs!$C$39)))-'Year Schedule'!$K$52+'Year Schedule'!$L$52)</f>
        <v>#VALUE!</v>
      </c>
      <c r="AZ101" s="0" t="e">
        <f aca="true">MAX(0,AY101*(1+(_xlfn.NORM.INV(RAND(),Inputs!$D$39,Inputs!$C$39)))-'Year Schedule'!$K$53+'Year Schedule'!$L$53)</f>
        <v>#VALUE!</v>
      </c>
      <c r="BA101" s="0" t="e">
        <f aca="false">INDEX(C101:AZ101,1,Inputs!$C$6)</f>
        <v>#VALUE!</v>
      </c>
      <c r="BB101" s="0" t="n">
        <f aca="false">IFERROR(EXP(SUMPRODUCT(LN((C101:INDEX(C101:AZ101,1,Inputs!$C$6)+$C$1004:INDEX($C$1004:$AZ$1004,1,Inputs!$C$6))/B101:INDEX(B101:AY101,1,Inputs!$C$6)))/Inputs!$C$6)-1,-1)</f>
        <v>-1</v>
      </c>
    </row>
    <row r="102" customFormat="false" ht="15" hidden="false" customHeight="true" outlineLevel="0" collapsed="false">
      <c r="A102" s="0" t="n">
        <v>100</v>
      </c>
      <c r="B102" s="177" t="n">
        <f aca="false">Inputs!$C$38</f>
        <v>0</v>
      </c>
      <c r="C102" s="0" t="e">
        <f aca="true">MAX(0,B102*(1+(_xlfn.NORM.INV(RAND(),Inputs!$D$39,Inputs!$C$39)))-'Year Schedule'!$K$4+'Year Schedule'!$L$4)</f>
        <v>#VALUE!</v>
      </c>
      <c r="D102" s="0" t="e">
        <f aca="true">MAX(0,C102*(1+(_xlfn.NORM.INV(RAND(),Inputs!$D$39,Inputs!$C$39)))-'Year Schedule'!$K$5+'Year Schedule'!$L$5)</f>
        <v>#VALUE!</v>
      </c>
      <c r="E102" s="0" t="e">
        <f aca="true">MAX(0,D102*(1+(_xlfn.NORM.INV(RAND(),Inputs!$D$39,Inputs!$C$39)))-'Year Schedule'!$K$6+'Year Schedule'!$L$6)</f>
        <v>#VALUE!</v>
      </c>
      <c r="F102" s="0" t="e">
        <f aca="true">MAX(0,E102*(1+(_xlfn.NORM.INV(RAND(),Inputs!$D$39,Inputs!$C$39)))-'Year Schedule'!$K$7+'Year Schedule'!$L$7)</f>
        <v>#VALUE!</v>
      </c>
      <c r="G102" s="0" t="e">
        <f aca="true">MAX(0,F102*(1+(_xlfn.NORM.INV(RAND(),Inputs!$D$39,Inputs!$C$39)))-'Year Schedule'!$K$8+'Year Schedule'!$L$8)</f>
        <v>#VALUE!</v>
      </c>
      <c r="H102" s="0" t="e">
        <f aca="true">MAX(0,G102*(1+(_xlfn.NORM.INV(RAND(),Inputs!$D$39,Inputs!$C$39)))-'Year Schedule'!$K$9+'Year Schedule'!$L$9)</f>
        <v>#VALUE!</v>
      </c>
      <c r="I102" s="0" t="e">
        <f aca="true">MAX(0,H102*(1+(_xlfn.NORM.INV(RAND(),Inputs!$D$39,Inputs!$C$39)))-'Year Schedule'!$K$10+'Year Schedule'!$L$10)</f>
        <v>#VALUE!</v>
      </c>
      <c r="J102" s="0" t="e">
        <f aca="true">MAX(0,I102*(1+(_xlfn.NORM.INV(RAND(),Inputs!$D$39,Inputs!$C$39)))-'Year Schedule'!$K$11+'Year Schedule'!$L$11)</f>
        <v>#VALUE!</v>
      </c>
      <c r="K102" s="0" t="e">
        <f aca="true">MAX(0,J102*(1+(_xlfn.NORM.INV(RAND(),Inputs!$D$39,Inputs!$C$39)))-'Year Schedule'!$K$12+'Year Schedule'!$L$12)</f>
        <v>#VALUE!</v>
      </c>
      <c r="L102" s="0" t="e">
        <f aca="true">MAX(0,K102*(1+(_xlfn.NORM.INV(RAND(),Inputs!$D$39,Inputs!$C$39)))-'Year Schedule'!$K$13+'Year Schedule'!$L$13)</f>
        <v>#VALUE!</v>
      </c>
      <c r="M102" s="0" t="e">
        <f aca="true">MAX(0,L102*(1+(_xlfn.NORM.INV(RAND(),Inputs!$D$39,Inputs!$C$39)))-'Year Schedule'!$K$14+'Year Schedule'!$L$14)</f>
        <v>#VALUE!</v>
      </c>
      <c r="N102" s="0" t="e">
        <f aca="true">MAX(0,M102*(1+(_xlfn.NORM.INV(RAND(),Inputs!$D$39,Inputs!$C$39)))-'Year Schedule'!$K$15+'Year Schedule'!$L$15)</f>
        <v>#VALUE!</v>
      </c>
      <c r="O102" s="0" t="e">
        <f aca="true">MAX(0,N102*(1+(_xlfn.NORM.INV(RAND(),Inputs!$D$39,Inputs!$C$39)))-'Year Schedule'!$K$16+'Year Schedule'!$L$16)</f>
        <v>#VALUE!</v>
      </c>
      <c r="P102" s="0" t="e">
        <f aca="true">MAX(0,O102*(1+(_xlfn.NORM.INV(RAND(),Inputs!$D$39,Inputs!$C$39)))-'Year Schedule'!$K$17+'Year Schedule'!$L$17)</f>
        <v>#VALUE!</v>
      </c>
      <c r="Q102" s="0" t="e">
        <f aca="true">MAX(0,P102*(1+(_xlfn.NORM.INV(RAND(),Inputs!$D$39,Inputs!$C$39)))-'Year Schedule'!$K$18+'Year Schedule'!$L$18)</f>
        <v>#VALUE!</v>
      </c>
      <c r="R102" s="0" t="e">
        <f aca="true">MAX(0,Q102*(1+(_xlfn.NORM.INV(RAND(),Inputs!$D$39,Inputs!$C$39)))-'Year Schedule'!$K$19+'Year Schedule'!$L$19)</f>
        <v>#VALUE!</v>
      </c>
      <c r="S102" s="0" t="e">
        <f aca="true">MAX(0,R102*(1+(_xlfn.NORM.INV(RAND(),Inputs!$D$39,Inputs!$C$39)))-'Year Schedule'!$K$20+'Year Schedule'!$L$20)</f>
        <v>#VALUE!</v>
      </c>
      <c r="T102" s="0" t="e">
        <f aca="true">MAX(0,S102*(1+(_xlfn.NORM.INV(RAND(),Inputs!$D$39,Inputs!$C$39)))-'Year Schedule'!$K$21+'Year Schedule'!$L$21)</f>
        <v>#VALUE!</v>
      </c>
      <c r="U102" s="0" t="e">
        <f aca="true">MAX(0,T102*(1+(_xlfn.NORM.INV(RAND(),Inputs!$D$39,Inputs!$C$39)))-'Year Schedule'!$K$22+'Year Schedule'!$L$22)</f>
        <v>#VALUE!</v>
      </c>
      <c r="V102" s="0" t="e">
        <f aca="true">MAX(0,U102*(1+(_xlfn.NORM.INV(RAND(),Inputs!$D$39,Inputs!$C$39)))-'Year Schedule'!$K$23+'Year Schedule'!$L$23)</f>
        <v>#VALUE!</v>
      </c>
      <c r="W102" s="0" t="e">
        <f aca="true">MAX(0,V102*(1+(_xlfn.NORM.INV(RAND(),Inputs!$D$39,Inputs!$C$39)))-'Year Schedule'!$K$24+'Year Schedule'!$L$24)</f>
        <v>#VALUE!</v>
      </c>
      <c r="X102" s="0" t="e">
        <f aca="true">MAX(0,W102*(1+(_xlfn.NORM.INV(RAND(),Inputs!$D$39,Inputs!$C$39)))-'Year Schedule'!$K$25+'Year Schedule'!$L$25)</f>
        <v>#VALUE!</v>
      </c>
      <c r="Y102" s="0" t="e">
        <f aca="true">MAX(0,X102*(1+(_xlfn.NORM.INV(RAND(),Inputs!$D$39,Inputs!$C$39)))-'Year Schedule'!$K$26+'Year Schedule'!$L$26)</f>
        <v>#VALUE!</v>
      </c>
      <c r="Z102" s="0" t="e">
        <f aca="true">MAX(0,Y102*(1+(_xlfn.NORM.INV(RAND(),Inputs!$D$39,Inputs!$C$39)))-'Year Schedule'!$K$27+'Year Schedule'!$L$27)</f>
        <v>#VALUE!</v>
      </c>
      <c r="AA102" s="0" t="e">
        <f aca="true">MAX(0,Z102*(1+(_xlfn.NORM.INV(RAND(),Inputs!$D$39,Inputs!$C$39)))-'Year Schedule'!$K$28+'Year Schedule'!$L$28)</f>
        <v>#VALUE!</v>
      </c>
      <c r="AB102" s="0" t="e">
        <f aca="true">MAX(0,AA102*(1+(_xlfn.NORM.INV(RAND(),Inputs!$D$39,Inputs!$C$39)))-'Year Schedule'!$K$29+'Year Schedule'!$L$29)</f>
        <v>#VALUE!</v>
      </c>
      <c r="AC102" s="0" t="e">
        <f aca="true">MAX(0,AB102*(1+(_xlfn.NORM.INV(RAND(),Inputs!$D$39,Inputs!$C$39)))-'Year Schedule'!$K$30+'Year Schedule'!$L$30)</f>
        <v>#VALUE!</v>
      </c>
      <c r="AD102" s="0" t="e">
        <f aca="true">MAX(0,AC102*(1+(_xlfn.NORM.INV(RAND(),Inputs!$D$39,Inputs!$C$39)))-'Year Schedule'!$K$31+'Year Schedule'!$L$31)</f>
        <v>#VALUE!</v>
      </c>
      <c r="AE102" s="0" t="e">
        <f aca="true">MAX(0,AD102*(1+(_xlfn.NORM.INV(RAND(),Inputs!$D$39,Inputs!$C$39)))-'Year Schedule'!$K$32+'Year Schedule'!$L$32)</f>
        <v>#VALUE!</v>
      </c>
      <c r="AF102" s="0" t="e">
        <f aca="true">MAX(0,AE102*(1+(_xlfn.NORM.INV(RAND(),Inputs!$D$39,Inputs!$C$39)))-'Year Schedule'!$K$33+'Year Schedule'!$L$33)</f>
        <v>#VALUE!</v>
      </c>
      <c r="AG102" s="0" t="e">
        <f aca="true">MAX(0,AF102*(1+(_xlfn.NORM.INV(RAND(),Inputs!$D$39,Inputs!$C$39)))-'Year Schedule'!$K$34+'Year Schedule'!$L$34)</f>
        <v>#VALUE!</v>
      </c>
      <c r="AH102" s="0" t="e">
        <f aca="true">MAX(0,AG102*(1+(_xlfn.NORM.INV(RAND(),Inputs!$D$39,Inputs!$C$39)))-'Year Schedule'!$K$35+'Year Schedule'!$L$35)</f>
        <v>#VALUE!</v>
      </c>
      <c r="AI102" s="0" t="e">
        <f aca="true">MAX(0,AH102*(1+(_xlfn.NORM.INV(RAND(),Inputs!$D$39,Inputs!$C$39)))-'Year Schedule'!$K$36+'Year Schedule'!$L$36)</f>
        <v>#VALUE!</v>
      </c>
      <c r="AJ102" s="0" t="e">
        <f aca="true">MAX(0,AI102*(1+(_xlfn.NORM.INV(RAND(),Inputs!$D$39,Inputs!$C$39)))-'Year Schedule'!$K$37+'Year Schedule'!$L$37)</f>
        <v>#VALUE!</v>
      </c>
      <c r="AK102" s="0" t="e">
        <f aca="true">MAX(0,AJ102*(1+(_xlfn.NORM.INV(RAND(),Inputs!$D$39,Inputs!$C$39)))-'Year Schedule'!$K$38+'Year Schedule'!$L$38)</f>
        <v>#VALUE!</v>
      </c>
      <c r="AL102" s="0" t="e">
        <f aca="true">MAX(0,AK102*(1+(_xlfn.NORM.INV(RAND(),Inputs!$D$39,Inputs!$C$39)))-'Year Schedule'!$K$39+'Year Schedule'!$L$39)</f>
        <v>#VALUE!</v>
      </c>
      <c r="AM102" s="0" t="e">
        <f aca="true">MAX(0,AL102*(1+(_xlfn.NORM.INV(RAND(),Inputs!$D$39,Inputs!$C$39)))-'Year Schedule'!$K$40+'Year Schedule'!$L$40)</f>
        <v>#VALUE!</v>
      </c>
      <c r="AN102" s="0" t="e">
        <f aca="true">MAX(0,AM102*(1+(_xlfn.NORM.INV(RAND(),Inputs!$D$39,Inputs!$C$39)))-'Year Schedule'!$K$41+'Year Schedule'!$L$41)</f>
        <v>#VALUE!</v>
      </c>
      <c r="AO102" s="0" t="e">
        <f aca="true">MAX(0,AN102*(1+(_xlfn.NORM.INV(RAND(),Inputs!$D$39,Inputs!$C$39)))-'Year Schedule'!$K$42+'Year Schedule'!$L$42)</f>
        <v>#VALUE!</v>
      </c>
      <c r="AP102" s="0" t="e">
        <f aca="true">MAX(0,AO102*(1+(_xlfn.NORM.INV(RAND(),Inputs!$D$39,Inputs!$C$39)))-'Year Schedule'!$K$43+'Year Schedule'!$L$43)</f>
        <v>#VALUE!</v>
      </c>
      <c r="AQ102" s="0" t="e">
        <f aca="true">MAX(0,AP102*(1+(_xlfn.NORM.INV(RAND(),Inputs!$D$39,Inputs!$C$39)))-'Year Schedule'!$K$44+'Year Schedule'!$L$44)</f>
        <v>#VALUE!</v>
      </c>
      <c r="AR102" s="0" t="e">
        <f aca="true">MAX(0,AQ102*(1+(_xlfn.NORM.INV(RAND(),Inputs!$D$39,Inputs!$C$39)))-'Year Schedule'!$K$45+'Year Schedule'!$L$45)</f>
        <v>#VALUE!</v>
      </c>
      <c r="AS102" s="0" t="e">
        <f aca="true">MAX(0,AR102*(1+(_xlfn.NORM.INV(RAND(),Inputs!$D$39,Inputs!$C$39)))-'Year Schedule'!$K$46+'Year Schedule'!$L$46)</f>
        <v>#VALUE!</v>
      </c>
      <c r="AT102" s="0" t="e">
        <f aca="true">MAX(0,AS102*(1+(_xlfn.NORM.INV(RAND(),Inputs!$D$39,Inputs!$C$39)))-'Year Schedule'!$K$47+'Year Schedule'!$L$47)</f>
        <v>#VALUE!</v>
      </c>
      <c r="AU102" s="0" t="e">
        <f aca="true">MAX(0,AT102*(1+(_xlfn.NORM.INV(RAND(),Inputs!$D$39,Inputs!$C$39)))-'Year Schedule'!$K$48+'Year Schedule'!$L$48)</f>
        <v>#VALUE!</v>
      </c>
      <c r="AV102" s="0" t="e">
        <f aca="true">MAX(0,AU102*(1+(_xlfn.NORM.INV(RAND(),Inputs!$D$39,Inputs!$C$39)))-'Year Schedule'!$K$49+'Year Schedule'!$L$49)</f>
        <v>#VALUE!</v>
      </c>
      <c r="AW102" s="0" t="e">
        <f aca="true">MAX(0,AV102*(1+(_xlfn.NORM.INV(RAND(),Inputs!$D$39,Inputs!$C$39)))-'Year Schedule'!$K$50+'Year Schedule'!$L$50)</f>
        <v>#VALUE!</v>
      </c>
      <c r="AX102" s="0" t="e">
        <f aca="true">MAX(0,AW102*(1+(_xlfn.NORM.INV(RAND(),Inputs!$D$39,Inputs!$C$39)))-'Year Schedule'!$K$51+'Year Schedule'!$L$51)</f>
        <v>#VALUE!</v>
      </c>
      <c r="AY102" s="0" t="e">
        <f aca="true">MAX(0,AX102*(1+(_xlfn.NORM.INV(RAND(),Inputs!$D$39,Inputs!$C$39)))-'Year Schedule'!$K$52+'Year Schedule'!$L$52)</f>
        <v>#VALUE!</v>
      </c>
      <c r="AZ102" s="0" t="e">
        <f aca="true">MAX(0,AY102*(1+(_xlfn.NORM.INV(RAND(),Inputs!$D$39,Inputs!$C$39)))-'Year Schedule'!$K$53+'Year Schedule'!$L$53)</f>
        <v>#VALUE!</v>
      </c>
      <c r="BA102" s="0" t="e">
        <f aca="false">INDEX(C102:AZ102,1,Inputs!$C$6)</f>
        <v>#VALUE!</v>
      </c>
      <c r="BB102" s="0" t="n">
        <f aca="false">IFERROR(EXP(SUMPRODUCT(LN((C102:INDEX(C102:AZ102,1,Inputs!$C$6)+$C$1004:INDEX($C$1004:$AZ$1004,1,Inputs!$C$6))/B102:INDEX(B102:AY102,1,Inputs!$C$6)))/Inputs!$C$6)-1,-1)</f>
        <v>-1</v>
      </c>
    </row>
    <row r="103" customFormat="false" ht="15" hidden="false" customHeight="true" outlineLevel="0" collapsed="false">
      <c r="A103" s="0" t="n">
        <v>101</v>
      </c>
      <c r="B103" s="177" t="n">
        <f aca="false">Inputs!$C$38</f>
        <v>0</v>
      </c>
      <c r="C103" s="0" t="e">
        <f aca="true">MAX(0,B103*(1+(_xlfn.NORM.INV(RAND(),Inputs!$D$39,Inputs!$C$39)))-'Year Schedule'!$K$4+'Year Schedule'!$L$4)</f>
        <v>#VALUE!</v>
      </c>
      <c r="D103" s="0" t="e">
        <f aca="true">MAX(0,C103*(1+(_xlfn.NORM.INV(RAND(),Inputs!$D$39,Inputs!$C$39)))-'Year Schedule'!$K$5+'Year Schedule'!$L$5)</f>
        <v>#VALUE!</v>
      </c>
      <c r="E103" s="0" t="e">
        <f aca="true">MAX(0,D103*(1+(_xlfn.NORM.INV(RAND(),Inputs!$D$39,Inputs!$C$39)))-'Year Schedule'!$K$6+'Year Schedule'!$L$6)</f>
        <v>#VALUE!</v>
      </c>
      <c r="F103" s="0" t="e">
        <f aca="true">MAX(0,E103*(1+(_xlfn.NORM.INV(RAND(),Inputs!$D$39,Inputs!$C$39)))-'Year Schedule'!$K$7+'Year Schedule'!$L$7)</f>
        <v>#VALUE!</v>
      </c>
      <c r="G103" s="0" t="e">
        <f aca="true">MAX(0,F103*(1+(_xlfn.NORM.INV(RAND(),Inputs!$D$39,Inputs!$C$39)))-'Year Schedule'!$K$8+'Year Schedule'!$L$8)</f>
        <v>#VALUE!</v>
      </c>
      <c r="H103" s="0" t="e">
        <f aca="true">MAX(0,G103*(1+(_xlfn.NORM.INV(RAND(),Inputs!$D$39,Inputs!$C$39)))-'Year Schedule'!$K$9+'Year Schedule'!$L$9)</f>
        <v>#VALUE!</v>
      </c>
      <c r="I103" s="0" t="e">
        <f aca="true">MAX(0,H103*(1+(_xlfn.NORM.INV(RAND(),Inputs!$D$39,Inputs!$C$39)))-'Year Schedule'!$K$10+'Year Schedule'!$L$10)</f>
        <v>#VALUE!</v>
      </c>
      <c r="J103" s="0" t="e">
        <f aca="true">MAX(0,I103*(1+(_xlfn.NORM.INV(RAND(),Inputs!$D$39,Inputs!$C$39)))-'Year Schedule'!$K$11+'Year Schedule'!$L$11)</f>
        <v>#VALUE!</v>
      </c>
      <c r="K103" s="0" t="e">
        <f aca="true">MAX(0,J103*(1+(_xlfn.NORM.INV(RAND(),Inputs!$D$39,Inputs!$C$39)))-'Year Schedule'!$K$12+'Year Schedule'!$L$12)</f>
        <v>#VALUE!</v>
      </c>
      <c r="L103" s="0" t="e">
        <f aca="true">MAX(0,K103*(1+(_xlfn.NORM.INV(RAND(),Inputs!$D$39,Inputs!$C$39)))-'Year Schedule'!$K$13+'Year Schedule'!$L$13)</f>
        <v>#VALUE!</v>
      </c>
      <c r="M103" s="0" t="e">
        <f aca="true">MAX(0,L103*(1+(_xlfn.NORM.INV(RAND(),Inputs!$D$39,Inputs!$C$39)))-'Year Schedule'!$K$14+'Year Schedule'!$L$14)</f>
        <v>#VALUE!</v>
      </c>
      <c r="N103" s="0" t="e">
        <f aca="true">MAX(0,M103*(1+(_xlfn.NORM.INV(RAND(),Inputs!$D$39,Inputs!$C$39)))-'Year Schedule'!$K$15+'Year Schedule'!$L$15)</f>
        <v>#VALUE!</v>
      </c>
      <c r="O103" s="0" t="e">
        <f aca="true">MAX(0,N103*(1+(_xlfn.NORM.INV(RAND(),Inputs!$D$39,Inputs!$C$39)))-'Year Schedule'!$K$16+'Year Schedule'!$L$16)</f>
        <v>#VALUE!</v>
      </c>
      <c r="P103" s="0" t="e">
        <f aca="true">MAX(0,O103*(1+(_xlfn.NORM.INV(RAND(),Inputs!$D$39,Inputs!$C$39)))-'Year Schedule'!$K$17+'Year Schedule'!$L$17)</f>
        <v>#VALUE!</v>
      </c>
      <c r="Q103" s="0" t="e">
        <f aca="true">MAX(0,P103*(1+(_xlfn.NORM.INV(RAND(),Inputs!$D$39,Inputs!$C$39)))-'Year Schedule'!$K$18+'Year Schedule'!$L$18)</f>
        <v>#VALUE!</v>
      </c>
      <c r="R103" s="0" t="e">
        <f aca="true">MAX(0,Q103*(1+(_xlfn.NORM.INV(RAND(),Inputs!$D$39,Inputs!$C$39)))-'Year Schedule'!$K$19+'Year Schedule'!$L$19)</f>
        <v>#VALUE!</v>
      </c>
      <c r="S103" s="0" t="e">
        <f aca="true">MAX(0,R103*(1+(_xlfn.NORM.INV(RAND(),Inputs!$D$39,Inputs!$C$39)))-'Year Schedule'!$K$20+'Year Schedule'!$L$20)</f>
        <v>#VALUE!</v>
      </c>
      <c r="T103" s="0" t="e">
        <f aca="true">MAX(0,S103*(1+(_xlfn.NORM.INV(RAND(),Inputs!$D$39,Inputs!$C$39)))-'Year Schedule'!$K$21+'Year Schedule'!$L$21)</f>
        <v>#VALUE!</v>
      </c>
      <c r="U103" s="0" t="e">
        <f aca="true">MAX(0,T103*(1+(_xlfn.NORM.INV(RAND(),Inputs!$D$39,Inputs!$C$39)))-'Year Schedule'!$K$22+'Year Schedule'!$L$22)</f>
        <v>#VALUE!</v>
      </c>
      <c r="V103" s="0" t="e">
        <f aca="true">MAX(0,U103*(1+(_xlfn.NORM.INV(RAND(),Inputs!$D$39,Inputs!$C$39)))-'Year Schedule'!$K$23+'Year Schedule'!$L$23)</f>
        <v>#VALUE!</v>
      </c>
      <c r="W103" s="0" t="e">
        <f aca="true">MAX(0,V103*(1+(_xlfn.NORM.INV(RAND(),Inputs!$D$39,Inputs!$C$39)))-'Year Schedule'!$K$24+'Year Schedule'!$L$24)</f>
        <v>#VALUE!</v>
      </c>
      <c r="X103" s="0" t="e">
        <f aca="true">MAX(0,W103*(1+(_xlfn.NORM.INV(RAND(),Inputs!$D$39,Inputs!$C$39)))-'Year Schedule'!$K$25+'Year Schedule'!$L$25)</f>
        <v>#VALUE!</v>
      </c>
      <c r="Y103" s="0" t="e">
        <f aca="true">MAX(0,X103*(1+(_xlfn.NORM.INV(RAND(),Inputs!$D$39,Inputs!$C$39)))-'Year Schedule'!$K$26+'Year Schedule'!$L$26)</f>
        <v>#VALUE!</v>
      </c>
      <c r="Z103" s="0" t="e">
        <f aca="true">MAX(0,Y103*(1+(_xlfn.NORM.INV(RAND(),Inputs!$D$39,Inputs!$C$39)))-'Year Schedule'!$K$27+'Year Schedule'!$L$27)</f>
        <v>#VALUE!</v>
      </c>
      <c r="AA103" s="0" t="e">
        <f aca="true">MAX(0,Z103*(1+(_xlfn.NORM.INV(RAND(),Inputs!$D$39,Inputs!$C$39)))-'Year Schedule'!$K$28+'Year Schedule'!$L$28)</f>
        <v>#VALUE!</v>
      </c>
      <c r="AB103" s="0" t="e">
        <f aca="true">MAX(0,AA103*(1+(_xlfn.NORM.INV(RAND(),Inputs!$D$39,Inputs!$C$39)))-'Year Schedule'!$K$29+'Year Schedule'!$L$29)</f>
        <v>#VALUE!</v>
      </c>
      <c r="AC103" s="0" t="e">
        <f aca="true">MAX(0,AB103*(1+(_xlfn.NORM.INV(RAND(),Inputs!$D$39,Inputs!$C$39)))-'Year Schedule'!$K$30+'Year Schedule'!$L$30)</f>
        <v>#VALUE!</v>
      </c>
      <c r="AD103" s="0" t="e">
        <f aca="true">MAX(0,AC103*(1+(_xlfn.NORM.INV(RAND(),Inputs!$D$39,Inputs!$C$39)))-'Year Schedule'!$K$31+'Year Schedule'!$L$31)</f>
        <v>#VALUE!</v>
      </c>
      <c r="AE103" s="0" t="e">
        <f aca="true">MAX(0,AD103*(1+(_xlfn.NORM.INV(RAND(),Inputs!$D$39,Inputs!$C$39)))-'Year Schedule'!$K$32+'Year Schedule'!$L$32)</f>
        <v>#VALUE!</v>
      </c>
      <c r="AF103" s="0" t="e">
        <f aca="true">MAX(0,AE103*(1+(_xlfn.NORM.INV(RAND(),Inputs!$D$39,Inputs!$C$39)))-'Year Schedule'!$K$33+'Year Schedule'!$L$33)</f>
        <v>#VALUE!</v>
      </c>
      <c r="AG103" s="0" t="e">
        <f aca="true">MAX(0,AF103*(1+(_xlfn.NORM.INV(RAND(),Inputs!$D$39,Inputs!$C$39)))-'Year Schedule'!$K$34+'Year Schedule'!$L$34)</f>
        <v>#VALUE!</v>
      </c>
      <c r="AH103" s="0" t="e">
        <f aca="true">MAX(0,AG103*(1+(_xlfn.NORM.INV(RAND(),Inputs!$D$39,Inputs!$C$39)))-'Year Schedule'!$K$35+'Year Schedule'!$L$35)</f>
        <v>#VALUE!</v>
      </c>
      <c r="AI103" s="0" t="e">
        <f aca="true">MAX(0,AH103*(1+(_xlfn.NORM.INV(RAND(),Inputs!$D$39,Inputs!$C$39)))-'Year Schedule'!$K$36+'Year Schedule'!$L$36)</f>
        <v>#VALUE!</v>
      </c>
      <c r="AJ103" s="0" t="e">
        <f aca="true">MAX(0,AI103*(1+(_xlfn.NORM.INV(RAND(),Inputs!$D$39,Inputs!$C$39)))-'Year Schedule'!$K$37+'Year Schedule'!$L$37)</f>
        <v>#VALUE!</v>
      </c>
      <c r="AK103" s="0" t="e">
        <f aca="true">MAX(0,AJ103*(1+(_xlfn.NORM.INV(RAND(),Inputs!$D$39,Inputs!$C$39)))-'Year Schedule'!$K$38+'Year Schedule'!$L$38)</f>
        <v>#VALUE!</v>
      </c>
      <c r="AL103" s="0" t="e">
        <f aca="true">MAX(0,AK103*(1+(_xlfn.NORM.INV(RAND(),Inputs!$D$39,Inputs!$C$39)))-'Year Schedule'!$K$39+'Year Schedule'!$L$39)</f>
        <v>#VALUE!</v>
      </c>
      <c r="AM103" s="0" t="e">
        <f aca="true">MAX(0,AL103*(1+(_xlfn.NORM.INV(RAND(),Inputs!$D$39,Inputs!$C$39)))-'Year Schedule'!$K$40+'Year Schedule'!$L$40)</f>
        <v>#VALUE!</v>
      </c>
      <c r="AN103" s="0" t="e">
        <f aca="true">MAX(0,AM103*(1+(_xlfn.NORM.INV(RAND(),Inputs!$D$39,Inputs!$C$39)))-'Year Schedule'!$K$41+'Year Schedule'!$L$41)</f>
        <v>#VALUE!</v>
      </c>
      <c r="AO103" s="0" t="e">
        <f aca="true">MAX(0,AN103*(1+(_xlfn.NORM.INV(RAND(),Inputs!$D$39,Inputs!$C$39)))-'Year Schedule'!$K$42+'Year Schedule'!$L$42)</f>
        <v>#VALUE!</v>
      </c>
      <c r="AP103" s="0" t="e">
        <f aca="true">MAX(0,AO103*(1+(_xlfn.NORM.INV(RAND(),Inputs!$D$39,Inputs!$C$39)))-'Year Schedule'!$K$43+'Year Schedule'!$L$43)</f>
        <v>#VALUE!</v>
      </c>
      <c r="AQ103" s="0" t="e">
        <f aca="true">MAX(0,AP103*(1+(_xlfn.NORM.INV(RAND(),Inputs!$D$39,Inputs!$C$39)))-'Year Schedule'!$K$44+'Year Schedule'!$L$44)</f>
        <v>#VALUE!</v>
      </c>
      <c r="AR103" s="0" t="e">
        <f aca="true">MAX(0,AQ103*(1+(_xlfn.NORM.INV(RAND(),Inputs!$D$39,Inputs!$C$39)))-'Year Schedule'!$K$45+'Year Schedule'!$L$45)</f>
        <v>#VALUE!</v>
      </c>
      <c r="AS103" s="0" t="e">
        <f aca="true">MAX(0,AR103*(1+(_xlfn.NORM.INV(RAND(),Inputs!$D$39,Inputs!$C$39)))-'Year Schedule'!$K$46+'Year Schedule'!$L$46)</f>
        <v>#VALUE!</v>
      </c>
      <c r="AT103" s="0" t="e">
        <f aca="true">MAX(0,AS103*(1+(_xlfn.NORM.INV(RAND(),Inputs!$D$39,Inputs!$C$39)))-'Year Schedule'!$K$47+'Year Schedule'!$L$47)</f>
        <v>#VALUE!</v>
      </c>
      <c r="AU103" s="0" t="e">
        <f aca="true">MAX(0,AT103*(1+(_xlfn.NORM.INV(RAND(),Inputs!$D$39,Inputs!$C$39)))-'Year Schedule'!$K$48+'Year Schedule'!$L$48)</f>
        <v>#VALUE!</v>
      </c>
      <c r="AV103" s="0" t="e">
        <f aca="true">MAX(0,AU103*(1+(_xlfn.NORM.INV(RAND(),Inputs!$D$39,Inputs!$C$39)))-'Year Schedule'!$K$49+'Year Schedule'!$L$49)</f>
        <v>#VALUE!</v>
      </c>
      <c r="AW103" s="0" t="e">
        <f aca="true">MAX(0,AV103*(1+(_xlfn.NORM.INV(RAND(),Inputs!$D$39,Inputs!$C$39)))-'Year Schedule'!$K$50+'Year Schedule'!$L$50)</f>
        <v>#VALUE!</v>
      </c>
      <c r="AX103" s="0" t="e">
        <f aca="true">MAX(0,AW103*(1+(_xlfn.NORM.INV(RAND(),Inputs!$D$39,Inputs!$C$39)))-'Year Schedule'!$K$51+'Year Schedule'!$L$51)</f>
        <v>#VALUE!</v>
      </c>
      <c r="AY103" s="0" t="e">
        <f aca="true">MAX(0,AX103*(1+(_xlfn.NORM.INV(RAND(),Inputs!$D$39,Inputs!$C$39)))-'Year Schedule'!$K$52+'Year Schedule'!$L$52)</f>
        <v>#VALUE!</v>
      </c>
      <c r="AZ103" s="0" t="e">
        <f aca="true">MAX(0,AY103*(1+(_xlfn.NORM.INV(RAND(),Inputs!$D$39,Inputs!$C$39)))-'Year Schedule'!$K$53+'Year Schedule'!$L$53)</f>
        <v>#VALUE!</v>
      </c>
      <c r="BA103" s="0" t="e">
        <f aca="false">INDEX(C103:AZ103,1,Inputs!$C$6)</f>
        <v>#VALUE!</v>
      </c>
      <c r="BB103" s="0" t="n">
        <f aca="false">IFERROR(EXP(SUMPRODUCT(LN((C103:INDEX(C103:AZ103,1,Inputs!$C$6)+$C$1004:INDEX($C$1004:$AZ$1004,1,Inputs!$C$6))/B103:INDEX(B103:AY103,1,Inputs!$C$6)))/Inputs!$C$6)-1,-1)</f>
        <v>-1</v>
      </c>
    </row>
    <row r="104" customFormat="false" ht="15" hidden="false" customHeight="true" outlineLevel="0" collapsed="false">
      <c r="A104" s="0" t="n">
        <v>102</v>
      </c>
      <c r="B104" s="177" t="n">
        <f aca="false">Inputs!$C$38</f>
        <v>0</v>
      </c>
      <c r="C104" s="0" t="e">
        <f aca="true">MAX(0,B104*(1+(_xlfn.NORM.INV(RAND(),Inputs!$D$39,Inputs!$C$39)))-'Year Schedule'!$K$4+'Year Schedule'!$L$4)</f>
        <v>#VALUE!</v>
      </c>
      <c r="D104" s="0" t="e">
        <f aca="true">MAX(0,C104*(1+(_xlfn.NORM.INV(RAND(),Inputs!$D$39,Inputs!$C$39)))-'Year Schedule'!$K$5+'Year Schedule'!$L$5)</f>
        <v>#VALUE!</v>
      </c>
      <c r="E104" s="0" t="e">
        <f aca="true">MAX(0,D104*(1+(_xlfn.NORM.INV(RAND(),Inputs!$D$39,Inputs!$C$39)))-'Year Schedule'!$K$6+'Year Schedule'!$L$6)</f>
        <v>#VALUE!</v>
      </c>
      <c r="F104" s="0" t="e">
        <f aca="true">MAX(0,E104*(1+(_xlfn.NORM.INV(RAND(),Inputs!$D$39,Inputs!$C$39)))-'Year Schedule'!$K$7+'Year Schedule'!$L$7)</f>
        <v>#VALUE!</v>
      </c>
      <c r="G104" s="0" t="e">
        <f aca="true">MAX(0,F104*(1+(_xlfn.NORM.INV(RAND(),Inputs!$D$39,Inputs!$C$39)))-'Year Schedule'!$K$8+'Year Schedule'!$L$8)</f>
        <v>#VALUE!</v>
      </c>
      <c r="H104" s="0" t="e">
        <f aca="true">MAX(0,G104*(1+(_xlfn.NORM.INV(RAND(),Inputs!$D$39,Inputs!$C$39)))-'Year Schedule'!$K$9+'Year Schedule'!$L$9)</f>
        <v>#VALUE!</v>
      </c>
      <c r="I104" s="0" t="e">
        <f aca="true">MAX(0,H104*(1+(_xlfn.NORM.INV(RAND(),Inputs!$D$39,Inputs!$C$39)))-'Year Schedule'!$K$10+'Year Schedule'!$L$10)</f>
        <v>#VALUE!</v>
      </c>
      <c r="J104" s="0" t="e">
        <f aca="true">MAX(0,I104*(1+(_xlfn.NORM.INV(RAND(),Inputs!$D$39,Inputs!$C$39)))-'Year Schedule'!$K$11+'Year Schedule'!$L$11)</f>
        <v>#VALUE!</v>
      </c>
      <c r="K104" s="0" t="e">
        <f aca="true">MAX(0,J104*(1+(_xlfn.NORM.INV(RAND(),Inputs!$D$39,Inputs!$C$39)))-'Year Schedule'!$K$12+'Year Schedule'!$L$12)</f>
        <v>#VALUE!</v>
      </c>
      <c r="L104" s="0" t="e">
        <f aca="true">MAX(0,K104*(1+(_xlfn.NORM.INV(RAND(),Inputs!$D$39,Inputs!$C$39)))-'Year Schedule'!$K$13+'Year Schedule'!$L$13)</f>
        <v>#VALUE!</v>
      </c>
      <c r="M104" s="0" t="e">
        <f aca="true">MAX(0,L104*(1+(_xlfn.NORM.INV(RAND(),Inputs!$D$39,Inputs!$C$39)))-'Year Schedule'!$K$14+'Year Schedule'!$L$14)</f>
        <v>#VALUE!</v>
      </c>
      <c r="N104" s="0" t="e">
        <f aca="true">MAX(0,M104*(1+(_xlfn.NORM.INV(RAND(),Inputs!$D$39,Inputs!$C$39)))-'Year Schedule'!$K$15+'Year Schedule'!$L$15)</f>
        <v>#VALUE!</v>
      </c>
      <c r="O104" s="0" t="e">
        <f aca="true">MAX(0,N104*(1+(_xlfn.NORM.INV(RAND(),Inputs!$D$39,Inputs!$C$39)))-'Year Schedule'!$K$16+'Year Schedule'!$L$16)</f>
        <v>#VALUE!</v>
      </c>
      <c r="P104" s="0" t="e">
        <f aca="true">MAX(0,O104*(1+(_xlfn.NORM.INV(RAND(),Inputs!$D$39,Inputs!$C$39)))-'Year Schedule'!$K$17+'Year Schedule'!$L$17)</f>
        <v>#VALUE!</v>
      </c>
      <c r="Q104" s="0" t="e">
        <f aca="true">MAX(0,P104*(1+(_xlfn.NORM.INV(RAND(),Inputs!$D$39,Inputs!$C$39)))-'Year Schedule'!$K$18+'Year Schedule'!$L$18)</f>
        <v>#VALUE!</v>
      </c>
      <c r="R104" s="0" t="e">
        <f aca="true">MAX(0,Q104*(1+(_xlfn.NORM.INV(RAND(),Inputs!$D$39,Inputs!$C$39)))-'Year Schedule'!$K$19+'Year Schedule'!$L$19)</f>
        <v>#VALUE!</v>
      </c>
      <c r="S104" s="0" t="e">
        <f aca="true">MAX(0,R104*(1+(_xlfn.NORM.INV(RAND(),Inputs!$D$39,Inputs!$C$39)))-'Year Schedule'!$K$20+'Year Schedule'!$L$20)</f>
        <v>#VALUE!</v>
      </c>
      <c r="T104" s="0" t="e">
        <f aca="true">MAX(0,S104*(1+(_xlfn.NORM.INV(RAND(),Inputs!$D$39,Inputs!$C$39)))-'Year Schedule'!$K$21+'Year Schedule'!$L$21)</f>
        <v>#VALUE!</v>
      </c>
      <c r="U104" s="0" t="e">
        <f aca="true">MAX(0,T104*(1+(_xlfn.NORM.INV(RAND(),Inputs!$D$39,Inputs!$C$39)))-'Year Schedule'!$K$22+'Year Schedule'!$L$22)</f>
        <v>#VALUE!</v>
      </c>
      <c r="V104" s="0" t="e">
        <f aca="true">MAX(0,U104*(1+(_xlfn.NORM.INV(RAND(),Inputs!$D$39,Inputs!$C$39)))-'Year Schedule'!$K$23+'Year Schedule'!$L$23)</f>
        <v>#VALUE!</v>
      </c>
      <c r="W104" s="0" t="e">
        <f aca="true">MAX(0,V104*(1+(_xlfn.NORM.INV(RAND(),Inputs!$D$39,Inputs!$C$39)))-'Year Schedule'!$K$24+'Year Schedule'!$L$24)</f>
        <v>#VALUE!</v>
      </c>
      <c r="X104" s="0" t="e">
        <f aca="true">MAX(0,W104*(1+(_xlfn.NORM.INV(RAND(),Inputs!$D$39,Inputs!$C$39)))-'Year Schedule'!$K$25+'Year Schedule'!$L$25)</f>
        <v>#VALUE!</v>
      </c>
      <c r="Y104" s="0" t="e">
        <f aca="true">MAX(0,X104*(1+(_xlfn.NORM.INV(RAND(),Inputs!$D$39,Inputs!$C$39)))-'Year Schedule'!$K$26+'Year Schedule'!$L$26)</f>
        <v>#VALUE!</v>
      </c>
      <c r="Z104" s="0" t="e">
        <f aca="true">MAX(0,Y104*(1+(_xlfn.NORM.INV(RAND(),Inputs!$D$39,Inputs!$C$39)))-'Year Schedule'!$K$27+'Year Schedule'!$L$27)</f>
        <v>#VALUE!</v>
      </c>
      <c r="AA104" s="0" t="e">
        <f aca="true">MAX(0,Z104*(1+(_xlfn.NORM.INV(RAND(),Inputs!$D$39,Inputs!$C$39)))-'Year Schedule'!$K$28+'Year Schedule'!$L$28)</f>
        <v>#VALUE!</v>
      </c>
      <c r="AB104" s="0" t="e">
        <f aca="true">MAX(0,AA104*(1+(_xlfn.NORM.INV(RAND(),Inputs!$D$39,Inputs!$C$39)))-'Year Schedule'!$K$29+'Year Schedule'!$L$29)</f>
        <v>#VALUE!</v>
      </c>
      <c r="AC104" s="0" t="e">
        <f aca="true">MAX(0,AB104*(1+(_xlfn.NORM.INV(RAND(),Inputs!$D$39,Inputs!$C$39)))-'Year Schedule'!$K$30+'Year Schedule'!$L$30)</f>
        <v>#VALUE!</v>
      </c>
      <c r="AD104" s="0" t="e">
        <f aca="true">MAX(0,AC104*(1+(_xlfn.NORM.INV(RAND(),Inputs!$D$39,Inputs!$C$39)))-'Year Schedule'!$K$31+'Year Schedule'!$L$31)</f>
        <v>#VALUE!</v>
      </c>
      <c r="AE104" s="0" t="e">
        <f aca="true">MAX(0,AD104*(1+(_xlfn.NORM.INV(RAND(),Inputs!$D$39,Inputs!$C$39)))-'Year Schedule'!$K$32+'Year Schedule'!$L$32)</f>
        <v>#VALUE!</v>
      </c>
      <c r="AF104" s="0" t="e">
        <f aca="true">MAX(0,AE104*(1+(_xlfn.NORM.INV(RAND(),Inputs!$D$39,Inputs!$C$39)))-'Year Schedule'!$K$33+'Year Schedule'!$L$33)</f>
        <v>#VALUE!</v>
      </c>
      <c r="AG104" s="0" t="e">
        <f aca="true">MAX(0,AF104*(1+(_xlfn.NORM.INV(RAND(),Inputs!$D$39,Inputs!$C$39)))-'Year Schedule'!$K$34+'Year Schedule'!$L$34)</f>
        <v>#VALUE!</v>
      </c>
      <c r="AH104" s="0" t="e">
        <f aca="true">MAX(0,AG104*(1+(_xlfn.NORM.INV(RAND(),Inputs!$D$39,Inputs!$C$39)))-'Year Schedule'!$K$35+'Year Schedule'!$L$35)</f>
        <v>#VALUE!</v>
      </c>
      <c r="AI104" s="0" t="e">
        <f aca="true">MAX(0,AH104*(1+(_xlfn.NORM.INV(RAND(),Inputs!$D$39,Inputs!$C$39)))-'Year Schedule'!$K$36+'Year Schedule'!$L$36)</f>
        <v>#VALUE!</v>
      </c>
      <c r="AJ104" s="0" t="e">
        <f aca="true">MAX(0,AI104*(1+(_xlfn.NORM.INV(RAND(),Inputs!$D$39,Inputs!$C$39)))-'Year Schedule'!$K$37+'Year Schedule'!$L$37)</f>
        <v>#VALUE!</v>
      </c>
      <c r="AK104" s="0" t="e">
        <f aca="true">MAX(0,AJ104*(1+(_xlfn.NORM.INV(RAND(),Inputs!$D$39,Inputs!$C$39)))-'Year Schedule'!$K$38+'Year Schedule'!$L$38)</f>
        <v>#VALUE!</v>
      </c>
      <c r="AL104" s="0" t="e">
        <f aca="true">MAX(0,AK104*(1+(_xlfn.NORM.INV(RAND(),Inputs!$D$39,Inputs!$C$39)))-'Year Schedule'!$K$39+'Year Schedule'!$L$39)</f>
        <v>#VALUE!</v>
      </c>
      <c r="AM104" s="0" t="e">
        <f aca="true">MAX(0,AL104*(1+(_xlfn.NORM.INV(RAND(),Inputs!$D$39,Inputs!$C$39)))-'Year Schedule'!$K$40+'Year Schedule'!$L$40)</f>
        <v>#VALUE!</v>
      </c>
      <c r="AN104" s="0" t="e">
        <f aca="true">MAX(0,AM104*(1+(_xlfn.NORM.INV(RAND(),Inputs!$D$39,Inputs!$C$39)))-'Year Schedule'!$K$41+'Year Schedule'!$L$41)</f>
        <v>#VALUE!</v>
      </c>
      <c r="AO104" s="0" t="e">
        <f aca="true">MAX(0,AN104*(1+(_xlfn.NORM.INV(RAND(),Inputs!$D$39,Inputs!$C$39)))-'Year Schedule'!$K$42+'Year Schedule'!$L$42)</f>
        <v>#VALUE!</v>
      </c>
      <c r="AP104" s="0" t="e">
        <f aca="true">MAX(0,AO104*(1+(_xlfn.NORM.INV(RAND(),Inputs!$D$39,Inputs!$C$39)))-'Year Schedule'!$K$43+'Year Schedule'!$L$43)</f>
        <v>#VALUE!</v>
      </c>
      <c r="AQ104" s="0" t="e">
        <f aca="true">MAX(0,AP104*(1+(_xlfn.NORM.INV(RAND(),Inputs!$D$39,Inputs!$C$39)))-'Year Schedule'!$K$44+'Year Schedule'!$L$44)</f>
        <v>#VALUE!</v>
      </c>
      <c r="AR104" s="0" t="e">
        <f aca="true">MAX(0,AQ104*(1+(_xlfn.NORM.INV(RAND(),Inputs!$D$39,Inputs!$C$39)))-'Year Schedule'!$K$45+'Year Schedule'!$L$45)</f>
        <v>#VALUE!</v>
      </c>
      <c r="AS104" s="0" t="e">
        <f aca="true">MAX(0,AR104*(1+(_xlfn.NORM.INV(RAND(),Inputs!$D$39,Inputs!$C$39)))-'Year Schedule'!$K$46+'Year Schedule'!$L$46)</f>
        <v>#VALUE!</v>
      </c>
      <c r="AT104" s="0" t="e">
        <f aca="true">MAX(0,AS104*(1+(_xlfn.NORM.INV(RAND(),Inputs!$D$39,Inputs!$C$39)))-'Year Schedule'!$K$47+'Year Schedule'!$L$47)</f>
        <v>#VALUE!</v>
      </c>
      <c r="AU104" s="0" t="e">
        <f aca="true">MAX(0,AT104*(1+(_xlfn.NORM.INV(RAND(),Inputs!$D$39,Inputs!$C$39)))-'Year Schedule'!$K$48+'Year Schedule'!$L$48)</f>
        <v>#VALUE!</v>
      </c>
      <c r="AV104" s="0" t="e">
        <f aca="true">MAX(0,AU104*(1+(_xlfn.NORM.INV(RAND(),Inputs!$D$39,Inputs!$C$39)))-'Year Schedule'!$K$49+'Year Schedule'!$L$49)</f>
        <v>#VALUE!</v>
      </c>
      <c r="AW104" s="0" t="e">
        <f aca="true">MAX(0,AV104*(1+(_xlfn.NORM.INV(RAND(),Inputs!$D$39,Inputs!$C$39)))-'Year Schedule'!$K$50+'Year Schedule'!$L$50)</f>
        <v>#VALUE!</v>
      </c>
      <c r="AX104" s="0" t="e">
        <f aca="true">MAX(0,AW104*(1+(_xlfn.NORM.INV(RAND(),Inputs!$D$39,Inputs!$C$39)))-'Year Schedule'!$K$51+'Year Schedule'!$L$51)</f>
        <v>#VALUE!</v>
      </c>
      <c r="AY104" s="0" t="e">
        <f aca="true">MAX(0,AX104*(1+(_xlfn.NORM.INV(RAND(),Inputs!$D$39,Inputs!$C$39)))-'Year Schedule'!$K$52+'Year Schedule'!$L$52)</f>
        <v>#VALUE!</v>
      </c>
      <c r="AZ104" s="0" t="e">
        <f aca="true">MAX(0,AY104*(1+(_xlfn.NORM.INV(RAND(),Inputs!$D$39,Inputs!$C$39)))-'Year Schedule'!$K$53+'Year Schedule'!$L$53)</f>
        <v>#VALUE!</v>
      </c>
      <c r="BA104" s="0" t="e">
        <f aca="false">INDEX(C104:AZ104,1,Inputs!$C$6)</f>
        <v>#VALUE!</v>
      </c>
      <c r="BB104" s="0" t="n">
        <f aca="false">IFERROR(EXP(SUMPRODUCT(LN((C104:INDEX(C104:AZ104,1,Inputs!$C$6)+$C$1004:INDEX($C$1004:$AZ$1004,1,Inputs!$C$6))/B104:INDEX(B104:AY104,1,Inputs!$C$6)))/Inputs!$C$6)-1,-1)</f>
        <v>-1</v>
      </c>
    </row>
    <row r="105" customFormat="false" ht="15" hidden="false" customHeight="true" outlineLevel="0" collapsed="false">
      <c r="A105" s="0" t="n">
        <v>103</v>
      </c>
      <c r="B105" s="177" t="n">
        <f aca="false">Inputs!$C$38</f>
        <v>0</v>
      </c>
      <c r="C105" s="0" t="e">
        <f aca="true">MAX(0,B105*(1+(_xlfn.NORM.INV(RAND(),Inputs!$D$39,Inputs!$C$39)))-'Year Schedule'!$K$4+'Year Schedule'!$L$4)</f>
        <v>#VALUE!</v>
      </c>
      <c r="D105" s="0" t="e">
        <f aca="true">MAX(0,C105*(1+(_xlfn.NORM.INV(RAND(),Inputs!$D$39,Inputs!$C$39)))-'Year Schedule'!$K$5+'Year Schedule'!$L$5)</f>
        <v>#VALUE!</v>
      </c>
      <c r="E105" s="0" t="e">
        <f aca="true">MAX(0,D105*(1+(_xlfn.NORM.INV(RAND(),Inputs!$D$39,Inputs!$C$39)))-'Year Schedule'!$K$6+'Year Schedule'!$L$6)</f>
        <v>#VALUE!</v>
      </c>
      <c r="F105" s="0" t="e">
        <f aca="true">MAX(0,E105*(1+(_xlfn.NORM.INV(RAND(),Inputs!$D$39,Inputs!$C$39)))-'Year Schedule'!$K$7+'Year Schedule'!$L$7)</f>
        <v>#VALUE!</v>
      </c>
      <c r="G105" s="0" t="e">
        <f aca="true">MAX(0,F105*(1+(_xlfn.NORM.INV(RAND(),Inputs!$D$39,Inputs!$C$39)))-'Year Schedule'!$K$8+'Year Schedule'!$L$8)</f>
        <v>#VALUE!</v>
      </c>
      <c r="H105" s="0" t="e">
        <f aca="true">MAX(0,G105*(1+(_xlfn.NORM.INV(RAND(),Inputs!$D$39,Inputs!$C$39)))-'Year Schedule'!$K$9+'Year Schedule'!$L$9)</f>
        <v>#VALUE!</v>
      </c>
      <c r="I105" s="0" t="e">
        <f aca="true">MAX(0,H105*(1+(_xlfn.NORM.INV(RAND(),Inputs!$D$39,Inputs!$C$39)))-'Year Schedule'!$K$10+'Year Schedule'!$L$10)</f>
        <v>#VALUE!</v>
      </c>
      <c r="J105" s="0" t="e">
        <f aca="true">MAX(0,I105*(1+(_xlfn.NORM.INV(RAND(),Inputs!$D$39,Inputs!$C$39)))-'Year Schedule'!$K$11+'Year Schedule'!$L$11)</f>
        <v>#VALUE!</v>
      </c>
      <c r="K105" s="0" t="e">
        <f aca="true">MAX(0,J105*(1+(_xlfn.NORM.INV(RAND(),Inputs!$D$39,Inputs!$C$39)))-'Year Schedule'!$K$12+'Year Schedule'!$L$12)</f>
        <v>#VALUE!</v>
      </c>
      <c r="L105" s="0" t="e">
        <f aca="true">MAX(0,K105*(1+(_xlfn.NORM.INV(RAND(),Inputs!$D$39,Inputs!$C$39)))-'Year Schedule'!$K$13+'Year Schedule'!$L$13)</f>
        <v>#VALUE!</v>
      </c>
      <c r="M105" s="0" t="e">
        <f aca="true">MAX(0,L105*(1+(_xlfn.NORM.INV(RAND(),Inputs!$D$39,Inputs!$C$39)))-'Year Schedule'!$K$14+'Year Schedule'!$L$14)</f>
        <v>#VALUE!</v>
      </c>
      <c r="N105" s="0" t="e">
        <f aca="true">MAX(0,M105*(1+(_xlfn.NORM.INV(RAND(),Inputs!$D$39,Inputs!$C$39)))-'Year Schedule'!$K$15+'Year Schedule'!$L$15)</f>
        <v>#VALUE!</v>
      </c>
      <c r="O105" s="0" t="e">
        <f aca="true">MAX(0,N105*(1+(_xlfn.NORM.INV(RAND(),Inputs!$D$39,Inputs!$C$39)))-'Year Schedule'!$K$16+'Year Schedule'!$L$16)</f>
        <v>#VALUE!</v>
      </c>
      <c r="P105" s="0" t="e">
        <f aca="true">MAX(0,O105*(1+(_xlfn.NORM.INV(RAND(),Inputs!$D$39,Inputs!$C$39)))-'Year Schedule'!$K$17+'Year Schedule'!$L$17)</f>
        <v>#VALUE!</v>
      </c>
      <c r="Q105" s="0" t="e">
        <f aca="true">MAX(0,P105*(1+(_xlfn.NORM.INV(RAND(),Inputs!$D$39,Inputs!$C$39)))-'Year Schedule'!$K$18+'Year Schedule'!$L$18)</f>
        <v>#VALUE!</v>
      </c>
      <c r="R105" s="0" t="e">
        <f aca="true">MAX(0,Q105*(1+(_xlfn.NORM.INV(RAND(),Inputs!$D$39,Inputs!$C$39)))-'Year Schedule'!$K$19+'Year Schedule'!$L$19)</f>
        <v>#VALUE!</v>
      </c>
      <c r="S105" s="0" t="e">
        <f aca="true">MAX(0,R105*(1+(_xlfn.NORM.INV(RAND(),Inputs!$D$39,Inputs!$C$39)))-'Year Schedule'!$K$20+'Year Schedule'!$L$20)</f>
        <v>#VALUE!</v>
      </c>
      <c r="T105" s="0" t="e">
        <f aca="true">MAX(0,S105*(1+(_xlfn.NORM.INV(RAND(),Inputs!$D$39,Inputs!$C$39)))-'Year Schedule'!$K$21+'Year Schedule'!$L$21)</f>
        <v>#VALUE!</v>
      </c>
      <c r="U105" s="0" t="e">
        <f aca="true">MAX(0,T105*(1+(_xlfn.NORM.INV(RAND(),Inputs!$D$39,Inputs!$C$39)))-'Year Schedule'!$K$22+'Year Schedule'!$L$22)</f>
        <v>#VALUE!</v>
      </c>
      <c r="V105" s="0" t="e">
        <f aca="true">MAX(0,U105*(1+(_xlfn.NORM.INV(RAND(),Inputs!$D$39,Inputs!$C$39)))-'Year Schedule'!$K$23+'Year Schedule'!$L$23)</f>
        <v>#VALUE!</v>
      </c>
      <c r="W105" s="0" t="e">
        <f aca="true">MAX(0,V105*(1+(_xlfn.NORM.INV(RAND(),Inputs!$D$39,Inputs!$C$39)))-'Year Schedule'!$K$24+'Year Schedule'!$L$24)</f>
        <v>#VALUE!</v>
      </c>
      <c r="X105" s="0" t="e">
        <f aca="true">MAX(0,W105*(1+(_xlfn.NORM.INV(RAND(),Inputs!$D$39,Inputs!$C$39)))-'Year Schedule'!$K$25+'Year Schedule'!$L$25)</f>
        <v>#VALUE!</v>
      </c>
      <c r="Y105" s="0" t="e">
        <f aca="true">MAX(0,X105*(1+(_xlfn.NORM.INV(RAND(),Inputs!$D$39,Inputs!$C$39)))-'Year Schedule'!$K$26+'Year Schedule'!$L$26)</f>
        <v>#VALUE!</v>
      </c>
      <c r="Z105" s="0" t="e">
        <f aca="true">MAX(0,Y105*(1+(_xlfn.NORM.INV(RAND(),Inputs!$D$39,Inputs!$C$39)))-'Year Schedule'!$K$27+'Year Schedule'!$L$27)</f>
        <v>#VALUE!</v>
      </c>
      <c r="AA105" s="0" t="e">
        <f aca="true">MAX(0,Z105*(1+(_xlfn.NORM.INV(RAND(),Inputs!$D$39,Inputs!$C$39)))-'Year Schedule'!$K$28+'Year Schedule'!$L$28)</f>
        <v>#VALUE!</v>
      </c>
      <c r="AB105" s="0" t="e">
        <f aca="true">MAX(0,AA105*(1+(_xlfn.NORM.INV(RAND(),Inputs!$D$39,Inputs!$C$39)))-'Year Schedule'!$K$29+'Year Schedule'!$L$29)</f>
        <v>#VALUE!</v>
      </c>
      <c r="AC105" s="0" t="e">
        <f aca="true">MAX(0,AB105*(1+(_xlfn.NORM.INV(RAND(),Inputs!$D$39,Inputs!$C$39)))-'Year Schedule'!$K$30+'Year Schedule'!$L$30)</f>
        <v>#VALUE!</v>
      </c>
      <c r="AD105" s="0" t="e">
        <f aca="true">MAX(0,AC105*(1+(_xlfn.NORM.INV(RAND(),Inputs!$D$39,Inputs!$C$39)))-'Year Schedule'!$K$31+'Year Schedule'!$L$31)</f>
        <v>#VALUE!</v>
      </c>
      <c r="AE105" s="0" t="e">
        <f aca="true">MAX(0,AD105*(1+(_xlfn.NORM.INV(RAND(),Inputs!$D$39,Inputs!$C$39)))-'Year Schedule'!$K$32+'Year Schedule'!$L$32)</f>
        <v>#VALUE!</v>
      </c>
      <c r="AF105" s="0" t="e">
        <f aca="true">MAX(0,AE105*(1+(_xlfn.NORM.INV(RAND(),Inputs!$D$39,Inputs!$C$39)))-'Year Schedule'!$K$33+'Year Schedule'!$L$33)</f>
        <v>#VALUE!</v>
      </c>
      <c r="AG105" s="0" t="e">
        <f aca="true">MAX(0,AF105*(1+(_xlfn.NORM.INV(RAND(),Inputs!$D$39,Inputs!$C$39)))-'Year Schedule'!$K$34+'Year Schedule'!$L$34)</f>
        <v>#VALUE!</v>
      </c>
      <c r="AH105" s="0" t="e">
        <f aca="true">MAX(0,AG105*(1+(_xlfn.NORM.INV(RAND(),Inputs!$D$39,Inputs!$C$39)))-'Year Schedule'!$K$35+'Year Schedule'!$L$35)</f>
        <v>#VALUE!</v>
      </c>
      <c r="AI105" s="0" t="e">
        <f aca="true">MAX(0,AH105*(1+(_xlfn.NORM.INV(RAND(),Inputs!$D$39,Inputs!$C$39)))-'Year Schedule'!$K$36+'Year Schedule'!$L$36)</f>
        <v>#VALUE!</v>
      </c>
      <c r="AJ105" s="0" t="e">
        <f aca="true">MAX(0,AI105*(1+(_xlfn.NORM.INV(RAND(),Inputs!$D$39,Inputs!$C$39)))-'Year Schedule'!$K$37+'Year Schedule'!$L$37)</f>
        <v>#VALUE!</v>
      </c>
      <c r="AK105" s="0" t="e">
        <f aca="true">MAX(0,AJ105*(1+(_xlfn.NORM.INV(RAND(),Inputs!$D$39,Inputs!$C$39)))-'Year Schedule'!$K$38+'Year Schedule'!$L$38)</f>
        <v>#VALUE!</v>
      </c>
      <c r="AL105" s="0" t="e">
        <f aca="true">MAX(0,AK105*(1+(_xlfn.NORM.INV(RAND(),Inputs!$D$39,Inputs!$C$39)))-'Year Schedule'!$K$39+'Year Schedule'!$L$39)</f>
        <v>#VALUE!</v>
      </c>
      <c r="AM105" s="0" t="e">
        <f aca="true">MAX(0,AL105*(1+(_xlfn.NORM.INV(RAND(),Inputs!$D$39,Inputs!$C$39)))-'Year Schedule'!$K$40+'Year Schedule'!$L$40)</f>
        <v>#VALUE!</v>
      </c>
      <c r="AN105" s="0" t="e">
        <f aca="true">MAX(0,AM105*(1+(_xlfn.NORM.INV(RAND(),Inputs!$D$39,Inputs!$C$39)))-'Year Schedule'!$K$41+'Year Schedule'!$L$41)</f>
        <v>#VALUE!</v>
      </c>
      <c r="AO105" s="0" t="e">
        <f aca="true">MAX(0,AN105*(1+(_xlfn.NORM.INV(RAND(),Inputs!$D$39,Inputs!$C$39)))-'Year Schedule'!$K$42+'Year Schedule'!$L$42)</f>
        <v>#VALUE!</v>
      </c>
      <c r="AP105" s="0" t="e">
        <f aca="true">MAX(0,AO105*(1+(_xlfn.NORM.INV(RAND(),Inputs!$D$39,Inputs!$C$39)))-'Year Schedule'!$K$43+'Year Schedule'!$L$43)</f>
        <v>#VALUE!</v>
      </c>
      <c r="AQ105" s="0" t="e">
        <f aca="true">MAX(0,AP105*(1+(_xlfn.NORM.INV(RAND(),Inputs!$D$39,Inputs!$C$39)))-'Year Schedule'!$K$44+'Year Schedule'!$L$44)</f>
        <v>#VALUE!</v>
      </c>
      <c r="AR105" s="0" t="e">
        <f aca="true">MAX(0,AQ105*(1+(_xlfn.NORM.INV(RAND(),Inputs!$D$39,Inputs!$C$39)))-'Year Schedule'!$K$45+'Year Schedule'!$L$45)</f>
        <v>#VALUE!</v>
      </c>
      <c r="AS105" s="0" t="e">
        <f aca="true">MAX(0,AR105*(1+(_xlfn.NORM.INV(RAND(),Inputs!$D$39,Inputs!$C$39)))-'Year Schedule'!$K$46+'Year Schedule'!$L$46)</f>
        <v>#VALUE!</v>
      </c>
      <c r="AT105" s="0" t="e">
        <f aca="true">MAX(0,AS105*(1+(_xlfn.NORM.INV(RAND(),Inputs!$D$39,Inputs!$C$39)))-'Year Schedule'!$K$47+'Year Schedule'!$L$47)</f>
        <v>#VALUE!</v>
      </c>
      <c r="AU105" s="0" t="e">
        <f aca="true">MAX(0,AT105*(1+(_xlfn.NORM.INV(RAND(),Inputs!$D$39,Inputs!$C$39)))-'Year Schedule'!$K$48+'Year Schedule'!$L$48)</f>
        <v>#VALUE!</v>
      </c>
      <c r="AV105" s="0" t="e">
        <f aca="true">MAX(0,AU105*(1+(_xlfn.NORM.INV(RAND(),Inputs!$D$39,Inputs!$C$39)))-'Year Schedule'!$K$49+'Year Schedule'!$L$49)</f>
        <v>#VALUE!</v>
      </c>
      <c r="AW105" s="0" t="e">
        <f aca="true">MAX(0,AV105*(1+(_xlfn.NORM.INV(RAND(),Inputs!$D$39,Inputs!$C$39)))-'Year Schedule'!$K$50+'Year Schedule'!$L$50)</f>
        <v>#VALUE!</v>
      </c>
      <c r="AX105" s="0" t="e">
        <f aca="true">MAX(0,AW105*(1+(_xlfn.NORM.INV(RAND(),Inputs!$D$39,Inputs!$C$39)))-'Year Schedule'!$K$51+'Year Schedule'!$L$51)</f>
        <v>#VALUE!</v>
      </c>
      <c r="AY105" s="0" t="e">
        <f aca="true">MAX(0,AX105*(1+(_xlfn.NORM.INV(RAND(),Inputs!$D$39,Inputs!$C$39)))-'Year Schedule'!$K$52+'Year Schedule'!$L$52)</f>
        <v>#VALUE!</v>
      </c>
      <c r="AZ105" s="0" t="e">
        <f aca="true">MAX(0,AY105*(1+(_xlfn.NORM.INV(RAND(),Inputs!$D$39,Inputs!$C$39)))-'Year Schedule'!$K$53+'Year Schedule'!$L$53)</f>
        <v>#VALUE!</v>
      </c>
      <c r="BA105" s="0" t="e">
        <f aca="false">INDEX(C105:AZ105,1,Inputs!$C$6)</f>
        <v>#VALUE!</v>
      </c>
      <c r="BB105" s="0" t="n">
        <f aca="false">IFERROR(EXP(SUMPRODUCT(LN((C105:INDEX(C105:AZ105,1,Inputs!$C$6)+$C$1004:INDEX($C$1004:$AZ$1004,1,Inputs!$C$6))/B105:INDEX(B105:AY105,1,Inputs!$C$6)))/Inputs!$C$6)-1,-1)</f>
        <v>-1</v>
      </c>
    </row>
    <row r="106" customFormat="false" ht="15" hidden="false" customHeight="true" outlineLevel="0" collapsed="false">
      <c r="A106" s="0" t="n">
        <v>104</v>
      </c>
      <c r="B106" s="177" t="n">
        <f aca="false">Inputs!$C$38</f>
        <v>0</v>
      </c>
      <c r="C106" s="0" t="e">
        <f aca="true">MAX(0,B106*(1+(_xlfn.NORM.INV(RAND(),Inputs!$D$39,Inputs!$C$39)))-'Year Schedule'!$K$4+'Year Schedule'!$L$4)</f>
        <v>#VALUE!</v>
      </c>
      <c r="D106" s="0" t="e">
        <f aca="true">MAX(0,C106*(1+(_xlfn.NORM.INV(RAND(),Inputs!$D$39,Inputs!$C$39)))-'Year Schedule'!$K$5+'Year Schedule'!$L$5)</f>
        <v>#VALUE!</v>
      </c>
      <c r="E106" s="0" t="e">
        <f aca="true">MAX(0,D106*(1+(_xlfn.NORM.INV(RAND(),Inputs!$D$39,Inputs!$C$39)))-'Year Schedule'!$K$6+'Year Schedule'!$L$6)</f>
        <v>#VALUE!</v>
      </c>
      <c r="F106" s="0" t="e">
        <f aca="true">MAX(0,E106*(1+(_xlfn.NORM.INV(RAND(),Inputs!$D$39,Inputs!$C$39)))-'Year Schedule'!$K$7+'Year Schedule'!$L$7)</f>
        <v>#VALUE!</v>
      </c>
      <c r="G106" s="0" t="e">
        <f aca="true">MAX(0,F106*(1+(_xlfn.NORM.INV(RAND(),Inputs!$D$39,Inputs!$C$39)))-'Year Schedule'!$K$8+'Year Schedule'!$L$8)</f>
        <v>#VALUE!</v>
      </c>
      <c r="H106" s="0" t="e">
        <f aca="true">MAX(0,G106*(1+(_xlfn.NORM.INV(RAND(),Inputs!$D$39,Inputs!$C$39)))-'Year Schedule'!$K$9+'Year Schedule'!$L$9)</f>
        <v>#VALUE!</v>
      </c>
      <c r="I106" s="0" t="e">
        <f aca="true">MAX(0,H106*(1+(_xlfn.NORM.INV(RAND(),Inputs!$D$39,Inputs!$C$39)))-'Year Schedule'!$K$10+'Year Schedule'!$L$10)</f>
        <v>#VALUE!</v>
      </c>
      <c r="J106" s="0" t="e">
        <f aca="true">MAX(0,I106*(1+(_xlfn.NORM.INV(RAND(),Inputs!$D$39,Inputs!$C$39)))-'Year Schedule'!$K$11+'Year Schedule'!$L$11)</f>
        <v>#VALUE!</v>
      </c>
      <c r="K106" s="0" t="e">
        <f aca="true">MAX(0,J106*(1+(_xlfn.NORM.INV(RAND(),Inputs!$D$39,Inputs!$C$39)))-'Year Schedule'!$K$12+'Year Schedule'!$L$12)</f>
        <v>#VALUE!</v>
      </c>
      <c r="L106" s="0" t="e">
        <f aca="true">MAX(0,K106*(1+(_xlfn.NORM.INV(RAND(),Inputs!$D$39,Inputs!$C$39)))-'Year Schedule'!$K$13+'Year Schedule'!$L$13)</f>
        <v>#VALUE!</v>
      </c>
      <c r="M106" s="0" t="e">
        <f aca="true">MAX(0,L106*(1+(_xlfn.NORM.INV(RAND(),Inputs!$D$39,Inputs!$C$39)))-'Year Schedule'!$K$14+'Year Schedule'!$L$14)</f>
        <v>#VALUE!</v>
      </c>
      <c r="N106" s="0" t="e">
        <f aca="true">MAX(0,M106*(1+(_xlfn.NORM.INV(RAND(),Inputs!$D$39,Inputs!$C$39)))-'Year Schedule'!$K$15+'Year Schedule'!$L$15)</f>
        <v>#VALUE!</v>
      </c>
      <c r="O106" s="0" t="e">
        <f aca="true">MAX(0,N106*(1+(_xlfn.NORM.INV(RAND(),Inputs!$D$39,Inputs!$C$39)))-'Year Schedule'!$K$16+'Year Schedule'!$L$16)</f>
        <v>#VALUE!</v>
      </c>
      <c r="P106" s="0" t="e">
        <f aca="true">MAX(0,O106*(1+(_xlfn.NORM.INV(RAND(),Inputs!$D$39,Inputs!$C$39)))-'Year Schedule'!$K$17+'Year Schedule'!$L$17)</f>
        <v>#VALUE!</v>
      </c>
      <c r="Q106" s="0" t="e">
        <f aca="true">MAX(0,P106*(1+(_xlfn.NORM.INV(RAND(),Inputs!$D$39,Inputs!$C$39)))-'Year Schedule'!$K$18+'Year Schedule'!$L$18)</f>
        <v>#VALUE!</v>
      </c>
      <c r="R106" s="0" t="e">
        <f aca="true">MAX(0,Q106*(1+(_xlfn.NORM.INV(RAND(),Inputs!$D$39,Inputs!$C$39)))-'Year Schedule'!$K$19+'Year Schedule'!$L$19)</f>
        <v>#VALUE!</v>
      </c>
      <c r="S106" s="0" t="e">
        <f aca="true">MAX(0,R106*(1+(_xlfn.NORM.INV(RAND(),Inputs!$D$39,Inputs!$C$39)))-'Year Schedule'!$K$20+'Year Schedule'!$L$20)</f>
        <v>#VALUE!</v>
      </c>
      <c r="T106" s="0" t="e">
        <f aca="true">MAX(0,S106*(1+(_xlfn.NORM.INV(RAND(),Inputs!$D$39,Inputs!$C$39)))-'Year Schedule'!$K$21+'Year Schedule'!$L$21)</f>
        <v>#VALUE!</v>
      </c>
      <c r="U106" s="0" t="e">
        <f aca="true">MAX(0,T106*(1+(_xlfn.NORM.INV(RAND(),Inputs!$D$39,Inputs!$C$39)))-'Year Schedule'!$K$22+'Year Schedule'!$L$22)</f>
        <v>#VALUE!</v>
      </c>
      <c r="V106" s="0" t="e">
        <f aca="true">MAX(0,U106*(1+(_xlfn.NORM.INV(RAND(),Inputs!$D$39,Inputs!$C$39)))-'Year Schedule'!$K$23+'Year Schedule'!$L$23)</f>
        <v>#VALUE!</v>
      </c>
      <c r="W106" s="0" t="e">
        <f aca="true">MAX(0,V106*(1+(_xlfn.NORM.INV(RAND(),Inputs!$D$39,Inputs!$C$39)))-'Year Schedule'!$K$24+'Year Schedule'!$L$24)</f>
        <v>#VALUE!</v>
      </c>
      <c r="X106" s="0" t="e">
        <f aca="true">MAX(0,W106*(1+(_xlfn.NORM.INV(RAND(),Inputs!$D$39,Inputs!$C$39)))-'Year Schedule'!$K$25+'Year Schedule'!$L$25)</f>
        <v>#VALUE!</v>
      </c>
      <c r="Y106" s="0" t="e">
        <f aca="true">MAX(0,X106*(1+(_xlfn.NORM.INV(RAND(),Inputs!$D$39,Inputs!$C$39)))-'Year Schedule'!$K$26+'Year Schedule'!$L$26)</f>
        <v>#VALUE!</v>
      </c>
      <c r="Z106" s="0" t="e">
        <f aca="true">MAX(0,Y106*(1+(_xlfn.NORM.INV(RAND(),Inputs!$D$39,Inputs!$C$39)))-'Year Schedule'!$K$27+'Year Schedule'!$L$27)</f>
        <v>#VALUE!</v>
      </c>
      <c r="AA106" s="0" t="e">
        <f aca="true">MAX(0,Z106*(1+(_xlfn.NORM.INV(RAND(),Inputs!$D$39,Inputs!$C$39)))-'Year Schedule'!$K$28+'Year Schedule'!$L$28)</f>
        <v>#VALUE!</v>
      </c>
      <c r="AB106" s="0" t="e">
        <f aca="true">MAX(0,AA106*(1+(_xlfn.NORM.INV(RAND(),Inputs!$D$39,Inputs!$C$39)))-'Year Schedule'!$K$29+'Year Schedule'!$L$29)</f>
        <v>#VALUE!</v>
      </c>
      <c r="AC106" s="0" t="e">
        <f aca="true">MAX(0,AB106*(1+(_xlfn.NORM.INV(RAND(),Inputs!$D$39,Inputs!$C$39)))-'Year Schedule'!$K$30+'Year Schedule'!$L$30)</f>
        <v>#VALUE!</v>
      </c>
      <c r="AD106" s="0" t="e">
        <f aca="true">MAX(0,AC106*(1+(_xlfn.NORM.INV(RAND(),Inputs!$D$39,Inputs!$C$39)))-'Year Schedule'!$K$31+'Year Schedule'!$L$31)</f>
        <v>#VALUE!</v>
      </c>
      <c r="AE106" s="0" t="e">
        <f aca="true">MAX(0,AD106*(1+(_xlfn.NORM.INV(RAND(),Inputs!$D$39,Inputs!$C$39)))-'Year Schedule'!$K$32+'Year Schedule'!$L$32)</f>
        <v>#VALUE!</v>
      </c>
      <c r="AF106" s="0" t="e">
        <f aca="true">MAX(0,AE106*(1+(_xlfn.NORM.INV(RAND(),Inputs!$D$39,Inputs!$C$39)))-'Year Schedule'!$K$33+'Year Schedule'!$L$33)</f>
        <v>#VALUE!</v>
      </c>
      <c r="AG106" s="0" t="e">
        <f aca="true">MAX(0,AF106*(1+(_xlfn.NORM.INV(RAND(),Inputs!$D$39,Inputs!$C$39)))-'Year Schedule'!$K$34+'Year Schedule'!$L$34)</f>
        <v>#VALUE!</v>
      </c>
      <c r="AH106" s="0" t="e">
        <f aca="true">MAX(0,AG106*(1+(_xlfn.NORM.INV(RAND(),Inputs!$D$39,Inputs!$C$39)))-'Year Schedule'!$K$35+'Year Schedule'!$L$35)</f>
        <v>#VALUE!</v>
      </c>
      <c r="AI106" s="0" t="e">
        <f aca="true">MAX(0,AH106*(1+(_xlfn.NORM.INV(RAND(),Inputs!$D$39,Inputs!$C$39)))-'Year Schedule'!$K$36+'Year Schedule'!$L$36)</f>
        <v>#VALUE!</v>
      </c>
      <c r="AJ106" s="0" t="e">
        <f aca="true">MAX(0,AI106*(1+(_xlfn.NORM.INV(RAND(),Inputs!$D$39,Inputs!$C$39)))-'Year Schedule'!$K$37+'Year Schedule'!$L$37)</f>
        <v>#VALUE!</v>
      </c>
      <c r="AK106" s="0" t="e">
        <f aca="true">MAX(0,AJ106*(1+(_xlfn.NORM.INV(RAND(),Inputs!$D$39,Inputs!$C$39)))-'Year Schedule'!$K$38+'Year Schedule'!$L$38)</f>
        <v>#VALUE!</v>
      </c>
      <c r="AL106" s="0" t="e">
        <f aca="true">MAX(0,AK106*(1+(_xlfn.NORM.INV(RAND(),Inputs!$D$39,Inputs!$C$39)))-'Year Schedule'!$K$39+'Year Schedule'!$L$39)</f>
        <v>#VALUE!</v>
      </c>
      <c r="AM106" s="0" t="e">
        <f aca="true">MAX(0,AL106*(1+(_xlfn.NORM.INV(RAND(),Inputs!$D$39,Inputs!$C$39)))-'Year Schedule'!$K$40+'Year Schedule'!$L$40)</f>
        <v>#VALUE!</v>
      </c>
      <c r="AN106" s="0" t="e">
        <f aca="true">MAX(0,AM106*(1+(_xlfn.NORM.INV(RAND(),Inputs!$D$39,Inputs!$C$39)))-'Year Schedule'!$K$41+'Year Schedule'!$L$41)</f>
        <v>#VALUE!</v>
      </c>
      <c r="AO106" s="0" t="e">
        <f aca="true">MAX(0,AN106*(1+(_xlfn.NORM.INV(RAND(),Inputs!$D$39,Inputs!$C$39)))-'Year Schedule'!$K$42+'Year Schedule'!$L$42)</f>
        <v>#VALUE!</v>
      </c>
      <c r="AP106" s="0" t="e">
        <f aca="true">MAX(0,AO106*(1+(_xlfn.NORM.INV(RAND(),Inputs!$D$39,Inputs!$C$39)))-'Year Schedule'!$K$43+'Year Schedule'!$L$43)</f>
        <v>#VALUE!</v>
      </c>
      <c r="AQ106" s="0" t="e">
        <f aca="true">MAX(0,AP106*(1+(_xlfn.NORM.INV(RAND(),Inputs!$D$39,Inputs!$C$39)))-'Year Schedule'!$K$44+'Year Schedule'!$L$44)</f>
        <v>#VALUE!</v>
      </c>
      <c r="AR106" s="0" t="e">
        <f aca="true">MAX(0,AQ106*(1+(_xlfn.NORM.INV(RAND(),Inputs!$D$39,Inputs!$C$39)))-'Year Schedule'!$K$45+'Year Schedule'!$L$45)</f>
        <v>#VALUE!</v>
      </c>
      <c r="AS106" s="0" t="e">
        <f aca="true">MAX(0,AR106*(1+(_xlfn.NORM.INV(RAND(),Inputs!$D$39,Inputs!$C$39)))-'Year Schedule'!$K$46+'Year Schedule'!$L$46)</f>
        <v>#VALUE!</v>
      </c>
      <c r="AT106" s="0" t="e">
        <f aca="true">MAX(0,AS106*(1+(_xlfn.NORM.INV(RAND(),Inputs!$D$39,Inputs!$C$39)))-'Year Schedule'!$K$47+'Year Schedule'!$L$47)</f>
        <v>#VALUE!</v>
      </c>
      <c r="AU106" s="0" t="e">
        <f aca="true">MAX(0,AT106*(1+(_xlfn.NORM.INV(RAND(),Inputs!$D$39,Inputs!$C$39)))-'Year Schedule'!$K$48+'Year Schedule'!$L$48)</f>
        <v>#VALUE!</v>
      </c>
      <c r="AV106" s="0" t="e">
        <f aca="true">MAX(0,AU106*(1+(_xlfn.NORM.INV(RAND(),Inputs!$D$39,Inputs!$C$39)))-'Year Schedule'!$K$49+'Year Schedule'!$L$49)</f>
        <v>#VALUE!</v>
      </c>
      <c r="AW106" s="0" t="e">
        <f aca="true">MAX(0,AV106*(1+(_xlfn.NORM.INV(RAND(),Inputs!$D$39,Inputs!$C$39)))-'Year Schedule'!$K$50+'Year Schedule'!$L$50)</f>
        <v>#VALUE!</v>
      </c>
      <c r="AX106" s="0" t="e">
        <f aca="true">MAX(0,AW106*(1+(_xlfn.NORM.INV(RAND(),Inputs!$D$39,Inputs!$C$39)))-'Year Schedule'!$K$51+'Year Schedule'!$L$51)</f>
        <v>#VALUE!</v>
      </c>
      <c r="AY106" s="0" t="e">
        <f aca="true">MAX(0,AX106*(1+(_xlfn.NORM.INV(RAND(),Inputs!$D$39,Inputs!$C$39)))-'Year Schedule'!$K$52+'Year Schedule'!$L$52)</f>
        <v>#VALUE!</v>
      </c>
      <c r="AZ106" s="0" t="e">
        <f aca="true">MAX(0,AY106*(1+(_xlfn.NORM.INV(RAND(),Inputs!$D$39,Inputs!$C$39)))-'Year Schedule'!$K$53+'Year Schedule'!$L$53)</f>
        <v>#VALUE!</v>
      </c>
      <c r="BA106" s="0" t="e">
        <f aca="false">INDEX(C106:AZ106,1,Inputs!$C$6)</f>
        <v>#VALUE!</v>
      </c>
      <c r="BB106" s="0" t="n">
        <f aca="false">IFERROR(EXP(SUMPRODUCT(LN((C106:INDEX(C106:AZ106,1,Inputs!$C$6)+$C$1004:INDEX($C$1004:$AZ$1004,1,Inputs!$C$6))/B106:INDEX(B106:AY106,1,Inputs!$C$6)))/Inputs!$C$6)-1,-1)</f>
        <v>-1</v>
      </c>
    </row>
    <row r="107" customFormat="false" ht="15" hidden="false" customHeight="true" outlineLevel="0" collapsed="false">
      <c r="A107" s="0" t="n">
        <v>105</v>
      </c>
      <c r="B107" s="177" t="n">
        <f aca="false">Inputs!$C$38</f>
        <v>0</v>
      </c>
      <c r="C107" s="0" t="e">
        <f aca="true">MAX(0,B107*(1+(_xlfn.NORM.INV(RAND(),Inputs!$D$39,Inputs!$C$39)))-'Year Schedule'!$K$4+'Year Schedule'!$L$4)</f>
        <v>#VALUE!</v>
      </c>
      <c r="D107" s="0" t="e">
        <f aca="true">MAX(0,C107*(1+(_xlfn.NORM.INV(RAND(),Inputs!$D$39,Inputs!$C$39)))-'Year Schedule'!$K$5+'Year Schedule'!$L$5)</f>
        <v>#VALUE!</v>
      </c>
      <c r="E107" s="0" t="e">
        <f aca="true">MAX(0,D107*(1+(_xlfn.NORM.INV(RAND(),Inputs!$D$39,Inputs!$C$39)))-'Year Schedule'!$K$6+'Year Schedule'!$L$6)</f>
        <v>#VALUE!</v>
      </c>
      <c r="F107" s="0" t="e">
        <f aca="true">MAX(0,E107*(1+(_xlfn.NORM.INV(RAND(),Inputs!$D$39,Inputs!$C$39)))-'Year Schedule'!$K$7+'Year Schedule'!$L$7)</f>
        <v>#VALUE!</v>
      </c>
      <c r="G107" s="0" t="e">
        <f aca="true">MAX(0,F107*(1+(_xlfn.NORM.INV(RAND(),Inputs!$D$39,Inputs!$C$39)))-'Year Schedule'!$K$8+'Year Schedule'!$L$8)</f>
        <v>#VALUE!</v>
      </c>
      <c r="H107" s="0" t="e">
        <f aca="true">MAX(0,G107*(1+(_xlfn.NORM.INV(RAND(),Inputs!$D$39,Inputs!$C$39)))-'Year Schedule'!$K$9+'Year Schedule'!$L$9)</f>
        <v>#VALUE!</v>
      </c>
      <c r="I107" s="0" t="e">
        <f aca="true">MAX(0,H107*(1+(_xlfn.NORM.INV(RAND(),Inputs!$D$39,Inputs!$C$39)))-'Year Schedule'!$K$10+'Year Schedule'!$L$10)</f>
        <v>#VALUE!</v>
      </c>
      <c r="J107" s="0" t="e">
        <f aca="true">MAX(0,I107*(1+(_xlfn.NORM.INV(RAND(),Inputs!$D$39,Inputs!$C$39)))-'Year Schedule'!$K$11+'Year Schedule'!$L$11)</f>
        <v>#VALUE!</v>
      </c>
      <c r="K107" s="0" t="e">
        <f aca="true">MAX(0,J107*(1+(_xlfn.NORM.INV(RAND(),Inputs!$D$39,Inputs!$C$39)))-'Year Schedule'!$K$12+'Year Schedule'!$L$12)</f>
        <v>#VALUE!</v>
      </c>
      <c r="L107" s="0" t="e">
        <f aca="true">MAX(0,K107*(1+(_xlfn.NORM.INV(RAND(),Inputs!$D$39,Inputs!$C$39)))-'Year Schedule'!$K$13+'Year Schedule'!$L$13)</f>
        <v>#VALUE!</v>
      </c>
      <c r="M107" s="0" t="e">
        <f aca="true">MAX(0,L107*(1+(_xlfn.NORM.INV(RAND(),Inputs!$D$39,Inputs!$C$39)))-'Year Schedule'!$K$14+'Year Schedule'!$L$14)</f>
        <v>#VALUE!</v>
      </c>
      <c r="N107" s="0" t="e">
        <f aca="true">MAX(0,M107*(1+(_xlfn.NORM.INV(RAND(),Inputs!$D$39,Inputs!$C$39)))-'Year Schedule'!$K$15+'Year Schedule'!$L$15)</f>
        <v>#VALUE!</v>
      </c>
      <c r="O107" s="0" t="e">
        <f aca="true">MAX(0,N107*(1+(_xlfn.NORM.INV(RAND(),Inputs!$D$39,Inputs!$C$39)))-'Year Schedule'!$K$16+'Year Schedule'!$L$16)</f>
        <v>#VALUE!</v>
      </c>
      <c r="P107" s="0" t="e">
        <f aca="true">MAX(0,O107*(1+(_xlfn.NORM.INV(RAND(),Inputs!$D$39,Inputs!$C$39)))-'Year Schedule'!$K$17+'Year Schedule'!$L$17)</f>
        <v>#VALUE!</v>
      </c>
      <c r="Q107" s="0" t="e">
        <f aca="true">MAX(0,P107*(1+(_xlfn.NORM.INV(RAND(),Inputs!$D$39,Inputs!$C$39)))-'Year Schedule'!$K$18+'Year Schedule'!$L$18)</f>
        <v>#VALUE!</v>
      </c>
      <c r="R107" s="0" t="e">
        <f aca="true">MAX(0,Q107*(1+(_xlfn.NORM.INV(RAND(),Inputs!$D$39,Inputs!$C$39)))-'Year Schedule'!$K$19+'Year Schedule'!$L$19)</f>
        <v>#VALUE!</v>
      </c>
      <c r="S107" s="0" t="e">
        <f aca="true">MAX(0,R107*(1+(_xlfn.NORM.INV(RAND(),Inputs!$D$39,Inputs!$C$39)))-'Year Schedule'!$K$20+'Year Schedule'!$L$20)</f>
        <v>#VALUE!</v>
      </c>
      <c r="T107" s="0" t="e">
        <f aca="true">MAX(0,S107*(1+(_xlfn.NORM.INV(RAND(),Inputs!$D$39,Inputs!$C$39)))-'Year Schedule'!$K$21+'Year Schedule'!$L$21)</f>
        <v>#VALUE!</v>
      </c>
      <c r="U107" s="0" t="e">
        <f aca="true">MAX(0,T107*(1+(_xlfn.NORM.INV(RAND(),Inputs!$D$39,Inputs!$C$39)))-'Year Schedule'!$K$22+'Year Schedule'!$L$22)</f>
        <v>#VALUE!</v>
      </c>
      <c r="V107" s="0" t="e">
        <f aca="true">MAX(0,U107*(1+(_xlfn.NORM.INV(RAND(),Inputs!$D$39,Inputs!$C$39)))-'Year Schedule'!$K$23+'Year Schedule'!$L$23)</f>
        <v>#VALUE!</v>
      </c>
      <c r="W107" s="0" t="e">
        <f aca="true">MAX(0,V107*(1+(_xlfn.NORM.INV(RAND(),Inputs!$D$39,Inputs!$C$39)))-'Year Schedule'!$K$24+'Year Schedule'!$L$24)</f>
        <v>#VALUE!</v>
      </c>
      <c r="X107" s="0" t="e">
        <f aca="true">MAX(0,W107*(1+(_xlfn.NORM.INV(RAND(),Inputs!$D$39,Inputs!$C$39)))-'Year Schedule'!$K$25+'Year Schedule'!$L$25)</f>
        <v>#VALUE!</v>
      </c>
      <c r="Y107" s="0" t="e">
        <f aca="true">MAX(0,X107*(1+(_xlfn.NORM.INV(RAND(),Inputs!$D$39,Inputs!$C$39)))-'Year Schedule'!$K$26+'Year Schedule'!$L$26)</f>
        <v>#VALUE!</v>
      </c>
      <c r="Z107" s="0" t="e">
        <f aca="true">MAX(0,Y107*(1+(_xlfn.NORM.INV(RAND(),Inputs!$D$39,Inputs!$C$39)))-'Year Schedule'!$K$27+'Year Schedule'!$L$27)</f>
        <v>#VALUE!</v>
      </c>
      <c r="AA107" s="0" t="e">
        <f aca="true">MAX(0,Z107*(1+(_xlfn.NORM.INV(RAND(),Inputs!$D$39,Inputs!$C$39)))-'Year Schedule'!$K$28+'Year Schedule'!$L$28)</f>
        <v>#VALUE!</v>
      </c>
      <c r="AB107" s="0" t="e">
        <f aca="true">MAX(0,AA107*(1+(_xlfn.NORM.INV(RAND(),Inputs!$D$39,Inputs!$C$39)))-'Year Schedule'!$K$29+'Year Schedule'!$L$29)</f>
        <v>#VALUE!</v>
      </c>
      <c r="AC107" s="0" t="e">
        <f aca="true">MAX(0,AB107*(1+(_xlfn.NORM.INV(RAND(),Inputs!$D$39,Inputs!$C$39)))-'Year Schedule'!$K$30+'Year Schedule'!$L$30)</f>
        <v>#VALUE!</v>
      </c>
      <c r="AD107" s="0" t="e">
        <f aca="true">MAX(0,AC107*(1+(_xlfn.NORM.INV(RAND(),Inputs!$D$39,Inputs!$C$39)))-'Year Schedule'!$K$31+'Year Schedule'!$L$31)</f>
        <v>#VALUE!</v>
      </c>
      <c r="AE107" s="0" t="e">
        <f aca="true">MAX(0,AD107*(1+(_xlfn.NORM.INV(RAND(),Inputs!$D$39,Inputs!$C$39)))-'Year Schedule'!$K$32+'Year Schedule'!$L$32)</f>
        <v>#VALUE!</v>
      </c>
      <c r="AF107" s="0" t="e">
        <f aca="true">MAX(0,AE107*(1+(_xlfn.NORM.INV(RAND(),Inputs!$D$39,Inputs!$C$39)))-'Year Schedule'!$K$33+'Year Schedule'!$L$33)</f>
        <v>#VALUE!</v>
      </c>
      <c r="AG107" s="0" t="e">
        <f aca="true">MAX(0,AF107*(1+(_xlfn.NORM.INV(RAND(),Inputs!$D$39,Inputs!$C$39)))-'Year Schedule'!$K$34+'Year Schedule'!$L$34)</f>
        <v>#VALUE!</v>
      </c>
      <c r="AH107" s="0" t="e">
        <f aca="true">MAX(0,AG107*(1+(_xlfn.NORM.INV(RAND(),Inputs!$D$39,Inputs!$C$39)))-'Year Schedule'!$K$35+'Year Schedule'!$L$35)</f>
        <v>#VALUE!</v>
      </c>
      <c r="AI107" s="0" t="e">
        <f aca="true">MAX(0,AH107*(1+(_xlfn.NORM.INV(RAND(),Inputs!$D$39,Inputs!$C$39)))-'Year Schedule'!$K$36+'Year Schedule'!$L$36)</f>
        <v>#VALUE!</v>
      </c>
      <c r="AJ107" s="0" t="e">
        <f aca="true">MAX(0,AI107*(1+(_xlfn.NORM.INV(RAND(),Inputs!$D$39,Inputs!$C$39)))-'Year Schedule'!$K$37+'Year Schedule'!$L$37)</f>
        <v>#VALUE!</v>
      </c>
      <c r="AK107" s="0" t="e">
        <f aca="true">MAX(0,AJ107*(1+(_xlfn.NORM.INV(RAND(),Inputs!$D$39,Inputs!$C$39)))-'Year Schedule'!$K$38+'Year Schedule'!$L$38)</f>
        <v>#VALUE!</v>
      </c>
      <c r="AL107" s="0" t="e">
        <f aca="true">MAX(0,AK107*(1+(_xlfn.NORM.INV(RAND(),Inputs!$D$39,Inputs!$C$39)))-'Year Schedule'!$K$39+'Year Schedule'!$L$39)</f>
        <v>#VALUE!</v>
      </c>
      <c r="AM107" s="0" t="e">
        <f aca="true">MAX(0,AL107*(1+(_xlfn.NORM.INV(RAND(),Inputs!$D$39,Inputs!$C$39)))-'Year Schedule'!$K$40+'Year Schedule'!$L$40)</f>
        <v>#VALUE!</v>
      </c>
      <c r="AN107" s="0" t="e">
        <f aca="true">MAX(0,AM107*(1+(_xlfn.NORM.INV(RAND(),Inputs!$D$39,Inputs!$C$39)))-'Year Schedule'!$K$41+'Year Schedule'!$L$41)</f>
        <v>#VALUE!</v>
      </c>
      <c r="AO107" s="0" t="e">
        <f aca="true">MAX(0,AN107*(1+(_xlfn.NORM.INV(RAND(),Inputs!$D$39,Inputs!$C$39)))-'Year Schedule'!$K$42+'Year Schedule'!$L$42)</f>
        <v>#VALUE!</v>
      </c>
      <c r="AP107" s="0" t="e">
        <f aca="true">MAX(0,AO107*(1+(_xlfn.NORM.INV(RAND(),Inputs!$D$39,Inputs!$C$39)))-'Year Schedule'!$K$43+'Year Schedule'!$L$43)</f>
        <v>#VALUE!</v>
      </c>
      <c r="AQ107" s="0" t="e">
        <f aca="true">MAX(0,AP107*(1+(_xlfn.NORM.INV(RAND(),Inputs!$D$39,Inputs!$C$39)))-'Year Schedule'!$K$44+'Year Schedule'!$L$44)</f>
        <v>#VALUE!</v>
      </c>
      <c r="AR107" s="0" t="e">
        <f aca="true">MAX(0,AQ107*(1+(_xlfn.NORM.INV(RAND(),Inputs!$D$39,Inputs!$C$39)))-'Year Schedule'!$K$45+'Year Schedule'!$L$45)</f>
        <v>#VALUE!</v>
      </c>
      <c r="AS107" s="0" t="e">
        <f aca="true">MAX(0,AR107*(1+(_xlfn.NORM.INV(RAND(),Inputs!$D$39,Inputs!$C$39)))-'Year Schedule'!$K$46+'Year Schedule'!$L$46)</f>
        <v>#VALUE!</v>
      </c>
      <c r="AT107" s="0" t="e">
        <f aca="true">MAX(0,AS107*(1+(_xlfn.NORM.INV(RAND(),Inputs!$D$39,Inputs!$C$39)))-'Year Schedule'!$K$47+'Year Schedule'!$L$47)</f>
        <v>#VALUE!</v>
      </c>
      <c r="AU107" s="0" t="e">
        <f aca="true">MAX(0,AT107*(1+(_xlfn.NORM.INV(RAND(),Inputs!$D$39,Inputs!$C$39)))-'Year Schedule'!$K$48+'Year Schedule'!$L$48)</f>
        <v>#VALUE!</v>
      </c>
      <c r="AV107" s="0" t="e">
        <f aca="true">MAX(0,AU107*(1+(_xlfn.NORM.INV(RAND(),Inputs!$D$39,Inputs!$C$39)))-'Year Schedule'!$K$49+'Year Schedule'!$L$49)</f>
        <v>#VALUE!</v>
      </c>
      <c r="AW107" s="0" t="e">
        <f aca="true">MAX(0,AV107*(1+(_xlfn.NORM.INV(RAND(),Inputs!$D$39,Inputs!$C$39)))-'Year Schedule'!$K$50+'Year Schedule'!$L$50)</f>
        <v>#VALUE!</v>
      </c>
      <c r="AX107" s="0" t="e">
        <f aca="true">MAX(0,AW107*(1+(_xlfn.NORM.INV(RAND(),Inputs!$D$39,Inputs!$C$39)))-'Year Schedule'!$K$51+'Year Schedule'!$L$51)</f>
        <v>#VALUE!</v>
      </c>
      <c r="AY107" s="0" t="e">
        <f aca="true">MAX(0,AX107*(1+(_xlfn.NORM.INV(RAND(),Inputs!$D$39,Inputs!$C$39)))-'Year Schedule'!$K$52+'Year Schedule'!$L$52)</f>
        <v>#VALUE!</v>
      </c>
      <c r="AZ107" s="0" t="e">
        <f aca="true">MAX(0,AY107*(1+(_xlfn.NORM.INV(RAND(),Inputs!$D$39,Inputs!$C$39)))-'Year Schedule'!$K$53+'Year Schedule'!$L$53)</f>
        <v>#VALUE!</v>
      </c>
      <c r="BA107" s="0" t="e">
        <f aca="false">INDEX(C107:AZ107,1,Inputs!$C$6)</f>
        <v>#VALUE!</v>
      </c>
      <c r="BB107" s="0" t="n">
        <f aca="false">IFERROR(EXP(SUMPRODUCT(LN((C107:INDEX(C107:AZ107,1,Inputs!$C$6)+$C$1004:INDEX($C$1004:$AZ$1004,1,Inputs!$C$6))/B107:INDEX(B107:AY107,1,Inputs!$C$6)))/Inputs!$C$6)-1,-1)</f>
        <v>-1</v>
      </c>
    </row>
    <row r="108" customFormat="false" ht="15" hidden="false" customHeight="true" outlineLevel="0" collapsed="false">
      <c r="A108" s="0" t="n">
        <v>106</v>
      </c>
      <c r="B108" s="177" t="n">
        <f aca="false">Inputs!$C$38</f>
        <v>0</v>
      </c>
      <c r="C108" s="0" t="e">
        <f aca="true">MAX(0,B108*(1+(_xlfn.NORM.INV(RAND(),Inputs!$D$39,Inputs!$C$39)))-'Year Schedule'!$K$4+'Year Schedule'!$L$4)</f>
        <v>#VALUE!</v>
      </c>
      <c r="D108" s="0" t="e">
        <f aca="true">MAX(0,C108*(1+(_xlfn.NORM.INV(RAND(),Inputs!$D$39,Inputs!$C$39)))-'Year Schedule'!$K$5+'Year Schedule'!$L$5)</f>
        <v>#VALUE!</v>
      </c>
      <c r="E108" s="0" t="e">
        <f aca="true">MAX(0,D108*(1+(_xlfn.NORM.INV(RAND(),Inputs!$D$39,Inputs!$C$39)))-'Year Schedule'!$K$6+'Year Schedule'!$L$6)</f>
        <v>#VALUE!</v>
      </c>
      <c r="F108" s="0" t="e">
        <f aca="true">MAX(0,E108*(1+(_xlfn.NORM.INV(RAND(),Inputs!$D$39,Inputs!$C$39)))-'Year Schedule'!$K$7+'Year Schedule'!$L$7)</f>
        <v>#VALUE!</v>
      </c>
      <c r="G108" s="0" t="e">
        <f aca="true">MAX(0,F108*(1+(_xlfn.NORM.INV(RAND(),Inputs!$D$39,Inputs!$C$39)))-'Year Schedule'!$K$8+'Year Schedule'!$L$8)</f>
        <v>#VALUE!</v>
      </c>
      <c r="H108" s="0" t="e">
        <f aca="true">MAX(0,G108*(1+(_xlfn.NORM.INV(RAND(),Inputs!$D$39,Inputs!$C$39)))-'Year Schedule'!$K$9+'Year Schedule'!$L$9)</f>
        <v>#VALUE!</v>
      </c>
      <c r="I108" s="0" t="e">
        <f aca="true">MAX(0,H108*(1+(_xlfn.NORM.INV(RAND(),Inputs!$D$39,Inputs!$C$39)))-'Year Schedule'!$K$10+'Year Schedule'!$L$10)</f>
        <v>#VALUE!</v>
      </c>
      <c r="J108" s="0" t="e">
        <f aca="true">MAX(0,I108*(1+(_xlfn.NORM.INV(RAND(),Inputs!$D$39,Inputs!$C$39)))-'Year Schedule'!$K$11+'Year Schedule'!$L$11)</f>
        <v>#VALUE!</v>
      </c>
      <c r="K108" s="0" t="e">
        <f aca="true">MAX(0,J108*(1+(_xlfn.NORM.INV(RAND(),Inputs!$D$39,Inputs!$C$39)))-'Year Schedule'!$K$12+'Year Schedule'!$L$12)</f>
        <v>#VALUE!</v>
      </c>
      <c r="L108" s="0" t="e">
        <f aca="true">MAX(0,K108*(1+(_xlfn.NORM.INV(RAND(),Inputs!$D$39,Inputs!$C$39)))-'Year Schedule'!$K$13+'Year Schedule'!$L$13)</f>
        <v>#VALUE!</v>
      </c>
      <c r="M108" s="0" t="e">
        <f aca="true">MAX(0,L108*(1+(_xlfn.NORM.INV(RAND(),Inputs!$D$39,Inputs!$C$39)))-'Year Schedule'!$K$14+'Year Schedule'!$L$14)</f>
        <v>#VALUE!</v>
      </c>
      <c r="N108" s="0" t="e">
        <f aca="true">MAX(0,M108*(1+(_xlfn.NORM.INV(RAND(),Inputs!$D$39,Inputs!$C$39)))-'Year Schedule'!$K$15+'Year Schedule'!$L$15)</f>
        <v>#VALUE!</v>
      </c>
      <c r="O108" s="0" t="e">
        <f aca="true">MAX(0,N108*(1+(_xlfn.NORM.INV(RAND(),Inputs!$D$39,Inputs!$C$39)))-'Year Schedule'!$K$16+'Year Schedule'!$L$16)</f>
        <v>#VALUE!</v>
      </c>
      <c r="P108" s="0" t="e">
        <f aca="true">MAX(0,O108*(1+(_xlfn.NORM.INV(RAND(),Inputs!$D$39,Inputs!$C$39)))-'Year Schedule'!$K$17+'Year Schedule'!$L$17)</f>
        <v>#VALUE!</v>
      </c>
      <c r="Q108" s="0" t="e">
        <f aca="true">MAX(0,P108*(1+(_xlfn.NORM.INV(RAND(),Inputs!$D$39,Inputs!$C$39)))-'Year Schedule'!$K$18+'Year Schedule'!$L$18)</f>
        <v>#VALUE!</v>
      </c>
      <c r="R108" s="0" t="e">
        <f aca="true">MAX(0,Q108*(1+(_xlfn.NORM.INV(RAND(),Inputs!$D$39,Inputs!$C$39)))-'Year Schedule'!$K$19+'Year Schedule'!$L$19)</f>
        <v>#VALUE!</v>
      </c>
      <c r="S108" s="0" t="e">
        <f aca="true">MAX(0,R108*(1+(_xlfn.NORM.INV(RAND(),Inputs!$D$39,Inputs!$C$39)))-'Year Schedule'!$K$20+'Year Schedule'!$L$20)</f>
        <v>#VALUE!</v>
      </c>
      <c r="T108" s="0" t="e">
        <f aca="true">MAX(0,S108*(1+(_xlfn.NORM.INV(RAND(),Inputs!$D$39,Inputs!$C$39)))-'Year Schedule'!$K$21+'Year Schedule'!$L$21)</f>
        <v>#VALUE!</v>
      </c>
      <c r="U108" s="0" t="e">
        <f aca="true">MAX(0,T108*(1+(_xlfn.NORM.INV(RAND(),Inputs!$D$39,Inputs!$C$39)))-'Year Schedule'!$K$22+'Year Schedule'!$L$22)</f>
        <v>#VALUE!</v>
      </c>
      <c r="V108" s="0" t="e">
        <f aca="true">MAX(0,U108*(1+(_xlfn.NORM.INV(RAND(),Inputs!$D$39,Inputs!$C$39)))-'Year Schedule'!$K$23+'Year Schedule'!$L$23)</f>
        <v>#VALUE!</v>
      </c>
      <c r="W108" s="0" t="e">
        <f aca="true">MAX(0,V108*(1+(_xlfn.NORM.INV(RAND(),Inputs!$D$39,Inputs!$C$39)))-'Year Schedule'!$K$24+'Year Schedule'!$L$24)</f>
        <v>#VALUE!</v>
      </c>
      <c r="X108" s="0" t="e">
        <f aca="true">MAX(0,W108*(1+(_xlfn.NORM.INV(RAND(),Inputs!$D$39,Inputs!$C$39)))-'Year Schedule'!$K$25+'Year Schedule'!$L$25)</f>
        <v>#VALUE!</v>
      </c>
      <c r="Y108" s="0" t="e">
        <f aca="true">MAX(0,X108*(1+(_xlfn.NORM.INV(RAND(),Inputs!$D$39,Inputs!$C$39)))-'Year Schedule'!$K$26+'Year Schedule'!$L$26)</f>
        <v>#VALUE!</v>
      </c>
      <c r="Z108" s="0" t="e">
        <f aca="true">MAX(0,Y108*(1+(_xlfn.NORM.INV(RAND(),Inputs!$D$39,Inputs!$C$39)))-'Year Schedule'!$K$27+'Year Schedule'!$L$27)</f>
        <v>#VALUE!</v>
      </c>
      <c r="AA108" s="0" t="e">
        <f aca="true">MAX(0,Z108*(1+(_xlfn.NORM.INV(RAND(),Inputs!$D$39,Inputs!$C$39)))-'Year Schedule'!$K$28+'Year Schedule'!$L$28)</f>
        <v>#VALUE!</v>
      </c>
      <c r="AB108" s="0" t="e">
        <f aca="true">MAX(0,AA108*(1+(_xlfn.NORM.INV(RAND(),Inputs!$D$39,Inputs!$C$39)))-'Year Schedule'!$K$29+'Year Schedule'!$L$29)</f>
        <v>#VALUE!</v>
      </c>
      <c r="AC108" s="0" t="e">
        <f aca="true">MAX(0,AB108*(1+(_xlfn.NORM.INV(RAND(),Inputs!$D$39,Inputs!$C$39)))-'Year Schedule'!$K$30+'Year Schedule'!$L$30)</f>
        <v>#VALUE!</v>
      </c>
      <c r="AD108" s="0" t="e">
        <f aca="true">MAX(0,AC108*(1+(_xlfn.NORM.INV(RAND(),Inputs!$D$39,Inputs!$C$39)))-'Year Schedule'!$K$31+'Year Schedule'!$L$31)</f>
        <v>#VALUE!</v>
      </c>
      <c r="AE108" s="0" t="e">
        <f aca="true">MAX(0,AD108*(1+(_xlfn.NORM.INV(RAND(),Inputs!$D$39,Inputs!$C$39)))-'Year Schedule'!$K$32+'Year Schedule'!$L$32)</f>
        <v>#VALUE!</v>
      </c>
      <c r="AF108" s="0" t="e">
        <f aca="true">MAX(0,AE108*(1+(_xlfn.NORM.INV(RAND(),Inputs!$D$39,Inputs!$C$39)))-'Year Schedule'!$K$33+'Year Schedule'!$L$33)</f>
        <v>#VALUE!</v>
      </c>
      <c r="AG108" s="0" t="e">
        <f aca="true">MAX(0,AF108*(1+(_xlfn.NORM.INV(RAND(),Inputs!$D$39,Inputs!$C$39)))-'Year Schedule'!$K$34+'Year Schedule'!$L$34)</f>
        <v>#VALUE!</v>
      </c>
      <c r="AH108" s="0" t="e">
        <f aca="true">MAX(0,AG108*(1+(_xlfn.NORM.INV(RAND(),Inputs!$D$39,Inputs!$C$39)))-'Year Schedule'!$K$35+'Year Schedule'!$L$35)</f>
        <v>#VALUE!</v>
      </c>
      <c r="AI108" s="0" t="e">
        <f aca="true">MAX(0,AH108*(1+(_xlfn.NORM.INV(RAND(),Inputs!$D$39,Inputs!$C$39)))-'Year Schedule'!$K$36+'Year Schedule'!$L$36)</f>
        <v>#VALUE!</v>
      </c>
      <c r="AJ108" s="0" t="e">
        <f aca="true">MAX(0,AI108*(1+(_xlfn.NORM.INV(RAND(),Inputs!$D$39,Inputs!$C$39)))-'Year Schedule'!$K$37+'Year Schedule'!$L$37)</f>
        <v>#VALUE!</v>
      </c>
      <c r="AK108" s="0" t="e">
        <f aca="true">MAX(0,AJ108*(1+(_xlfn.NORM.INV(RAND(),Inputs!$D$39,Inputs!$C$39)))-'Year Schedule'!$K$38+'Year Schedule'!$L$38)</f>
        <v>#VALUE!</v>
      </c>
      <c r="AL108" s="0" t="e">
        <f aca="true">MAX(0,AK108*(1+(_xlfn.NORM.INV(RAND(),Inputs!$D$39,Inputs!$C$39)))-'Year Schedule'!$K$39+'Year Schedule'!$L$39)</f>
        <v>#VALUE!</v>
      </c>
      <c r="AM108" s="0" t="e">
        <f aca="true">MAX(0,AL108*(1+(_xlfn.NORM.INV(RAND(),Inputs!$D$39,Inputs!$C$39)))-'Year Schedule'!$K$40+'Year Schedule'!$L$40)</f>
        <v>#VALUE!</v>
      </c>
      <c r="AN108" s="0" t="e">
        <f aca="true">MAX(0,AM108*(1+(_xlfn.NORM.INV(RAND(),Inputs!$D$39,Inputs!$C$39)))-'Year Schedule'!$K$41+'Year Schedule'!$L$41)</f>
        <v>#VALUE!</v>
      </c>
      <c r="AO108" s="0" t="e">
        <f aca="true">MAX(0,AN108*(1+(_xlfn.NORM.INV(RAND(),Inputs!$D$39,Inputs!$C$39)))-'Year Schedule'!$K$42+'Year Schedule'!$L$42)</f>
        <v>#VALUE!</v>
      </c>
      <c r="AP108" s="0" t="e">
        <f aca="true">MAX(0,AO108*(1+(_xlfn.NORM.INV(RAND(),Inputs!$D$39,Inputs!$C$39)))-'Year Schedule'!$K$43+'Year Schedule'!$L$43)</f>
        <v>#VALUE!</v>
      </c>
      <c r="AQ108" s="0" t="e">
        <f aca="true">MAX(0,AP108*(1+(_xlfn.NORM.INV(RAND(),Inputs!$D$39,Inputs!$C$39)))-'Year Schedule'!$K$44+'Year Schedule'!$L$44)</f>
        <v>#VALUE!</v>
      </c>
      <c r="AR108" s="0" t="e">
        <f aca="true">MAX(0,AQ108*(1+(_xlfn.NORM.INV(RAND(),Inputs!$D$39,Inputs!$C$39)))-'Year Schedule'!$K$45+'Year Schedule'!$L$45)</f>
        <v>#VALUE!</v>
      </c>
      <c r="AS108" s="0" t="e">
        <f aca="true">MAX(0,AR108*(1+(_xlfn.NORM.INV(RAND(),Inputs!$D$39,Inputs!$C$39)))-'Year Schedule'!$K$46+'Year Schedule'!$L$46)</f>
        <v>#VALUE!</v>
      </c>
      <c r="AT108" s="0" t="e">
        <f aca="true">MAX(0,AS108*(1+(_xlfn.NORM.INV(RAND(),Inputs!$D$39,Inputs!$C$39)))-'Year Schedule'!$K$47+'Year Schedule'!$L$47)</f>
        <v>#VALUE!</v>
      </c>
      <c r="AU108" s="0" t="e">
        <f aca="true">MAX(0,AT108*(1+(_xlfn.NORM.INV(RAND(),Inputs!$D$39,Inputs!$C$39)))-'Year Schedule'!$K$48+'Year Schedule'!$L$48)</f>
        <v>#VALUE!</v>
      </c>
      <c r="AV108" s="0" t="e">
        <f aca="true">MAX(0,AU108*(1+(_xlfn.NORM.INV(RAND(),Inputs!$D$39,Inputs!$C$39)))-'Year Schedule'!$K$49+'Year Schedule'!$L$49)</f>
        <v>#VALUE!</v>
      </c>
      <c r="AW108" s="0" t="e">
        <f aca="true">MAX(0,AV108*(1+(_xlfn.NORM.INV(RAND(),Inputs!$D$39,Inputs!$C$39)))-'Year Schedule'!$K$50+'Year Schedule'!$L$50)</f>
        <v>#VALUE!</v>
      </c>
      <c r="AX108" s="0" t="e">
        <f aca="true">MAX(0,AW108*(1+(_xlfn.NORM.INV(RAND(),Inputs!$D$39,Inputs!$C$39)))-'Year Schedule'!$K$51+'Year Schedule'!$L$51)</f>
        <v>#VALUE!</v>
      </c>
      <c r="AY108" s="0" t="e">
        <f aca="true">MAX(0,AX108*(1+(_xlfn.NORM.INV(RAND(),Inputs!$D$39,Inputs!$C$39)))-'Year Schedule'!$K$52+'Year Schedule'!$L$52)</f>
        <v>#VALUE!</v>
      </c>
      <c r="AZ108" s="0" t="e">
        <f aca="true">MAX(0,AY108*(1+(_xlfn.NORM.INV(RAND(),Inputs!$D$39,Inputs!$C$39)))-'Year Schedule'!$K$53+'Year Schedule'!$L$53)</f>
        <v>#VALUE!</v>
      </c>
      <c r="BA108" s="0" t="e">
        <f aca="false">INDEX(C108:AZ108,1,Inputs!$C$6)</f>
        <v>#VALUE!</v>
      </c>
      <c r="BB108" s="0" t="n">
        <f aca="false">IFERROR(EXP(SUMPRODUCT(LN((C108:INDEX(C108:AZ108,1,Inputs!$C$6)+$C$1004:INDEX($C$1004:$AZ$1004,1,Inputs!$C$6))/B108:INDEX(B108:AY108,1,Inputs!$C$6)))/Inputs!$C$6)-1,-1)</f>
        <v>-1</v>
      </c>
    </row>
    <row r="109" customFormat="false" ht="15" hidden="false" customHeight="true" outlineLevel="0" collapsed="false">
      <c r="A109" s="0" t="n">
        <v>107</v>
      </c>
      <c r="B109" s="177" t="n">
        <f aca="false">Inputs!$C$38</f>
        <v>0</v>
      </c>
      <c r="C109" s="0" t="e">
        <f aca="true">MAX(0,B109*(1+(_xlfn.NORM.INV(RAND(),Inputs!$D$39,Inputs!$C$39)))-'Year Schedule'!$K$4+'Year Schedule'!$L$4)</f>
        <v>#VALUE!</v>
      </c>
      <c r="D109" s="0" t="e">
        <f aca="true">MAX(0,C109*(1+(_xlfn.NORM.INV(RAND(),Inputs!$D$39,Inputs!$C$39)))-'Year Schedule'!$K$5+'Year Schedule'!$L$5)</f>
        <v>#VALUE!</v>
      </c>
      <c r="E109" s="0" t="e">
        <f aca="true">MAX(0,D109*(1+(_xlfn.NORM.INV(RAND(),Inputs!$D$39,Inputs!$C$39)))-'Year Schedule'!$K$6+'Year Schedule'!$L$6)</f>
        <v>#VALUE!</v>
      </c>
      <c r="F109" s="0" t="e">
        <f aca="true">MAX(0,E109*(1+(_xlfn.NORM.INV(RAND(),Inputs!$D$39,Inputs!$C$39)))-'Year Schedule'!$K$7+'Year Schedule'!$L$7)</f>
        <v>#VALUE!</v>
      </c>
      <c r="G109" s="0" t="e">
        <f aca="true">MAX(0,F109*(1+(_xlfn.NORM.INV(RAND(),Inputs!$D$39,Inputs!$C$39)))-'Year Schedule'!$K$8+'Year Schedule'!$L$8)</f>
        <v>#VALUE!</v>
      </c>
      <c r="H109" s="0" t="e">
        <f aca="true">MAX(0,G109*(1+(_xlfn.NORM.INV(RAND(),Inputs!$D$39,Inputs!$C$39)))-'Year Schedule'!$K$9+'Year Schedule'!$L$9)</f>
        <v>#VALUE!</v>
      </c>
      <c r="I109" s="0" t="e">
        <f aca="true">MAX(0,H109*(1+(_xlfn.NORM.INV(RAND(),Inputs!$D$39,Inputs!$C$39)))-'Year Schedule'!$K$10+'Year Schedule'!$L$10)</f>
        <v>#VALUE!</v>
      </c>
      <c r="J109" s="0" t="e">
        <f aca="true">MAX(0,I109*(1+(_xlfn.NORM.INV(RAND(),Inputs!$D$39,Inputs!$C$39)))-'Year Schedule'!$K$11+'Year Schedule'!$L$11)</f>
        <v>#VALUE!</v>
      </c>
      <c r="K109" s="0" t="e">
        <f aca="true">MAX(0,J109*(1+(_xlfn.NORM.INV(RAND(),Inputs!$D$39,Inputs!$C$39)))-'Year Schedule'!$K$12+'Year Schedule'!$L$12)</f>
        <v>#VALUE!</v>
      </c>
      <c r="L109" s="0" t="e">
        <f aca="true">MAX(0,K109*(1+(_xlfn.NORM.INV(RAND(),Inputs!$D$39,Inputs!$C$39)))-'Year Schedule'!$K$13+'Year Schedule'!$L$13)</f>
        <v>#VALUE!</v>
      </c>
      <c r="M109" s="0" t="e">
        <f aca="true">MAX(0,L109*(1+(_xlfn.NORM.INV(RAND(),Inputs!$D$39,Inputs!$C$39)))-'Year Schedule'!$K$14+'Year Schedule'!$L$14)</f>
        <v>#VALUE!</v>
      </c>
      <c r="N109" s="0" t="e">
        <f aca="true">MAX(0,M109*(1+(_xlfn.NORM.INV(RAND(),Inputs!$D$39,Inputs!$C$39)))-'Year Schedule'!$K$15+'Year Schedule'!$L$15)</f>
        <v>#VALUE!</v>
      </c>
      <c r="O109" s="0" t="e">
        <f aca="true">MAX(0,N109*(1+(_xlfn.NORM.INV(RAND(),Inputs!$D$39,Inputs!$C$39)))-'Year Schedule'!$K$16+'Year Schedule'!$L$16)</f>
        <v>#VALUE!</v>
      </c>
      <c r="P109" s="0" t="e">
        <f aca="true">MAX(0,O109*(1+(_xlfn.NORM.INV(RAND(),Inputs!$D$39,Inputs!$C$39)))-'Year Schedule'!$K$17+'Year Schedule'!$L$17)</f>
        <v>#VALUE!</v>
      </c>
      <c r="Q109" s="0" t="e">
        <f aca="true">MAX(0,P109*(1+(_xlfn.NORM.INV(RAND(),Inputs!$D$39,Inputs!$C$39)))-'Year Schedule'!$K$18+'Year Schedule'!$L$18)</f>
        <v>#VALUE!</v>
      </c>
      <c r="R109" s="0" t="e">
        <f aca="true">MAX(0,Q109*(1+(_xlfn.NORM.INV(RAND(),Inputs!$D$39,Inputs!$C$39)))-'Year Schedule'!$K$19+'Year Schedule'!$L$19)</f>
        <v>#VALUE!</v>
      </c>
      <c r="S109" s="0" t="e">
        <f aca="true">MAX(0,R109*(1+(_xlfn.NORM.INV(RAND(),Inputs!$D$39,Inputs!$C$39)))-'Year Schedule'!$K$20+'Year Schedule'!$L$20)</f>
        <v>#VALUE!</v>
      </c>
      <c r="T109" s="0" t="e">
        <f aca="true">MAX(0,S109*(1+(_xlfn.NORM.INV(RAND(),Inputs!$D$39,Inputs!$C$39)))-'Year Schedule'!$K$21+'Year Schedule'!$L$21)</f>
        <v>#VALUE!</v>
      </c>
      <c r="U109" s="0" t="e">
        <f aca="true">MAX(0,T109*(1+(_xlfn.NORM.INV(RAND(),Inputs!$D$39,Inputs!$C$39)))-'Year Schedule'!$K$22+'Year Schedule'!$L$22)</f>
        <v>#VALUE!</v>
      </c>
      <c r="V109" s="0" t="e">
        <f aca="true">MAX(0,U109*(1+(_xlfn.NORM.INV(RAND(),Inputs!$D$39,Inputs!$C$39)))-'Year Schedule'!$K$23+'Year Schedule'!$L$23)</f>
        <v>#VALUE!</v>
      </c>
      <c r="W109" s="0" t="e">
        <f aca="true">MAX(0,V109*(1+(_xlfn.NORM.INV(RAND(),Inputs!$D$39,Inputs!$C$39)))-'Year Schedule'!$K$24+'Year Schedule'!$L$24)</f>
        <v>#VALUE!</v>
      </c>
      <c r="X109" s="0" t="e">
        <f aca="true">MAX(0,W109*(1+(_xlfn.NORM.INV(RAND(),Inputs!$D$39,Inputs!$C$39)))-'Year Schedule'!$K$25+'Year Schedule'!$L$25)</f>
        <v>#VALUE!</v>
      </c>
      <c r="Y109" s="0" t="e">
        <f aca="true">MAX(0,X109*(1+(_xlfn.NORM.INV(RAND(),Inputs!$D$39,Inputs!$C$39)))-'Year Schedule'!$K$26+'Year Schedule'!$L$26)</f>
        <v>#VALUE!</v>
      </c>
      <c r="Z109" s="0" t="e">
        <f aca="true">MAX(0,Y109*(1+(_xlfn.NORM.INV(RAND(),Inputs!$D$39,Inputs!$C$39)))-'Year Schedule'!$K$27+'Year Schedule'!$L$27)</f>
        <v>#VALUE!</v>
      </c>
      <c r="AA109" s="0" t="e">
        <f aca="true">MAX(0,Z109*(1+(_xlfn.NORM.INV(RAND(),Inputs!$D$39,Inputs!$C$39)))-'Year Schedule'!$K$28+'Year Schedule'!$L$28)</f>
        <v>#VALUE!</v>
      </c>
      <c r="AB109" s="0" t="e">
        <f aca="true">MAX(0,AA109*(1+(_xlfn.NORM.INV(RAND(),Inputs!$D$39,Inputs!$C$39)))-'Year Schedule'!$K$29+'Year Schedule'!$L$29)</f>
        <v>#VALUE!</v>
      </c>
      <c r="AC109" s="0" t="e">
        <f aca="true">MAX(0,AB109*(1+(_xlfn.NORM.INV(RAND(),Inputs!$D$39,Inputs!$C$39)))-'Year Schedule'!$K$30+'Year Schedule'!$L$30)</f>
        <v>#VALUE!</v>
      </c>
      <c r="AD109" s="0" t="e">
        <f aca="true">MAX(0,AC109*(1+(_xlfn.NORM.INV(RAND(),Inputs!$D$39,Inputs!$C$39)))-'Year Schedule'!$K$31+'Year Schedule'!$L$31)</f>
        <v>#VALUE!</v>
      </c>
      <c r="AE109" s="0" t="e">
        <f aca="true">MAX(0,AD109*(1+(_xlfn.NORM.INV(RAND(),Inputs!$D$39,Inputs!$C$39)))-'Year Schedule'!$K$32+'Year Schedule'!$L$32)</f>
        <v>#VALUE!</v>
      </c>
      <c r="AF109" s="0" t="e">
        <f aca="true">MAX(0,AE109*(1+(_xlfn.NORM.INV(RAND(),Inputs!$D$39,Inputs!$C$39)))-'Year Schedule'!$K$33+'Year Schedule'!$L$33)</f>
        <v>#VALUE!</v>
      </c>
      <c r="AG109" s="0" t="e">
        <f aca="true">MAX(0,AF109*(1+(_xlfn.NORM.INV(RAND(),Inputs!$D$39,Inputs!$C$39)))-'Year Schedule'!$K$34+'Year Schedule'!$L$34)</f>
        <v>#VALUE!</v>
      </c>
      <c r="AH109" s="0" t="e">
        <f aca="true">MAX(0,AG109*(1+(_xlfn.NORM.INV(RAND(),Inputs!$D$39,Inputs!$C$39)))-'Year Schedule'!$K$35+'Year Schedule'!$L$35)</f>
        <v>#VALUE!</v>
      </c>
      <c r="AI109" s="0" t="e">
        <f aca="true">MAX(0,AH109*(1+(_xlfn.NORM.INV(RAND(),Inputs!$D$39,Inputs!$C$39)))-'Year Schedule'!$K$36+'Year Schedule'!$L$36)</f>
        <v>#VALUE!</v>
      </c>
      <c r="AJ109" s="0" t="e">
        <f aca="true">MAX(0,AI109*(1+(_xlfn.NORM.INV(RAND(),Inputs!$D$39,Inputs!$C$39)))-'Year Schedule'!$K$37+'Year Schedule'!$L$37)</f>
        <v>#VALUE!</v>
      </c>
      <c r="AK109" s="0" t="e">
        <f aca="true">MAX(0,AJ109*(1+(_xlfn.NORM.INV(RAND(),Inputs!$D$39,Inputs!$C$39)))-'Year Schedule'!$K$38+'Year Schedule'!$L$38)</f>
        <v>#VALUE!</v>
      </c>
      <c r="AL109" s="0" t="e">
        <f aca="true">MAX(0,AK109*(1+(_xlfn.NORM.INV(RAND(),Inputs!$D$39,Inputs!$C$39)))-'Year Schedule'!$K$39+'Year Schedule'!$L$39)</f>
        <v>#VALUE!</v>
      </c>
      <c r="AM109" s="0" t="e">
        <f aca="true">MAX(0,AL109*(1+(_xlfn.NORM.INV(RAND(),Inputs!$D$39,Inputs!$C$39)))-'Year Schedule'!$K$40+'Year Schedule'!$L$40)</f>
        <v>#VALUE!</v>
      </c>
      <c r="AN109" s="0" t="e">
        <f aca="true">MAX(0,AM109*(1+(_xlfn.NORM.INV(RAND(),Inputs!$D$39,Inputs!$C$39)))-'Year Schedule'!$K$41+'Year Schedule'!$L$41)</f>
        <v>#VALUE!</v>
      </c>
      <c r="AO109" s="0" t="e">
        <f aca="true">MAX(0,AN109*(1+(_xlfn.NORM.INV(RAND(),Inputs!$D$39,Inputs!$C$39)))-'Year Schedule'!$K$42+'Year Schedule'!$L$42)</f>
        <v>#VALUE!</v>
      </c>
      <c r="AP109" s="0" t="e">
        <f aca="true">MAX(0,AO109*(1+(_xlfn.NORM.INV(RAND(),Inputs!$D$39,Inputs!$C$39)))-'Year Schedule'!$K$43+'Year Schedule'!$L$43)</f>
        <v>#VALUE!</v>
      </c>
      <c r="AQ109" s="0" t="e">
        <f aca="true">MAX(0,AP109*(1+(_xlfn.NORM.INV(RAND(),Inputs!$D$39,Inputs!$C$39)))-'Year Schedule'!$K$44+'Year Schedule'!$L$44)</f>
        <v>#VALUE!</v>
      </c>
      <c r="AR109" s="0" t="e">
        <f aca="true">MAX(0,AQ109*(1+(_xlfn.NORM.INV(RAND(),Inputs!$D$39,Inputs!$C$39)))-'Year Schedule'!$K$45+'Year Schedule'!$L$45)</f>
        <v>#VALUE!</v>
      </c>
      <c r="AS109" s="0" t="e">
        <f aca="true">MAX(0,AR109*(1+(_xlfn.NORM.INV(RAND(),Inputs!$D$39,Inputs!$C$39)))-'Year Schedule'!$K$46+'Year Schedule'!$L$46)</f>
        <v>#VALUE!</v>
      </c>
      <c r="AT109" s="0" t="e">
        <f aca="true">MAX(0,AS109*(1+(_xlfn.NORM.INV(RAND(),Inputs!$D$39,Inputs!$C$39)))-'Year Schedule'!$K$47+'Year Schedule'!$L$47)</f>
        <v>#VALUE!</v>
      </c>
      <c r="AU109" s="0" t="e">
        <f aca="true">MAX(0,AT109*(1+(_xlfn.NORM.INV(RAND(),Inputs!$D$39,Inputs!$C$39)))-'Year Schedule'!$K$48+'Year Schedule'!$L$48)</f>
        <v>#VALUE!</v>
      </c>
      <c r="AV109" s="0" t="e">
        <f aca="true">MAX(0,AU109*(1+(_xlfn.NORM.INV(RAND(),Inputs!$D$39,Inputs!$C$39)))-'Year Schedule'!$K$49+'Year Schedule'!$L$49)</f>
        <v>#VALUE!</v>
      </c>
      <c r="AW109" s="0" t="e">
        <f aca="true">MAX(0,AV109*(1+(_xlfn.NORM.INV(RAND(),Inputs!$D$39,Inputs!$C$39)))-'Year Schedule'!$K$50+'Year Schedule'!$L$50)</f>
        <v>#VALUE!</v>
      </c>
      <c r="AX109" s="0" t="e">
        <f aca="true">MAX(0,AW109*(1+(_xlfn.NORM.INV(RAND(),Inputs!$D$39,Inputs!$C$39)))-'Year Schedule'!$K$51+'Year Schedule'!$L$51)</f>
        <v>#VALUE!</v>
      </c>
      <c r="AY109" s="0" t="e">
        <f aca="true">MAX(0,AX109*(1+(_xlfn.NORM.INV(RAND(),Inputs!$D$39,Inputs!$C$39)))-'Year Schedule'!$K$52+'Year Schedule'!$L$52)</f>
        <v>#VALUE!</v>
      </c>
      <c r="AZ109" s="0" t="e">
        <f aca="true">MAX(0,AY109*(1+(_xlfn.NORM.INV(RAND(),Inputs!$D$39,Inputs!$C$39)))-'Year Schedule'!$K$53+'Year Schedule'!$L$53)</f>
        <v>#VALUE!</v>
      </c>
      <c r="BA109" s="0" t="e">
        <f aca="false">INDEX(C109:AZ109,1,Inputs!$C$6)</f>
        <v>#VALUE!</v>
      </c>
      <c r="BB109" s="0" t="n">
        <f aca="false">IFERROR(EXP(SUMPRODUCT(LN((C109:INDEX(C109:AZ109,1,Inputs!$C$6)+$C$1004:INDEX($C$1004:$AZ$1004,1,Inputs!$C$6))/B109:INDEX(B109:AY109,1,Inputs!$C$6)))/Inputs!$C$6)-1,-1)</f>
        <v>-1</v>
      </c>
    </row>
    <row r="110" customFormat="false" ht="15" hidden="false" customHeight="true" outlineLevel="0" collapsed="false">
      <c r="A110" s="0" t="n">
        <v>108</v>
      </c>
      <c r="B110" s="177" t="n">
        <f aca="false">Inputs!$C$38</f>
        <v>0</v>
      </c>
      <c r="C110" s="0" t="e">
        <f aca="true">MAX(0,B110*(1+(_xlfn.NORM.INV(RAND(),Inputs!$D$39,Inputs!$C$39)))-'Year Schedule'!$K$4+'Year Schedule'!$L$4)</f>
        <v>#VALUE!</v>
      </c>
      <c r="D110" s="0" t="e">
        <f aca="true">MAX(0,C110*(1+(_xlfn.NORM.INV(RAND(),Inputs!$D$39,Inputs!$C$39)))-'Year Schedule'!$K$5+'Year Schedule'!$L$5)</f>
        <v>#VALUE!</v>
      </c>
      <c r="E110" s="0" t="e">
        <f aca="true">MAX(0,D110*(1+(_xlfn.NORM.INV(RAND(),Inputs!$D$39,Inputs!$C$39)))-'Year Schedule'!$K$6+'Year Schedule'!$L$6)</f>
        <v>#VALUE!</v>
      </c>
      <c r="F110" s="0" t="e">
        <f aca="true">MAX(0,E110*(1+(_xlfn.NORM.INV(RAND(),Inputs!$D$39,Inputs!$C$39)))-'Year Schedule'!$K$7+'Year Schedule'!$L$7)</f>
        <v>#VALUE!</v>
      </c>
      <c r="G110" s="0" t="e">
        <f aca="true">MAX(0,F110*(1+(_xlfn.NORM.INV(RAND(),Inputs!$D$39,Inputs!$C$39)))-'Year Schedule'!$K$8+'Year Schedule'!$L$8)</f>
        <v>#VALUE!</v>
      </c>
      <c r="H110" s="0" t="e">
        <f aca="true">MAX(0,G110*(1+(_xlfn.NORM.INV(RAND(),Inputs!$D$39,Inputs!$C$39)))-'Year Schedule'!$K$9+'Year Schedule'!$L$9)</f>
        <v>#VALUE!</v>
      </c>
      <c r="I110" s="0" t="e">
        <f aca="true">MAX(0,H110*(1+(_xlfn.NORM.INV(RAND(),Inputs!$D$39,Inputs!$C$39)))-'Year Schedule'!$K$10+'Year Schedule'!$L$10)</f>
        <v>#VALUE!</v>
      </c>
      <c r="J110" s="0" t="e">
        <f aca="true">MAX(0,I110*(1+(_xlfn.NORM.INV(RAND(),Inputs!$D$39,Inputs!$C$39)))-'Year Schedule'!$K$11+'Year Schedule'!$L$11)</f>
        <v>#VALUE!</v>
      </c>
      <c r="K110" s="0" t="e">
        <f aca="true">MAX(0,J110*(1+(_xlfn.NORM.INV(RAND(),Inputs!$D$39,Inputs!$C$39)))-'Year Schedule'!$K$12+'Year Schedule'!$L$12)</f>
        <v>#VALUE!</v>
      </c>
      <c r="L110" s="0" t="e">
        <f aca="true">MAX(0,K110*(1+(_xlfn.NORM.INV(RAND(),Inputs!$D$39,Inputs!$C$39)))-'Year Schedule'!$K$13+'Year Schedule'!$L$13)</f>
        <v>#VALUE!</v>
      </c>
      <c r="M110" s="0" t="e">
        <f aca="true">MAX(0,L110*(1+(_xlfn.NORM.INV(RAND(),Inputs!$D$39,Inputs!$C$39)))-'Year Schedule'!$K$14+'Year Schedule'!$L$14)</f>
        <v>#VALUE!</v>
      </c>
      <c r="N110" s="0" t="e">
        <f aca="true">MAX(0,M110*(1+(_xlfn.NORM.INV(RAND(),Inputs!$D$39,Inputs!$C$39)))-'Year Schedule'!$K$15+'Year Schedule'!$L$15)</f>
        <v>#VALUE!</v>
      </c>
      <c r="O110" s="0" t="e">
        <f aca="true">MAX(0,N110*(1+(_xlfn.NORM.INV(RAND(),Inputs!$D$39,Inputs!$C$39)))-'Year Schedule'!$K$16+'Year Schedule'!$L$16)</f>
        <v>#VALUE!</v>
      </c>
      <c r="P110" s="0" t="e">
        <f aca="true">MAX(0,O110*(1+(_xlfn.NORM.INV(RAND(),Inputs!$D$39,Inputs!$C$39)))-'Year Schedule'!$K$17+'Year Schedule'!$L$17)</f>
        <v>#VALUE!</v>
      </c>
      <c r="Q110" s="0" t="e">
        <f aca="true">MAX(0,P110*(1+(_xlfn.NORM.INV(RAND(),Inputs!$D$39,Inputs!$C$39)))-'Year Schedule'!$K$18+'Year Schedule'!$L$18)</f>
        <v>#VALUE!</v>
      </c>
      <c r="R110" s="0" t="e">
        <f aca="true">MAX(0,Q110*(1+(_xlfn.NORM.INV(RAND(),Inputs!$D$39,Inputs!$C$39)))-'Year Schedule'!$K$19+'Year Schedule'!$L$19)</f>
        <v>#VALUE!</v>
      </c>
      <c r="S110" s="0" t="e">
        <f aca="true">MAX(0,R110*(1+(_xlfn.NORM.INV(RAND(),Inputs!$D$39,Inputs!$C$39)))-'Year Schedule'!$K$20+'Year Schedule'!$L$20)</f>
        <v>#VALUE!</v>
      </c>
      <c r="T110" s="0" t="e">
        <f aca="true">MAX(0,S110*(1+(_xlfn.NORM.INV(RAND(),Inputs!$D$39,Inputs!$C$39)))-'Year Schedule'!$K$21+'Year Schedule'!$L$21)</f>
        <v>#VALUE!</v>
      </c>
      <c r="U110" s="0" t="e">
        <f aca="true">MAX(0,T110*(1+(_xlfn.NORM.INV(RAND(),Inputs!$D$39,Inputs!$C$39)))-'Year Schedule'!$K$22+'Year Schedule'!$L$22)</f>
        <v>#VALUE!</v>
      </c>
      <c r="V110" s="0" t="e">
        <f aca="true">MAX(0,U110*(1+(_xlfn.NORM.INV(RAND(),Inputs!$D$39,Inputs!$C$39)))-'Year Schedule'!$K$23+'Year Schedule'!$L$23)</f>
        <v>#VALUE!</v>
      </c>
      <c r="W110" s="0" t="e">
        <f aca="true">MAX(0,V110*(1+(_xlfn.NORM.INV(RAND(),Inputs!$D$39,Inputs!$C$39)))-'Year Schedule'!$K$24+'Year Schedule'!$L$24)</f>
        <v>#VALUE!</v>
      </c>
      <c r="X110" s="0" t="e">
        <f aca="true">MAX(0,W110*(1+(_xlfn.NORM.INV(RAND(),Inputs!$D$39,Inputs!$C$39)))-'Year Schedule'!$K$25+'Year Schedule'!$L$25)</f>
        <v>#VALUE!</v>
      </c>
      <c r="Y110" s="0" t="e">
        <f aca="true">MAX(0,X110*(1+(_xlfn.NORM.INV(RAND(),Inputs!$D$39,Inputs!$C$39)))-'Year Schedule'!$K$26+'Year Schedule'!$L$26)</f>
        <v>#VALUE!</v>
      </c>
      <c r="Z110" s="0" t="e">
        <f aca="true">MAX(0,Y110*(1+(_xlfn.NORM.INV(RAND(),Inputs!$D$39,Inputs!$C$39)))-'Year Schedule'!$K$27+'Year Schedule'!$L$27)</f>
        <v>#VALUE!</v>
      </c>
      <c r="AA110" s="0" t="e">
        <f aca="true">MAX(0,Z110*(1+(_xlfn.NORM.INV(RAND(),Inputs!$D$39,Inputs!$C$39)))-'Year Schedule'!$K$28+'Year Schedule'!$L$28)</f>
        <v>#VALUE!</v>
      </c>
      <c r="AB110" s="0" t="e">
        <f aca="true">MAX(0,AA110*(1+(_xlfn.NORM.INV(RAND(),Inputs!$D$39,Inputs!$C$39)))-'Year Schedule'!$K$29+'Year Schedule'!$L$29)</f>
        <v>#VALUE!</v>
      </c>
      <c r="AC110" s="0" t="e">
        <f aca="true">MAX(0,AB110*(1+(_xlfn.NORM.INV(RAND(),Inputs!$D$39,Inputs!$C$39)))-'Year Schedule'!$K$30+'Year Schedule'!$L$30)</f>
        <v>#VALUE!</v>
      </c>
      <c r="AD110" s="0" t="e">
        <f aca="true">MAX(0,AC110*(1+(_xlfn.NORM.INV(RAND(),Inputs!$D$39,Inputs!$C$39)))-'Year Schedule'!$K$31+'Year Schedule'!$L$31)</f>
        <v>#VALUE!</v>
      </c>
      <c r="AE110" s="0" t="e">
        <f aca="true">MAX(0,AD110*(1+(_xlfn.NORM.INV(RAND(),Inputs!$D$39,Inputs!$C$39)))-'Year Schedule'!$K$32+'Year Schedule'!$L$32)</f>
        <v>#VALUE!</v>
      </c>
      <c r="AF110" s="0" t="e">
        <f aca="true">MAX(0,AE110*(1+(_xlfn.NORM.INV(RAND(),Inputs!$D$39,Inputs!$C$39)))-'Year Schedule'!$K$33+'Year Schedule'!$L$33)</f>
        <v>#VALUE!</v>
      </c>
      <c r="AG110" s="0" t="e">
        <f aca="true">MAX(0,AF110*(1+(_xlfn.NORM.INV(RAND(),Inputs!$D$39,Inputs!$C$39)))-'Year Schedule'!$K$34+'Year Schedule'!$L$34)</f>
        <v>#VALUE!</v>
      </c>
      <c r="AH110" s="0" t="e">
        <f aca="true">MAX(0,AG110*(1+(_xlfn.NORM.INV(RAND(),Inputs!$D$39,Inputs!$C$39)))-'Year Schedule'!$K$35+'Year Schedule'!$L$35)</f>
        <v>#VALUE!</v>
      </c>
      <c r="AI110" s="0" t="e">
        <f aca="true">MAX(0,AH110*(1+(_xlfn.NORM.INV(RAND(),Inputs!$D$39,Inputs!$C$39)))-'Year Schedule'!$K$36+'Year Schedule'!$L$36)</f>
        <v>#VALUE!</v>
      </c>
      <c r="AJ110" s="0" t="e">
        <f aca="true">MAX(0,AI110*(1+(_xlfn.NORM.INV(RAND(),Inputs!$D$39,Inputs!$C$39)))-'Year Schedule'!$K$37+'Year Schedule'!$L$37)</f>
        <v>#VALUE!</v>
      </c>
      <c r="AK110" s="0" t="e">
        <f aca="true">MAX(0,AJ110*(1+(_xlfn.NORM.INV(RAND(),Inputs!$D$39,Inputs!$C$39)))-'Year Schedule'!$K$38+'Year Schedule'!$L$38)</f>
        <v>#VALUE!</v>
      </c>
      <c r="AL110" s="0" t="e">
        <f aca="true">MAX(0,AK110*(1+(_xlfn.NORM.INV(RAND(),Inputs!$D$39,Inputs!$C$39)))-'Year Schedule'!$K$39+'Year Schedule'!$L$39)</f>
        <v>#VALUE!</v>
      </c>
      <c r="AM110" s="0" t="e">
        <f aca="true">MAX(0,AL110*(1+(_xlfn.NORM.INV(RAND(),Inputs!$D$39,Inputs!$C$39)))-'Year Schedule'!$K$40+'Year Schedule'!$L$40)</f>
        <v>#VALUE!</v>
      </c>
      <c r="AN110" s="0" t="e">
        <f aca="true">MAX(0,AM110*(1+(_xlfn.NORM.INV(RAND(),Inputs!$D$39,Inputs!$C$39)))-'Year Schedule'!$K$41+'Year Schedule'!$L$41)</f>
        <v>#VALUE!</v>
      </c>
      <c r="AO110" s="0" t="e">
        <f aca="true">MAX(0,AN110*(1+(_xlfn.NORM.INV(RAND(),Inputs!$D$39,Inputs!$C$39)))-'Year Schedule'!$K$42+'Year Schedule'!$L$42)</f>
        <v>#VALUE!</v>
      </c>
      <c r="AP110" s="0" t="e">
        <f aca="true">MAX(0,AO110*(1+(_xlfn.NORM.INV(RAND(),Inputs!$D$39,Inputs!$C$39)))-'Year Schedule'!$K$43+'Year Schedule'!$L$43)</f>
        <v>#VALUE!</v>
      </c>
      <c r="AQ110" s="0" t="e">
        <f aca="true">MAX(0,AP110*(1+(_xlfn.NORM.INV(RAND(),Inputs!$D$39,Inputs!$C$39)))-'Year Schedule'!$K$44+'Year Schedule'!$L$44)</f>
        <v>#VALUE!</v>
      </c>
      <c r="AR110" s="0" t="e">
        <f aca="true">MAX(0,AQ110*(1+(_xlfn.NORM.INV(RAND(),Inputs!$D$39,Inputs!$C$39)))-'Year Schedule'!$K$45+'Year Schedule'!$L$45)</f>
        <v>#VALUE!</v>
      </c>
      <c r="AS110" s="0" t="e">
        <f aca="true">MAX(0,AR110*(1+(_xlfn.NORM.INV(RAND(),Inputs!$D$39,Inputs!$C$39)))-'Year Schedule'!$K$46+'Year Schedule'!$L$46)</f>
        <v>#VALUE!</v>
      </c>
      <c r="AT110" s="0" t="e">
        <f aca="true">MAX(0,AS110*(1+(_xlfn.NORM.INV(RAND(),Inputs!$D$39,Inputs!$C$39)))-'Year Schedule'!$K$47+'Year Schedule'!$L$47)</f>
        <v>#VALUE!</v>
      </c>
      <c r="AU110" s="0" t="e">
        <f aca="true">MAX(0,AT110*(1+(_xlfn.NORM.INV(RAND(),Inputs!$D$39,Inputs!$C$39)))-'Year Schedule'!$K$48+'Year Schedule'!$L$48)</f>
        <v>#VALUE!</v>
      </c>
      <c r="AV110" s="0" t="e">
        <f aca="true">MAX(0,AU110*(1+(_xlfn.NORM.INV(RAND(),Inputs!$D$39,Inputs!$C$39)))-'Year Schedule'!$K$49+'Year Schedule'!$L$49)</f>
        <v>#VALUE!</v>
      </c>
      <c r="AW110" s="0" t="e">
        <f aca="true">MAX(0,AV110*(1+(_xlfn.NORM.INV(RAND(),Inputs!$D$39,Inputs!$C$39)))-'Year Schedule'!$K$50+'Year Schedule'!$L$50)</f>
        <v>#VALUE!</v>
      </c>
      <c r="AX110" s="0" t="e">
        <f aca="true">MAX(0,AW110*(1+(_xlfn.NORM.INV(RAND(),Inputs!$D$39,Inputs!$C$39)))-'Year Schedule'!$K$51+'Year Schedule'!$L$51)</f>
        <v>#VALUE!</v>
      </c>
      <c r="AY110" s="0" t="e">
        <f aca="true">MAX(0,AX110*(1+(_xlfn.NORM.INV(RAND(),Inputs!$D$39,Inputs!$C$39)))-'Year Schedule'!$K$52+'Year Schedule'!$L$52)</f>
        <v>#VALUE!</v>
      </c>
      <c r="AZ110" s="0" t="e">
        <f aca="true">MAX(0,AY110*(1+(_xlfn.NORM.INV(RAND(),Inputs!$D$39,Inputs!$C$39)))-'Year Schedule'!$K$53+'Year Schedule'!$L$53)</f>
        <v>#VALUE!</v>
      </c>
      <c r="BA110" s="0" t="e">
        <f aca="false">INDEX(C110:AZ110,1,Inputs!$C$6)</f>
        <v>#VALUE!</v>
      </c>
      <c r="BB110" s="0" t="n">
        <f aca="false">IFERROR(EXP(SUMPRODUCT(LN((C110:INDEX(C110:AZ110,1,Inputs!$C$6)+$C$1004:INDEX($C$1004:$AZ$1004,1,Inputs!$C$6))/B110:INDEX(B110:AY110,1,Inputs!$C$6)))/Inputs!$C$6)-1,-1)</f>
        <v>-1</v>
      </c>
    </row>
    <row r="111" customFormat="false" ht="15" hidden="false" customHeight="true" outlineLevel="0" collapsed="false">
      <c r="A111" s="0" t="n">
        <v>109</v>
      </c>
      <c r="B111" s="177" t="n">
        <f aca="false">Inputs!$C$38</f>
        <v>0</v>
      </c>
      <c r="C111" s="0" t="e">
        <f aca="true">MAX(0,B111*(1+(_xlfn.NORM.INV(RAND(),Inputs!$D$39,Inputs!$C$39)))-'Year Schedule'!$K$4+'Year Schedule'!$L$4)</f>
        <v>#VALUE!</v>
      </c>
      <c r="D111" s="0" t="e">
        <f aca="true">MAX(0,C111*(1+(_xlfn.NORM.INV(RAND(),Inputs!$D$39,Inputs!$C$39)))-'Year Schedule'!$K$5+'Year Schedule'!$L$5)</f>
        <v>#VALUE!</v>
      </c>
      <c r="E111" s="0" t="e">
        <f aca="true">MAX(0,D111*(1+(_xlfn.NORM.INV(RAND(),Inputs!$D$39,Inputs!$C$39)))-'Year Schedule'!$K$6+'Year Schedule'!$L$6)</f>
        <v>#VALUE!</v>
      </c>
      <c r="F111" s="0" t="e">
        <f aca="true">MAX(0,E111*(1+(_xlfn.NORM.INV(RAND(),Inputs!$D$39,Inputs!$C$39)))-'Year Schedule'!$K$7+'Year Schedule'!$L$7)</f>
        <v>#VALUE!</v>
      </c>
      <c r="G111" s="0" t="e">
        <f aca="true">MAX(0,F111*(1+(_xlfn.NORM.INV(RAND(),Inputs!$D$39,Inputs!$C$39)))-'Year Schedule'!$K$8+'Year Schedule'!$L$8)</f>
        <v>#VALUE!</v>
      </c>
      <c r="H111" s="0" t="e">
        <f aca="true">MAX(0,G111*(1+(_xlfn.NORM.INV(RAND(),Inputs!$D$39,Inputs!$C$39)))-'Year Schedule'!$K$9+'Year Schedule'!$L$9)</f>
        <v>#VALUE!</v>
      </c>
      <c r="I111" s="0" t="e">
        <f aca="true">MAX(0,H111*(1+(_xlfn.NORM.INV(RAND(),Inputs!$D$39,Inputs!$C$39)))-'Year Schedule'!$K$10+'Year Schedule'!$L$10)</f>
        <v>#VALUE!</v>
      </c>
      <c r="J111" s="0" t="e">
        <f aca="true">MAX(0,I111*(1+(_xlfn.NORM.INV(RAND(),Inputs!$D$39,Inputs!$C$39)))-'Year Schedule'!$K$11+'Year Schedule'!$L$11)</f>
        <v>#VALUE!</v>
      </c>
      <c r="K111" s="0" t="e">
        <f aca="true">MAX(0,J111*(1+(_xlfn.NORM.INV(RAND(),Inputs!$D$39,Inputs!$C$39)))-'Year Schedule'!$K$12+'Year Schedule'!$L$12)</f>
        <v>#VALUE!</v>
      </c>
      <c r="L111" s="0" t="e">
        <f aca="true">MAX(0,K111*(1+(_xlfn.NORM.INV(RAND(),Inputs!$D$39,Inputs!$C$39)))-'Year Schedule'!$K$13+'Year Schedule'!$L$13)</f>
        <v>#VALUE!</v>
      </c>
      <c r="M111" s="0" t="e">
        <f aca="true">MAX(0,L111*(1+(_xlfn.NORM.INV(RAND(),Inputs!$D$39,Inputs!$C$39)))-'Year Schedule'!$K$14+'Year Schedule'!$L$14)</f>
        <v>#VALUE!</v>
      </c>
      <c r="N111" s="0" t="e">
        <f aca="true">MAX(0,M111*(1+(_xlfn.NORM.INV(RAND(),Inputs!$D$39,Inputs!$C$39)))-'Year Schedule'!$K$15+'Year Schedule'!$L$15)</f>
        <v>#VALUE!</v>
      </c>
      <c r="O111" s="0" t="e">
        <f aca="true">MAX(0,N111*(1+(_xlfn.NORM.INV(RAND(),Inputs!$D$39,Inputs!$C$39)))-'Year Schedule'!$K$16+'Year Schedule'!$L$16)</f>
        <v>#VALUE!</v>
      </c>
      <c r="P111" s="0" t="e">
        <f aca="true">MAX(0,O111*(1+(_xlfn.NORM.INV(RAND(),Inputs!$D$39,Inputs!$C$39)))-'Year Schedule'!$K$17+'Year Schedule'!$L$17)</f>
        <v>#VALUE!</v>
      </c>
      <c r="Q111" s="0" t="e">
        <f aca="true">MAX(0,P111*(1+(_xlfn.NORM.INV(RAND(),Inputs!$D$39,Inputs!$C$39)))-'Year Schedule'!$K$18+'Year Schedule'!$L$18)</f>
        <v>#VALUE!</v>
      </c>
      <c r="R111" s="0" t="e">
        <f aca="true">MAX(0,Q111*(1+(_xlfn.NORM.INV(RAND(),Inputs!$D$39,Inputs!$C$39)))-'Year Schedule'!$K$19+'Year Schedule'!$L$19)</f>
        <v>#VALUE!</v>
      </c>
      <c r="S111" s="0" t="e">
        <f aca="true">MAX(0,R111*(1+(_xlfn.NORM.INV(RAND(),Inputs!$D$39,Inputs!$C$39)))-'Year Schedule'!$K$20+'Year Schedule'!$L$20)</f>
        <v>#VALUE!</v>
      </c>
      <c r="T111" s="0" t="e">
        <f aca="true">MAX(0,S111*(1+(_xlfn.NORM.INV(RAND(),Inputs!$D$39,Inputs!$C$39)))-'Year Schedule'!$K$21+'Year Schedule'!$L$21)</f>
        <v>#VALUE!</v>
      </c>
      <c r="U111" s="0" t="e">
        <f aca="true">MAX(0,T111*(1+(_xlfn.NORM.INV(RAND(),Inputs!$D$39,Inputs!$C$39)))-'Year Schedule'!$K$22+'Year Schedule'!$L$22)</f>
        <v>#VALUE!</v>
      </c>
      <c r="V111" s="0" t="e">
        <f aca="true">MAX(0,U111*(1+(_xlfn.NORM.INV(RAND(),Inputs!$D$39,Inputs!$C$39)))-'Year Schedule'!$K$23+'Year Schedule'!$L$23)</f>
        <v>#VALUE!</v>
      </c>
      <c r="W111" s="0" t="e">
        <f aca="true">MAX(0,V111*(1+(_xlfn.NORM.INV(RAND(),Inputs!$D$39,Inputs!$C$39)))-'Year Schedule'!$K$24+'Year Schedule'!$L$24)</f>
        <v>#VALUE!</v>
      </c>
      <c r="X111" s="0" t="e">
        <f aca="true">MAX(0,W111*(1+(_xlfn.NORM.INV(RAND(),Inputs!$D$39,Inputs!$C$39)))-'Year Schedule'!$K$25+'Year Schedule'!$L$25)</f>
        <v>#VALUE!</v>
      </c>
      <c r="Y111" s="0" t="e">
        <f aca="true">MAX(0,X111*(1+(_xlfn.NORM.INV(RAND(),Inputs!$D$39,Inputs!$C$39)))-'Year Schedule'!$K$26+'Year Schedule'!$L$26)</f>
        <v>#VALUE!</v>
      </c>
      <c r="Z111" s="0" t="e">
        <f aca="true">MAX(0,Y111*(1+(_xlfn.NORM.INV(RAND(),Inputs!$D$39,Inputs!$C$39)))-'Year Schedule'!$K$27+'Year Schedule'!$L$27)</f>
        <v>#VALUE!</v>
      </c>
      <c r="AA111" s="0" t="e">
        <f aca="true">MAX(0,Z111*(1+(_xlfn.NORM.INV(RAND(),Inputs!$D$39,Inputs!$C$39)))-'Year Schedule'!$K$28+'Year Schedule'!$L$28)</f>
        <v>#VALUE!</v>
      </c>
      <c r="AB111" s="0" t="e">
        <f aca="true">MAX(0,AA111*(1+(_xlfn.NORM.INV(RAND(),Inputs!$D$39,Inputs!$C$39)))-'Year Schedule'!$K$29+'Year Schedule'!$L$29)</f>
        <v>#VALUE!</v>
      </c>
      <c r="AC111" s="0" t="e">
        <f aca="true">MAX(0,AB111*(1+(_xlfn.NORM.INV(RAND(),Inputs!$D$39,Inputs!$C$39)))-'Year Schedule'!$K$30+'Year Schedule'!$L$30)</f>
        <v>#VALUE!</v>
      </c>
      <c r="AD111" s="0" t="e">
        <f aca="true">MAX(0,AC111*(1+(_xlfn.NORM.INV(RAND(),Inputs!$D$39,Inputs!$C$39)))-'Year Schedule'!$K$31+'Year Schedule'!$L$31)</f>
        <v>#VALUE!</v>
      </c>
      <c r="AE111" s="0" t="e">
        <f aca="true">MAX(0,AD111*(1+(_xlfn.NORM.INV(RAND(),Inputs!$D$39,Inputs!$C$39)))-'Year Schedule'!$K$32+'Year Schedule'!$L$32)</f>
        <v>#VALUE!</v>
      </c>
      <c r="AF111" s="0" t="e">
        <f aca="true">MAX(0,AE111*(1+(_xlfn.NORM.INV(RAND(),Inputs!$D$39,Inputs!$C$39)))-'Year Schedule'!$K$33+'Year Schedule'!$L$33)</f>
        <v>#VALUE!</v>
      </c>
      <c r="AG111" s="0" t="e">
        <f aca="true">MAX(0,AF111*(1+(_xlfn.NORM.INV(RAND(),Inputs!$D$39,Inputs!$C$39)))-'Year Schedule'!$K$34+'Year Schedule'!$L$34)</f>
        <v>#VALUE!</v>
      </c>
      <c r="AH111" s="0" t="e">
        <f aca="true">MAX(0,AG111*(1+(_xlfn.NORM.INV(RAND(),Inputs!$D$39,Inputs!$C$39)))-'Year Schedule'!$K$35+'Year Schedule'!$L$35)</f>
        <v>#VALUE!</v>
      </c>
      <c r="AI111" s="0" t="e">
        <f aca="true">MAX(0,AH111*(1+(_xlfn.NORM.INV(RAND(),Inputs!$D$39,Inputs!$C$39)))-'Year Schedule'!$K$36+'Year Schedule'!$L$36)</f>
        <v>#VALUE!</v>
      </c>
      <c r="AJ111" s="0" t="e">
        <f aca="true">MAX(0,AI111*(1+(_xlfn.NORM.INV(RAND(),Inputs!$D$39,Inputs!$C$39)))-'Year Schedule'!$K$37+'Year Schedule'!$L$37)</f>
        <v>#VALUE!</v>
      </c>
      <c r="AK111" s="0" t="e">
        <f aca="true">MAX(0,AJ111*(1+(_xlfn.NORM.INV(RAND(),Inputs!$D$39,Inputs!$C$39)))-'Year Schedule'!$K$38+'Year Schedule'!$L$38)</f>
        <v>#VALUE!</v>
      </c>
      <c r="AL111" s="0" t="e">
        <f aca="true">MAX(0,AK111*(1+(_xlfn.NORM.INV(RAND(),Inputs!$D$39,Inputs!$C$39)))-'Year Schedule'!$K$39+'Year Schedule'!$L$39)</f>
        <v>#VALUE!</v>
      </c>
      <c r="AM111" s="0" t="e">
        <f aca="true">MAX(0,AL111*(1+(_xlfn.NORM.INV(RAND(),Inputs!$D$39,Inputs!$C$39)))-'Year Schedule'!$K$40+'Year Schedule'!$L$40)</f>
        <v>#VALUE!</v>
      </c>
      <c r="AN111" s="0" t="e">
        <f aca="true">MAX(0,AM111*(1+(_xlfn.NORM.INV(RAND(),Inputs!$D$39,Inputs!$C$39)))-'Year Schedule'!$K$41+'Year Schedule'!$L$41)</f>
        <v>#VALUE!</v>
      </c>
      <c r="AO111" s="0" t="e">
        <f aca="true">MAX(0,AN111*(1+(_xlfn.NORM.INV(RAND(),Inputs!$D$39,Inputs!$C$39)))-'Year Schedule'!$K$42+'Year Schedule'!$L$42)</f>
        <v>#VALUE!</v>
      </c>
      <c r="AP111" s="0" t="e">
        <f aca="true">MAX(0,AO111*(1+(_xlfn.NORM.INV(RAND(),Inputs!$D$39,Inputs!$C$39)))-'Year Schedule'!$K$43+'Year Schedule'!$L$43)</f>
        <v>#VALUE!</v>
      </c>
      <c r="AQ111" s="0" t="e">
        <f aca="true">MAX(0,AP111*(1+(_xlfn.NORM.INV(RAND(),Inputs!$D$39,Inputs!$C$39)))-'Year Schedule'!$K$44+'Year Schedule'!$L$44)</f>
        <v>#VALUE!</v>
      </c>
      <c r="AR111" s="0" t="e">
        <f aca="true">MAX(0,AQ111*(1+(_xlfn.NORM.INV(RAND(),Inputs!$D$39,Inputs!$C$39)))-'Year Schedule'!$K$45+'Year Schedule'!$L$45)</f>
        <v>#VALUE!</v>
      </c>
      <c r="AS111" s="0" t="e">
        <f aca="true">MAX(0,AR111*(1+(_xlfn.NORM.INV(RAND(),Inputs!$D$39,Inputs!$C$39)))-'Year Schedule'!$K$46+'Year Schedule'!$L$46)</f>
        <v>#VALUE!</v>
      </c>
      <c r="AT111" s="0" t="e">
        <f aca="true">MAX(0,AS111*(1+(_xlfn.NORM.INV(RAND(),Inputs!$D$39,Inputs!$C$39)))-'Year Schedule'!$K$47+'Year Schedule'!$L$47)</f>
        <v>#VALUE!</v>
      </c>
      <c r="AU111" s="0" t="e">
        <f aca="true">MAX(0,AT111*(1+(_xlfn.NORM.INV(RAND(),Inputs!$D$39,Inputs!$C$39)))-'Year Schedule'!$K$48+'Year Schedule'!$L$48)</f>
        <v>#VALUE!</v>
      </c>
      <c r="AV111" s="0" t="e">
        <f aca="true">MAX(0,AU111*(1+(_xlfn.NORM.INV(RAND(),Inputs!$D$39,Inputs!$C$39)))-'Year Schedule'!$K$49+'Year Schedule'!$L$49)</f>
        <v>#VALUE!</v>
      </c>
      <c r="AW111" s="0" t="e">
        <f aca="true">MAX(0,AV111*(1+(_xlfn.NORM.INV(RAND(),Inputs!$D$39,Inputs!$C$39)))-'Year Schedule'!$K$50+'Year Schedule'!$L$50)</f>
        <v>#VALUE!</v>
      </c>
      <c r="AX111" s="0" t="e">
        <f aca="true">MAX(0,AW111*(1+(_xlfn.NORM.INV(RAND(),Inputs!$D$39,Inputs!$C$39)))-'Year Schedule'!$K$51+'Year Schedule'!$L$51)</f>
        <v>#VALUE!</v>
      </c>
      <c r="AY111" s="0" t="e">
        <f aca="true">MAX(0,AX111*(1+(_xlfn.NORM.INV(RAND(),Inputs!$D$39,Inputs!$C$39)))-'Year Schedule'!$K$52+'Year Schedule'!$L$52)</f>
        <v>#VALUE!</v>
      </c>
      <c r="AZ111" s="0" t="e">
        <f aca="true">MAX(0,AY111*(1+(_xlfn.NORM.INV(RAND(),Inputs!$D$39,Inputs!$C$39)))-'Year Schedule'!$K$53+'Year Schedule'!$L$53)</f>
        <v>#VALUE!</v>
      </c>
      <c r="BA111" s="0" t="e">
        <f aca="false">INDEX(C111:AZ111,1,Inputs!$C$6)</f>
        <v>#VALUE!</v>
      </c>
      <c r="BB111" s="0" t="n">
        <f aca="false">IFERROR(EXP(SUMPRODUCT(LN((C111:INDEX(C111:AZ111,1,Inputs!$C$6)+$C$1004:INDEX($C$1004:$AZ$1004,1,Inputs!$C$6))/B111:INDEX(B111:AY111,1,Inputs!$C$6)))/Inputs!$C$6)-1,-1)</f>
        <v>-1</v>
      </c>
    </row>
    <row r="112" customFormat="false" ht="15" hidden="false" customHeight="true" outlineLevel="0" collapsed="false">
      <c r="A112" s="0" t="n">
        <v>110</v>
      </c>
      <c r="B112" s="177" t="n">
        <f aca="false">Inputs!$C$38</f>
        <v>0</v>
      </c>
      <c r="C112" s="0" t="e">
        <f aca="true">MAX(0,B112*(1+(_xlfn.NORM.INV(RAND(),Inputs!$D$39,Inputs!$C$39)))-'Year Schedule'!$K$4+'Year Schedule'!$L$4)</f>
        <v>#VALUE!</v>
      </c>
      <c r="D112" s="0" t="e">
        <f aca="true">MAX(0,C112*(1+(_xlfn.NORM.INV(RAND(),Inputs!$D$39,Inputs!$C$39)))-'Year Schedule'!$K$5+'Year Schedule'!$L$5)</f>
        <v>#VALUE!</v>
      </c>
      <c r="E112" s="0" t="e">
        <f aca="true">MAX(0,D112*(1+(_xlfn.NORM.INV(RAND(),Inputs!$D$39,Inputs!$C$39)))-'Year Schedule'!$K$6+'Year Schedule'!$L$6)</f>
        <v>#VALUE!</v>
      </c>
      <c r="F112" s="0" t="e">
        <f aca="true">MAX(0,E112*(1+(_xlfn.NORM.INV(RAND(),Inputs!$D$39,Inputs!$C$39)))-'Year Schedule'!$K$7+'Year Schedule'!$L$7)</f>
        <v>#VALUE!</v>
      </c>
      <c r="G112" s="0" t="e">
        <f aca="true">MAX(0,F112*(1+(_xlfn.NORM.INV(RAND(),Inputs!$D$39,Inputs!$C$39)))-'Year Schedule'!$K$8+'Year Schedule'!$L$8)</f>
        <v>#VALUE!</v>
      </c>
      <c r="H112" s="0" t="e">
        <f aca="true">MAX(0,G112*(1+(_xlfn.NORM.INV(RAND(),Inputs!$D$39,Inputs!$C$39)))-'Year Schedule'!$K$9+'Year Schedule'!$L$9)</f>
        <v>#VALUE!</v>
      </c>
      <c r="I112" s="0" t="e">
        <f aca="true">MAX(0,H112*(1+(_xlfn.NORM.INV(RAND(),Inputs!$D$39,Inputs!$C$39)))-'Year Schedule'!$K$10+'Year Schedule'!$L$10)</f>
        <v>#VALUE!</v>
      </c>
      <c r="J112" s="0" t="e">
        <f aca="true">MAX(0,I112*(1+(_xlfn.NORM.INV(RAND(),Inputs!$D$39,Inputs!$C$39)))-'Year Schedule'!$K$11+'Year Schedule'!$L$11)</f>
        <v>#VALUE!</v>
      </c>
      <c r="K112" s="0" t="e">
        <f aca="true">MAX(0,J112*(1+(_xlfn.NORM.INV(RAND(),Inputs!$D$39,Inputs!$C$39)))-'Year Schedule'!$K$12+'Year Schedule'!$L$12)</f>
        <v>#VALUE!</v>
      </c>
      <c r="L112" s="0" t="e">
        <f aca="true">MAX(0,K112*(1+(_xlfn.NORM.INV(RAND(),Inputs!$D$39,Inputs!$C$39)))-'Year Schedule'!$K$13+'Year Schedule'!$L$13)</f>
        <v>#VALUE!</v>
      </c>
      <c r="M112" s="0" t="e">
        <f aca="true">MAX(0,L112*(1+(_xlfn.NORM.INV(RAND(),Inputs!$D$39,Inputs!$C$39)))-'Year Schedule'!$K$14+'Year Schedule'!$L$14)</f>
        <v>#VALUE!</v>
      </c>
      <c r="N112" s="0" t="e">
        <f aca="true">MAX(0,M112*(1+(_xlfn.NORM.INV(RAND(),Inputs!$D$39,Inputs!$C$39)))-'Year Schedule'!$K$15+'Year Schedule'!$L$15)</f>
        <v>#VALUE!</v>
      </c>
      <c r="O112" s="0" t="e">
        <f aca="true">MAX(0,N112*(1+(_xlfn.NORM.INV(RAND(),Inputs!$D$39,Inputs!$C$39)))-'Year Schedule'!$K$16+'Year Schedule'!$L$16)</f>
        <v>#VALUE!</v>
      </c>
      <c r="P112" s="0" t="e">
        <f aca="true">MAX(0,O112*(1+(_xlfn.NORM.INV(RAND(),Inputs!$D$39,Inputs!$C$39)))-'Year Schedule'!$K$17+'Year Schedule'!$L$17)</f>
        <v>#VALUE!</v>
      </c>
      <c r="Q112" s="0" t="e">
        <f aca="true">MAX(0,P112*(1+(_xlfn.NORM.INV(RAND(),Inputs!$D$39,Inputs!$C$39)))-'Year Schedule'!$K$18+'Year Schedule'!$L$18)</f>
        <v>#VALUE!</v>
      </c>
      <c r="R112" s="0" t="e">
        <f aca="true">MAX(0,Q112*(1+(_xlfn.NORM.INV(RAND(),Inputs!$D$39,Inputs!$C$39)))-'Year Schedule'!$K$19+'Year Schedule'!$L$19)</f>
        <v>#VALUE!</v>
      </c>
      <c r="S112" s="0" t="e">
        <f aca="true">MAX(0,R112*(1+(_xlfn.NORM.INV(RAND(),Inputs!$D$39,Inputs!$C$39)))-'Year Schedule'!$K$20+'Year Schedule'!$L$20)</f>
        <v>#VALUE!</v>
      </c>
      <c r="T112" s="0" t="e">
        <f aca="true">MAX(0,S112*(1+(_xlfn.NORM.INV(RAND(),Inputs!$D$39,Inputs!$C$39)))-'Year Schedule'!$K$21+'Year Schedule'!$L$21)</f>
        <v>#VALUE!</v>
      </c>
      <c r="U112" s="0" t="e">
        <f aca="true">MAX(0,T112*(1+(_xlfn.NORM.INV(RAND(),Inputs!$D$39,Inputs!$C$39)))-'Year Schedule'!$K$22+'Year Schedule'!$L$22)</f>
        <v>#VALUE!</v>
      </c>
      <c r="V112" s="0" t="e">
        <f aca="true">MAX(0,U112*(1+(_xlfn.NORM.INV(RAND(),Inputs!$D$39,Inputs!$C$39)))-'Year Schedule'!$K$23+'Year Schedule'!$L$23)</f>
        <v>#VALUE!</v>
      </c>
      <c r="W112" s="0" t="e">
        <f aca="true">MAX(0,V112*(1+(_xlfn.NORM.INV(RAND(),Inputs!$D$39,Inputs!$C$39)))-'Year Schedule'!$K$24+'Year Schedule'!$L$24)</f>
        <v>#VALUE!</v>
      </c>
      <c r="X112" s="0" t="e">
        <f aca="true">MAX(0,W112*(1+(_xlfn.NORM.INV(RAND(),Inputs!$D$39,Inputs!$C$39)))-'Year Schedule'!$K$25+'Year Schedule'!$L$25)</f>
        <v>#VALUE!</v>
      </c>
      <c r="Y112" s="0" t="e">
        <f aca="true">MAX(0,X112*(1+(_xlfn.NORM.INV(RAND(),Inputs!$D$39,Inputs!$C$39)))-'Year Schedule'!$K$26+'Year Schedule'!$L$26)</f>
        <v>#VALUE!</v>
      </c>
      <c r="Z112" s="0" t="e">
        <f aca="true">MAX(0,Y112*(1+(_xlfn.NORM.INV(RAND(),Inputs!$D$39,Inputs!$C$39)))-'Year Schedule'!$K$27+'Year Schedule'!$L$27)</f>
        <v>#VALUE!</v>
      </c>
      <c r="AA112" s="0" t="e">
        <f aca="true">MAX(0,Z112*(1+(_xlfn.NORM.INV(RAND(),Inputs!$D$39,Inputs!$C$39)))-'Year Schedule'!$K$28+'Year Schedule'!$L$28)</f>
        <v>#VALUE!</v>
      </c>
      <c r="AB112" s="0" t="e">
        <f aca="true">MAX(0,AA112*(1+(_xlfn.NORM.INV(RAND(),Inputs!$D$39,Inputs!$C$39)))-'Year Schedule'!$K$29+'Year Schedule'!$L$29)</f>
        <v>#VALUE!</v>
      </c>
      <c r="AC112" s="0" t="e">
        <f aca="true">MAX(0,AB112*(1+(_xlfn.NORM.INV(RAND(),Inputs!$D$39,Inputs!$C$39)))-'Year Schedule'!$K$30+'Year Schedule'!$L$30)</f>
        <v>#VALUE!</v>
      </c>
      <c r="AD112" s="0" t="e">
        <f aca="true">MAX(0,AC112*(1+(_xlfn.NORM.INV(RAND(),Inputs!$D$39,Inputs!$C$39)))-'Year Schedule'!$K$31+'Year Schedule'!$L$31)</f>
        <v>#VALUE!</v>
      </c>
      <c r="AE112" s="0" t="e">
        <f aca="true">MAX(0,AD112*(1+(_xlfn.NORM.INV(RAND(),Inputs!$D$39,Inputs!$C$39)))-'Year Schedule'!$K$32+'Year Schedule'!$L$32)</f>
        <v>#VALUE!</v>
      </c>
      <c r="AF112" s="0" t="e">
        <f aca="true">MAX(0,AE112*(1+(_xlfn.NORM.INV(RAND(),Inputs!$D$39,Inputs!$C$39)))-'Year Schedule'!$K$33+'Year Schedule'!$L$33)</f>
        <v>#VALUE!</v>
      </c>
      <c r="AG112" s="0" t="e">
        <f aca="true">MAX(0,AF112*(1+(_xlfn.NORM.INV(RAND(),Inputs!$D$39,Inputs!$C$39)))-'Year Schedule'!$K$34+'Year Schedule'!$L$34)</f>
        <v>#VALUE!</v>
      </c>
      <c r="AH112" s="0" t="e">
        <f aca="true">MAX(0,AG112*(1+(_xlfn.NORM.INV(RAND(),Inputs!$D$39,Inputs!$C$39)))-'Year Schedule'!$K$35+'Year Schedule'!$L$35)</f>
        <v>#VALUE!</v>
      </c>
      <c r="AI112" s="0" t="e">
        <f aca="true">MAX(0,AH112*(1+(_xlfn.NORM.INV(RAND(),Inputs!$D$39,Inputs!$C$39)))-'Year Schedule'!$K$36+'Year Schedule'!$L$36)</f>
        <v>#VALUE!</v>
      </c>
      <c r="AJ112" s="0" t="e">
        <f aca="true">MAX(0,AI112*(1+(_xlfn.NORM.INV(RAND(),Inputs!$D$39,Inputs!$C$39)))-'Year Schedule'!$K$37+'Year Schedule'!$L$37)</f>
        <v>#VALUE!</v>
      </c>
      <c r="AK112" s="0" t="e">
        <f aca="true">MAX(0,AJ112*(1+(_xlfn.NORM.INV(RAND(),Inputs!$D$39,Inputs!$C$39)))-'Year Schedule'!$K$38+'Year Schedule'!$L$38)</f>
        <v>#VALUE!</v>
      </c>
      <c r="AL112" s="0" t="e">
        <f aca="true">MAX(0,AK112*(1+(_xlfn.NORM.INV(RAND(),Inputs!$D$39,Inputs!$C$39)))-'Year Schedule'!$K$39+'Year Schedule'!$L$39)</f>
        <v>#VALUE!</v>
      </c>
      <c r="AM112" s="0" t="e">
        <f aca="true">MAX(0,AL112*(1+(_xlfn.NORM.INV(RAND(),Inputs!$D$39,Inputs!$C$39)))-'Year Schedule'!$K$40+'Year Schedule'!$L$40)</f>
        <v>#VALUE!</v>
      </c>
      <c r="AN112" s="0" t="e">
        <f aca="true">MAX(0,AM112*(1+(_xlfn.NORM.INV(RAND(),Inputs!$D$39,Inputs!$C$39)))-'Year Schedule'!$K$41+'Year Schedule'!$L$41)</f>
        <v>#VALUE!</v>
      </c>
      <c r="AO112" s="0" t="e">
        <f aca="true">MAX(0,AN112*(1+(_xlfn.NORM.INV(RAND(),Inputs!$D$39,Inputs!$C$39)))-'Year Schedule'!$K$42+'Year Schedule'!$L$42)</f>
        <v>#VALUE!</v>
      </c>
      <c r="AP112" s="0" t="e">
        <f aca="true">MAX(0,AO112*(1+(_xlfn.NORM.INV(RAND(),Inputs!$D$39,Inputs!$C$39)))-'Year Schedule'!$K$43+'Year Schedule'!$L$43)</f>
        <v>#VALUE!</v>
      </c>
      <c r="AQ112" s="0" t="e">
        <f aca="true">MAX(0,AP112*(1+(_xlfn.NORM.INV(RAND(),Inputs!$D$39,Inputs!$C$39)))-'Year Schedule'!$K$44+'Year Schedule'!$L$44)</f>
        <v>#VALUE!</v>
      </c>
      <c r="AR112" s="0" t="e">
        <f aca="true">MAX(0,AQ112*(1+(_xlfn.NORM.INV(RAND(),Inputs!$D$39,Inputs!$C$39)))-'Year Schedule'!$K$45+'Year Schedule'!$L$45)</f>
        <v>#VALUE!</v>
      </c>
      <c r="AS112" s="0" t="e">
        <f aca="true">MAX(0,AR112*(1+(_xlfn.NORM.INV(RAND(),Inputs!$D$39,Inputs!$C$39)))-'Year Schedule'!$K$46+'Year Schedule'!$L$46)</f>
        <v>#VALUE!</v>
      </c>
      <c r="AT112" s="0" t="e">
        <f aca="true">MAX(0,AS112*(1+(_xlfn.NORM.INV(RAND(),Inputs!$D$39,Inputs!$C$39)))-'Year Schedule'!$K$47+'Year Schedule'!$L$47)</f>
        <v>#VALUE!</v>
      </c>
      <c r="AU112" s="0" t="e">
        <f aca="true">MAX(0,AT112*(1+(_xlfn.NORM.INV(RAND(),Inputs!$D$39,Inputs!$C$39)))-'Year Schedule'!$K$48+'Year Schedule'!$L$48)</f>
        <v>#VALUE!</v>
      </c>
      <c r="AV112" s="0" t="e">
        <f aca="true">MAX(0,AU112*(1+(_xlfn.NORM.INV(RAND(),Inputs!$D$39,Inputs!$C$39)))-'Year Schedule'!$K$49+'Year Schedule'!$L$49)</f>
        <v>#VALUE!</v>
      </c>
      <c r="AW112" s="0" t="e">
        <f aca="true">MAX(0,AV112*(1+(_xlfn.NORM.INV(RAND(),Inputs!$D$39,Inputs!$C$39)))-'Year Schedule'!$K$50+'Year Schedule'!$L$50)</f>
        <v>#VALUE!</v>
      </c>
      <c r="AX112" s="0" t="e">
        <f aca="true">MAX(0,AW112*(1+(_xlfn.NORM.INV(RAND(),Inputs!$D$39,Inputs!$C$39)))-'Year Schedule'!$K$51+'Year Schedule'!$L$51)</f>
        <v>#VALUE!</v>
      </c>
      <c r="AY112" s="0" t="e">
        <f aca="true">MAX(0,AX112*(1+(_xlfn.NORM.INV(RAND(),Inputs!$D$39,Inputs!$C$39)))-'Year Schedule'!$K$52+'Year Schedule'!$L$52)</f>
        <v>#VALUE!</v>
      </c>
      <c r="AZ112" s="0" t="e">
        <f aca="true">MAX(0,AY112*(1+(_xlfn.NORM.INV(RAND(),Inputs!$D$39,Inputs!$C$39)))-'Year Schedule'!$K$53+'Year Schedule'!$L$53)</f>
        <v>#VALUE!</v>
      </c>
      <c r="BA112" s="0" t="e">
        <f aca="false">INDEX(C112:AZ112,1,Inputs!$C$6)</f>
        <v>#VALUE!</v>
      </c>
      <c r="BB112" s="0" t="n">
        <f aca="false">IFERROR(EXP(SUMPRODUCT(LN((C112:INDEX(C112:AZ112,1,Inputs!$C$6)+$C$1004:INDEX($C$1004:$AZ$1004,1,Inputs!$C$6))/B112:INDEX(B112:AY112,1,Inputs!$C$6)))/Inputs!$C$6)-1,-1)</f>
        <v>-1</v>
      </c>
    </row>
    <row r="113" customFormat="false" ht="15" hidden="false" customHeight="true" outlineLevel="0" collapsed="false">
      <c r="A113" s="0" t="n">
        <v>111</v>
      </c>
      <c r="B113" s="177" t="n">
        <f aca="false">Inputs!$C$38</f>
        <v>0</v>
      </c>
      <c r="C113" s="0" t="e">
        <f aca="true">MAX(0,B113*(1+(_xlfn.NORM.INV(RAND(),Inputs!$D$39,Inputs!$C$39)))-'Year Schedule'!$K$4+'Year Schedule'!$L$4)</f>
        <v>#VALUE!</v>
      </c>
      <c r="D113" s="0" t="e">
        <f aca="true">MAX(0,C113*(1+(_xlfn.NORM.INV(RAND(),Inputs!$D$39,Inputs!$C$39)))-'Year Schedule'!$K$5+'Year Schedule'!$L$5)</f>
        <v>#VALUE!</v>
      </c>
      <c r="E113" s="0" t="e">
        <f aca="true">MAX(0,D113*(1+(_xlfn.NORM.INV(RAND(),Inputs!$D$39,Inputs!$C$39)))-'Year Schedule'!$K$6+'Year Schedule'!$L$6)</f>
        <v>#VALUE!</v>
      </c>
      <c r="F113" s="0" t="e">
        <f aca="true">MAX(0,E113*(1+(_xlfn.NORM.INV(RAND(),Inputs!$D$39,Inputs!$C$39)))-'Year Schedule'!$K$7+'Year Schedule'!$L$7)</f>
        <v>#VALUE!</v>
      </c>
      <c r="G113" s="0" t="e">
        <f aca="true">MAX(0,F113*(1+(_xlfn.NORM.INV(RAND(),Inputs!$D$39,Inputs!$C$39)))-'Year Schedule'!$K$8+'Year Schedule'!$L$8)</f>
        <v>#VALUE!</v>
      </c>
      <c r="H113" s="0" t="e">
        <f aca="true">MAX(0,G113*(1+(_xlfn.NORM.INV(RAND(),Inputs!$D$39,Inputs!$C$39)))-'Year Schedule'!$K$9+'Year Schedule'!$L$9)</f>
        <v>#VALUE!</v>
      </c>
      <c r="I113" s="0" t="e">
        <f aca="true">MAX(0,H113*(1+(_xlfn.NORM.INV(RAND(),Inputs!$D$39,Inputs!$C$39)))-'Year Schedule'!$K$10+'Year Schedule'!$L$10)</f>
        <v>#VALUE!</v>
      </c>
      <c r="J113" s="0" t="e">
        <f aca="true">MAX(0,I113*(1+(_xlfn.NORM.INV(RAND(),Inputs!$D$39,Inputs!$C$39)))-'Year Schedule'!$K$11+'Year Schedule'!$L$11)</f>
        <v>#VALUE!</v>
      </c>
      <c r="K113" s="0" t="e">
        <f aca="true">MAX(0,J113*(1+(_xlfn.NORM.INV(RAND(),Inputs!$D$39,Inputs!$C$39)))-'Year Schedule'!$K$12+'Year Schedule'!$L$12)</f>
        <v>#VALUE!</v>
      </c>
      <c r="L113" s="0" t="e">
        <f aca="true">MAX(0,K113*(1+(_xlfn.NORM.INV(RAND(),Inputs!$D$39,Inputs!$C$39)))-'Year Schedule'!$K$13+'Year Schedule'!$L$13)</f>
        <v>#VALUE!</v>
      </c>
      <c r="M113" s="0" t="e">
        <f aca="true">MAX(0,L113*(1+(_xlfn.NORM.INV(RAND(),Inputs!$D$39,Inputs!$C$39)))-'Year Schedule'!$K$14+'Year Schedule'!$L$14)</f>
        <v>#VALUE!</v>
      </c>
      <c r="N113" s="0" t="e">
        <f aca="true">MAX(0,M113*(1+(_xlfn.NORM.INV(RAND(),Inputs!$D$39,Inputs!$C$39)))-'Year Schedule'!$K$15+'Year Schedule'!$L$15)</f>
        <v>#VALUE!</v>
      </c>
      <c r="O113" s="0" t="e">
        <f aca="true">MAX(0,N113*(1+(_xlfn.NORM.INV(RAND(),Inputs!$D$39,Inputs!$C$39)))-'Year Schedule'!$K$16+'Year Schedule'!$L$16)</f>
        <v>#VALUE!</v>
      </c>
      <c r="P113" s="0" t="e">
        <f aca="true">MAX(0,O113*(1+(_xlfn.NORM.INV(RAND(),Inputs!$D$39,Inputs!$C$39)))-'Year Schedule'!$K$17+'Year Schedule'!$L$17)</f>
        <v>#VALUE!</v>
      </c>
      <c r="Q113" s="0" t="e">
        <f aca="true">MAX(0,P113*(1+(_xlfn.NORM.INV(RAND(),Inputs!$D$39,Inputs!$C$39)))-'Year Schedule'!$K$18+'Year Schedule'!$L$18)</f>
        <v>#VALUE!</v>
      </c>
      <c r="R113" s="0" t="e">
        <f aca="true">MAX(0,Q113*(1+(_xlfn.NORM.INV(RAND(),Inputs!$D$39,Inputs!$C$39)))-'Year Schedule'!$K$19+'Year Schedule'!$L$19)</f>
        <v>#VALUE!</v>
      </c>
      <c r="S113" s="0" t="e">
        <f aca="true">MAX(0,R113*(1+(_xlfn.NORM.INV(RAND(),Inputs!$D$39,Inputs!$C$39)))-'Year Schedule'!$K$20+'Year Schedule'!$L$20)</f>
        <v>#VALUE!</v>
      </c>
      <c r="T113" s="0" t="e">
        <f aca="true">MAX(0,S113*(1+(_xlfn.NORM.INV(RAND(),Inputs!$D$39,Inputs!$C$39)))-'Year Schedule'!$K$21+'Year Schedule'!$L$21)</f>
        <v>#VALUE!</v>
      </c>
      <c r="U113" s="0" t="e">
        <f aca="true">MAX(0,T113*(1+(_xlfn.NORM.INV(RAND(),Inputs!$D$39,Inputs!$C$39)))-'Year Schedule'!$K$22+'Year Schedule'!$L$22)</f>
        <v>#VALUE!</v>
      </c>
      <c r="V113" s="0" t="e">
        <f aca="true">MAX(0,U113*(1+(_xlfn.NORM.INV(RAND(),Inputs!$D$39,Inputs!$C$39)))-'Year Schedule'!$K$23+'Year Schedule'!$L$23)</f>
        <v>#VALUE!</v>
      </c>
      <c r="W113" s="0" t="e">
        <f aca="true">MAX(0,V113*(1+(_xlfn.NORM.INV(RAND(),Inputs!$D$39,Inputs!$C$39)))-'Year Schedule'!$K$24+'Year Schedule'!$L$24)</f>
        <v>#VALUE!</v>
      </c>
      <c r="X113" s="0" t="e">
        <f aca="true">MAX(0,W113*(1+(_xlfn.NORM.INV(RAND(),Inputs!$D$39,Inputs!$C$39)))-'Year Schedule'!$K$25+'Year Schedule'!$L$25)</f>
        <v>#VALUE!</v>
      </c>
      <c r="Y113" s="0" t="e">
        <f aca="true">MAX(0,X113*(1+(_xlfn.NORM.INV(RAND(),Inputs!$D$39,Inputs!$C$39)))-'Year Schedule'!$K$26+'Year Schedule'!$L$26)</f>
        <v>#VALUE!</v>
      </c>
      <c r="Z113" s="0" t="e">
        <f aca="true">MAX(0,Y113*(1+(_xlfn.NORM.INV(RAND(),Inputs!$D$39,Inputs!$C$39)))-'Year Schedule'!$K$27+'Year Schedule'!$L$27)</f>
        <v>#VALUE!</v>
      </c>
      <c r="AA113" s="0" t="e">
        <f aca="true">MAX(0,Z113*(1+(_xlfn.NORM.INV(RAND(),Inputs!$D$39,Inputs!$C$39)))-'Year Schedule'!$K$28+'Year Schedule'!$L$28)</f>
        <v>#VALUE!</v>
      </c>
      <c r="AB113" s="0" t="e">
        <f aca="true">MAX(0,AA113*(1+(_xlfn.NORM.INV(RAND(),Inputs!$D$39,Inputs!$C$39)))-'Year Schedule'!$K$29+'Year Schedule'!$L$29)</f>
        <v>#VALUE!</v>
      </c>
      <c r="AC113" s="0" t="e">
        <f aca="true">MAX(0,AB113*(1+(_xlfn.NORM.INV(RAND(),Inputs!$D$39,Inputs!$C$39)))-'Year Schedule'!$K$30+'Year Schedule'!$L$30)</f>
        <v>#VALUE!</v>
      </c>
      <c r="AD113" s="0" t="e">
        <f aca="true">MAX(0,AC113*(1+(_xlfn.NORM.INV(RAND(),Inputs!$D$39,Inputs!$C$39)))-'Year Schedule'!$K$31+'Year Schedule'!$L$31)</f>
        <v>#VALUE!</v>
      </c>
      <c r="AE113" s="0" t="e">
        <f aca="true">MAX(0,AD113*(1+(_xlfn.NORM.INV(RAND(),Inputs!$D$39,Inputs!$C$39)))-'Year Schedule'!$K$32+'Year Schedule'!$L$32)</f>
        <v>#VALUE!</v>
      </c>
      <c r="AF113" s="0" t="e">
        <f aca="true">MAX(0,AE113*(1+(_xlfn.NORM.INV(RAND(),Inputs!$D$39,Inputs!$C$39)))-'Year Schedule'!$K$33+'Year Schedule'!$L$33)</f>
        <v>#VALUE!</v>
      </c>
      <c r="AG113" s="0" t="e">
        <f aca="true">MAX(0,AF113*(1+(_xlfn.NORM.INV(RAND(),Inputs!$D$39,Inputs!$C$39)))-'Year Schedule'!$K$34+'Year Schedule'!$L$34)</f>
        <v>#VALUE!</v>
      </c>
      <c r="AH113" s="0" t="e">
        <f aca="true">MAX(0,AG113*(1+(_xlfn.NORM.INV(RAND(),Inputs!$D$39,Inputs!$C$39)))-'Year Schedule'!$K$35+'Year Schedule'!$L$35)</f>
        <v>#VALUE!</v>
      </c>
      <c r="AI113" s="0" t="e">
        <f aca="true">MAX(0,AH113*(1+(_xlfn.NORM.INV(RAND(),Inputs!$D$39,Inputs!$C$39)))-'Year Schedule'!$K$36+'Year Schedule'!$L$36)</f>
        <v>#VALUE!</v>
      </c>
      <c r="AJ113" s="0" t="e">
        <f aca="true">MAX(0,AI113*(1+(_xlfn.NORM.INV(RAND(),Inputs!$D$39,Inputs!$C$39)))-'Year Schedule'!$K$37+'Year Schedule'!$L$37)</f>
        <v>#VALUE!</v>
      </c>
      <c r="AK113" s="0" t="e">
        <f aca="true">MAX(0,AJ113*(1+(_xlfn.NORM.INV(RAND(),Inputs!$D$39,Inputs!$C$39)))-'Year Schedule'!$K$38+'Year Schedule'!$L$38)</f>
        <v>#VALUE!</v>
      </c>
      <c r="AL113" s="0" t="e">
        <f aca="true">MAX(0,AK113*(1+(_xlfn.NORM.INV(RAND(),Inputs!$D$39,Inputs!$C$39)))-'Year Schedule'!$K$39+'Year Schedule'!$L$39)</f>
        <v>#VALUE!</v>
      </c>
      <c r="AM113" s="0" t="e">
        <f aca="true">MAX(0,AL113*(1+(_xlfn.NORM.INV(RAND(),Inputs!$D$39,Inputs!$C$39)))-'Year Schedule'!$K$40+'Year Schedule'!$L$40)</f>
        <v>#VALUE!</v>
      </c>
      <c r="AN113" s="0" t="e">
        <f aca="true">MAX(0,AM113*(1+(_xlfn.NORM.INV(RAND(),Inputs!$D$39,Inputs!$C$39)))-'Year Schedule'!$K$41+'Year Schedule'!$L$41)</f>
        <v>#VALUE!</v>
      </c>
      <c r="AO113" s="0" t="e">
        <f aca="true">MAX(0,AN113*(1+(_xlfn.NORM.INV(RAND(),Inputs!$D$39,Inputs!$C$39)))-'Year Schedule'!$K$42+'Year Schedule'!$L$42)</f>
        <v>#VALUE!</v>
      </c>
      <c r="AP113" s="0" t="e">
        <f aca="true">MAX(0,AO113*(1+(_xlfn.NORM.INV(RAND(),Inputs!$D$39,Inputs!$C$39)))-'Year Schedule'!$K$43+'Year Schedule'!$L$43)</f>
        <v>#VALUE!</v>
      </c>
      <c r="AQ113" s="0" t="e">
        <f aca="true">MAX(0,AP113*(1+(_xlfn.NORM.INV(RAND(),Inputs!$D$39,Inputs!$C$39)))-'Year Schedule'!$K$44+'Year Schedule'!$L$44)</f>
        <v>#VALUE!</v>
      </c>
      <c r="AR113" s="0" t="e">
        <f aca="true">MAX(0,AQ113*(1+(_xlfn.NORM.INV(RAND(),Inputs!$D$39,Inputs!$C$39)))-'Year Schedule'!$K$45+'Year Schedule'!$L$45)</f>
        <v>#VALUE!</v>
      </c>
      <c r="AS113" s="0" t="e">
        <f aca="true">MAX(0,AR113*(1+(_xlfn.NORM.INV(RAND(),Inputs!$D$39,Inputs!$C$39)))-'Year Schedule'!$K$46+'Year Schedule'!$L$46)</f>
        <v>#VALUE!</v>
      </c>
      <c r="AT113" s="0" t="e">
        <f aca="true">MAX(0,AS113*(1+(_xlfn.NORM.INV(RAND(),Inputs!$D$39,Inputs!$C$39)))-'Year Schedule'!$K$47+'Year Schedule'!$L$47)</f>
        <v>#VALUE!</v>
      </c>
      <c r="AU113" s="0" t="e">
        <f aca="true">MAX(0,AT113*(1+(_xlfn.NORM.INV(RAND(),Inputs!$D$39,Inputs!$C$39)))-'Year Schedule'!$K$48+'Year Schedule'!$L$48)</f>
        <v>#VALUE!</v>
      </c>
      <c r="AV113" s="0" t="e">
        <f aca="true">MAX(0,AU113*(1+(_xlfn.NORM.INV(RAND(),Inputs!$D$39,Inputs!$C$39)))-'Year Schedule'!$K$49+'Year Schedule'!$L$49)</f>
        <v>#VALUE!</v>
      </c>
      <c r="AW113" s="0" t="e">
        <f aca="true">MAX(0,AV113*(1+(_xlfn.NORM.INV(RAND(),Inputs!$D$39,Inputs!$C$39)))-'Year Schedule'!$K$50+'Year Schedule'!$L$50)</f>
        <v>#VALUE!</v>
      </c>
      <c r="AX113" s="0" t="e">
        <f aca="true">MAX(0,AW113*(1+(_xlfn.NORM.INV(RAND(),Inputs!$D$39,Inputs!$C$39)))-'Year Schedule'!$K$51+'Year Schedule'!$L$51)</f>
        <v>#VALUE!</v>
      </c>
      <c r="AY113" s="0" t="e">
        <f aca="true">MAX(0,AX113*(1+(_xlfn.NORM.INV(RAND(),Inputs!$D$39,Inputs!$C$39)))-'Year Schedule'!$K$52+'Year Schedule'!$L$52)</f>
        <v>#VALUE!</v>
      </c>
      <c r="AZ113" s="0" t="e">
        <f aca="true">MAX(0,AY113*(1+(_xlfn.NORM.INV(RAND(),Inputs!$D$39,Inputs!$C$39)))-'Year Schedule'!$K$53+'Year Schedule'!$L$53)</f>
        <v>#VALUE!</v>
      </c>
      <c r="BA113" s="0" t="e">
        <f aca="false">INDEX(C113:AZ113,1,Inputs!$C$6)</f>
        <v>#VALUE!</v>
      </c>
      <c r="BB113" s="0" t="n">
        <f aca="false">IFERROR(EXP(SUMPRODUCT(LN((C113:INDEX(C113:AZ113,1,Inputs!$C$6)+$C$1004:INDEX($C$1004:$AZ$1004,1,Inputs!$C$6))/B113:INDEX(B113:AY113,1,Inputs!$C$6)))/Inputs!$C$6)-1,-1)</f>
        <v>-1</v>
      </c>
    </row>
    <row r="114" customFormat="false" ht="15" hidden="false" customHeight="true" outlineLevel="0" collapsed="false">
      <c r="A114" s="0" t="n">
        <v>112</v>
      </c>
      <c r="B114" s="177" t="n">
        <f aca="false">Inputs!$C$38</f>
        <v>0</v>
      </c>
      <c r="C114" s="0" t="e">
        <f aca="true">MAX(0,B114*(1+(_xlfn.NORM.INV(RAND(),Inputs!$D$39,Inputs!$C$39)))-'Year Schedule'!$K$4+'Year Schedule'!$L$4)</f>
        <v>#VALUE!</v>
      </c>
      <c r="D114" s="0" t="e">
        <f aca="true">MAX(0,C114*(1+(_xlfn.NORM.INV(RAND(),Inputs!$D$39,Inputs!$C$39)))-'Year Schedule'!$K$5+'Year Schedule'!$L$5)</f>
        <v>#VALUE!</v>
      </c>
      <c r="E114" s="0" t="e">
        <f aca="true">MAX(0,D114*(1+(_xlfn.NORM.INV(RAND(),Inputs!$D$39,Inputs!$C$39)))-'Year Schedule'!$K$6+'Year Schedule'!$L$6)</f>
        <v>#VALUE!</v>
      </c>
      <c r="F114" s="0" t="e">
        <f aca="true">MAX(0,E114*(1+(_xlfn.NORM.INV(RAND(),Inputs!$D$39,Inputs!$C$39)))-'Year Schedule'!$K$7+'Year Schedule'!$L$7)</f>
        <v>#VALUE!</v>
      </c>
      <c r="G114" s="0" t="e">
        <f aca="true">MAX(0,F114*(1+(_xlfn.NORM.INV(RAND(),Inputs!$D$39,Inputs!$C$39)))-'Year Schedule'!$K$8+'Year Schedule'!$L$8)</f>
        <v>#VALUE!</v>
      </c>
      <c r="H114" s="0" t="e">
        <f aca="true">MAX(0,G114*(1+(_xlfn.NORM.INV(RAND(),Inputs!$D$39,Inputs!$C$39)))-'Year Schedule'!$K$9+'Year Schedule'!$L$9)</f>
        <v>#VALUE!</v>
      </c>
      <c r="I114" s="0" t="e">
        <f aca="true">MAX(0,H114*(1+(_xlfn.NORM.INV(RAND(),Inputs!$D$39,Inputs!$C$39)))-'Year Schedule'!$K$10+'Year Schedule'!$L$10)</f>
        <v>#VALUE!</v>
      </c>
      <c r="J114" s="0" t="e">
        <f aca="true">MAX(0,I114*(1+(_xlfn.NORM.INV(RAND(),Inputs!$D$39,Inputs!$C$39)))-'Year Schedule'!$K$11+'Year Schedule'!$L$11)</f>
        <v>#VALUE!</v>
      </c>
      <c r="K114" s="0" t="e">
        <f aca="true">MAX(0,J114*(1+(_xlfn.NORM.INV(RAND(),Inputs!$D$39,Inputs!$C$39)))-'Year Schedule'!$K$12+'Year Schedule'!$L$12)</f>
        <v>#VALUE!</v>
      </c>
      <c r="L114" s="0" t="e">
        <f aca="true">MAX(0,K114*(1+(_xlfn.NORM.INV(RAND(),Inputs!$D$39,Inputs!$C$39)))-'Year Schedule'!$K$13+'Year Schedule'!$L$13)</f>
        <v>#VALUE!</v>
      </c>
      <c r="M114" s="0" t="e">
        <f aca="true">MAX(0,L114*(1+(_xlfn.NORM.INV(RAND(),Inputs!$D$39,Inputs!$C$39)))-'Year Schedule'!$K$14+'Year Schedule'!$L$14)</f>
        <v>#VALUE!</v>
      </c>
      <c r="N114" s="0" t="e">
        <f aca="true">MAX(0,M114*(1+(_xlfn.NORM.INV(RAND(),Inputs!$D$39,Inputs!$C$39)))-'Year Schedule'!$K$15+'Year Schedule'!$L$15)</f>
        <v>#VALUE!</v>
      </c>
      <c r="O114" s="0" t="e">
        <f aca="true">MAX(0,N114*(1+(_xlfn.NORM.INV(RAND(),Inputs!$D$39,Inputs!$C$39)))-'Year Schedule'!$K$16+'Year Schedule'!$L$16)</f>
        <v>#VALUE!</v>
      </c>
      <c r="P114" s="0" t="e">
        <f aca="true">MAX(0,O114*(1+(_xlfn.NORM.INV(RAND(),Inputs!$D$39,Inputs!$C$39)))-'Year Schedule'!$K$17+'Year Schedule'!$L$17)</f>
        <v>#VALUE!</v>
      </c>
      <c r="Q114" s="0" t="e">
        <f aca="true">MAX(0,P114*(1+(_xlfn.NORM.INV(RAND(),Inputs!$D$39,Inputs!$C$39)))-'Year Schedule'!$K$18+'Year Schedule'!$L$18)</f>
        <v>#VALUE!</v>
      </c>
      <c r="R114" s="0" t="e">
        <f aca="true">MAX(0,Q114*(1+(_xlfn.NORM.INV(RAND(),Inputs!$D$39,Inputs!$C$39)))-'Year Schedule'!$K$19+'Year Schedule'!$L$19)</f>
        <v>#VALUE!</v>
      </c>
      <c r="S114" s="0" t="e">
        <f aca="true">MAX(0,R114*(1+(_xlfn.NORM.INV(RAND(),Inputs!$D$39,Inputs!$C$39)))-'Year Schedule'!$K$20+'Year Schedule'!$L$20)</f>
        <v>#VALUE!</v>
      </c>
      <c r="T114" s="0" t="e">
        <f aca="true">MAX(0,S114*(1+(_xlfn.NORM.INV(RAND(),Inputs!$D$39,Inputs!$C$39)))-'Year Schedule'!$K$21+'Year Schedule'!$L$21)</f>
        <v>#VALUE!</v>
      </c>
      <c r="U114" s="0" t="e">
        <f aca="true">MAX(0,T114*(1+(_xlfn.NORM.INV(RAND(),Inputs!$D$39,Inputs!$C$39)))-'Year Schedule'!$K$22+'Year Schedule'!$L$22)</f>
        <v>#VALUE!</v>
      </c>
      <c r="V114" s="0" t="e">
        <f aca="true">MAX(0,U114*(1+(_xlfn.NORM.INV(RAND(),Inputs!$D$39,Inputs!$C$39)))-'Year Schedule'!$K$23+'Year Schedule'!$L$23)</f>
        <v>#VALUE!</v>
      </c>
      <c r="W114" s="0" t="e">
        <f aca="true">MAX(0,V114*(1+(_xlfn.NORM.INV(RAND(),Inputs!$D$39,Inputs!$C$39)))-'Year Schedule'!$K$24+'Year Schedule'!$L$24)</f>
        <v>#VALUE!</v>
      </c>
      <c r="X114" s="0" t="e">
        <f aca="true">MAX(0,W114*(1+(_xlfn.NORM.INV(RAND(),Inputs!$D$39,Inputs!$C$39)))-'Year Schedule'!$K$25+'Year Schedule'!$L$25)</f>
        <v>#VALUE!</v>
      </c>
      <c r="Y114" s="0" t="e">
        <f aca="true">MAX(0,X114*(1+(_xlfn.NORM.INV(RAND(),Inputs!$D$39,Inputs!$C$39)))-'Year Schedule'!$K$26+'Year Schedule'!$L$26)</f>
        <v>#VALUE!</v>
      </c>
      <c r="Z114" s="0" t="e">
        <f aca="true">MAX(0,Y114*(1+(_xlfn.NORM.INV(RAND(),Inputs!$D$39,Inputs!$C$39)))-'Year Schedule'!$K$27+'Year Schedule'!$L$27)</f>
        <v>#VALUE!</v>
      </c>
      <c r="AA114" s="0" t="e">
        <f aca="true">MAX(0,Z114*(1+(_xlfn.NORM.INV(RAND(),Inputs!$D$39,Inputs!$C$39)))-'Year Schedule'!$K$28+'Year Schedule'!$L$28)</f>
        <v>#VALUE!</v>
      </c>
      <c r="AB114" s="0" t="e">
        <f aca="true">MAX(0,AA114*(1+(_xlfn.NORM.INV(RAND(),Inputs!$D$39,Inputs!$C$39)))-'Year Schedule'!$K$29+'Year Schedule'!$L$29)</f>
        <v>#VALUE!</v>
      </c>
      <c r="AC114" s="0" t="e">
        <f aca="true">MAX(0,AB114*(1+(_xlfn.NORM.INV(RAND(),Inputs!$D$39,Inputs!$C$39)))-'Year Schedule'!$K$30+'Year Schedule'!$L$30)</f>
        <v>#VALUE!</v>
      </c>
      <c r="AD114" s="0" t="e">
        <f aca="true">MAX(0,AC114*(1+(_xlfn.NORM.INV(RAND(),Inputs!$D$39,Inputs!$C$39)))-'Year Schedule'!$K$31+'Year Schedule'!$L$31)</f>
        <v>#VALUE!</v>
      </c>
      <c r="AE114" s="0" t="e">
        <f aca="true">MAX(0,AD114*(1+(_xlfn.NORM.INV(RAND(),Inputs!$D$39,Inputs!$C$39)))-'Year Schedule'!$K$32+'Year Schedule'!$L$32)</f>
        <v>#VALUE!</v>
      </c>
      <c r="AF114" s="0" t="e">
        <f aca="true">MAX(0,AE114*(1+(_xlfn.NORM.INV(RAND(),Inputs!$D$39,Inputs!$C$39)))-'Year Schedule'!$K$33+'Year Schedule'!$L$33)</f>
        <v>#VALUE!</v>
      </c>
      <c r="AG114" s="0" t="e">
        <f aca="true">MAX(0,AF114*(1+(_xlfn.NORM.INV(RAND(),Inputs!$D$39,Inputs!$C$39)))-'Year Schedule'!$K$34+'Year Schedule'!$L$34)</f>
        <v>#VALUE!</v>
      </c>
      <c r="AH114" s="0" t="e">
        <f aca="true">MAX(0,AG114*(1+(_xlfn.NORM.INV(RAND(),Inputs!$D$39,Inputs!$C$39)))-'Year Schedule'!$K$35+'Year Schedule'!$L$35)</f>
        <v>#VALUE!</v>
      </c>
      <c r="AI114" s="0" t="e">
        <f aca="true">MAX(0,AH114*(1+(_xlfn.NORM.INV(RAND(),Inputs!$D$39,Inputs!$C$39)))-'Year Schedule'!$K$36+'Year Schedule'!$L$36)</f>
        <v>#VALUE!</v>
      </c>
      <c r="AJ114" s="0" t="e">
        <f aca="true">MAX(0,AI114*(1+(_xlfn.NORM.INV(RAND(),Inputs!$D$39,Inputs!$C$39)))-'Year Schedule'!$K$37+'Year Schedule'!$L$37)</f>
        <v>#VALUE!</v>
      </c>
      <c r="AK114" s="0" t="e">
        <f aca="true">MAX(0,AJ114*(1+(_xlfn.NORM.INV(RAND(),Inputs!$D$39,Inputs!$C$39)))-'Year Schedule'!$K$38+'Year Schedule'!$L$38)</f>
        <v>#VALUE!</v>
      </c>
      <c r="AL114" s="0" t="e">
        <f aca="true">MAX(0,AK114*(1+(_xlfn.NORM.INV(RAND(),Inputs!$D$39,Inputs!$C$39)))-'Year Schedule'!$K$39+'Year Schedule'!$L$39)</f>
        <v>#VALUE!</v>
      </c>
      <c r="AM114" s="0" t="e">
        <f aca="true">MAX(0,AL114*(1+(_xlfn.NORM.INV(RAND(),Inputs!$D$39,Inputs!$C$39)))-'Year Schedule'!$K$40+'Year Schedule'!$L$40)</f>
        <v>#VALUE!</v>
      </c>
      <c r="AN114" s="0" t="e">
        <f aca="true">MAX(0,AM114*(1+(_xlfn.NORM.INV(RAND(),Inputs!$D$39,Inputs!$C$39)))-'Year Schedule'!$K$41+'Year Schedule'!$L$41)</f>
        <v>#VALUE!</v>
      </c>
      <c r="AO114" s="0" t="e">
        <f aca="true">MAX(0,AN114*(1+(_xlfn.NORM.INV(RAND(),Inputs!$D$39,Inputs!$C$39)))-'Year Schedule'!$K$42+'Year Schedule'!$L$42)</f>
        <v>#VALUE!</v>
      </c>
      <c r="AP114" s="0" t="e">
        <f aca="true">MAX(0,AO114*(1+(_xlfn.NORM.INV(RAND(),Inputs!$D$39,Inputs!$C$39)))-'Year Schedule'!$K$43+'Year Schedule'!$L$43)</f>
        <v>#VALUE!</v>
      </c>
      <c r="AQ114" s="0" t="e">
        <f aca="true">MAX(0,AP114*(1+(_xlfn.NORM.INV(RAND(),Inputs!$D$39,Inputs!$C$39)))-'Year Schedule'!$K$44+'Year Schedule'!$L$44)</f>
        <v>#VALUE!</v>
      </c>
      <c r="AR114" s="0" t="e">
        <f aca="true">MAX(0,AQ114*(1+(_xlfn.NORM.INV(RAND(),Inputs!$D$39,Inputs!$C$39)))-'Year Schedule'!$K$45+'Year Schedule'!$L$45)</f>
        <v>#VALUE!</v>
      </c>
      <c r="AS114" s="0" t="e">
        <f aca="true">MAX(0,AR114*(1+(_xlfn.NORM.INV(RAND(),Inputs!$D$39,Inputs!$C$39)))-'Year Schedule'!$K$46+'Year Schedule'!$L$46)</f>
        <v>#VALUE!</v>
      </c>
      <c r="AT114" s="0" t="e">
        <f aca="true">MAX(0,AS114*(1+(_xlfn.NORM.INV(RAND(),Inputs!$D$39,Inputs!$C$39)))-'Year Schedule'!$K$47+'Year Schedule'!$L$47)</f>
        <v>#VALUE!</v>
      </c>
      <c r="AU114" s="0" t="e">
        <f aca="true">MAX(0,AT114*(1+(_xlfn.NORM.INV(RAND(),Inputs!$D$39,Inputs!$C$39)))-'Year Schedule'!$K$48+'Year Schedule'!$L$48)</f>
        <v>#VALUE!</v>
      </c>
      <c r="AV114" s="0" t="e">
        <f aca="true">MAX(0,AU114*(1+(_xlfn.NORM.INV(RAND(),Inputs!$D$39,Inputs!$C$39)))-'Year Schedule'!$K$49+'Year Schedule'!$L$49)</f>
        <v>#VALUE!</v>
      </c>
      <c r="AW114" s="0" t="e">
        <f aca="true">MAX(0,AV114*(1+(_xlfn.NORM.INV(RAND(),Inputs!$D$39,Inputs!$C$39)))-'Year Schedule'!$K$50+'Year Schedule'!$L$50)</f>
        <v>#VALUE!</v>
      </c>
      <c r="AX114" s="0" t="e">
        <f aca="true">MAX(0,AW114*(1+(_xlfn.NORM.INV(RAND(),Inputs!$D$39,Inputs!$C$39)))-'Year Schedule'!$K$51+'Year Schedule'!$L$51)</f>
        <v>#VALUE!</v>
      </c>
      <c r="AY114" s="0" t="e">
        <f aca="true">MAX(0,AX114*(1+(_xlfn.NORM.INV(RAND(),Inputs!$D$39,Inputs!$C$39)))-'Year Schedule'!$K$52+'Year Schedule'!$L$52)</f>
        <v>#VALUE!</v>
      </c>
      <c r="AZ114" s="0" t="e">
        <f aca="true">MAX(0,AY114*(1+(_xlfn.NORM.INV(RAND(),Inputs!$D$39,Inputs!$C$39)))-'Year Schedule'!$K$53+'Year Schedule'!$L$53)</f>
        <v>#VALUE!</v>
      </c>
      <c r="BA114" s="0" t="e">
        <f aca="false">INDEX(C114:AZ114,1,Inputs!$C$6)</f>
        <v>#VALUE!</v>
      </c>
      <c r="BB114" s="0" t="n">
        <f aca="false">IFERROR(EXP(SUMPRODUCT(LN((C114:INDEX(C114:AZ114,1,Inputs!$C$6)+$C$1004:INDEX($C$1004:$AZ$1004,1,Inputs!$C$6))/B114:INDEX(B114:AY114,1,Inputs!$C$6)))/Inputs!$C$6)-1,-1)</f>
        <v>-1</v>
      </c>
    </row>
    <row r="115" customFormat="false" ht="15" hidden="false" customHeight="true" outlineLevel="0" collapsed="false">
      <c r="A115" s="0" t="n">
        <v>113</v>
      </c>
      <c r="B115" s="177" t="n">
        <f aca="false">Inputs!$C$38</f>
        <v>0</v>
      </c>
      <c r="C115" s="0" t="e">
        <f aca="true">MAX(0,B115*(1+(_xlfn.NORM.INV(RAND(),Inputs!$D$39,Inputs!$C$39)))-'Year Schedule'!$K$4+'Year Schedule'!$L$4)</f>
        <v>#VALUE!</v>
      </c>
      <c r="D115" s="0" t="e">
        <f aca="true">MAX(0,C115*(1+(_xlfn.NORM.INV(RAND(),Inputs!$D$39,Inputs!$C$39)))-'Year Schedule'!$K$5+'Year Schedule'!$L$5)</f>
        <v>#VALUE!</v>
      </c>
      <c r="E115" s="0" t="e">
        <f aca="true">MAX(0,D115*(1+(_xlfn.NORM.INV(RAND(),Inputs!$D$39,Inputs!$C$39)))-'Year Schedule'!$K$6+'Year Schedule'!$L$6)</f>
        <v>#VALUE!</v>
      </c>
      <c r="F115" s="0" t="e">
        <f aca="true">MAX(0,E115*(1+(_xlfn.NORM.INV(RAND(),Inputs!$D$39,Inputs!$C$39)))-'Year Schedule'!$K$7+'Year Schedule'!$L$7)</f>
        <v>#VALUE!</v>
      </c>
      <c r="G115" s="0" t="e">
        <f aca="true">MAX(0,F115*(1+(_xlfn.NORM.INV(RAND(),Inputs!$D$39,Inputs!$C$39)))-'Year Schedule'!$K$8+'Year Schedule'!$L$8)</f>
        <v>#VALUE!</v>
      </c>
      <c r="H115" s="0" t="e">
        <f aca="true">MAX(0,G115*(1+(_xlfn.NORM.INV(RAND(),Inputs!$D$39,Inputs!$C$39)))-'Year Schedule'!$K$9+'Year Schedule'!$L$9)</f>
        <v>#VALUE!</v>
      </c>
      <c r="I115" s="0" t="e">
        <f aca="true">MAX(0,H115*(1+(_xlfn.NORM.INV(RAND(),Inputs!$D$39,Inputs!$C$39)))-'Year Schedule'!$K$10+'Year Schedule'!$L$10)</f>
        <v>#VALUE!</v>
      </c>
      <c r="J115" s="0" t="e">
        <f aca="true">MAX(0,I115*(1+(_xlfn.NORM.INV(RAND(),Inputs!$D$39,Inputs!$C$39)))-'Year Schedule'!$K$11+'Year Schedule'!$L$11)</f>
        <v>#VALUE!</v>
      </c>
      <c r="K115" s="0" t="e">
        <f aca="true">MAX(0,J115*(1+(_xlfn.NORM.INV(RAND(),Inputs!$D$39,Inputs!$C$39)))-'Year Schedule'!$K$12+'Year Schedule'!$L$12)</f>
        <v>#VALUE!</v>
      </c>
      <c r="L115" s="0" t="e">
        <f aca="true">MAX(0,K115*(1+(_xlfn.NORM.INV(RAND(),Inputs!$D$39,Inputs!$C$39)))-'Year Schedule'!$K$13+'Year Schedule'!$L$13)</f>
        <v>#VALUE!</v>
      </c>
      <c r="M115" s="0" t="e">
        <f aca="true">MAX(0,L115*(1+(_xlfn.NORM.INV(RAND(),Inputs!$D$39,Inputs!$C$39)))-'Year Schedule'!$K$14+'Year Schedule'!$L$14)</f>
        <v>#VALUE!</v>
      </c>
      <c r="N115" s="0" t="e">
        <f aca="true">MAX(0,M115*(1+(_xlfn.NORM.INV(RAND(),Inputs!$D$39,Inputs!$C$39)))-'Year Schedule'!$K$15+'Year Schedule'!$L$15)</f>
        <v>#VALUE!</v>
      </c>
      <c r="O115" s="0" t="e">
        <f aca="true">MAX(0,N115*(1+(_xlfn.NORM.INV(RAND(),Inputs!$D$39,Inputs!$C$39)))-'Year Schedule'!$K$16+'Year Schedule'!$L$16)</f>
        <v>#VALUE!</v>
      </c>
      <c r="P115" s="0" t="e">
        <f aca="true">MAX(0,O115*(1+(_xlfn.NORM.INV(RAND(),Inputs!$D$39,Inputs!$C$39)))-'Year Schedule'!$K$17+'Year Schedule'!$L$17)</f>
        <v>#VALUE!</v>
      </c>
      <c r="Q115" s="0" t="e">
        <f aca="true">MAX(0,P115*(1+(_xlfn.NORM.INV(RAND(),Inputs!$D$39,Inputs!$C$39)))-'Year Schedule'!$K$18+'Year Schedule'!$L$18)</f>
        <v>#VALUE!</v>
      </c>
      <c r="R115" s="0" t="e">
        <f aca="true">MAX(0,Q115*(1+(_xlfn.NORM.INV(RAND(),Inputs!$D$39,Inputs!$C$39)))-'Year Schedule'!$K$19+'Year Schedule'!$L$19)</f>
        <v>#VALUE!</v>
      </c>
      <c r="S115" s="0" t="e">
        <f aca="true">MAX(0,R115*(1+(_xlfn.NORM.INV(RAND(),Inputs!$D$39,Inputs!$C$39)))-'Year Schedule'!$K$20+'Year Schedule'!$L$20)</f>
        <v>#VALUE!</v>
      </c>
      <c r="T115" s="0" t="e">
        <f aca="true">MAX(0,S115*(1+(_xlfn.NORM.INV(RAND(),Inputs!$D$39,Inputs!$C$39)))-'Year Schedule'!$K$21+'Year Schedule'!$L$21)</f>
        <v>#VALUE!</v>
      </c>
      <c r="U115" s="0" t="e">
        <f aca="true">MAX(0,T115*(1+(_xlfn.NORM.INV(RAND(),Inputs!$D$39,Inputs!$C$39)))-'Year Schedule'!$K$22+'Year Schedule'!$L$22)</f>
        <v>#VALUE!</v>
      </c>
      <c r="V115" s="0" t="e">
        <f aca="true">MAX(0,U115*(1+(_xlfn.NORM.INV(RAND(),Inputs!$D$39,Inputs!$C$39)))-'Year Schedule'!$K$23+'Year Schedule'!$L$23)</f>
        <v>#VALUE!</v>
      </c>
      <c r="W115" s="0" t="e">
        <f aca="true">MAX(0,V115*(1+(_xlfn.NORM.INV(RAND(),Inputs!$D$39,Inputs!$C$39)))-'Year Schedule'!$K$24+'Year Schedule'!$L$24)</f>
        <v>#VALUE!</v>
      </c>
      <c r="X115" s="0" t="e">
        <f aca="true">MAX(0,W115*(1+(_xlfn.NORM.INV(RAND(),Inputs!$D$39,Inputs!$C$39)))-'Year Schedule'!$K$25+'Year Schedule'!$L$25)</f>
        <v>#VALUE!</v>
      </c>
      <c r="Y115" s="0" t="e">
        <f aca="true">MAX(0,X115*(1+(_xlfn.NORM.INV(RAND(),Inputs!$D$39,Inputs!$C$39)))-'Year Schedule'!$K$26+'Year Schedule'!$L$26)</f>
        <v>#VALUE!</v>
      </c>
      <c r="Z115" s="0" t="e">
        <f aca="true">MAX(0,Y115*(1+(_xlfn.NORM.INV(RAND(),Inputs!$D$39,Inputs!$C$39)))-'Year Schedule'!$K$27+'Year Schedule'!$L$27)</f>
        <v>#VALUE!</v>
      </c>
      <c r="AA115" s="0" t="e">
        <f aca="true">MAX(0,Z115*(1+(_xlfn.NORM.INV(RAND(),Inputs!$D$39,Inputs!$C$39)))-'Year Schedule'!$K$28+'Year Schedule'!$L$28)</f>
        <v>#VALUE!</v>
      </c>
      <c r="AB115" s="0" t="e">
        <f aca="true">MAX(0,AA115*(1+(_xlfn.NORM.INV(RAND(),Inputs!$D$39,Inputs!$C$39)))-'Year Schedule'!$K$29+'Year Schedule'!$L$29)</f>
        <v>#VALUE!</v>
      </c>
      <c r="AC115" s="0" t="e">
        <f aca="true">MAX(0,AB115*(1+(_xlfn.NORM.INV(RAND(),Inputs!$D$39,Inputs!$C$39)))-'Year Schedule'!$K$30+'Year Schedule'!$L$30)</f>
        <v>#VALUE!</v>
      </c>
      <c r="AD115" s="0" t="e">
        <f aca="true">MAX(0,AC115*(1+(_xlfn.NORM.INV(RAND(),Inputs!$D$39,Inputs!$C$39)))-'Year Schedule'!$K$31+'Year Schedule'!$L$31)</f>
        <v>#VALUE!</v>
      </c>
      <c r="AE115" s="0" t="e">
        <f aca="true">MAX(0,AD115*(1+(_xlfn.NORM.INV(RAND(),Inputs!$D$39,Inputs!$C$39)))-'Year Schedule'!$K$32+'Year Schedule'!$L$32)</f>
        <v>#VALUE!</v>
      </c>
      <c r="AF115" s="0" t="e">
        <f aca="true">MAX(0,AE115*(1+(_xlfn.NORM.INV(RAND(),Inputs!$D$39,Inputs!$C$39)))-'Year Schedule'!$K$33+'Year Schedule'!$L$33)</f>
        <v>#VALUE!</v>
      </c>
      <c r="AG115" s="0" t="e">
        <f aca="true">MAX(0,AF115*(1+(_xlfn.NORM.INV(RAND(),Inputs!$D$39,Inputs!$C$39)))-'Year Schedule'!$K$34+'Year Schedule'!$L$34)</f>
        <v>#VALUE!</v>
      </c>
      <c r="AH115" s="0" t="e">
        <f aca="true">MAX(0,AG115*(1+(_xlfn.NORM.INV(RAND(),Inputs!$D$39,Inputs!$C$39)))-'Year Schedule'!$K$35+'Year Schedule'!$L$35)</f>
        <v>#VALUE!</v>
      </c>
      <c r="AI115" s="0" t="e">
        <f aca="true">MAX(0,AH115*(1+(_xlfn.NORM.INV(RAND(),Inputs!$D$39,Inputs!$C$39)))-'Year Schedule'!$K$36+'Year Schedule'!$L$36)</f>
        <v>#VALUE!</v>
      </c>
      <c r="AJ115" s="0" t="e">
        <f aca="true">MAX(0,AI115*(1+(_xlfn.NORM.INV(RAND(),Inputs!$D$39,Inputs!$C$39)))-'Year Schedule'!$K$37+'Year Schedule'!$L$37)</f>
        <v>#VALUE!</v>
      </c>
      <c r="AK115" s="0" t="e">
        <f aca="true">MAX(0,AJ115*(1+(_xlfn.NORM.INV(RAND(),Inputs!$D$39,Inputs!$C$39)))-'Year Schedule'!$K$38+'Year Schedule'!$L$38)</f>
        <v>#VALUE!</v>
      </c>
      <c r="AL115" s="0" t="e">
        <f aca="true">MAX(0,AK115*(1+(_xlfn.NORM.INV(RAND(),Inputs!$D$39,Inputs!$C$39)))-'Year Schedule'!$K$39+'Year Schedule'!$L$39)</f>
        <v>#VALUE!</v>
      </c>
      <c r="AM115" s="0" t="e">
        <f aca="true">MAX(0,AL115*(1+(_xlfn.NORM.INV(RAND(),Inputs!$D$39,Inputs!$C$39)))-'Year Schedule'!$K$40+'Year Schedule'!$L$40)</f>
        <v>#VALUE!</v>
      </c>
      <c r="AN115" s="0" t="e">
        <f aca="true">MAX(0,AM115*(1+(_xlfn.NORM.INV(RAND(),Inputs!$D$39,Inputs!$C$39)))-'Year Schedule'!$K$41+'Year Schedule'!$L$41)</f>
        <v>#VALUE!</v>
      </c>
      <c r="AO115" s="0" t="e">
        <f aca="true">MAX(0,AN115*(1+(_xlfn.NORM.INV(RAND(),Inputs!$D$39,Inputs!$C$39)))-'Year Schedule'!$K$42+'Year Schedule'!$L$42)</f>
        <v>#VALUE!</v>
      </c>
      <c r="AP115" s="0" t="e">
        <f aca="true">MAX(0,AO115*(1+(_xlfn.NORM.INV(RAND(),Inputs!$D$39,Inputs!$C$39)))-'Year Schedule'!$K$43+'Year Schedule'!$L$43)</f>
        <v>#VALUE!</v>
      </c>
      <c r="AQ115" s="0" t="e">
        <f aca="true">MAX(0,AP115*(1+(_xlfn.NORM.INV(RAND(),Inputs!$D$39,Inputs!$C$39)))-'Year Schedule'!$K$44+'Year Schedule'!$L$44)</f>
        <v>#VALUE!</v>
      </c>
      <c r="AR115" s="0" t="e">
        <f aca="true">MAX(0,AQ115*(1+(_xlfn.NORM.INV(RAND(),Inputs!$D$39,Inputs!$C$39)))-'Year Schedule'!$K$45+'Year Schedule'!$L$45)</f>
        <v>#VALUE!</v>
      </c>
      <c r="AS115" s="0" t="e">
        <f aca="true">MAX(0,AR115*(1+(_xlfn.NORM.INV(RAND(),Inputs!$D$39,Inputs!$C$39)))-'Year Schedule'!$K$46+'Year Schedule'!$L$46)</f>
        <v>#VALUE!</v>
      </c>
      <c r="AT115" s="0" t="e">
        <f aca="true">MAX(0,AS115*(1+(_xlfn.NORM.INV(RAND(),Inputs!$D$39,Inputs!$C$39)))-'Year Schedule'!$K$47+'Year Schedule'!$L$47)</f>
        <v>#VALUE!</v>
      </c>
      <c r="AU115" s="0" t="e">
        <f aca="true">MAX(0,AT115*(1+(_xlfn.NORM.INV(RAND(),Inputs!$D$39,Inputs!$C$39)))-'Year Schedule'!$K$48+'Year Schedule'!$L$48)</f>
        <v>#VALUE!</v>
      </c>
      <c r="AV115" s="0" t="e">
        <f aca="true">MAX(0,AU115*(1+(_xlfn.NORM.INV(RAND(),Inputs!$D$39,Inputs!$C$39)))-'Year Schedule'!$K$49+'Year Schedule'!$L$49)</f>
        <v>#VALUE!</v>
      </c>
      <c r="AW115" s="0" t="e">
        <f aca="true">MAX(0,AV115*(1+(_xlfn.NORM.INV(RAND(),Inputs!$D$39,Inputs!$C$39)))-'Year Schedule'!$K$50+'Year Schedule'!$L$50)</f>
        <v>#VALUE!</v>
      </c>
      <c r="AX115" s="0" t="e">
        <f aca="true">MAX(0,AW115*(1+(_xlfn.NORM.INV(RAND(),Inputs!$D$39,Inputs!$C$39)))-'Year Schedule'!$K$51+'Year Schedule'!$L$51)</f>
        <v>#VALUE!</v>
      </c>
      <c r="AY115" s="0" t="e">
        <f aca="true">MAX(0,AX115*(1+(_xlfn.NORM.INV(RAND(),Inputs!$D$39,Inputs!$C$39)))-'Year Schedule'!$K$52+'Year Schedule'!$L$52)</f>
        <v>#VALUE!</v>
      </c>
      <c r="AZ115" s="0" t="e">
        <f aca="true">MAX(0,AY115*(1+(_xlfn.NORM.INV(RAND(),Inputs!$D$39,Inputs!$C$39)))-'Year Schedule'!$K$53+'Year Schedule'!$L$53)</f>
        <v>#VALUE!</v>
      </c>
      <c r="BA115" s="0" t="e">
        <f aca="false">INDEX(C115:AZ115,1,Inputs!$C$6)</f>
        <v>#VALUE!</v>
      </c>
      <c r="BB115" s="0" t="n">
        <f aca="false">IFERROR(EXP(SUMPRODUCT(LN((C115:INDEX(C115:AZ115,1,Inputs!$C$6)+$C$1004:INDEX($C$1004:$AZ$1004,1,Inputs!$C$6))/B115:INDEX(B115:AY115,1,Inputs!$C$6)))/Inputs!$C$6)-1,-1)</f>
        <v>-1</v>
      </c>
    </row>
    <row r="116" customFormat="false" ht="15" hidden="false" customHeight="true" outlineLevel="0" collapsed="false">
      <c r="A116" s="0" t="n">
        <v>114</v>
      </c>
      <c r="B116" s="177" t="n">
        <f aca="false">Inputs!$C$38</f>
        <v>0</v>
      </c>
      <c r="C116" s="0" t="e">
        <f aca="true">MAX(0,B116*(1+(_xlfn.NORM.INV(RAND(),Inputs!$D$39,Inputs!$C$39)))-'Year Schedule'!$K$4+'Year Schedule'!$L$4)</f>
        <v>#VALUE!</v>
      </c>
      <c r="D116" s="0" t="e">
        <f aca="true">MAX(0,C116*(1+(_xlfn.NORM.INV(RAND(),Inputs!$D$39,Inputs!$C$39)))-'Year Schedule'!$K$5+'Year Schedule'!$L$5)</f>
        <v>#VALUE!</v>
      </c>
      <c r="E116" s="0" t="e">
        <f aca="true">MAX(0,D116*(1+(_xlfn.NORM.INV(RAND(),Inputs!$D$39,Inputs!$C$39)))-'Year Schedule'!$K$6+'Year Schedule'!$L$6)</f>
        <v>#VALUE!</v>
      </c>
      <c r="F116" s="0" t="e">
        <f aca="true">MAX(0,E116*(1+(_xlfn.NORM.INV(RAND(),Inputs!$D$39,Inputs!$C$39)))-'Year Schedule'!$K$7+'Year Schedule'!$L$7)</f>
        <v>#VALUE!</v>
      </c>
      <c r="G116" s="0" t="e">
        <f aca="true">MAX(0,F116*(1+(_xlfn.NORM.INV(RAND(),Inputs!$D$39,Inputs!$C$39)))-'Year Schedule'!$K$8+'Year Schedule'!$L$8)</f>
        <v>#VALUE!</v>
      </c>
      <c r="H116" s="0" t="e">
        <f aca="true">MAX(0,G116*(1+(_xlfn.NORM.INV(RAND(),Inputs!$D$39,Inputs!$C$39)))-'Year Schedule'!$K$9+'Year Schedule'!$L$9)</f>
        <v>#VALUE!</v>
      </c>
      <c r="I116" s="0" t="e">
        <f aca="true">MAX(0,H116*(1+(_xlfn.NORM.INV(RAND(),Inputs!$D$39,Inputs!$C$39)))-'Year Schedule'!$K$10+'Year Schedule'!$L$10)</f>
        <v>#VALUE!</v>
      </c>
      <c r="J116" s="0" t="e">
        <f aca="true">MAX(0,I116*(1+(_xlfn.NORM.INV(RAND(),Inputs!$D$39,Inputs!$C$39)))-'Year Schedule'!$K$11+'Year Schedule'!$L$11)</f>
        <v>#VALUE!</v>
      </c>
      <c r="K116" s="0" t="e">
        <f aca="true">MAX(0,J116*(1+(_xlfn.NORM.INV(RAND(),Inputs!$D$39,Inputs!$C$39)))-'Year Schedule'!$K$12+'Year Schedule'!$L$12)</f>
        <v>#VALUE!</v>
      </c>
      <c r="L116" s="0" t="e">
        <f aca="true">MAX(0,K116*(1+(_xlfn.NORM.INV(RAND(),Inputs!$D$39,Inputs!$C$39)))-'Year Schedule'!$K$13+'Year Schedule'!$L$13)</f>
        <v>#VALUE!</v>
      </c>
      <c r="M116" s="0" t="e">
        <f aca="true">MAX(0,L116*(1+(_xlfn.NORM.INV(RAND(),Inputs!$D$39,Inputs!$C$39)))-'Year Schedule'!$K$14+'Year Schedule'!$L$14)</f>
        <v>#VALUE!</v>
      </c>
      <c r="N116" s="0" t="e">
        <f aca="true">MAX(0,M116*(1+(_xlfn.NORM.INV(RAND(),Inputs!$D$39,Inputs!$C$39)))-'Year Schedule'!$K$15+'Year Schedule'!$L$15)</f>
        <v>#VALUE!</v>
      </c>
      <c r="O116" s="0" t="e">
        <f aca="true">MAX(0,N116*(1+(_xlfn.NORM.INV(RAND(),Inputs!$D$39,Inputs!$C$39)))-'Year Schedule'!$K$16+'Year Schedule'!$L$16)</f>
        <v>#VALUE!</v>
      </c>
      <c r="P116" s="0" t="e">
        <f aca="true">MAX(0,O116*(1+(_xlfn.NORM.INV(RAND(),Inputs!$D$39,Inputs!$C$39)))-'Year Schedule'!$K$17+'Year Schedule'!$L$17)</f>
        <v>#VALUE!</v>
      </c>
      <c r="Q116" s="0" t="e">
        <f aca="true">MAX(0,P116*(1+(_xlfn.NORM.INV(RAND(),Inputs!$D$39,Inputs!$C$39)))-'Year Schedule'!$K$18+'Year Schedule'!$L$18)</f>
        <v>#VALUE!</v>
      </c>
      <c r="R116" s="0" t="e">
        <f aca="true">MAX(0,Q116*(1+(_xlfn.NORM.INV(RAND(),Inputs!$D$39,Inputs!$C$39)))-'Year Schedule'!$K$19+'Year Schedule'!$L$19)</f>
        <v>#VALUE!</v>
      </c>
      <c r="S116" s="0" t="e">
        <f aca="true">MAX(0,R116*(1+(_xlfn.NORM.INV(RAND(),Inputs!$D$39,Inputs!$C$39)))-'Year Schedule'!$K$20+'Year Schedule'!$L$20)</f>
        <v>#VALUE!</v>
      </c>
      <c r="T116" s="0" t="e">
        <f aca="true">MAX(0,S116*(1+(_xlfn.NORM.INV(RAND(),Inputs!$D$39,Inputs!$C$39)))-'Year Schedule'!$K$21+'Year Schedule'!$L$21)</f>
        <v>#VALUE!</v>
      </c>
      <c r="U116" s="0" t="e">
        <f aca="true">MAX(0,T116*(1+(_xlfn.NORM.INV(RAND(),Inputs!$D$39,Inputs!$C$39)))-'Year Schedule'!$K$22+'Year Schedule'!$L$22)</f>
        <v>#VALUE!</v>
      </c>
      <c r="V116" s="0" t="e">
        <f aca="true">MAX(0,U116*(1+(_xlfn.NORM.INV(RAND(),Inputs!$D$39,Inputs!$C$39)))-'Year Schedule'!$K$23+'Year Schedule'!$L$23)</f>
        <v>#VALUE!</v>
      </c>
      <c r="W116" s="0" t="e">
        <f aca="true">MAX(0,V116*(1+(_xlfn.NORM.INV(RAND(),Inputs!$D$39,Inputs!$C$39)))-'Year Schedule'!$K$24+'Year Schedule'!$L$24)</f>
        <v>#VALUE!</v>
      </c>
      <c r="X116" s="0" t="e">
        <f aca="true">MAX(0,W116*(1+(_xlfn.NORM.INV(RAND(),Inputs!$D$39,Inputs!$C$39)))-'Year Schedule'!$K$25+'Year Schedule'!$L$25)</f>
        <v>#VALUE!</v>
      </c>
      <c r="Y116" s="0" t="e">
        <f aca="true">MAX(0,X116*(1+(_xlfn.NORM.INV(RAND(),Inputs!$D$39,Inputs!$C$39)))-'Year Schedule'!$K$26+'Year Schedule'!$L$26)</f>
        <v>#VALUE!</v>
      </c>
      <c r="Z116" s="0" t="e">
        <f aca="true">MAX(0,Y116*(1+(_xlfn.NORM.INV(RAND(),Inputs!$D$39,Inputs!$C$39)))-'Year Schedule'!$K$27+'Year Schedule'!$L$27)</f>
        <v>#VALUE!</v>
      </c>
      <c r="AA116" s="0" t="e">
        <f aca="true">MAX(0,Z116*(1+(_xlfn.NORM.INV(RAND(),Inputs!$D$39,Inputs!$C$39)))-'Year Schedule'!$K$28+'Year Schedule'!$L$28)</f>
        <v>#VALUE!</v>
      </c>
      <c r="AB116" s="0" t="e">
        <f aca="true">MAX(0,AA116*(1+(_xlfn.NORM.INV(RAND(),Inputs!$D$39,Inputs!$C$39)))-'Year Schedule'!$K$29+'Year Schedule'!$L$29)</f>
        <v>#VALUE!</v>
      </c>
      <c r="AC116" s="0" t="e">
        <f aca="true">MAX(0,AB116*(1+(_xlfn.NORM.INV(RAND(),Inputs!$D$39,Inputs!$C$39)))-'Year Schedule'!$K$30+'Year Schedule'!$L$30)</f>
        <v>#VALUE!</v>
      </c>
      <c r="AD116" s="0" t="e">
        <f aca="true">MAX(0,AC116*(1+(_xlfn.NORM.INV(RAND(),Inputs!$D$39,Inputs!$C$39)))-'Year Schedule'!$K$31+'Year Schedule'!$L$31)</f>
        <v>#VALUE!</v>
      </c>
      <c r="AE116" s="0" t="e">
        <f aca="true">MAX(0,AD116*(1+(_xlfn.NORM.INV(RAND(),Inputs!$D$39,Inputs!$C$39)))-'Year Schedule'!$K$32+'Year Schedule'!$L$32)</f>
        <v>#VALUE!</v>
      </c>
      <c r="AF116" s="0" t="e">
        <f aca="true">MAX(0,AE116*(1+(_xlfn.NORM.INV(RAND(),Inputs!$D$39,Inputs!$C$39)))-'Year Schedule'!$K$33+'Year Schedule'!$L$33)</f>
        <v>#VALUE!</v>
      </c>
      <c r="AG116" s="0" t="e">
        <f aca="true">MAX(0,AF116*(1+(_xlfn.NORM.INV(RAND(),Inputs!$D$39,Inputs!$C$39)))-'Year Schedule'!$K$34+'Year Schedule'!$L$34)</f>
        <v>#VALUE!</v>
      </c>
      <c r="AH116" s="0" t="e">
        <f aca="true">MAX(0,AG116*(1+(_xlfn.NORM.INV(RAND(),Inputs!$D$39,Inputs!$C$39)))-'Year Schedule'!$K$35+'Year Schedule'!$L$35)</f>
        <v>#VALUE!</v>
      </c>
      <c r="AI116" s="0" t="e">
        <f aca="true">MAX(0,AH116*(1+(_xlfn.NORM.INV(RAND(),Inputs!$D$39,Inputs!$C$39)))-'Year Schedule'!$K$36+'Year Schedule'!$L$36)</f>
        <v>#VALUE!</v>
      </c>
      <c r="AJ116" s="0" t="e">
        <f aca="true">MAX(0,AI116*(1+(_xlfn.NORM.INV(RAND(),Inputs!$D$39,Inputs!$C$39)))-'Year Schedule'!$K$37+'Year Schedule'!$L$37)</f>
        <v>#VALUE!</v>
      </c>
      <c r="AK116" s="0" t="e">
        <f aca="true">MAX(0,AJ116*(1+(_xlfn.NORM.INV(RAND(),Inputs!$D$39,Inputs!$C$39)))-'Year Schedule'!$K$38+'Year Schedule'!$L$38)</f>
        <v>#VALUE!</v>
      </c>
      <c r="AL116" s="0" t="e">
        <f aca="true">MAX(0,AK116*(1+(_xlfn.NORM.INV(RAND(),Inputs!$D$39,Inputs!$C$39)))-'Year Schedule'!$K$39+'Year Schedule'!$L$39)</f>
        <v>#VALUE!</v>
      </c>
      <c r="AM116" s="0" t="e">
        <f aca="true">MAX(0,AL116*(1+(_xlfn.NORM.INV(RAND(),Inputs!$D$39,Inputs!$C$39)))-'Year Schedule'!$K$40+'Year Schedule'!$L$40)</f>
        <v>#VALUE!</v>
      </c>
      <c r="AN116" s="0" t="e">
        <f aca="true">MAX(0,AM116*(1+(_xlfn.NORM.INV(RAND(),Inputs!$D$39,Inputs!$C$39)))-'Year Schedule'!$K$41+'Year Schedule'!$L$41)</f>
        <v>#VALUE!</v>
      </c>
      <c r="AO116" s="0" t="e">
        <f aca="true">MAX(0,AN116*(1+(_xlfn.NORM.INV(RAND(),Inputs!$D$39,Inputs!$C$39)))-'Year Schedule'!$K$42+'Year Schedule'!$L$42)</f>
        <v>#VALUE!</v>
      </c>
      <c r="AP116" s="0" t="e">
        <f aca="true">MAX(0,AO116*(1+(_xlfn.NORM.INV(RAND(),Inputs!$D$39,Inputs!$C$39)))-'Year Schedule'!$K$43+'Year Schedule'!$L$43)</f>
        <v>#VALUE!</v>
      </c>
      <c r="AQ116" s="0" t="e">
        <f aca="true">MAX(0,AP116*(1+(_xlfn.NORM.INV(RAND(),Inputs!$D$39,Inputs!$C$39)))-'Year Schedule'!$K$44+'Year Schedule'!$L$44)</f>
        <v>#VALUE!</v>
      </c>
      <c r="AR116" s="0" t="e">
        <f aca="true">MAX(0,AQ116*(1+(_xlfn.NORM.INV(RAND(),Inputs!$D$39,Inputs!$C$39)))-'Year Schedule'!$K$45+'Year Schedule'!$L$45)</f>
        <v>#VALUE!</v>
      </c>
      <c r="AS116" s="0" t="e">
        <f aca="true">MAX(0,AR116*(1+(_xlfn.NORM.INV(RAND(),Inputs!$D$39,Inputs!$C$39)))-'Year Schedule'!$K$46+'Year Schedule'!$L$46)</f>
        <v>#VALUE!</v>
      </c>
      <c r="AT116" s="0" t="e">
        <f aca="true">MAX(0,AS116*(1+(_xlfn.NORM.INV(RAND(),Inputs!$D$39,Inputs!$C$39)))-'Year Schedule'!$K$47+'Year Schedule'!$L$47)</f>
        <v>#VALUE!</v>
      </c>
      <c r="AU116" s="0" t="e">
        <f aca="true">MAX(0,AT116*(1+(_xlfn.NORM.INV(RAND(),Inputs!$D$39,Inputs!$C$39)))-'Year Schedule'!$K$48+'Year Schedule'!$L$48)</f>
        <v>#VALUE!</v>
      </c>
      <c r="AV116" s="0" t="e">
        <f aca="true">MAX(0,AU116*(1+(_xlfn.NORM.INV(RAND(),Inputs!$D$39,Inputs!$C$39)))-'Year Schedule'!$K$49+'Year Schedule'!$L$49)</f>
        <v>#VALUE!</v>
      </c>
      <c r="AW116" s="0" t="e">
        <f aca="true">MAX(0,AV116*(1+(_xlfn.NORM.INV(RAND(),Inputs!$D$39,Inputs!$C$39)))-'Year Schedule'!$K$50+'Year Schedule'!$L$50)</f>
        <v>#VALUE!</v>
      </c>
      <c r="AX116" s="0" t="e">
        <f aca="true">MAX(0,AW116*(1+(_xlfn.NORM.INV(RAND(),Inputs!$D$39,Inputs!$C$39)))-'Year Schedule'!$K$51+'Year Schedule'!$L$51)</f>
        <v>#VALUE!</v>
      </c>
      <c r="AY116" s="0" t="e">
        <f aca="true">MAX(0,AX116*(1+(_xlfn.NORM.INV(RAND(),Inputs!$D$39,Inputs!$C$39)))-'Year Schedule'!$K$52+'Year Schedule'!$L$52)</f>
        <v>#VALUE!</v>
      </c>
      <c r="AZ116" s="0" t="e">
        <f aca="true">MAX(0,AY116*(1+(_xlfn.NORM.INV(RAND(),Inputs!$D$39,Inputs!$C$39)))-'Year Schedule'!$K$53+'Year Schedule'!$L$53)</f>
        <v>#VALUE!</v>
      </c>
      <c r="BA116" s="0" t="e">
        <f aca="false">INDEX(C116:AZ116,1,Inputs!$C$6)</f>
        <v>#VALUE!</v>
      </c>
      <c r="BB116" s="0" t="n">
        <f aca="false">IFERROR(EXP(SUMPRODUCT(LN((C116:INDEX(C116:AZ116,1,Inputs!$C$6)+$C$1004:INDEX($C$1004:$AZ$1004,1,Inputs!$C$6))/B116:INDEX(B116:AY116,1,Inputs!$C$6)))/Inputs!$C$6)-1,-1)</f>
        <v>-1</v>
      </c>
    </row>
    <row r="117" customFormat="false" ht="15" hidden="false" customHeight="true" outlineLevel="0" collapsed="false">
      <c r="A117" s="0" t="n">
        <v>115</v>
      </c>
      <c r="B117" s="177" t="n">
        <f aca="false">Inputs!$C$38</f>
        <v>0</v>
      </c>
      <c r="C117" s="0" t="e">
        <f aca="true">MAX(0,B117*(1+(_xlfn.NORM.INV(RAND(),Inputs!$D$39,Inputs!$C$39)))-'Year Schedule'!$K$4+'Year Schedule'!$L$4)</f>
        <v>#VALUE!</v>
      </c>
      <c r="D117" s="0" t="e">
        <f aca="true">MAX(0,C117*(1+(_xlfn.NORM.INV(RAND(),Inputs!$D$39,Inputs!$C$39)))-'Year Schedule'!$K$5+'Year Schedule'!$L$5)</f>
        <v>#VALUE!</v>
      </c>
      <c r="E117" s="0" t="e">
        <f aca="true">MAX(0,D117*(1+(_xlfn.NORM.INV(RAND(),Inputs!$D$39,Inputs!$C$39)))-'Year Schedule'!$K$6+'Year Schedule'!$L$6)</f>
        <v>#VALUE!</v>
      </c>
      <c r="F117" s="0" t="e">
        <f aca="true">MAX(0,E117*(1+(_xlfn.NORM.INV(RAND(),Inputs!$D$39,Inputs!$C$39)))-'Year Schedule'!$K$7+'Year Schedule'!$L$7)</f>
        <v>#VALUE!</v>
      </c>
      <c r="G117" s="0" t="e">
        <f aca="true">MAX(0,F117*(1+(_xlfn.NORM.INV(RAND(),Inputs!$D$39,Inputs!$C$39)))-'Year Schedule'!$K$8+'Year Schedule'!$L$8)</f>
        <v>#VALUE!</v>
      </c>
      <c r="H117" s="0" t="e">
        <f aca="true">MAX(0,G117*(1+(_xlfn.NORM.INV(RAND(),Inputs!$D$39,Inputs!$C$39)))-'Year Schedule'!$K$9+'Year Schedule'!$L$9)</f>
        <v>#VALUE!</v>
      </c>
      <c r="I117" s="0" t="e">
        <f aca="true">MAX(0,H117*(1+(_xlfn.NORM.INV(RAND(),Inputs!$D$39,Inputs!$C$39)))-'Year Schedule'!$K$10+'Year Schedule'!$L$10)</f>
        <v>#VALUE!</v>
      </c>
      <c r="J117" s="0" t="e">
        <f aca="true">MAX(0,I117*(1+(_xlfn.NORM.INV(RAND(),Inputs!$D$39,Inputs!$C$39)))-'Year Schedule'!$K$11+'Year Schedule'!$L$11)</f>
        <v>#VALUE!</v>
      </c>
      <c r="K117" s="0" t="e">
        <f aca="true">MAX(0,J117*(1+(_xlfn.NORM.INV(RAND(),Inputs!$D$39,Inputs!$C$39)))-'Year Schedule'!$K$12+'Year Schedule'!$L$12)</f>
        <v>#VALUE!</v>
      </c>
      <c r="L117" s="0" t="e">
        <f aca="true">MAX(0,K117*(1+(_xlfn.NORM.INV(RAND(),Inputs!$D$39,Inputs!$C$39)))-'Year Schedule'!$K$13+'Year Schedule'!$L$13)</f>
        <v>#VALUE!</v>
      </c>
      <c r="M117" s="0" t="e">
        <f aca="true">MAX(0,L117*(1+(_xlfn.NORM.INV(RAND(),Inputs!$D$39,Inputs!$C$39)))-'Year Schedule'!$K$14+'Year Schedule'!$L$14)</f>
        <v>#VALUE!</v>
      </c>
      <c r="N117" s="0" t="e">
        <f aca="true">MAX(0,M117*(1+(_xlfn.NORM.INV(RAND(),Inputs!$D$39,Inputs!$C$39)))-'Year Schedule'!$K$15+'Year Schedule'!$L$15)</f>
        <v>#VALUE!</v>
      </c>
      <c r="O117" s="0" t="e">
        <f aca="true">MAX(0,N117*(1+(_xlfn.NORM.INV(RAND(),Inputs!$D$39,Inputs!$C$39)))-'Year Schedule'!$K$16+'Year Schedule'!$L$16)</f>
        <v>#VALUE!</v>
      </c>
      <c r="P117" s="0" t="e">
        <f aca="true">MAX(0,O117*(1+(_xlfn.NORM.INV(RAND(),Inputs!$D$39,Inputs!$C$39)))-'Year Schedule'!$K$17+'Year Schedule'!$L$17)</f>
        <v>#VALUE!</v>
      </c>
      <c r="Q117" s="0" t="e">
        <f aca="true">MAX(0,P117*(1+(_xlfn.NORM.INV(RAND(),Inputs!$D$39,Inputs!$C$39)))-'Year Schedule'!$K$18+'Year Schedule'!$L$18)</f>
        <v>#VALUE!</v>
      </c>
      <c r="R117" s="0" t="e">
        <f aca="true">MAX(0,Q117*(1+(_xlfn.NORM.INV(RAND(),Inputs!$D$39,Inputs!$C$39)))-'Year Schedule'!$K$19+'Year Schedule'!$L$19)</f>
        <v>#VALUE!</v>
      </c>
      <c r="S117" s="0" t="e">
        <f aca="true">MAX(0,R117*(1+(_xlfn.NORM.INV(RAND(),Inputs!$D$39,Inputs!$C$39)))-'Year Schedule'!$K$20+'Year Schedule'!$L$20)</f>
        <v>#VALUE!</v>
      </c>
      <c r="T117" s="0" t="e">
        <f aca="true">MAX(0,S117*(1+(_xlfn.NORM.INV(RAND(),Inputs!$D$39,Inputs!$C$39)))-'Year Schedule'!$K$21+'Year Schedule'!$L$21)</f>
        <v>#VALUE!</v>
      </c>
      <c r="U117" s="0" t="e">
        <f aca="true">MAX(0,T117*(1+(_xlfn.NORM.INV(RAND(),Inputs!$D$39,Inputs!$C$39)))-'Year Schedule'!$K$22+'Year Schedule'!$L$22)</f>
        <v>#VALUE!</v>
      </c>
      <c r="V117" s="0" t="e">
        <f aca="true">MAX(0,U117*(1+(_xlfn.NORM.INV(RAND(),Inputs!$D$39,Inputs!$C$39)))-'Year Schedule'!$K$23+'Year Schedule'!$L$23)</f>
        <v>#VALUE!</v>
      </c>
      <c r="W117" s="0" t="e">
        <f aca="true">MAX(0,V117*(1+(_xlfn.NORM.INV(RAND(),Inputs!$D$39,Inputs!$C$39)))-'Year Schedule'!$K$24+'Year Schedule'!$L$24)</f>
        <v>#VALUE!</v>
      </c>
      <c r="X117" s="0" t="e">
        <f aca="true">MAX(0,W117*(1+(_xlfn.NORM.INV(RAND(),Inputs!$D$39,Inputs!$C$39)))-'Year Schedule'!$K$25+'Year Schedule'!$L$25)</f>
        <v>#VALUE!</v>
      </c>
      <c r="Y117" s="0" t="e">
        <f aca="true">MAX(0,X117*(1+(_xlfn.NORM.INV(RAND(),Inputs!$D$39,Inputs!$C$39)))-'Year Schedule'!$K$26+'Year Schedule'!$L$26)</f>
        <v>#VALUE!</v>
      </c>
      <c r="Z117" s="0" t="e">
        <f aca="true">MAX(0,Y117*(1+(_xlfn.NORM.INV(RAND(),Inputs!$D$39,Inputs!$C$39)))-'Year Schedule'!$K$27+'Year Schedule'!$L$27)</f>
        <v>#VALUE!</v>
      </c>
      <c r="AA117" s="0" t="e">
        <f aca="true">MAX(0,Z117*(1+(_xlfn.NORM.INV(RAND(),Inputs!$D$39,Inputs!$C$39)))-'Year Schedule'!$K$28+'Year Schedule'!$L$28)</f>
        <v>#VALUE!</v>
      </c>
      <c r="AB117" s="0" t="e">
        <f aca="true">MAX(0,AA117*(1+(_xlfn.NORM.INV(RAND(),Inputs!$D$39,Inputs!$C$39)))-'Year Schedule'!$K$29+'Year Schedule'!$L$29)</f>
        <v>#VALUE!</v>
      </c>
      <c r="AC117" s="0" t="e">
        <f aca="true">MAX(0,AB117*(1+(_xlfn.NORM.INV(RAND(),Inputs!$D$39,Inputs!$C$39)))-'Year Schedule'!$K$30+'Year Schedule'!$L$30)</f>
        <v>#VALUE!</v>
      </c>
      <c r="AD117" s="0" t="e">
        <f aca="true">MAX(0,AC117*(1+(_xlfn.NORM.INV(RAND(),Inputs!$D$39,Inputs!$C$39)))-'Year Schedule'!$K$31+'Year Schedule'!$L$31)</f>
        <v>#VALUE!</v>
      </c>
      <c r="AE117" s="0" t="e">
        <f aca="true">MAX(0,AD117*(1+(_xlfn.NORM.INV(RAND(),Inputs!$D$39,Inputs!$C$39)))-'Year Schedule'!$K$32+'Year Schedule'!$L$32)</f>
        <v>#VALUE!</v>
      </c>
      <c r="AF117" s="0" t="e">
        <f aca="true">MAX(0,AE117*(1+(_xlfn.NORM.INV(RAND(),Inputs!$D$39,Inputs!$C$39)))-'Year Schedule'!$K$33+'Year Schedule'!$L$33)</f>
        <v>#VALUE!</v>
      </c>
      <c r="AG117" s="0" t="e">
        <f aca="true">MAX(0,AF117*(1+(_xlfn.NORM.INV(RAND(),Inputs!$D$39,Inputs!$C$39)))-'Year Schedule'!$K$34+'Year Schedule'!$L$34)</f>
        <v>#VALUE!</v>
      </c>
      <c r="AH117" s="0" t="e">
        <f aca="true">MAX(0,AG117*(1+(_xlfn.NORM.INV(RAND(),Inputs!$D$39,Inputs!$C$39)))-'Year Schedule'!$K$35+'Year Schedule'!$L$35)</f>
        <v>#VALUE!</v>
      </c>
      <c r="AI117" s="0" t="e">
        <f aca="true">MAX(0,AH117*(1+(_xlfn.NORM.INV(RAND(),Inputs!$D$39,Inputs!$C$39)))-'Year Schedule'!$K$36+'Year Schedule'!$L$36)</f>
        <v>#VALUE!</v>
      </c>
      <c r="AJ117" s="0" t="e">
        <f aca="true">MAX(0,AI117*(1+(_xlfn.NORM.INV(RAND(),Inputs!$D$39,Inputs!$C$39)))-'Year Schedule'!$K$37+'Year Schedule'!$L$37)</f>
        <v>#VALUE!</v>
      </c>
      <c r="AK117" s="0" t="e">
        <f aca="true">MAX(0,AJ117*(1+(_xlfn.NORM.INV(RAND(),Inputs!$D$39,Inputs!$C$39)))-'Year Schedule'!$K$38+'Year Schedule'!$L$38)</f>
        <v>#VALUE!</v>
      </c>
      <c r="AL117" s="0" t="e">
        <f aca="true">MAX(0,AK117*(1+(_xlfn.NORM.INV(RAND(),Inputs!$D$39,Inputs!$C$39)))-'Year Schedule'!$K$39+'Year Schedule'!$L$39)</f>
        <v>#VALUE!</v>
      </c>
      <c r="AM117" s="0" t="e">
        <f aca="true">MAX(0,AL117*(1+(_xlfn.NORM.INV(RAND(),Inputs!$D$39,Inputs!$C$39)))-'Year Schedule'!$K$40+'Year Schedule'!$L$40)</f>
        <v>#VALUE!</v>
      </c>
      <c r="AN117" s="0" t="e">
        <f aca="true">MAX(0,AM117*(1+(_xlfn.NORM.INV(RAND(),Inputs!$D$39,Inputs!$C$39)))-'Year Schedule'!$K$41+'Year Schedule'!$L$41)</f>
        <v>#VALUE!</v>
      </c>
      <c r="AO117" s="0" t="e">
        <f aca="true">MAX(0,AN117*(1+(_xlfn.NORM.INV(RAND(),Inputs!$D$39,Inputs!$C$39)))-'Year Schedule'!$K$42+'Year Schedule'!$L$42)</f>
        <v>#VALUE!</v>
      </c>
      <c r="AP117" s="0" t="e">
        <f aca="true">MAX(0,AO117*(1+(_xlfn.NORM.INV(RAND(),Inputs!$D$39,Inputs!$C$39)))-'Year Schedule'!$K$43+'Year Schedule'!$L$43)</f>
        <v>#VALUE!</v>
      </c>
      <c r="AQ117" s="0" t="e">
        <f aca="true">MAX(0,AP117*(1+(_xlfn.NORM.INV(RAND(),Inputs!$D$39,Inputs!$C$39)))-'Year Schedule'!$K$44+'Year Schedule'!$L$44)</f>
        <v>#VALUE!</v>
      </c>
      <c r="AR117" s="0" t="e">
        <f aca="true">MAX(0,AQ117*(1+(_xlfn.NORM.INV(RAND(),Inputs!$D$39,Inputs!$C$39)))-'Year Schedule'!$K$45+'Year Schedule'!$L$45)</f>
        <v>#VALUE!</v>
      </c>
      <c r="AS117" s="0" t="e">
        <f aca="true">MAX(0,AR117*(1+(_xlfn.NORM.INV(RAND(),Inputs!$D$39,Inputs!$C$39)))-'Year Schedule'!$K$46+'Year Schedule'!$L$46)</f>
        <v>#VALUE!</v>
      </c>
      <c r="AT117" s="0" t="e">
        <f aca="true">MAX(0,AS117*(1+(_xlfn.NORM.INV(RAND(),Inputs!$D$39,Inputs!$C$39)))-'Year Schedule'!$K$47+'Year Schedule'!$L$47)</f>
        <v>#VALUE!</v>
      </c>
      <c r="AU117" s="0" t="e">
        <f aca="true">MAX(0,AT117*(1+(_xlfn.NORM.INV(RAND(),Inputs!$D$39,Inputs!$C$39)))-'Year Schedule'!$K$48+'Year Schedule'!$L$48)</f>
        <v>#VALUE!</v>
      </c>
      <c r="AV117" s="0" t="e">
        <f aca="true">MAX(0,AU117*(1+(_xlfn.NORM.INV(RAND(),Inputs!$D$39,Inputs!$C$39)))-'Year Schedule'!$K$49+'Year Schedule'!$L$49)</f>
        <v>#VALUE!</v>
      </c>
      <c r="AW117" s="0" t="e">
        <f aca="true">MAX(0,AV117*(1+(_xlfn.NORM.INV(RAND(),Inputs!$D$39,Inputs!$C$39)))-'Year Schedule'!$K$50+'Year Schedule'!$L$50)</f>
        <v>#VALUE!</v>
      </c>
      <c r="AX117" s="0" t="e">
        <f aca="true">MAX(0,AW117*(1+(_xlfn.NORM.INV(RAND(),Inputs!$D$39,Inputs!$C$39)))-'Year Schedule'!$K$51+'Year Schedule'!$L$51)</f>
        <v>#VALUE!</v>
      </c>
      <c r="AY117" s="0" t="e">
        <f aca="true">MAX(0,AX117*(1+(_xlfn.NORM.INV(RAND(),Inputs!$D$39,Inputs!$C$39)))-'Year Schedule'!$K$52+'Year Schedule'!$L$52)</f>
        <v>#VALUE!</v>
      </c>
      <c r="AZ117" s="0" t="e">
        <f aca="true">MAX(0,AY117*(1+(_xlfn.NORM.INV(RAND(),Inputs!$D$39,Inputs!$C$39)))-'Year Schedule'!$K$53+'Year Schedule'!$L$53)</f>
        <v>#VALUE!</v>
      </c>
      <c r="BA117" s="0" t="e">
        <f aca="false">INDEX(C117:AZ117,1,Inputs!$C$6)</f>
        <v>#VALUE!</v>
      </c>
      <c r="BB117" s="0" t="n">
        <f aca="false">IFERROR(EXP(SUMPRODUCT(LN((C117:INDEX(C117:AZ117,1,Inputs!$C$6)+$C$1004:INDEX($C$1004:$AZ$1004,1,Inputs!$C$6))/B117:INDEX(B117:AY117,1,Inputs!$C$6)))/Inputs!$C$6)-1,-1)</f>
        <v>-1</v>
      </c>
    </row>
    <row r="118" customFormat="false" ht="15" hidden="false" customHeight="true" outlineLevel="0" collapsed="false">
      <c r="A118" s="0" t="n">
        <v>116</v>
      </c>
      <c r="B118" s="177" t="n">
        <f aca="false">Inputs!$C$38</f>
        <v>0</v>
      </c>
      <c r="C118" s="0" t="e">
        <f aca="true">MAX(0,B118*(1+(_xlfn.NORM.INV(RAND(),Inputs!$D$39,Inputs!$C$39)))-'Year Schedule'!$K$4+'Year Schedule'!$L$4)</f>
        <v>#VALUE!</v>
      </c>
      <c r="D118" s="0" t="e">
        <f aca="true">MAX(0,C118*(1+(_xlfn.NORM.INV(RAND(),Inputs!$D$39,Inputs!$C$39)))-'Year Schedule'!$K$5+'Year Schedule'!$L$5)</f>
        <v>#VALUE!</v>
      </c>
      <c r="E118" s="0" t="e">
        <f aca="true">MAX(0,D118*(1+(_xlfn.NORM.INV(RAND(),Inputs!$D$39,Inputs!$C$39)))-'Year Schedule'!$K$6+'Year Schedule'!$L$6)</f>
        <v>#VALUE!</v>
      </c>
      <c r="F118" s="0" t="e">
        <f aca="true">MAX(0,E118*(1+(_xlfn.NORM.INV(RAND(),Inputs!$D$39,Inputs!$C$39)))-'Year Schedule'!$K$7+'Year Schedule'!$L$7)</f>
        <v>#VALUE!</v>
      </c>
      <c r="G118" s="0" t="e">
        <f aca="true">MAX(0,F118*(1+(_xlfn.NORM.INV(RAND(),Inputs!$D$39,Inputs!$C$39)))-'Year Schedule'!$K$8+'Year Schedule'!$L$8)</f>
        <v>#VALUE!</v>
      </c>
      <c r="H118" s="0" t="e">
        <f aca="true">MAX(0,G118*(1+(_xlfn.NORM.INV(RAND(),Inputs!$D$39,Inputs!$C$39)))-'Year Schedule'!$K$9+'Year Schedule'!$L$9)</f>
        <v>#VALUE!</v>
      </c>
      <c r="I118" s="0" t="e">
        <f aca="true">MAX(0,H118*(1+(_xlfn.NORM.INV(RAND(),Inputs!$D$39,Inputs!$C$39)))-'Year Schedule'!$K$10+'Year Schedule'!$L$10)</f>
        <v>#VALUE!</v>
      </c>
      <c r="J118" s="0" t="e">
        <f aca="true">MAX(0,I118*(1+(_xlfn.NORM.INV(RAND(),Inputs!$D$39,Inputs!$C$39)))-'Year Schedule'!$K$11+'Year Schedule'!$L$11)</f>
        <v>#VALUE!</v>
      </c>
      <c r="K118" s="0" t="e">
        <f aca="true">MAX(0,J118*(1+(_xlfn.NORM.INV(RAND(),Inputs!$D$39,Inputs!$C$39)))-'Year Schedule'!$K$12+'Year Schedule'!$L$12)</f>
        <v>#VALUE!</v>
      </c>
      <c r="L118" s="0" t="e">
        <f aca="true">MAX(0,K118*(1+(_xlfn.NORM.INV(RAND(),Inputs!$D$39,Inputs!$C$39)))-'Year Schedule'!$K$13+'Year Schedule'!$L$13)</f>
        <v>#VALUE!</v>
      </c>
      <c r="M118" s="0" t="e">
        <f aca="true">MAX(0,L118*(1+(_xlfn.NORM.INV(RAND(),Inputs!$D$39,Inputs!$C$39)))-'Year Schedule'!$K$14+'Year Schedule'!$L$14)</f>
        <v>#VALUE!</v>
      </c>
      <c r="N118" s="0" t="e">
        <f aca="true">MAX(0,M118*(1+(_xlfn.NORM.INV(RAND(),Inputs!$D$39,Inputs!$C$39)))-'Year Schedule'!$K$15+'Year Schedule'!$L$15)</f>
        <v>#VALUE!</v>
      </c>
      <c r="O118" s="0" t="e">
        <f aca="true">MAX(0,N118*(1+(_xlfn.NORM.INV(RAND(),Inputs!$D$39,Inputs!$C$39)))-'Year Schedule'!$K$16+'Year Schedule'!$L$16)</f>
        <v>#VALUE!</v>
      </c>
      <c r="P118" s="0" t="e">
        <f aca="true">MAX(0,O118*(1+(_xlfn.NORM.INV(RAND(),Inputs!$D$39,Inputs!$C$39)))-'Year Schedule'!$K$17+'Year Schedule'!$L$17)</f>
        <v>#VALUE!</v>
      </c>
      <c r="Q118" s="0" t="e">
        <f aca="true">MAX(0,P118*(1+(_xlfn.NORM.INV(RAND(),Inputs!$D$39,Inputs!$C$39)))-'Year Schedule'!$K$18+'Year Schedule'!$L$18)</f>
        <v>#VALUE!</v>
      </c>
      <c r="R118" s="0" t="e">
        <f aca="true">MAX(0,Q118*(1+(_xlfn.NORM.INV(RAND(),Inputs!$D$39,Inputs!$C$39)))-'Year Schedule'!$K$19+'Year Schedule'!$L$19)</f>
        <v>#VALUE!</v>
      </c>
      <c r="S118" s="0" t="e">
        <f aca="true">MAX(0,R118*(1+(_xlfn.NORM.INV(RAND(),Inputs!$D$39,Inputs!$C$39)))-'Year Schedule'!$K$20+'Year Schedule'!$L$20)</f>
        <v>#VALUE!</v>
      </c>
      <c r="T118" s="0" t="e">
        <f aca="true">MAX(0,S118*(1+(_xlfn.NORM.INV(RAND(),Inputs!$D$39,Inputs!$C$39)))-'Year Schedule'!$K$21+'Year Schedule'!$L$21)</f>
        <v>#VALUE!</v>
      </c>
      <c r="U118" s="0" t="e">
        <f aca="true">MAX(0,T118*(1+(_xlfn.NORM.INV(RAND(),Inputs!$D$39,Inputs!$C$39)))-'Year Schedule'!$K$22+'Year Schedule'!$L$22)</f>
        <v>#VALUE!</v>
      </c>
      <c r="V118" s="0" t="e">
        <f aca="true">MAX(0,U118*(1+(_xlfn.NORM.INV(RAND(),Inputs!$D$39,Inputs!$C$39)))-'Year Schedule'!$K$23+'Year Schedule'!$L$23)</f>
        <v>#VALUE!</v>
      </c>
      <c r="W118" s="0" t="e">
        <f aca="true">MAX(0,V118*(1+(_xlfn.NORM.INV(RAND(),Inputs!$D$39,Inputs!$C$39)))-'Year Schedule'!$K$24+'Year Schedule'!$L$24)</f>
        <v>#VALUE!</v>
      </c>
      <c r="X118" s="0" t="e">
        <f aca="true">MAX(0,W118*(1+(_xlfn.NORM.INV(RAND(),Inputs!$D$39,Inputs!$C$39)))-'Year Schedule'!$K$25+'Year Schedule'!$L$25)</f>
        <v>#VALUE!</v>
      </c>
      <c r="Y118" s="0" t="e">
        <f aca="true">MAX(0,X118*(1+(_xlfn.NORM.INV(RAND(),Inputs!$D$39,Inputs!$C$39)))-'Year Schedule'!$K$26+'Year Schedule'!$L$26)</f>
        <v>#VALUE!</v>
      </c>
      <c r="Z118" s="0" t="e">
        <f aca="true">MAX(0,Y118*(1+(_xlfn.NORM.INV(RAND(),Inputs!$D$39,Inputs!$C$39)))-'Year Schedule'!$K$27+'Year Schedule'!$L$27)</f>
        <v>#VALUE!</v>
      </c>
      <c r="AA118" s="0" t="e">
        <f aca="true">MAX(0,Z118*(1+(_xlfn.NORM.INV(RAND(),Inputs!$D$39,Inputs!$C$39)))-'Year Schedule'!$K$28+'Year Schedule'!$L$28)</f>
        <v>#VALUE!</v>
      </c>
      <c r="AB118" s="0" t="e">
        <f aca="true">MAX(0,AA118*(1+(_xlfn.NORM.INV(RAND(),Inputs!$D$39,Inputs!$C$39)))-'Year Schedule'!$K$29+'Year Schedule'!$L$29)</f>
        <v>#VALUE!</v>
      </c>
      <c r="AC118" s="0" t="e">
        <f aca="true">MAX(0,AB118*(1+(_xlfn.NORM.INV(RAND(),Inputs!$D$39,Inputs!$C$39)))-'Year Schedule'!$K$30+'Year Schedule'!$L$30)</f>
        <v>#VALUE!</v>
      </c>
      <c r="AD118" s="0" t="e">
        <f aca="true">MAX(0,AC118*(1+(_xlfn.NORM.INV(RAND(),Inputs!$D$39,Inputs!$C$39)))-'Year Schedule'!$K$31+'Year Schedule'!$L$31)</f>
        <v>#VALUE!</v>
      </c>
      <c r="AE118" s="0" t="e">
        <f aca="true">MAX(0,AD118*(1+(_xlfn.NORM.INV(RAND(),Inputs!$D$39,Inputs!$C$39)))-'Year Schedule'!$K$32+'Year Schedule'!$L$32)</f>
        <v>#VALUE!</v>
      </c>
      <c r="AF118" s="0" t="e">
        <f aca="true">MAX(0,AE118*(1+(_xlfn.NORM.INV(RAND(),Inputs!$D$39,Inputs!$C$39)))-'Year Schedule'!$K$33+'Year Schedule'!$L$33)</f>
        <v>#VALUE!</v>
      </c>
      <c r="AG118" s="0" t="e">
        <f aca="true">MAX(0,AF118*(1+(_xlfn.NORM.INV(RAND(),Inputs!$D$39,Inputs!$C$39)))-'Year Schedule'!$K$34+'Year Schedule'!$L$34)</f>
        <v>#VALUE!</v>
      </c>
      <c r="AH118" s="0" t="e">
        <f aca="true">MAX(0,AG118*(1+(_xlfn.NORM.INV(RAND(),Inputs!$D$39,Inputs!$C$39)))-'Year Schedule'!$K$35+'Year Schedule'!$L$35)</f>
        <v>#VALUE!</v>
      </c>
      <c r="AI118" s="0" t="e">
        <f aca="true">MAX(0,AH118*(1+(_xlfn.NORM.INV(RAND(),Inputs!$D$39,Inputs!$C$39)))-'Year Schedule'!$K$36+'Year Schedule'!$L$36)</f>
        <v>#VALUE!</v>
      </c>
      <c r="AJ118" s="0" t="e">
        <f aca="true">MAX(0,AI118*(1+(_xlfn.NORM.INV(RAND(),Inputs!$D$39,Inputs!$C$39)))-'Year Schedule'!$K$37+'Year Schedule'!$L$37)</f>
        <v>#VALUE!</v>
      </c>
      <c r="AK118" s="0" t="e">
        <f aca="true">MAX(0,AJ118*(1+(_xlfn.NORM.INV(RAND(),Inputs!$D$39,Inputs!$C$39)))-'Year Schedule'!$K$38+'Year Schedule'!$L$38)</f>
        <v>#VALUE!</v>
      </c>
      <c r="AL118" s="0" t="e">
        <f aca="true">MAX(0,AK118*(1+(_xlfn.NORM.INV(RAND(),Inputs!$D$39,Inputs!$C$39)))-'Year Schedule'!$K$39+'Year Schedule'!$L$39)</f>
        <v>#VALUE!</v>
      </c>
      <c r="AM118" s="0" t="e">
        <f aca="true">MAX(0,AL118*(1+(_xlfn.NORM.INV(RAND(),Inputs!$D$39,Inputs!$C$39)))-'Year Schedule'!$K$40+'Year Schedule'!$L$40)</f>
        <v>#VALUE!</v>
      </c>
      <c r="AN118" s="0" t="e">
        <f aca="true">MAX(0,AM118*(1+(_xlfn.NORM.INV(RAND(),Inputs!$D$39,Inputs!$C$39)))-'Year Schedule'!$K$41+'Year Schedule'!$L$41)</f>
        <v>#VALUE!</v>
      </c>
      <c r="AO118" s="0" t="e">
        <f aca="true">MAX(0,AN118*(1+(_xlfn.NORM.INV(RAND(),Inputs!$D$39,Inputs!$C$39)))-'Year Schedule'!$K$42+'Year Schedule'!$L$42)</f>
        <v>#VALUE!</v>
      </c>
      <c r="AP118" s="0" t="e">
        <f aca="true">MAX(0,AO118*(1+(_xlfn.NORM.INV(RAND(),Inputs!$D$39,Inputs!$C$39)))-'Year Schedule'!$K$43+'Year Schedule'!$L$43)</f>
        <v>#VALUE!</v>
      </c>
      <c r="AQ118" s="0" t="e">
        <f aca="true">MAX(0,AP118*(1+(_xlfn.NORM.INV(RAND(),Inputs!$D$39,Inputs!$C$39)))-'Year Schedule'!$K$44+'Year Schedule'!$L$44)</f>
        <v>#VALUE!</v>
      </c>
      <c r="AR118" s="0" t="e">
        <f aca="true">MAX(0,AQ118*(1+(_xlfn.NORM.INV(RAND(),Inputs!$D$39,Inputs!$C$39)))-'Year Schedule'!$K$45+'Year Schedule'!$L$45)</f>
        <v>#VALUE!</v>
      </c>
      <c r="AS118" s="0" t="e">
        <f aca="true">MAX(0,AR118*(1+(_xlfn.NORM.INV(RAND(),Inputs!$D$39,Inputs!$C$39)))-'Year Schedule'!$K$46+'Year Schedule'!$L$46)</f>
        <v>#VALUE!</v>
      </c>
      <c r="AT118" s="0" t="e">
        <f aca="true">MAX(0,AS118*(1+(_xlfn.NORM.INV(RAND(),Inputs!$D$39,Inputs!$C$39)))-'Year Schedule'!$K$47+'Year Schedule'!$L$47)</f>
        <v>#VALUE!</v>
      </c>
      <c r="AU118" s="0" t="e">
        <f aca="true">MAX(0,AT118*(1+(_xlfn.NORM.INV(RAND(),Inputs!$D$39,Inputs!$C$39)))-'Year Schedule'!$K$48+'Year Schedule'!$L$48)</f>
        <v>#VALUE!</v>
      </c>
      <c r="AV118" s="0" t="e">
        <f aca="true">MAX(0,AU118*(1+(_xlfn.NORM.INV(RAND(),Inputs!$D$39,Inputs!$C$39)))-'Year Schedule'!$K$49+'Year Schedule'!$L$49)</f>
        <v>#VALUE!</v>
      </c>
      <c r="AW118" s="0" t="e">
        <f aca="true">MAX(0,AV118*(1+(_xlfn.NORM.INV(RAND(),Inputs!$D$39,Inputs!$C$39)))-'Year Schedule'!$K$50+'Year Schedule'!$L$50)</f>
        <v>#VALUE!</v>
      </c>
      <c r="AX118" s="0" t="e">
        <f aca="true">MAX(0,AW118*(1+(_xlfn.NORM.INV(RAND(),Inputs!$D$39,Inputs!$C$39)))-'Year Schedule'!$K$51+'Year Schedule'!$L$51)</f>
        <v>#VALUE!</v>
      </c>
      <c r="AY118" s="0" t="e">
        <f aca="true">MAX(0,AX118*(1+(_xlfn.NORM.INV(RAND(),Inputs!$D$39,Inputs!$C$39)))-'Year Schedule'!$K$52+'Year Schedule'!$L$52)</f>
        <v>#VALUE!</v>
      </c>
      <c r="AZ118" s="0" t="e">
        <f aca="true">MAX(0,AY118*(1+(_xlfn.NORM.INV(RAND(),Inputs!$D$39,Inputs!$C$39)))-'Year Schedule'!$K$53+'Year Schedule'!$L$53)</f>
        <v>#VALUE!</v>
      </c>
      <c r="BA118" s="0" t="e">
        <f aca="false">INDEX(C118:AZ118,1,Inputs!$C$6)</f>
        <v>#VALUE!</v>
      </c>
      <c r="BB118" s="0" t="n">
        <f aca="false">IFERROR(EXP(SUMPRODUCT(LN((C118:INDEX(C118:AZ118,1,Inputs!$C$6)+$C$1004:INDEX($C$1004:$AZ$1004,1,Inputs!$C$6))/B118:INDEX(B118:AY118,1,Inputs!$C$6)))/Inputs!$C$6)-1,-1)</f>
        <v>-1</v>
      </c>
    </row>
    <row r="119" customFormat="false" ht="15" hidden="false" customHeight="true" outlineLevel="0" collapsed="false">
      <c r="A119" s="0" t="n">
        <v>117</v>
      </c>
      <c r="B119" s="177" t="n">
        <f aca="false">Inputs!$C$38</f>
        <v>0</v>
      </c>
      <c r="C119" s="0" t="e">
        <f aca="true">MAX(0,B119*(1+(_xlfn.NORM.INV(RAND(),Inputs!$D$39,Inputs!$C$39)))-'Year Schedule'!$K$4+'Year Schedule'!$L$4)</f>
        <v>#VALUE!</v>
      </c>
      <c r="D119" s="0" t="e">
        <f aca="true">MAX(0,C119*(1+(_xlfn.NORM.INV(RAND(),Inputs!$D$39,Inputs!$C$39)))-'Year Schedule'!$K$5+'Year Schedule'!$L$5)</f>
        <v>#VALUE!</v>
      </c>
      <c r="E119" s="0" t="e">
        <f aca="true">MAX(0,D119*(1+(_xlfn.NORM.INV(RAND(),Inputs!$D$39,Inputs!$C$39)))-'Year Schedule'!$K$6+'Year Schedule'!$L$6)</f>
        <v>#VALUE!</v>
      </c>
      <c r="F119" s="0" t="e">
        <f aca="true">MAX(0,E119*(1+(_xlfn.NORM.INV(RAND(),Inputs!$D$39,Inputs!$C$39)))-'Year Schedule'!$K$7+'Year Schedule'!$L$7)</f>
        <v>#VALUE!</v>
      </c>
      <c r="G119" s="0" t="e">
        <f aca="true">MAX(0,F119*(1+(_xlfn.NORM.INV(RAND(),Inputs!$D$39,Inputs!$C$39)))-'Year Schedule'!$K$8+'Year Schedule'!$L$8)</f>
        <v>#VALUE!</v>
      </c>
      <c r="H119" s="0" t="e">
        <f aca="true">MAX(0,G119*(1+(_xlfn.NORM.INV(RAND(),Inputs!$D$39,Inputs!$C$39)))-'Year Schedule'!$K$9+'Year Schedule'!$L$9)</f>
        <v>#VALUE!</v>
      </c>
      <c r="I119" s="0" t="e">
        <f aca="true">MAX(0,H119*(1+(_xlfn.NORM.INV(RAND(),Inputs!$D$39,Inputs!$C$39)))-'Year Schedule'!$K$10+'Year Schedule'!$L$10)</f>
        <v>#VALUE!</v>
      </c>
      <c r="J119" s="0" t="e">
        <f aca="true">MAX(0,I119*(1+(_xlfn.NORM.INV(RAND(),Inputs!$D$39,Inputs!$C$39)))-'Year Schedule'!$K$11+'Year Schedule'!$L$11)</f>
        <v>#VALUE!</v>
      </c>
      <c r="K119" s="0" t="e">
        <f aca="true">MAX(0,J119*(1+(_xlfn.NORM.INV(RAND(),Inputs!$D$39,Inputs!$C$39)))-'Year Schedule'!$K$12+'Year Schedule'!$L$12)</f>
        <v>#VALUE!</v>
      </c>
      <c r="L119" s="0" t="e">
        <f aca="true">MAX(0,K119*(1+(_xlfn.NORM.INV(RAND(),Inputs!$D$39,Inputs!$C$39)))-'Year Schedule'!$K$13+'Year Schedule'!$L$13)</f>
        <v>#VALUE!</v>
      </c>
      <c r="M119" s="0" t="e">
        <f aca="true">MAX(0,L119*(1+(_xlfn.NORM.INV(RAND(),Inputs!$D$39,Inputs!$C$39)))-'Year Schedule'!$K$14+'Year Schedule'!$L$14)</f>
        <v>#VALUE!</v>
      </c>
      <c r="N119" s="0" t="e">
        <f aca="true">MAX(0,M119*(1+(_xlfn.NORM.INV(RAND(),Inputs!$D$39,Inputs!$C$39)))-'Year Schedule'!$K$15+'Year Schedule'!$L$15)</f>
        <v>#VALUE!</v>
      </c>
      <c r="O119" s="0" t="e">
        <f aca="true">MAX(0,N119*(1+(_xlfn.NORM.INV(RAND(),Inputs!$D$39,Inputs!$C$39)))-'Year Schedule'!$K$16+'Year Schedule'!$L$16)</f>
        <v>#VALUE!</v>
      </c>
      <c r="P119" s="0" t="e">
        <f aca="true">MAX(0,O119*(1+(_xlfn.NORM.INV(RAND(),Inputs!$D$39,Inputs!$C$39)))-'Year Schedule'!$K$17+'Year Schedule'!$L$17)</f>
        <v>#VALUE!</v>
      </c>
      <c r="Q119" s="0" t="e">
        <f aca="true">MAX(0,P119*(1+(_xlfn.NORM.INV(RAND(),Inputs!$D$39,Inputs!$C$39)))-'Year Schedule'!$K$18+'Year Schedule'!$L$18)</f>
        <v>#VALUE!</v>
      </c>
      <c r="R119" s="0" t="e">
        <f aca="true">MAX(0,Q119*(1+(_xlfn.NORM.INV(RAND(),Inputs!$D$39,Inputs!$C$39)))-'Year Schedule'!$K$19+'Year Schedule'!$L$19)</f>
        <v>#VALUE!</v>
      </c>
      <c r="S119" s="0" t="e">
        <f aca="true">MAX(0,R119*(1+(_xlfn.NORM.INV(RAND(),Inputs!$D$39,Inputs!$C$39)))-'Year Schedule'!$K$20+'Year Schedule'!$L$20)</f>
        <v>#VALUE!</v>
      </c>
      <c r="T119" s="0" t="e">
        <f aca="true">MAX(0,S119*(1+(_xlfn.NORM.INV(RAND(),Inputs!$D$39,Inputs!$C$39)))-'Year Schedule'!$K$21+'Year Schedule'!$L$21)</f>
        <v>#VALUE!</v>
      </c>
      <c r="U119" s="0" t="e">
        <f aca="true">MAX(0,T119*(1+(_xlfn.NORM.INV(RAND(),Inputs!$D$39,Inputs!$C$39)))-'Year Schedule'!$K$22+'Year Schedule'!$L$22)</f>
        <v>#VALUE!</v>
      </c>
      <c r="V119" s="0" t="e">
        <f aca="true">MAX(0,U119*(1+(_xlfn.NORM.INV(RAND(),Inputs!$D$39,Inputs!$C$39)))-'Year Schedule'!$K$23+'Year Schedule'!$L$23)</f>
        <v>#VALUE!</v>
      </c>
      <c r="W119" s="0" t="e">
        <f aca="true">MAX(0,V119*(1+(_xlfn.NORM.INV(RAND(),Inputs!$D$39,Inputs!$C$39)))-'Year Schedule'!$K$24+'Year Schedule'!$L$24)</f>
        <v>#VALUE!</v>
      </c>
      <c r="X119" s="0" t="e">
        <f aca="true">MAX(0,W119*(1+(_xlfn.NORM.INV(RAND(),Inputs!$D$39,Inputs!$C$39)))-'Year Schedule'!$K$25+'Year Schedule'!$L$25)</f>
        <v>#VALUE!</v>
      </c>
      <c r="Y119" s="0" t="e">
        <f aca="true">MAX(0,X119*(1+(_xlfn.NORM.INV(RAND(),Inputs!$D$39,Inputs!$C$39)))-'Year Schedule'!$K$26+'Year Schedule'!$L$26)</f>
        <v>#VALUE!</v>
      </c>
      <c r="Z119" s="0" t="e">
        <f aca="true">MAX(0,Y119*(1+(_xlfn.NORM.INV(RAND(),Inputs!$D$39,Inputs!$C$39)))-'Year Schedule'!$K$27+'Year Schedule'!$L$27)</f>
        <v>#VALUE!</v>
      </c>
      <c r="AA119" s="0" t="e">
        <f aca="true">MAX(0,Z119*(1+(_xlfn.NORM.INV(RAND(),Inputs!$D$39,Inputs!$C$39)))-'Year Schedule'!$K$28+'Year Schedule'!$L$28)</f>
        <v>#VALUE!</v>
      </c>
      <c r="AB119" s="0" t="e">
        <f aca="true">MAX(0,AA119*(1+(_xlfn.NORM.INV(RAND(),Inputs!$D$39,Inputs!$C$39)))-'Year Schedule'!$K$29+'Year Schedule'!$L$29)</f>
        <v>#VALUE!</v>
      </c>
      <c r="AC119" s="0" t="e">
        <f aca="true">MAX(0,AB119*(1+(_xlfn.NORM.INV(RAND(),Inputs!$D$39,Inputs!$C$39)))-'Year Schedule'!$K$30+'Year Schedule'!$L$30)</f>
        <v>#VALUE!</v>
      </c>
      <c r="AD119" s="0" t="e">
        <f aca="true">MAX(0,AC119*(1+(_xlfn.NORM.INV(RAND(),Inputs!$D$39,Inputs!$C$39)))-'Year Schedule'!$K$31+'Year Schedule'!$L$31)</f>
        <v>#VALUE!</v>
      </c>
      <c r="AE119" s="0" t="e">
        <f aca="true">MAX(0,AD119*(1+(_xlfn.NORM.INV(RAND(),Inputs!$D$39,Inputs!$C$39)))-'Year Schedule'!$K$32+'Year Schedule'!$L$32)</f>
        <v>#VALUE!</v>
      </c>
      <c r="AF119" s="0" t="e">
        <f aca="true">MAX(0,AE119*(1+(_xlfn.NORM.INV(RAND(),Inputs!$D$39,Inputs!$C$39)))-'Year Schedule'!$K$33+'Year Schedule'!$L$33)</f>
        <v>#VALUE!</v>
      </c>
      <c r="AG119" s="0" t="e">
        <f aca="true">MAX(0,AF119*(1+(_xlfn.NORM.INV(RAND(),Inputs!$D$39,Inputs!$C$39)))-'Year Schedule'!$K$34+'Year Schedule'!$L$34)</f>
        <v>#VALUE!</v>
      </c>
      <c r="AH119" s="0" t="e">
        <f aca="true">MAX(0,AG119*(1+(_xlfn.NORM.INV(RAND(),Inputs!$D$39,Inputs!$C$39)))-'Year Schedule'!$K$35+'Year Schedule'!$L$35)</f>
        <v>#VALUE!</v>
      </c>
      <c r="AI119" s="0" t="e">
        <f aca="true">MAX(0,AH119*(1+(_xlfn.NORM.INV(RAND(),Inputs!$D$39,Inputs!$C$39)))-'Year Schedule'!$K$36+'Year Schedule'!$L$36)</f>
        <v>#VALUE!</v>
      </c>
      <c r="AJ119" s="0" t="e">
        <f aca="true">MAX(0,AI119*(1+(_xlfn.NORM.INV(RAND(),Inputs!$D$39,Inputs!$C$39)))-'Year Schedule'!$K$37+'Year Schedule'!$L$37)</f>
        <v>#VALUE!</v>
      </c>
      <c r="AK119" s="0" t="e">
        <f aca="true">MAX(0,AJ119*(1+(_xlfn.NORM.INV(RAND(),Inputs!$D$39,Inputs!$C$39)))-'Year Schedule'!$K$38+'Year Schedule'!$L$38)</f>
        <v>#VALUE!</v>
      </c>
      <c r="AL119" s="0" t="e">
        <f aca="true">MAX(0,AK119*(1+(_xlfn.NORM.INV(RAND(),Inputs!$D$39,Inputs!$C$39)))-'Year Schedule'!$K$39+'Year Schedule'!$L$39)</f>
        <v>#VALUE!</v>
      </c>
      <c r="AM119" s="0" t="e">
        <f aca="true">MAX(0,AL119*(1+(_xlfn.NORM.INV(RAND(),Inputs!$D$39,Inputs!$C$39)))-'Year Schedule'!$K$40+'Year Schedule'!$L$40)</f>
        <v>#VALUE!</v>
      </c>
      <c r="AN119" s="0" t="e">
        <f aca="true">MAX(0,AM119*(1+(_xlfn.NORM.INV(RAND(),Inputs!$D$39,Inputs!$C$39)))-'Year Schedule'!$K$41+'Year Schedule'!$L$41)</f>
        <v>#VALUE!</v>
      </c>
      <c r="AO119" s="0" t="e">
        <f aca="true">MAX(0,AN119*(1+(_xlfn.NORM.INV(RAND(),Inputs!$D$39,Inputs!$C$39)))-'Year Schedule'!$K$42+'Year Schedule'!$L$42)</f>
        <v>#VALUE!</v>
      </c>
      <c r="AP119" s="0" t="e">
        <f aca="true">MAX(0,AO119*(1+(_xlfn.NORM.INV(RAND(),Inputs!$D$39,Inputs!$C$39)))-'Year Schedule'!$K$43+'Year Schedule'!$L$43)</f>
        <v>#VALUE!</v>
      </c>
      <c r="AQ119" s="0" t="e">
        <f aca="true">MAX(0,AP119*(1+(_xlfn.NORM.INV(RAND(),Inputs!$D$39,Inputs!$C$39)))-'Year Schedule'!$K$44+'Year Schedule'!$L$44)</f>
        <v>#VALUE!</v>
      </c>
      <c r="AR119" s="0" t="e">
        <f aca="true">MAX(0,AQ119*(1+(_xlfn.NORM.INV(RAND(),Inputs!$D$39,Inputs!$C$39)))-'Year Schedule'!$K$45+'Year Schedule'!$L$45)</f>
        <v>#VALUE!</v>
      </c>
      <c r="AS119" s="0" t="e">
        <f aca="true">MAX(0,AR119*(1+(_xlfn.NORM.INV(RAND(),Inputs!$D$39,Inputs!$C$39)))-'Year Schedule'!$K$46+'Year Schedule'!$L$46)</f>
        <v>#VALUE!</v>
      </c>
      <c r="AT119" s="0" t="e">
        <f aca="true">MAX(0,AS119*(1+(_xlfn.NORM.INV(RAND(),Inputs!$D$39,Inputs!$C$39)))-'Year Schedule'!$K$47+'Year Schedule'!$L$47)</f>
        <v>#VALUE!</v>
      </c>
      <c r="AU119" s="0" t="e">
        <f aca="true">MAX(0,AT119*(1+(_xlfn.NORM.INV(RAND(),Inputs!$D$39,Inputs!$C$39)))-'Year Schedule'!$K$48+'Year Schedule'!$L$48)</f>
        <v>#VALUE!</v>
      </c>
      <c r="AV119" s="0" t="e">
        <f aca="true">MAX(0,AU119*(1+(_xlfn.NORM.INV(RAND(),Inputs!$D$39,Inputs!$C$39)))-'Year Schedule'!$K$49+'Year Schedule'!$L$49)</f>
        <v>#VALUE!</v>
      </c>
      <c r="AW119" s="0" t="e">
        <f aca="true">MAX(0,AV119*(1+(_xlfn.NORM.INV(RAND(),Inputs!$D$39,Inputs!$C$39)))-'Year Schedule'!$K$50+'Year Schedule'!$L$50)</f>
        <v>#VALUE!</v>
      </c>
      <c r="AX119" s="0" t="e">
        <f aca="true">MAX(0,AW119*(1+(_xlfn.NORM.INV(RAND(),Inputs!$D$39,Inputs!$C$39)))-'Year Schedule'!$K$51+'Year Schedule'!$L$51)</f>
        <v>#VALUE!</v>
      </c>
      <c r="AY119" s="0" t="e">
        <f aca="true">MAX(0,AX119*(1+(_xlfn.NORM.INV(RAND(),Inputs!$D$39,Inputs!$C$39)))-'Year Schedule'!$K$52+'Year Schedule'!$L$52)</f>
        <v>#VALUE!</v>
      </c>
      <c r="AZ119" s="0" t="e">
        <f aca="true">MAX(0,AY119*(1+(_xlfn.NORM.INV(RAND(),Inputs!$D$39,Inputs!$C$39)))-'Year Schedule'!$K$53+'Year Schedule'!$L$53)</f>
        <v>#VALUE!</v>
      </c>
      <c r="BA119" s="0" t="e">
        <f aca="false">INDEX(C119:AZ119,1,Inputs!$C$6)</f>
        <v>#VALUE!</v>
      </c>
      <c r="BB119" s="0" t="n">
        <f aca="false">IFERROR(EXP(SUMPRODUCT(LN((C119:INDEX(C119:AZ119,1,Inputs!$C$6)+$C$1004:INDEX($C$1004:$AZ$1004,1,Inputs!$C$6))/B119:INDEX(B119:AY119,1,Inputs!$C$6)))/Inputs!$C$6)-1,-1)</f>
        <v>-1</v>
      </c>
    </row>
    <row r="120" customFormat="false" ht="15" hidden="false" customHeight="true" outlineLevel="0" collapsed="false">
      <c r="A120" s="0" t="n">
        <v>118</v>
      </c>
      <c r="B120" s="177" t="n">
        <f aca="false">Inputs!$C$38</f>
        <v>0</v>
      </c>
      <c r="C120" s="0" t="e">
        <f aca="true">MAX(0,B120*(1+(_xlfn.NORM.INV(RAND(),Inputs!$D$39,Inputs!$C$39)))-'Year Schedule'!$K$4+'Year Schedule'!$L$4)</f>
        <v>#VALUE!</v>
      </c>
      <c r="D120" s="0" t="e">
        <f aca="true">MAX(0,C120*(1+(_xlfn.NORM.INV(RAND(),Inputs!$D$39,Inputs!$C$39)))-'Year Schedule'!$K$5+'Year Schedule'!$L$5)</f>
        <v>#VALUE!</v>
      </c>
      <c r="E120" s="0" t="e">
        <f aca="true">MAX(0,D120*(1+(_xlfn.NORM.INV(RAND(),Inputs!$D$39,Inputs!$C$39)))-'Year Schedule'!$K$6+'Year Schedule'!$L$6)</f>
        <v>#VALUE!</v>
      </c>
      <c r="F120" s="0" t="e">
        <f aca="true">MAX(0,E120*(1+(_xlfn.NORM.INV(RAND(),Inputs!$D$39,Inputs!$C$39)))-'Year Schedule'!$K$7+'Year Schedule'!$L$7)</f>
        <v>#VALUE!</v>
      </c>
      <c r="G120" s="0" t="e">
        <f aca="true">MAX(0,F120*(1+(_xlfn.NORM.INV(RAND(),Inputs!$D$39,Inputs!$C$39)))-'Year Schedule'!$K$8+'Year Schedule'!$L$8)</f>
        <v>#VALUE!</v>
      </c>
      <c r="H120" s="0" t="e">
        <f aca="true">MAX(0,G120*(1+(_xlfn.NORM.INV(RAND(),Inputs!$D$39,Inputs!$C$39)))-'Year Schedule'!$K$9+'Year Schedule'!$L$9)</f>
        <v>#VALUE!</v>
      </c>
      <c r="I120" s="0" t="e">
        <f aca="true">MAX(0,H120*(1+(_xlfn.NORM.INV(RAND(),Inputs!$D$39,Inputs!$C$39)))-'Year Schedule'!$K$10+'Year Schedule'!$L$10)</f>
        <v>#VALUE!</v>
      </c>
      <c r="J120" s="0" t="e">
        <f aca="true">MAX(0,I120*(1+(_xlfn.NORM.INV(RAND(),Inputs!$D$39,Inputs!$C$39)))-'Year Schedule'!$K$11+'Year Schedule'!$L$11)</f>
        <v>#VALUE!</v>
      </c>
      <c r="K120" s="0" t="e">
        <f aca="true">MAX(0,J120*(1+(_xlfn.NORM.INV(RAND(),Inputs!$D$39,Inputs!$C$39)))-'Year Schedule'!$K$12+'Year Schedule'!$L$12)</f>
        <v>#VALUE!</v>
      </c>
      <c r="L120" s="0" t="e">
        <f aca="true">MAX(0,K120*(1+(_xlfn.NORM.INV(RAND(),Inputs!$D$39,Inputs!$C$39)))-'Year Schedule'!$K$13+'Year Schedule'!$L$13)</f>
        <v>#VALUE!</v>
      </c>
      <c r="M120" s="0" t="e">
        <f aca="true">MAX(0,L120*(1+(_xlfn.NORM.INV(RAND(),Inputs!$D$39,Inputs!$C$39)))-'Year Schedule'!$K$14+'Year Schedule'!$L$14)</f>
        <v>#VALUE!</v>
      </c>
      <c r="N120" s="0" t="e">
        <f aca="true">MAX(0,M120*(1+(_xlfn.NORM.INV(RAND(),Inputs!$D$39,Inputs!$C$39)))-'Year Schedule'!$K$15+'Year Schedule'!$L$15)</f>
        <v>#VALUE!</v>
      </c>
      <c r="O120" s="0" t="e">
        <f aca="true">MAX(0,N120*(1+(_xlfn.NORM.INV(RAND(),Inputs!$D$39,Inputs!$C$39)))-'Year Schedule'!$K$16+'Year Schedule'!$L$16)</f>
        <v>#VALUE!</v>
      </c>
      <c r="P120" s="0" t="e">
        <f aca="true">MAX(0,O120*(1+(_xlfn.NORM.INV(RAND(),Inputs!$D$39,Inputs!$C$39)))-'Year Schedule'!$K$17+'Year Schedule'!$L$17)</f>
        <v>#VALUE!</v>
      </c>
      <c r="Q120" s="0" t="e">
        <f aca="true">MAX(0,P120*(1+(_xlfn.NORM.INV(RAND(),Inputs!$D$39,Inputs!$C$39)))-'Year Schedule'!$K$18+'Year Schedule'!$L$18)</f>
        <v>#VALUE!</v>
      </c>
      <c r="R120" s="0" t="e">
        <f aca="true">MAX(0,Q120*(1+(_xlfn.NORM.INV(RAND(),Inputs!$D$39,Inputs!$C$39)))-'Year Schedule'!$K$19+'Year Schedule'!$L$19)</f>
        <v>#VALUE!</v>
      </c>
      <c r="S120" s="0" t="e">
        <f aca="true">MAX(0,R120*(1+(_xlfn.NORM.INV(RAND(),Inputs!$D$39,Inputs!$C$39)))-'Year Schedule'!$K$20+'Year Schedule'!$L$20)</f>
        <v>#VALUE!</v>
      </c>
      <c r="T120" s="0" t="e">
        <f aca="true">MAX(0,S120*(1+(_xlfn.NORM.INV(RAND(),Inputs!$D$39,Inputs!$C$39)))-'Year Schedule'!$K$21+'Year Schedule'!$L$21)</f>
        <v>#VALUE!</v>
      </c>
      <c r="U120" s="0" t="e">
        <f aca="true">MAX(0,T120*(1+(_xlfn.NORM.INV(RAND(),Inputs!$D$39,Inputs!$C$39)))-'Year Schedule'!$K$22+'Year Schedule'!$L$22)</f>
        <v>#VALUE!</v>
      </c>
      <c r="V120" s="0" t="e">
        <f aca="true">MAX(0,U120*(1+(_xlfn.NORM.INV(RAND(),Inputs!$D$39,Inputs!$C$39)))-'Year Schedule'!$K$23+'Year Schedule'!$L$23)</f>
        <v>#VALUE!</v>
      </c>
      <c r="W120" s="0" t="e">
        <f aca="true">MAX(0,V120*(1+(_xlfn.NORM.INV(RAND(),Inputs!$D$39,Inputs!$C$39)))-'Year Schedule'!$K$24+'Year Schedule'!$L$24)</f>
        <v>#VALUE!</v>
      </c>
      <c r="X120" s="0" t="e">
        <f aca="true">MAX(0,W120*(1+(_xlfn.NORM.INV(RAND(),Inputs!$D$39,Inputs!$C$39)))-'Year Schedule'!$K$25+'Year Schedule'!$L$25)</f>
        <v>#VALUE!</v>
      </c>
      <c r="Y120" s="0" t="e">
        <f aca="true">MAX(0,X120*(1+(_xlfn.NORM.INV(RAND(),Inputs!$D$39,Inputs!$C$39)))-'Year Schedule'!$K$26+'Year Schedule'!$L$26)</f>
        <v>#VALUE!</v>
      </c>
      <c r="Z120" s="0" t="e">
        <f aca="true">MAX(0,Y120*(1+(_xlfn.NORM.INV(RAND(),Inputs!$D$39,Inputs!$C$39)))-'Year Schedule'!$K$27+'Year Schedule'!$L$27)</f>
        <v>#VALUE!</v>
      </c>
      <c r="AA120" s="0" t="e">
        <f aca="true">MAX(0,Z120*(1+(_xlfn.NORM.INV(RAND(),Inputs!$D$39,Inputs!$C$39)))-'Year Schedule'!$K$28+'Year Schedule'!$L$28)</f>
        <v>#VALUE!</v>
      </c>
      <c r="AB120" s="0" t="e">
        <f aca="true">MAX(0,AA120*(1+(_xlfn.NORM.INV(RAND(),Inputs!$D$39,Inputs!$C$39)))-'Year Schedule'!$K$29+'Year Schedule'!$L$29)</f>
        <v>#VALUE!</v>
      </c>
      <c r="AC120" s="0" t="e">
        <f aca="true">MAX(0,AB120*(1+(_xlfn.NORM.INV(RAND(),Inputs!$D$39,Inputs!$C$39)))-'Year Schedule'!$K$30+'Year Schedule'!$L$30)</f>
        <v>#VALUE!</v>
      </c>
      <c r="AD120" s="0" t="e">
        <f aca="true">MAX(0,AC120*(1+(_xlfn.NORM.INV(RAND(),Inputs!$D$39,Inputs!$C$39)))-'Year Schedule'!$K$31+'Year Schedule'!$L$31)</f>
        <v>#VALUE!</v>
      </c>
      <c r="AE120" s="0" t="e">
        <f aca="true">MAX(0,AD120*(1+(_xlfn.NORM.INV(RAND(),Inputs!$D$39,Inputs!$C$39)))-'Year Schedule'!$K$32+'Year Schedule'!$L$32)</f>
        <v>#VALUE!</v>
      </c>
      <c r="AF120" s="0" t="e">
        <f aca="true">MAX(0,AE120*(1+(_xlfn.NORM.INV(RAND(),Inputs!$D$39,Inputs!$C$39)))-'Year Schedule'!$K$33+'Year Schedule'!$L$33)</f>
        <v>#VALUE!</v>
      </c>
      <c r="AG120" s="0" t="e">
        <f aca="true">MAX(0,AF120*(1+(_xlfn.NORM.INV(RAND(),Inputs!$D$39,Inputs!$C$39)))-'Year Schedule'!$K$34+'Year Schedule'!$L$34)</f>
        <v>#VALUE!</v>
      </c>
      <c r="AH120" s="0" t="e">
        <f aca="true">MAX(0,AG120*(1+(_xlfn.NORM.INV(RAND(),Inputs!$D$39,Inputs!$C$39)))-'Year Schedule'!$K$35+'Year Schedule'!$L$35)</f>
        <v>#VALUE!</v>
      </c>
      <c r="AI120" s="0" t="e">
        <f aca="true">MAX(0,AH120*(1+(_xlfn.NORM.INV(RAND(),Inputs!$D$39,Inputs!$C$39)))-'Year Schedule'!$K$36+'Year Schedule'!$L$36)</f>
        <v>#VALUE!</v>
      </c>
      <c r="AJ120" s="0" t="e">
        <f aca="true">MAX(0,AI120*(1+(_xlfn.NORM.INV(RAND(),Inputs!$D$39,Inputs!$C$39)))-'Year Schedule'!$K$37+'Year Schedule'!$L$37)</f>
        <v>#VALUE!</v>
      </c>
      <c r="AK120" s="0" t="e">
        <f aca="true">MAX(0,AJ120*(1+(_xlfn.NORM.INV(RAND(),Inputs!$D$39,Inputs!$C$39)))-'Year Schedule'!$K$38+'Year Schedule'!$L$38)</f>
        <v>#VALUE!</v>
      </c>
      <c r="AL120" s="0" t="e">
        <f aca="true">MAX(0,AK120*(1+(_xlfn.NORM.INV(RAND(),Inputs!$D$39,Inputs!$C$39)))-'Year Schedule'!$K$39+'Year Schedule'!$L$39)</f>
        <v>#VALUE!</v>
      </c>
      <c r="AM120" s="0" t="e">
        <f aca="true">MAX(0,AL120*(1+(_xlfn.NORM.INV(RAND(),Inputs!$D$39,Inputs!$C$39)))-'Year Schedule'!$K$40+'Year Schedule'!$L$40)</f>
        <v>#VALUE!</v>
      </c>
      <c r="AN120" s="0" t="e">
        <f aca="true">MAX(0,AM120*(1+(_xlfn.NORM.INV(RAND(),Inputs!$D$39,Inputs!$C$39)))-'Year Schedule'!$K$41+'Year Schedule'!$L$41)</f>
        <v>#VALUE!</v>
      </c>
      <c r="AO120" s="0" t="e">
        <f aca="true">MAX(0,AN120*(1+(_xlfn.NORM.INV(RAND(),Inputs!$D$39,Inputs!$C$39)))-'Year Schedule'!$K$42+'Year Schedule'!$L$42)</f>
        <v>#VALUE!</v>
      </c>
      <c r="AP120" s="0" t="e">
        <f aca="true">MAX(0,AO120*(1+(_xlfn.NORM.INV(RAND(),Inputs!$D$39,Inputs!$C$39)))-'Year Schedule'!$K$43+'Year Schedule'!$L$43)</f>
        <v>#VALUE!</v>
      </c>
      <c r="AQ120" s="0" t="e">
        <f aca="true">MAX(0,AP120*(1+(_xlfn.NORM.INV(RAND(),Inputs!$D$39,Inputs!$C$39)))-'Year Schedule'!$K$44+'Year Schedule'!$L$44)</f>
        <v>#VALUE!</v>
      </c>
      <c r="AR120" s="0" t="e">
        <f aca="true">MAX(0,AQ120*(1+(_xlfn.NORM.INV(RAND(),Inputs!$D$39,Inputs!$C$39)))-'Year Schedule'!$K$45+'Year Schedule'!$L$45)</f>
        <v>#VALUE!</v>
      </c>
      <c r="AS120" s="0" t="e">
        <f aca="true">MAX(0,AR120*(1+(_xlfn.NORM.INV(RAND(),Inputs!$D$39,Inputs!$C$39)))-'Year Schedule'!$K$46+'Year Schedule'!$L$46)</f>
        <v>#VALUE!</v>
      </c>
      <c r="AT120" s="0" t="e">
        <f aca="true">MAX(0,AS120*(1+(_xlfn.NORM.INV(RAND(),Inputs!$D$39,Inputs!$C$39)))-'Year Schedule'!$K$47+'Year Schedule'!$L$47)</f>
        <v>#VALUE!</v>
      </c>
      <c r="AU120" s="0" t="e">
        <f aca="true">MAX(0,AT120*(1+(_xlfn.NORM.INV(RAND(),Inputs!$D$39,Inputs!$C$39)))-'Year Schedule'!$K$48+'Year Schedule'!$L$48)</f>
        <v>#VALUE!</v>
      </c>
      <c r="AV120" s="0" t="e">
        <f aca="true">MAX(0,AU120*(1+(_xlfn.NORM.INV(RAND(),Inputs!$D$39,Inputs!$C$39)))-'Year Schedule'!$K$49+'Year Schedule'!$L$49)</f>
        <v>#VALUE!</v>
      </c>
      <c r="AW120" s="0" t="e">
        <f aca="true">MAX(0,AV120*(1+(_xlfn.NORM.INV(RAND(),Inputs!$D$39,Inputs!$C$39)))-'Year Schedule'!$K$50+'Year Schedule'!$L$50)</f>
        <v>#VALUE!</v>
      </c>
      <c r="AX120" s="0" t="e">
        <f aca="true">MAX(0,AW120*(1+(_xlfn.NORM.INV(RAND(),Inputs!$D$39,Inputs!$C$39)))-'Year Schedule'!$K$51+'Year Schedule'!$L$51)</f>
        <v>#VALUE!</v>
      </c>
      <c r="AY120" s="0" t="e">
        <f aca="true">MAX(0,AX120*(1+(_xlfn.NORM.INV(RAND(),Inputs!$D$39,Inputs!$C$39)))-'Year Schedule'!$K$52+'Year Schedule'!$L$52)</f>
        <v>#VALUE!</v>
      </c>
      <c r="AZ120" s="0" t="e">
        <f aca="true">MAX(0,AY120*(1+(_xlfn.NORM.INV(RAND(),Inputs!$D$39,Inputs!$C$39)))-'Year Schedule'!$K$53+'Year Schedule'!$L$53)</f>
        <v>#VALUE!</v>
      </c>
      <c r="BA120" s="0" t="e">
        <f aca="false">INDEX(C120:AZ120,1,Inputs!$C$6)</f>
        <v>#VALUE!</v>
      </c>
      <c r="BB120" s="0" t="n">
        <f aca="false">IFERROR(EXP(SUMPRODUCT(LN((C120:INDEX(C120:AZ120,1,Inputs!$C$6)+$C$1004:INDEX($C$1004:$AZ$1004,1,Inputs!$C$6))/B120:INDEX(B120:AY120,1,Inputs!$C$6)))/Inputs!$C$6)-1,-1)</f>
        <v>-1</v>
      </c>
    </row>
    <row r="121" customFormat="false" ht="15" hidden="false" customHeight="true" outlineLevel="0" collapsed="false">
      <c r="A121" s="0" t="n">
        <v>119</v>
      </c>
      <c r="B121" s="177" t="n">
        <f aca="false">Inputs!$C$38</f>
        <v>0</v>
      </c>
      <c r="C121" s="0" t="e">
        <f aca="true">MAX(0,B121*(1+(_xlfn.NORM.INV(RAND(),Inputs!$D$39,Inputs!$C$39)))-'Year Schedule'!$K$4+'Year Schedule'!$L$4)</f>
        <v>#VALUE!</v>
      </c>
      <c r="D121" s="0" t="e">
        <f aca="true">MAX(0,C121*(1+(_xlfn.NORM.INV(RAND(),Inputs!$D$39,Inputs!$C$39)))-'Year Schedule'!$K$5+'Year Schedule'!$L$5)</f>
        <v>#VALUE!</v>
      </c>
      <c r="E121" s="0" t="e">
        <f aca="true">MAX(0,D121*(1+(_xlfn.NORM.INV(RAND(),Inputs!$D$39,Inputs!$C$39)))-'Year Schedule'!$K$6+'Year Schedule'!$L$6)</f>
        <v>#VALUE!</v>
      </c>
      <c r="F121" s="0" t="e">
        <f aca="true">MAX(0,E121*(1+(_xlfn.NORM.INV(RAND(),Inputs!$D$39,Inputs!$C$39)))-'Year Schedule'!$K$7+'Year Schedule'!$L$7)</f>
        <v>#VALUE!</v>
      </c>
      <c r="G121" s="0" t="e">
        <f aca="true">MAX(0,F121*(1+(_xlfn.NORM.INV(RAND(),Inputs!$D$39,Inputs!$C$39)))-'Year Schedule'!$K$8+'Year Schedule'!$L$8)</f>
        <v>#VALUE!</v>
      </c>
      <c r="H121" s="0" t="e">
        <f aca="true">MAX(0,G121*(1+(_xlfn.NORM.INV(RAND(),Inputs!$D$39,Inputs!$C$39)))-'Year Schedule'!$K$9+'Year Schedule'!$L$9)</f>
        <v>#VALUE!</v>
      </c>
      <c r="I121" s="0" t="e">
        <f aca="true">MAX(0,H121*(1+(_xlfn.NORM.INV(RAND(),Inputs!$D$39,Inputs!$C$39)))-'Year Schedule'!$K$10+'Year Schedule'!$L$10)</f>
        <v>#VALUE!</v>
      </c>
      <c r="J121" s="0" t="e">
        <f aca="true">MAX(0,I121*(1+(_xlfn.NORM.INV(RAND(),Inputs!$D$39,Inputs!$C$39)))-'Year Schedule'!$K$11+'Year Schedule'!$L$11)</f>
        <v>#VALUE!</v>
      </c>
      <c r="K121" s="0" t="e">
        <f aca="true">MAX(0,J121*(1+(_xlfn.NORM.INV(RAND(),Inputs!$D$39,Inputs!$C$39)))-'Year Schedule'!$K$12+'Year Schedule'!$L$12)</f>
        <v>#VALUE!</v>
      </c>
      <c r="L121" s="0" t="e">
        <f aca="true">MAX(0,K121*(1+(_xlfn.NORM.INV(RAND(),Inputs!$D$39,Inputs!$C$39)))-'Year Schedule'!$K$13+'Year Schedule'!$L$13)</f>
        <v>#VALUE!</v>
      </c>
      <c r="M121" s="0" t="e">
        <f aca="true">MAX(0,L121*(1+(_xlfn.NORM.INV(RAND(),Inputs!$D$39,Inputs!$C$39)))-'Year Schedule'!$K$14+'Year Schedule'!$L$14)</f>
        <v>#VALUE!</v>
      </c>
      <c r="N121" s="0" t="e">
        <f aca="true">MAX(0,M121*(1+(_xlfn.NORM.INV(RAND(),Inputs!$D$39,Inputs!$C$39)))-'Year Schedule'!$K$15+'Year Schedule'!$L$15)</f>
        <v>#VALUE!</v>
      </c>
      <c r="O121" s="0" t="e">
        <f aca="true">MAX(0,N121*(1+(_xlfn.NORM.INV(RAND(),Inputs!$D$39,Inputs!$C$39)))-'Year Schedule'!$K$16+'Year Schedule'!$L$16)</f>
        <v>#VALUE!</v>
      </c>
      <c r="P121" s="0" t="e">
        <f aca="true">MAX(0,O121*(1+(_xlfn.NORM.INV(RAND(),Inputs!$D$39,Inputs!$C$39)))-'Year Schedule'!$K$17+'Year Schedule'!$L$17)</f>
        <v>#VALUE!</v>
      </c>
      <c r="Q121" s="0" t="e">
        <f aca="true">MAX(0,P121*(1+(_xlfn.NORM.INV(RAND(),Inputs!$D$39,Inputs!$C$39)))-'Year Schedule'!$K$18+'Year Schedule'!$L$18)</f>
        <v>#VALUE!</v>
      </c>
      <c r="R121" s="0" t="e">
        <f aca="true">MAX(0,Q121*(1+(_xlfn.NORM.INV(RAND(),Inputs!$D$39,Inputs!$C$39)))-'Year Schedule'!$K$19+'Year Schedule'!$L$19)</f>
        <v>#VALUE!</v>
      </c>
      <c r="S121" s="0" t="e">
        <f aca="true">MAX(0,R121*(1+(_xlfn.NORM.INV(RAND(),Inputs!$D$39,Inputs!$C$39)))-'Year Schedule'!$K$20+'Year Schedule'!$L$20)</f>
        <v>#VALUE!</v>
      </c>
      <c r="T121" s="0" t="e">
        <f aca="true">MAX(0,S121*(1+(_xlfn.NORM.INV(RAND(),Inputs!$D$39,Inputs!$C$39)))-'Year Schedule'!$K$21+'Year Schedule'!$L$21)</f>
        <v>#VALUE!</v>
      </c>
      <c r="U121" s="0" t="e">
        <f aca="true">MAX(0,T121*(1+(_xlfn.NORM.INV(RAND(),Inputs!$D$39,Inputs!$C$39)))-'Year Schedule'!$K$22+'Year Schedule'!$L$22)</f>
        <v>#VALUE!</v>
      </c>
      <c r="V121" s="0" t="e">
        <f aca="true">MAX(0,U121*(1+(_xlfn.NORM.INV(RAND(),Inputs!$D$39,Inputs!$C$39)))-'Year Schedule'!$K$23+'Year Schedule'!$L$23)</f>
        <v>#VALUE!</v>
      </c>
      <c r="W121" s="0" t="e">
        <f aca="true">MAX(0,V121*(1+(_xlfn.NORM.INV(RAND(),Inputs!$D$39,Inputs!$C$39)))-'Year Schedule'!$K$24+'Year Schedule'!$L$24)</f>
        <v>#VALUE!</v>
      </c>
      <c r="X121" s="0" t="e">
        <f aca="true">MAX(0,W121*(1+(_xlfn.NORM.INV(RAND(),Inputs!$D$39,Inputs!$C$39)))-'Year Schedule'!$K$25+'Year Schedule'!$L$25)</f>
        <v>#VALUE!</v>
      </c>
      <c r="Y121" s="0" t="e">
        <f aca="true">MAX(0,X121*(1+(_xlfn.NORM.INV(RAND(),Inputs!$D$39,Inputs!$C$39)))-'Year Schedule'!$K$26+'Year Schedule'!$L$26)</f>
        <v>#VALUE!</v>
      </c>
      <c r="Z121" s="0" t="e">
        <f aca="true">MAX(0,Y121*(1+(_xlfn.NORM.INV(RAND(),Inputs!$D$39,Inputs!$C$39)))-'Year Schedule'!$K$27+'Year Schedule'!$L$27)</f>
        <v>#VALUE!</v>
      </c>
      <c r="AA121" s="0" t="e">
        <f aca="true">MAX(0,Z121*(1+(_xlfn.NORM.INV(RAND(),Inputs!$D$39,Inputs!$C$39)))-'Year Schedule'!$K$28+'Year Schedule'!$L$28)</f>
        <v>#VALUE!</v>
      </c>
      <c r="AB121" s="0" t="e">
        <f aca="true">MAX(0,AA121*(1+(_xlfn.NORM.INV(RAND(),Inputs!$D$39,Inputs!$C$39)))-'Year Schedule'!$K$29+'Year Schedule'!$L$29)</f>
        <v>#VALUE!</v>
      </c>
      <c r="AC121" s="0" t="e">
        <f aca="true">MAX(0,AB121*(1+(_xlfn.NORM.INV(RAND(),Inputs!$D$39,Inputs!$C$39)))-'Year Schedule'!$K$30+'Year Schedule'!$L$30)</f>
        <v>#VALUE!</v>
      </c>
      <c r="AD121" s="0" t="e">
        <f aca="true">MAX(0,AC121*(1+(_xlfn.NORM.INV(RAND(),Inputs!$D$39,Inputs!$C$39)))-'Year Schedule'!$K$31+'Year Schedule'!$L$31)</f>
        <v>#VALUE!</v>
      </c>
      <c r="AE121" s="0" t="e">
        <f aca="true">MAX(0,AD121*(1+(_xlfn.NORM.INV(RAND(),Inputs!$D$39,Inputs!$C$39)))-'Year Schedule'!$K$32+'Year Schedule'!$L$32)</f>
        <v>#VALUE!</v>
      </c>
      <c r="AF121" s="0" t="e">
        <f aca="true">MAX(0,AE121*(1+(_xlfn.NORM.INV(RAND(),Inputs!$D$39,Inputs!$C$39)))-'Year Schedule'!$K$33+'Year Schedule'!$L$33)</f>
        <v>#VALUE!</v>
      </c>
      <c r="AG121" s="0" t="e">
        <f aca="true">MAX(0,AF121*(1+(_xlfn.NORM.INV(RAND(),Inputs!$D$39,Inputs!$C$39)))-'Year Schedule'!$K$34+'Year Schedule'!$L$34)</f>
        <v>#VALUE!</v>
      </c>
      <c r="AH121" s="0" t="e">
        <f aca="true">MAX(0,AG121*(1+(_xlfn.NORM.INV(RAND(),Inputs!$D$39,Inputs!$C$39)))-'Year Schedule'!$K$35+'Year Schedule'!$L$35)</f>
        <v>#VALUE!</v>
      </c>
      <c r="AI121" s="0" t="e">
        <f aca="true">MAX(0,AH121*(1+(_xlfn.NORM.INV(RAND(),Inputs!$D$39,Inputs!$C$39)))-'Year Schedule'!$K$36+'Year Schedule'!$L$36)</f>
        <v>#VALUE!</v>
      </c>
      <c r="AJ121" s="0" t="e">
        <f aca="true">MAX(0,AI121*(1+(_xlfn.NORM.INV(RAND(),Inputs!$D$39,Inputs!$C$39)))-'Year Schedule'!$K$37+'Year Schedule'!$L$37)</f>
        <v>#VALUE!</v>
      </c>
      <c r="AK121" s="0" t="e">
        <f aca="true">MAX(0,AJ121*(1+(_xlfn.NORM.INV(RAND(),Inputs!$D$39,Inputs!$C$39)))-'Year Schedule'!$K$38+'Year Schedule'!$L$38)</f>
        <v>#VALUE!</v>
      </c>
      <c r="AL121" s="0" t="e">
        <f aca="true">MAX(0,AK121*(1+(_xlfn.NORM.INV(RAND(),Inputs!$D$39,Inputs!$C$39)))-'Year Schedule'!$K$39+'Year Schedule'!$L$39)</f>
        <v>#VALUE!</v>
      </c>
      <c r="AM121" s="0" t="e">
        <f aca="true">MAX(0,AL121*(1+(_xlfn.NORM.INV(RAND(),Inputs!$D$39,Inputs!$C$39)))-'Year Schedule'!$K$40+'Year Schedule'!$L$40)</f>
        <v>#VALUE!</v>
      </c>
      <c r="AN121" s="0" t="e">
        <f aca="true">MAX(0,AM121*(1+(_xlfn.NORM.INV(RAND(),Inputs!$D$39,Inputs!$C$39)))-'Year Schedule'!$K$41+'Year Schedule'!$L$41)</f>
        <v>#VALUE!</v>
      </c>
      <c r="AO121" s="0" t="e">
        <f aca="true">MAX(0,AN121*(1+(_xlfn.NORM.INV(RAND(),Inputs!$D$39,Inputs!$C$39)))-'Year Schedule'!$K$42+'Year Schedule'!$L$42)</f>
        <v>#VALUE!</v>
      </c>
      <c r="AP121" s="0" t="e">
        <f aca="true">MAX(0,AO121*(1+(_xlfn.NORM.INV(RAND(),Inputs!$D$39,Inputs!$C$39)))-'Year Schedule'!$K$43+'Year Schedule'!$L$43)</f>
        <v>#VALUE!</v>
      </c>
      <c r="AQ121" s="0" t="e">
        <f aca="true">MAX(0,AP121*(1+(_xlfn.NORM.INV(RAND(),Inputs!$D$39,Inputs!$C$39)))-'Year Schedule'!$K$44+'Year Schedule'!$L$44)</f>
        <v>#VALUE!</v>
      </c>
      <c r="AR121" s="0" t="e">
        <f aca="true">MAX(0,AQ121*(1+(_xlfn.NORM.INV(RAND(),Inputs!$D$39,Inputs!$C$39)))-'Year Schedule'!$K$45+'Year Schedule'!$L$45)</f>
        <v>#VALUE!</v>
      </c>
      <c r="AS121" s="0" t="e">
        <f aca="true">MAX(0,AR121*(1+(_xlfn.NORM.INV(RAND(),Inputs!$D$39,Inputs!$C$39)))-'Year Schedule'!$K$46+'Year Schedule'!$L$46)</f>
        <v>#VALUE!</v>
      </c>
      <c r="AT121" s="0" t="e">
        <f aca="true">MAX(0,AS121*(1+(_xlfn.NORM.INV(RAND(),Inputs!$D$39,Inputs!$C$39)))-'Year Schedule'!$K$47+'Year Schedule'!$L$47)</f>
        <v>#VALUE!</v>
      </c>
      <c r="AU121" s="0" t="e">
        <f aca="true">MAX(0,AT121*(1+(_xlfn.NORM.INV(RAND(),Inputs!$D$39,Inputs!$C$39)))-'Year Schedule'!$K$48+'Year Schedule'!$L$48)</f>
        <v>#VALUE!</v>
      </c>
      <c r="AV121" s="0" t="e">
        <f aca="true">MAX(0,AU121*(1+(_xlfn.NORM.INV(RAND(),Inputs!$D$39,Inputs!$C$39)))-'Year Schedule'!$K$49+'Year Schedule'!$L$49)</f>
        <v>#VALUE!</v>
      </c>
      <c r="AW121" s="0" t="e">
        <f aca="true">MAX(0,AV121*(1+(_xlfn.NORM.INV(RAND(),Inputs!$D$39,Inputs!$C$39)))-'Year Schedule'!$K$50+'Year Schedule'!$L$50)</f>
        <v>#VALUE!</v>
      </c>
      <c r="AX121" s="0" t="e">
        <f aca="true">MAX(0,AW121*(1+(_xlfn.NORM.INV(RAND(),Inputs!$D$39,Inputs!$C$39)))-'Year Schedule'!$K$51+'Year Schedule'!$L$51)</f>
        <v>#VALUE!</v>
      </c>
      <c r="AY121" s="0" t="e">
        <f aca="true">MAX(0,AX121*(1+(_xlfn.NORM.INV(RAND(),Inputs!$D$39,Inputs!$C$39)))-'Year Schedule'!$K$52+'Year Schedule'!$L$52)</f>
        <v>#VALUE!</v>
      </c>
      <c r="AZ121" s="0" t="e">
        <f aca="true">MAX(0,AY121*(1+(_xlfn.NORM.INV(RAND(),Inputs!$D$39,Inputs!$C$39)))-'Year Schedule'!$K$53+'Year Schedule'!$L$53)</f>
        <v>#VALUE!</v>
      </c>
      <c r="BA121" s="0" t="e">
        <f aca="false">INDEX(C121:AZ121,1,Inputs!$C$6)</f>
        <v>#VALUE!</v>
      </c>
      <c r="BB121" s="0" t="n">
        <f aca="false">IFERROR(EXP(SUMPRODUCT(LN((C121:INDEX(C121:AZ121,1,Inputs!$C$6)+$C$1004:INDEX($C$1004:$AZ$1004,1,Inputs!$C$6))/B121:INDEX(B121:AY121,1,Inputs!$C$6)))/Inputs!$C$6)-1,-1)</f>
        <v>-1</v>
      </c>
    </row>
    <row r="122" customFormat="false" ht="15" hidden="false" customHeight="true" outlineLevel="0" collapsed="false">
      <c r="A122" s="0" t="n">
        <v>120</v>
      </c>
      <c r="B122" s="177" t="n">
        <f aca="false">Inputs!$C$38</f>
        <v>0</v>
      </c>
      <c r="C122" s="0" t="e">
        <f aca="true">MAX(0,B122*(1+(_xlfn.NORM.INV(RAND(),Inputs!$D$39,Inputs!$C$39)))-'Year Schedule'!$K$4+'Year Schedule'!$L$4)</f>
        <v>#VALUE!</v>
      </c>
      <c r="D122" s="0" t="e">
        <f aca="true">MAX(0,C122*(1+(_xlfn.NORM.INV(RAND(),Inputs!$D$39,Inputs!$C$39)))-'Year Schedule'!$K$5+'Year Schedule'!$L$5)</f>
        <v>#VALUE!</v>
      </c>
      <c r="E122" s="0" t="e">
        <f aca="true">MAX(0,D122*(1+(_xlfn.NORM.INV(RAND(),Inputs!$D$39,Inputs!$C$39)))-'Year Schedule'!$K$6+'Year Schedule'!$L$6)</f>
        <v>#VALUE!</v>
      </c>
      <c r="F122" s="0" t="e">
        <f aca="true">MAX(0,E122*(1+(_xlfn.NORM.INV(RAND(),Inputs!$D$39,Inputs!$C$39)))-'Year Schedule'!$K$7+'Year Schedule'!$L$7)</f>
        <v>#VALUE!</v>
      </c>
      <c r="G122" s="0" t="e">
        <f aca="true">MAX(0,F122*(1+(_xlfn.NORM.INV(RAND(),Inputs!$D$39,Inputs!$C$39)))-'Year Schedule'!$K$8+'Year Schedule'!$L$8)</f>
        <v>#VALUE!</v>
      </c>
      <c r="H122" s="0" t="e">
        <f aca="true">MAX(0,G122*(1+(_xlfn.NORM.INV(RAND(),Inputs!$D$39,Inputs!$C$39)))-'Year Schedule'!$K$9+'Year Schedule'!$L$9)</f>
        <v>#VALUE!</v>
      </c>
      <c r="I122" s="0" t="e">
        <f aca="true">MAX(0,H122*(1+(_xlfn.NORM.INV(RAND(),Inputs!$D$39,Inputs!$C$39)))-'Year Schedule'!$K$10+'Year Schedule'!$L$10)</f>
        <v>#VALUE!</v>
      </c>
      <c r="J122" s="0" t="e">
        <f aca="true">MAX(0,I122*(1+(_xlfn.NORM.INV(RAND(),Inputs!$D$39,Inputs!$C$39)))-'Year Schedule'!$K$11+'Year Schedule'!$L$11)</f>
        <v>#VALUE!</v>
      </c>
      <c r="K122" s="0" t="e">
        <f aca="true">MAX(0,J122*(1+(_xlfn.NORM.INV(RAND(),Inputs!$D$39,Inputs!$C$39)))-'Year Schedule'!$K$12+'Year Schedule'!$L$12)</f>
        <v>#VALUE!</v>
      </c>
      <c r="L122" s="0" t="e">
        <f aca="true">MAX(0,K122*(1+(_xlfn.NORM.INV(RAND(),Inputs!$D$39,Inputs!$C$39)))-'Year Schedule'!$K$13+'Year Schedule'!$L$13)</f>
        <v>#VALUE!</v>
      </c>
      <c r="M122" s="0" t="e">
        <f aca="true">MAX(0,L122*(1+(_xlfn.NORM.INV(RAND(),Inputs!$D$39,Inputs!$C$39)))-'Year Schedule'!$K$14+'Year Schedule'!$L$14)</f>
        <v>#VALUE!</v>
      </c>
      <c r="N122" s="0" t="e">
        <f aca="true">MAX(0,M122*(1+(_xlfn.NORM.INV(RAND(),Inputs!$D$39,Inputs!$C$39)))-'Year Schedule'!$K$15+'Year Schedule'!$L$15)</f>
        <v>#VALUE!</v>
      </c>
      <c r="O122" s="0" t="e">
        <f aca="true">MAX(0,N122*(1+(_xlfn.NORM.INV(RAND(),Inputs!$D$39,Inputs!$C$39)))-'Year Schedule'!$K$16+'Year Schedule'!$L$16)</f>
        <v>#VALUE!</v>
      </c>
      <c r="P122" s="0" t="e">
        <f aca="true">MAX(0,O122*(1+(_xlfn.NORM.INV(RAND(),Inputs!$D$39,Inputs!$C$39)))-'Year Schedule'!$K$17+'Year Schedule'!$L$17)</f>
        <v>#VALUE!</v>
      </c>
      <c r="Q122" s="0" t="e">
        <f aca="true">MAX(0,P122*(1+(_xlfn.NORM.INV(RAND(),Inputs!$D$39,Inputs!$C$39)))-'Year Schedule'!$K$18+'Year Schedule'!$L$18)</f>
        <v>#VALUE!</v>
      </c>
      <c r="R122" s="0" t="e">
        <f aca="true">MAX(0,Q122*(1+(_xlfn.NORM.INV(RAND(),Inputs!$D$39,Inputs!$C$39)))-'Year Schedule'!$K$19+'Year Schedule'!$L$19)</f>
        <v>#VALUE!</v>
      </c>
      <c r="S122" s="0" t="e">
        <f aca="true">MAX(0,R122*(1+(_xlfn.NORM.INV(RAND(),Inputs!$D$39,Inputs!$C$39)))-'Year Schedule'!$K$20+'Year Schedule'!$L$20)</f>
        <v>#VALUE!</v>
      </c>
      <c r="T122" s="0" t="e">
        <f aca="true">MAX(0,S122*(1+(_xlfn.NORM.INV(RAND(),Inputs!$D$39,Inputs!$C$39)))-'Year Schedule'!$K$21+'Year Schedule'!$L$21)</f>
        <v>#VALUE!</v>
      </c>
      <c r="U122" s="0" t="e">
        <f aca="true">MAX(0,T122*(1+(_xlfn.NORM.INV(RAND(),Inputs!$D$39,Inputs!$C$39)))-'Year Schedule'!$K$22+'Year Schedule'!$L$22)</f>
        <v>#VALUE!</v>
      </c>
      <c r="V122" s="0" t="e">
        <f aca="true">MAX(0,U122*(1+(_xlfn.NORM.INV(RAND(),Inputs!$D$39,Inputs!$C$39)))-'Year Schedule'!$K$23+'Year Schedule'!$L$23)</f>
        <v>#VALUE!</v>
      </c>
      <c r="W122" s="0" t="e">
        <f aca="true">MAX(0,V122*(1+(_xlfn.NORM.INV(RAND(),Inputs!$D$39,Inputs!$C$39)))-'Year Schedule'!$K$24+'Year Schedule'!$L$24)</f>
        <v>#VALUE!</v>
      </c>
      <c r="X122" s="0" t="e">
        <f aca="true">MAX(0,W122*(1+(_xlfn.NORM.INV(RAND(),Inputs!$D$39,Inputs!$C$39)))-'Year Schedule'!$K$25+'Year Schedule'!$L$25)</f>
        <v>#VALUE!</v>
      </c>
      <c r="Y122" s="0" t="e">
        <f aca="true">MAX(0,X122*(1+(_xlfn.NORM.INV(RAND(),Inputs!$D$39,Inputs!$C$39)))-'Year Schedule'!$K$26+'Year Schedule'!$L$26)</f>
        <v>#VALUE!</v>
      </c>
      <c r="Z122" s="0" t="e">
        <f aca="true">MAX(0,Y122*(1+(_xlfn.NORM.INV(RAND(),Inputs!$D$39,Inputs!$C$39)))-'Year Schedule'!$K$27+'Year Schedule'!$L$27)</f>
        <v>#VALUE!</v>
      </c>
      <c r="AA122" s="0" t="e">
        <f aca="true">MAX(0,Z122*(1+(_xlfn.NORM.INV(RAND(),Inputs!$D$39,Inputs!$C$39)))-'Year Schedule'!$K$28+'Year Schedule'!$L$28)</f>
        <v>#VALUE!</v>
      </c>
      <c r="AB122" s="0" t="e">
        <f aca="true">MAX(0,AA122*(1+(_xlfn.NORM.INV(RAND(),Inputs!$D$39,Inputs!$C$39)))-'Year Schedule'!$K$29+'Year Schedule'!$L$29)</f>
        <v>#VALUE!</v>
      </c>
      <c r="AC122" s="0" t="e">
        <f aca="true">MAX(0,AB122*(1+(_xlfn.NORM.INV(RAND(),Inputs!$D$39,Inputs!$C$39)))-'Year Schedule'!$K$30+'Year Schedule'!$L$30)</f>
        <v>#VALUE!</v>
      </c>
      <c r="AD122" s="0" t="e">
        <f aca="true">MAX(0,AC122*(1+(_xlfn.NORM.INV(RAND(),Inputs!$D$39,Inputs!$C$39)))-'Year Schedule'!$K$31+'Year Schedule'!$L$31)</f>
        <v>#VALUE!</v>
      </c>
      <c r="AE122" s="0" t="e">
        <f aca="true">MAX(0,AD122*(1+(_xlfn.NORM.INV(RAND(),Inputs!$D$39,Inputs!$C$39)))-'Year Schedule'!$K$32+'Year Schedule'!$L$32)</f>
        <v>#VALUE!</v>
      </c>
      <c r="AF122" s="0" t="e">
        <f aca="true">MAX(0,AE122*(1+(_xlfn.NORM.INV(RAND(),Inputs!$D$39,Inputs!$C$39)))-'Year Schedule'!$K$33+'Year Schedule'!$L$33)</f>
        <v>#VALUE!</v>
      </c>
      <c r="AG122" s="0" t="e">
        <f aca="true">MAX(0,AF122*(1+(_xlfn.NORM.INV(RAND(),Inputs!$D$39,Inputs!$C$39)))-'Year Schedule'!$K$34+'Year Schedule'!$L$34)</f>
        <v>#VALUE!</v>
      </c>
      <c r="AH122" s="0" t="e">
        <f aca="true">MAX(0,AG122*(1+(_xlfn.NORM.INV(RAND(),Inputs!$D$39,Inputs!$C$39)))-'Year Schedule'!$K$35+'Year Schedule'!$L$35)</f>
        <v>#VALUE!</v>
      </c>
      <c r="AI122" s="0" t="e">
        <f aca="true">MAX(0,AH122*(1+(_xlfn.NORM.INV(RAND(),Inputs!$D$39,Inputs!$C$39)))-'Year Schedule'!$K$36+'Year Schedule'!$L$36)</f>
        <v>#VALUE!</v>
      </c>
      <c r="AJ122" s="0" t="e">
        <f aca="true">MAX(0,AI122*(1+(_xlfn.NORM.INV(RAND(),Inputs!$D$39,Inputs!$C$39)))-'Year Schedule'!$K$37+'Year Schedule'!$L$37)</f>
        <v>#VALUE!</v>
      </c>
      <c r="AK122" s="0" t="e">
        <f aca="true">MAX(0,AJ122*(1+(_xlfn.NORM.INV(RAND(),Inputs!$D$39,Inputs!$C$39)))-'Year Schedule'!$K$38+'Year Schedule'!$L$38)</f>
        <v>#VALUE!</v>
      </c>
      <c r="AL122" s="0" t="e">
        <f aca="true">MAX(0,AK122*(1+(_xlfn.NORM.INV(RAND(),Inputs!$D$39,Inputs!$C$39)))-'Year Schedule'!$K$39+'Year Schedule'!$L$39)</f>
        <v>#VALUE!</v>
      </c>
      <c r="AM122" s="0" t="e">
        <f aca="true">MAX(0,AL122*(1+(_xlfn.NORM.INV(RAND(),Inputs!$D$39,Inputs!$C$39)))-'Year Schedule'!$K$40+'Year Schedule'!$L$40)</f>
        <v>#VALUE!</v>
      </c>
      <c r="AN122" s="0" t="e">
        <f aca="true">MAX(0,AM122*(1+(_xlfn.NORM.INV(RAND(),Inputs!$D$39,Inputs!$C$39)))-'Year Schedule'!$K$41+'Year Schedule'!$L$41)</f>
        <v>#VALUE!</v>
      </c>
      <c r="AO122" s="0" t="e">
        <f aca="true">MAX(0,AN122*(1+(_xlfn.NORM.INV(RAND(),Inputs!$D$39,Inputs!$C$39)))-'Year Schedule'!$K$42+'Year Schedule'!$L$42)</f>
        <v>#VALUE!</v>
      </c>
      <c r="AP122" s="0" t="e">
        <f aca="true">MAX(0,AO122*(1+(_xlfn.NORM.INV(RAND(),Inputs!$D$39,Inputs!$C$39)))-'Year Schedule'!$K$43+'Year Schedule'!$L$43)</f>
        <v>#VALUE!</v>
      </c>
      <c r="AQ122" s="0" t="e">
        <f aca="true">MAX(0,AP122*(1+(_xlfn.NORM.INV(RAND(),Inputs!$D$39,Inputs!$C$39)))-'Year Schedule'!$K$44+'Year Schedule'!$L$44)</f>
        <v>#VALUE!</v>
      </c>
      <c r="AR122" s="0" t="e">
        <f aca="true">MAX(0,AQ122*(1+(_xlfn.NORM.INV(RAND(),Inputs!$D$39,Inputs!$C$39)))-'Year Schedule'!$K$45+'Year Schedule'!$L$45)</f>
        <v>#VALUE!</v>
      </c>
      <c r="AS122" s="0" t="e">
        <f aca="true">MAX(0,AR122*(1+(_xlfn.NORM.INV(RAND(),Inputs!$D$39,Inputs!$C$39)))-'Year Schedule'!$K$46+'Year Schedule'!$L$46)</f>
        <v>#VALUE!</v>
      </c>
      <c r="AT122" s="0" t="e">
        <f aca="true">MAX(0,AS122*(1+(_xlfn.NORM.INV(RAND(),Inputs!$D$39,Inputs!$C$39)))-'Year Schedule'!$K$47+'Year Schedule'!$L$47)</f>
        <v>#VALUE!</v>
      </c>
      <c r="AU122" s="0" t="e">
        <f aca="true">MAX(0,AT122*(1+(_xlfn.NORM.INV(RAND(),Inputs!$D$39,Inputs!$C$39)))-'Year Schedule'!$K$48+'Year Schedule'!$L$48)</f>
        <v>#VALUE!</v>
      </c>
      <c r="AV122" s="0" t="e">
        <f aca="true">MAX(0,AU122*(1+(_xlfn.NORM.INV(RAND(),Inputs!$D$39,Inputs!$C$39)))-'Year Schedule'!$K$49+'Year Schedule'!$L$49)</f>
        <v>#VALUE!</v>
      </c>
      <c r="AW122" s="0" t="e">
        <f aca="true">MAX(0,AV122*(1+(_xlfn.NORM.INV(RAND(),Inputs!$D$39,Inputs!$C$39)))-'Year Schedule'!$K$50+'Year Schedule'!$L$50)</f>
        <v>#VALUE!</v>
      </c>
      <c r="AX122" s="0" t="e">
        <f aca="true">MAX(0,AW122*(1+(_xlfn.NORM.INV(RAND(),Inputs!$D$39,Inputs!$C$39)))-'Year Schedule'!$K$51+'Year Schedule'!$L$51)</f>
        <v>#VALUE!</v>
      </c>
      <c r="AY122" s="0" t="e">
        <f aca="true">MAX(0,AX122*(1+(_xlfn.NORM.INV(RAND(),Inputs!$D$39,Inputs!$C$39)))-'Year Schedule'!$K$52+'Year Schedule'!$L$52)</f>
        <v>#VALUE!</v>
      </c>
      <c r="AZ122" s="0" t="e">
        <f aca="true">MAX(0,AY122*(1+(_xlfn.NORM.INV(RAND(),Inputs!$D$39,Inputs!$C$39)))-'Year Schedule'!$K$53+'Year Schedule'!$L$53)</f>
        <v>#VALUE!</v>
      </c>
      <c r="BA122" s="0" t="e">
        <f aca="false">INDEX(C122:AZ122,1,Inputs!$C$6)</f>
        <v>#VALUE!</v>
      </c>
      <c r="BB122" s="0" t="n">
        <f aca="false">IFERROR(EXP(SUMPRODUCT(LN((C122:INDEX(C122:AZ122,1,Inputs!$C$6)+$C$1004:INDEX($C$1004:$AZ$1004,1,Inputs!$C$6))/B122:INDEX(B122:AY122,1,Inputs!$C$6)))/Inputs!$C$6)-1,-1)</f>
        <v>-1</v>
      </c>
    </row>
    <row r="123" customFormat="false" ht="15" hidden="false" customHeight="true" outlineLevel="0" collapsed="false">
      <c r="A123" s="0" t="n">
        <v>121</v>
      </c>
      <c r="B123" s="177" t="n">
        <f aca="false">Inputs!$C$38</f>
        <v>0</v>
      </c>
      <c r="C123" s="0" t="e">
        <f aca="true">MAX(0,B123*(1+(_xlfn.NORM.INV(RAND(),Inputs!$D$39,Inputs!$C$39)))-'Year Schedule'!$K$4+'Year Schedule'!$L$4)</f>
        <v>#VALUE!</v>
      </c>
      <c r="D123" s="0" t="e">
        <f aca="true">MAX(0,C123*(1+(_xlfn.NORM.INV(RAND(),Inputs!$D$39,Inputs!$C$39)))-'Year Schedule'!$K$5+'Year Schedule'!$L$5)</f>
        <v>#VALUE!</v>
      </c>
      <c r="E123" s="0" t="e">
        <f aca="true">MAX(0,D123*(1+(_xlfn.NORM.INV(RAND(),Inputs!$D$39,Inputs!$C$39)))-'Year Schedule'!$K$6+'Year Schedule'!$L$6)</f>
        <v>#VALUE!</v>
      </c>
      <c r="F123" s="0" t="e">
        <f aca="true">MAX(0,E123*(1+(_xlfn.NORM.INV(RAND(),Inputs!$D$39,Inputs!$C$39)))-'Year Schedule'!$K$7+'Year Schedule'!$L$7)</f>
        <v>#VALUE!</v>
      </c>
      <c r="G123" s="0" t="e">
        <f aca="true">MAX(0,F123*(1+(_xlfn.NORM.INV(RAND(),Inputs!$D$39,Inputs!$C$39)))-'Year Schedule'!$K$8+'Year Schedule'!$L$8)</f>
        <v>#VALUE!</v>
      </c>
      <c r="H123" s="0" t="e">
        <f aca="true">MAX(0,G123*(1+(_xlfn.NORM.INV(RAND(),Inputs!$D$39,Inputs!$C$39)))-'Year Schedule'!$K$9+'Year Schedule'!$L$9)</f>
        <v>#VALUE!</v>
      </c>
      <c r="I123" s="0" t="e">
        <f aca="true">MAX(0,H123*(1+(_xlfn.NORM.INV(RAND(),Inputs!$D$39,Inputs!$C$39)))-'Year Schedule'!$K$10+'Year Schedule'!$L$10)</f>
        <v>#VALUE!</v>
      </c>
      <c r="J123" s="0" t="e">
        <f aca="true">MAX(0,I123*(1+(_xlfn.NORM.INV(RAND(),Inputs!$D$39,Inputs!$C$39)))-'Year Schedule'!$K$11+'Year Schedule'!$L$11)</f>
        <v>#VALUE!</v>
      </c>
      <c r="K123" s="0" t="e">
        <f aca="true">MAX(0,J123*(1+(_xlfn.NORM.INV(RAND(),Inputs!$D$39,Inputs!$C$39)))-'Year Schedule'!$K$12+'Year Schedule'!$L$12)</f>
        <v>#VALUE!</v>
      </c>
      <c r="L123" s="0" t="e">
        <f aca="true">MAX(0,K123*(1+(_xlfn.NORM.INV(RAND(),Inputs!$D$39,Inputs!$C$39)))-'Year Schedule'!$K$13+'Year Schedule'!$L$13)</f>
        <v>#VALUE!</v>
      </c>
      <c r="M123" s="0" t="e">
        <f aca="true">MAX(0,L123*(1+(_xlfn.NORM.INV(RAND(),Inputs!$D$39,Inputs!$C$39)))-'Year Schedule'!$K$14+'Year Schedule'!$L$14)</f>
        <v>#VALUE!</v>
      </c>
      <c r="N123" s="0" t="e">
        <f aca="true">MAX(0,M123*(1+(_xlfn.NORM.INV(RAND(),Inputs!$D$39,Inputs!$C$39)))-'Year Schedule'!$K$15+'Year Schedule'!$L$15)</f>
        <v>#VALUE!</v>
      </c>
      <c r="O123" s="0" t="e">
        <f aca="true">MAX(0,N123*(1+(_xlfn.NORM.INV(RAND(),Inputs!$D$39,Inputs!$C$39)))-'Year Schedule'!$K$16+'Year Schedule'!$L$16)</f>
        <v>#VALUE!</v>
      </c>
      <c r="P123" s="0" t="e">
        <f aca="true">MAX(0,O123*(1+(_xlfn.NORM.INV(RAND(),Inputs!$D$39,Inputs!$C$39)))-'Year Schedule'!$K$17+'Year Schedule'!$L$17)</f>
        <v>#VALUE!</v>
      </c>
      <c r="Q123" s="0" t="e">
        <f aca="true">MAX(0,P123*(1+(_xlfn.NORM.INV(RAND(),Inputs!$D$39,Inputs!$C$39)))-'Year Schedule'!$K$18+'Year Schedule'!$L$18)</f>
        <v>#VALUE!</v>
      </c>
      <c r="R123" s="0" t="e">
        <f aca="true">MAX(0,Q123*(1+(_xlfn.NORM.INV(RAND(),Inputs!$D$39,Inputs!$C$39)))-'Year Schedule'!$K$19+'Year Schedule'!$L$19)</f>
        <v>#VALUE!</v>
      </c>
      <c r="S123" s="0" t="e">
        <f aca="true">MAX(0,R123*(1+(_xlfn.NORM.INV(RAND(),Inputs!$D$39,Inputs!$C$39)))-'Year Schedule'!$K$20+'Year Schedule'!$L$20)</f>
        <v>#VALUE!</v>
      </c>
      <c r="T123" s="0" t="e">
        <f aca="true">MAX(0,S123*(1+(_xlfn.NORM.INV(RAND(),Inputs!$D$39,Inputs!$C$39)))-'Year Schedule'!$K$21+'Year Schedule'!$L$21)</f>
        <v>#VALUE!</v>
      </c>
      <c r="U123" s="0" t="e">
        <f aca="true">MAX(0,T123*(1+(_xlfn.NORM.INV(RAND(),Inputs!$D$39,Inputs!$C$39)))-'Year Schedule'!$K$22+'Year Schedule'!$L$22)</f>
        <v>#VALUE!</v>
      </c>
      <c r="V123" s="0" t="e">
        <f aca="true">MAX(0,U123*(1+(_xlfn.NORM.INV(RAND(),Inputs!$D$39,Inputs!$C$39)))-'Year Schedule'!$K$23+'Year Schedule'!$L$23)</f>
        <v>#VALUE!</v>
      </c>
      <c r="W123" s="0" t="e">
        <f aca="true">MAX(0,V123*(1+(_xlfn.NORM.INV(RAND(),Inputs!$D$39,Inputs!$C$39)))-'Year Schedule'!$K$24+'Year Schedule'!$L$24)</f>
        <v>#VALUE!</v>
      </c>
      <c r="X123" s="0" t="e">
        <f aca="true">MAX(0,W123*(1+(_xlfn.NORM.INV(RAND(),Inputs!$D$39,Inputs!$C$39)))-'Year Schedule'!$K$25+'Year Schedule'!$L$25)</f>
        <v>#VALUE!</v>
      </c>
      <c r="Y123" s="0" t="e">
        <f aca="true">MAX(0,X123*(1+(_xlfn.NORM.INV(RAND(),Inputs!$D$39,Inputs!$C$39)))-'Year Schedule'!$K$26+'Year Schedule'!$L$26)</f>
        <v>#VALUE!</v>
      </c>
      <c r="Z123" s="0" t="e">
        <f aca="true">MAX(0,Y123*(1+(_xlfn.NORM.INV(RAND(),Inputs!$D$39,Inputs!$C$39)))-'Year Schedule'!$K$27+'Year Schedule'!$L$27)</f>
        <v>#VALUE!</v>
      </c>
      <c r="AA123" s="0" t="e">
        <f aca="true">MAX(0,Z123*(1+(_xlfn.NORM.INV(RAND(),Inputs!$D$39,Inputs!$C$39)))-'Year Schedule'!$K$28+'Year Schedule'!$L$28)</f>
        <v>#VALUE!</v>
      </c>
      <c r="AB123" s="0" t="e">
        <f aca="true">MAX(0,AA123*(1+(_xlfn.NORM.INV(RAND(),Inputs!$D$39,Inputs!$C$39)))-'Year Schedule'!$K$29+'Year Schedule'!$L$29)</f>
        <v>#VALUE!</v>
      </c>
      <c r="AC123" s="0" t="e">
        <f aca="true">MAX(0,AB123*(1+(_xlfn.NORM.INV(RAND(),Inputs!$D$39,Inputs!$C$39)))-'Year Schedule'!$K$30+'Year Schedule'!$L$30)</f>
        <v>#VALUE!</v>
      </c>
      <c r="AD123" s="0" t="e">
        <f aca="true">MAX(0,AC123*(1+(_xlfn.NORM.INV(RAND(),Inputs!$D$39,Inputs!$C$39)))-'Year Schedule'!$K$31+'Year Schedule'!$L$31)</f>
        <v>#VALUE!</v>
      </c>
      <c r="AE123" s="0" t="e">
        <f aca="true">MAX(0,AD123*(1+(_xlfn.NORM.INV(RAND(),Inputs!$D$39,Inputs!$C$39)))-'Year Schedule'!$K$32+'Year Schedule'!$L$32)</f>
        <v>#VALUE!</v>
      </c>
      <c r="AF123" s="0" t="e">
        <f aca="true">MAX(0,AE123*(1+(_xlfn.NORM.INV(RAND(),Inputs!$D$39,Inputs!$C$39)))-'Year Schedule'!$K$33+'Year Schedule'!$L$33)</f>
        <v>#VALUE!</v>
      </c>
      <c r="AG123" s="0" t="e">
        <f aca="true">MAX(0,AF123*(1+(_xlfn.NORM.INV(RAND(),Inputs!$D$39,Inputs!$C$39)))-'Year Schedule'!$K$34+'Year Schedule'!$L$34)</f>
        <v>#VALUE!</v>
      </c>
      <c r="AH123" s="0" t="e">
        <f aca="true">MAX(0,AG123*(1+(_xlfn.NORM.INV(RAND(),Inputs!$D$39,Inputs!$C$39)))-'Year Schedule'!$K$35+'Year Schedule'!$L$35)</f>
        <v>#VALUE!</v>
      </c>
      <c r="AI123" s="0" t="e">
        <f aca="true">MAX(0,AH123*(1+(_xlfn.NORM.INV(RAND(),Inputs!$D$39,Inputs!$C$39)))-'Year Schedule'!$K$36+'Year Schedule'!$L$36)</f>
        <v>#VALUE!</v>
      </c>
      <c r="AJ123" s="0" t="e">
        <f aca="true">MAX(0,AI123*(1+(_xlfn.NORM.INV(RAND(),Inputs!$D$39,Inputs!$C$39)))-'Year Schedule'!$K$37+'Year Schedule'!$L$37)</f>
        <v>#VALUE!</v>
      </c>
      <c r="AK123" s="0" t="e">
        <f aca="true">MAX(0,AJ123*(1+(_xlfn.NORM.INV(RAND(),Inputs!$D$39,Inputs!$C$39)))-'Year Schedule'!$K$38+'Year Schedule'!$L$38)</f>
        <v>#VALUE!</v>
      </c>
      <c r="AL123" s="0" t="e">
        <f aca="true">MAX(0,AK123*(1+(_xlfn.NORM.INV(RAND(),Inputs!$D$39,Inputs!$C$39)))-'Year Schedule'!$K$39+'Year Schedule'!$L$39)</f>
        <v>#VALUE!</v>
      </c>
      <c r="AM123" s="0" t="e">
        <f aca="true">MAX(0,AL123*(1+(_xlfn.NORM.INV(RAND(),Inputs!$D$39,Inputs!$C$39)))-'Year Schedule'!$K$40+'Year Schedule'!$L$40)</f>
        <v>#VALUE!</v>
      </c>
      <c r="AN123" s="0" t="e">
        <f aca="true">MAX(0,AM123*(1+(_xlfn.NORM.INV(RAND(),Inputs!$D$39,Inputs!$C$39)))-'Year Schedule'!$K$41+'Year Schedule'!$L$41)</f>
        <v>#VALUE!</v>
      </c>
      <c r="AO123" s="0" t="e">
        <f aca="true">MAX(0,AN123*(1+(_xlfn.NORM.INV(RAND(),Inputs!$D$39,Inputs!$C$39)))-'Year Schedule'!$K$42+'Year Schedule'!$L$42)</f>
        <v>#VALUE!</v>
      </c>
      <c r="AP123" s="0" t="e">
        <f aca="true">MAX(0,AO123*(1+(_xlfn.NORM.INV(RAND(),Inputs!$D$39,Inputs!$C$39)))-'Year Schedule'!$K$43+'Year Schedule'!$L$43)</f>
        <v>#VALUE!</v>
      </c>
      <c r="AQ123" s="0" t="e">
        <f aca="true">MAX(0,AP123*(1+(_xlfn.NORM.INV(RAND(),Inputs!$D$39,Inputs!$C$39)))-'Year Schedule'!$K$44+'Year Schedule'!$L$44)</f>
        <v>#VALUE!</v>
      </c>
      <c r="AR123" s="0" t="e">
        <f aca="true">MAX(0,AQ123*(1+(_xlfn.NORM.INV(RAND(),Inputs!$D$39,Inputs!$C$39)))-'Year Schedule'!$K$45+'Year Schedule'!$L$45)</f>
        <v>#VALUE!</v>
      </c>
      <c r="AS123" s="0" t="e">
        <f aca="true">MAX(0,AR123*(1+(_xlfn.NORM.INV(RAND(),Inputs!$D$39,Inputs!$C$39)))-'Year Schedule'!$K$46+'Year Schedule'!$L$46)</f>
        <v>#VALUE!</v>
      </c>
      <c r="AT123" s="0" t="e">
        <f aca="true">MAX(0,AS123*(1+(_xlfn.NORM.INV(RAND(),Inputs!$D$39,Inputs!$C$39)))-'Year Schedule'!$K$47+'Year Schedule'!$L$47)</f>
        <v>#VALUE!</v>
      </c>
      <c r="AU123" s="0" t="e">
        <f aca="true">MAX(0,AT123*(1+(_xlfn.NORM.INV(RAND(),Inputs!$D$39,Inputs!$C$39)))-'Year Schedule'!$K$48+'Year Schedule'!$L$48)</f>
        <v>#VALUE!</v>
      </c>
      <c r="AV123" s="0" t="e">
        <f aca="true">MAX(0,AU123*(1+(_xlfn.NORM.INV(RAND(),Inputs!$D$39,Inputs!$C$39)))-'Year Schedule'!$K$49+'Year Schedule'!$L$49)</f>
        <v>#VALUE!</v>
      </c>
      <c r="AW123" s="0" t="e">
        <f aca="true">MAX(0,AV123*(1+(_xlfn.NORM.INV(RAND(),Inputs!$D$39,Inputs!$C$39)))-'Year Schedule'!$K$50+'Year Schedule'!$L$50)</f>
        <v>#VALUE!</v>
      </c>
      <c r="AX123" s="0" t="e">
        <f aca="true">MAX(0,AW123*(1+(_xlfn.NORM.INV(RAND(),Inputs!$D$39,Inputs!$C$39)))-'Year Schedule'!$K$51+'Year Schedule'!$L$51)</f>
        <v>#VALUE!</v>
      </c>
      <c r="AY123" s="0" t="e">
        <f aca="true">MAX(0,AX123*(1+(_xlfn.NORM.INV(RAND(),Inputs!$D$39,Inputs!$C$39)))-'Year Schedule'!$K$52+'Year Schedule'!$L$52)</f>
        <v>#VALUE!</v>
      </c>
      <c r="AZ123" s="0" t="e">
        <f aca="true">MAX(0,AY123*(1+(_xlfn.NORM.INV(RAND(),Inputs!$D$39,Inputs!$C$39)))-'Year Schedule'!$K$53+'Year Schedule'!$L$53)</f>
        <v>#VALUE!</v>
      </c>
      <c r="BA123" s="0" t="e">
        <f aca="false">INDEX(C123:AZ123,1,Inputs!$C$6)</f>
        <v>#VALUE!</v>
      </c>
      <c r="BB123" s="0" t="n">
        <f aca="false">IFERROR(EXP(SUMPRODUCT(LN((C123:INDEX(C123:AZ123,1,Inputs!$C$6)+$C$1004:INDEX($C$1004:$AZ$1004,1,Inputs!$C$6))/B123:INDEX(B123:AY123,1,Inputs!$C$6)))/Inputs!$C$6)-1,-1)</f>
        <v>-1</v>
      </c>
    </row>
    <row r="124" customFormat="false" ht="15" hidden="false" customHeight="true" outlineLevel="0" collapsed="false">
      <c r="A124" s="0" t="n">
        <v>122</v>
      </c>
      <c r="B124" s="177" t="n">
        <f aca="false">Inputs!$C$38</f>
        <v>0</v>
      </c>
      <c r="C124" s="0" t="e">
        <f aca="true">MAX(0,B124*(1+(_xlfn.NORM.INV(RAND(),Inputs!$D$39,Inputs!$C$39)))-'Year Schedule'!$K$4+'Year Schedule'!$L$4)</f>
        <v>#VALUE!</v>
      </c>
      <c r="D124" s="0" t="e">
        <f aca="true">MAX(0,C124*(1+(_xlfn.NORM.INV(RAND(),Inputs!$D$39,Inputs!$C$39)))-'Year Schedule'!$K$5+'Year Schedule'!$L$5)</f>
        <v>#VALUE!</v>
      </c>
      <c r="E124" s="0" t="e">
        <f aca="true">MAX(0,D124*(1+(_xlfn.NORM.INV(RAND(),Inputs!$D$39,Inputs!$C$39)))-'Year Schedule'!$K$6+'Year Schedule'!$L$6)</f>
        <v>#VALUE!</v>
      </c>
      <c r="F124" s="0" t="e">
        <f aca="true">MAX(0,E124*(1+(_xlfn.NORM.INV(RAND(),Inputs!$D$39,Inputs!$C$39)))-'Year Schedule'!$K$7+'Year Schedule'!$L$7)</f>
        <v>#VALUE!</v>
      </c>
      <c r="G124" s="0" t="e">
        <f aca="true">MAX(0,F124*(1+(_xlfn.NORM.INV(RAND(),Inputs!$D$39,Inputs!$C$39)))-'Year Schedule'!$K$8+'Year Schedule'!$L$8)</f>
        <v>#VALUE!</v>
      </c>
      <c r="H124" s="0" t="e">
        <f aca="true">MAX(0,G124*(1+(_xlfn.NORM.INV(RAND(),Inputs!$D$39,Inputs!$C$39)))-'Year Schedule'!$K$9+'Year Schedule'!$L$9)</f>
        <v>#VALUE!</v>
      </c>
      <c r="I124" s="0" t="e">
        <f aca="true">MAX(0,H124*(1+(_xlfn.NORM.INV(RAND(),Inputs!$D$39,Inputs!$C$39)))-'Year Schedule'!$K$10+'Year Schedule'!$L$10)</f>
        <v>#VALUE!</v>
      </c>
      <c r="J124" s="0" t="e">
        <f aca="true">MAX(0,I124*(1+(_xlfn.NORM.INV(RAND(),Inputs!$D$39,Inputs!$C$39)))-'Year Schedule'!$K$11+'Year Schedule'!$L$11)</f>
        <v>#VALUE!</v>
      </c>
      <c r="K124" s="0" t="e">
        <f aca="true">MAX(0,J124*(1+(_xlfn.NORM.INV(RAND(),Inputs!$D$39,Inputs!$C$39)))-'Year Schedule'!$K$12+'Year Schedule'!$L$12)</f>
        <v>#VALUE!</v>
      </c>
      <c r="L124" s="0" t="e">
        <f aca="true">MAX(0,K124*(1+(_xlfn.NORM.INV(RAND(),Inputs!$D$39,Inputs!$C$39)))-'Year Schedule'!$K$13+'Year Schedule'!$L$13)</f>
        <v>#VALUE!</v>
      </c>
      <c r="M124" s="0" t="e">
        <f aca="true">MAX(0,L124*(1+(_xlfn.NORM.INV(RAND(),Inputs!$D$39,Inputs!$C$39)))-'Year Schedule'!$K$14+'Year Schedule'!$L$14)</f>
        <v>#VALUE!</v>
      </c>
      <c r="N124" s="0" t="e">
        <f aca="true">MAX(0,M124*(1+(_xlfn.NORM.INV(RAND(),Inputs!$D$39,Inputs!$C$39)))-'Year Schedule'!$K$15+'Year Schedule'!$L$15)</f>
        <v>#VALUE!</v>
      </c>
      <c r="O124" s="0" t="e">
        <f aca="true">MAX(0,N124*(1+(_xlfn.NORM.INV(RAND(),Inputs!$D$39,Inputs!$C$39)))-'Year Schedule'!$K$16+'Year Schedule'!$L$16)</f>
        <v>#VALUE!</v>
      </c>
      <c r="P124" s="0" t="e">
        <f aca="true">MAX(0,O124*(1+(_xlfn.NORM.INV(RAND(),Inputs!$D$39,Inputs!$C$39)))-'Year Schedule'!$K$17+'Year Schedule'!$L$17)</f>
        <v>#VALUE!</v>
      </c>
      <c r="Q124" s="0" t="e">
        <f aca="true">MAX(0,P124*(1+(_xlfn.NORM.INV(RAND(),Inputs!$D$39,Inputs!$C$39)))-'Year Schedule'!$K$18+'Year Schedule'!$L$18)</f>
        <v>#VALUE!</v>
      </c>
      <c r="R124" s="0" t="e">
        <f aca="true">MAX(0,Q124*(1+(_xlfn.NORM.INV(RAND(),Inputs!$D$39,Inputs!$C$39)))-'Year Schedule'!$K$19+'Year Schedule'!$L$19)</f>
        <v>#VALUE!</v>
      </c>
      <c r="S124" s="0" t="e">
        <f aca="true">MAX(0,R124*(1+(_xlfn.NORM.INV(RAND(),Inputs!$D$39,Inputs!$C$39)))-'Year Schedule'!$K$20+'Year Schedule'!$L$20)</f>
        <v>#VALUE!</v>
      </c>
      <c r="T124" s="0" t="e">
        <f aca="true">MAX(0,S124*(1+(_xlfn.NORM.INV(RAND(),Inputs!$D$39,Inputs!$C$39)))-'Year Schedule'!$K$21+'Year Schedule'!$L$21)</f>
        <v>#VALUE!</v>
      </c>
      <c r="U124" s="0" t="e">
        <f aca="true">MAX(0,T124*(1+(_xlfn.NORM.INV(RAND(),Inputs!$D$39,Inputs!$C$39)))-'Year Schedule'!$K$22+'Year Schedule'!$L$22)</f>
        <v>#VALUE!</v>
      </c>
      <c r="V124" s="0" t="e">
        <f aca="true">MAX(0,U124*(1+(_xlfn.NORM.INV(RAND(),Inputs!$D$39,Inputs!$C$39)))-'Year Schedule'!$K$23+'Year Schedule'!$L$23)</f>
        <v>#VALUE!</v>
      </c>
      <c r="W124" s="0" t="e">
        <f aca="true">MAX(0,V124*(1+(_xlfn.NORM.INV(RAND(),Inputs!$D$39,Inputs!$C$39)))-'Year Schedule'!$K$24+'Year Schedule'!$L$24)</f>
        <v>#VALUE!</v>
      </c>
      <c r="X124" s="0" t="e">
        <f aca="true">MAX(0,W124*(1+(_xlfn.NORM.INV(RAND(),Inputs!$D$39,Inputs!$C$39)))-'Year Schedule'!$K$25+'Year Schedule'!$L$25)</f>
        <v>#VALUE!</v>
      </c>
      <c r="Y124" s="0" t="e">
        <f aca="true">MAX(0,X124*(1+(_xlfn.NORM.INV(RAND(),Inputs!$D$39,Inputs!$C$39)))-'Year Schedule'!$K$26+'Year Schedule'!$L$26)</f>
        <v>#VALUE!</v>
      </c>
      <c r="Z124" s="0" t="e">
        <f aca="true">MAX(0,Y124*(1+(_xlfn.NORM.INV(RAND(),Inputs!$D$39,Inputs!$C$39)))-'Year Schedule'!$K$27+'Year Schedule'!$L$27)</f>
        <v>#VALUE!</v>
      </c>
      <c r="AA124" s="0" t="e">
        <f aca="true">MAX(0,Z124*(1+(_xlfn.NORM.INV(RAND(),Inputs!$D$39,Inputs!$C$39)))-'Year Schedule'!$K$28+'Year Schedule'!$L$28)</f>
        <v>#VALUE!</v>
      </c>
      <c r="AB124" s="0" t="e">
        <f aca="true">MAX(0,AA124*(1+(_xlfn.NORM.INV(RAND(),Inputs!$D$39,Inputs!$C$39)))-'Year Schedule'!$K$29+'Year Schedule'!$L$29)</f>
        <v>#VALUE!</v>
      </c>
      <c r="AC124" s="0" t="e">
        <f aca="true">MAX(0,AB124*(1+(_xlfn.NORM.INV(RAND(),Inputs!$D$39,Inputs!$C$39)))-'Year Schedule'!$K$30+'Year Schedule'!$L$30)</f>
        <v>#VALUE!</v>
      </c>
      <c r="AD124" s="0" t="e">
        <f aca="true">MAX(0,AC124*(1+(_xlfn.NORM.INV(RAND(),Inputs!$D$39,Inputs!$C$39)))-'Year Schedule'!$K$31+'Year Schedule'!$L$31)</f>
        <v>#VALUE!</v>
      </c>
      <c r="AE124" s="0" t="e">
        <f aca="true">MAX(0,AD124*(1+(_xlfn.NORM.INV(RAND(),Inputs!$D$39,Inputs!$C$39)))-'Year Schedule'!$K$32+'Year Schedule'!$L$32)</f>
        <v>#VALUE!</v>
      </c>
      <c r="AF124" s="0" t="e">
        <f aca="true">MAX(0,AE124*(1+(_xlfn.NORM.INV(RAND(),Inputs!$D$39,Inputs!$C$39)))-'Year Schedule'!$K$33+'Year Schedule'!$L$33)</f>
        <v>#VALUE!</v>
      </c>
      <c r="AG124" s="0" t="e">
        <f aca="true">MAX(0,AF124*(1+(_xlfn.NORM.INV(RAND(),Inputs!$D$39,Inputs!$C$39)))-'Year Schedule'!$K$34+'Year Schedule'!$L$34)</f>
        <v>#VALUE!</v>
      </c>
      <c r="AH124" s="0" t="e">
        <f aca="true">MAX(0,AG124*(1+(_xlfn.NORM.INV(RAND(),Inputs!$D$39,Inputs!$C$39)))-'Year Schedule'!$K$35+'Year Schedule'!$L$35)</f>
        <v>#VALUE!</v>
      </c>
      <c r="AI124" s="0" t="e">
        <f aca="true">MAX(0,AH124*(1+(_xlfn.NORM.INV(RAND(),Inputs!$D$39,Inputs!$C$39)))-'Year Schedule'!$K$36+'Year Schedule'!$L$36)</f>
        <v>#VALUE!</v>
      </c>
      <c r="AJ124" s="0" t="e">
        <f aca="true">MAX(0,AI124*(1+(_xlfn.NORM.INV(RAND(),Inputs!$D$39,Inputs!$C$39)))-'Year Schedule'!$K$37+'Year Schedule'!$L$37)</f>
        <v>#VALUE!</v>
      </c>
      <c r="AK124" s="0" t="e">
        <f aca="true">MAX(0,AJ124*(1+(_xlfn.NORM.INV(RAND(),Inputs!$D$39,Inputs!$C$39)))-'Year Schedule'!$K$38+'Year Schedule'!$L$38)</f>
        <v>#VALUE!</v>
      </c>
      <c r="AL124" s="0" t="e">
        <f aca="true">MAX(0,AK124*(1+(_xlfn.NORM.INV(RAND(),Inputs!$D$39,Inputs!$C$39)))-'Year Schedule'!$K$39+'Year Schedule'!$L$39)</f>
        <v>#VALUE!</v>
      </c>
      <c r="AM124" s="0" t="e">
        <f aca="true">MAX(0,AL124*(1+(_xlfn.NORM.INV(RAND(),Inputs!$D$39,Inputs!$C$39)))-'Year Schedule'!$K$40+'Year Schedule'!$L$40)</f>
        <v>#VALUE!</v>
      </c>
      <c r="AN124" s="0" t="e">
        <f aca="true">MAX(0,AM124*(1+(_xlfn.NORM.INV(RAND(),Inputs!$D$39,Inputs!$C$39)))-'Year Schedule'!$K$41+'Year Schedule'!$L$41)</f>
        <v>#VALUE!</v>
      </c>
      <c r="AO124" s="0" t="e">
        <f aca="true">MAX(0,AN124*(1+(_xlfn.NORM.INV(RAND(),Inputs!$D$39,Inputs!$C$39)))-'Year Schedule'!$K$42+'Year Schedule'!$L$42)</f>
        <v>#VALUE!</v>
      </c>
      <c r="AP124" s="0" t="e">
        <f aca="true">MAX(0,AO124*(1+(_xlfn.NORM.INV(RAND(),Inputs!$D$39,Inputs!$C$39)))-'Year Schedule'!$K$43+'Year Schedule'!$L$43)</f>
        <v>#VALUE!</v>
      </c>
      <c r="AQ124" s="0" t="e">
        <f aca="true">MAX(0,AP124*(1+(_xlfn.NORM.INV(RAND(),Inputs!$D$39,Inputs!$C$39)))-'Year Schedule'!$K$44+'Year Schedule'!$L$44)</f>
        <v>#VALUE!</v>
      </c>
      <c r="AR124" s="0" t="e">
        <f aca="true">MAX(0,AQ124*(1+(_xlfn.NORM.INV(RAND(),Inputs!$D$39,Inputs!$C$39)))-'Year Schedule'!$K$45+'Year Schedule'!$L$45)</f>
        <v>#VALUE!</v>
      </c>
      <c r="AS124" s="0" t="e">
        <f aca="true">MAX(0,AR124*(1+(_xlfn.NORM.INV(RAND(),Inputs!$D$39,Inputs!$C$39)))-'Year Schedule'!$K$46+'Year Schedule'!$L$46)</f>
        <v>#VALUE!</v>
      </c>
      <c r="AT124" s="0" t="e">
        <f aca="true">MAX(0,AS124*(1+(_xlfn.NORM.INV(RAND(),Inputs!$D$39,Inputs!$C$39)))-'Year Schedule'!$K$47+'Year Schedule'!$L$47)</f>
        <v>#VALUE!</v>
      </c>
      <c r="AU124" s="0" t="e">
        <f aca="true">MAX(0,AT124*(1+(_xlfn.NORM.INV(RAND(),Inputs!$D$39,Inputs!$C$39)))-'Year Schedule'!$K$48+'Year Schedule'!$L$48)</f>
        <v>#VALUE!</v>
      </c>
      <c r="AV124" s="0" t="e">
        <f aca="true">MAX(0,AU124*(1+(_xlfn.NORM.INV(RAND(),Inputs!$D$39,Inputs!$C$39)))-'Year Schedule'!$K$49+'Year Schedule'!$L$49)</f>
        <v>#VALUE!</v>
      </c>
      <c r="AW124" s="0" t="e">
        <f aca="true">MAX(0,AV124*(1+(_xlfn.NORM.INV(RAND(),Inputs!$D$39,Inputs!$C$39)))-'Year Schedule'!$K$50+'Year Schedule'!$L$50)</f>
        <v>#VALUE!</v>
      </c>
      <c r="AX124" s="0" t="e">
        <f aca="true">MAX(0,AW124*(1+(_xlfn.NORM.INV(RAND(),Inputs!$D$39,Inputs!$C$39)))-'Year Schedule'!$K$51+'Year Schedule'!$L$51)</f>
        <v>#VALUE!</v>
      </c>
      <c r="AY124" s="0" t="e">
        <f aca="true">MAX(0,AX124*(1+(_xlfn.NORM.INV(RAND(),Inputs!$D$39,Inputs!$C$39)))-'Year Schedule'!$K$52+'Year Schedule'!$L$52)</f>
        <v>#VALUE!</v>
      </c>
      <c r="AZ124" s="0" t="e">
        <f aca="true">MAX(0,AY124*(1+(_xlfn.NORM.INV(RAND(),Inputs!$D$39,Inputs!$C$39)))-'Year Schedule'!$K$53+'Year Schedule'!$L$53)</f>
        <v>#VALUE!</v>
      </c>
      <c r="BA124" s="0" t="e">
        <f aca="false">INDEX(C124:AZ124,1,Inputs!$C$6)</f>
        <v>#VALUE!</v>
      </c>
      <c r="BB124" s="0" t="n">
        <f aca="false">IFERROR(EXP(SUMPRODUCT(LN((C124:INDEX(C124:AZ124,1,Inputs!$C$6)+$C$1004:INDEX($C$1004:$AZ$1004,1,Inputs!$C$6))/B124:INDEX(B124:AY124,1,Inputs!$C$6)))/Inputs!$C$6)-1,-1)</f>
        <v>-1</v>
      </c>
    </row>
    <row r="125" customFormat="false" ht="15" hidden="false" customHeight="true" outlineLevel="0" collapsed="false">
      <c r="A125" s="0" t="n">
        <v>123</v>
      </c>
      <c r="B125" s="177" t="n">
        <f aca="false">Inputs!$C$38</f>
        <v>0</v>
      </c>
      <c r="C125" s="0" t="e">
        <f aca="true">MAX(0,B125*(1+(_xlfn.NORM.INV(RAND(),Inputs!$D$39,Inputs!$C$39)))-'Year Schedule'!$K$4+'Year Schedule'!$L$4)</f>
        <v>#VALUE!</v>
      </c>
      <c r="D125" s="0" t="e">
        <f aca="true">MAX(0,C125*(1+(_xlfn.NORM.INV(RAND(),Inputs!$D$39,Inputs!$C$39)))-'Year Schedule'!$K$5+'Year Schedule'!$L$5)</f>
        <v>#VALUE!</v>
      </c>
      <c r="E125" s="0" t="e">
        <f aca="true">MAX(0,D125*(1+(_xlfn.NORM.INV(RAND(),Inputs!$D$39,Inputs!$C$39)))-'Year Schedule'!$K$6+'Year Schedule'!$L$6)</f>
        <v>#VALUE!</v>
      </c>
      <c r="F125" s="0" t="e">
        <f aca="true">MAX(0,E125*(1+(_xlfn.NORM.INV(RAND(),Inputs!$D$39,Inputs!$C$39)))-'Year Schedule'!$K$7+'Year Schedule'!$L$7)</f>
        <v>#VALUE!</v>
      </c>
      <c r="G125" s="0" t="e">
        <f aca="true">MAX(0,F125*(1+(_xlfn.NORM.INV(RAND(),Inputs!$D$39,Inputs!$C$39)))-'Year Schedule'!$K$8+'Year Schedule'!$L$8)</f>
        <v>#VALUE!</v>
      </c>
      <c r="H125" s="0" t="e">
        <f aca="true">MAX(0,G125*(1+(_xlfn.NORM.INV(RAND(),Inputs!$D$39,Inputs!$C$39)))-'Year Schedule'!$K$9+'Year Schedule'!$L$9)</f>
        <v>#VALUE!</v>
      </c>
      <c r="I125" s="0" t="e">
        <f aca="true">MAX(0,H125*(1+(_xlfn.NORM.INV(RAND(),Inputs!$D$39,Inputs!$C$39)))-'Year Schedule'!$K$10+'Year Schedule'!$L$10)</f>
        <v>#VALUE!</v>
      </c>
      <c r="J125" s="0" t="e">
        <f aca="true">MAX(0,I125*(1+(_xlfn.NORM.INV(RAND(),Inputs!$D$39,Inputs!$C$39)))-'Year Schedule'!$K$11+'Year Schedule'!$L$11)</f>
        <v>#VALUE!</v>
      </c>
      <c r="K125" s="0" t="e">
        <f aca="true">MAX(0,J125*(1+(_xlfn.NORM.INV(RAND(),Inputs!$D$39,Inputs!$C$39)))-'Year Schedule'!$K$12+'Year Schedule'!$L$12)</f>
        <v>#VALUE!</v>
      </c>
      <c r="L125" s="0" t="e">
        <f aca="true">MAX(0,K125*(1+(_xlfn.NORM.INV(RAND(),Inputs!$D$39,Inputs!$C$39)))-'Year Schedule'!$K$13+'Year Schedule'!$L$13)</f>
        <v>#VALUE!</v>
      </c>
      <c r="M125" s="0" t="e">
        <f aca="true">MAX(0,L125*(1+(_xlfn.NORM.INV(RAND(),Inputs!$D$39,Inputs!$C$39)))-'Year Schedule'!$K$14+'Year Schedule'!$L$14)</f>
        <v>#VALUE!</v>
      </c>
      <c r="N125" s="0" t="e">
        <f aca="true">MAX(0,M125*(1+(_xlfn.NORM.INV(RAND(),Inputs!$D$39,Inputs!$C$39)))-'Year Schedule'!$K$15+'Year Schedule'!$L$15)</f>
        <v>#VALUE!</v>
      </c>
      <c r="O125" s="0" t="e">
        <f aca="true">MAX(0,N125*(1+(_xlfn.NORM.INV(RAND(),Inputs!$D$39,Inputs!$C$39)))-'Year Schedule'!$K$16+'Year Schedule'!$L$16)</f>
        <v>#VALUE!</v>
      </c>
      <c r="P125" s="0" t="e">
        <f aca="true">MAX(0,O125*(1+(_xlfn.NORM.INV(RAND(),Inputs!$D$39,Inputs!$C$39)))-'Year Schedule'!$K$17+'Year Schedule'!$L$17)</f>
        <v>#VALUE!</v>
      </c>
      <c r="Q125" s="0" t="e">
        <f aca="true">MAX(0,P125*(1+(_xlfn.NORM.INV(RAND(),Inputs!$D$39,Inputs!$C$39)))-'Year Schedule'!$K$18+'Year Schedule'!$L$18)</f>
        <v>#VALUE!</v>
      </c>
      <c r="R125" s="0" t="e">
        <f aca="true">MAX(0,Q125*(1+(_xlfn.NORM.INV(RAND(),Inputs!$D$39,Inputs!$C$39)))-'Year Schedule'!$K$19+'Year Schedule'!$L$19)</f>
        <v>#VALUE!</v>
      </c>
      <c r="S125" s="0" t="e">
        <f aca="true">MAX(0,R125*(1+(_xlfn.NORM.INV(RAND(),Inputs!$D$39,Inputs!$C$39)))-'Year Schedule'!$K$20+'Year Schedule'!$L$20)</f>
        <v>#VALUE!</v>
      </c>
      <c r="T125" s="0" t="e">
        <f aca="true">MAX(0,S125*(1+(_xlfn.NORM.INV(RAND(),Inputs!$D$39,Inputs!$C$39)))-'Year Schedule'!$K$21+'Year Schedule'!$L$21)</f>
        <v>#VALUE!</v>
      </c>
      <c r="U125" s="0" t="e">
        <f aca="true">MAX(0,T125*(1+(_xlfn.NORM.INV(RAND(),Inputs!$D$39,Inputs!$C$39)))-'Year Schedule'!$K$22+'Year Schedule'!$L$22)</f>
        <v>#VALUE!</v>
      </c>
      <c r="V125" s="0" t="e">
        <f aca="true">MAX(0,U125*(1+(_xlfn.NORM.INV(RAND(),Inputs!$D$39,Inputs!$C$39)))-'Year Schedule'!$K$23+'Year Schedule'!$L$23)</f>
        <v>#VALUE!</v>
      </c>
      <c r="W125" s="0" t="e">
        <f aca="true">MAX(0,V125*(1+(_xlfn.NORM.INV(RAND(),Inputs!$D$39,Inputs!$C$39)))-'Year Schedule'!$K$24+'Year Schedule'!$L$24)</f>
        <v>#VALUE!</v>
      </c>
      <c r="X125" s="0" t="e">
        <f aca="true">MAX(0,W125*(1+(_xlfn.NORM.INV(RAND(),Inputs!$D$39,Inputs!$C$39)))-'Year Schedule'!$K$25+'Year Schedule'!$L$25)</f>
        <v>#VALUE!</v>
      </c>
      <c r="Y125" s="0" t="e">
        <f aca="true">MAX(0,X125*(1+(_xlfn.NORM.INV(RAND(),Inputs!$D$39,Inputs!$C$39)))-'Year Schedule'!$K$26+'Year Schedule'!$L$26)</f>
        <v>#VALUE!</v>
      </c>
      <c r="Z125" s="0" t="e">
        <f aca="true">MAX(0,Y125*(1+(_xlfn.NORM.INV(RAND(),Inputs!$D$39,Inputs!$C$39)))-'Year Schedule'!$K$27+'Year Schedule'!$L$27)</f>
        <v>#VALUE!</v>
      </c>
      <c r="AA125" s="0" t="e">
        <f aca="true">MAX(0,Z125*(1+(_xlfn.NORM.INV(RAND(),Inputs!$D$39,Inputs!$C$39)))-'Year Schedule'!$K$28+'Year Schedule'!$L$28)</f>
        <v>#VALUE!</v>
      </c>
      <c r="AB125" s="0" t="e">
        <f aca="true">MAX(0,AA125*(1+(_xlfn.NORM.INV(RAND(),Inputs!$D$39,Inputs!$C$39)))-'Year Schedule'!$K$29+'Year Schedule'!$L$29)</f>
        <v>#VALUE!</v>
      </c>
      <c r="AC125" s="0" t="e">
        <f aca="true">MAX(0,AB125*(1+(_xlfn.NORM.INV(RAND(),Inputs!$D$39,Inputs!$C$39)))-'Year Schedule'!$K$30+'Year Schedule'!$L$30)</f>
        <v>#VALUE!</v>
      </c>
      <c r="AD125" s="0" t="e">
        <f aca="true">MAX(0,AC125*(1+(_xlfn.NORM.INV(RAND(),Inputs!$D$39,Inputs!$C$39)))-'Year Schedule'!$K$31+'Year Schedule'!$L$31)</f>
        <v>#VALUE!</v>
      </c>
      <c r="AE125" s="0" t="e">
        <f aca="true">MAX(0,AD125*(1+(_xlfn.NORM.INV(RAND(),Inputs!$D$39,Inputs!$C$39)))-'Year Schedule'!$K$32+'Year Schedule'!$L$32)</f>
        <v>#VALUE!</v>
      </c>
      <c r="AF125" s="0" t="e">
        <f aca="true">MAX(0,AE125*(1+(_xlfn.NORM.INV(RAND(),Inputs!$D$39,Inputs!$C$39)))-'Year Schedule'!$K$33+'Year Schedule'!$L$33)</f>
        <v>#VALUE!</v>
      </c>
      <c r="AG125" s="0" t="e">
        <f aca="true">MAX(0,AF125*(1+(_xlfn.NORM.INV(RAND(),Inputs!$D$39,Inputs!$C$39)))-'Year Schedule'!$K$34+'Year Schedule'!$L$34)</f>
        <v>#VALUE!</v>
      </c>
      <c r="AH125" s="0" t="e">
        <f aca="true">MAX(0,AG125*(1+(_xlfn.NORM.INV(RAND(),Inputs!$D$39,Inputs!$C$39)))-'Year Schedule'!$K$35+'Year Schedule'!$L$35)</f>
        <v>#VALUE!</v>
      </c>
      <c r="AI125" s="0" t="e">
        <f aca="true">MAX(0,AH125*(1+(_xlfn.NORM.INV(RAND(),Inputs!$D$39,Inputs!$C$39)))-'Year Schedule'!$K$36+'Year Schedule'!$L$36)</f>
        <v>#VALUE!</v>
      </c>
      <c r="AJ125" s="0" t="e">
        <f aca="true">MAX(0,AI125*(1+(_xlfn.NORM.INV(RAND(),Inputs!$D$39,Inputs!$C$39)))-'Year Schedule'!$K$37+'Year Schedule'!$L$37)</f>
        <v>#VALUE!</v>
      </c>
      <c r="AK125" s="0" t="e">
        <f aca="true">MAX(0,AJ125*(1+(_xlfn.NORM.INV(RAND(),Inputs!$D$39,Inputs!$C$39)))-'Year Schedule'!$K$38+'Year Schedule'!$L$38)</f>
        <v>#VALUE!</v>
      </c>
      <c r="AL125" s="0" t="e">
        <f aca="true">MAX(0,AK125*(1+(_xlfn.NORM.INV(RAND(),Inputs!$D$39,Inputs!$C$39)))-'Year Schedule'!$K$39+'Year Schedule'!$L$39)</f>
        <v>#VALUE!</v>
      </c>
      <c r="AM125" s="0" t="e">
        <f aca="true">MAX(0,AL125*(1+(_xlfn.NORM.INV(RAND(),Inputs!$D$39,Inputs!$C$39)))-'Year Schedule'!$K$40+'Year Schedule'!$L$40)</f>
        <v>#VALUE!</v>
      </c>
      <c r="AN125" s="0" t="e">
        <f aca="true">MAX(0,AM125*(1+(_xlfn.NORM.INV(RAND(),Inputs!$D$39,Inputs!$C$39)))-'Year Schedule'!$K$41+'Year Schedule'!$L$41)</f>
        <v>#VALUE!</v>
      </c>
      <c r="AO125" s="0" t="e">
        <f aca="true">MAX(0,AN125*(1+(_xlfn.NORM.INV(RAND(),Inputs!$D$39,Inputs!$C$39)))-'Year Schedule'!$K$42+'Year Schedule'!$L$42)</f>
        <v>#VALUE!</v>
      </c>
      <c r="AP125" s="0" t="e">
        <f aca="true">MAX(0,AO125*(1+(_xlfn.NORM.INV(RAND(),Inputs!$D$39,Inputs!$C$39)))-'Year Schedule'!$K$43+'Year Schedule'!$L$43)</f>
        <v>#VALUE!</v>
      </c>
      <c r="AQ125" s="0" t="e">
        <f aca="true">MAX(0,AP125*(1+(_xlfn.NORM.INV(RAND(),Inputs!$D$39,Inputs!$C$39)))-'Year Schedule'!$K$44+'Year Schedule'!$L$44)</f>
        <v>#VALUE!</v>
      </c>
      <c r="AR125" s="0" t="e">
        <f aca="true">MAX(0,AQ125*(1+(_xlfn.NORM.INV(RAND(),Inputs!$D$39,Inputs!$C$39)))-'Year Schedule'!$K$45+'Year Schedule'!$L$45)</f>
        <v>#VALUE!</v>
      </c>
      <c r="AS125" s="0" t="e">
        <f aca="true">MAX(0,AR125*(1+(_xlfn.NORM.INV(RAND(),Inputs!$D$39,Inputs!$C$39)))-'Year Schedule'!$K$46+'Year Schedule'!$L$46)</f>
        <v>#VALUE!</v>
      </c>
      <c r="AT125" s="0" t="e">
        <f aca="true">MAX(0,AS125*(1+(_xlfn.NORM.INV(RAND(),Inputs!$D$39,Inputs!$C$39)))-'Year Schedule'!$K$47+'Year Schedule'!$L$47)</f>
        <v>#VALUE!</v>
      </c>
      <c r="AU125" s="0" t="e">
        <f aca="true">MAX(0,AT125*(1+(_xlfn.NORM.INV(RAND(),Inputs!$D$39,Inputs!$C$39)))-'Year Schedule'!$K$48+'Year Schedule'!$L$48)</f>
        <v>#VALUE!</v>
      </c>
      <c r="AV125" s="0" t="e">
        <f aca="true">MAX(0,AU125*(1+(_xlfn.NORM.INV(RAND(),Inputs!$D$39,Inputs!$C$39)))-'Year Schedule'!$K$49+'Year Schedule'!$L$49)</f>
        <v>#VALUE!</v>
      </c>
      <c r="AW125" s="0" t="e">
        <f aca="true">MAX(0,AV125*(1+(_xlfn.NORM.INV(RAND(),Inputs!$D$39,Inputs!$C$39)))-'Year Schedule'!$K$50+'Year Schedule'!$L$50)</f>
        <v>#VALUE!</v>
      </c>
      <c r="AX125" s="0" t="e">
        <f aca="true">MAX(0,AW125*(1+(_xlfn.NORM.INV(RAND(),Inputs!$D$39,Inputs!$C$39)))-'Year Schedule'!$K$51+'Year Schedule'!$L$51)</f>
        <v>#VALUE!</v>
      </c>
      <c r="AY125" s="0" t="e">
        <f aca="true">MAX(0,AX125*(1+(_xlfn.NORM.INV(RAND(),Inputs!$D$39,Inputs!$C$39)))-'Year Schedule'!$K$52+'Year Schedule'!$L$52)</f>
        <v>#VALUE!</v>
      </c>
      <c r="AZ125" s="0" t="e">
        <f aca="true">MAX(0,AY125*(1+(_xlfn.NORM.INV(RAND(),Inputs!$D$39,Inputs!$C$39)))-'Year Schedule'!$K$53+'Year Schedule'!$L$53)</f>
        <v>#VALUE!</v>
      </c>
      <c r="BA125" s="0" t="e">
        <f aca="false">INDEX(C125:AZ125,1,Inputs!$C$6)</f>
        <v>#VALUE!</v>
      </c>
      <c r="BB125" s="0" t="n">
        <f aca="false">IFERROR(EXP(SUMPRODUCT(LN((C125:INDEX(C125:AZ125,1,Inputs!$C$6)+$C$1004:INDEX($C$1004:$AZ$1004,1,Inputs!$C$6))/B125:INDEX(B125:AY125,1,Inputs!$C$6)))/Inputs!$C$6)-1,-1)</f>
        <v>-1</v>
      </c>
    </row>
    <row r="126" customFormat="false" ht="15" hidden="false" customHeight="true" outlineLevel="0" collapsed="false">
      <c r="A126" s="0" t="n">
        <v>124</v>
      </c>
      <c r="B126" s="177" t="n">
        <f aca="false">Inputs!$C$38</f>
        <v>0</v>
      </c>
      <c r="C126" s="0" t="e">
        <f aca="true">MAX(0,B126*(1+(_xlfn.NORM.INV(RAND(),Inputs!$D$39,Inputs!$C$39)))-'Year Schedule'!$K$4+'Year Schedule'!$L$4)</f>
        <v>#VALUE!</v>
      </c>
      <c r="D126" s="0" t="e">
        <f aca="true">MAX(0,C126*(1+(_xlfn.NORM.INV(RAND(),Inputs!$D$39,Inputs!$C$39)))-'Year Schedule'!$K$5+'Year Schedule'!$L$5)</f>
        <v>#VALUE!</v>
      </c>
      <c r="E126" s="0" t="e">
        <f aca="true">MAX(0,D126*(1+(_xlfn.NORM.INV(RAND(),Inputs!$D$39,Inputs!$C$39)))-'Year Schedule'!$K$6+'Year Schedule'!$L$6)</f>
        <v>#VALUE!</v>
      </c>
      <c r="F126" s="0" t="e">
        <f aca="true">MAX(0,E126*(1+(_xlfn.NORM.INV(RAND(),Inputs!$D$39,Inputs!$C$39)))-'Year Schedule'!$K$7+'Year Schedule'!$L$7)</f>
        <v>#VALUE!</v>
      </c>
      <c r="G126" s="0" t="e">
        <f aca="true">MAX(0,F126*(1+(_xlfn.NORM.INV(RAND(),Inputs!$D$39,Inputs!$C$39)))-'Year Schedule'!$K$8+'Year Schedule'!$L$8)</f>
        <v>#VALUE!</v>
      </c>
      <c r="H126" s="0" t="e">
        <f aca="true">MAX(0,G126*(1+(_xlfn.NORM.INV(RAND(),Inputs!$D$39,Inputs!$C$39)))-'Year Schedule'!$K$9+'Year Schedule'!$L$9)</f>
        <v>#VALUE!</v>
      </c>
      <c r="I126" s="0" t="e">
        <f aca="true">MAX(0,H126*(1+(_xlfn.NORM.INV(RAND(),Inputs!$D$39,Inputs!$C$39)))-'Year Schedule'!$K$10+'Year Schedule'!$L$10)</f>
        <v>#VALUE!</v>
      </c>
      <c r="J126" s="0" t="e">
        <f aca="true">MAX(0,I126*(1+(_xlfn.NORM.INV(RAND(),Inputs!$D$39,Inputs!$C$39)))-'Year Schedule'!$K$11+'Year Schedule'!$L$11)</f>
        <v>#VALUE!</v>
      </c>
      <c r="K126" s="0" t="e">
        <f aca="true">MAX(0,J126*(1+(_xlfn.NORM.INV(RAND(),Inputs!$D$39,Inputs!$C$39)))-'Year Schedule'!$K$12+'Year Schedule'!$L$12)</f>
        <v>#VALUE!</v>
      </c>
      <c r="L126" s="0" t="e">
        <f aca="true">MAX(0,K126*(1+(_xlfn.NORM.INV(RAND(),Inputs!$D$39,Inputs!$C$39)))-'Year Schedule'!$K$13+'Year Schedule'!$L$13)</f>
        <v>#VALUE!</v>
      </c>
      <c r="M126" s="0" t="e">
        <f aca="true">MAX(0,L126*(1+(_xlfn.NORM.INV(RAND(),Inputs!$D$39,Inputs!$C$39)))-'Year Schedule'!$K$14+'Year Schedule'!$L$14)</f>
        <v>#VALUE!</v>
      </c>
      <c r="N126" s="0" t="e">
        <f aca="true">MAX(0,M126*(1+(_xlfn.NORM.INV(RAND(),Inputs!$D$39,Inputs!$C$39)))-'Year Schedule'!$K$15+'Year Schedule'!$L$15)</f>
        <v>#VALUE!</v>
      </c>
      <c r="O126" s="0" t="e">
        <f aca="true">MAX(0,N126*(1+(_xlfn.NORM.INV(RAND(),Inputs!$D$39,Inputs!$C$39)))-'Year Schedule'!$K$16+'Year Schedule'!$L$16)</f>
        <v>#VALUE!</v>
      </c>
      <c r="P126" s="0" t="e">
        <f aca="true">MAX(0,O126*(1+(_xlfn.NORM.INV(RAND(),Inputs!$D$39,Inputs!$C$39)))-'Year Schedule'!$K$17+'Year Schedule'!$L$17)</f>
        <v>#VALUE!</v>
      </c>
      <c r="Q126" s="0" t="e">
        <f aca="true">MAX(0,P126*(1+(_xlfn.NORM.INV(RAND(),Inputs!$D$39,Inputs!$C$39)))-'Year Schedule'!$K$18+'Year Schedule'!$L$18)</f>
        <v>#VALUE!</v>
      </c>
      <c r="R126" s="0" t="e">
        <f aca="true">MAX(0,Q126*(1+(_xlfn.NORM.INV(RAND(),Inputs!$D$39,Inputs!$C$39)))-'Year Schedule'!$K$19+'Year Schedule'!$L$19)</f>
        <v>#VALUE!</v>
      </c>
      <c r="S126" s="0" t="e">
        <f aca="true">MAX(0,R126*(1+(_xlfn.NORM.INV(RAND(),Inputs!$D$39,Inputs!$C$39)))-'Year Schedule'!$K$20+'Year Schedule'!$L$20)</f>
        <v>#VALUE!</v>
      </c>
      <c r="T126" s="0" t="e">
        <f aca="true">MAX(0,S126*(1+(_xlfn.NORM.INV(RAND(),Inputs!$D$39,Inputs!$C$39)))-'Year Schedule'!$K$21+'Year Schedule'!$L$21)</f>
        <v>#VALUE!</v>
      </c>
      <c r="U126" s="0" t="e">
        <f aca="true">MAX(0,T126*(1+(_xlfn.NORM.INV(RAND(),Inputs!$D$39,Inputs!$C$39)))-'Year Schedule'!$K$22+'Year Schedule'!$L$22)</f>
        <v>#VALUE!</v>
      </c>
      <c r="V126" s="0" t="e">
        <f aca="true">MAX(0,U126*(1+(_xlfn.NORM.INV(RAND(),Inputs!$D$39,Inputs!$C$39)))-'Year Schedule'!$K$23+'Year Schedule'!$L$23)</f>
        <v>#VALUE!</v>
      </c>
      <c r="W126" s="0" t="e">
        <f aca="true">MAX(0,V126*(1+(_xlfn.NORM.INV(RAND(),Inputs!$D$39,Inputs!$C$39)))-'Year Schedule'!$K$24+'Year Schedule'!$L$24)</f>
        <v>#VALUE!</v>
      </c>
      <c r="X126" s="0" t="e">
        <f aca="true">MAX(0,W126*(1+(_xlfn.NORM.INV(RAND(),Inputs!$D$39,Inputs!$C$39)))-'Year Schedule'!$K$25+'Year Schedule'!$L$25)</f>
        <v>#VALUE!</v>
      </c>
      <c r="Y126" s="0" t="e">
        <f aca="true">MAX(0,X126*(1+(_xlfn.NORM.INV(RAND(),Inputs!$D$39,Inputs!$C$39)))-'Year Schedule'!$K$26+'Year Schedule'!$L$26)</f>
        <v>#VALUE!</v>
      </c>
      <c r="Z126" s="0" t="e">
        <f aca="true">MAX(0,Y126*(1+(_xlfn.NORM.INV(RAND(),Inputs!$D$39,Inputs!$C$39)))-'Year Schedule'!$K$27+'Year Schedule'!$L$27)</f>
        <v>#VALUE!</v>
      </c>
      <c r="AA126" s="0" t="e">
        <f aca="true">MAX(0,Z126*(1+(_xlfn.NORM.INV(RAND(),Inputs!$D$39,Inputs!$C$39)))-'Year Schedule'!$K$28+'Year Schedule'!$L$28)</f>
        <v>#VALUE!</v>
      </c>
      <c r="AB126" s="0" t="e">
        <f aca="true">MAX(0,AA126*(1+(_xlfn.NORM.INV(RAND(),Inputs!$D$39,Inputs!$C$39)))-'Year Schedule'!$K$29+'Year Schedule'!$L$29)</f>
        <v>#VALUE!</v>
      </c>
      <c r="AC126" s="0" t="e">
        <f aca="true">MAX(0,AB126*(1+(_xlfn.NORM.INV(RAND(),Inputs!$D$39,Inputs!$C$39)))-'Year Schedule'!$K$30+'Year Schedule'!$L$30)</f>
        <v>#VALUE!</v>
      </c>
      <c r="AD126" s="0" t="e">
        <f aca="true">MAX(0,AC126*(1+(_xlfn.NORM.INV(RAND(),Inputs!$D$39,Inputs!$C$39)))-'Year Schedule'!$K$31+'Year Schedule'!$L$31)</f>
        <v>#VALUE!</v>
      </c>
      <c r="AE126" s="0" t="e">
        <f aca="true">MAX(0,AD126*(1+(_xlfn.NORM.INV(RAND(),Inputs!$D$39,Inputs!$C$39)))-'Year Schedule'!$K$32+'Year Schedule'!$L$32)</f>
        <v>#VALUE!</v>
      </c>
      <c r="AF126" s="0" t="e">
        <f aca="true">MAX(0,AE126*(1+(_xlfn.NORM.INV(RAND(),Inputs!$D$39,Inputs!$C$39)))-'Year Schedule'!$K$33+'Year Schedule'!$L$33)</f>
        <v>#VALUE!</v>
      </c>
      <c r="AG126" s="0" t="e">
        <f aca="true">MAX(0,AF126*(1+(_xlfn.NORM.INV(RAND(),Inputs!$D$39,Inputs!$C$39)))-'Year Schedule'!$K$34+'Year Schedule'!$L$34)</f>
        <v>#VALUE!</v>
      </c>
      <c r="AH126" s="0" t="e">
        <f aca="true">MAX(0,AG126*(1+(_xlfn.NORM.INV(RAND(),Inputs!$D$39,Inputs!$C$39)))-'Year Schedule'!$K$35+'Year Schedule'!$L$35)</f>
        <v>#VALUE!</v>
      </c>
      <c r="AI126" s="0" t="e">
        <f aca="true">MAX(0,AH126*(1+(_xlfn.NORM.INV(RAND(),Inputs!$D$39,Inputs!$C$39)))-'Year Schedule'!$K$36+'Year Schedule'!$L$36)</f>
        <v>#VALUE!</v>
      </c>
      <c r="AJ126" s="0" t="e">
        <f aca="true">MAX(0,AI126*(1+(_xlfn.NORM.INV(RAND(),Inputs!$D$39,Inputs!$C$39)))-'Year Schedule'!$K$37+'Year Schedule'!$L$37)</f>
        <v>#VALUE!</v>
      </c>
      <c r="AK126" s="0" t="e">
        <f aca="true">MAX(0,AJ126*(1+(_xlfn.NORM.INV(RAND(),Inputs!$D$39,Inputs!$C$39)))-'Year Schedule'!$K$38+'Year Schedule'!$L$38)</f>
        <v>#VALUE!</v>
      </c>
      <c r="AL126" s="0" t="e">
        <f aca="true">MAX(0,AK126*(1+(_xlfn.NORM.INV(RAND(),Inputs!$D$39,Inputs!$C$39)))-'Year Schedule'!$K$39+'Year Schedule'!$L$39)</f>
        <v>#VALUE!</v>
      </c>
      <c r="AM126" s="0" t="e">
        <f aca="true">MAX(0,AL126*(1+(_xlfn.NORM.INV(RAND(),Inputs!$D$39,Inputs!$C$39)))-'Year Schedule'!$K$40+'Year Schedule'!$L$40)</f>
        <v>#VALUE!</v>
      </c>
      <c r="AN126" s="0" t="e">
        <f aca="true">MAX(0,AM126*(1+(_xlfn.NORM.INV(RAND(),Inputs!$D$39,Inputs!$C$39)))-'Year Schedule'!$K$41+'Year Schedule'!$L$41)</f>
        <v>#VALUE!</v>
      </c>
      <c r="AO126" s="0" t="e">
        <f aca="true">MAX(0,AN126*(1+(_xlfn.NORM.INV(RAND(),Inputs!$D$39,Inputs!$C$39)))-'Year Schedule'!$K$42+'Year Schedule'!$L$42)</f>
        <v>#VALUE!</v>
      </c>
      <c r="AP126" s="0" t="e">
        <f aca="true">MAX(0,AO126*(1+(_xlfn.NORM.INV(RAND(),Inputs!$D$39,Inputs!$C$39)))-'Year Schedule'!$K$43+'Year Schedule'!$L$43)</f>
        <v>#VALUE!</v>
      </c>
      <c r="AQ126" s="0" t="e">
        <f aca="true">MAX(0,AP126*(1+(_xlfn.NORM.INV(RAND(),Inputs!$D$39,Inputs!$C$39)))-'Year Schedule'!$K$44+'Year Schedule'!$L$44)</f>
        <v>#VALUE!</v>
      </c>
      <c r="AR126" s="0" t="e">
        <f aca="true">MAX(0,AQ126*(1+(_xlfn.NORM.INV(RAND(),Inputs!$D$39,Inputs!$C$39)))-'Year Schedule'!$K$45+'Year Schedule'!$L$45)</f>
        <v>#VALUE!</v>
      </c>
      <c r="AS126" s="0" t="e">
        <f aca="true">MAX(0,AR126*(1+(_xlfn.NORM.INV(RAND(),Inputs!$D$39,Inputs!$C$39)))-'Year Schedule'!$K$46+'Year Schedule'!$L$46)</f>
        <v>#VALUE!</v>
      </c>
      <c r="AT126" s="0" t="e">
        <f aca="true">MAX(0,AS126*(1+(_xlfn.NORM.INV(RAND(),Inputs!$D$39,Inputs!$C$39)))-'Year Schedule'!$K$47+'Year Schedule'!$L$47)</f>
        <v>#VALUE!</v>
      </c>
      <c r="AU126" s="0" t="e">
        <f aca="true">MAX(0,AT126*(1+(_xlfn.NORM.INV(RAND(),Inputs!$D$39,Inputs!$C$39)))-'Year Schedule'!$K$48+'Year Schedule'!$L$48)</f>
        <v>#VALUE!</v>
      </c>
      <c r="AV126" s="0" t="e">
        <f aca="true">MAX(0,AU126*(1+(_xlfn.NORM.INV(RAND(),Inputs!$D$39,Inputs!$C$39)))-'Year Schedule'!$K$49+'Year Schedule'!$L$49)</f>
        <v>#VALUE!</v>
      </c>
      <c r="AW126" s="0" t="e">
        <f aca="true">MAX(0,AV126*(1+(_xlfn.NORM.INV(RAND(),Inputs!$D$39,Inputs!$C$39)))-'Year Schedule'!$K$50+'Year Schedule'!$L$50)</f>
        <v>#VALUE!</v>
      </c>
      <c r="AX126" s="0" t="e">
        <f aca="true">MAX(0,AW126*(1+(_xlfn.NORM.INV(RAND(),Inputs!$D$39,Inputs!$C$39)))-'Year Schedule'!$K$51+'Year Schedule'!$L$51)</f>
        <v>#VALUE!</v>
      </c>
      <c r="AY126" s="0" t="e">
        <f aca="true">MAX(0,AX126*(1+(_xlfn.NORM.INV(RAND(),Inputs!$D$39,Inputs!$C$39)))-'Year Schedule'!$K$52+'Year Schedule'!$L$52)</f>
        <v>#VALUE!</v>
      </c>
      <c r="AZ126" s="0" t="e">
        <f aca="true">MAX(0,AY126*(1+(_xlfn.NORM.INV(RAND(),Inputs!$D$39,Inputs!$C$39)))-'Year Schedule'!$K$53+'Year Schedule'!$L$53)</f>
        <v>#VALUE!</v>
      </c>
      <c r="BA126" s="0" t="e">
        <f aca="false">INDEX(C126:AZ126,1,Inputs!$C$6)</f>
        <v>#VALUE!</v>
      </c>
      <c r="BB126" s="0" t="n">
        <f aca="false">IFERROR(EXP(SUMPRODUCT(LN((C126:INDEX(C126:AZ126,1,Inputs!$C$6)+$C$1004:INDEX($C$1004:$AZ$1004,1,Inputs!$C$6))/B126:INDEX(B126:AY126,1,Inputs!$C$6)))/Inputs!$C$6)-1,-1)</f>
        <v>-1</v>
      </c>
    </row>
    <row r="127" customFormat="false" ht="15" hidden="false" customHeight="true" outlineLevel="0" collapsed="false">
      <c r="A127" s="0" t="n">
        <v>125</v>
      </c>
      <c r="B127" s="177" t="n">
        <f aca="false">Inputs!$C$38</f>
        <v>0</v>
      </c>
      <c r="C127" s="0" t="e">
        <f aca="true">MAX(0,B127*(1+(_xlfn.NORM.INV(RAND(),Inputs!$D$39,Inputs!$C$39)))-'Year Schedule'!$K$4+'Year Schedule'!$L$4)</f>
        <v>#VALUE!</v>
      </c>
      <c r="D127" s="0" t="e">
        <f aca="true">MAX(0,C127*(1+(_xlfn.NORM.INV(RAND(),Inputs!$D$39,Inputs!$C$39)))-'Year Schedule'!$K$5+'Year Schedule'!$L$5)</f>
        <v>#VALUE!</v>
      </c>
      <c r="E127" s="0" t="e">
        <f aca="true">MAX(0,D127*(1+(_xlfn.NORM.INV(RAND(),Inputs!$D$39,Inputs!$C$39)))-'Year Schedule'!$K$6+'Year Schedule'!$L$6)</f>
        <v>#VALUE!</v>
      </c>
      <c r="F127" s="0" t="e">
        <f aca="true">MAX(0,E127*(1+(_xlfn.NORM.INV(RAND(),Inputs!$D$39,Inputs!$C$39)))-'Year Schedule'!$K$7+'Year Schedule'!$L$7)</f>
        <v>#VALUE!</v>
      </c>
      <c r="G127" s="0" t="e">
        <f aca="true">MAX(0,F127*(1+(_xlfn.NORM.INV(RAND(),Inputs!$D$39,Inputs!$C$39)))-'Year Schedule'!$K$8+'Year Schedule'!$L$8)</f>
        <v>#VALUE!</v>
      </c>
      <c r="H127" s="0" t="e">
        <f aca="true">MAX(0,G127*(1+(_xlfn.NORM.INV(RAND(),Inputs!$D$39,Inputs!$C$39)))-'Year Schedule'!$K$9+'Year Schedule'!$L$9)</f>
        <v>#VALUE!</v>
      </c>
      <c r="I127" s="0" t="e">
        <f aca="true">MAX(0,H127*(1+(_xlfn.NORM.INV(RAND(),Inputs!$D$39,Inputs!$C$39)))-'Year Schedule'!$K$10+'Year Schedule'!$L$10)</f>
        <v>#VALUE!</v>
      </c>
      <c r="J127" s="0" t="e">
        <f aca="true">MAX(0,I127*(1+(_xlfn.NORM.INV(RAND(),Inputs!$D$39,Inputs!$C$39)))-'Year Schedule'!$K$11+'Year Schedule'!$L$11)</f>
        <v>#VALUE!</v>
      </c>
      <c r="K127" s="0" t="e">
        <f aca="true">MAX(0,J127*(1+(_xlfn.NORM.INV(RAND(),Inputs!$D$39,Inputs!$C$39)))-'Year Schedule'!$K$12+'Year Schedule'!$L$12)</f>
        <v>#VALUE!</v>
      </c>
      <c r="L127" s="0" t="e">
        <f aca="true">MAX(0,K127*(1+(_xlfn.NORM.INV(RAND(),Inputs!$D$39,Inputs!$C$39)))-'Year Schedule'!$K$13+'Year Schedule'!$L$13)</f>
        <v>#VALUE!</v>
      </c>
      <c r="M127" s="0" t="e">
        <f aca="true">MAX(0,L127*(1+(_xlfn.NORM.INV(RAND(),Inputs!$D$39,Inputs!$C$39)))-'Year Schedule'!$K$14+'Year Schedule'!$L$14)</f>
        <v>#VALUE!</v>
      </c>
      <c r="N127" s="0" t="e">
        <f aca="true">MAX(0,M127*(1+(_xlfn.NORM.INV(RAND(),Inputs!$D$39,Inputs!$C$39)))-'Year Schedule'!$K$15+'Year Schedule'!$L$15)</f>
        <v>#VALUE!</v>
      </c>
      <c r="O127" s="0" t="e">
        <f aca="true">MAX(0,N127*(1+(_xlfn.NORM.INV(RAND(),Inputs!$D$39,Inputs!$C$39)))-'Year Schedule'!$K$16+'Year Schedule'!$L$16)</f>
        <v>#VALUE!</v>
      </c>
      <c r="P127" s="0" t="e">
        <f aca="true">MAX(0,O127*(1+(_xlfn.NORM.INV(RAND(),Inputs!$D$39,Inputs!$C$39)))-'Year Schedule'!$K$17+'Year Schedule'!$L$17)</f>
        <v>#VALUE!</v>
      </c>
      <c r="Q127" s="0" t="e">
        <f aca="true">MAX(0,P127*(1+(_xlfn.NORM.INV(RAND(),Inputs!$D$39,Inputs!$C$39)))-'Year Schedule'!$K$18+'Year Schedule'!$L$18)</f>
        <v>#VALUE!</v>
      </c>
      <c r="R127" s="0" t="e">
        <f aca="true">MAX(0,Q127*(1+(_xlfn.NORM.INV(RAND(),Inputs!$D$39,Inputs!$C$39)))-'Year Schedule'!$K$19+'Year Schedule'!$L$19)</f>
        <v>#VALUE!</v>
      </c>
      <c r="S127" s="0" t="e">
        <f aca="true">MAX(0,R127*(1+(_xlfn.NORM.INV(RAND(),Inputs!$D$39,Inputs!$C$39)))-'Year Schedule'!$K$20+'Year Schedule'!$L$20)</f>
        <v>#VALUE!</v>
      </c>
      <c r="T127" s="0" t="e">
        <f aca="true">MAX(0,S127*(1+(_xlfn.NORM.INV(RAND(),Inputs!$D$39,Inputs!$C$39)))-'Year Schedule'!$K$21+'Year Schedule'!$L$21)</f>
        <v>#VALUE!</v>
      </c>
      <c r="U127" s="0" t="e">
        <f aca="true">MAX(0,T127*(1+(_xlfn.NORM.INV(RAND(),Inputs!$D$39,Inputs!$C$39)))-'Year Schedule'!$K$22+'Year Schedule'!$L$22)</f>
        <v>#VALUE!</v>
      </c>
      <c r="V127" s="0" t="e">
        <f aca="true">MAX(0,U127*(1+(_xlfn.NORM.INV(RAND(),Inputs!$D$39,Inputs!$C$39)))-'Year Schedule'!$K$23+'Year Schedule'!$L$23)</f>
        <v>#VALUE!</v>
      </c>
      <c r="W127" s="0" t="e">
        <f aca="true">MAX(0,V127*(1+(_xlfn.NORM.INV(RAND(),Inputs!$D$39,Inputs!$C$39)))-'Year Schedule'!$K$24+'Year Schedule'!$L$24)</f>
        <v>#VALUE!</v>
      </c>
      <c r="X127" s="0" t="e">
        <f aca="true">MAX(0,W127*(1+(_xlfn.NORM.INV(RAND(),Inputs!$D$39,Inputs!$C$39)))-'Year Schedule'!$K$25+'Year Schedule'!$L$25)</f>
        <v>#VALUE!</v>
      </c>
      <c r="Y127" s="0" t="e">
        <f aca="true">MAX(0,X127*(1+(_xlfn.NORM.INV(RAND(),Inputs!$D$39,Inputs!$C$39)))-'Year Schedule'!$K$26+'Year Schedule'!$L$26)</f>
        <v>#VALUE!</v>
      </c>
      <c r="Z127" s="0" t="e">
        <f aca="true">MAX(0,Y127*(1+(_xlfn.NORM.INV(RAND(),Inputs!$D$39,Inputs!$C$39)))-'Year Schedule'!$K$27+'Year Schedule'!$L$27)</f>
        <v>#VALUE!</v>
      </c>
      <c r="AA127" s="0" t="e">
        <f aca="true">MAX(0,Z127*(1+(_xlfn.NORM.INV(RAND(),Inputs!$D$39,Inputs!$C$39)))-'Year Schedule'!$K$28+'Year Schedule'!$L$28)</f>
        <v>#VALUE!</v>
      </c>
      <c r="AB127" s="0" t="e">
        <f aca="true">MAX(0,AA127*(1+(_xlfn.NORM.INV(RAND(),Inputs!$D$39,Inputs!$C$39)))-'Year Schedule'!$K$29+'Year Schedule'!$L$29)</f>
        <v>#VALUE!</v>
      </c>
      <c r="AC127" s="0" t="e">
        <f aca="true">MAX(0,AB127*(1+(_xlfn.NORM.INV(RAND(),Inputs!$D$39,Inputs!$C$39)))-'Year Schedule'!$K$30+'Year Schedule'!$L$30)</f>
        <v>#VALUE!</v>
      </c>
      <c r="AD127" s="0" t="e">
        <f aca="true">MAX(0,AC127*(1+(_xlfn.NORM.INV(RAND(),Inputs!$D$39,Inputs!$C$39)))-'Year Schedule'!$K$31+'Year Schedule'!$L$31)</f>
        <v>#VALUE!</v>
      </c>
      <c r="AE127" s="0" t="e">
        <f aca="true">MAX(0,AD127*(1+(_xlfn.NORM.INV(RAND(),Inputs!$D$39,Inputs!$C$39)))-'Year Schedule'!$K$32+'Year Schedule'!$L$32)</f>
        <v>#VALUE!</v>
      </c>
      <c r="AF127" s="0" t="e">
        <f aca="true">MAX(0,AE127*(1+(_xlfn.NORM.INV(RAND(),Inputs!$D$39,Inputs!$C$39)))-'Year Schedule'!$K$33+'Year Schedule'!$L$33)</f>
        <v>#VALUE!</v>
      </c>
      <c r="AG127" s="0" t="e">
        <f aca="true">MAX(0,AF127*(1+(_xlfn.NORM.INV(RAND(),Inputs!$D$39,Inputs!$C$39)))-'Year Schedule'!$K$34+'Year Schedule'!$L$34)</f>
        <v>#VALUE!</v>
      </c>
      <c r="AH127" s="0" t="e">
        <f aca="true">MAX(0,AG127*(1+(_xlfn.NORM.INV(RAND(),Inputs!$D$39,Inputs!$C$39)))-'Year Schedule'!$K$35+'Year Schedule'!$L$35)</f>
        <v>#VALUE!</v>
      </c>
      <c r="AI127" s="0" t="e">
        <f aca="true">MAX(0,AH127*(1+(_xlfn.NORM.INV(RAND(),Inputs!$D$39,Inputs!$C$39)))-'Year Schedule'!$K$36+'Year Schedule'!$L$36)</f>
        <v>#VALUE!</v>
      </c>
      <c r="AJ127" s="0" t="e">
        <f aca="true">MAX(0,AI127*(1+(_xlfn.NORM.INV(RAND(),Inputs!$D$39,Inputs!$C$39)))-'Year Schedule'!$K$37+'Year Schedule'!$L$37)</f>
        <v>#VALUE!</v>
      </c>
      <c r="AK127" s="0" t="e">
        <f aca="true">MAX(0,AJ127*(1+(_xlfn.NORM.INV(RAND(),Inputs!$D$39,Inputs!$C$39)))-'Year Schedule'!$K$38+'Year Schedule'!$L$38)</f>
        <v>#VALUE!</v>
      </c>
      <c r="AL127" s="0" t="e">
        <f aca="true">MAX(0,AK127*(1+(_xlfn.NORM.INV(RAND(),Inputs!$D$39,Inputs!$C$39)))-'Year Schedule'!$K$39+'Year Schedule'!$L$39)</f>
        <v>#VALUE!</v>
      </c>
      <c r="AM127" s="0" t="e">
        <f aca="true">MAX(0,AL127*(1+(_xlfn.NORM.INV(RAND(),Inputs!$D$39,Inputs!$C$39)))-'Year Schedule'!$K$40+'Year Schedule'!$L$40)</f>
        <v>#VALUE!</v>
      </c>
      <c r="AN127" s="0" t="e">
        <f aca="true">MAX(0,AM127*(1+(_xlfn.NORM.INV(RAND(),Inputs!$D$39,Inputs!$C$39)))-'Year Schedule'!$K$41+'Year Schedule'!$L$41)</f>
        <v>#VALUE!</v>
      </c>
      <c r="AO127" s="0" t="e">
        <f aca="true">MAX(0,AN127*(1+(_xlfn.NORM.INV(RAND(),Inputs!$D$39,Inputs!$C$39)))-'Year Schedule'!$K$42+'Year Schedule'!$L$42)</f>
        <v>#VALUE!</v>
      </c>
      <c r="AP127" s="0" t="e">
        <f aca="true">MAX(0,AO127*(1+(_xlfn.NORM.INV(RAND(),Inputs!$D$39,Inputs!$C$39)))-'Year Schedule'!$K$43+'Year Schedule'!$L$43)</f>
        <v>#VALUE!</v>
      </c>
      <c r="AQ127" s="0" t="e">
        <f aca="true">MAX(0,AP127*(1+(_xlfn.NORM.INV(RAND(),Inputs!$D$39,Inputs!$C$39)))-'Year Schedule'!$K$44+'Year Schedule'!$L$44)</f>
        <v>#VALUE!</v>
      </c>
      <c r="AR127" s="0" t="e">
        <f aca="true">MAX(0,AQ127*(1+(_xlfn.NORM.INV(RAND(),Inputs!$D$39,Inputs!$C$39)))-'Year Schedule'!$K$45+'Year Schedule'!$L$45)</f>
        <v>#VALUE!</v>
      </c>
      <c r="AS127" s="0" t="e">
        <f aca="true">MAX(0,AR127*(1+(_xlfn.NORM.INV(RAND(),Inputs!$D$39,Inputs!$C$39)))-'Year Schedule'!$K$46+'Year Schedule'!$L$46)</f>
        <v>#VALUE!</v>
      </c>
      <c r="AT127" s="0" t="e">
        <f aca="true">MAX(0,AS127*(1+(_xlfn.NORM.INV(RAND(),Inputs!$D$39,Inputs!$C$39)))-'Year Schedule'!$K$47+'Year Schedule'!$L$47)</f>
        <v>#VALUE!</v>
      </c>
      <c r="AU127" s="0" t="e">
        <f aca="true">MAX(0,AT127*(1+(_xlfn.NORM.INV(RAND(),Inputs!$D$39,Inputs!$C$39)))-'Year Schedule'!$K$48+'Year Schedule'!$L$48)</f>
        <v>#VALUE!</v>
      </c>
      <c r="AV127" s="0" t="e">
        <f aca="true">MAX(0,AU127*(1+(_xlfn.NORM.INV(RAND(),Inputs!$D$39,Inputs!$C$39)))-'Year Schedule'!$K$49+'Year Schedule'!$L$49)</f>
        <v>#VALUE!</v>
      </c>
      <c r="AW127" s="0" t="e">
        <f aca="true">MAX(0,AV127*(1+(_xlfn.NORM.INV(RAND(),Inputs!$D$39,Inputs!$C$39)))-'Year Schedule'!$K$50+'Year Schedule'!$L$50)</f>
        <v>#VALUE!</v>
      </c>
      <c r="AX127" s="0" t="e">
        <f aca="true">MAX(0,AW127*(1+(_xlfn.NORM.INV(RAND(),Inputs!$D$39,Inputs!$C$39)))-'Year Schedule'!$K$51+'Year Schedule'!$L$51)</f>
        <v>#VALUE!</v>
      </c>
      <c r="AY127" s="0" t="e">
        <f aca="true">MAX(0,AX127*(1+(_xlfn.NORM.INV(RAND(),Inputs!$D$39,Inputs!$C$39)))-'Year Schedule'!$K$52+'Year Schedule'!$L$52)</f>
        <v>#VALUE!</v>
      </c>
      <c r="AZ127" s="0" t="e">
        <f aca="true">MAX(0,AY127*(1+(_xlfn.NORM.INV(RAND(),Inputs!$D$39,Inputs!$C$39)))-'Year Schedule'!$K$53+'Year Schedule'!$L$53)</f>
        <v>#VALUE!</v>
      </c>
      <c r="BA127" s="0" t="e">
        <f aca="false">INDEX(C127:AZ127,1,Inputs!$C$6)</f>
        <v>#VALUE!</v>
      </c>
      <c r="BB127" s="0" t="n">
        <f aca="false">IFERROR(EXP(SUMPRODUCT(LN((C127:INDEX(C127:AZ127,1,Inputs!$C$6)+$C$1004:INDEX($C$1004:$AZ$1004,1,Inputs!$C$6))/B127:INDEX(B127:AY127,1,Inputs!$C$6)))/Inputs!$C$6)-1,-1)</f>
        <v>-1</v>
      </c>
    </row>
    <row r="128" customFormat="false" ht="15" hidden="false" customHeight="true" outlineLevel="0" collapsed="false">
      <c r="A128" s="0" t="n">
        <v>126</v>
      </c>
      <c r="B128" s="177" t="n">
        <f aca="false">Inputs!$C$38</f>
        <v>0</v>
      </c>
      <c r="C128" s="0" t="e">
        <f aca="true">MAX(0,B128*(1+(_xlfn.NORM.INV(RAND(),Inputs!$D$39,Inputs!$C$39)))-'Year Schedule'!$K$4+'Year Schedule'!$L$4)</f>
        <v>#VALUE!</v>
      </c>
      <c r="D128" s="0" t="e">
        <f aca="true">MAX(0,C128*(1+(_xlfn.NORM.INV(RAND(),Inputs!$D$39,Inputs!$C$39)))-'Year Schedule'!$K$5+'Year Schedule'!$L$5)</f>
        <v>#VALUE!</v>
      </c>
      <c r="E128" s="0" t="e">
        <f aca="true">MAX(0,D128*(1+(_xlfn.NORM.INV(RAND(),Inputs!$D$39,Inputs!$C$39)))-'Year Schedule'!$K$6+'Year Schedule'!$L$6)</f>
        <v>#VALUE!</v>
      </c>
      <c r="F128" s="0" t="e">
        <f aca="true">MAX(0,E128*(1+(_xlfn.NORM.INV(RAND(),Inputs!$D$39,Inputs!$C$39)))-'Year Schedule'!$K$7+'Year Schedule'!$L$7)</f>
        <v>#VALUE!</v>
      </c>
      <c r="G128" s="0" t="e">
        <f aca="true">MAX(0,F128*(1+(_xlfn.NORM.INV(RAND(),Inputs!$D$39,Inputs!$C$39)))-'Year Schedule'!$K$8+'Year Schedule'!$L$8)</f>
        <v>#VALUE!</v>
      </c>
      <c r="H128" s="0" t="e">
        <f aca="true">MAX(0,G128*(1+(_xlfn.NORM.INV(RAND(),Inputs!$D$39,Inputs!$C$39)))-'Year Schedule'!$K$9+'Year Schedule'!$L$9)</f>
        <v>#VALUE!</v>
      </c>
      <c r="I128" s="0" t="e">
        <f aca="true">MAX(0,H128*(1+(_xlfn.NORM.INV(RAND(),Inputs!$D$39,Inputs!$C$39)))-'Year Schedule'!$K$10+'Year Schedule'!$L$10)</f>
        <v>#VALUE!</v>
      </c>
      <c r="J128" s="0" t="e">
        <f aca="true">MAX(0,I128*(1+(_xlfn.NORM.INV(RAND(),Inputs!$D$39,Inputs!$C$39)))-'Year Schedule'!$K$11+'Year Schedule'!$L$11)</f>
        <v>#VALUE!</v>
      </c>
      <c r="K128" s="0" t="e">
        <f aca="true">MAX(0,J128*(1+(_xlfn.NORM.INV(RAND(),Inputs!$D$39,Inputs!$C$39)))-'Year Schedule'!$K$12+'Year Schedule'!$L$12)</f>
        <v>#VALUE!</v>
      </c>
      <c r="L128" s="0" t="e">
        <f aca="true">MAX(0,K128*(1+(_xlfn.NORM.INV(RAND(),Inputs!$D$39,Inputs!$C$39)))-'Year Schedule'!$K$13+'Year Schedule'!$L$13)</f>
        <v>#VALUE!</v>
      </c>
      <c r="M128" s="0" t="e">
        <f aca="true">MAX(0,L128*(1+(_xlfn.NORM.INV(RAND(),Inputs!$D$39,Inputs!$C$39)))-'Year Schedule'!$K$14+'Year Schedule'!$L$14)</f>
        <v>#VALUE!</v>
      </c>
      <c r="N128" s="0" t="e">
        <f aca="true">MAX(0,M128*(1+(_xlfn.NORM.INV(RAND(),Inputs!$D$39,Inputs!$C$39)))-'Year Schedule'!$K$15+'Year Schedule'!$L$15)</f>
        <v>#VALUE!</v>
      </c>
      <c r="O128" s="0" t="e">
        <f aca="true">MAX(0,N128*(1+(_xlfn.NORM.INV(RAND(),Inputs!$D$39,Inputs!$C$39)))-'Year Schedule'!$K$16+'Year Schedule'!$L$16)</f>
        <v>#VALUE!</v>
      </c>
      <c r="P128" s="0" t="e">
        <f aca="true">MAX(0,O128*(1+(_xlfn.NORM.INV(RAND(),Inputs!$D$39,Inputs!$C$39)))-'Year Schedule'!$K$17+'Year Schedule'!$L$17)</f>
        <v>#VALUE!</v>
      </c>
      <c r="Q128" s="0" t="e">
        <f aca="true">MAX(0,P128*(1+(_xlfn.NORM.INV(RAND(),Inputs!$D$39,Inputs!$C$39)))-'Year Schedule'!$K$18+'Year Schedule'!$L$18)</f>
        <v>#VALUE!</v>
      </c>
      <c r="R128" s="0" t="e">
        <f aca="true">MAX(0,Q128*(1+(_xlfn.NORM.INV(RAND(),Inputs!$D$39,Inputs!$C$39)))-'Year Schedule'!$K$19+'Year Schedule'!$L$19)</f>
        <v>#VALUE!</v>
      </c>
      <c r="S128" s="0" t="e">
        <f aca="true">MAX(0,R128*(1+(_xlfn.NORM.INV(RAND(),Inputs!$D$39,Inputs!$C$39)))-'Year Schedule'!$K$20+'Year Schedule'!$L$20)</f>
        <v>#VALUE!</v>
      </c>
      <c r="T128" s="0" t="e">
        <f aca="true">MAX(0,S128*(1+(_xlfn.NORM.INV(RAND(),Inputs!$D$39,Inputs!$C$39)))-'Year Schedule'!$K$21+'Year Schedule'!$L$21)</f>
        <v>#VALUE!</v>
      </c>
      <c r="U128" s="0" t="e">
        <f aca="true">MAX(0,T128*(1+(_xlfn.NORM.INV(RAND(),Inputs!$D$39,Inputs!$C$39)))-'Year Schedule'!$K$22+'Year Schedule'!$L$22)</f>
        <v>#VALUE!</v>
      </c>
      <c r="V128" s="0" t="e">
        <f aca="true">MAX(0,U128*(1+(_xlfn.NORM.INV(RAND(),Inputs!$D$39,Inputs!$C$39)))-'Year Schedule'!$K$23+'Year Schedule'!$L$23)</f>
        <v>#VALUE!</v>
      </c>
      <c r="W128" s="0" t="e">
        <f aca="true">MAX(0,V128*(1+(_xlfn.NORM.INV(RAND(),Inputs!$D$39,Inputs!$C$39)))-'Year Schedule'!$K$24+'Year Schedule'!$L$24)</f>
        <v>#VALUE!</v>
      </c>
      <c r="X128" s="0" t="e">
        <f aca="true">MAX(0,W128*(1+(_xlfn.NORM.INV(RAND(),Inputs!$D$39,Inputs!$C$39)))-'Year Schedule'!$K$25+'Year Schedule'!$L$25)</f>
        <v>#VALUE!</v>
      </c>
      <c r="Y128" s="0" t="e">
        <f aca="true">MAX(0,X128*(1+(_xlfn.NORM.INV(RAND(),Inputs!$D$39,Inputs!$C$39)))-'Year Schedule'!$K$26+'Year Schedule'!$L$26)</f>
        <v>#VALUE!</v>
      </c>
      <c r="Z128" s="0" t="e">
        <f aca="true">MAX(0,Y128*(1+(_xlfn.NORM.INV(RAND(),Inputs!$D$39,Inputs!$C$39)))-'Year Schedule'!$K$27+'Year Schedule'!$L$27)</f>
        <v>#VALUE!</v>
      </c>
      <c r="AA128" s="0" t="e">
        <f aca="true">MAX(0,Z128*(1+(_xlfn.NORM.INV(RAND(),Inputs!$D$39,Inputs!$C$39)))-'Year Schedule'!$K$28+'Year Schedule'!$L$28)</f>
        <v>#VALUE!</v>
      </c>
      <c r="AB128" s="0" t="e">
        <f aca="true">MAX(0,AA128*(1+(_xlfn.NORM.INV(RAND(),Inputs!$D$39,Inputs!$C$39)))-'Year Schedule'!$K$29+'Year Schedule'!$L$29)</f>
        <v>#VALUE!</v>
      </c>
      <c r="AC128" s="0" t="e">
        <f aca="true">MAX(0,AB128*(1+(_xlfn.NORM.INV(RAND(),Inputs!$D$39,Inputs!$C$39)))-'Year Schedule'!$K$30+'Year Schedule'!$L$30)</f>
        <v>#VALUE!</v>
      </c>
      <c r="AD128" s="0" t="e">
        <f aca="true">MAX(0,AC128*(1+(_xlfn.NORM.INV(RAND(),Inputs!$D$39,Inputs!$C$39)))-'Year Schedule'!$K$31+'Year Schedule'!$L$31)</f>
        <v>#VALUE!</v>
      </c>
      <c r="AE128" s="0" t="e">
        <f aca="true">MAX(0,AD128*(1+(_xlfn.NORM.INV(RAND(),Inputs!$D$39,Inputs!$C$39)))-'Year Schedule'!$K$32+'Year Schedule'!$L$32)</f>
        <v>#VALUE!</v>
      </c>
      <c r="AF128" s="0" t="e">
        <f aca="true">MAX(0,AE128*(1+(_xlfn.NORM.INV(RAND(),Inputs!$D$39,Inputs!$C$39)))-'Year Schedule'!$K$33+'Year Schedule'!$L$33)</f>
        <v>#VALUE!</v>
      </c>
      <c r="AG128" s="0" t="e">
        <f aca="true">MAX(0,AF128*(1+(_xlfn.NORM.INV(RAND(),Inputs!$D$39,Inputs!$C$39)))-'Year Schedule'!$K$34+'Year Schedule'!$L$34)</f>
        <v>#VALUE!</v>
      </c>
      <c r="AH128" s="0" t="e">
        <f aca="true">MAX(0,AG128*(1+(_xlfn.NORM.INV(RAND(),Inputs!$D$39,Inputs!$C$39)))-'Year Schedule'!$K$35+'Year Schedule'!$L$35)</f>
        <v>#VALUE!</v>
      </c>
      <c r="AI128" s="0" t="e">
        <f aca="true">MAX(0,AH128*(1+(_xlfn.NORM.INV(RAND(),Inputs!$D$39,Inputs!$C$39)))-'Year Schedule'!$K$36+'Year Schedule'!$L$36)</f>
        <v>#VALUE!</v>
      </c>
      <c r="AJ128" s="0" t="e">
        <f aca="true">MAX(0,AI128*(1+(_xlfn.NORM.INV(RAND(),Inputs!$D$39,Inputs!$C$39)))-'Year Schedule'!$K$37+'Year Schedule'!$L$37)</f>
        <v>#VALUE!</v>
      </c>
      <c r="AK128" s="0" t="e">
        <f aca="true">MAX(0,AJ128*(1+(_xlfn.NORM.INV(RAND(),Inputs!$D$39,Inputs!$C$39)))-'Year Schedule'!$K$38+'Year Schedule'!$L$38)</f>
        <v>#VALUE!</v>
      </c>
      <c r="AL128" s="0" t="e">
        <f aca="true">MAX(0,AK128*(1+(_xlfn.NORM.INV(RAND(),Inputs!$D$39,Inputs!$C$39)))-'Year Schedule'!$K$39+'Year Schedule'!$L$39)</f>
        <v>#VALUE!</v>
      </c>
      <c r="AM128" s="0" t="e">
        <f aca="true">MAX(0,AL128*(1+(_xlfn.NORM.INV(RAND(),Inputs!$D$39,Inputs!$C$39)))-'Year Schedule'!$K$40+'Year Schedule'!$L$40)</f>
        <v>#VALUE!</v>
      </c>
      <c r="AN128" s="0" t="e">
        <f aca="true">MAX(0,AM128*(1+(_xlfn.NORM.INV(RAND(),Inputs!$D$39,Inputs!$C$39)))-'Year Schedule'!$K$41+'Year Schedule'!$L$41)</f>
        <v>#VALUE!</v>
      </c>
      <c r="AO128" s="0" t="e">
        <f aca="true">MAX(0,AN128*(1+(_xlfn.NORM.INV(RAND(),Inputs!$D$39,Inputs!$C$39)))-'Year Schedule'!$K$42+'Year Schedule'!$L$42)</f>
        <v>#VALUE!</v>
      </c>
      <c r="AP128" s="0" t="e">
        <f aca="true">MAX(0,AO128*(1+(_xlfn.NORM.INV(RAND(),Inputs!$D$39,Inputs!$C$39)))-'Year Schedule'!$K$43+'Year Schedule'!$L$43)</f>
        <v>#VALUE!</v>
      </c>
      <c r="AQ128" s="0" t="e">
        <f aca="true">MAX(0,AP128*(1+(_xlfn.NORM.INV(RAND(),Inputs!$D$39,Inputs!$C$39)))-'Year Schedule'!$K$44+'Year Schedule'!$L$44)</f>
        <v>#VALUE!</v>
      </c>
      <c r="AR128" s="0" t="e">
        <f aca="true">MAX(0,AQ128*(1+(_xlfn.NORM.INV(RAND(),Inputs!$D$39,Inputs!$C$39)))-'Year Schedule'!$K$45+'Year Schedule'!$L$45)</f>
        <v>#VALUE!</v>
      </c>
      <c r="AS128" s="0" t="e">
        <f aca="true">MAX(0,AR128*(1+(_xlfn.NORM.INV(RAND(),Inputs!$D$39,Inputs!$C$39)))-'Year Schedule'!$K$46+'Year Schedule'!$L$46)</f>
        <v>#VALUE!</v>
      </c>
      <c r="AT128" s="0" t="e">
        <f aca="true">MAX(0,AS128*(1+(_xlfn.NORM.INV(RAND(),Inputs!$D$39,Inputs!$C$39)))-'Year Schedule'!$K$47+'Year Schedule'!$L$47)</f>
        <v>#VALUE!</v>
      </c>
      <c r="AU128" s="0" t="e">
        <f aca="true">MAX(0,AT128*(1+(_xlfn.NORM.INV(RAND(),Inputs!$D$39,Inputs!$C$39)))-'Year Schedule'!$K$48+'Year Schedule'!$L$48)</f>
        <v>#VALUE!</v>
      </c>
      <c r="AV128" s="0" t="e">
        <f aca="true">MAX(0,AU128*(1+(_xlfn.NORM.INV(RAND(),Inputs!$D$39,Inputs!$C$39)))-'Year Schedule'!$K$49+'Year Schedule'!$L$49)</f>
        <v>#VALUE!</v>
      </c>
      <c r="AW128" s="0" t="e">
        <f aca="true">MAX(0,AV128*(1+(_xlfn.NORM.INV(RAND(),Inputs!$D$39,Inputs!$C$39)))-'Year Schedule'!$K$50+'Year Schedule'!$L$50)</f>
        <v>#VALUE!</v>
      </c>
      <c r="AX128" s="0" t="e">
        <f aca="true">MAX(0,AW128*(1+(_xlfn.NORM.INV(RAND(),Inputs!$D$39,Inputs!$C$39)))-'Year Schedule'!$K$51+'Year Schedule'!$L$51)</f>
        <v>#VALUE!</v>
      </c>
      <c r="AY128" s="0" t="e">
        <f aca="true">MAX(0,AX128*(1+(_xlfn.NORM.INV(RAND(),Inputs!$D$39,Inputs!$C$39)))-'Year Schedule'!$K$52+'Year Schedule'!$L$52)</f>
        <v>#VALUE!</v>
      </c>
      <c r="AZ128" s="0" t="e">
        <f aca="true">MAX(0,AY128*(1+(_xlfn.NORM.INV(RAND(),Inputs!$D$39,Inputs!$C$39)))-'Year Schedule'!$K$53+'Year Schedule'!$L$53)</f>
        <v>#VALUE!</v>
      </c>
      <c r="BA128" s="0" t="e">
        <f aca="false">INDEX(C128:AZ128,1,Inputs!$C$6)</f>
        <v>#VALUE!</v>
      </c>
      <c r="BB128" s="0" t="n">
        <f aca="false">IFERROR(EXP(SUMPRODUCT(LN((C128:INDEX(C128:AZ128,1,Inputs!$C$6)+$C$1004:INDEX($C$1004:$AZ$1004,1,Inputs!$C$6))/B128:INDEX(B128:AY128,1,Inputs!$C$6)))/Inputs!$C$6)-1,-1)</f>
        <v>-1</v>
      </c>
    </row>
    <row r="129" customFormat="false" ht="15" hidden="false" customHeight="true" outlineLevel="0" collapsed="false">
      <c r="A129" s="0" t="n">
        <v>127</v>
      </c>
      <c r="B129" s="177" t="n">
        <f aca="false">Inputs!$C$38</f>
        <v>0</v>
      </c>
      <c r="C129" s="0" t="e">
        <f aca="true">MAX(0,B129*(1+(_xlfn.NORM.INV(RAND(),Inputs!$D$39,Inputs!$C$39)))-'Year Schedule'!$K$4+'Year Schedule'!$L$4)</f>
        <v>#VALUE!</v>
      </c>
      <c r="D129" s="0" t="e">
        <f aca="true">MAX(0,C129*(1+(_xlfn.NORM.INV(RAND(),Inputs!$D$39,Inputs!$C$39)))-'Year Schedule'!$K$5+'Year Schedule'!$L$5)</f>
        <v>#VALUE!</v>
      </c>
      <c r="E129" s="0" t="e">
        <f aca="true">MAX(0,D129*(1+(_xlfn.NORM.INV(RAND(),Inputs!$D$39,Inputs!$C$39)))-'Year Schedule'!$K$6+'Year Schedule'!$L$6)</f>
        <v>#VALUE!</v>
      </c>
      <c r="F129" s="0" t="e">
        <f aca="true">MAX(0,E129*(1+(_xlfn.NORM.INV(RAND(),Inputs!$D$39,Inputs!$C$39)))-'Year Schedule'!$K$7+'Year Schedule'!$L$7)</f>
        <v>#VALUE!</v>
      </c>
      <c r="G129" s="0" t="e">
        <f aca="true">MAX(0,F129*(1+(_xlfn.NORM.INV(RAND(),Inputs!$D$39,Inputs!$C$39)))-'Year Schedule'!$K$8+'Year Schedule'!$L$8)</f>
        <v>#VALUE!</v>
      </c>
      <c r="H129" s="0" t="e">
        <f aca="true">MAX(0,G129*(1+(_xlfn.NORM.INV(RAND(),Inputs!$D$39,Inputs!$C$39)))-'Year Schedule'!$K$9+'Year Schedule'!$L$9)</f>
        <v>#VALUE!</v>
      </c>
      <c r="I129" s="0" t="e">
        <f aca="true">MAX(0,H129*(1+(_xlfn.NORM.INV(RAND(),Inputs!$D$39,Inputs!$C$39)))-'Year Schedule'!$K$10+'Year Schedule'!$L$10)</f>
        <v>#VALUE!</v>
      </c>
      <c r="J129" s="0" t="e">
        <f aca="true">MAX(0,I129*(1+(_xlfn.NORM.INV(RAND(),Inputs!$D$39,Inputs!$C$39)))-'Year Schedule'!$K$11+'Year Schedule'!$L$11)</f>
        <v>#VALUE!</v>
      </c>
      <c r="K129" s="0" t="e">
        <f aca="true">MAX(0,J129*(1+(_xlfn.NORM.INV(RAND(),Inputs!$D$39,Inputs!$C$39)))-'Year Schedule'!$K$12+'Year Schedule'!$L$12)</f>
        <v>#VALUE!</v>
      </c>
      <c r="L129" s="0" t="e">
        <f aca="true">MAX(0,K129*(1+(_xlfn.NORM.INV(RAND(),Inputs!$D$39,Inputs!$C$39)))-'Year Schedule'!$K$13+'Year Schedule'!$L$13)</f>
        <v>#VALUE!</v>
      </c>
      <c r="M129" s="0" t="e">
        <f aca="true">MAX(0,L129*(1+(_xlfn.NORM.INV(RAND(),Inputs!$D$39,Inputs!$C$39)))-'Year Schedule'!$K$14+'Year Schedule'!$L$14)</f>
        <v>#VALUE!</v>
      </c>
      <c r="N129" s="0" t="e">
        <f aca="true">MAX(0,M129*(1+(_xlfn.NORM.INV(RAND(),Inputs!$D$39,Inputs!$C$39)))-'Year Schedule'!$K$15+'Year Schedule'!$L$15)</f>
        <v>#VALUE!</v>
      </c>
      <c r="O129" s="0" t="e">
        <f aca="true">MAX(0,N129*(1+(_xlfn.NORM.INV(RAND(),Inputs!$D$39,Inputs!$C$39)))-'Year Schedule'!$K$16+'Year Schedule'!$L$16)</f>
        <v>#VALUE!</v>
      </c>
      <c r="P129" s="0" t="e">
        <f aca="true">MAX(0,O129*(1+(_xlfn.NORM.INV(RAND(),Inputs!$D$39,Inputs!$C$39)))-'Year Schedule'!$K$17+'Year Schedule'!$L$17)</f>
        <v>#VALUE!</v>
      </c>
      <c r="Q129" s="0" t="e">
        <f aca="true">MAX(0,P129*(1+(_xlfn.NORM.INV(RAND(),Inputs!$D$39,Inputs!$C$39)))-'Year Schedule'!$K$18+'Year Schedule'!$L$18)</f>
        <v>#VALUE!</v>
      </c>
      <c r="R129" s="0" t="e">
        <f aca="true">MAX(0,Q129*(1+(_xlfn.NORM.INV(RAND(),Inputs!$D$39,Inputs!$C$39)))-'Year Schedule'!$K$19+'Year Schedule'!$L$19)</f>
        <v>#VALUE!</v>
      </c>
      <c r="S129" s="0" t="e">
        <f aca="true">MAX(0,R129*(1+(_xlfn.NORM.INV(RAND(),Inputs!$D$39,Inputs!$C$39)))-'Year Schedule'!$K$20+'Year Schedule'!$L$20)</f>
        <v>#VALUE!</v>
      </c>
      <c r="T129" s="0" t="e">
        <f aca="true">MAX(0,S129*(1+(_xlfn.NORM.INV(RAND(),Inputs!$D$39,Inputs!$C$39)))-'Year Schedule'!$K$21+'Year Schedule'!$L$21)</f>
        <v>#VALUE!</v>
      </c>
      <c r="U129" s="0" t="e">
        <f aca="true">MAX(0,T129*(1+(_xlfn.NORM.INV(RAND(),Inputs!$D$39,Inputs!$C$39)))-'Year Schedule'!$K$22+'Year Schedule'!$L$22)</f>
        <v>#VALUE!</v>
      </c>
      <c r="V129" s="0" t="e">
        <f aca="true">MAX(0,U129*(1+(_xlfn.NORM.INV(RAND(),Inputs!$D$39,Inputs!$C$39)))-'Year Schedule'!$K$23+'Year Schedule'!$L$23)</f>
        <v>#VALUE!</v>
      </c>
      <c r="W129" s="0" t="e">
        <f aca="true">MAX(0,V129*(1+(_xlfn.NORM.INV(RAND(),Inputs!$D$39,Inputs!$C$39)))-'Year Schedule'!$K$24+'Year Schedule'!$L$24)</f>
        <v>#VALUE!</v>
      </c>
      <c r="X129" s="0" t="e">
        <f aca="true">MAX(0,W129*(1+(_xlfn.NORM.INV(RAND(),Inputs!$D$39,Inputs!$C$39)))-'Year Schedule'!$K$25+'Year Schedule'!$L$25)</f>
        <v>#VALUE!</v>
      </c>
      <c r="Y129" s="0" t="e">
        <f aca="true">MAX(0,X129*(1+(_xlfn.NORM.INV(RAND(),Inputs!$D$39,Inputs!$C$39)))-'Year Schedule'!$K$26+'Year Schedule'!$L$26)</f>
        <v>#VALUE!</v>
      </c>
      <c r="Z129" s="0" t="e">
        <f aca="true">MAX(0,Y129*(1+(_xlfn.NORM.INV(RAND(),Inputs!$D$39,Inputs!$C$39)))-'Year Schedule'!$K$27+'Year Schedule'!$L$27)</f>
        <v>#VALUE!</v>
      </c>
      <c r="AA129" s="0" t="e">
        <f aca="true">MAX(0,Z129*(1+(_xlfn.NORM.INV(RAND(),Inputs!$D$39,Inputs!$C$39)))-'Year Schedule'!$K$28+'Year Schedule'!$L$28)</f>
        <v>#VALUE!</v>
      </c>
      <c r="AB129" s="0" t="e">
        <f aca="true">MAX(0,AA129*(1+(_xlfn.NORM.INV(RAND(),Inputs!$D$39,Inputs!$C$39)))-'Year Schedule'!$K$29+'Year Schedule'!$L$29)</f>
        <v>#VALUE!</v>
      </c>
      <c r="AC129" s="0" t="e">
        <f aca="true">MAX(0,AB129*(1+(_xlfn.NORM.INV(RAND(),Inputs!$D$39,Inputs!$C$39)))-'Year Schedule'!$K$30+'Year Schedule'!$L$30)</f>
        <v>#VALUE!</v>
      </c>
      <c r="AD129" s="0" t="e">
        <f aca="true">MAX(0,AC129*(1+(_xlfn.NORM.INV(RAND(),Inputs!$D$39,Inputs!$C$39)))-'Year Schedule'!$K$31+'Year Schedule'!$L$31)</f>
        <v>#VALUE!</v>
      </c>
      <c r="AE129" s="0" t="e">
        <f aca="true">MAX(0,AD129*(1+(_xlfn.NORM.INV(RAND(),Inputs!$D$39,Inputs!$C$39)))-'Year Schedule'!$K$32+'Year Schedule'!$L$32)</f>
        <v>#VALUE!</v>
      </c>
      <c r="AF129" s="0" t="e">
        <f aca="true">MAX(0,AE129*(1+(_xlfn.NORM.INV(RAND(),Inputs!$D$39,Inputs!$C$39)))-'Year Schedule'!$K$33+'Year Schedule'!$L$33)</f>
        <v>#VALUE!</v>
      </c>
      <c r="AG129" s="0" t="e">
        <f aca="true">MAX(0,AF129*(1+(_xlfn.NORM.INV(RAND(),Inputs!$D$39,Inputs!$C$39)))-'Year Schedule'!$K$34+'Year Schedule'!$L$34)</f>
        <v>#VALUE!</v>
      </c>
      <c r="AH129" s="0" t="e">
        <f aca="true">MAX(0,AG129*(1+(_xlfn.NORM.INV(RAND(),Inputs!$D$39,Inputs!$C$39)))-'Year Schedule'!$K$35+'Year Schedule'!$L$35)</f>
        <v>#VALUE!</v>
      </c>
      <c r="AI129" s="0" t="e">
        <f aca="true">MAX(0,AH129*(1+(_xlfn.NORM.INV(RAND(),Inputs!$D$39,Inputs!$C$39)))-'Year Schedule'!$K$36+'Year Schedule'!$L$36)</f>
        <v>#VALUE!</v>
      </c>
      <c r="AJ129" s="0" t="e">
        <f aca="true">MAX(0,AI129*(1+(_xlfn.NORM.INV(RAND(),Inputs!$D$39,Inputs!$C$39)))-'Year Schedule'!$K$37+'Year Schedule'!$L$37)</f>
        <v>#VALUE!</v>
      </c>
      <c r="AK129" s="0" t="e">
        <f aca="true">MAX(0,AJ129*(1+(_xlfn.NORM.INV(RAND(),Inputs!$D$39,Inputs!$C$39)))-'Year Schedule'!$K$38+'Year Schedule'!$L$38)</f>
        <v>#VALUE!</v>
      </c>
      <c r="AL129" s="0" t="e">
        <f aca="true">MAX(0,AK129*(1+(_xlfn.NORM.INV(RAND(),Inputs!$D$39,Inputs!$C$39)))-'Year Schedule'!$K$39+'Year Schedule'!$L$39)</f>
        <v>#VALUE!</v>
      </c>
      <c r="AM129" s="0" t="e">
        <f aca="true">MAX(0,AL129*(1+(_xlfn.NORM.INV(RAND(),Inputs!$D$39,Inputs!$C$39)))-'Year Schedule'!$K$40+'Year Schedule'!$L$40)</f>
        <v>#VALUE!</v>
      </c>
      <c r="AN129" s="0" t="e">
        <f aca="true">MAX(0,AM129*(1+(_xlfn.NORM.INV(RAND(),Inputs!$D$39,Inputs!$C$39)))-'Year Schedule'!$K$41+'Year Schedule'!$L$41)</f>
        <v>#VALUE!</v>
      </c>
      <c r="AO129" s="0" t="e">
        <f aca="true">MAX(0,AN129*(1+(_xlfn.NORM.INV(RAND(),Inputs!$D$39,Inputs!$C$39)))-'Year Schedule'!$K$42+'Year Schedule'!$L$42)</f>
        <v>#VALUE!</v>
      </c>
      <c r="AP129" s="0" t="e">
        <f aca="true">MAX(0,AO129*(1+(_xlfn.NORM.INV(RAND(),Inputs!$D$39,Inputs!$C$39)))-'Year Schedule'!$K$43+'Year Schedule'!$L$43)</f>
        <v>#VALUE!</v>
      </c>
      <c r="AQ129" s="0" t="e">
        <f aca="true">MAX(0,AP129*(1+(_xlfn.NORM.INV(RAND(),Inputs!$D$39,Inputs!$C$39)))-'Year Schedule'!$K$44+'Year Schedule'!$L$44)</f>
        <v>#VALUE!</v>
      </c>
      <c r="AR129" s="0" t="e">
        <f aca="true">MAX(0,AQ129*(1+(_xlfn.NORM.INV(RAND(),Inputs!$D$39,Inputs!$C$39)))-'Year Schedule'!$K$45+'Year Schedule'!$L$45)</f>
        <v>#VALUE!</v>
      </c>
      <c r="AS129" s="0" t="e">
        <f aca="true">MAX(0,AR129*(1+(_xlfn.NORM.INV(RAND(),Inputs!$D$39,Inputs!$C$39)))-'Year Schedule'!$K$46+'Year Schedule'!$L$46)</f>
        <v>#VALUE!</v>
      </c>
      <c r="AT129" s="0" t="e">
        <f aca="true">MAX(0,AS129*(1+(_xlfn.NORM.INV(RAND(),Inputs!$D$39,Inputs!$C$39)))-'Year Schedule'!$K$47+'Year Schedule'!$L$47)</f>
        <v>#VALUE!</v>
      </c>
      <c r="AU129" s="0" t="e">
        <f aca="true">MAX(0,AT129*(1+(_xlfn.NORM.INV(RAND(),Inputs!$D$39,Inputs!$C$39)))-'Year Schedule'!$K$48+'Year Schedule'!$L$48)</f>
        <v>#VALUE!</v>
      </c>
      <c r="AV129" s="0" t="e">
        <f aca="true">MAX(0,AU129*(1+(_xlfn.NORM.INV(RAND(),Inputs!$D$39,Inputs!$C$39)))-'Year Schedule'!$K$49+'Year Schedule'!$L$49)</f>
        <v>#VALUE!</v>
      </c>
      <c r="AW129" s="0" t="e">
        <f aca="true">MAX(0,AV129*(1+(_xlfn.NORM.INV(RAND(),Inputs!$D$39,Inputs!$C$39)))-'Year Schedule'!$K$50+'Year Schedule'!$L$50)</f>
        <v>#VALUE!</v>
      </c>
      <c r="AX129" s="0" t="e">
        <f aca="true">MAX(0,AW129*(1+(_xlfn.NORM.INV(RAND(),Inputs!$D$39,Inputs!$C$39)))-'Year Schedule'!$K$51+'Year Schedule'!$L$51)</f>
        <v>#VALUE!</v>
      </c>
      <c r="AY129" s="0" t="e">
        <f aca="true">MAX(0,AX129*(1+(_xlfn.NORM.INV(RAND(),Inputs!$D$39,Inputs!$C$39)))-'Year Schedule'!$K$52+'Year Schedule'!$L$52)</f>
        <v>#VALUE!</v>
      </c>
      <c r="AZ129" s="0" t="e">
        <f aca="true">MAX(0,AY129*(1+(_xlfn.NORM.INV(RAND(),Inputs!$D$39,Inputs!$C$39)))-'Year Schedule'!$K$53+'Year Schedule'!$L$53)</f>
        <v>#VALUE!</v>
      </c>
      <c r="BA129" s="0" t="e">
        <f aca="false">INDEX(C129:AZ129,1,Inputs!$C$6)</f>
        <v>#VALUE!</v>
      </c>
      <c r="BB129" s="0" t="n">
        <f aca="false">IFERROR(EXP(SUMPRODUCT(LN((C129:INDEX(C129:AZ129,1,Inputs!$C$6)+$C$1004:INDEX($C$1004:$AZ$1004,1,Inputs!$C$6))/B129:INDEX(B129:AY129,1,Inputs!$C$6)))/Inputs!$C$6)-1,-1)</f>
        <v>-1</v>
      </c>
    </row>
    <row r="130" customFormat="false" ht="15" hidden="false" customHeight="true" outlineLevel="0" collapsed="false">
      <c r="A130" s="0" t="n">
        <v>128</v>
      </c>
      <c r="B130" s="177" t="n">
        <f aca="false">Inputs!$C$38</f>
        <v>0</v>
      </c>
      <c r="C130" s="0" t="e">
        <f aca="true">MAX(0,B130*(1+(_xlfn.NORM.INV(RAND(),Inputs!$D$39,Inputs!$C$39)))-'Year Schedule'!$K$4+'Year Schedule'!$L$4)</f>
        <v>#VALUE!</v>
      </c>
      <c r="D130" s="0" t="e">
        <f aca="true">MAX(0,C130*(1+(_xlfn.NORM.INV(RAND(),Inputs!$D$39,Inputs!$C$39)))-'Year Schedule'!$K$5+'Year Schedule'!$L$5)</f>
        <v>#VALUE!</v>
      </c>
      <c r="E130" s="0" t="e">
        <f aca="true">MAX(0,D130*(1+(_xlfn.NORM.INV(RAND(),Inputs!$D$39,Inputs!$C$39)))-'Year Schedule'!$K$6+'Year Schedule'!$L$6)</f>
        <v>#VALUE!</v>
      </c>
      <c r="F130" s="0" t="e">
        <f aca="true">MAX(0,E130*(1+(_xlfn.NORM.INV(RAND(),Inputs!$D$39,Inputs!$C$39)))-'Year Schedule'!$K$7+'Year Schedule'!$L$7)</f>
        <v>#VALUE!</v>
      </c>
      <c r="G130" s="0" t="e">
        <f aca="true">MAX(0,F130*(1+(_xlfn.NORM.INV(RAND(),Inputs!$D$39,Inputs!$C$39)))-'Year Schedule'!$K$8+'Year Schedule'!$L$8)</f>
        <v>#VALUE!</v>
      </c>
      <c r="H130" s="0" t="e">
        <f aca="true">MAX(0,G130*(1+(_xlfn.NORM.INV(RAND(),Inputs!$D$39,Inputs!$C$39)))-'Year Schedule'!$K$9+'Year Schedule'!$L$9)</f>
        <v>#VALUE!</v>
      </c>
      <c r="I130" s="0" t="e">
        <f aca="true">MAX(0,H130*(1+(_xlfn.NORM.INV(RAND(),Inputs!$D$39,Inputs!$C$39)))-'Year Schedule'!$K$10+'Year Schedule'!$L$10)</f>
        <v>#VALUE!</v>
      </c>
      <c r="J130" s="0" t="e">
        <f aca="true">MAX(0,I130*(1+(_xlfn.NORM.INV(RAND(),Inputs!$D$39,Inputs!$C$39)))-'Year Schedule'!$K$11+'Year Schedule'!$L$11)</f>
        <v>#VALUE!</v>
      </c>
      <c r="K130" s="0" t="e">
        <f aca="true">MAX(0,J130*(1+(_xlfn.NORM.INV(RAND(),Inputs!$D$39,Inputs!$C$39)))-'Year Schedule'!$K$12+'Year Schedule'!$L$12)</f>
        <v>#VALUE!</v>
      </c>
      <c r="L130" s="0" t="e">
        <f aca="true">MAX(0,K130*(1+(_xlfn.NORM.INV(RAND(),Inputs!$D$39,Inputs!$C$39)))-'Year Schedule'!$K$13+'Year Schedule'!$L$13)</f>
        <v>#VALUE!</v>
      </c>
      <c r="M130" s="0" t="e">
        <f aca="true">MAX(0,L130*(1+(_xlfn.NORM.INV(RAND(),Inputs!$D$39,Inputs!$C$39)))-'Year Schedule'!$K$14+'Year Schedule'!$L$14)</f>
        <v>#VALUE!</v>
      </c>
      <c r="N130" s="0" t="e">
        <f aca="true">MAX(0,M130*(1+(_xlfn.NORM.INV(RAND(),Inputs!$D$39,Inputs!$C$39)))-'Year Schedule'!$K$15+'Year Schedule'!$L$15)</f>
        <v>#VALUE!</v>
      </c>
      <c r="O130" s="0" t="e">
        <f aca="true">MAX(0,N130*(1+(_xlfn.NORM.INV(RAND(),Inputs!$D$39,Inputs!$C$39)))-'Year Schedule'!$K$16+'Year Schedule'!$L$16)</f>
        <v>#VALUE!</v>
      </c>
      <c r="P130" s="0" t="e">
        <f aca="true">MAX(0,O130*(1+(_xlfn.NORM.INV(RAND(),Inputs!$D$39,Inputs!$C$39)))-'Year Schedule'!$K$17+'Year Schedule'!$L$17)</f>
        <v>#VALUE!</v>
      </c>
      <c r="Q130" s="0" t="e">
        <f aca="true">MAX(0,P130*(1+(_xlfn.NORM.INV(RAND(),Inputs!$D$39,Inputs!$C$39)))-'Year Schedule'!$K$18+'Year Schedule'!$L$18)</f>
        <v>#VALUE!</v>
      </c>
      <c r="R130" s="0" t="e">
        <f aca="true">MAX(0,Q130*(1+(_xlfn.NORM.INV(RAND(),Inputs!$D$39,Inputs!$C$39)))-'Year Schedule'!$K$19+'Year Schedule'!$L$19)</f>
        <v>#VALUE!</v>
      </c>
      <c r="S130" s="0" t="e">
        <f aca="true">MAX(0,R130*(1+(_xlfn.NORM.INV(RAND(),Inputs!$D$39,Inputs!$C$39)))-'Year Schedule'!$K$20+'Year Schedule'!$L$20)</f>
        <v>#VALUE!</v>
      </c>
      <c r="T130" s="0" t="e">
        <f aca="true">MAX(0,S130*(1+(_xlfn.NORM.INV(RAND(),Inputs!$D$39,Inputs!$C$39)))-'Year Schedule'!$K$21+'Year Schedule'!$L$21)</f>
        <v>#VALUE!</v>
      </c>
      <c r="U130" s="0" t="e">
        <f aca="true">MAX(0,T130*(1+(_xlfn.NORM.INV(RAND(),Inputs!$D$39,Inputs!$C$39)))-'Year Schedule'!$K$22+'Year Schedule'!$L$22)</f>
        <v>#VALUE!</v>
      </c>
      <c r="V130" s="0" t="e">
        <f aca="true">MAX(0,U130*(1+(_xlfn.NORM.INV(RAND(),Inputs!$D$39,Inputs!$C$39)))-'Year Schedule'!$K$23+'Year Schedule'!$L$23)</f>
        <v>#VALUE!</v>
      </c>
      <c r="W130" s="0" t="e">
        <f aca="true">MAX(0,V130*(1+(_xlfn.NORM.INV(RAND(),Inputs!$D$39,Inputs!$C$39)))-'Year Schedule'!$K$24+'Year Schedule'!$L$24)</f>
        <v>#VALUE!</v>
      </c>
      <c r="X130" s="0" t="e">
        <f aca="true">MAX(0,W130*(1+(_xlfn.NORM.INV(RAND(),Inputs!$D$39,Inputs!$C$39)))-'Year Schedule'!$K$25+'Year Schedule'!$L$25)</f>
        <v>#VALUE!</v>
      </c>
      <c r="Y130" s="0" t="e">
        <f aca="true">MAX(0,X130*(1+(_xlfn.NORM.INV(RAND(),Inputs!$D$39,Inputs!$C$39)))-'Year Schedule'!$K$26+'Year Schedule'!$L$26)</f>
        <v>#VALUE!</v>
      </c>
      <c r="Z130" s="0" t="e">
        <f aca="true">MAX(0,Y130*(1+(_xlfn.NORM.INV(RAND(),Inputs!$D$39,Inputs!$C$39)))-'Year Schedule'!$K$27+'Year Schedule'!$L$27)</f>
        <v>#VALUE!</v>
      </c>
      <c r="AA130" s="0" t="e">
        <f aca="true">MAX(0,Z130*(1+(_xlfn.NORM.INV(RAND(),Inputs!$D$39,Inputs!$C$39)))-'Year Schedule'!$K$28+'Year Schedule'!$L$28)</f>
        <v>#VALUE!</v>
      </c>
      <c r="AB130" s="0" t="e">
        <f aca="true">MAX(0,AA130*(1+(_xlfn.NORM.INV(RAND(),Inputs!$D$39,Inputs!$C$39)))-'Year Schedule'!$K$29+'Year Schedule'!$L$29)</f>
        <v>#VALUE!</v>
      </c>
      <c r="AC130" s="0" t="e">
        <f aca="true">MAX(0,AB130*(1+(_xlfn.NORM.INV(RAND(),Inputs!$D$39,Inputs!$C$39)))-'Year Schedule'!$K$30+'Year Schedule'!$L$30)</f>
        <v>#VALUE!</v>
      </c>
      <c r="AD130" s="0" t="e">
        <f aca="true">MAX(0,AC130*(1+(_xlfn.NORM.INV(RAND(),Inputs!$D$39,Inputs!$C$39)))-'Year Schedule'!$K$31+'Year Schedule'!$L$31)</f>
        <v>#VALUE!</v>
      </c>
      <c r="AE130" s="0" t="e">
        <f aca="true">MAX(0,AD130*(1+(_xlfn.NORM.INV(RAND(),Inputs!$D$39,Inputs!$C$39)))-'Year Schedule'!$K$32+'Year Schedule'!$L$32)</f>
        <v>#VALUE!</v>
      </c>
      <c r="AF130" s="0" t="e">
        <f aca="true">MAX(0,AE130*(1+(_xlfn.NORM.INV(RAND(),Inputs!$D$39,Inputs!$C$39)))-'Year Schedule'!$K$33+'Year Schedule'!$L$33)</f>
        <v>#VALUE!</v>
      </c>
      <c r="AG130" s="0" t="e">
        <f aca="true">MAX(0,AF130*(1+(_xlfn.NORM.INV(RAND(),Inputs!$D$39,Inputs!$C$39)))-'Year Schedule'!$K$34+'Year Schedule'!$L$34)</f>
        <v>#VALUE!</v>
      </c>
      <c r="AH130" s="0" t="e">
        <f aca="true">MAX(0,AG130*(1+(_xlfn.NORM.INV(RAND(),Inputs!$D$39,Inputs!$C$39)))-'Year Schedule'!$K$35+'Year Schedule'!$L$35)</f>
        <v>#VALUE!</v>
      </c>
      <c r="AI130" s="0" t="e">
        <f aca="true">MAX(0,AH130*(1+(_xlfn.NORM.INV(RAND(),Inputs!$D$39,Inputs!$C$39)))-'Year Schedule'!$K$36+'Year Schedule'!$L$36)</f>
        <v>#VALUE!</v>
      </c>
      <c r="AJ130" s="0" t="e">
        <f aca="true">MAX(0,AI130*(1+(_xlfn.NORM.INV(RAND(),Inputs!$D$39,Inputs!$C$39)))-'Year Schedule'!$K$37+'Year Schedule'!$L$37)</f>
        <v>#VALUE!</v>
      </c>
      <c r="AK130" s="0" t="e">
        <f aca="true">MAX(0,AJ130*(1+(_xlfn.NORM.INV(RAND(),Inputs!$D$39,Inputs!$C$39)))-'Year Schedule'!$K$38+'Year Schedule'!$L$38)</f>
        <v>#VALUE!</v>
      </c>
      <c r="AL130" s="0" t="e">
        <f aca="true">MAX(0,AK130*(1+(_xlfn.NORM.INV(RAND(),Inputs!$D$39,Inputs!$C$39)))-'Year Schedule'!$K$39+'Year Schedule'!$L$39)</f>
        <v>#VALUE!</v>
      </c>
      <c r="AM130" s="0" t="e">
        <f aca="true">MAX(0,AL130*(1+(_xlfn.NORM.INV(RAND(),Inputs!$D$39,Inputs!$C$39)))-'Year Schedule'!$K$40+'Year Schedule'!$L$40)</f>
        <v>#VALUE!</v>
      </c>
      <c r="AN130" s="0" t="e">
        <f aca="true">MAX(0,AM130*(1+(_xlfn.NORM.INV(RAND(),Inputs!$D$39,Inputs!$C$39)))-'Year Schedule'!$K$41+'Year Schedule'!$L$41)</f>
        <v>#VALUE!</v>
      </c>
      <c r="AO130" s="0" t="e">
        <f aca="true">MAX(0,AN130*(1+(_xlfn.NORM.INV(RAND(),Inputs!$D$39,Inputs!$C$39)))-'Year Schedule'!$K$42+'Year Schedule'!$L$42)</f>
        <v>#VALUE!</v>
      </c>
      <c r="AP130" s="0" t="e">
        <f aca="true">MAX(0,AO130*(1+(_xlfn.NORM.INV(RAND(),Inputs!$D$39,Inputs!$C$39)))-'Year Schedule'!$K$43+'Year Schedule'!$L$43)</f>
        <v>#VALUE!</v>
      </c>
      <c r="AQ130" s="0" t="e">
        <f aca="true">MAX(0,AP130*(1+(_xlfn.NORM.INV(RAND(),Inputs!$D$39,Inputs!$C$39)))-'Year Schedule'!$K$44+'Year Schedule'!$L$44)</f>
        <v>#VALUE!</v>
      </c>
      <c r="AR130" s="0" t="e">
        <f aca="true">MAX(0,AQ130*(1+(_xlfn.NORM.INV(RAND(),Inputs!$D$39,Inputs!$C$39)))-'Year Schedule'!$K$45+'Year Schedule'!$L$45)</f>
        <v>#VALUE!</v>
      </c>
      <c r="AS130" s="0" t="e">
        <f aca="true">MAX(0,AR130*(1+(_xlfn.NORM.INV(RAND(),Inputs!$D$39,Inputs!$C$39)))-'Year Schedule'!$K$46+'Year Schedule'!$L$46)</f>
        <v>#VALUE!</v>
      </c>
      <c r="AT130" s="0" t="e">
        <f aca="true">MAX(0,AS130*(1+(_xlfn.NORM.INV(RAND(),Inputs!$D$39,Inputs!$C$39)))-'Year Schedule'!$K$47+'Year Schedule'!$L$47)</f>
        <v>#VALUE!</v>
      </c>
      <c r="AU130" s="0" t="e">
        <f aca="true">MAX(0,AT130*(1+(_xlfn.NORM.INV(RAND(),Inputs!$D$39,Inputs!$C$39)))-'Year Schedule'!$K$48+'Year Schedule'!$L$48)</f>
        <v>#VALUE!</v>
      </c>
      <c r="AV130" s="0" t="e">
        <f aca="true">MAX(0,AU130*(1+(_xlfn.NORM.INV(RAND(),Inputs!$D$39,Inputs!$C$39)))-'Year Schedule'!$K$49+'Year Schedule'!$L$49)</f>
        <v>#VALUE!</v>
      </c>
      <c r="AW130" s="0" t="e">
        <f aca="true">MAX(0,AV130*(1+(_xlfn.NORM.INV(RAND(),Inputs!$D$39,Inputs!$C$39)))-'Year Schedule'!$K$50+'Year Schedule'!$L$50)</f>
        <v>#VALUE!</v>
      </c>
      <c r="AX130" s="0" t="e">
        <f aca="true">MAX(0,AW130*(1+(_xlfn.NORM.INV(RAND(),Inputs!$D$39,Inputs!$C$39)))-'Year Schedule'!$K$51+'Year Schedule'!$L$51)</f>
        <v>#VALUE!</v>
      </c>
      <c r="AY130" s="0" t="e">
        <f aca="true">MAX(0,AX130*(1+(_xlfn.NORM.INV(RAND(),Inputs!$D$39,Inputs!$C$39)))-'Year Schedule'!$K$52+'Year Schedule'!$L$52)</f>
        <v>#VALUE!</v>
      </c>
      <c r="AZ130" s="0" t="e">
        <f aca="true">MAX(0,AY130*(1+(_xlfn.NORM.INV(RAND(),Inputs!$D$39,Inputs!$C$39)))-'Year Schedule'!$K$53+'Year Schedule'!$L$53)</f>
        <v>#VALUE!</v>
      </c>
      <c r="BA130" s="0" t="e">
        <f aca="false">INDEX(C130:AZ130,1,Inputs!$C$6)</f>
        <v>#VALUE!</v>
      </c>
      <c r="BB130" s="0" t="n">
        <f aca="false">IFERROR(EXP(SUMPRODUCT(LN((C130:INDEX(C130:AZ130,1,Inputs!$C$6)+$C$1004:INDEX($C$1004:$AZ$1004,1,Inputs!$C$6))/B130:INDEX(B130:AY130,1,Inputs!$C$6)))/Inputs!$C$6)-1,-1)</f>
        <v>-1</v>
      </c>
    </row>
    <row r="131" customFormat="false" ht="15" hidden="false" customHeight="true" outlineLevel="0" collapsed="false">
      <c r="A131" s="0" t="n">
        <v>129</v>
      </c>
      <c r="B131" s="177" t="n">
        <f aca="false">Inputs!$C$38</f>
        <v>0</v>
      </c>
      <c r="C131" s="0" t="e">
        <f aca="true">MAX(0,B131*(1+(_xlfn.NORM.INV(RAND(),Inputs!$D$39,Inputs!$C$39)))-'Year Schedule'!$K$4+'Year Schedule'!$L$4)</f>
        <v>#VALUE!</v>
      </c>
      <c r="D131" s="0" t="e">
        <f aca="true">MAX(0,C131*(1+(_xlfn.NORM.INV(RAND(),Inputs!$D$39,Inputs!$C$39)))-'Year Schedule'!$K$5+'Year Schedule'!$L$5)</f>
        <v>#VALUE!</v>
      </c>
      <c r="E131" s="0" t="e">
        <f aca="true">MAX(0,D131*(1+(_xlfn.NORM.INV(RAND(),Inputs!$D$39,Inputs!$C$39)))-'Year Schedule'!$K$6+'Year Schedule'!$L$6)</f>
        <v>#VALUE!</v>
      </c>
      <c r="F131" s="0" t="e">
        <f aca="true">MAX(0,E131*(1+(_xlfn.NORM.INV(RAND(),Inputs!$D$39,Inputs!$C$39)))-'Year Schedule'!$K$7+'Year Schedule'!$L$7)</f>
        <v>#VALUE!</v>
      </c>
      <c r="G131" s="0" t="e">
        <f aca="true">MAX(0,F131*(1+(_xlfn.NORM.INV(RAND(),Inputs!$D$39,Inputs!$C$39)))-'Year Schedule'!$K$8+'Year Schedule'!$L$8)</f>
        <v>#VALUE!</v>
      </c>
      <c r="H131" s="0" t="e">
        <f aca="true">MAX(0,G131*(1+(_xlfn.NORM.INV(RAND(),Inputs!$D$39,Inputs!$C$39)))-'Year Schedule'!$K$9+'Year Schedule'!$L$9)</f>
        <v>#VALUE!</v>
      </c>
      <c r="I131" s="0" t="e">
        <f aca="true">MAX(0,H131*(1+(_xlfn.NORM.INV(RAND(),Inputs!$D$39,Inputs!$C$39)))-'Year Schedule'!$K$10+'Year Schedule'!$L$10)</f>
        <v>#VALUE!</v>
      </c>
      <c r="J131" s="0" t="e">
        <f aca="true">MAX(0,I131*(1+(_xlfn.NORM.INV(RAND(),Inputs!$D$39,Inputs!$C$39)))-'Year Schedule'!$K$11+'Year Schedule'!$L$11)</f>
        <v>#VALUE!</v>
      </c>
      <c r="K131" s="0" t="e">
        <f aca="true">MAX(0,J131*(1+(_xlfn.NORM.INV(RAND(),Inputs!$D$39,Inputs!$C$39)))-'Year Schedule'!$K$12+'Year Schedule'!$L$12)</f>
        <v>#VALUE!</v>
      </c>
      <c r="L131" s="0" t="e">
        <f aca="true">MAX(0,K131*(1+(_xlfn.NORM.INV(RAND(),Inputs!$D$39,Inputs!$C$39)))-'Year Schedule'!$K$13+'Year Schedule'!$L$13)</f>
        <v>#VALUE!</v>
      </c>
      <c r="M131" s="0" t="e">
        <f aca="true">MAX(0,L131*(1+(_xlfn.NORM.INV(RAND(),Inputs!$D$39,Inputs!$C$39)))-'Year Schedule'!$K$14+'Year Schedule'!$L$14)</f>
        <v>#VALUE!</v>
      </c>
      <c r="N131" s="0" t="e">
        <f aca="true">MAX(0,M131*(1+(_xlfn.NORM.INV(RAND(),Inputs!$D$39,Inputs!$C$39)))-'Year Schedule'!$K$15+'Year Schedule'!$L$15)</f>
        <v>#VALUE!</v>
      </c>
      <c r="O131" s="0" t="e">
        <f aca="true">MAX(0,N131*(1+(_xlfn.NORM.INV(RAND(),Inputs!$D$39,Inputs!$C$39)))-'Year Schedule'!$K$16+'Year Schedule'!$L$16)</f>
        <v>#VALUE!</v>
      </c>
      <c r="P131" s="0" t="e">
        <f aca="true">MAX(0,O131*(1+(_xlfn.NORM.INV(RAND(),Inputs!$D$39,Inputs!$C$39)))-'Year Schedule'!$K$17+'Year Schedule'!$L$17)</f>
        <v>#VALUE!</v>
      </c>
      <c r="Q131" s="0" t="e">
        <f aca="true">MAX(0,P131*(1+(_xlfn.NORM.INV(RAND(),Inputs!$D$39,Inputs!$C$39)))-'Year Schedule'!$K$18+'Year Schedule'!$L$18)</f>
        <v>#VALUE!</v>
      </c>
      <c r="R131" s="0" t="e">
        <f aca="true">MAX(0,Q131*(1+(_xlfn.NORM.INV(RAND(),Inputs!$D$39,Inputs!$C$39)))-'Year Schedule'!$K$19+'Year Schedule'!$L$19)</f>
        <v>#VALUE!</v>
      </c>
      <c r="S131" s="0" t="e">
        <f aca="true">MAX(0,R131*(1+(_xlfn.NORM.INV(RAND(),Inputs!$D$39,Inputs!$C$39)))-'Year Schedule'!$K$20+'Year Schedule'!$L$20)</f>
        <v>#VALUE!</v>
      </c>
      <c r="T131" s="0" t="e">
        <f aca="true">MAX(0,S131*(1+(_xlfn.NORM.INV(RAND(),Inputs!$D$39,Inputs!$C$39)))-'Year Schedule'!$K$21+'Year Schedule'!$L$21)</f>
        <v>#VALUE!</v>
      </c>
      <c r="U131" s="0" t="e">
        <f aca="true">MAX(0,T131*(1+(_xlfn.NORM.INV(RAND(),Inputs!$D$39,Inputs!$C$39)))-'Year Schedule'!$K$22+'Year Schedule'!$L$22)</f>
        <v>#VALUE!</v>
      </c>
      <c r="V131" s="0" t="e">
        <f aca="true">MAX(0,U131*(1+(_xlfn.NORM.INV(RAND(),Inputs!$D$39,Inputs!$C$39)))-'Year Schedule'!$K$23+'Year Schedule'!$L$23)</f>
        <v>#VALUE!</v>
      </c>
      <c r="W131" s="0" t="e">
        <f aca="true">MAX(0,V131*(1+(_xlfn.NORM.INV(RAND(),Inputs!$D$39,Inputs!$C$39)))-'Year Schedule'!$K$24+'Year Schedule'!$L$24)</f>
        <v>#VALUE!</v>
      </c>
      <c r="X131" s="0" t="e">
        <f aca="true">MAX(0,W131*(1+(_xlfn.NORM.INV(RAND(),Inputs!$D$39,Inputs!$C$39)))-'Year Schedule'!$K$25+'Year Schedule'!$L$25)</f>
        <v>#VALUE!</v>
      </c>
      <c r="Y131" s="0" t="e">
        <f aca="true">MAX(0,X131*(1+(_xlfn.NORM.INV(RAND(),Inputs!$D$39,Inputs!$C$39)))-'Year Schedule'!$K$26+'Year Schedule'!$L$26)</f>
        <v>#VALUE!</v>
      </c>
      <c r="Z131" s="0" t="e">
        <f aca="true">MAX(0,Y131*(1+(_xlfn.NORM.INV(RAND(),Inputs!$D$39,Inputs!$C$39)))-'Year Schedule'!$K$27+'Year Schedule'!$L$27)</f>
        <v>#VALUE!</v>
      </c>
      <c r="AA131" s="0" t="e">
        <f aca="true">MAX(0,Z131*(1+(_xlfn.NORM.INV(RAND(),Inputs!$D$39,Inputs!$C$39)))-'Year Schedule'!$K$28+'Year Schedule'!$L$28)</f>
        <v>#VALUE!</v>
      </c>
      <c r="AB131" s="0" t="e">
        <f aca="true">MAX(0,AA131*(1+(_xlfn.NORM.INV(RAND(),Inputs!$D$39,Inputs!$C$39)))-'Year Schedule'!$K$29+'Year Schedule'!$L$29)</f>
        <v>#VALUE!</v>
      </c>
      <c r="AC131" s="0" t="e">
        <f aca="true">MAX(0,AB131*(1+(_xlfn.NORM.INV(RAND(),Inputs!$D$39,Inputs!$C$39)))-'Year Schedule'!$K$30+'Year Schedule'!$L$30)</f>
        <v>#VALUE!</v>
      </c>
      <c r="AD131" s="0" t="e">
        <f aca="true">MAX(0,AC131*(1+(_xlfn.NORM.INV(RAND(),Inputs!$D$39,Inputs!$C$39)))-'Year Schedule'!$K$31+'Year Schedule'!$L$31)</f>
        <v>#VALUE!</v>
      </c>
      <c r="AE131" s="0" t="e">
        <f aca="true">MAX(0,AD131*(1+(_xlfn.NORM.INV(RAND(),Inputs!$D$39,Inputs!$C$39)))-'Year Schedule'!$K$32+'Year Schedule'!$L$32)</f>
        <v>#VALUE!</v>
      </c>
      <c r="AF131" s="0" t="e">
        <f aca="true">MAX(0,AE131*(1+(_xlfn.NORM.INV(RAND(),Inputs!$D$39,Inputs!$C$39)))-'Year Schedule'!$K$33+'Year Schedule'!$L$33)</f>
        <v>#VALUE!</v>
      </c>
      <c r="AG131" s="0" t="e">
        <f aca="true">MAX(0,AF131*(1+(_xlfn.NORM.INV(RAND(),Inputs!$D$39,Inputs!$C$39)))-'Year Schedule'!$K$34+'Year Schedule'!$L$34)</f>
        <v>#VALUE!</v>
      </c>
      <c r="AH131" s="0" t="e">
        <f aca="true">MAX(0,AG131*(1+(_xlfn.NORM.INV(RAND(),Inputs!$D$39,Inputs!$C$39)))-'Year Schedule'!$K$35+'Year Schedule'!$L$35)</f>
        <v>#VALUE!</v>
      </c>
      <c r="AI131" s="0" t="e">
        <f aca="true">MAX(0,AH131*(1+(_xlfn.NORM.INV(RAND(),Inputs!$D$39,Inputs!$C$39)))-'Year Schedule'!$K$36+'Year Schedule'!$L$36)</f>
        <v>#VALUE!</v>
      </c>
      <c r="AJ131" s="0" t="e">
        <f aca="true">MAX(0,AI131*(1+(_xlfn.NORM.INV(RAND(),Inputs!$D$39,Inputs!$C$39)))-'Year Schedule'!$K$37+'Year Schedule'!$L$37)</f>
        <v>#VALUE!</v>
      </c>
      <c r="AK131" s="0" t="e">
        <f aca="true">MAX(0,AJ131*(1+(_xlfn.NORM.INV(RAND(),Inputs!$D$39,Inputs!$C$39)))-'Year Schedule'!$K$38+'Year Schedule'!$L$38)</f>
        <v>#VALUE!</v>
      </c>
      <c r="AL131" s="0" t="e">
        <f aca="true">MAX(0,AK131*(1+(_xlfn.NORM.INV(RAND(),Inputs!$D$39,Inputs!$C$39)))-'Year Schedule'!$K$39+'Year Schedule'!$L$39)</f>
        <v>#VALUE!</v>
      </c>
      <c r="AM131" s="0" t="e">
        <f aca="true">MAX(0,AL131*(1+(_xlfn.NORM.INV(RAND(),Inputs!$D$39,Inputs!$C$39)))-'Year Schedule'!$K$40+'Year Schedule'!$L$40)</f>
        <v>#VALUE!</v>
      </c>
      <c r="AN131" s="0" t="e">
        <f aca="true">MAX(0,AM131*(1+(_xlfn.NORM.INV(RAND(),Inputs!$D$39,Inputs!$C$39)))-'Year Schedule'!$K$41+'Year Schedule'!$L$41)</f>
        <v>#VALUE!</v>
      </c>
      <c r="AO131" s="0" t="e">
        <f aca="true">MAX(0,AN131*(1+(_xlfn.NORM.INV(RAND(),Inputs!$D$39,Inputs!$C$39)))-'Year Schedule'!$K$42+'Year Schedule'!$L$42)</f>
        <v>#VALUE!</v>
      </c>
      <c r="AP131" s="0" t="e">
        <f aca="true">MAX(0,AO131*(1+(_xlfn.NORM.INV(RAND(),Inputs!$D$39,Inputs!$C$39)))-'Year Schedule'!$K$43+'Year Schedule'!$L$43)</f>
        <v>#VALUE!</v>
      </c>
      <c r="AQ131" s="0" t="e">
        <f aca="true">MAX(0,AP131*(1+(_xlfn.NORM.INV(RAND(),Inputs!$D$39,Inputs!$C$39)))-'Year Schedule'!$K$44+'Year Schedule'!$L$44)</f>
        <v>#VALUE!</v>
      </c>
      <c r="AR131" s="0" t="e">
        <f aca="true">MAX(0,AQ131*(1+(_xlfn.NORM.INV(RAND(),Inputs!$D$39,Inputs!$C$39)))-'Year Schedule'!$K$45+'Year Schedule'!$L$45)</f>
        <v>#VALUE!</v>
      </c>
      <c r="AS131" s="0" t="e">
        <f aca="true">MAX(0,AR131*(1+(_xlfn.NORM.INV(RAND(),Inputs!$D$39,Inputs!$C$39)))-'Year Schedule'!$K$46+'Year Schedule'!$L$46)</f>
        <v>#VALUE!</v>
      </c>
      <c r="AT131" s="0" t="e">
        <f aca="true">MAX(0,AS131*(1+(_xlfn.NORM.INV(RAND(),Inputs!$D$39,Inputs!$C$39)))-'Year Schedule'!$K$47+'Year Schedule'!$L$47)</f>
        <v>#VALUE!</v>
      </c>
      <c r="AU131" s="0" t="e">
        <f aca="true">MAX(0,AT131*(1+(_xlfn.NORM.INV(RAND(),Inputs!$D$39,Inputs!$C$39)))-'Year Schedule'!$K$48+'Year Schedule'!$L$48)</f>
        <v>#VALUE!</v>
      </c>
      <c r="AV131" s="0" t="e">
        <f aca="true">MAX(0,AU131*(1+(_xlfn.NORM.INV(RAND(),Inputs!$D$39,Inputs!$C$39)))-'Year Schedule'!$K$49+'Year Schedule'!$L$49)</f>
        <v>#VALUE!</v>
      </c>
      <c r="AW131" s="0" t="e">
        <f aca="true">MAX(0,AV131*(1+(_xlfn.NORM.INV(RAND(),Inputs!$D$39,Inputs!$C$39)))-'Year Schedule'!$K$50+'Year Schedule'!$L$50)</f>
        <v>#VALUE!</v>
      </c>
      <c r="AX131" s="0" t="e">
        <f aca="true">MAX(0,AW131*(1+(_xlfn.NORM.INV(RAND(),Inputs!$D$39,Inputs!$C$39)))-'Year Schedule'!$K$51+'Year Schedule'!$L$51)</f>
        <v>#VALUE!</v>
      </c>
      <c r="AY131" s="0" t="e">
        <f aca="true">MAX(0,AX131*(1+(_xlfn.NORM.INV(RAND(),Inputs!$D$39,Inputs!$C$39)))-'Year Schedule'!$K$52+'Year Schedule'!$L$52)</f>
        <v>#VALUE!</v>
      </c>
      <c r="AZ131" s="0" t="e">
        <f aca="true">MAX(0,AY131*(1+(_xlfn.NORM.INV(RAND(),Inputs!$D$39,Inputs!$C$39)))-'Year Schedule'!$K$53+'Year Schedule'!$L$53)</f>
        <v>#VALUE!</v>
      </c>
      <c r="BA131" s="0" t="e">
        <f aca="false">INDEX(C131:AZ131,1,Inputs!$C$6)</f>
        <v>#VALUE!</v>
      </c>
      <c r="BB131" s="0" t="n">
        <f aca="false">IFERROR(EXP(SUMPRODUCT(LN((C131:INDEX(C131:AZ131,1,Inputs!$C$6)+$C$1004:INDEX($C$1004:$AZ$1004,1,Inputs!$C$6))/B131:INDEX(B131:AY131,1,Inputs!$C$6)))/Inputs!$C$6)-1,-1)</f>
        <v>-1</v>
      </c>
    </row>
    <row r="132" customFormat="false" ht="15" hidden="false" customHeight="true" outlineLevel="0" collapsed="false">
      <c r="A132" s="0" t="n">
        <v>130</v>
      </c>
      <c r="B132" s="177" t="n">
        <f aca="false">Inputs!$C$38</f>
        <v>0</v>
      </c>
      <c r="C132" s="0" t="e">
        <f aca="true">MAX(0,B132*(1+(_xlfn.NORM.INV(RAND(),Inputs!$D$39,Inputs!$C$39)))-'Year Schedule'!$K$4+'Year Schedule'!$L$4)</f>
        <v>#VALUE!</v>
      </c>
      <c r="D132" s="0" t="e">
        <f aca="true">MAX(0,C132*(1+(_xlfn.NORM.INV(RAND(),Inputs!$D$39,Inputs!$C$39)))-'Year Schedule'!$K$5+'Year Schedule'!$L$5)</f>
        <v>#VALUE!</v>
      </c>
      <c r="E132" s="0" t="e">
        <f aca="true">MAX(0,D132*(1+(_xlfn.NORM.INV(RAND(),Inputs!$D$39,Inputs!$C$39)))-'Year Schedule'!$K$6+'Year Schedule'!$L$6)</f>
        <v>#VALUE!</v>
      </c>
      <c r="F132" s="0" t="e">
        <f aca="true">MAX(0,E132*(1+(_xlfn.NORM.INV(RAND(),Inputs!$D$39,Inputs!$C$39)))-'Year Schedule'!$K$7+'Year Schedule'!$L$7)</f>
        <v>#VALUE!</v>
      </c>
      <c r="G132" s="0" t="e">
        <f aca="true">MAX(0,F132*(1+(_xlfn.NORM.INV(RAND(),Inputs!$D$39,Inputs!$C$39)))-'Year Schedule'!$K$8+'Year Schedule'!$L$8)</f>
        <v>#VALUE!</v>
      </c>
      <c r="H132" s="0" t="e">
        <f aca="true">MAX(0,G132*(1+(_xlfn.NORM.INV(RAND(),Inputs!$D$39,Inputs!$C$39)))-'Year Schedule'!$K$9+'Year Schedule'!$L$9)</f>
        <v>#VALUE!</v>
      </c>
      <c r="I132" s="0" t="e">
        <f aca="true">MAX(0,H132*(1+(_xlfn.NORM.INV(RAND(),Inputs!$D$39,Inputs!$C$39)))-'Year Schedule'!$K$10+'Year Schedule'!$L$10)</f>
        <v>#VALUE!</v>
      </c>
      <c r="J132" s="0" t="e">
        <f aca="true">MAX(0,I132*(1+(_xlfn.NORM.INV(RAND(),Inputs!$D$39,Inputs!$C$39)))-'Year Schedule'!$K$11+'Year Schedule'!$L$11)</f>
        <v>#VALUE!</v>
      </c>
      <c r="K132" s="0" t="e">
        <f aca="true">MAX(0,J132*(1+(_xlfn.NORM.INV(RAND(),Inputs!$D$39,Inputs!$C$39)))-'Year Schedule'!$K$12+'Year Schedule'!$L$12)</f>
        <v>#VALUE!</v>
      </c>
      <c r="L132" s="0" t="e">
        <f aca="true">MAX(0,K132*(1+(_xlfn.NORM.INV(RAND(),Inputs!$D$39,Inputs!$C$39)))-'Year Schedule'!$K$13+'Year Schedule'!$L$13)</f>
        <v>#VALUE!</v>
      </c>
      <c r="M132" s="0" t="e">
        <f aca="true">MAX(0,L132*(1+(_xlfn.NORM.INV(RAND(),Inputs!$D$39,Inputs!$C$39)))-'Year Schedule'!$K$14+'Year Schedule'!$L$14)</f>
        <v>#VALUE!</v>
      </c>
      <c r="N132" s="0" t="e">
        <f aca="true">MAX(0,M132*(1+(_xlfn.NORM.INV(RAND(),Inputs!$D$39,Inputs!$C$39)))-'Year Schedule'!$K$15+'Year Schedule'!$L$15)</f>
        <v>#VALUE!</v>
      </c>
      <c r="O132" s="0" t="e">
        <f aca="true">MAX(0,N132*(1+(_xlfn.NORM.INV(RAND(),Inputs!$D$39,Inputs!$C$39)))-'Year Schedule'!$K$16+'Year Schedule'!$L$16)</f>
        <v>#VALUE!</v>
      </c>
      <c r="P132" s="0" t="e">
        <f aca="true">MAX(0,O132*(1+(_xlfn.NORM.INV(RAND(),Inputs!$D$39,Inputs!$C$39)))-'Year Schedule'!$K$17+'Year Schedule'!$L$17)</f>
        <v>#VALUE!</v>
      </c>
      <c r="Q132" s="0" t="e">
        <f aca="true">MAX(0,P132*(1+(_xlfn.NORM.INV(RAND(),Inputs!$D$39,Inputs!$C$39)))-'Year Schedule'!$K$18+'Year Schedule'!$L$18)</f>
        <v>#VALUE!</v>
      </c>
      <c r="R132" s="0" t="e">
        <f aca="true">MAX(0,Q132*(1+(_xlfn.NORM.INV(RAND(),Inputs!$D$39,Inputs!$C$39)))-'Year Schedule'!$K$19+'Year Schedule'!$L$19)</f>
        <v>#VALUE!</v>
      </c>
      <c r="S132" s="0" t="e">
        <f aca="true">MAX(0,R132*(1+(_xlfn.NORM.INV(RAND(),Inputs!$D$39,Inputs!$C$39)))-'Year Schedule'!$K$20+'Year Schedule'!$L$20)</f>
        <v>#VALUE!</v>
      </c>
      <c r="T132" s="0" t="e">
        <f aca="true">MAX(0,S132*(1+(_xlfn.NORM.INV(RAND(),Inputs!$D$39,Inputs!$C$39)))-'Year Schedule'!$K$21+'Year Schedule'!$L$21)</f>
        <v>#VALUE!</v>
      </c>
      <c r="U132" s="0" t="e">
        <f aca="true">MAX(0,T132*(1+(_xlfn.NORM.INV(RAND(),Inputs!$D$39,Inputs!$C$39)))-'Year Schedule'!$K$22+'Year Schedule'!$L$22)</f>
        <v>#VALUE!</v>
      </c>
      <c r="V132" s="0" t="e">
        <f aca="true">MAX(0,U132*(1+(_xlfn.NORM.INV(RAND(),Inputs!$D$39,Inputs!$C$39)))-'Year Schedule'!$K$23+'Year Schedule'!$L$23)</f>
        <v>#VALUE!</v>
      </c>
      <c r="W132" s="0" t="e">
        <f aca="true">MAX(0,V132*(1+(_xlfn.NORM.INV(RAND(),Inputs!$D$39,Inputs!$C$39)))-'Year Schedule'!$K$24+'Year Schedule'!$L$24)</f>
        <v>#VALUE!</v>
      </c>
      <c r="X132" s="0" t="e">
        <f aca="true">MAX(0,W132*(1+(_xlfn.NORM.INV(RAND(),Inputs!$D$39,Inputs!$C$39)))-'Year Schedule'!$K$25+'Year Schedule'!$L$25)</f>
        <v>#VALUE!</v>
      </c>
      <c r="Y132" s="0" t="e">
        <f aca="true">MAX(0,X132*(1+(_xlfn.NORM.INV(RAND(),Inputs!$D$39,Inputs!$C$39)))-'Year Schedule'!$K$26+'Year Schedule'!$L$26)</f>
        <v>#VALUE!</v>
      </c>
      <c r="Z132" s="0" t="e">
        <f aca="true">MAX(0,Y132*(1+(_xlfn.NORM.INV(RAND(),Inputs!$D$39,Inputs!$C$39)))-'Year Schedule'!$K$27+'Year Schedule'!$L$27)</f>
        <v>#VALUE!</v>
      </c>
      <c r="AA132" s="0" t="e">
        <f aca="true">MAX(0,Z132*(1+(_xlfn.NORM.INV(RAND(),Inputs!$D$39,Inputs!$C$39)))-'Year Schedule'!$K$28+'Year Schedule'!$L$28)</f>
        <v>#VALUE!</v>
      </c>
      <c r="AB132" s="0" t="e">
        <f aca="true">MAX(0,AA132*(1+(_xlfn.NORM.INV(RAND(),Inputs!$D$39,Inputs!$C$39)))-'Year Schedule'!$K$29+'Year Schedule'!$L$29)</f>
        <v>#VALUE!</v>
      </c>
      <c r="AC132" s="0" t="e">
        <f aca="true">MAX(0,AB132*(1+(_xlfn.NORM.INV(RAND(),Inputs!$D$39,Inputs!$C$39)))-'Year Schedule'!$K$30+'Year Schedule'!$L$30)</f>
        <v>#VALUE!</v>
      </c>
      <c r="AD132" s="0" t="e">
        <f aca="true">MAX(0,AC132*(1+(_xlfn.NORM.INV(RAND(),Inputs!$D$39,Inputs!$C$39)))-'Year Schedule'!$K$31+'Year Schedule'!$L$31)</f>
        <v>#VALUE!</v>
      </c>
      <c r="AE132" s="0" t="e">
        <f aca="true">MAX(0,AD132*(1+(_xlfn.NORM.INV(RAND(),Inputs!$D$39,Inputs!$C$39)))-'Year Schedule'!$K$32+'Year Schedule'!$L$32)</f>
        <v>#VALUE!</v>
      </c>
      <c r="AF132" s="0" t="e">
        <f aca="true">MAX(0,AE132*(1+(_xlfn.NORM.INV(RAND(),Inputs!$D$39,Inputs!$C$39)))-'Year Schedule'!$K$33+'Year Schedule'!$L$33)</f>
        <v>#VALUE!</v>
      </c>
      <c r="AG132" s="0" t="e">
        <f aca="true">MAX(0,AF132*(1+(_xlfn.NORM.INV(RAND(),Inputs!$D$39,Inputs!$C$39)))-'Year Schedule'!$K$34+'Year Schedule'!$L$34)</f>
        <v>#VALUE!</v>
      </c>
      <c r="AH132" s="0" t="e">
        <f aca="true">MAX(0,AG132*(1+(_xlfn.NORM.INV(RAND(),Inputs!$D$39,Inputs!$C$39)))-'Year Schedule'!$K$35+'Year Schedule'!$L$35)</f>
        <v>#VALUE!</v>
      </c>
      <c r="AI132" s="0" t="e">
        <f aca="true">MAX(0,AH132*(1+(_xlfn.NORM.INV(RAND(),Inputs!$D$39,Inputs!$C$39)))-'Year Schedule'!$K$36+'Year Schedule'!$L$36)</f>
        <v>#VALUE!</v>
      </c>
      <c r="AJ132" s="0" t="e">
        <f aca="true">MAX(0,AI132*(1+(_xlfn.NORM.INV(RAND(),Inputs!$D$39,Inputs!$C$39)))-'Year Schedule'!$K$37+'Year Schedule'!$L$37)</f>
        <v>#VALUE!</v>
      </c>
      <c r="AK132" s="0" t="e">
        <f aca="true">MAX(0,AJ132*(1+(_xlfn.NORM.INV(RAND(),Inputs!$D$39,Inputs!$C$39)))-'Year Schedule'!$K$38+'Year Schedule'!$L$38)</f>
        <v>#VALUE!</v>
      </c>
      <c r="AL132" s="0" t="e">
        <f aca="true">MAX(0,AK132*(1+(_xlfn.NORM.INV(RAND(),Inputs!$D$39,Inputs!$C$39)))-'Year Schedule'!$K$39+'Year Schedule'!$L$39)</f>
        <v>#VALUE!</v>
      </c>
      <c r="AM132" s="0" t="e">
        <f aca="true">MAX(0,AL132*(1+(_xlfn.NORM.INV(RAND(),Inputs!$D$39,Inputs!$C$39)))-'Year Schedule'!$K$40+'Year Schedule'!$L$40)</f>
        <v>#VALUE!</v>
      </c>
      <c r="AN132" s="0" t="e">
        <f aca="true">MAX(0,AM132*(1+(_xlfn.NORM.INV(RAND(),Inputs!$D$39,Inputs!$C$39)))-'Year Schedule'!$K$41+'Year Schedule'!$L$41)</f>
        <v>#VALUE!</v>
      </c>
      <c r="AO132" s="0" t="e">
        <f aca="true">MAX(0,AN132*(1+(_xlfn.NORM.INV(RAND(),Inputs!$D$39,Inputs!$C$39)))-'Year Schedule'!$K$42+'Year Schedule'!$L$42)</f>
        <v>#VALUE!</v>
      </c>
      <c r="AP132" s="0" t="e">
        <f aca="true">MAX(0,AO132*(1+(_xlfn.NORM.INV(RAND(),Inputs!$D$39,Inputs!$C$39)))-'Year Schedule'!$K$43+'Year Schedule'!$L$43)</f>
        <v>#VALUE!</v>
      </c>
      <c r="AQ132" s="0" t="e">
        <f aca="true">MAX(0,AP132*(1+(_xlfn.NORM.INV(RAND(),Inputs!$D$39,Inputs!$C$39)))-'Year Schedule'!$K$44+'Year Schedule'!$L$44)</f>
        <v>#VALUE!</v>
      </c>
      <c r="AR132" s="0" t="e">
        <f aca="true">MAX(0,AQ132*(1+(_xlfn.NORM.INV(RAND(),Inputs!$D$39,Inputs!$C$39)))-'Year Schedule'!$K$45+'Year Schedule'!$L$45)</f>
        <v>#VALUE!</v>
      </c>
      <c r="AS132" s="0" t="e">
        <f aca="true">MAX(0,AR132*(1+(_xlfn.NORM.INV(RAND(),Inputs!$D$39,Inputs!$C$39)))-'Year Schedule'!$K$46+'Year Schedule'!$L$46)</f>
        <v>#VALUE!</v>
      </c>
      <c r="AT132" s="0" t="e">
        <f aca="true">MAX(0,AS132*(1+(_xlfn.NORM.INV(RAND(),Inputs!$D$39,Inputs!$C$39)))-'Year Schedule'!$K$47+'Year Schedule'!$L$47)</f>
        <v>#VALUE!</v>
      </c>
      <c r="AU132" s="0" t="e">
        <f aca="true">MAX(0,AT132*(1+(_xlfn.NORM.INV(RAND(),Inputs!$D$39,Inputs!$C$39)))-'Year Schedule'!$K$48+'Year Schedule'!$L$48)</f>
        <v>#VALUE!</v>
      </c>
      <c r="AV132" s="0" t="e">
        <f aca="true">MAX(0,AU132*(1+(_xlfn.NORM.INV(RAND(),Inputs!$D$39,Inputs!$C$39)))-'Year Schedule'!$K$49+'Year Schedule'!$L$49)</f>
        <v>#VALUE!</v>
      </c>
      <c r="AW132" s="0" t="e">
        <f aca="true">MAX(0,AV132*(1+(_xlfn.NORM.INV(RAND(),Inputs!$D$39,Inputs!$C$39)))-'Year Schedule'!$K$50+'Year Schedule'!$L$50)</f>
        <v>#VALUE!</v>
      </c>
      <c r="AX132" s="0" t="e">
        <f aca="true">MAX(0,AW132*(1+(_xlfn.NORM.INV(RAND(),Inputs!$D$39,Inputs!$C$39)))-'Year Schedule'!$K$51+'Year Schedule'!$L$51)</f>
        <v>#VALUE!</v>
      </c>
      <c r="AY132" s="0" t="e">
        <f aca="true">MAX(0,AX132*(1+(_xlfn.NORM.INV(RAND(),Inputs!$D$39,Inputs!$C$39)))-'Year Schedule'!$K$52+'Year Schedule'!$L$52)</f>
        <v>#VALUE!</v>
      </c>
      <c r="AZ132" s="0" t="e">
        <f aca="true">MAX(0,AY132*(1+(_xlfn.NORM.INV(RAND(),Inputs!$D$39,Inputs!$C$39)))-'Year Schedule'!$K$53+'Year Schedule'!$L$53)</f>
        <v>#VALUE!</v>
      </c>
      <c r="BA132" s="0" t="e">
        <f aca="false">INDEX(C132:AZ132,1,Inputs!$C$6)</f>
        <v>#VALUE!</v>
      </c>
      <c r="BB132" s="0" t="n">
        <f aca="false">IFERROR(EXP(SUMPRODUCT(LN((C132:INDEX(C132:AZ132,1,Inputs!$C$6)+$C$1004:INDEX($C$1004:$AZ$1004,1,Inputs!$C$6))/B132:INDEX(B132:AY132,1,Inputs!$C$6)))/Inputs!$C$6)-1,-1)</f>
        <v>-1</v>
      </c>
    </row>
    <row r="133" customFormat="false" ht="15" hidden="false" customHeight="true" outlineLevel="0" collapsed="false">
      <c r="A133" s="0" t="n">
        <v>131</v>
      </c>
      <c r="B133" s="177" t="n">
        <f aca="false">Inputs!$C$38</f>
        <v>0</v>
      </c>
      <c r="C133" s="0" t="e">
        <f aca="true">MAX(0,B133*(1+(_xlfn.NORM.INV(RAND(),Inputs!$D$39,Inputs!$C$39)))-'Year Schedule'!$K$4+'Year Schedule'!$L$4)</f>
        <v>#VALUE!</v>
      </c>
      <c r="D133" s="0" t="e">
        <f aca="true">MAX(0,C133*(1+(_xlfn.NORM.INV(RAND(),Inputs!$D$39,Inputs!$C$39)))-'Year Schedule'!$K$5+'Year Schedule'!$L$5)</f>
        <v>#VALUE!</v>
      </c>
      <c r="E133" s="0" t="e">
        <f aca="true">MAX(0,D133*(1+(_xlfn.NORM.INV(RAND(),Inputs!$D$39,Inputs!$C$39)))-'Year Schedule'!$K$6+'Year Schedule'!$L$6)</f>
        <v>#VALUE!</v>
      </c>
      <c r="F133" s="0" t="e">
        <f aca="true">MAX(0,E133*(1+(_xlfn.NORM.INV(RAND(),Inputs!$D$39,Inputs!$C$39)))-'Year Schedule'!$K$7+'Year Schedule'!$L$7)</f>
        <v>#VALUE!</v>
      </c>
      <c r="G133" s="0" t="e">
        <f aca="true">MAX(0,F133*(1+(_xlfn.NORM.INV(RAND(),Inputs!$D$39,Inputs!$C$39)))-'Year Schedule'!$K$8+'Year Schedule'!$L$8)</f>
        <v>#VALUE!</v>
      </c>
      <c r="H133" s="0" t="e">
        <f aca="true">MAX(0,G133*(1+(_xlfn.NORM.INV(RAND(),Inputs!$D$39,Inputs!$C$39)))-'Year Schedule'!$K$9+'Year Schedule'!$L$9)</f>
        <v>#VALUE!</v>
      </c>
      <c r="I133" s="0" t="e">
        <f aca="true">MAX(0,H133*(1+(_xlfn.NORM.INV(RAND(),Inputs!$D$39,Inputs!$C$39)))-'Year Schedule'!$K$10+'Year Schedule'!$L$10)</f>
        <v>#VALUE!</v>
      </c>
      <c r="J133" s="0" t="e">
        <f aca="true">MAX(0,I133*(1+(_xlfn.NORM.INV(RAND(),Inputs!$D$39,Inputs!$C$39)))-'Year Schedule'!$K$11+'Year Schedule'!$L$11)</f>
        <v>#VALUE!</v>
      </c>
      <c r="K133" s="0" t="e">
        <f aca="true">MAX(0,J133*(1+(_xlfn.NORM.INV(RAND(),Inputs!$D$39,Inputs!$C$39)))-'Year Schedule'!$K$12+'Year Schedule'!$L$12)</f>
        <v>#VALUE!</v>
      </c>
      <c r="L133" s="0" t="e">
        <f aca="true">MAX(0,K133*(1+(_xlfn.NORM.INV(RAND(),Inputs!$D$39,Inputs!$C$39)))-'Year Schedule'!$K$13+'Year Schedule'!$L$13)</f>
        <v>#VALUE!</v>
      </c>
      <c r="M133" s="0" t="e">
        <f aca="true">MAX(0,L133*(1+(_xlfn.NORM.INV(RAND(),Inputs!$D$39,Inputs!$C$39)))-'Year Schedule'!$K$14+'Year Schedule'!$L$14)</f>
        <v>#VALUE!</v>
      </c>
      <c r="N133" s="0" t="e">
        <f aca="true">MAX(0,M133*(1+(_xlfn.NORM.INV(RAND(),Inputs!$D$39,Inputs!$C$39)))-'Year Schedule'!$K$15+'Year Schedule'!$L$15)</f>
        <v>#VALUE!</v>
      </c>
      <c r="O133" s="0" t="e">
        <f aca="true">MAX(0,N133*(1+(_xlfn.NORM.INV(RAND(),Inputs!$D$39,Inputs!$C$39)))-'Year Schedule'!$K$16+'Year Schedule'!$L$16)</f>
        <v>#VALUE!</v>
      </c>
      <c r="P133" s="0" t="e">
        <f aca="true">MAX(0,O133*(1+(_xlfn.NORM.INV(RAND(),Inputs!$D$39,Inputs!$C$39)))-'Year Schedule'!$K$17+'Year Schedule'!$L$17)</f>
        <v>#VALUE!</v>
      </c>
      <c r="Q133" s="0" t="e">
        <f aca="true">MAX(0,P133*(1+(_xlfn.NORM.INV(RAND(),Inputs!$D$39,Inputs!$C$39)))-'Year Schedule'!$K$18+'Year Schedule'!$L$18)</f>
        <v>#VALUE!</v>
      </c>
      <c r="R133" s="0" t="e">
        <f aca="true">MAX(0,Q133*(1+(_xlfn.NORM.INV(RAND(),Inputs!$D$39,Inputs!$C$39)))-'Year Schedule'!$K$19+'Year Schedule'!$L$19)</f>
        <v>#VALUE!</v>
      </c>
      <c r="S133" s="0" t="e">
        <f aca="true">MAX(0,R133*(1+(_xlfn.NORM.INV(RAND(),Inputs!$D$39,Inputs!$C$39)))-'Year Schedule'!$K$20+'Year Schedule'!$L$20)</f>
        <v>#VALUE!</v>
      </c>
      <c r="T133" s="0" t="e">
        <f aca="true">MAX(0,S133*(1+(_xlfn.NORM.INV(RAND(),Inputs!$D$39,Inputs!$C$39)))-'Year Schedule'!$K$21+'Year Schedule'!$L$21)</f>
        <v>#VALUE!</v>
      </c>
      <c r="U133" s="0" t="e">
        <f aca="true">MAX(0,T133*(1+(_xlfn.NORM.INV(RAND(),Inputs!$D$39,Inputs!$C$39)))-'Year Schedule'!$K$22+'Year Schedule'!$L$22)</f>
        <v>#VALUE!</v>
      </c>
      <c r="V133" s="0" t="e">
        <f aca="true">MAX(0,U133*(1+(_xlfn.NORM.INV(RAND(),Inputs!$D$39,Inputs!$C$39)))-'Year Schedule'!$K$23+'Year Schedule'!$L$23)</f>
        <v>#VALUE!</v>
      </c>
      <c r="W133" s="0" t="e">
        <f aca="true">MAX(0,V133*(1+(_xlfn.NORM.INV(RAND(),Inputs!$D$39,Inputs!$C$39)))-'Year Schedule'!$K$24+'Year Schedule'!$L$24)</f>
        <v>#VALUE!</v>
      </c>
      <c r="X133" s="0" t="e">
        <f aca="true">MAX(0,W133*(1+(_xlfn.NORM.INV(RAND(),Inputs!$D$39,Inputs!$C$39)))-'Year Schedule'!$K$25+'Year Schedule'!$L$25)</f>
        <v>#VALUE!</v>
      </c>
      <c r="Y133" s="0" t="e">
        <f aca="true">MAX(0,X133*(1+(_xlfn.NORM.INV(RAND(),Inputs!$D$39,Inputs!$C$39)))-'Year Schedule'!$K$26+'Year Schedule'!$L$26)</f>
        <v>#VALUE!</v>
      </c>
      <c r="Z133" s="0" t="e">
        <f aca="true">MAX(0,Y133*(1+(_xlfn.NORM.INV(RAND(),Inputs!$D$39,Inputs!$C$39)))-'Year Schedule'!$K$27+'Year Schedule'!$L$27)</f>
        <v>#VALUE!</v>
      </c>
      <c r="AA133" s="0" t="e">
        <f aca="true">MAX(0,Z133*(1+(_xlfn.NORM.INV(RAND(),Inputs!$D$39,Inputs!$C$39)))-'Year Schedule'!$K$28+'Year Schedule'!$L$28)</f>
        <v>#VALUE!</v>
      </c>
      <c r="AB133" s="0" t="e">
        <f aca="true">MAX(0,AA133*(1+(_xlfn.NORM.INV(RAND(),Inputs!$D$39,Inputs!$C$39)))-'Year Schedule'!$K$29+'Year Schedule'!$L$29)</f>
        <v>#VALUE!</v>
      </c>
      <c r="AC133" s="0" t="e">
        <f aca="true">MAX(0,AB133*(1+(_xlfn.NORM.INV(RAND(),Inputs!$D$39,Inputs!$C$39)))-'Year Schedule'!$K$30+'Year Schedule'!$L$30)</f>
        <v>#VALUE!</v>
      </c>
      <c r="AD133" s="0" t="e">
        <f aca="true">MAX(0,AC133*(1+(_xlfn.NORM.INV(RAND(),Inputs!$D$39,Inputs!$C$39)))-'Year Schedule'!$K$31+'Year Schedule'!$L$31)</f>
        <v>#VALUE!</v>
      </c>
      <c r="AE133" s="0" t="e">
        <f aca="true">MAX(0,AD133*(1+(_xlfn.NORM.INV(RAND(),Inputs!$D$39,Inputs!$C$39)))-'Year Schedule'!$K$32+'Year Schedule'!$L$32)</f>
        <v>#VALUE!</v>
      </c>
      <c r="AF133" s="0" t="e">
        <f aca="true">MAX(0,AE133*(1+(_xlfn.NORM.INV(RAND(),Inputs!$D$39,Inputs!$C$39)))-'Year Schedule'!$K$33+'Year Schedule'!$L$33)</f>
        <v>#VALUE!</v>
      </c>
      <c r="AG133" s="0" t="e">
        <f aca="true">MAX(0,AF133*(1+(_xlfn.NORM.INV(RAND(),Inputs!$D$39,Inputs!$C$39)))-'Year Schedule'!$K$34+'Year Schedule'!$L$34)</f>
        <v>#VALUE!</v>
      </c>
      <c r="AH133" s="0" t="e">
        <f aca="true">MAX(0,AG133*(1+(_xlfn.NORM.INV(RAND(),Inputs!$D$39,Inputs!$C$39)))-'Year Schedule'!$K$35+'Year Schedule'!$L$35)</f>
        <v>#VALUE!</v>
      </c>
      <c r="AI133" s="0" t="e">
        <f aca="true">MAX(0,AH133*(1+(_xlfn.NORM.INV(RAND(),Inputs!$D$39,Inputs!$C$39)))-'Year Schedule'!$K$36+'Year Schedule'!$L$36)</f>
        <v>#VALUE!</v>
      </c>
      <c r="AJ133" s="0" t="e">
        <f aca="true">MAX(0,AI133*(1+(_xlfn.NORM.INV(RAND(),Inputs!$D$39,Inputs!$C$39)))-'Year Schedule'!$K$37+'Year Schedule'!$L$37)</f>
        <v>#VALUE!</v>
      </c>
      <c r="AK133" s="0" t="e">
        <f aca="true">MAX(0,AJ133*(1+(_xlfn.NORM.INV(RAND(),Inputs!$D$39,Inputs!$C$39)))-'Year Schedule'!$K$38+'Year Schedule'!$L$38)</f>
        <v>#VALUE!</v>
      </c>
      <c r="AL133" s="0" t="e">
        <f aca="true">MAX(0,AK133*(1+(_xlfn.NORM.INV(RAND(),Inputs!$D$39,Inputs!$C$39)))-'Year Schedule'!$K$39+'Year Schedule'!$L$39)</f>
        <v>#VALUE!</v>
      </c>
      <c r="AM133" s="0" t="e">
        <f aca="true">MAX(0,AL133*(1+(_xlfn.NORM.INV(RAND(),Inputs!$D$39,Inputs!$C$39)))-'Year Schedule'!$K$40+'Year Schedule'!$L$40)</f>
        <v>#VALUE!</v>
      </c>
      <c r="AN133" s="0" t="e">
        <f aca="true">MAX(0,AM133*(1+(_xlfn.NORM.INV(RAND(),Inputs!$D$39,Inputs!$C$39)))-'Year Schedule'!$K$41+'Year Schedule'!$L$41)</f>
        <v>#VALUE!</v>
      </c>
      <c r="AO133" s="0" t="e">
        <f aca="true">MAX(0,AN133*(1+(_xlfn.NORM.INV(RAND(),Inputs!$D$39,Inputs!$C$39)))-'Year Schedule'!$K$42+'Year Schedule'!$L$42)</f>
        <v>#VALUE!</v>
      </c>
      <c r="AP133" s="0" t="e">
        <f aca="true">MAX(0,AO133*(1+(_xlfn.NORM.INV(RAND(),Inputs!$D$39,Inputs!$C$39)))-'Year Schedule'!$K$43+'Year Schedule'!$L$43)</f>
        <v>#VALUE!</v>
      </c>
      <c r="AQ133" s="0" t="e">
        <f aca="true">MAX(0,AP133*(1+(_xlfn.NORM.INV(RAND(),Inputs!$D$39,Inputs!$C$39)))-'Year Schedule'!$K$44+'Year Schedule'!$L$44)</f>
        <v>#VALUE!</v>
      </c>
      <c r="AR133" s="0" t="e">
        <f aca="true">MAX(0,AQ133*(1+(_xlfn.NORM.INV(RAND(),Inputs!$D$39,Inputs!$C$39)))-'Year Schedule'!$K$45+'Year Schedule'!$L$45)</f>
        <v>#VALUE!</v>
      </c>
      <c r="AS133" s="0" t="e">
        <f aca="true">MAX(0,AR133*(1+(_xlfn.NORM.INV(RAND(),Inputs!$D$39,Inputs!$C$39)))-'Year Schedule'!$K$46+'Year Schedule'!$L$46)</f>
        <v>#VALUE!</v>
      </c>
      <c r="AT133" s="0" t="e">
        <f aca="true">MAX(0,AS133*(1+(_xlfn.NORM.INV(RAND(),Inputs!$D$39,Inputs!$C$39)))-'Year Schedule'!$K$47+'Year Schedule'!$L$47)</f>
        <v>#VALUE!</v>
      </c>
      <c r="AU133" s="0" t="e">
        <f aca="true">MAX(0,AT133*(1+(_xlfn.NORM.INV(RAND(),Inputs!$D$39,Inputs!$C$39)))-'Year Schedule'!$K$48+'Year Schedule'!$L$48)</f>
        <v>#VALUE!</v>
      </c>
      <c r="AV133" s="0" t="e">
        <f aca="true">MAX(0,AU133*(1+(_xlfn.NORM.INV(RAND(),Inputs!$D$39,Inputs!$C$39)))-'Year Schedule'!$K$49+'Year Schedule'!$L$49)</f>
        <v>#VALUE!</v>
      </c>
      <c r="AW133" s="0" t="e">
        <f aca="true">MAX(0,AV133*(1+(_xlfn.NORM.INV(RAND(),Inputs!$D$39,Inputs!$C$39)))-'Year Schedule'!$K$50+'Year Schedule'!$L$50)</f>
        <v>#VALUE!</v>
      </c>
      <c r="AX133" s="0" t="e">
        <f aca="true">MAX(0,AW133*(1+(_xlfn.NORM.INV(RAND(),Inputs!$D$39,Inputs!$C$39)))-'Year Schedule'!$K$51+'Year Schedule'!$L$51)</f>
        <v>#VALUE!</v>
      </c>
      <c r="AY133" s="0" t="e">
        <f aca="true">MAX(0,AX133*(1+(_xlfn.NORM.INV(RAND(),Inputs!$D$39,Inputs!$C$39)))-'Year Schedule'!$K$52+'Year Schedule'!$L$52)</f>
        <v>#VALUE!</v>
      </c>
      <c r="AZ133" s="0" t="e">
        <f aca="true">MAX(0,AY133*(1+(_xlfn.NORM.INV(RAND(),Inputs!$D$39,Inputs!$C$39)))-'Year Schedule'!$K$53+'Year Schedule'!$L$53)</f>
        <v>#VALUE!</v>
      </c>
      <c r="BA133" s="0" t="e">
        <f aca="false">INDEX(C133:AZ133,1,Inputs!$C$6)</f>
        <v>#VALUE!</v>
      </c>
      <c r="BB133" s="0" t="n">
        <f aca="false">IFERROR(EXP(SUMPRODUCT(LN((C133:INDEX(C133:AZ133,1,Inputs!$C$6)+$C$1004:INDEX($C$1004:$AZ$1004,1,Inputs!$C$6))/B133:INDEX(B133:AY133,1,Inputs!$C$6)))/Inputs!$C$6)-1,-1)</f>
        <v>-1</v>
      </c>
    </row>
    <row r="134" customFormat="false" ht="15" hidden="false" customHeight="true" outlineLevel="0" collapsed="false">
      <c r="A134" s="0" t="n">
        <v>132</v>
      </c>
      <c r="B134" s="177" t="n">
        <f aca="false">Inputs!$C$38</f>
        <v>0</v>
      </c>
      <c r="C134" s="0" t="e">
        <f aca="true">MAX(0,B134*(1+(_xlfn.NORM.INV(RAND(),Inputs!$D$39,Inputs!$C$39)))-'Year Schedule'!$K$4+'Year Schedule'!$L$4)</f>
        <v>#VALUE!</v>
      </c>
      <c r="D134" s="0" t="e">
        <f aca="true">MAX(0,C134*(1+(_xlfn.NORM.INV(RAND(),Inputs!$D$39,Inputs!$C$39)))-'Year Schedule'!$K$5+'Year Schedule'!$L$5)</f>
        <v>#VALUE!</v>
      </c>
      <c r="E134" s="0" t="e">
        <f aca="true">MAX(0,D134*(1+(_xlfn.NORM.INV(RAND(),Inputs!$D$39,Inputs!$C$39)))-'Year Schedule'!$K$6+'Year Schedule'!$L$6)</f>
        <v>#VALUE!</v>
      </c>
      <c r="F134" s="0" t="e">
        <f aca="true">MAX(0,E134*(1+(_xlfn.NORM.INV(RAND(),Inputs!$D$39,Inputs!$C$39)))-'Year Schedule'!$K$7+'Year Schedule'!$L$7)</f>
        <v>#VALUE!</v>
      </c>
      <c r="G134" s="0" t="e">
        <f aca="true">MAX(0,F134*(1+(_xlfn.NORM.INV(RAND(),Inputs!$D$39,Inputs!$C$39)))-'Year Schedule'!$K$8+'Year Schedule'!$L$8)</f>
        <v>#VALUE!</v>
      </c>
      <c r="H134" s="0" t="e">
        <f aca="true">MAX(0,G134*(1+(_xlfn.NORM.INV(RAND(),Inputs!$D$39,Inputs!$C$39)))-'Year Schedule'!$K$9+'Year Schedule'!$L$9)</f>
        <v>#VALUE!</v>
      </c>
      <c r="I134" s="0" t="e">
        <f aca="true">MAX(0,H134*(1+(_xlfn.NORM.INV(RAND(),Inputs!$D$39,Inputs!$C$39)))-'Year Schedule'!$K$10+'Year Schedule'!$L$10)</f>
        <v>#VALUE!</v>
      </c>
      <c r="J134" s="0" t="e">
        <f aca="true">MAX(0,I134*(1+(_xlfn.NORM.INV(RAND(),Inputs!$D$39,Inputs!$C$39)))-'Year Schedule'!$K$11+'Year Schedule'!$L$11)</f>
        <v>#VALUE!</v>
      </c>
      <c r="K134" s="0" t="e">
        <f aca="true">MAX(0,J134*(1+(_xlfn.NORM.INV(RAND(),Inputs!$D$39,Inputs!$C$39)))-'Year Schedule'!$K$12+'Year Schedule'!$L$12)</f>
        <v>#VALUE!</v>
      </c>
      <c r="L134" s="0" t="e">
        <f aca="true">MAX(0,K134*(1+(_xlfn.NORM.INV(RAND(),Inputs!$D$39,Inputs!$C$39)))-'Year Schedule'!$K$13+'Year Schedule'!$L$13)</f>
        <v>#VALUE!</v>
      </c>
      <c r="M134" s="0" t="e">
        <f aca="true">MAX(0,L134*(1+(_xlfn.NORM.INV(RAND(),Inputs!$D$39,Inputs!$C$39)))-'Year Schedule'!$K$14+'Year Schedule'!$L$14)</f>
        <v>#VALUE!</v>
      </c>
      <c r="N134" s="0" t="e">
        <f aca="true">MAX(0,M134*(1+(_xlfn.NORM.INV(RAND(),Inputs!$D$39,Inputs!$C$39)))-'Year Schedule'!$K$15+'Year Schedule'!$L$15)</f>
        <v>#VALUE!</v>
      </c>
      <c r="O134" s="0" t="e">
        <f aca="true">MAX(0,N134*(1+(_xlfn.NORM.INV(RAND(),Inputs!$D$39,Inputs!$C$39)))-'Year Schedule'!$K$16+'Year Schedule'!$L$16)</f>
        <v>#VALUE!</v>
      </c>
      <c r="P134" s="0" t="e">
        <f aca="true">MAX(0,O134*(1+(_xlfn.NORM.INV(RAND(),Inputs!$D$39,Inputs!$C$39)))-'Year Schedule'!$K$17+'Year Schedule'!$L$17)</f>
        <v>#VALUE!</v>
      </c>
      <c r="Q134" s="0" t="e">
        <f aca="true">MAX(0,P134*(1+(_xlfn.NORM.INV(RAND(),Inputs!$D$39,Inputs!$C$39)))-'Year Schedule'!$K$18+'Year Schedule'!$L$18)</f>
        <v>#VALUE!</v>
      </c>
      <c r="R134" s="0" t="e">
        <f aca="true">MAX(0,Q134*(1+(_xlfn.NORM.INV(RAND(),Inputs!$D$39,Inputs!$C$39)))-'Year Schedule'!$K$19+'Year Schedule'!$L$19)</f>
        <v>#VALUE!</v>
      </c>
      <c r="S134" s="0" t="e">
        <f aca="true">MAX(0,R134*(1+(_xlfn.NORM.INV(RAND(),Inputs!$D$39,Inputs!$C$39)))-'Year Schedule'!$K$20+'Year Schedule'!$L$20)</f>
        <v>#VALUE!</v>
      </c>
      <c r="T134" s="0" t="e">
        <f aca="true">MAX(0,S134*(1+(_xlfn.NORM.INV(RAND(),Inputs!$D$39,Inputs!$C$39)))-'Year Schedule'!$K$21+'Year Schedule'!$L$21)</f>
        <v>#VALUE!</v>
      </c>
      <c r="U134" s="0" t="e">
        <f aca="true">MAX(0,T134*(1+(_xlfn.NORM.INV(RAND(),Inputs!$D$39,Inputs!$C$39)))-'Year Schedule'!$K$22+'Year Schedule'!$L$22)</f>
        <v>#VALUE!</v>
      </c>
      <c r="V134" s="0" t="e">
        <f aca="true">MAX(0,U134*(1+(_xlfn.NORM.INV(RAND(),Inputs!$D$39,Inputs!$C$39)))-'Year Schedule'!$K$23+'Year Schedule'!$L$23)</f>
        <v>#VALUE!</v>
      </c>
      <c r="W134" s="0" t="e">
        <f aca="true">MAX(0,V134*(1+(_xlfn.NORM.INV(RAND(),Inputs!$D$39,Inputs!$C$39)))-'Year Schedule'!$K$24+'Year Schedule'!$L$24)</f>
        <v>#VALUE!</v>
      </c>
      <c r="X134" s="0" t="e">
        <f aca="true">MAX(0,W134*(1+(_xlfn.NORM.INV(RAND(),Inputs!$D$39,Inputs!$C$39)))-'Year Schedule'!$K$25+'Year Schedule'!$L$25)</f>
        <v>#VALUE!</v>
      </c>
      <c r="Y134" s="0" t="e">
        <f aca="true">MAX(0,X134*(1+(_xlfn.NORM.INV(RAND(),Inputs!$D$39,Inputs!$C$39)))-'Year Schedule'!$K$26+'Year Schedule'!$L$26)</f>
        <v>#VALUE!</v>
      </c>
      <c r="Z134" s="0" t="e">
        <f aca="true">MAX(0,Y134*(1+(_xlfn.NORM.INV(RAND(),Inputs!$D$39,Inputs!$C$39)))-'Year Schedule'!$K$27+'Year Schedule'!$L$27)</f>
        <v>#VALUE!</v>
      </c>
      <c r="AA134" s="0" t="e">
        <f aca="true">MAX(0,Z134*(1+(_xlfn.NORM.INV(RAND(),Inputs!$D$39,Inputs!$C$39)))-'Year Schedule'!$K$28+'Year Schedule'!$L$28)</f>
        <v>#VALUE!</v>
      </c>
      <c r="AB134" s="0" t="e">
        <f aca="true">MAX(0,AA134*(1+(_xlfn.NORM.INV(RAND(),Inputs!$D$39,Inputs!$C$39)))-'Year Schedule'!$K$29+'Year Schedule'!$L$29)</f>
        <v>#VALUE!</v>
      </c>
      <c r="AC134" s="0" t="e">
        <f aca="true">MAX(0,AB134*(1+(_xlfn.NORM.INV(RAND(),Inputs!$D$39,Inputs!$C$39)))-'Year Schedule'!$K$30+'Year Schedule'!$L$30)</f>
        <v>#VALUE!</v>
      </c>
      <c r="AD134" s="0" t="e">
        <f aca="true">MAX(0,AC134*(1+(_xlfn.NORM.INV(RAND(),Inputs!$D$39,Inputs!$C$39)))-'Year Schedule'!$K$31+'Year Schedule'!$L$31)</f>
        <v>#VALUE!</v>
      </c>
      <c r="AE134" s="0" t="e">
        <f aca="true">MAX(0,AD134*(1+(_xlfn.NORM.INV(RAND(),Inputs!$D$39,Inputs!$C$39)))-'Year Schedule'!$K$32+'Year Schedule'!$L$32)</f>
        <v>#VALUE!</v>
      </c>
      <c r="AF134" s="0" t="e">
        <f aca="true">MAX(0,AE134*(1+(_xlfn.NORM.INV(RAND(),Inputs!$D$39,Inputs!$C$39)))-'Year Schedule'!$K$33+'Year Schedule'!$L$33)</f>
        <v>#VALUE!</v>
      </c>
      <c r="AG134" s="0" t="e">
        <f aca="true">MAX(0,AF134*(1+(_xlfn.NORM.INV(RAND(),Inputs!$D$39,Inputs!$C$39)))-'Year Schedule'!$K$34+'Year Schedule'!$L$34)</f>
        <v>#VALUE!</v>
      </c>
      <c r="AH134" s="0" t="e">
        <f aca="true">MAX(0,AG134*(1+(_xlfn.NORM.INV(RAND(),Inputs!$D$39,Inputs!$C$39)))-'Year Schedule'!$K$35+'Year Schedule'!$L$35)</f>
        <v>#VALUE!</v>
      </c>
      <c r="AI134" s="0" t="e">
        <f aca="true">MAX(0,AH134*(1+(_xlfn.NORM.INV(RAND(),Inputs!$D$39,Inputs!$C$39)))-'Year Schedule'!$K$36+'Year Schedule'!$L$36)</f>
        <v>#VALUE!</v>
      </c>
      <c r="AJ134" s="0" t="e">
        <f aca="true">MAX(0,AI134*(1+(_xlfn.NORM.INV(RAND(),Inputs!$D$39,Inputs!$C$39)))-'Year Schedule'!$K$37+'Year Schedule'!$L$37)</f>
        <v>#VALUE!</v>
      </c>
      <c r="AK134" s="0" t="e">
        <f aca="true">MAX(0,AJ134*(1+(_xlfn.NORM.INV(RAND(),Inputs!$D$39,Inputs!$C$39)))-'Year Schedule'!$K$38+'Year Schedule'!$L$38)</f>
        <v>#VALUE!</v>
      </c>
      <c r="AL134" s="0" t="e">
        <f aca="true">MAX(0,AK134*(1+(_xlfn.NORM.INV(RAND(),Inputs!$D$39,Inputs!$C$39)))-'Year Schedule'!$K$39+'Year Schedule'!$L$39)</f>
        <v>#VALUE!</v>
      </c>
      <c r="AM134" s="0" t="e">
        <f aca="true">MAX(0,AL134*(1+(_xlfn.NORM.INV(RAND(),Inputs!$D$39,Inputs!$C$39)))-'Year Schedule'!$K$40+'Year Schedule'!$L$40)</f>
        <v>#VALUE!</v>
      </c>
      <c r="AN134" s="0" t="e">
        <f aca="true">MAX(0,AM134*(1+(_xlfn.NORM.INV(RAND(),Inputs!$D$39,Inputs!$C$39)))-'Year Schedule'!$K$41+'Year Schedule'!$L$41)</f>
        <v>#VALUE!</v>
      </c>
      <c r="AO134" s="0" t="e">
        <f aca="true">MAX(0,AN134*(1+(_xlfn.NORM.INV(RAND(),Inputs!$D$39,Inputs!$C$39)))-'Year Schedule'!$K$42+'Year Schedule'!$L$42)</f>
        <v>#VALUE!</v>
      </c>
      <c r="AP134" s="0" t="e">
        <f aca="true">MAX(0,AO134*(1+(_xlfn.NORM.INV(RAND(),Inputs!$D$39,Inputs!$C$39)))-'Year Schedule'!$K$43+'Year Schedule'!$L$43)</f>
        <v>#VALUE!</v>
      </c>
      <c r="AQ134" s="0" t="e">
        <f aca="true">MAX(0,AP134*(1+(_xlfn.NORM.INV(RAND(),Inputs!$D$39,Inputs!$C$39)))-'Year Schedule'!$K$44+'Year Schedule'!$L$44)</f>
        <v>#VALUE!</v>
      </c>
      <c r="AR134" s="0" t="e">
        <f aca="true">MAX(0,AQ134*(1+(_xlfn.NORM.INV(RAND(),Inputs!$D$39,Inputs!$C$39)))-'Year Schedule'!$K$45+'Year Schedule'!$L$45)</f>
        <v>#VALUE!</v>
      </c>
      <c r="AS134" s="0" t="e">
        <f aca="true">MAX(0,AR134*(1+(_xlfn.NORM.INV(RAND(),Inputs!$D$39,Inputs!$C$39)))-'Year Schedule'!$K$46+'Year Schedule'!$L$46)</f>
        <v>#VALUE!</v>
      </c>
      <c r="AT134" s="0" t="e">
        <f aca="true">MAX(0,AS134*(1+(_xlfn.NORM.INV(RAND(),Inputs!$D$39,Inputs!$C$39)))-'Year Schedule'!$K$47+'Year Schedule'!$L$47)</f>
        <v>#VALUE!</v>
      </c>
      <c r="AU134" s="0" t="e">
        <f aca="true">MAX(0,AT134*(1+(_xlfn.NORM.INV(RAND(),Inputs!$D$39,Inputs!$C$39)))-'Year Schedule'!$K$48+'Year Schedule'!$L$48)</f>
        <v>#VALUE!</v>
      </c>
      <c r="AV134" s="0" t="e">
        <f aca="true">MAX(0,AU134*(1+(_xlfn.NORM.INV(RAND(),Inputs!$D$39,Inputs!$C$39)))-'Year Schedule'!$K$49+'Year Schedule'!$L$49)</f>
        <v>#VALUE!</v>
      </c>
      <c r="AW134" s="0" t="e">
        <f aca="true">MAX(0,AV134*(1+(_xlfn.NORM.INV(RAND(),Inputs!$D$39,Inputs!$C$39)))-'Year Schedule'!$K$50+'Year Schedule'!$L$50)</f>
        <v>#VALUE!</v>
      </c>
      <c r="AX134" s="0" t="e">
        <f aca="true">MAX(0,AW134*(1+(_xlfn.NORM.INV(RAND(),Inputs!$D$39,Inputs!$C$39)))-'Year Schedule'!$K$51+'Year Schedule'!$L$51)</f>
        <v>#VALUE!</v>
      </c>
      <c r="AY134" s="0" t="e">
        <f aca="true">MAX(0,AX134*(1+(_xlfn.NORM.INV(RAND(),Inputs!$D$39,Inputs!$C$39)))-'Year Schedule'!$K$52+'Year Schedule'!$L$52)</f>
        <v>#VALUE!</v>
      </c>
      <c r="AZ134" s="0" t="e">
        <f aca="true">MAX(0,AY134*(1+(_xlfn.NORM.INV(RAND(),Inputs!$D$39,Inputs!$C$39)))-'Year Schedule'!$K$53+'Year Schedule'!$L$53)</f>
        <v>#VALUE!</v>
      </c>
      <c r="BA134" s="0" t="e">
        <f aca="false">INDEX(C134:AZ134,1,Inputs!$C$6)</f>
        <v>#VALUE!</v>
      </c>
      <c r="BB134" s="0" t="n">
        <f aca="false">IFERROR(EXP(SUMPRODUCT(LN((C134:INDEX(C134:AZ134,1,Inputs!$C$6)+$C$1004:INDEX($C$1004:$AZ$1004,1,Inputs!$C$6))/B134:INDEX(B134:AY134,1,Inputs!$C$6)))/Inputs!$C$6)-1,-1)</f>
        <v>-1</v>
      </c>
    </row>
    <row r="135" customFormat="false" ht="15" hidden="false" customHeight="true" outlineLevel="0" collapsed="false">
      <c r="A135" s="0" t="n">
        <v>133</v>
      </c>
      <c r="B135" s="177" t="n">
        <f aca="false">Inputs!$C$38</f>
        <v>0</v>
      </c>
      <c r="C135" s="0" t="e">
        <f aca="true">MAX(0,B135*(1+(_xlfn.NORM.INV(RAND(),Inputs!$D$39,Inputs!$C$39)))-'Year Schedule'!$K$4+'Year Schedule'!$L$4)</f>
        <v>#VALUE!</v>
      </c>
      <c r="D135" s="0" t="e">
        <f aca="true">MAX(0,C135*(1+(_xlfn.NORM.INV(RAND(),Inputs!$D$39,Inputs!$C$39)))-'Year Schedule'!$K$5+'Year Schedule'!$L$5)</f>
        <v>#VALUE!</v>
      </c>
      <c r="E135" s="0" t="e">
        <f aca="true">MAX(0,D135*(1+(_xlfn.NORM.INV(RAND(),Inputs!$D$39,Inputs!$C$39)))-'Year Schedule'!$K$6+'Year Schedule'!$L$6)</f>
        <v>#VALUE!</v>
      </c>
      <c r="F135" s="0" t="e">
        <f aca="true">MAX(0,E135*(1+(_xlfn.NORM.INV(RAND(),Inputs!$D$39,Inputs!$C$39)))-'Year Schedule'!$K$7+'Year Schedule'!$L$7)</f>
        <v>#VALUE!</v>
      </c>
      <c r="G135" s="0" t="e">
        <f aca="true">MAX(0,F135*(1+(_xlfn.NORM.INV(RAND(),Inputs!$D$39,Inputs!$C$39)))-'Year Schedule'!$K$8+'Year Schedule'!$L$8)</f>
        <v>#VALUE!</v>
      </c>
      <c r="H135" s="0" t="e">
        <f aca="true">MAX(0,G135*(1+(_xlfn.NORM.INV(RAND(),Inputs!$D$39,Inputs!$C$39)))-'Year Schedule'!$K$9+'Year Schedule'!$L$9)</f>
        <v>#VALUE!</v>
      </c>
      <c r="I135" s="0" t="e">
        <f aca="true">MAX(0,H135*(1+(_xlfn.NORM.INV(RAND(),Inputs!$D$39,Inputs!$C$39)))-'Year Schedule'!$K$10+'Year Schedule'!$L$10)</f>
        <v>#VALUE!</v>
      </c>
      <c r="J135" s="0" t="e">
        <f aca="true">MAX(0,I135*(1+(_xlfn.NORM.INV(RAND(),Inputs!$D$39,Inputs!$C$39)))-'Year Schedule'!$K$11+'Year Schedule'!$L$11)</f>
        <v>#VALUE!</v>
      </c>
      <c r="K135" s="0" t="e">
        <f aca="true">MAX(0,J135*(1+(_xlfn.NORM.INV(RAND(),Inputs!$D$39,Inputs!$C$39)))-'Year Schedule'!$K$12+'Year Schedule'!$L$12)</f>
        <v>#VALUE!</v>
      </c>
      <c r="L135" s="0" t="e">
        <f aca="true">MAX(0,K135*(1+(_xlfn.NORM.INV(RAND(),Inputs!$D$39,Inputs!$C$39)))-'Year Schedule'!$K$13+'Year Schedule'!$L$13)</f>
        <v>#VALUE!</v>
      </c>
      <c r="M135" s="0" t="e">
        <f aca="true">MAX(0,L135*(1+(_xlfn.NORM.INV(RAND(),Inputs!$D$39,Inputs!$C$39)))-'Year Schedule'!$K$14+'Year Schedule'!$L$14)</f>
        <v>#VALUE!</v>
      </c>
      <c r="N135" s="0" t="e">
        <f aca="true">MAX(0,M135*(1+(_xlfn.NORM.INV(RAND(),Inputs!$D$39,Inputs!$C$39)))-'Year Schedule'!$K$15+'Year Schedule'!$L$15)</f>
        <v>#VALUE!</v>
      </c>
      <c r="O135" s="0" t="e">
        <f aca="true">MAX(0,N135*(1+(_xlfn.NORM.INV(RAND(),Inputs!$D$39,Inputs!$C$39)))-'Year Schedule'!$K$16+'Year Schedule'!$L$16)</f>
        <v>#VALUE!</v>
      </c>
      <c r="P135" s="0" t="e">
        <f aca="true">MAX(0,O135*(1+(_xlfn.NORM.INV(RAND(),Inputs!$D$39,Inputs!$C$39)))-'Year Schedule'!$K$17+'Year Schedule'!$L$17)</f>
        <v>#VALUE!</v>
      </c>
      <c r="Q135" s="0" t="e">
        <f aca="true">MAX(0,P135*(1+(_xlfn.NORM.INV(RAND(),Inputs!$D$39,Inputs!$C$39)))-'Year Schedule'!$K$18+'Year Schedule'!$L$18)</f>
        <v>#VALUE!</v>
      </c>
      <c r="R135" s="0" t="e">
        <f aca="true">MAX(0,Q135*(1+(_xlfn.NORM.INV(RAND(),Inputs!$D$39,Inputs!$C$39)))-'Year Schedule'!$K$19+'Year Schedule'!$L$19)</f>
        <v>#VALUE!</v>
      </c>
      <c r="S135" s="0" t="e">
        <f aca="true">MAX(0,R135*(1+(_xlfn.NORM.INV(RAND(),Inputs!$D$39,Inputs!$C$39)))-'Year Schedule'!$K$20+'Year Schedule'!$L$20)</f>
        <v>#VALUE!</v>
      </c>
      <c r="T135" s="0" t="e">
        <f aca="true">MAX(0,S135*(1+(_xlfn.NORM.INV(RAND(),Inputs!$D$39,Inputs!$C$39)))-'Year Schedule'!$K$21+'Year Schedule'!$L$21)</f>
        <v>#VALUE!</v>
      </c>
      <c r="U135" s="0" t="e">
        <f aca="true">MAX(0,T135*(1+(_xlfn.NORM.INV(RAND(),Inputs!$D$39,Inputs!$C$39)))-'Year Schedule'!$K$22+'Year Schedule'!$L$22)</f>
        <v>#VALUE!</v>
      </c>
      <c r="V135" s="0" t="e">
        <f aca="true">MAX(0,U135*(1+(_xlfn.NORM.INV(RAND(),Inputs!$D$39,Inputs!$C$39)))-'Year Schedule'!$K$23+'Year Schedule'!$L$23)</f>
        <v>#VALUE!</v>
      </c>
      <c r="W135" s="0" t="e">
        <f aca="true">MAX(0,V135*(1+(_xlfn.NORM.INV(RAND(),Inputs!$D$39,Inputs!$C$39)))-'Year Schedule'!$K$24+'Year Schedule'!$L$24)</f>
        <v>#VALUE!</v>
      </c>
      <c r="X135" s="0" t="e">
        <f aca="true">MAX(0,W135*(1+(_xlfn.NORM.INV(RAND(),Inputs!$D$39,Inputs!$C$39)))-'Year Schedule'!$K$25+'Year Schedule'!$L$25)</f>
        <v>#VALUE!</v>
      </c>
      <c r="Y135" s="0" t="e">
        <f aca="true">MAX(0,X135*(1+(_xlfn.NORM.INV(RAND(),Inputs!$D$39,Inputs!$C$39)))-'Year Schedule'!$K$26+'Year Schedule'!$L$26)</f>
        <v>#VALUE!</v>
      </c>
      <c r="Z135" s="0" t="e">
        <f aca="true">MAX(0,Y135*(1+(_xlfn.NORM.INV(RAND(),Inputs!$D$39,Inputs!$C$39)))-'Year Schedule'!$K$27+'Year Schedule'!$L$27)</f>
        <v>#VALUE!</v>
      </c>
      <c r="AA135" s="0" t="e">
        <f aca="true">MAX(0,Z135*(1+(_xlfn.NORM.INV(RAND(),Inputs!$D$39,Inputs!$C$39)))-'Year Schedule'!$K$28+'Year Schedule'!$L$28)</f>
        <v>#VALUE!</v>
      </c>
      <c r="AB135" s="0" t="e">
        <f aca="true">MAX(0,AA135*(1+(_xlfn.NORM.INV(RAND(),Inputs!$D$39,Inputs!$C$39)))-'Year Schedule'!$K$29+'Year Schedule'!$L$29)</f>
        <v>#VALUE!</v>
      </c>
      <c r="AC135" s="0" t="e">
        <f aca="true">MAX(0,AB135*(1+(_xlfn.NORM.INV(RAND(),Inputs!$D$39,Inputs!$C$39)))-'Year Schedule'!$K$30+'Year Schedule'!$L$30)</f>
        <v>#VALUE!</v>
      </c>
      <c r="AD135" s="0" t="e">
        <f aca="true">MAX(0,AC135*(1+(_xlfn.NORM.INV(RAND(),Inputs!$D$39,Inputs!$C$39)))-'Year Schedule'!$K$31+'Year Schedule'!$L$31)</f>
        <v>#VALUE!</v>
      </c>
      <c r="AE135" s="0" t="e">
        <f aca="true">MAX(0,AD135*(1+(_xlfn.NORM.INV(RAND(),Inputs!$D$39,Inputs!$C$39)))-'Year Schedule'!$K$32+'Year Schedule'!$L$32)</f>
        <v>#VALUE!</v>
      </c>
      <c r="AF135" s="0" t="e">
        <f aca="true">MAX(0,AE135*(1+(_xlfn.NORM.INV(RAND(),Inputs!$D$39,Inputs!$C$39)))-'Year Schedule'!$K$33+'Year Schedule'!$L$33)</f>
        <v>#VALUE!</v>
      </c>
      <c r="AG135" s="0" t="e">
        <f aca="true">MAX(0,AF135*(1+(_xlfn.NORM.INV(RAND(),Inputs!$D$39,Inputs!$C$39)))-'Year Schedule'!$K$34+'Year Schedule'!$L$34)</f>
        <v>#VALUE!</v>
      </c>
      <c r="AH135" s="0" t="e">
        <f aca="true">MAX(0,AG135*(1+(_xlfn.NORM.INV(RAND(),Inputs!$D$39,Inputs!$C$39)))-'Year Schedule'!$K$35+'Year Schedule'!$L$35)</f>
        <v>#VALUE!</v>
      </c>
      <c r="AI135" s="0" t="e">
        <f aca="true">MAX(0,AH135*(1+(_xlfn.NORM.INV(RAND(),Inputs!$D$39,Inputs!$C$39)))-'Year Schedule'!$K$36+'Year Schedule'!$L$36)</f>
        <v>#VALUE!</v>
      </c>
      <c r="AJ135" s="0" t="e">
        <f aca="true">MAX(0,AI135*(1+(_xlfn.NORM.INV(RAND(),Inputs!$D$39,Inputs!$C$39)))-'Year Schedule'!$K$37+'Year Schedule'!$L$37)</f>
        <v>#VALUE!</v>
      </c>
      <c r="AK135" s="0" t="e">
        <f aca="true">MAX(0,AJ135*(1+(_xlfn.NORM.INV(RAND(),Inputs!$D$39,Inputs!$C$39)))-'Year Schedule'!$K$38+'Year Schedule'!$L$38)</f>
        <v>#VALUE!</v>
      </c>
      <c r="AL135" s="0" t="e">
        <f aca="true">MAX(0,AK135*(1+(_xlfn.NORM.INV(RAND(),Inputs!$D$39,Inputs!$C$39)))-'Year Schedule'!$K$39+'Year Schedule'!$L$39)</f>
        <v>#VALUE!</v>
      </c>
      <c r="AM135" s="0" t="e">
        <f aca="true">MAX(0,AL135*(1+(_xlfn.NORM.INV(RAND(),Inputs!$D$39,Inputs!$C$39)))-'Year Schedule'!$K$40+'Year Schedule'!$L$40)</f>
        <v>#VALUE!</v>
      </c>
      <c r="AN135" s="0" t="e">
        <f aca="true">MAX(0,AM135*(1+(_xlfn.NORM.INV(RAND(),Inputs!$D$39,Inputs!$C$39)))-'Year Schedule'!$K$41+'Year Schedule'!$L$41)</f>
        <v>#VALUE!</v>
      </c>
      <c r="AO135" s="0" t="e">
        <f aca="true">MAX(0,AN135*(1+(_xlfn.NORM.INV(RAND(),Inputs!$D$39,Inputs!$C$39)))-'Year Schedule'!$K$42+'Year Schedule'!$L$42)</f>
        <v>#VALUE!</v>
      </c>
      <c r="AP135" s="0" t="e">
        <f aca="true">MAX(0,AO135*(1+(_xlfn.NORM.INV(RAND(),Inputs!$D$39,Inputs!$C$39)))-'Year Schedule'!$K$43+'Year Schedule'!$L$43)</f>
        <v>#VALUE!</v>
      </c>
      <c r="AQ135" s="0" t="e">
        <f aca="true">MAX(0,AP135*(1+(_xlfn.NORM.INV(RAND(),Inputs!$D$39,Inputs!$C$39)))-'Year Schedule'!$K$44+'Year Schedule'!$L$44)</f>
        <v>#VALUE!</v>
      </c>
      <c r="AR135" s="0" t="e">
        <f aca="true">MAX(0,AQ135*(1+(_xlfn.NORM.INV(RAND(),Inputs!$D$39,Inputs!$C$39)))-'Year Schedule'!$K$45+'Year Schedule'!$L$45)</f>
        <v>#VALUE!</v>
      </c>
      <c r="AS135" s="0" t="e">
        <f aca="true">MAX(0,AR135*(1+(_xlfn.NORM.INV(RAND(),Inputs!$D$39,Inputs!$C$39)))-'Year Schedule'!$K$46+'Year Schedule'!$L$46)</f>
        <v>#VALUE!</v>
      </c>
      <c r="AT135" s="0" t="e">
        <f aca="true">MAX(0,AS135*(1+(_xlfn.NORM.INV(RAND(),Inputs!$D$39,Inputs!$C$39)))-'Year Schedule'!$K$47+'Year Schedule'!$L$47)</f>
        <v>#VALUE!</v>
      </c>
      <c r="AU135" s="0" t="e">
        <f aca="true">MAX(0,AT135*(1+(_xlfn.NORM.INV(RAND(),Inputs!$D$39,Inputs!$C$39)))-'Year Schedule'!$K$48+'Year Schedule'!$L$48)</f>
        <v>#VALUE!</v>
      </c>
      <c r="AV135" s="0" t="e">
        <f aca="true">MAX(0,AU135*(1+(_xlfn.NORM.INV(RAND(),Inputs!$D$39,Inputs!$C$39)))-'Year Schedule'!$K$49+'Year Schedule'!$L$49)</f>
        <v>#VALUE!</v>
      </c>
      <c r="AW135" s="0" t="e">
        <f aca="true">MAX(0,AV135*(1+(_xlfn.NORM.INV(RAND(),Inputs!$D$39,Inputs!$C$39)))-'Year Schedule'!$K$50+'Year Schedule'!$L$50)</f>
        <v>#VALUE!</v>
      </c>
      <c r="AX135" s="0" t="e">
        <f aca="true">MAX(0,AW135*(1+(_xlfn.NORM.INV(RAND(),Inputs!$D$39,Inputs!$C$39)))-'Year Schedule'!$K$51+'Year Schedule'!$L$51)</f>
        <v>#VALUE!</v>
      </c>
      <c r="AY135" s="0" t="e">
        <f aca="true">MAX(0,AX135*(1+(_xlfn.NORM.INV(RAND(),Inputs!$D$39,Inputs!$C$39)))-'Year Schedule'!$K$52+'Year Schedule'!$L$52)</f>
        <v>#VALUE!</v>
      </c>
      <c r="AZ135" s="0" t="e">
        <f aca="true">MAX(0,AY135*(1+(_xlfn.NORM.INV(RAND(),Inputs!$D$39,Inputs!$C$39)))-'Year Schedule'!$K$53+'Year Schedule'!$L$53)</f>
        <v>#VALUE!</v>
      </c>
      <c r="BA135" s="0" t="e">
        <f aca="false">INDEX(C135:AZ135,1,Inputs!$C$6)</f>
        <v>#VALUE!</v>
      </c>
      <c r="BB135" s="0" t="n">
        <f aca="false">IFERROR(EXP(SUMPRODUCT(LN((C135:INDEX(C135:AZ135,1,Inputs!$C$6)+$C$1004:INDEX($C$1004:$AZ$1004,1,Inputs!$C$6))/B135:INDEX(B135:AY135,1,Inputs!$C$6)))/Inputs!$C$6)-1,-1)</f>
        <v>-1</v>
      </c>
    </row>
    <row r="136" customFormat="false" ht="15" hidden="false" customHeight="true" outlineLevel="0" collapsed="false">
      <c r="A136" s="0" t="n">
        <v>134</v>
      </c>
      <c r="B136" s="177" t="n">
        <f aca="false">Inputs!$C$38</f>
        <v>0</v>
      </c>
      <c r="C136" s="0" t="e">
        <f aca="true">MAX(0,B136*(1+(_xlfn.NORM.INV(RAND(),Inputs!$D$39,Inputs!$C$39)))-'Year Schedule'!$K$4+'Year Schedule'!$L$4)</f>
        <v>#VALUE!</v>
      </c>
      <c r="D136" s="0" t="e">
        <f aca="true">MAX(0,C136*(1+(_xlfn.NORM.INV(RAND(),Inputs!$D$39,Inputs!$C$39)))-'Year Schedule'!$K$5+'Year Schedule'!$L$5)</f>
        <v>#VALUE!</v>
      </c>
      <c r="E136" s="0" t="e">
        <f aca="true">MAX(0,D136*(1+(_xlfn.NORM.INV(RAND(),Inputs!$D$39,Inputs!$C$39)))-'Year Schedule'!$K$6+'Year Schedule'!$L$6)</f>
        <v>#VALUE!</v>
      </c>
      <c r="F136" s="0" t="e">
        <f aca="true">MAX(0,E136*(1+(_xlfn.NORM.INV(RAND(),Inputs!$D$39,Inputs!$C$39)))-'Year Schedule'!$K$7+'Year Schedule'!$L$7)</f>
        <v>#VALUE!</v>
      </c>
      <c r="G136" s="0" t="e">
        <f aca="true">MAX(0,F136*(1+(_xlfn.NORM.INV(RAND(),Inputs!$D$39,Inputs!$C$39)))-'Year Schedule'!$K$8+'Year Schedule'!$L$8)</f>
        <v>#VALUE!</v>
      </c>
      <c r="H136" s="0" t="e">
        <f aca="true">MAX(0,G136*(1+(_xlfn.NORM.INV(RAND(),Inputs!$D$39,Inputs!$C$39)))-'Year Schedule'!$K$9+'Year Schedule'!$L$9)</f>
        <v>#VALUE!</v>
      </c>
      <c r="I136" s="0" t="e">
        <f aca="true">MAX(0,H136*(1+(_xlfn.NORM.INV(RAND(),Inputs!$D$39,Inputs!$C$39)))-'Year Schedule'!$K$10+'Year Schedule'!$L$10)</f>
        <v>#VALUE!</v>
      </c>
      <c r="J136" s="0" t="e">
        <f aca="true">MAX(0,I136*(1+(_xlfn.NORM.INV(RAND(),Inputs!$D$39,Inputs!$C$39)))-'Year Schedule'!$K$11+'Year Schedule'!$L$11)</f>
        <v>#VALUE!</v>
      </c>
      <c r="K136" s="0" t="e">
        <f aca="true">MAX(0,J136*(1+(_xlfn.NORM.INV(RAND(),Inputs!$D$39,Inputs!$C$39)))-'Year Schedule'!$K$12+'Year Schedule'!$L$12)</f>
        <v>#VALUE!</v>
      </c>
      <c r="L136" s="0" t="e">
        <f aca="true">MAX(0,K136*(1+(_xlfn.NORM.INV(RAND(),Inputs!$D$39,Inputs!$C$39)))-'Year Schedule'!$K$13+'Year Schedule'!$L$13)</f>
        <v>#VALUE!</v>
      </c>
      <c r="M136" s="0" t="e">
        <f aca="true">MAX(0,L136*(1+(_xlfn.NORM.INV(RAND(),Inputs!$D$39,Inputs!$C$39)))-'Year Schedule'!$K$14+'Year Schedule'!$L$14)</f>
        <v>#VALUE!</v>
      </c>
      <c r="N136" s="0" t="e">
        <f aca="true">MAX(0,M136*(1+(_xlfn.NORM.INV(RAND(),Inputs!$D$39,Inputs!$C$39)))-'Year Schedule'!$K$15+'Year Schedule'!$L$15)</f>
        <v>#VALUE!</v>
      </c>
      <c r="O136" s="0" t="e">
        <f aca="true">MAX(0,N136*(1+(_xlfn.NORM.INV(RAND(),Inputs!$D$39,Inputs!$C$39)))-'Year Schedule'!$K$16+'Year Schedule'!$L$16)</f>
        <v>#VALUE!</v>
      </c>
      <c r="P136" s="0" t="e">
        <f aca="true">MAX(0,O136*(1+(_xlfn.NORM.INV(RAND(),Inputs!$D$39,Inputs!$C$39)))-'Year Schedule'!$K$17+'Year Schedule'!$L$17)</f>
        <v>#VALUE!</v>
      </c>
      <c r="Q136" s="0" t="e">
        <f aca="true">MAX(0,P136*(1+(_xlfn.NORM.INV(RAND(),Inputs!$D$39,Inputs!$C$39)))-'Year Schedule'!$K$18+'Year Schedule'!$L$18)</f>
        <v>#VALUE!</v>
      </c>
      <c r="R136" s="0" t="e">
        <f aca="true">MAX(0,Q136*(1+(_xlfn.NORM.INV(RAND(),Inputs!$D$39,Inputs!$C$39)))-'Year Schedule'!$K$19+'Year Schedule'!$L$19)</f>
        <v>#VALUE!</v>
      </c>
      <c r="S136" s="0" t="e">
        <f aca="true">MAX(0,R136*(1+(_xlfn.NORM.INV(RAND(),Inputs!$D$39,Inputs!$C$39)))-'Year Schedule'!$K$20+'Year Schedule'!$L$20)</f>
        <v>#VALUE!</v>
      </c>
      <c r="T136" s="0" t="e">
        <f aca="true">MAX(0,S136*(1+(_xlfn.NORM.INV(RAND(),Inputs!$D$39,Inputs!$C$39)))-'Year Schedule'!$K$21+'Year Schedule'!$L$21)</f>
        <v>#VALUE!</v>
      </c>
      <c r="U136" s="0" t="e">
        <f aca="true">MAX(0,T136*(1+(_xlfn.NORM.INV(RAND(),Inputs!$D$39,Inputs!$C$39)))-'Year Schedule'!$K$22+'Year Schedule'!$L$22)</f>
        <v>#VALUE!</v>
      </c>
      <c r="V136" s="0" t="e">
        <f aca="true">MAX(0,U136*(1+(_xlfn.NORM.INV(RAND(),Inputs!$D$39,Inputs!$C$39)))-'Year Schedule'!$K$23+'Year Schedule'!$L$23)</f>
        <v>#VALUE!</v>
      </c>
      <c r="W136" s="0" t="e">
        <f aca="true">MAX(0,V136*(1+(_xlfn.NORM.INV(RAND(),Inputs!$D$39,Inputs!$C$39)))-'Year Schedule'!$K$24+'Year Schedule'!$L$24)</f>
        <v>#VALUE!</v>
      </c>
      <c r="X136" s="0" t="e">
        <f aca="true">MAX(0,W136*(1+(_xlfn.NORM.INV(RAND(),Inputs!$D$39,Inputs!$C$39)))-'Year Schedule'!$K$25+'Year Schedule'!$L$25)</f>
        <v>#VALUE!</v>
      </c>
      <c r="Y136" s="0" t="e">
        <f aca="true">MAX(0,X136*(1+(_xlfn.NORM.INV(RAND(),Inputs!$D$39,Inputs!$C$39)))-'Year Schedule'!$K$26+'Year Schedule'!$L$26)</f>
        <v>#VALUE!</v>
      </c>
      <c r="Z136" s="0" t="e">
        <f aca="true">MAX(0,Y136*(1+(_xlfn.NORM.INV(RAND(),Inputs!$D$39,Inputs!$C$39)))-'Year Schedule'!$K$27+'Year Schedule'!$L$27)</f>
        <v>#VALUE!</v>
      </c>
      <c r="AA136" s="0" t="e">
        <f aca="true">MAX(0,Z136*(1+(_xlfn.NORM.INV(RAND(),Inputs!$D$39,Inputs!$C$39)))-'Year Schedule'!$K$28+'Year Schedule'!$L$28)</f>
        <v>#VALUE!</v>
      </c>
      <c r="AB136" s="0" t="e">
        <f aca="true">MAX(0,AA136*(1+(_xlfn.NORM.INV(RAND(),Inputs!$D$39,Inputs!$C$39)))-'Year Schedule'!$K$29+'Year Schedule'!$L$29)</f>
        <v>#VALUE!</v>
      </c>
      <c r="AC136" s="0" t="e">
        <f aca="true">MAX(0,AB136*(1+(_xlfn.NORM.INV(RAND(),Inputs!$D$39,Inputs!$C$39)))-'Year Schedule'!$K$30+'Year Schedule'!$L$30)</f>
        <v>#VALUE!</v>
      </c>
      <c r="AD136" s="0" t="e">
        <f aca="true">MAX(0,AC136*(1+(_xlfn.NORM.INV(RAND(),Inputs!$D$39,Inputs!$C$39)))-'Year Schedule'!$K$31+'Year Schedule'!$L$31)</f>
        <v>#VALUE!</v>
      </c>
      <c r="AE136" s="0" t="e">
        <f aca="true">MAX(0,AD136*(1+(_xlfn.NORM.INV(RAND(),Inputs!$D$39,Inputs!$C$39)))-'Year Schedule'!$K$32+'Year Schedule'!$L$32)</f>
        <v>#VALUE!</v>
      </c>
      <c r="AF136" s="0" t="e">
        <f aca="true">MAX(0,AE136*(1+(_xlfn.NORM.INV(RAND(),Inputs!$D$39,Inputs!$C$39)))-'Year Schedule'!$K$33+'Year Schedule'!$L$33)</f>
        <v>#VALUE!</v>
      </c>
      <c r="AG136" s="0" t="e">
        <f aca="true">MAX(0,AF136*(1+(_xlfn.NORM.INV(RAND(),Inputs!$D$39,Inputs!$C$39)))-'Year Schedule'!$K$34+'Year Schedule'!$L$34)</f>
        <v>#VALUE!</v>
      </c>
      <c r="AH136" s="0" t="e">
        <f aca="true">MAX(0,AG136*(1+(_xlfn.NORM.INV(RAND(),Inputs!$D$39,Inputs!$C$39)))-'Year Schedule'!$K$35+'Year Schedule'!$L$35)</f>
        <v>#VALUE!</v>
      </c>
      <c r="AI136" s="0" t="e">
        <f aca="true">MAX(0,AH136*(1+(_xlfn.NORM.INV(RAND(),Inputs!$D$39,Inputs!$C$39)))-'Year Schedule'!$K$36+'Year Schedule'!$L$36)</f>
        <v>#VALUE!</v>
      </c>
      <c r="AJ136" s="0" t="e">
        <f aca="true">MAX(0,AI136*(1+(_xlfn.NORM.INV(RAND(),Inputs!$D$39,Inputs!$C$39)))-'Year Schedule'!$K$37+'Year Schedule'!$L$37)</f>
        <v>#VALUE!</v>
      </c>
      <c r="AK136" s="0" t="e">
        <f aca="true">MAX(0,AJ136*(1+(_xlfn.NORM.INV(RAND(),Inputs!$D$39,Inputs!$C$39)))-'Year Schedule'!$K$38+'Year Schedule'!$L$38)</f>
        <v>#VALUE!</v>
      </c>
      <c r="AL136" s="0" t="e">
        <f aca="true">MAX(0,AK136*(1+(_xlfn.NORM.INV(RAND(),Inputs!$D$39,Inputs!$C$39)))-'Year Schedule'!$K$39+'Year Schedule'!$L$39)</f>
        <v>#VALUE!</v>
      </c>
      <c r="AM136" s="0" t="e">
        <f aca="true">MAX(0,AL136*(1+(_xlfn.NORM.INV(RAND(),Inputs!$D$39,Inputs!$C$39)))-'Year Schedule'!$K$40+'Year Schedule'!$L$40)</f>
        <v>#VALUE!</v>
      </c>
      <c r="AN136" s="0" t="e">
        <f aca="true">MAX(0,AM136*(1+(_xlfn.NORM.INV(RAND(),Inputs!$D$39,Inputs!$C$39)))-'Year Schedule'!$K$41+'Year Schedule'!$L$41)</f>
        <v>#VALUE!</v>
      </c>
      <c r="AO136" s="0" t="e">
        <f aca="true">MAX(0,AN136*(1+(_xlfn.NORM.INV(RAND(),Inputs!$D$39,Inputs!$C$39)))-'Year Schedule'!$K$42+'Year Schedule'!$L$42)</f>
        <v>#VALUE!</v>
      </c>
      <c r="AP136" s="0" t="e">
        <f aca="true">MAX(0,AO136*(1+(_xlfn.NORM.INV(RAND(),Inputs!$D$39,Inputs!$C$39)))-'Year Schedule'!$K$43+'Year Schedule'!$L$43)</f>
        <v>#VALUE!</v>
      </c>
      <c r="AQ136" s="0" t="e">
        <f aca="true">MAX(0,AP136*(1+(_xlfn.NORM.INV(RAND(),Inputs!$D$39,Inputs!$C$39)))-'Year Schedule'!$K$44+'Year Schedule'!$L$44)</f>
        <v>#VALUE!</v>
      </c>
      <c r="AR136" s="0" t="e">
        <f aca="true">MAX(0,AQ136*(1+(_xlfn.NORM.INV(RAND(),Inputs!$D$39,Inputs!$C$39)))-'Year Schedule'!$K$45+'Year Schedule'!$L$45)</f>
        <v>#VALUE!</v>
      </c>
      <c r="AS136" s="0" t="e">
        <f aca="true">MAX(0,AR136*(1+(_xlfn.NORM.INV(RAND(),Inputs!$D$39,Inputs!$C$39)))-'Year Schedule'!$K$46+'Year Schedule'!$L$46)</f>
        <v>#VALUE!</v>
      </c>
      <c r="AT136" s="0" t="e">
        <f aca="true">MAX(0,AS136*(1+(_xlfn.NORM.INV(RAND(),Inputs!$D$39,Inputs!$C$39)))-'Year Schedule'!$K$47+'Year Schedule'!$L$47)</f>
        <v>#VALUE!</v>
      </c>
      <c r="AU136" s="0" t="e">
        <f aca="true">MAX(0,AT136*(1+(_xlfn.NORM.INV(RAND(),Inputs!$D$39,Inputs!$C$39)))-'Year Schedule'!$K$48+'Year Schedule'!$L$48)</f>
        <v>#VALUE!</v>
      </c>
      <c r="AV136" s="0" t="e">
        <f aca="true">MAX(0,AU136*(1+(_xlfn.NORM.INV(RAND(),Inputs!$D$39,Inputs!$C$39)))-'Year Schedule'!$K$49+'Year Schedule'!$L$49)</f>
        <v>#VALUE!</v>
      </c>
      <c r="AW136" s="0" t="e">
        <f aca="true">MAX(0,AV136*(1+(_xlfn.NORM.INV(RAND(),Inputs!$D$39,Inputs!$C$39)))-'Year Schedule'!$K$50+'Year Schedule'!$L$50)</f>
        <v>#VALUE!</v>
      </c>
      <c r="AX136" s="0" t="e">
        <f aca="true">MAX(0,AW136*(1+(_xlfn.NORM.INV(RAND(),Inputs!$D$39,Inputs!$C$39)))-'Year Schedule'!$K$51+'Year Schedule'!$L$51)</f>
        <v>#VALUE!</v>
      </c>
      <c r="AY136" s="0" t="e">
        <f aca="true">MAX(0,AX136*(1+(_xlfn.NORM.INV(RAND(),Inputs!$D$39,Inputs!$C$39)))-'Year Schedule'!$K$52+'Year Schedule'!$L$52)</f>
        <v>#VALUE!</v>
      </c>
      <c r="AZ136" s="0" t="e">
        <f aca="true">MAX(0,AY136*(1+(_xlfn.NORM.INV(RAND(),Inputs!$D$39,Inputs!$C$39)))-'Year Schedule'!$K$53+'Year Schedule'!$L$53)</f>
        <v>#VALUE!</v>
      </c>
      <c r="BA136" s="0" t="e">
        <f aca="false">INDEX(C136:AZ136,1,Inputs!$C$6)</f>
        <v>#VALUE!</v>
      </c>
      <c r="BB136" s="0" t="n">
        <f aca="false">IFERROR(EXP(SUMPRODUCT(LN((C136:INDEX(C136:AZ136,1,Inputs!$C$6)+$C$1004:INDEX($C$1004:$AZ$1004,1,Inputs!$C$6))/B136:INDEX(B136:AY136,1,Inputs!$C$6)))/Inputs!$C$6)-1,-1)</f>
        <v>-1</v>
      </c>
    </row>
    <row r="137" customFormat="false" ht="15" hidden="false" customHeight="true" outlineLevel="0" collapsed="false">
      <c r="A137" s="0" t="n">
        <v>135</v>
      </c>
      <c r="B137" s="177" t="n">
        <f aca="false">Inputs!$C$38</f>
        <v>0</v>
      </c>
      <c r="C137" s="0" t="e">
        <f aca="true">MAX(0,B137*(1+(_xlfn.NORM.INV(RAND(),Inputs!$D$39,Inputs!$C$39)))-'Year Schedule'!$K$4+'Year Schedule'!$L$4)</f>
        <v>#VALUE!</v>
      </c>
      <c r="D137" s="0" t="e">
        <f aca="true">MAX(0,C137*(1+(_xlfn.NORM.INV(RAND(),Inputs!$D$39,Inputs!$C$39)))-'Year Schedule'!$K$5+'Year Schedule'!$L$5)</f>
        <v>#VALUE!</v>
      </c>
      <c r="E137" s="0" t="e">
        <f aca="true">MAX(0,D137*(1+(_xlfn.NORM.INV(RAND(),Inputs!$D$39,Inputs!$C$39)))-'Year Schedule'!$K$6+'Year Schedule'!$L$6)</f>
        <v>#VALUE!</v>
      </c>
      <c r="F137" s="0" t="e">
        <f aca="true">MAX(0,E137*(1+(_xlfn.NORM.INV(RAND(),Inputs!$D$39,Inputs!$C$39)))-'Year Schedule'!$K$7+'Year Schedule'!$L$7)</f>
        <v>#VALUE!</v>
      </c>
      <c r="G137" s="0" t="e">
        <f aca="true">MAX(0,F137*(1+(_xlfn.NORM.INV(RAND(),Inputs!$D$39,Inputs!$C$39)))-'Year Schedule'!$K$8+'Year Schedule'!$L$8)</f>
        <v>#VALUE!</v>
      </c>
      <c r="H137" s="0" t="e">
        <f aca="true">MAX(0,G137*(1+(_xlfn.NORM.INV(RAND(),Inputs!$D$39,Inputs!$C$39)))-'Year Schedule'!$K$9+'Year Schedule'!$L$9)</f>
        <v>#VALUE!</v>
      </c>
      <c r="I137" s="0" t="e">
        <f aca="true">MAX(0,H137*(1+(_xlfn.NORM.INV(RAND(),Inputs!$D$39,Inputs!$C$39)))-'Year Schedule'!$K$10+'Year Schedule'!$L$10)</f>
        <v>#VALUE!</v>
      </c>
      <c r="J137" s="0" t="e">
        <f aca="true">MAX(0,I137*(1+(_xlfn.NORM.INV(RAND(),Inputs!$D$39,Inputs!$C$39)))-'Year Schedule'!$K$11+'Year Schedule'!$L$11)</f>
        <v>#VALUE!</v>
      </c>
      <c r="K137" s="0" t="e">
        <f aca="true">MAX(0,J137*(1+(_xlfn.NORM.INV(RAND(),Inputs!$D$39,Inputs!$C$39)))-'Year Schedule'!$K$12+'Year Schedule'!$L$12)</f>
        <v>#VALUE!</v>
      </c>
      <c r="L137" s="0" t="e">
        <f aca="true">MAX(0,K137*(1+(_xlfn.NORM.INV(RAND(),Inputs!$D$39,Inputs!$C$39)))-'Year Schedule'!$K$13+'Year Schedule'!$L$13)</f>
        <v>#VALUE!</v>
      </c>
      <c r="M137" s="0" t="e">
        <f aca="true">MAX(0,L137*(1+(_xlfn.NORM.INV(RAND(),Inputs!$D$39,Inputs!$C$39)))-'Year Schedule'!$K$14+'Year Schedule'!$L$14)</f>
        <v>#VALUE!</v>
      </c>
      <c r="N137" s="0" t="e">
        <f aca="true">MAX(0,M137*(1+(_xlfn.NORM.INV(RAND(),Inputs!$D$39,Inputs!$C$39)))-'Year Schedule'!$K$15+'Year Schedule'!$L$15)</f>
        <v>#VALUE!</v>
      </c>
      <c r="O137" s="0" t="e">
        <f aca="true">MAX(0,N137*(1+(_xlfn.NORM.INV(RAND(),Inputs!$D$39,Inputs!$C$39)))-'Year Schedule'!$K$16+'Year Schedule'!$L$16)</f>
        <v>#VALUE!</v>
      </c>
      <c r="P137" s="0" t="e">
        <f aca="true">MAX(0,O137*(1+(_xlfn.NORM.INV(RAND(),Inputs!$D$39,Inputs!$C$39)))-'Year Schedule'!$K$17+'Year Schedule'!$L$17)</f>
        <v>#VALUE!</v>
      </c>
      <c r="Q137" s="0" t="e">
        <f aca="true">MAX(0,P137*(1+(_xlfn.NORM.INV(RAND(),Inputs!$D$39,Inputs!$C$39)))-'Year Schedule'!$K$18+'Year Schedule'!$L$18)</f>
        <v>#VALUE!</v>
      </c>
      <c r="R137" s="0" t="e">
        <f aca="true">MAX(0,Q137*(1+(_xlfn.NORM.INV(RAND(),Inputs!$D$39,Inputs!$C$39)))-'Year Schedule'!$K$19+'Year Schedule'!$L$19)</f>
        <v>#VALUE!</v>
      </c>
      <c r="S137" s="0" t="e">
        <f aca="true">MAX(0,R137*(1+(_xlfn.NORM.INV(RAND(),Inputs!$D$39,Inputs!$C$39)))-'Year Schedule'!$K$20+'Year Schedule'!$L$20)</f>
        <v>#VALUE!</v>
      </c>
      <c r="T137" s="0" t="e">
        <f aca="true">MAX(0,S137*(1+(_xlfn.NORM.INV(RAND(),Inputs!$D$39,Inputs!$C$39)))-'Year Schedule'!$K$21+'Year Schedule'!$L$21)</f>
        <v>#VALUE!</v>
      </c>
      <c r="U137" s="0" t="e">
        <f aca="true">MAX(0,T137*(1+(_xlfn.NORM.INV(RAND(),Inputs!$D$39,Inputs!$C$39)))-'Year Schedule'!$K$22+'Year Schedule'!$L$22)</f>
        <v>#VALUE!</v>
      </c>
      <c r="V137" s="0" t="e">
        <f aca="true">MAX(0,U137*(1+(_xlfn.NORM.INV(RAND(),Inputs!$D$39,Inputs!$C$39)))-'Year Schedule'!$K$23+'Year Schedule'!$L$23)</f>
        <v>#VALUE!</v>
      </c>
      <c r="W137" s="0" t="e">
        <f aca="true">MAX(0,V137*(1+(_xlfn.NORM.INV(RAND(),Inputs!$D$39,Inputs!$C$39)))-'Year Schedule'!$K$24+'Year Schedule'!$L$24)</f>
        <v>#VALUE!</v>
      </c>
      <c r="X137" s="0" t="e">
        <f aca="true">MAX(0,W137*(1+(_xlfn.NORM.INV(RAND(),Inputs!$D$39,Inputs!$C$39)))-'Year Schedule'!$K$25+'Year Schedule'!$L$25)</f>
        <v>#VALUE!</v>
      </c>
      <c r="Y137" s="0" t="e">
        <f aca="true">MAX(0,X137*(1+(_xlfn.NORM.INV(RAND(),Inputs!$D$39,Inputs!$C$39)))-'Year Schedule'!$K$26+'Year Schedule'!$L$26)</f>
        <v>#VALUE!</v>
      </c>
      <c r="Z137" s="0" t="e">
        <f aca="true">MAX(0,Y137*(1+(_xlfn.NORM.INV(RAND(),Inputs!$D$39,Inputs!$C$39)))-'Year Schedule'!$K$27+'Year Schedule'!$L$27)</f>
        <v>#VALUE!</v>
      </c>
      <c r="AA137" s="0" t="e">
        <f aca="true">MAX(0,Z137*(1+(_xlfn.NORM.INV(RAND(),Inputs!$D$39,Inputs!$C$39)))-'Year Schedule'!$K$28+'Year Schedule'!$L$28)</f>
        <v>#VALUE!</v>
      </c>
      <c r="AB137" s="0" t="e">
        <f aca="true">MAX(0,AA137*(1+(_xlfn.NORM.INV(RAND(),Inputs!$D$39,Inputs!$C$39)))-'Year Schedule'!$K$29+'Year Schedule'!$L$29)</f>
        <v>#VALUE!</v>
      </c>
      <c r="AC137" s="0" t="e">
        <f aca="true">MAX(0,AB137*(1+(_xlfn.NORM.INV(RAND(),Inputs!$D$39,Inputs!$C$39)))-'Year Schedule'!$K$30+'Year Schedule'!$L$30)</f>
        <v>#VALUE!</v>
      </c>
      <c r="AD137" s="0" t="e">
        <f aca="true">MAX(0,AC137*(1+(_xlfn.NORM.INV(RAND(),Inputs!$D$39,Inputs!$C$39)))-'Year Schedule'!$K$31+'Year Schedule'!$L$31)</f>
        <v>#VALUE!</v>
      </c>
      <c r="AE137" s="0" t="e">
        <f aca="true">MAX(0,AD137*(1+(_xlfn.NORM.INV(RAND(),Inputs!$D$39,Inputs!$C$39)))-'Year Schedule'!$K$32+'Year Schedule'!$L$32)</f>
        <v>#VALUE!</v>
      </c>
      <c r="AF137" s="0" t="e">
        <f aca="true">MAX(0,AE137*(1+(_xlfn.NORM.INV(RAND(),Inputs!$D$39,Inputs!$C$39)))-'Year Schedule'!$K$33+'Year Schedule'!$L$33)</f>
        <v>#VALUE!</v>
      </c>
      <c r="AG137" s="0" t="e">
        <f aca="true">MAX(0,AF137*(1+(_xlfn.NORM.INV(RAND(),Inputs!$D$39,Inputs!$C$39)))-'Year Schedule'!$K$34+'Year Schedule'!$L$34)</f>
        <v>#VALUE!</v>
      </c>
      <c r="AH137" s="0" t="e">
        <f aca="true">MAX(0,AG137*(1+(_xlfn.NORM.INV(RAND(),Inputs!$D$39,Inputs!$C$39)))-'Year Schedule'!$K$35+'Year Schedule'!$L$35)</f>
        <v>#VALUE!</v>
      </c>
      <c r="AI137" s="0" t="e">
        <f aca="true">MAX(0,AH137*(1+(_xlfn.NORM.INV(RAND(),Inputs!$D$39,Inputs!$C$39)))-'Year Schedule'!$K$36+'Year Schedule'!$L$36)</f>
        <v>#VALUE!</v>
      </c>
      <c r="AJ137" s="0" t="e">
        <f aca="true">MAX(0,AI137*(1+(_xlfn.NORM.INV(RAND(),Inputs!$D$39,Inputs!$C$39)))-'Year Schedule'!$K$37+'Year Schedule'!$L$37)</f>
        <v>#VALUE!</v>
      </c>
      <c r="AK137" s="0" t="e">
        <f aca="true">MAX(0,AJ137*(1+(_xlfn.NORM.INV(RAND(),Inputs!$D$39,Inputs!$C$39)))-'Year Schedule'!$K$38+'Year Schedule'!$L$38)</f>
        <v>#VALUE!</v>
      </c>
      <c r="AL137" s="0" t="e">
        <f aca="true">MAX(0,AK137*(1+(_xlfn.NORM.INV(RAND(),Inputs!$D$39,Inputs!$C$39)))-'Year Schedule'!$K$39+'Year Schedule'!$L$39)</f>
        <v>#VALUE!</v>
      </c>
      <c r="AM137" s="0" t="e">
        <f aca="true">MAX(0,AL137*(1+(_xlfn.NORM.INV(RAND(),Inputs!$D$39,Inputs!$C$39)))-'Year Schedule'!$K$40+'Year Schedule'!$L$40)</f>
        <v>#VALUE!</v>
      </c>
      <c r="AN137" s="0" t="e">
        <f aca="true">MAX(0,AM137*(1+(_xlfn.NORM.INV(RAND(),Inputs!$D$39,Inputs!$C$39)))-'Year Schedule'!$K$41+'Year Schedule'!$L$41)</f>
        <v>#VALUE!</v>
      </c>
      <c r="AO137" s="0" t="e">
        <f aca="true">MAX(0,AN137*(1+(_xlfn.NORM.INV(RAND(),Inputs!$D$39,Inputs!$C$39)))-'Year Schedule'!$K$42+'Year Schedule'!$L$42)</f>
        <v>#VALUE!</v>
      </c>
      <c r="AP137" s="0" t="e">
        <f aca="true">MAX(0,AO137*(1+(_xlfn.NORM.INV(RAND(),Inputs!$D$39,Inputs!$C$39)))-'Year Schedule'!$K$43+'Year Schedule'!$L$43)</f>
        <v>#VALUE!</v>
      </c>
      <c r="AQ137" s="0" t="e">
        <f aca="true">MAX(0,AP137*(1+(_xlfn.NORM.INV(RAND(),Inputs!$D$39,Inputs!$C$39)))-'Year Schedule'!$K$44+'Year Schedule'!$L$44)</f>
        <v>#VALUE!</v>
      </c>
      <c r="AR137" s="0" t="e">
        <f aca="true">MAX(0,AQ137*(1+(_xlfn.NORM.INV(RAND(),Inputs!$D$39,Inputs!$C$39)))-'Year Schedule'!$K$45+'Year Schedule'!$L$45)</f>
        <v>#VALUE!</v>
      </c>
      <c r="AS137" s="0" t="e">
        <f aca="true">MAX(0,AR137*(1+(_xlfn.NORM.INV(RAND(),Inputs!$D$39,Inputs!$C$39)))-'Year Schedule'!$K$46+'Year Schedule'!$L$46)</f>
        <v>#VALUE!</v>
      </c>
      <c r="AT137" s="0" t="e">
        <f aca="true">MAX(0,AS137*(1+(_xlfn.NORM.INV(RAND(),Inputs!$D$39,Inputs!$C$39)))-'Year Schedule'!$K$47+'Year Schedule'!$L$47)</f>
        <v>#VALUE!</v>
      </c>
      <c r="AU137" s="0" t="e">
        <f aca="true">MAX(0,AT137*(1+(_xlfn.NORM.INV(RAND(),Inputs!$D$39,Inputs!$C$39)))-'Year Schedule'!$K$48+'Year Schedule'!$L$48)</f>
        <v>#VALUE!</v>
      </c>
      <c r="AV137" s="0" t="e">
        <f aca="true">MAX(0,AU137*(1+(_xlfn.NORM.INV(RAND(),Inputs!$D$39,Inputs!$C$39)))-'Year Schedule'!$K$49+'Year Schedule'!$L$49)</f>
        <v>#VALUE!</v>
      </c>
      <c r="AW137" s="0" t="e">
        <f aca="true">MAX(0,AV137*(1+(_xlfn.NORM.INV(RAND(),Inputs!$D$39,Inputs!$C$39)))-'Year Schedule'!$K$50+'Year Schedule'!$L$50)</f>
        <v>#VALUE!</v>
      </c>
      <c r="AX137" s="0" t="e">
        <f aca="true">MAX(0,AW137*(1+(_xlfn.NORM.INV(RAND(),Inputs!$D$39,Inputs!$C$39)))-'Year Schedule'!$K$51+'Year Schedule'!$L$51)</f>
        <v>#VALUE!</v>
      </c>
      <c r="AY137" s="0" t="e">
        <f aca="true">MAX(0,AX137*(1+(_xlfn.NORM.INV(RAND(),Inputs!$D$39,Inputs!$C$39)))-'Year Schedule'!$K$52+'Year Schedule'!$L$52)</f>
        <v>#VALUE!</v>
      </c>
      <c r="AZ137" s="0" t="e">
        <f aca="true">MAX(0,AY137*(1+(_xlfn.NORM.INV(RAND(),Inputs!$D$39,Inputs!$C$39)))-'Year Schedule'!$K$53+'Year Schedule'!$L$53)</f>
        <v>#VALUE!</v>
      </c>
      <c r="BA137" s="0" t="e">
        <f aca="false">INDEX(C137:AZ137,1,Inputs!$C$6)</f>
        <v>#VALUE!</v>
      </c>
      <c r="BB137" s="0" t="n">
        <f aca="false">IFERROR(EXP(SUMPRODUCT(LN((C137:INDEX(C137:AZ137,1,Inputs!$C$6)+$C$1004:INDEX($C$1004:$AZ$1004,1,Inputs!$C$6))/B137:INDEX(B137:AY137,1,Inputs!$C$6)))/Inputs!$C$6)-1,-1)</f>
        <v>-1</v>
      </c>
    </row>
    <row r="138" customFormat="false" ht="15" hidden="false" customHeight="true" outlineLevel="0" collapsed="false">
      <c r="A138" s="0" t="n">
        <v>136</v>
      </c>
      <c r="B138" s="177" t="n">
        <f aca="false">Inputs!$C$38</f>
        <v>0</v>
      </c>
      <c r="C138" s="0" t="e">
        <f aca="true">MAX(0,B138*(1+(_xlfn.NORM.INV(RAND(),Inputs!$D$39,Inputs!$C$39)))-'Year Schedule'!$K$4+'Year Schedule'!$L$4)</f>
        <v>#VALUE!</v>
      </c>
      <c r="D138" s="0" t="e">
        <f aca="true">MAX(0,C138*(1+(_xlfn.NORM.INV(RAND(),Inputs!$D$39,Inputs!$C$39)))-'Year Schedule'!$K$5+'Year Schedule'!$L$5)</f>
        <v>#VALUE!</v>
      </c>
      <c r="E138" s="0" t="e">
        <f aca="true">MAX(0,D138*(1+(_xlfn.NORM.INV(RAND(),Inputs!$D$39,Inputs!$C$39)))-'Year Schedule'!$K$6+'Year Schedule'!$L$6)</f>
        <v>#VALUE!</v>
      </c>
      <c r="F138" s="0" t="e">
        <f aca="true">MAX(0,E138*(1+(_xlfn.NORM.INV(RAND(),Inputs!$D$39,Inputs!$C$39)))-'Year Schedule'!$K$7+'Year Schedule'!$L$7)</f>
        <v>#VALUE!</v>
      </c>
      <c r="G138" s="0" t="e">
        <f aca="true">MAX(0,F138*(1+(_xlfn.NORM.INV(RAND(),Inputs!$D$39,Inputs!$C$39)))-'Year Schedule'!$K$8+'Year Schedule'!$L$8)</f>
        <v>#VALUE!</v>
      </c>
      <c r="H138" s="0" t="e">
        <f aca="true">MAX(0,G138*(1+(_xlfn.NORM.INV(RAND(),Inputs!$D$39,Inputs!$C$39)))-'Year Schedule'!$K$9+'Year Schedule'!$L$9)</f>
        <v>#VALUE!</v>
      </c>
      <c r="I138" s="0" t="e">
        <f aca="true">MAX(0,H138*(1+(_xlfn.NORM.INV(RAND(),Inputs!$D$39,Inputs!$C$39)))-'Year Schedule'!$K$10+'Year Schedule'!$L$10)</f>
        <v>#VALUE!</v>
      </c>
      <c r="J138" s="0" t="e">
        <f aca="true">MAX(0,I138*(1+(_xlfn.NORM.INV(RAND(),Inputs!$D$39,Inputs!$C$39)))-'Year Schedule'!$K$11+'Year Schedule'!$L$11)</f>
        <v>#VALUE!</v>
      </c>
      <c r="K138" s="0" t="e">
        <f aca="true">MAX(0,J138*(1+(_xlfn.NORM.INV(RAND(),Inputs!$D$39,Inputs!$C$39)))-'Year Schedule'!$K$12+'Year Schedule'!$L$12)</f>
        <v>#VALUE!</v>
      </c>
      <c r="L138" s="0" t="e">
        <f aca="true">MAX(0,K138*(1+(_xlfn.NORM.INV(RAND(),Inputs!$D$39,Inputs!$C$39)))-'Year Schedule'!$K$13+'Year Schedule'!$L$13)</f>
        <v>#VALUE!</v>
      </c>
      <c r="M138" s="0" t="e">
        <f aca="true">MAX(0,L138*(1+(_xlfn.NORM.INV(RAND(),Inputs!$D$39,Inputs!$C$39)))-'Year Schedule'!$K$14+'Year Schedule'!$L$14)</f>
        <v>#VALUE!</v>
      </c>
      <c r="N138" s="0" t="e">
        <f aca="true">MAX(0,M138*(1+(_xlfn.NORM.INV(RAND(),Inputs!$D$39,Inputs!$C$39)))-'Year Schedule'!$K$15+'Year Schedule'!$L$15)</f>
        <v>#VALUE!</v>
      </c>
      <c r="O138" s="0" t="e">
        <f aca="true">MAX(0,N138*(1+(_xlfn.NORM.INV(RAND(),Inputs!$D$39,Inputs!$C$39)))-'Year Schedule'!$K$16+'Year Schedule'!$L$16)</f>
        <v>#VALUE!</v>
      </c>
      <c r="P138" s="0" t="e">
        <f aca="true">MAX(0,O138*(1+(_xlfn.NORM.INV(RAND(),Inputs!$D$39,Inputs!$C$39)))-'Year Schedule'!$K$17+'Year Schedule'!$L$17)</f>
        <v>#VALUE!</v>
      </c>
      <c r="Q138" s="0" t="e">
        <f aca="true">MAX(0,P138*(1+(_xlfn.NORM.INV(RAND(),Inputs!$D$39,Inputs!$C$39)))-'Year Schedule'!$K$18+'Year Schedule'!$L$18)</f>
        <v>#VALUE!</v>
      </c>
      <c r="R138" s="0" t="e">
        <f aca="true">MAX(0,Q138*(1+(_xlfn.NORM.INV(RAND(),Inputs!$D$39,Inputs!$C$39)))-'Year Schedule'!$K$19+'Year Schedule'!$L$19)</f>
        <v>#VALUE!</v>
      </c>
      <c r="S138" s="0" t="e">
        <f aca="true">MAX(0,R138*(1+(_xlfn.NORM.INV(RAND(),Inputs!$D$39,Inputs!$C$39)))-'Year Schedule'!$K$20+'Year Schedule'!$L$20)</f>
        <v>#VALUE!</v>
      </c>
      <c r="T138" s="0" t="e">
        <f aca="true">MAX(0,S138*(1+(_xlfn.NORM.INV(RAND(),Inputs!$D$39,Inputs!$C$39)))-'Year Schedule'!$K$21+'Year Schedule'!$L$21)</f>
        <v>#VALUE!</v>
      </c>
      <c r="U138" s="0" t="e">
        <f aca="true">MAX(0,T138*(1+(_xlfn.NORM.INV(RAND(),Inputs!$D$39,Inputs!$C$39)))-'Year Schedule'!$K$22+'Year Schedule'!$L$22)</f>
        <v>#VALUE!</v>
      </c>
      <c r="V138" s="0" t="e">
        <f aca="true">MAX(0,U138*(1+(_xlfn.NORM.INV(RAND(),Inputs!$D$39,Inputs!$C$39)))-'Year Schedule'!$K$23+'Year Schedule'!$L$23)</f>
        <v>#VALUE!</v>
      </c>
      <c r="W138" s="0" t="e">
        <f aca="true">MAX(0,V138*(1+(_xlfn.NORM.INV(RAND(),Inputs!$D$39,Inputs!$C$39)))-'Year Schedule'!$K$24+'Year Schedule'!$L$24)</f>
        <v>#VALUE!</v>
      </c>
      <c r="X138" s="0" t="e">
        <f aca="true">MAX(0,W138*(1+(_xlfn.NORM.INV(RAND(),Inputs!$D$39,Inputs!$C$39)))-'Year Schedule'!$K$25+'Year Schedule'!$L$25)</f>
        <v>#VALUE!</v>
      </c>
      <c r="Y138" s="0" t="e">
        <f aca="true">MAX(0,X138*(1+(_xlfn.NORM.INV(RAND(),Inputs!$D$39,Inputs!$C$39)))-'Year Schedule'!$K$26+'Year Schedule'!$L$26)</f>
        <v>#VALUE!</v>
      </c>
      <c r="Z138" s="0" t="e">
        <f aca="true">MAX(0,Y138*(1+(_xlfn.NORM.INV(RAND(),Inputs!$D$39,Inputs!$C$39)))-'Year Schedule'!$K$27+'Year Schedule'!$L$27)</f>
        <v>#VALUE!</v>
      </c>
      <c r="AA138" s="0" t="e">
        <f aca="true">MAX(0,Z138*(1+(_xlfn.NORM.INV(RAND(),Inputs!$D$39,Inputs!$C$39)))-'Year Schedule'!$K$28+'Year Schedule'!$L$28)</f>
        <v>#VALUE!</v>
      </c>
      <c r="AB138" s="0" t="e">
        <f aca="true">MAX(0,AA138*(1+(_xlfn.NORM.INV(RAND(),Inputs!$D$39,Inputs!$C$39)))-'Year Schedule'!$K$29+'Year Schedule'!$L$29)</f>
        <v>#VALUE!</v>
      </c>
      <c r="AC138" s="0" t="e">
        <f aca="true">MAX(0,AB138*(1+(_xlfn.NORM.INV(RAND(),Inputs!$D$39,Inputs!$C$39)))-'Year Schedule'!$K$30+'Year Schedule'!$L$30)</f>
        <v>#VALUE!</v>
      </c>
      <c r="AD138" s="0" t="e">
        <f aca="true">MAX(0,AC138*(1+(_xlfn.NORM.INV(RAND(),Inputs!$D$39,Inputs!$C$39)))-'Year Schedule'!$K$31+'Year Schedule'!$L$31)</f>
        <v>#VALUE!</v>
      </c>
      <c r="AE138" s="0" t="e">
        <f aca="true">MAX(0,AD138*(1+(_xlfn.NORM.INV(RAND(),Inputs!$D$39,Inputs!$C$39)))-'Year Schedule'!$K$32+'Year Schedule'!$L$32)</f>
        <v>#VALUE!</v>
      </c>
      <c r="AF138" s="0" t="e">
        <f aca="true">MAX(0,AE138*(1+(_xlfn.NORM.INV(RAND(),Inputs!$D$39,Inputs!$C$39)))-'Year Schedule'!$K$33+'Year Schedule'!$L$33)</f>
        <v>#VALUE!</v>
      </c>
      <c r="AG138" s="0" t="e">
        <f aca="true">MAX(0,AF138*(1+(_xlfn.NORM.INV(RAND(),Inputs!$D$39,Inputs!$C$39)))-'Year Schedule'!$K$34+'Year Schedule'!$L$34)</f>
        <v>#VALUE!</v>
      </c>
      <c r="AH138" s="0" t="e">
        <f aca="true">MAX(0,AG138*(1+(_xlfn.NORM.INV(RAND(),Inputs!$D$39,Inputs!$C$39)))-'Year Schedule'!$K$35+'Year Schedule'!$L$35)</f>
        <v>#VALUE!</v>
      </c>
      <c r="AI138" s="0" t="e">
        <f aca="true">MAX(0,AH138*(1+(_xlfn.NORM.INV(RAND(),Inputs!$D$39,Inputs!$C$39)))-'Year Schedule'!$K$36+'Year Schedule'!$L$36)</f>
        <v>#VALUE!</v>
      </c>
      <c r="AJ138" s="0" t="e">
        <f aca="true">MAX(0,AI138*(1+(_xlfn.NORM.INV(RAND(),Inputs!$D$39,Inputs!$C$39)))-'Year Schedule'!$K$37+'Year Schedule'!$L$37)</f>
        <v>#VALUE!</v>
      </c>
      <c r="AK138" s="0" t="e">
        <f aca="true">MAX(0,AJ138*(1+(_xlfn.NORM.INV(RAND(),Inputs!$D$39,Inputs!$C$39)))-'Year Schedule'!$K$38+'Year Schedule'!$L$38)</f>
        <v>#VALUE!</v>
      </c>
      <c r="AL138" s="0" t="e">
        <f aca="true">MAX(0,AK138*(1+(_xlfn.NORM.INV(RAND(),Inputs!$D$39,Inputs!$C$39)))-'Year Schedule'!$K$39+'Year Schedule'!$L$39)</f>
        <v>#VALUE!</v>
      </c>
      <c r="AM138" s="0" t="e">
        <f aca="true">MAX(0,AL138*(1+(_xlfn.NORM.INV(RAND(),Inputs!$D$39,Inputs!$C$39)))-'Year Schedule'!$K$40+'Year Schedule'!$L$40)</f>
        <v>#VALUE!</v>
      </c>
      <c r="AN138" s="0" t="e">
        <f aca="true">MAX(0,AM138*(1+(_xlfn.NORM.INV(RAND(),Inputs!$D$39,Inputs!$C$39)))-'Year Schedule'!$K$41+'Year Schedule'!$L$41)</f>
        <v>#VALUE!</v>
      </c>
      <c r="AO138" s="0" t="e">
        <f aca="true">MAX(0,AN138*(1+(_xlfn.NORM.INV(RAND(),Inputs!$D$39,Inputs!$C$39)))-'Year Schedule'!$K$42+'Year Schedule'!$L$42)</f>
        <v>#VALUE!</v>
      </c>
      <c r="AP138" s="0" t="e">
        <f aca="true">MAX(0,AO138*(1+(_xlfn.NORM.INV(RAND(),Inputs!$D$39,Inputs!$C$39)))-'Year Schedule'!$K$43+'Year Schedule'!$L$43)</f>
        <v>#VALUE!</v>
      </c>
      <c r="AQ138" s="0" t="e">
        <f aca="true">MAX(0,AP138*(1+(_xlfn.NORM.INV(RAND(),Inputs!$D$39,Inputs!$C$39)))-'Year Schedule'!$K$44+'Year Schedule'!$L$44)</f>
        <v>#VALUE!</v>
      </c>
      <c r="AR138" s="0" t="e">
        <f aca="true">MAX(0,AQ138*(1+(_xlfn.NORM.INV(RAND(),Inputs!$D$39,Inputs!$C$39)))-'Year Schedule'!$K$45+'Year Schedule'!$L$45)</f>
        <v>#VALUE!</v>
      </c>
      <c r="AS138" s="0" t="e">
        <f aca="true">MAX(0,AR138*(1+(_xlfn.NORM.INV(RAND(),Inputs!$D$39,Inputs!$C$39)))-'Year Schedule'!$K$46+'Year Schedule'!$L$46)</f>
        <v>#VALUE!</v>
      </c>
      <c r="AT138" s="0" t="e">
        <f aca="true">MAX(0,AS138*(1+(_xlfn.NORM.INV(RAND(),Inputs!$D$39,Inputs!$C$39)))-'Year Schedule'!$K$47+'Year Schedule'!$L$47)</f>
        <v>#VALUE!</v>
      </c>
      <c r="AU138" s="0" t="e">
        <f aca="true">MAX(0,AT138*(1+(_xlfn.NORM.INV(RAND(),Inputs!$D$39,Inputs!$C$39)))-'Year Schedule'!$K$48+'Year Schedule'!$L$48)</f>
        <v>#VALUE!</v>
      </c>
      <c r="AV138" s="0" t="e">
        <f aca="true">MAX(0,AU138*(1+(_xlfn.NORM.INV(RAND(),Inputs!$D$39,Inputs!$C$39)))-'Year Schedule'!$K$49+'Year Schedule'!$L$49)</f>
        <v>#VALUE!</v>
      </c>
      <c r="AW138" s="0" t="e">
        <f aca="true">MAX(0,AV138*(1+(_xlfn.NORM.INV(RAND(),Inputs!$D$39,Inputs!$C$39)))-'Year Schedule'!$K$50+'Year Schedule'!$L$50)</f>
        <v>#VALUE!</v>
      </c>
      <c r="AX138" s="0" t="e">
        <f aca="true">MAX(0,AW138*(1+(_xlfn.NORM.INV(RAND(),Inputs!$D$39,Inputs!$C$39)))-'Year Schedule'!$K$51+'Year Schedule'!$L$51)</f>
        <v>#VALUE!</v>
      </c>
      <c r="AY138" s="0" t="e">
        <f aca="true">MAX(0,AX138*(1+(_xlfn.NORM.INV(RAND(),Inputs!$D$39,Inputs!$C$39)))-'Year Schedule'!$K$52+'Year Schedule'!$L$52)</f>
        <v>#VALUE!</v>
      </c>
      <c r="AZ138" s="0" t="e">
        <f aca="true">MAX(0,AY138*(1+(_xlfn.NORM.INV(RAND(),Inputs!$D$39,Inputs!$C$39)))-'Year Schedule'!$K$53+'Year Schedule'!$L$53)</f>
        <v>#VALUE!</v>
      </c>
      <c r="BA138" s="0" t="e">
        <f aca="false">INDEX(C138:AZ138,1,Inputs!$C$6)</f>
        <v>#VALUE!</v>
      </c>
      <c r="BB138" s="0" t="n">
        <f aca="false">IFERROR(EXP(SUMPRODUCT(LN((C138:INDEX(C138:AZ138,1,Inputs!$C$6)+$C$1004:INDEX($C$1004:$AZ$1004,1,Inputs!$C$6))/B138:INDEX(B138:AY138,1,Inputs!$C$6)))/Inputs!$C$6)-1,-1)</f>
        <v>-1</v>
      </c>
    </row>
    <row r="139" customFormat="false" ht="15" hidden="false" customHeight="true" outlineLevel="0" collapsed="false">
      <c r="A139" s="0" t="n">
        <v>137</v>
      </c>
      <c r="B139" s="177" t="n">
        <f aca="false">Inputs!$C$38</f>
        <v>0</v>
      </c>
      <c r="C139" s="0" t="e">
        <f aca="true">MAX(0,B139*(1+(_xlfn.NORM.INV(RAND(),Inputs!$D$39,Inputs!$C$39)))-'Year Schedule'!$K$4+'Year Schedule'!$L$4)</f>
        <v>#VALUE!</v>
      </c>
      <c r="D139" s="0" t="e">
        <f aca="true">MAX(0,C139*(1+(_xlfn.NORM.INV(RAND(),Inputs!$D$39,Inputs!$C$39)))-'Year Schedule'!$K$5+'Year Schedule'!$L$5)</f>
        <v>#VALUE!</v>
      </c>
      <c r="E139" s="0" t="e">
        <f aca="true">MAX(0,D139*(1+(_xlfn.NORM.INV(RAND(),Inputs!$D$39,Inputs!$C$39)))-'Year Schedule'!$K$6+'Year Schedule'!$L$6)</f>
        <v>#VALUE!</v>
      </c>
      <c r="F139" s="0" t="e">
        <f aca="true">MAX(0,E139*(1+(_xlfn.NORM.INV(RAND(),Inputs!$D$39,Inputs!$C$39)))-'Year Schedule'!$K$7+'Year Schedule'!$L$7)</f>
        <v>#VALUE!</v>
      </c>
      <c r="G139" s="0" t="e">
        <f aca="true">MAX(0,F139*(1+(_xlfn.NORM.INV(RAND(),Inputs!$D$39,Inputs!$C$39)))-'Year Schedule'!$K$8+'Year Schedule'!$L$8)</f>
        <v>#VALUE!</v>
      </c>
      <c r="H139" s="0" t="e">
        <f aca="true">MAX(0,G139*(1+(_xlfn.NORM.INV(RAND(),Inputs!$D$39,Inputs!$C$39)))-'Year Schedule'!$K$9+'Year Schedule'!$L$9)</f>
        <v>#VALUE!</v>
      </c>
      <c r="I139" s="0" t="e">
        <f aca="true">MAX(0,H139*(1+(_xlfn.NORM.INV(RAND(),Inputs!$D$39,Inputs!$C$39)))-'Year Schedule'!$K$10+'Year Schedule'!$L$10)</f>
        <v>#VALUE!</v>
      </c>
      <c r="J139" s="0" t="e">
        <f aca="true">MAX(0,I139*(1+(_xlfn.NORM.INV(RAND(),Inputs!$D$39,Inputs!$C$39)))-'Year Schedule'!$K$11+'Year Schedule'!$L$11)</f>
        <v>#VALUE!</v>
      </c>
      <c r="K139" s="0" t="e">
        <f aca="true">MAX(0,J139*(1+(_xlfn.NORM.INV(RAND(),Inputs!$D$39,Inputs!$C$39)))-'Year Schedule'!$K$12+'Year Schedule'!$L$12)</f>
        <v>#VALUE!</v>
      </c>
      <c r="L139" s="0" t="e">
        <f aca="true">MAX(0,K139*(1+(_xlfn.NORM.INV(RAND(),Inputs!$D$39,Inputs!$C$39)))-'Year Schedule'!$K$13+'Year Schedule'!$L$13)</f>
        <v>#VALUE!</v>
      </c>
      <c r="M139" s="0" t="e">
        <f aca="true">MAX(0,L139*(1+(_xlfn.NORM.INV(RAND(),Inputs!$D$39,Inputs!$C$39)))-'Year Schedule'!$K$14+'Year Schedule'!$L$14)</f>
        <v>#VALUE!</v>
      </c>
      <c r="N139" s="0" t="e">
        <f aca="true">MAX(0,M139*(1+(_xlfn.NORM.INV(RAND(),Inputs!$D$39,Inputs!$C$39)))-'Year Schedule'!$K$15+'Year Schedule'!$L$15)</f>
        <v>#VALUE!</v>
      </c>
      <c r="O139" s="0" t="e">
        <f aca="true">MAX(0,N139*(1+(_xlfn.NORM.INV(RAND(),Inputs!$D$39,Inputs!$C$39)))-'Year Schedule'!$K$16+'Year Schedule'!$L$16)</f>
        <v>#VALUE!</v>
      </c>
      <c r="P139" s="0" t="e">
        <f aca="true">MAX(0,O139*(1+(_xlfn.NORM.INV(RAND(),Inputs!$D$39,Inputs!$C$39)))-'Year Schedule'!$K$17+'Year Schedule'!$L$17)</f>
        <v>#VALUE!</v>
      </c>
      <c r="Q139" s="0" t="e">
        <f aca="true">MAX(0,P139*(1+(_xlfn.NORM.INV(RAND(),Inputs!$D$39,Inputs!$C$39)))-'Year Schedule'!$K$18+'Year Schedule'!$L$18)</f>
        <v>#VALUE!</v>
      </c>
      <c r="R139" s="0" t="e">
        <f aca="true">MAX(0,Q139*(1+(_xlfn.NORM.INV(RAND(),Inputs!$D$39,Inputs!$C$39)))-'Year Schedule'!$K$19+'Year Schedule'!$L$19)</f>
        <v>#VALUE!</v>
      </c>
      <c r="S139" s="0" t="e">
        <f aca="true">MAX(0,R139*(1+(_xlfn.NORM.INV(RAND(),Inputs!$D$39,Inputs!$C$39)))-'Year Schedule'!$K$20+'Year Schedule'!$L$20)</f>
        <v>#VALUE!</v>
      </c>
      <c r="T139" s="0" t="e">
        <f aca="true">MAX(0,S139*(1+(_xlfn.NORM.INV(RAND(),Inputs!$D$39,Inputs!$C$39)))-'Year Schedule'!$K$21+'Year Schedule'!$L$21)</f>
        <v>#VALUE!</v>
      </c>
      <c r="U139" s="0" t="e">
        <f aca="true">MAX(0,T139*(1+(_xlfn.NORM.INV(RAND(),Inputs!$D$39,Inputs!$C$39)))-'Year Schedule'!$K$22+'Year Schedule'!$L$22)</f>
        <v>#VALUE!</v>
      </c>
      <c r="V139" s="0" t="e">
        <f aca="true">MAX(0,U139*(1+(_xlfn.NORM.INV(RAND(),Inputs!$D$39,Inputs!$C$39)))-'Year Schedule'!$K$23+'Year Schedule'!$L$23)</f>
        <v>#VALUE!</v>
      </c>
      <c r="W139" s="0" t="e">
        <f aca="true">MAX(0,V139*(1+(_xlfn.NORM.INV(RAND(),Inputs!$D$39,Inputs!$C$39)))-'Year Schedule'!$K$24+'Year Schedule'!$L$24)</f>
        <v>#VALUE!</v>
      </c>
      <c r="X139" s="0" t="e">
        <f aca="true">MAX(0,W139*(1+(_xlfn.NORM.INV(RAND(),Inputs!$D$39,Inputs!$C$39)))-'Year Schedule'!$K$25+'Year Schedule'!$L$25)</f>
        <v>#VALUE!</v>
      </c>
      <c r="Y139" s="0" t="e">
        <f aca="true">MAX(0,X139*(1+(_xlfn.NORM.INV(RAND(),Inputs!$D$39,Inputs!$C$39)))-'Year Schedule'!$K$26+'Year Schedule'!$L$26)</f>
        <v>#VALUE!</v>
      </c>
      <c r="Z139" s="0" t="e">
        <f aca="true">MAX(0,Y139*(1+(_xlfn.NORM.INV(RAND(),Inputs!$D$39,Inputs!$C$39)))-'Year Schedule'!$K$27+'Year Schedule'!$L$27)</f>
        <v>#VALUE!</v>
      </c>
      <c r="AA139" s="0" t="e">
        <f aca="true">MAX(0,Z139*(1+(_xlfn.NORM.INV(RAND(),Inputs!$D$39,Inputs!$C$39)))-'Year Schedule'!$K$28+'Year Schedule'!$L$28)</f>
        <v>#VALUE!</v>
      </c>
      <c r="AB139" s="0" t="e">
        <f aca="true">MAX(0,AA139*(1+(_xlfn.NORM.INV(RAND(),Inputs!$D$39,Inputs!$C$39)))-'Year Schedule'!$K$29+'Year Schedule'!$L$29)</f>
        <v>#VALUE!</v>
      </c>
      <c r="AC139" s="0" t="e">
        <f aca="true">MAX(0,AB139*(1+(_xlfn.NORM.INV(RAND(),Inputs!$D$39,Inputs!$C$39)))-'Year Schedule'!$K$30+'Year Schedule'!$L$30)</f>
        <v>#VALUE!</v>
      </c>
      <c r="AD139" s="0" t="e">
        <f aca="true">MAX(0,AC139*(1+(_xlfn.NORM.INV(RAND(),Inputs!$D$39,Inputs!$C$39)))-'Year Schedule'!$K$31+'Year Schedule'!$L$31)</f>
        <v>#VALUE!</v>
      </c>
      <c r="AE139" s="0" t="e">
        <f aca="true">MAX(0,AD139*(1+(_xlfn.NORM.INV(RAND(),Inputs!$D$39,Inputs!$C$39)))-'Year Schedule'!$K$32+'Year Schedule'!$L$32)</f>
        <v>#VALUE!</v>
      </c>
      <c r="AF139" s="0" t="e">
        <f aca="true">MAX(0,AE139*(1+(_xlfn.NORM.INV(RAND(),Inputs!$D$39,Inputs!$C$39)))-'Year Schedule'!$K$33+'Year Schedule'!$L$33)</f>
        <v>#VALUE!</v>
      </c>
      <c r="AG139" s="0" t="e">
        <f aca="true">MAX(0,AF139*(1+(_xlfn.NORM.INV(RAND(),Inputs!$D$39,Inputs!$C$39)))-'Year Schedule'!$K$34+'Year Schedule'!$L$34)</f>
        <v>#VALUE!</v>
      </c>
      <c r="AH139" s="0" t="e">
        <f aca="true">MAX(0,AG139*(1+(_xlfn.NORM.INV(RAND(),Inputs!$D$39,Inputs!$C$39)))-'Year Schedule'!$K$35+'Year Schedule'!$L$35)</f>
        <v>#VALUE!</v>
      </c>
      <c r="AI139" s="0" t="e">
        <f aca="true">MAX(0,AH139*(1+(_xlfn.NORM.INV(RAND(),Inputs!$D$39,Inputs!$C$39)))-'Year Schedule'!$K$36+'Year Schedule'!$L$36)</f>
        <v>#VALUE!</v>
      </c>
      <c r="AJ139" s="0" t="e">
        <f aca="true">MAX(0,AI139*(1+(_xlfn.NORM.INV(RAND(),Inputs!$D$39,Inputs!$C$39)))-'Year Schedule'!$K$37+'Year Schedule'!$L$37)</f>
        <v>#VALUE!</v>
      </c>
      <c r="AK139" s="0" t="e">
        <f aca="true">MAX(0,AJ139*(1+(_xlfn.NORM.INV(RAND(),Inputs!$D$39,Inputs!$C$39)))-'Year Schedule'!$K$38+'Year Schedule'!$L$38)</f>
        <v>#VALUE!</v>
      </c>
      <c r="AL139" s="0" t="e">
        <f aca="true">MAX(0,AK139*(1+(_xlfn.NORM.INV(RAND(),Inputs!$D$39,Inputs!$C$39)))-'Year Schedule'!$K$39+'Year Schedule'!$L$39)</f>
        <v>#VALUE!</v>
      </c>
      <c r="AM139" s="0" t="e">
        <f aca="true">MAX(0,AL139*(1+(_xlfn.NORM.INV(RAND(),Inputs!$D$39,Inputs!$C$39)))-'Year Schedule'!$K$40+'Year Schedule'!$L$40)</f>
        <v>#VALUE!</v>
      </c>
      <c r="AN139" s="0" t="e">
        <f aca="true">MAX(0,AM139*(1+(_xlfn.NORM.INV(RAND(),Inputs!$D$39,Inputs!$C$39)))-'Year Schedule'!$K$41+'Year Schedule'!$L$41)</f>
        <v>#VALUE!</v>
      </c>
      <c r="AO139" s="0" t="e">
        <f aca="true">MAX(0,AN139*(1+(_xlfn.NORM.INV(RAND(),Inputs!$D$39,Inputs!$C$39)))-'Year Schedule'!$K$42+'Year Schedule'!$L$42)</f>
        <v>#VALUE!</v>
      </c>
      <c r="AP139" s="0" t="e">
        <f aca="true">MAX(0,AO139*(1+(_xlfn.NORM.INV(RAND(),Inputs!$D$39,Inputs!$C$39)))-'Year Schedule'!$K$43+'Year Schedule'!$L$43)</f>
        <v>#VALUE!</v>
      </c>
      <c r="AQ139" s="0" t="e">
        <f aca="true">MAX(0,AP139*(1+(_xlfn.NORM.INV(RAND(),Inputs!$D$39,Inputs!$C$39)))-'Year Schedule'!$K$44+'Year Schedule'!$L$44)</f>
        <v>#VALUE!</v>
      </c>
      <c r="AR139" s="0" t="e">
        <f aca="true">MAX(0,AQ139*(1+(_xlfn.NORM.INV(RAND(),Inputs!$D$39,Inputs!$C$39)))-'Year Schedule'!$K$45+'Year Schedule'!$L$45)</f>
        <v>#VALUE!</v>
      </c>
      <c r="AS139" s="0" t="e">
        <f aca="true">MAX(0,AR139*(1+(_xlfn.NORM.INV(RAND(),Inputs!$D$39,Inputs!$C$39)))-'Year Schedule'!$K$46+'Year Schedule'!$L$46)</f>
        <v>#VALUE!</v>
      </c>
      <c r="AT139" s="0" t="e">
        <f aca="true">MAX(0,AS139*(1+(_xlfn.NORM.INV(RAND(),Inputs!$D$39,Inputs!$C$39)))-'Year Schedule'!$K$47+'Year Schedule'!$L$47)</f>
        <v>#VALUE!</v>
      </c>
      <c r="AU139" s="0" t="e">
        <f aca="true">MAX(0,AT139*(1+(_xlfn.NORM.INV(RAND(),Inputs!$D$39,Inputs!$C$39)))-'Year Schedule'!$K$48+'Year Schedule'!$L$48)</f>
        <v>#VALUE!</v>
      </c>
      <c r="AV139" s="0" t="e">
        <f aca="true">MAX(0,AU139*(1+(_xlfn.NORM.INV(RAND(),Inputs!$D$39,Inputs!$C$39)))-'Year Schedule'!$K$49+'Year Schedule'!$L$49)</f>
        <v>#VALUE!</v>
      </c>
      <c r="AW139" s="0" t="e">
        <f aca="true">MAX(0,AV139*(1+(_xlfn.NORM.INV(RAND(),Inputs!$D$39,Inputs!$C$39)))-'Year Schedule'!$K$50+'Year Schedule'!$L$50)</f>
        <v>#VALUE!</v>
      </c>
      <c r="AX139" s="0" t="e">
        <f aca="true">MAX(0,AW139*(1+(_xlfn.NORM.INV(RAND(),Inputs!$D$39,Inputs!$C$39)))-'Year Schedule'!$K$51+'Year Schedule'!$L$51)</f>
        <v>#VALUE!</v>
      </c>
      <c r="AY139" s="0" t="e">
        <f aca="true">MAX(0,AX139*(1+(_xlfn.NORM.INV(RAND(),Inputs!$D$39,Inputs!$C$39)))-'Year Schedule'!$K$52+'Year Schedule'!$L$52)</f>
        <v>#VALUE!</v>
      </c>
      <c r="AZ139" s="0" t="e">
        <f aca="true">MAX(0,AY139*(1+(_xlfn.NORM.INV(RAND(),Inputs!$D$39,Inputs!$C$39)))-'Year Schedule'!$K$53+'Year Schedule'!$L$53)</f>
        <v>#VALUE!</v>
      </c>
      <c r="BA139" s="0" t="e">
        <f aca="false">INDEX(C139:AZ139,1,Inputs!$C$6)</f>
        <v>#VALUE!</v>
      </c>
      <c r="BB139" s="0" t="n">
        <f aca="false">IFERROR(EXP(SUMPRODUCT(LN((C139:INDEX(C139:AZ139,1,Inputs!$C$6)+$C$1004:INDEX($C$1004:$AZ$1004,1,Inputs!$C$6))/B139:INDEX(B139:AY139,1,Inputs!$C$6)))/Inputs!$C$6)-1,-1)</f>
        <v>-1</v>
      </c>
    </row>
    <row r="140" customFormat="false" ht="15" hidden="false" customHeight="true" outlineLevel="0" collapsed="false">
      <c r="A140" s="0" t="n">
        <v>138</v>
      </c>
      <c r="B140" s="177" t="n">
        <f aca="false">Inputs!$C$38</f>
        <v>0</v>
      </c>
      <c r="C140" s="0" t="e">
        <f aca="true">MAX(0,B140*(1+(_xlfn.NORM.INV(RAND(),Inputs!$D$39,Inputs!$C$39)))-'Year Schedule'!$K$4+'Year Schedule'!$L$4)</f>
        <v>#VALUE!</v>
      </c>
      <c r="D140" s="0" t="e">
        <f aca="true">MAX(0,C140*(1+(_xlfn.NORM.INV(RAND(),Inputs!$D$39,Inputs!$C$39)))-'Year Schedule'!$K$5+'Year Schedule'!$L$5)</f>
        <v>#VALUE!</v>
      </c>
      <c r="E140" s="0" t="e">
        <f aca="true">MAX(0,D140*(1+(_xlfn.NORM.INV(RAND(),Inputs!$D$39,Inputs!$C$39)))-'Year Schedule'!$K$6+'Year Schedule'!$L$6)</f>
        <v>#VALUE!</v>
      </c>
      <c r="F140" s="0" t="e">
        <f aca="true">MAX(0,E140*(1+(_xlfn.NORM.INV(RAND(),Inputs!$D$39,Inputs!$C$39)))-'Year Schedule'!$K$7+'Year Schedule'!$L$7)</f>
        <v>#VALUE!</v>
      </c>
      <c r="G140" s="0" t="e">
        <f aca="true">MAX(0,F140*(1+(_xlfn.NORM.INV(RAND(),Inputs!$D$39,Inputs!$C$39)))-'Year Schedule'!$K$8+'Year Schedule'!$L$8)</f>
        <v>#VALUE!</v>
      </c>
      <c r="H140" s="0" t="e">
        <f aca="true">MAX(0,G140*(1+(_xlfn.NORM.INV(RAND(),Inputs!$D$39,Inputs!$C$39)))-'Year Schedule'!$K$9+'Year Schedule'!$L$9)</f>
        <v>#VALUE!</v>
      </c>
      <c r="I140" s="0" t="e">
        <f aca="true">MAX(0,H140*(1+(_xlfn.NORM.INV(RAND(),Inputs!$D$39,Inputs!$C$39)))-'Year Schedule'!$K$10+'Year Schedule'!$L$10)</f>
        <v>#VALUE!</v>
      </c>
      <c r="J140" s="0" t="e">
        <f aca="true">MAX(0,I140*(1+(_xlfn.NORM.INV(RAND(),Inputs!$D$39,Inputs!$C$39)))-'Year Schedule'!$K$11+'Year Schedule'!$L$11)</f>
        <v>#VALUE!</v>
      </c>
      <c r="K140" s="0" t="e">
        <f aca="true">MAX(0,J140*(1+(_xlfn.NORM.INV(RAND(),Inputs!$D$39,Inputs!$C$39)))-'Year Schedule'!$K$12+'Year Schedule'!$L$12)</f>
        <v>#VALUE!</v>
      </c>
      <c r="L140" s="0" t="e">
        <f aca="true">MAX(0,K140*(1+(_xlfn.NORM.INV(RAND(),Inputs!$D$39,Inputs!$C$39)))-'Year Schedule'!$K$13+'Year Schedule'!$L$13)</f>
        <v>#VALUE!</v>
      </c>
      <c r="M140" s="0" t="e">
        <f aca="true">MAX(0,L140*(1+(_xlfn.NORM.INV(RAND(),Inputs!$D$39,Inputs!$C$39)))-'Year Schedule'!$K$14+'Year Schedule'!$L$14)</f>
        <v>#VALUE!</v>
      </c>
      <c r="N140" s="0" t="e">
        <f aca="true">MAX(0,M140*(1+(_xlfn.NORM.INV(RAND(),Inputs!$D$39,Inputs!$C$39)))-'Year Schedule'!$K$15+'Year Schedule'!$L$15)</f>
        <v>#VALUE!</v>
      </c>
      <c r="O140" s="0" t="e">
        <f aca="true">MAX(0,N140*(1+(_xlfn.NORM.INV(RAND(),Inputs!$D$39,Inputs!$C$39)))-'Year Schedule'!$K$16+'Year Schedule'!$L$16)</f>
        <v>#VALUE!</v>
      </c>
      <c r="P140" s="0" t="e">
        <f aca="true">MAX(0,O140*(1+(_xlfn.NORM.INV(RAND(),Inputs!$D$39,Inputs!$C$39)))-'Year Schedule'!$K$17+'Year Schedule'!$L$17)</f>
        <v>#VALUE!</v>
      </c>
      <c r="Q140" s="0" t="e">
        <f aca="true">MAX(0,P140*(1+(_xlfn.NORM.INV(RAND(),Inputs!$D$39,Inputs!$C$39)))-'Year Schedule'!$K$18+'Year Schedule'!$L$18)</f>
        <v>#VALUE!</v>
      </c>
      <c r="R140" s="0" t="e">
        <f aca="true">MAX(0,Q140*(1+(_xlfn.NORM.INV(RAND(),Inputs!$D$39,Inputs!$C$39)))-'Year Schedule'!$K$19+'Year Schedule'!$L$19)</f>
        <v>#VALUE!</v>
      </c>
      <c r="S140" s="0" t="e">
        <f aca="true">MAX(0,R140*(1+(_xlfn.NORM.INV(RAND(),Inputs!$D$39,Inputs!$C$39)))-'Year Schedule'!$K$20+'Year Schedule'!$L$20)</f>
        <v>#VALUE!</v>
      </c>
      <c r="T140" s="0" t="e">
        <f aca="true">MAX(0,S140*(1+(_xlfn.NORM.INV(RAND(),Inputs!$D$39,Inputs!$C$39)))-'Year Schedule'!$K$21+'Year Schedule'!$L$21)</f>
        <v>#VALUE!</v>
      </c>
      <c r="U140" s="0" t="e">
        <f aca="true">MAX(0,T140*(1+(_xlfn.NORM.INV(RAND(),Inputs!$D$39,Inputs!$C$39)))-'Year Schedule'!$K$22+'Year Schedule'!$L$22)</f>
        <v>#VALUE!</v>
      </c>
      <c r="V140" s="0" t="e">
        <f aca="true">MAX(0,U140*(1+(_xlfn.NORM.INV(RAND(),Inputs!$D$39,Inputs!$C$39)))-'Year Schedule'!$K$23+'Year Schedule'!$L$23)</f>
        <v>#VALUE!</v>
      </c>
      <c r="W140" s="0" t="e">
        <f aca="true">MAX(0,V140*(1+(_xlfn.NORM.INV(RAND(),Inputs!$D$39,Inputs!$C$39)))-'Year Schedule'!$K$24+'Year Schedule'!$L$24)</f>
        <v>#VALUE!</v>
      </c>
      <c r="X140" s="0" t="e">
        <f aca="true">MAX(0,W140*(1+(_xlfn.NORM.INV(RAND(),Inputs!$D$39,Inputs!$C$39)))-'Year Schedule'!$K$25+'Year Schedule'!$L$25)</f>
        <v>#VALUE!</v>
      </c>
      <c r="Y140" s="0" t="e">
        <f aca="true">MAX(0,X140*(1+(_xlfn.NORM.INV(RAND(),Inputs!$D$39,Inputs!$C$39)))-'Year Schedule'!$K$26+'Year Schedule'!$L$26)</f>
        <v>#VALUE!</v>
      </c>
      <c r="Z140" s="0" t="e">
        <f aca="true">MAX(0,Y140*(1+(_xlfn.NORM.INV(RAND(),Inputs!$D$39,Inputs!$C$39)))-'Year Schedule'!$K$27+'Year Schedule'!$L$27)</f>
        <v>#VALUE!</v>
      </c>
      <c r="AA140" s="0" t="e">
        <f aca="true">MAX(0,Z140*(1+(_xlfn.NORM.INV(RAND(),Inputs!$D$39,Inputs!$C$39)))-'Year Schedule'!$K$28+'Year Schedule'!$L$28)</f>
        <v>#VALUE!</v>
      </c>
      <c r="AB140" s="0" t="e">
        <f aca="true">MAX(0,AA140*(1+(_xlfn.NORM.INV(RAND(),Inputs!$D$39,Inputs!$C$39)))-'Year Schedule'!$K$29+'Year Schedule'!$L$29)</f>
        <v>#VALUE!</v>
      </c>
      <c r="AC140" s="0" t="e">
        <f aca="true">MAX(0,AB140*(1+(_xlfn.NORM.INV(RAND(),Inputs!$D$39,Inputs!$C$39)))-'Year Schedule'!$K$30+'Year Schedule'!$L$30)</f>
        <v>#VALUE!</v>
      </c>
      <c r="AD140" s="0" t="e">
        <f aca="true">MAX(0,AC140*(1+(_xlfn.NORM.INV(RAND(),Inputs!$D$39,Inputs!$C$39)))-'Year Schedule'!$K$31+'Year Schedule'!$L$31)</f>
        <v>#VALUE!</v>
      </c>
      <c r="AE140" s="0" t="e">
        <f aca="true">MAX(0,AD140*(1+(_xlfn.NORM.INV(RAND(),Inputs!$D$39,Inputs!$C$39)))-'Year Schedule'!$K$32+'Year Schedule'!$L$32)</f>
        <v>#VALUE!</v>
      </c>
      <c r="AF140" s="0" t="e">
        <f aca="true">MAX(0,AE140*(1+(_xlfn.NORM.INV(RAND(),Inputs!$D$39,Inputs!$C$39)))-'Year Schedule'!$K$33+'Year Schedule'!$L$33)</f>
        <v>#VALUE!</v>
      </c>
      <c r="AG140" s="0" t="e">
        <f aca="true">MAX(0,AF140*(1+(_xlfn.NORM.INV(RAND(),Inputs!$D$39,Inputs!$C$39)))-'Year Schedule'!$K$34+'Year Schedule'!$L$34)</f>
        <v>#VALUE!</v>
      </c>
      <c r="AH140" s="0" t="e">
        <f aca="true">MAX(0,AG140*(1+(_xlfn.NORM.INV(RAND(),Inputs!$D$39,Inputs!$C$39)))-'Year Schedule'!$K$35+'Year Schedule'!$L$35)</f>
        <v>#VALUE!</v>
      </c>
      <c r="AI140" s="0" t="e">
        <f aca="true">MAX(0,AH140*(1+(_xlfn.NORM.INV(RAND(),Inputs!$D$39,Inputs!$C$39)))-'Year Schedule'!$K$36+'Year Schedule'!$L$36)</f>
        <v>#VALUE!</v>
      </c>
      <c r="AJ140" s="0" t="e">
        <f aca="true">MAX(0,AI140*(1+(_xlfn.NORM.INV(RAND(),Inputs!$D$39,Inputs!$C$39)))-'Year Schedule'!$K$37+'Year Schedule'!$L$37)</f>
        <v>#VALUE!</v>
      </c>
      <c r="AK140" s="0" t="e">
        <f aca="true">MAX(0,AJ140*(1+(_xlfn.NORM.INV(RAND(),Inputs!$D$39,Inputs!$C$39)))-'Year Schedule'!$K$38+'Year Schedule'!$L$38)</f>
        <v>#VALUE!</v>
      </c>
      <c r="AL140" s="0" t="e">
        <f aca="true">MAX(0,AK140*(1+(_xlfn.NORM.INV(RAND(),Inputs!$D$39,Inputs!$C$39)))-'Year Schedule'!$K$39+'Year Schedule'!$L$39)</f>
        <v>#VALUE!</v>
      </c>
      <c r="AM140" s="0" t="e">
        <f aca="true">MAX(0,AL140*(1+(_xlfn.NORM.INV(RAND(),Inputs!$D$39,Inputs!$C$39)))-'Year Schedule'!$K$40+'Year Schedule'!$L$40)</f>
        <v>#VALUE!</v>
      </c>
      <c r="AN140" s="0" t="e">
        <f aca="true">MAX(0,AM140*(1+(_xlfn.NORM.INV(RAND(),Inputs!$D$39,Inputs!$C$39)))-'Year Schedule'!$K$41+'Year Schedule'!$L$41)</f>
        <v>#VALUE!</v>
      </c>
      <c r="AO140" s="0" t="e">
        <f aca="true">MAX(0,AN140*(1+(_xlfn.NORM.INV(RAND(),Inputs!$D$39,Inputs!$C$39)))-'Year Schedule'!$K$42+'Year Schedule'!$L$42)</f>
        <v>#VALUE!</v>
      </c>
      <c r="AP140" s="0" t="e">
        <f aca="true">MAX(0,AO140*(1+(_xlfn.NORM.INV(RAND(),Inputs!$D$39,Inputs!$C$39)))-'Year Schedule'!$K$43+'Year Schedule'!$L$43)</f>
        <v>#VALUE!</v>
      </c>
      <c r="AQ140" s="0" t="e">
        <f aca="true">MAX(0,AP140*(1+(_xlfn.NORM.INV(RAND(),Inputs!$D$39,Inputs!$C$39)))-'Year Schedule'!$K$44+'Year Schedule'!$L$44)</f>
        <v>#VALUE!</v>
      </c>
      <c r="AR140" s="0" t="e">
        <f aca="true">MAX(0,AQ140*(1+(_xlfn.NORM.INV(RAND(),Inputs!$D$39,Inputs!$C$39)))-'Year Schedule'!$K$45+'Year Schedule'!$L$45)</f>
        <v>#VALUE!</v>
      </c>
      <c r="AS140" s="0" t="e">
        <f aca="true">MAX(0,AR140*(1+(_xlfn.NORM.INV(RAND(),Inputs!$D$39,Inputs!$C$39)))-'Year Schedule'!$K$46+'Year Schedule'!$L$46)</f>
        <v>#VALUE!</v>
      </c>
      <c r="AT140" s="0" t="e">
        <f aca="true">MAX(0,AS140*(1+(_xlfn.NORM.INV(RAND(),Inputs!$D$39,Inputs!$C$39)))-'Year Schedule'!$K$47+'Year Schedule'!$L$47)</f>
        <v>#VALUE!</v>
      </c>
      <c r="AU140" s="0" t="e">
        <f aca="true">MAX(0,AT140*(1+(_xlfn.NORM.INV(RAND(),Inputs!$D$39,Inputs!$C$39)))-'Year Schedule'!$K$48+'Year Schedule'!$L$48)</f>
        <v>#VALUE!</v>
      </c>
      <c r="AV140" s="0" t="e">
        <f aca="true">MAX(0,AU140*(1+(_xlfn.NORM.INV(RAND(),Inputs!$D$39,Inputs!$C$39)))-'Year Schedule'!$K$49+'Year Schedule'!$L$49)</f>
        <v>#VALUE!</v>
      </c>
      <c r="AW140" s="0" t="e">
        <f aca="true">MAX(0,AV140*(1+(_xlfn.NORM.INV(RAND(),Inputs!$D$39,Inputs!$C$39)))-'Year Schedule'!$K$50+'Year Schedule'!$L$50)</f>
        <v>#VALUE!</v>
      </c>
      <c r="AX140" s="0" t="e">
        <f aca="true">MAX(0,AW140*(1+(_xlfn.NORM.INV(RAND(),Inputs!$D$39,Inputs!$C$39)))-'Year Schedule'!$K$51+'Year Schedule'!$L$51)</f>
        <v>#VALUE!</v>
      </c>
      <c r="AY140" s="0" t="e">
        <f aca="true">MAX(0,AX140*(1+(_xlfn.NORM.INV(RAND(),Inputs!$D$39,Inputs!$C$39)))-'Year Schedule'!$K$52+'Year Schedule'!$L$52)</f>
        <v>#VALUE!</v>
      </c>
      <c r="AZ140" s="0" t="e">
        <f aca="true">MAX(0,AY140*(1+(_xlfn.NORM.INV(RAND(),Inputs!$D$39,Inputs!$C$39)))-'Year Schedule'!$K$53+'Year Schedule'!$L$53)</f>
        <v>#VALUE!</v>
      </c>
      <c r="BA140" s="0" t="e">
        <f aca="false">INDEX(C140:AZ140,1,Inputs!$C$6)</f>
        <v>#VALUE!</v>
      </c>
      <c r="BB140" s="0" t="n">
        <f aca="false">IFERROR(EXP(SUMPRODUCT(LN((C140:INDEX(C140:AZ140,1,Inputs!$C$6)+$C$1004:INDEX($C$1004:$AZ$1004,1,Inputs!$C$6))/B140:INDEX(B140:AY140,1,Inputs!$C$6)))/Inputs!$C$6)-1,-1)</f>
        <v>-1</v>
      </c>
    </row>
    <row r="141" customFormat="false" ht="15" hidden="false" customHeight="true" outlineLevel="0" collapsed="false">
      <c r="A141" s="0" t="n">
        <v>139</v>
      </c>
      <c r="B141" s="177" t="n">
        <f aca="false">Inputs!$C$38</f>
        <v>0</v>
      </c>
      <c r="C141" s="0" t="e">
        <f aca="true">MAX(0,B141*(1+(_xlfn.NORM.INV(RAND(),Inputs!$D$39,Inputs!$C$39)))-'Year Schedule'!$K$4+'Year Schedule'!$L$4)</f>
        <v>#VALUE!</v>
      </c>
      <c r="D141" s="0" t="e">
        <f aca="true">MAX(0,C141*(1+(_xlfn.NORM.INV(RAND(),Inputs!$D$39,Inputs!$C$39)))-'Year Schedule'!$K$5+'Year Schedule'!$L$5)</f>
        <v>#VALUE!</v>
      </c>
      <c r="E141" s="0" t="e">
        <f aca="true">MAX(0,D141*(1+(_xlfn.NORM.INV(RAND(),Inputs!$D$39,Inputs!$C$39)))-'Year Schedule'!$K$6+'Year Schedule'!$L$6)</f>
        <v>#VALUE!</v>
      </c>
      <c r="F141" s="0" t="e">
        <f aca="true">MAX(0,E141*(1+(_xlfn.NORM.INV(RAND(),Inputs!$D$39,Inputs!$C$39)))-'Year Schedule'!$K$7+'Year Schedule'!$L$7)</f>
        <v>#VALUE!</v>
      </c>
      <c r="G141" s="0" t="e">
        <f aca="true">MAX(0,F141*(1+(_xlfn.NORM.INV(RAND(),Inputs!$D$39,Inputs!$C$39)))-'Year Schedule'!$K$8+'Year Schedule'!$L$8)</f>
        <v>#VALUE!</v>
      </c>
      <c r="H141" s="0" t="e">
        <f aca="true">MAX(0,G141*(1+(_xlfn.NORM.INV(RAND(),Inputs!$D$39,Inputs!$C$39)))-'Year Schedule'!$K$9+'Year Schedule'!$L$9)</f>
        <v>#VALUE!</v>
      </c>
      <c r="I141" s="0" t="e">
        <f aca="true">MAX(0,H141*(1+(_xlfn.NORM.INV(RAND(),Inputs!$D$39,Inputs!$C$39)))-'Year Schedule'!$K$10+'Year Schedule'!$L$10)</f>
        <v>#VALUE!</v>
      </c>
      <c r="J141" s="0" t="e">
        <f aca="true">MAX(0,I141*(1+(_xlfn.NORM.INV(RAND(),Inputs!$D$39,Inputs!$C$39)))-'Year Schedule'!$K$11+'Year Schedule'!$L$11)</f>
        <v>#VALUE!</v>
      </c>
      <c r="K141" s="0" t="e">
        <f aca="true">MAX(0,J141*(1+(_xlfn.NORM.INV(RAND(),Inputs!$D$39,Inputs!$C$39)))-'Year Schedule'!$K$12+'Year Schedule'!$L$12)</f>
        <v>#VALUE!</v>
      </c>
      <c r="L141" s="0" t="e">
        <f aca="true">MAX(0,K141*(1+(_xlfn.NORM.INV(RAND(),Inputs!$D$39,Inputs!$C$39)))-'Year Schedule'!$K$13+'Year Schedule'!$L$13)</f>
        <v>#VALUE!</v>
      </c>
      <c r="M141" s="0" t="e">
        <f aca="true">MAX(0,L141*(1+(_xlfn.NORM.INV(RAND(),Inputs!$D$39,Inputs!$C$39)))-'Year Schedule'!$K$14+'Year Schedule'!$L$14)</f>
        <v>#VALUE!</v>
      </c>
      <c r="N141" s="0" t="e">
        <f aca="true">MAX(0,M141*(1+(_xlfn.NORM.INV(RAND(),Inputs!$D$39,Inputs!$C$39)))-'Year Schedule'!$K$15+'Year Schedule'!$L$15)</f>
        <v>#VALUE!</v>
      </c>
      <c r="O141" s="0" t="e">
        <f aca="true">MAX(0,N141*(1+(_xlfn.NORM.INV(RAND(),Inputs!$D$39,Inputs!$C$39)))-'Year Schedule'!$K$16+'Year Schedule'!$L$16)</f>
        <v>#VALUE!</v>
      </c>
      <c r="P141" s="0" t="e">
        <f aca="true">MAX(0,O141*(1+(_xlfn.NORM.INV(RAND(),Inputs!$D$39,Inputs!$C$39)))-'Year Schedule'!$K$17+'Year Schedule'!$L$17)</f>
        <v>#VALUE!</v>
      </c>
      <c r="Q141" s="0" t="e">
        <f aca="true">MAX(0,P141*(1+(_xlfn.NORM.INV(RAND(),Inputs!$D$39,Inputs!$C$39)))-'Year Schedule'!$K$18+'Year Schedule'!$L$18)</f>
        <v>#VALUE!</v>
      </c>
      <c r="R141" s="0" t="e">
        <f aca="true">MAX(0,Q141*(1+(_xlfn.NORM.INV(RAND(),Inputs!$D$39,Inputs!$C$39)))-'Year Schedule'!$K$19+'Year Schedule'!$L$19)</f>
        <v>#VALUE!</v>
      </c>
      <c r="S141" s="0" t="e">
        <f aca="true">MAX(0,R141*(1+(_xlfn.NORM.INV(RAND(),Inputs!$D$39,Inputs!$C$39)))-'Year Schedule'!$K$20+'Year Schedule'!$L$20)</f>
        <v>#VALUE!</v>
      </c>
      <c r="T141" s="0" t="e">
        <f aca="true">MAX(0,S141*(1+(_xlfn.NORM.INV(RAND(),Inputs!$D$39,Inputs!$C$39)))-'Year Schedule'!$K$21+'Year Schedule'!$L$21)</f>
        <v>#VALUE!</v>
      </c>
      <c r="U141" s="0" t="e">
        <f aca="true">MAX(0,T141*(1+(_xlfn.NORM.INV(RAND(),Inputs!$D$39,Inputs!$C$39)))-'Year Schedule'!$K$22+'Year Schedule'!$L$22)</f>
        <v>#VALUE!</v>
      </c>
      <c r="V141" s="0" t="e">
        <f aca="true">MAX(0,U141*(1+(_xlfn.NORM.INV(RAND(),Inputs!$D$39,Inputs!$C$39)))-'Year Schedule'!$K$23+'Year Schedule'!$L$23)</f>
        <v>#VALUE!</v>
      </c>
      <c r="W141" s="0" t="e">
        <f aca="true">MAX(0,V141*(1+(_xlfn.NORM.INV(RAND(),Inputs!$D$39,Inputs!$C$39)))-'Year Schedule'!$K$24+'Year Schedule'!$L$24)</f>
        <v>#VALUE!</v>
      </c>
      <c r="X141" s="0" t="e">
        <f aca="true">MAX(0,W141*(1+(_xlfn.NORM.INV(RAND(),Inputs!$D$39,Inputs!$C$39)))-'Year Schedule'!$K$25+'Year Schedule'!$L$25)</f>
        <v>#VALUE!</v>
      </c>
      <c r="Y141" s="0" t="e">
        <f aca="true">MAX(0,X141*(1+(_xlfn.NORM.INV(RAND(),Inputs!$D$39,Inputs!$C$39)))-'Year Schedule'!$K$26+'Year Schedule'!$L$26)</f>
        <v>#VALUE!</v>
      </c>
      <c r="Z141" s="0" t="e">
        <f aca="true">MAX(0,Y141*(1+(_xlfn.NORM.INV(RAND(),Inputs!$D$39,Inputs!$C$39)))-'Year Schedule'!$K$27+'Year Schedule'!$L$27)</f>
        <v>#VALUE!</v>
      </c>
      <c r="AA141" s="0" t="e">
        <f aca="true">MAX(0,Z141*(1+(_xlfn.NORM.INV(RAND(),Inputs!$D$39,Inputs!$C$39)))-'Year Schedule'!$K$28+'Year Schedule'!$L$28)</f>
        <v>#VALUE!</v>
      </c>
      <c r="AB141" s="0" t="e">
        <f aca="true">MAX(0,AA141*(1+(_xlfn.NORM.INV(RAND(),Inputs!$D$39,Inputs!$C$39)))-'Year Schedule'!$K$29+'Year Schedule'!$L$29)</f>
        <v>#VALUE!</v>
      </c>
      <c r="AC141" s="0" t="e">
        <f aca="true">MAX(0,AB141*(1+(_xlfn.NORM.INV(RAND(),Inputs!$D$39,Inputs!$C$39)))-'Year Schedule'!$K$30+'Year Schedule'!$L$30)</f>
        <v>#VALUE!</v>
      </c>
      <c r="AD141" s="0" t="e">
        <f aca="true">MAX(0,AC141*(1+(_xlfn.NORM.INV(RAND(),Inputs!$D$39,Inputs!$C$39)))-'Year Schedule'!$K$31+'Year Schedule'!$L$31)</f>
        <v>#VALUE!</v>
      </c>
      <c r="AE141" s="0" t="e">
        <f aca="true">MAX(0,AD141*(1+(_xlfn.NORM.INV(RAND(),Inputs!$D$39,Inputs!$C$39)))-'Year Schedule'!$K$32+'Year Schedule'!$L$32)</f>
        <v>#VALUE!</v>
      </c>
      <c r="AF141" s="0" t="e">
        <f aca="true">MAX(0,AE141*(1+(_xlfn.NORM.INV(RAND(),Inputs!$D$39,Inputs!$C$39)))-'Year Schedule'!$K$33+'Year Schedule'!$L$33)</f>
        <v>#VALUE!</v>
      </c>
      <c r="AG141" s="0" t="e">
        <f aca="true">MAX(0,AF141*(1+(_xlfn.NORM.INV(RAND(),Inputs!$D$39,Inputs!$C$39)))-'Year Schedule'!$K$34+'Year Schedule'!$L$34)</f>
        <v>#VALUE!</v>
      </c>
      <c r="AH141" s="0" t="e">
        <f aca="true">MAX(0,AG141*(1+(_xlfn.NORM.INV(RAND(),Inputs!$D$39,Inputs!$C$39)))-'Year Schedule'!$K$35+'Year Schedule'!$L$35)</f>
        <v>#VALUE!</v>
      </c>
      <c r="AI141" s="0" t="e">
        <f aca="true">MAX(0,AH141*(1+(_xlfn.NORM.INV(RAND(),Inputs!$D$39,Inputs!$C$39)))-'Year Schedule'!$K$36+'Year Schedule'!$L$36)</f>
        <v>#VALUE!</v>
      </c>
      <c r="AJ141" s="0" t="e">
        <f aca="true">MAX(0,AI141*(1+(_xlfn.NORM.INV(RAND(),Inputs!$D$39,Inputs!$C$39)))-'Year Schedule'!$K$37+'Year Schedule'!$L$37)</f>
        <v>#VALUE!</v>
      </c>
      <c r="AK141" s="0" t="e">
        <f aca="true">MAX(0,AJ141*(1+(_xlfn.NORM.INV(RAND(),Inputs!$D$39,Inputs!$C$39)))-'Year Schedule'!$K$38+'Year Schedule'!$L$38)</f>
        <v>#VALUE!</v>
      </c>
      <c r="AL141" s="0" t="e">
        <f aca="true">MAX(0,AK141*(1+(_xlfn.NORM.INV(RAND(),Inputs!$D$39,Inputs!$C$39)))-'Year Schedule'!$K$39+'Year Schedule'!$L$39)</f>
        <v>#VALUE!</v>
      </c>
      <c r="AM141" s="0" t="e">
        <f aca="true">MAX(0,AL141*(1+(_xlfn.NORM.INV(RAND(),Inputs!$D$39,Inputs!$C$39)))-'Year Schedule'!$K$40+'Year Schedule'!$L$40)</f>
        <v>#VALUE!</v>
      </c>
      <c r="AN141" s="0" t="e">
        <f aca="true">MAX(0,AM141*(1+(_xlfn.NORM.INV(RAND(),Inputs!$D$39,Inputs!$C$39)))-'Year Schedule'!$K$41+'Year Schedule'!$L$41)</f>
        <v>#VALUE!</v>
      </c>
      <c r="AO141" s="0" t="e">
        <f aca="true">MAX(0,AN141*(1+(_xlfn.NORM.INV(RAND(),Inputs!$D$39,Inputs!$C$39)))-'Year Schedule'!$K$42+'Year Schedule'!$L$42)</f>
        <v>#VALUE!</v>
      </c>
      <c r="AP141" s="0" t="e">
        <f aca="true">MAX(0,AO141*(1+(_xlfn.NORM.INV(RAND(),Inputs!$D$39,Inputs!$C$39)))-'Year Schedule'!$K$43+'Year Schedule'!$L$43)</f>
        <v>#VALUE!</v>
      </c>
      <c r="AQ141" s="0" t="e">
        <f aca="true">MAX(0,AP141*(1+(_xlfn.NORM.INV(RAND(),Inputs!$D$39,Inputs!$C$39)))-'Year Schedule'!$K$44+'Year Schedule'!$L$44)</f>
        <v>#VALUE!</v>
      </c>
      <c r="AR141" s="0" t="e">
        <f aca="true">MAX(0,AQ141*(1+(_xlfn.NORM.INV(RAND(),Inputs!$D$39,Inputs!$C$39)))-'Year Schedule'!$K$45+'Year Schedule'!$L$45)</f>
        <v>#VALUE!</v>
      </c>
      <c r="AS141" s="0" t="e">
        <f aca="true">MAX(0,AR141*(1+(_xlfn.NORM.INV(RAND(),Inputs!$D$39,Inputs!$C$39)))-'Year Schedule'!$K$46+'Year Schedule'!$L$46)</f>
        <v>#VALUE!</v>
      </c>
      <c r="AT141" s="0" t="e">
        <f aca="true">MAX(0,AS141*(1+(_xlfn.NORM.INV(RAND(),Inputs!$D$39,Inputs!$C$39)))-'Year Schedule'!$K$47+'Year Schedule'!$L$47)</f>
        <v>#VALUE!</v>
      </c>
      <c r="AU141" s="0" t="e">
        <f aca="true">MAX(0,AT141*(1+(_xlfn.NORM.INV(RAND(),Inputs!$D$39,Inputs!$C$39)))-'Year Schedule'!$K$48+'Year Schedule'!$L$48)</f>
        <v>#VALUE!</v>
      </c>
      <c r="AV141" s="0" t="e">
        <f aca="true">MAX(0,AU141*(1+(_xlfn.NORM.INV(RAND(),Inputs!$D$39,Inputs!$C$39)))-'Year Schedule'!$K$49+'Year Schedule'!$L$49)</f>
        <v>#VALUE!</v>
      </c>
      <c r="AW141" s="0" t="e">
        <f aca="true">MAX(0,AV141*(1+(_xlfn.NORM.INV(RAND(),Inputs!$D$39,Inputs!$C$39)))-'Year Schedule'!$K$50+'Year Schedule'!$L$50)</f>
        <v>#VALUE!</v>
      </c>
      <c r="AX141" s="0" t="e">
        <f aca="true">MAX(0,AW141*(1+(_xlfn.NORM.INV(RAND(),Inputs!$D$39,Inputs!$C$39)))-'Year Schedule'!$K$51+'Year Schedule'!$L$51)</f>
        <v>#VALUE!</v>
      </c>
      <c r="AY141" s="0" t="e">
        <f aca="true">MAX(0,AX141*(1+(_xlfn.NORM.INV(RAND(),Inputs!$D$39,Inputs!$C$39)))-'Year Schedule'!$K$52+'Year Schedule'!$L$52)</f>
        <v>#VALUE!</v>
      </c>
      <c r="AZ141" s="0" t="e">
        <f aca="true">MAX(0,AY141*(1+(_xlfn.NORM.INV(RAND(),Inputs!$D$39,Inputs!$C$39)))-'Year Schedule'!$K$53+'Year Schedule'!$L$53)</f>
        <v>#VALUE!</v>
      </c>
      <c r="BA141" s="0" t="e">
        <f aca="false">INDEX(C141:AZ141,1,Inputs!$C$6)</f>
        <v>#VALUE!</v>
      </c>
      <c r="BB141" s="0" t="n">
        <f aca="false">IFERROR(EXP(SUMPRODUCT(LN((C141:INDEX(C141:AZ141,1,Inputs!$C$6)+$C$1004:INDEX($C$1004:$AZ$1004,1,Inputs!$C$6))/B141:INDEX(B141:AY141,1,Inputs!$C$6)))/Inputs!$C$6)-1,-1)</f>
        <v>-1</v>
      </c>
    </row>
    <row r="142" customFormat="false" ht="15" hidden="false" customHeight="true" outlineLevel="0" collapsed="false">
      <c r="A142" s="0" t="n">
        <v>140</v>
      </c>
      <c r="B142" s="177" t="n">
        <f aca="false">Inputs!$C$38</f>
        <v>0</v>
      </c>
      <c r="C142" s="0" t="e">
        <f aca="true">MAX(0,B142*(1+(_xlfn.NORM.INV(RAND(),Inputs!$D$39,Inputs!$C$39)))-'Year Schedule'!$K$4+'Year Schedule'!$L$4)</f>
        <v>#VALUE!</v>
      </c>
      <c r="D142" s="0" t="e">
        <f aca="true">MAX(0,C142*(1+(_xlfn.NORM.INV(RAND(),Inputs!$D$39,Inputs!$C$39)))-'Year Schedule'!$K$5+'Year Schedule'!$L$5)</f>
        <v>#VALUE!</v>
      </c>
      <c r="E142" s="0" t="e">
        <f aca="true">MAX(0,D142*(1+(_xlfn.NORM.INV(RAND(),Inputs!$D$39,Inputs!$C$39)))-'Year Schedule'!$K$6+'Year Schedule'!$L$6)</f>
        <v>#VALUE!</v>
      </c>
      <c r="F142" s="0" t="e">
        <f aca="true">MAX(0,E142*(1+(_xlfn.NORM.INV(RAND(),Inputs!$D$39,Inputs!$C$39)))-'Year Schedule'!$K$7+'Year Schedule'!$L$7)</f>
        <v>#VALUE!</v>
      </c>
      <c r="G142" s="0" t="e">
        <f aca="true">MAX(0,F142*(1+(_xlfn.NORM.INV(RAND(),Inputs!$D$39,Inputs!$C$39)))-'Year Schedule'!$K$8+'Year Schedule'!$L$8)</f>
        <v>#VALUE!</v>
      </c>
      <c r="H142" s="0" t="e">
        <f aca="true">MAX(0,G142*(1+(_xlfn.NORM.INV(RAND(),Inputs!$D$39,Inputs!$C$39)))-'Year Schedule'!$K$9+'Year Schedule'!$L$9)</f>
        <v>#VALUE!</v>
      </c>
      <c r="I142" s="0" t="e">
        <f aca="true">MAX(0,H142*(1+(_xlfn.NORM.INV(RAND(),Inputs!$D$39,Inputs!$C$39)))-'Year Schedule'!$K$10+'Year Schedule'!$L$10)</f>
        <v>#VALUE!</v>
      </c>
      <c r="J142" s="0" t="e">
        <f aca="true">MAX(0,I142*(1+(_xlfn.NORM.INV(RAND(),Inputs!$D$39,Inputs!$C$39)))-'Year Schedule'!$K$11+'Year Schedule'!$L$11)</f>
        <v>#VALUE!</v>
      </c>
      <c r="K142" s="0" t="e">
        <f aca="true">MAX(0,J142*(1+(_xlfn.NORM.INV(RAND(),Inputs!$D$39,Inputs!$C$39)))-'Year Schedule'!$K$12+'Year Schedule'!$L$12)</f>
        <v>#VALUE!</v>
      </c>
      <c r="L142" s="0" t="e">
        <f aca="true">MAX(0,K142*(1+(_xlfn.NORM.INV(RAND(),Inputs!$D$39,Inputs!$C$39)))-'Year Schedule'!$K$13+'Year Schedule'!$L$13)</f>
        <v>#VALUE!</v>
      </c>
      <c r="M142" s="0" t="e">
        <f aca="true">MAX(0,L142*(1+(_xlfn.NORM.INV(RAND(),Inputs!$D$39,Inputs!$C$39)))-'Year Schedule'!$K$14+'Year Schedule'!$L$14)</f>
        <v>#VALUE!</v>
      </c>
      <c r="N142" s="0" t="e">
        <f aca="true">MAX(0,M142*(1+(_xlfn.NORM.INV(RAND(),Inputs!$D$39,Inputs!$C$39)))-'Year Schedule'!$K$15+'Year Schedule'!$L$15)</f>
        <v>#VALUE!</v>
      </c>
      <c r="O142" s="0" t="e">
        <f aca="true">MAX(0,N142*(1+(_xlfn.NORM.INV(RAND(),Inputs!$D$39,Inputs!$C$39)))-'Year Schedule'!$K$16+'Year Schedule'!$L$16)</f>
        <v>#VALUE!</v>
      </c>
      <c r="P142" s="0" t="e">
        <f aca="true">MAX(0,O142*(1+(_xlfn.NORM.INV(RAND(),Inputs!$D$39,Inputs!$C$39)))-'Year Schedule'!$K$17+'Year Schedule'!$L$17)</f>
        <v>#VALUE!</v>
      </c>
      <c r="Q142" s="0" t="e">
        <f aca="true">MAX(0,P142*(1+(_xlfn.NORM.INV(RAND(),Inputs!$D$39,Inputs!$C$39)))-'Year Schedule'!$K$18+'Year Schedule'!$L$18)</f>
        <v>#VALUE!</v>
      </c>
      <c r="R142" s="0" t="e">
        <f aca="true">MAX(0,Q142*(1+(_xlfn.NORM.INV(RAND(),Inputs!$D$39,Inputs!$C$39)))-'Year Schedule'!$K$19+'Year Schedule'!$L$19)</f>
        <v>#VALUE!</v>
      </c>
      <c r="S142" s="0" t="e">
        <f aca="true">MAX(0,R142*(1+(_xlfn.NORM.INV(RAND(),Inputs!$D$39,Inputs!$C$39)))-'Year Schedule'!$K$20+'Year Schedule'!$L$20)</f>
        <v>#VALUE!</v>
      </c>
      <c r="T142" s="0" t="e">
        <f aca="true">MAX(0,S142*(1+(_xlfn.NORM.INV(RAND(),Inputs!$D$39,Inputs!$C$39)))-'Year Schedule'!$K$21+'Year Schedule'!$L$21)</f>
        <v>#VALUE!</v>
      </c>
      <c r="U142" s="0" t="e">
        <f aca="true">MAX(0,T142*(1+(_xlfn.NORM.INV(RAND(),Inputs!$D$39,Inputs!$C$39)))-'Year Schedule'!$K$22+'Year Schedule'!$L$22)</f>
        <v>#VALUE!</v>
      </c>
      <c r="V142" s="0" t="e">
        <f aca="true">MAX(0,U142*(1+(_xlfn.NORM.INV(RAND(),Inputs!$D$39,Inputs!$C$39)))-'Year Schedule'!$K$23+'Year Schedule'!$L$23)</f>
        <v>#VALUE!</v>
      </c>
      <c r="W142" s="0" t="e">
        <f aca="true">MAX(0,V142*(1+(_xlfn.NORM.INV(RAND(),Inputs!$D$39,Inputs!$C$39)))-'Year Schedule'!$K$24+'Year Schedule'!$L$24)</f>
        <v>#VALUE!</v>
      </c>
      <c r="X142" s="0" t="e">
        <f aca="true">MAX(0,W142*(1+(_xlfn.NORM.INV(RAND(),Inputs!$D$39,Inputs!$C$39)))-'Year Schedule'!$K$25+'Year Schedule'!$L$25)</f>
        <v>#VALUE!</v>
      </c>
      <c r="Y142" s="0" t="e">
        <f aca="true">MAX(0,X142*(1+(_xlfn.NORM.INV(RAND(),Inputs!$D$39,Inputs!$C$39)))-'Year Schedule'!$K$26+'Year Schedule'!$L$26)</f>
        <v>#VALUE!</v>
      </c>
      <c r="Z142" s="0" t="e">
        <f aca="true">MAX(0,Y142*(1+(_xlfn.NORM.INV(RAND(),Inputs!$D$39,Inputs!$C$39)))-'Year Schedule'!$K$27+'Year Schedule'!$L$27)</f>
        <v>#VALUE!</v>
      </c>
      <c r="AA142" s="0" t="e">
        <f aca="true">MAX(0,Z142*(1+(_xlfn.NORM.INV(RAND(),Inputs!$D$39,Inputs!$C$39)))-'Year Schedule'!$K$28+'Year Schedule'!$L$28)</f>
        <v>#VALUE!</v>
      </c>
      <c r="AB142" s="0" t="e">
        <f aca="true">MAX(0,AA142*(1+(_xlfn.NORM.INV(RAND(),Inputs!$D$39,Inputs!$C$39)))-'Year Schedule'!$K$29+'Year Schedule'!$L$29)</f>
        <v>#VALUE!</v>
      </c>
      <c r="AC142" s="0" t="e">
        <f aca="true">MAX(0,AB142*(1+(_xlfn.NORM.INV(RAND(),Inputs!$D$39,Inputs!$C$39)))-'Year Schedule'!$K$30+'Year Schedule'!$L$30)</f>
        <v>#VALUE!</v>
      </c>
      <c r="AD142" s="0" t="e">
        <f aca="true">MAX(0,AC142*(1+(_xlfn.NORM.INV(RAND(),Inputs!$D$39,Inputs!$C$39)))-'Year Schedule'!$K$31+'Year Schedule'!$L$31)</f>
        <v>#VALUE!</v>
      </c>
      <c r="AE142" s="0" t="e">
        <f aca="true">MAX(0,AD142*(1+(_xlfn.NORM.INV(RAND(),Inputs!$D$39,Inputs!$C$39)))-'Year Schedule'!$K$32+'Year Schedule'!$L$32)</f>
        <v>#VALUE!</v>
      </c>
      <c r="AF142" s="0" t="e">
        <f aca="true">MAX(0,AE142*(1+(_xlfn.NORM.INV(RAND(),Inputs!$D$39,Inputs!$C$39)))-'Year Schedule'!$K$33+'Year Schedule'!$L$33)</f>
        <v>#VALUE!</v>
      </c>
      <c r="AG142" s="0" t="e">
        <f aca="true">MAX(0,AF142*(1+(_xlfn.NORM.INV(RAND(),Inputs!$D$39,Inputs!$C$39)))-'Year Schedule'!$K$34+'Year Schedule'!$L$34)</f>
        <v>#VALUE!</v>
      </c>
      <c r="AH142" s="0" t="e">
        <f aca="true">MAX(0,AG142*(1+(_xlfn.NORM.INV(RAND(),Inputs!$D$39,Inputs!$C$39)))-'Year Schedule'!$K$35+'Year Schedule'!$L$35)</f>
        <v>#VALUE!</v>
      </c>
      <c r="AI142" s="0" t="e">
        <f aca="true">MAX(0,AH142*(1+(_xlfn.NORM.INV(RAND(),Inputs!$D$39,Inputs!$C$39)))-'Year Schedule'!$K$36+'Year Schedule'!$L$36)</f>
        <v>#VALUE!</v>
      </c>
      <c r="AJ142" s="0" t="e">
        <f aca="true">MAX(0,AI142*(1+(_xlfn.NORM.INV(RAND(),Inputs!$D$39,Inputs!$C$39)))-'Year Schedule'!$K$37+'Year Schedule'!$L$37)</f>
        <v>#VALUE!</v>
      </c>
      <c r="AK142" s="0" t="e">
        <f aca="true">MAX(0,AJ142*(1+(_xlfn.NORM.INV(RAND(),Inputs!$D$39,Inputs!$C$39)))-'Year Schedule'!$K$38+'Year Schedule'!$L$38)</f>
        <v>#VALUE!</v>
      </c>
      <c r="AL142" s="0" t="e">
        <f aca="true">MAX(0,AK142*(1+(_xlfn.NORM.INV(RAND(),Inputs!$D$39,Inputs!$C$39)))-'Year Schedule'!$K$39+'Year Schedule'!$L$39)</f>
        <v>#VALUE!</v>
      </c>
      <c r="AM142" s="0" t="e">
        <f aca="true">MAX(0,AL142*(1+(_xlfn.NORM.INV(RAND(),Inputs!$D$39,Inputs!$C$39)))-'Year Schedule'!$K$40+'Year Schedule'!$L$40)</f>
        <v>#VALUE!</v>
      </c>
      <c r="AN142" s="0" t="e">
        <f aca="true">MAX(0,AM142*(1+(_xlfn.NORM.INV(RAND(),Inputs!$D$39,Inputs!$C$39)))-'Year Schedule'!$K$41+'Year Schedule'!$L$41)</f>
        <v>#VALUE!</v>
      </c>
      <c r="AO142" s="0" t="e">
        <f aca="true">MAX(0,AN142*(1+(_xlfn.NORM.INV(RAND(),Inputs!$D$39,Inputs!$C$39)))-'Year Schedule'!$K$42+'Year Schedule'!$L$42)</f>
        <v>#VALUE!</v>
      </c>
      <c r="AP142" s="0" t="e">
        <f aca="true">MAX(0,AO142*(1+(_xlfn.NORM.INV(RAND(),Inputs!$D$39,Inputs!$C$39)))-'Year Schedule'!$K$43+'Year Schedule'!$L$43)</f>
        <v>#VALUE!</v>
      </c>
      <c r="AQ142" s="0" t="e">
        <f aca="true">MAX(0,AP142*(1+(_xlfn.NORM.INV(RAND(),Inputs!$D$39,Inputs!$C$39)))-'Year Schedule'!$K$44+'Year Schedule'!$L$44)</f>
        <v>#VALUE!</v>
      </c>
      <c r="AR142" s="0" t="e">
        <f aca="true">MAX(0,AQ142*(1+(_xlfn.NORM.INV(RAND(),Inputs!$D$39,Inputs!$C$39)))-'Year Schedule'!$K$45+'Year Schedule'!$L$45)</f>
        <v>#VALUE!</v>
      </c>
      <c r="AS142" s="0" t="e">
        <f aca="true">MAX(0,AR142*(1+(_xlfn.NORM.INV(RAND(),Inputs!$D$39,Inputs!$C$39)))-'Year Schedule'!$K$46+'Year Schedule'!$L$46)</f>
        <v>#VALUE!</v>
      </c>
      <c r="AT142" s="0" t="e">
        <f aca="true">MAX(0,AS142*(1+(_xlfn.NORM.INV(RAND(),Inputs!$D$39,Inputs!$C$39)))-'Year Schedule'!$K$47+'Year Schedule'!$L$47)</f>
        <v>#VALUE!</v>
      </c>
      <c r="AU142" s="0" t="e">
        <f aca="true">MAX(0,AT142*(1+(_xlfn.NORM.INV(RAND(),Inputs!$D$39,Inputs!$C$39)))-'Year Schedule'!$K$48+'Year Schedule'!$L$48)</f>
        <v>#VALUE!</v>
      </c>
      <c r="AV142" s="0" t="e">
        <f aca="true">MAX(0,AU142*(1+(_xlfn.NORM.INV(RAND(),Inputs!$D$39,Inputs!$C$39)))-'Year Schedule'!$K$49+'Year Schedule'!$L$49)</f>
        <v>#VALUE!</v>
      </c>
      <c r="AW142" s="0" t="e">
        <f aca="true">MAX(0,AV142*(1+(_xlfn.NORM.INV(RAND(),Inputs!$D$39,Inputs!$C$39)))-'Year Schedule'!$K$50+'Year Schedule'!$L$50)</f>
        <v>#VALUE!</v>
      </c>
      <c r="AX142" s="0" t="e">
        <f aca="true">MAX(0,AW142*(1+(_xlfn.NORM.INV(RAND(),Inputs!$D$39,Inputs!$C$39)))-'Year Schedule'!$K$51+'Year Schedule'!$L$51)</f>
        <v>#VALUE!</v>
      </c>
      <c r="AY142" s="0" t="e">
        <f aca="true">MAX(0,AX142*(1+(_xlfn.NORM.INV(RAND(),Inputs!$D$39,Inputs!$C$39)))-'Year Schedule'!$K$52+'Year Schedule'!$L$52)</f>
        <v>#VALUE!</v>
      </c>
      <c r="AZ142" s="0" t="e">
        <f aca="true">MAX(0,AY142*(1+(_xlfn.NORM.INV(RAND(),Inputs!$D$39,Inputs!$C$39)))-'Year Schedule'!$K$53+'Year Schedule'!$L$53)</f>
        <v>#VALUE!</v>
      </c>
      <c r="BA142" s="0" t="e">
        <f aca="false">INDEX(C142:AZ142,1,Inputs!$C$6)</f>
        <v>#VALUE!</v>
      </c>
      <c r="BB142" s="0" t="n">
        <f aca="false">IFERROR(EXP(SUMPRODUCT(LN((C142:INDEX(C142:AZ142,1,Inputs!$C$6)+$C$1004:INDEX($C$1004:$AZ$1004,1,Inputs!$C$6))/B142:INDEX(B142:AY142,1,Inputs!$C$6)))/Inputs!$C$6)-1,-1)</f>
        <v>-1</v>
      </c>
    </row>
    <row r="143" customFormat="false" ht="15" hidden="false" customHeight="true" outlineLevel="0" collapsed="false">
      <c r="A143" s="0" t="n">
        <v>141</v>
      </c>
      <c r="B143" s="177" t="n">
        <f aca="false">Inputs!$C$38</f>
        <v>0</v>
      </c>
      <c r="C143" s="0" t="e">
        <f aca="true">MAX(0,B143*(1+(_xlfn.NORM.INV(RAND(),Inputs!$D$39,Inputs!$C$39)))-'Year Schedule'!$K$4+'Year Schedule'!$L$4)</f>
        <v>#VALUE!</v>
      </c>
      <c r="D143" s="0" t="e">
        <f aca="true">MAX(0,C143*(1+(_xlfn.NORM.INV(RAND(),Inputs!$D$39,Inputs!$C$39)))-'Year Schedule'!$K$5+'Year Schedule'!$L$5)</f>
        <v>#VALUE!</v>
      </c>
      <c r="E143" s="0" t="e">
        <f aca="true">MAX(0,D143*(1+(_xlfn.NORM.INV(RAND(),Inputs!$D$39,Inputs!$C$39)))-'Year Schedule'!$K$6+'Year Schedule'!$L$6)</f>
        <v>#VALUE!</v>
      </c>
      <c r="F143" s="0" t="e">
        <f aca="true">MAX(0,E143*(1+(_xlfn.NORM.INV(RAND(),Inputs!$D$39,Inputs!$C$39)))-'Year Schedule'!$K$7+'Year Schedule'!$L$7)</f>
        <v>#VALUE!</v>
      </c>
      <c r="G143" s="0" t="e">
        <f aca="true">MAX(0,F143*(1+(_xlfn.NORM.INV(RAND(),Inputs!$D$39,Inputs!$C$39)))-'Year Schedule'!$K$8+'Year Schedule'!$L$8)</f>
        <v>#VALUE!</v>
      </c>
      <c r="H143" s="0" t="e">
        <f aca="true">MAX(0,G143*(1+(_xlfn.NORM.INV(RAND(),Inputs!$D$39,Inputs!$C$39)))-'Year Schedule'!$K$9+'Year Schedule'!$L$9)</f>
        <v>#VALUE!</v>
      </c>
      <c r="I143" s="0" t="e">
        <f aca="true">MAX(0,H143*(1+(_xlfn.NORM.INV(RAND(),Inputs!$D$39,Inputs!$C$39)))-'Year Schedule'!$K$10+'Year Schedule'!$L$10)</f>
        <v>#VALUE!</v>
      </c>
      <c r="J143" s="0" t="e">
        <f aca="true">MAX(0,I143*(1+(_xlfn.NORM.INV(RAND(),Inputs!$D$39,Inputs!$C$39)))-'Year Schedule'!$K$11+'Year Schedule'!$L$11)</f>
        <v>#VALUE!</v>
      </c>
      <c r="K143" s="0" t="e">
        <f aca="true">MAX(0,J143*(1+(_xlfn.NORM.INV(RAND(),Inputs!$D$39,Inputs!$C$39)))-'Year Schedule'!$K$12+'Year Schedule'!$L$12)</f>
        <v>#VALUE!</v>
      </c>
      <c r="L143" s="0" t="e">
        <f aca="true">MAX(0,K143*(1+(_xlfn.NORM.INV(RAND(),Inputs!$D$39,Inputs!$C$39)))-'Year Schedule'!$K$13+'Year Schedule'!$L$13)</f>
        <v>#VALUE!</v>
      </c>
      <c r="M143" s="0" t="e">
        <f aca="true">MAX(0,L143*(1+(_xlfn.NORM.INV(RAND(),Inputs!$D$39,Inputs!$C$39)))-'Year Schedule'!$K$14+'Year Schedule'!$L$14)</f>
        <v>#VALUE!</v>
      </c>
      <c r="N143" s="0" t="e">
        <f aca="true">MAX(0,M143*(1+(_xlfn.NORM.INV(RAND(),Inputs!$D$39,Inputs!$C$39)))-'Year Schedule'!$K$15+'Year Schedule'!$L$15)</f>
        <v>#VALUE!</v>
      </c>
      <c r="O143" s="0" t="e">
        <f aca="true">MAX(0,N143*(1+(_xlfn.NORM.INV(RAND(),Inputs!$D$39,Inputs!$C$39)))-'Year Schedule'!$K$16+'Year Schedule'!$L$16)</f>
        <v>#VALUE!</v>
      </c>
      <c r="P143" s="0" t="e">
        <f aca="true">MAX(0,O143*(1+(_xlfn.NORM.INV(RAND(),Inputs!$D$39,Inputs!$C$39)))-'Year Schedule'!$K$17+'Year Schedule'!$L$17)</f>
        <v>#VALUE!</v>
      </c>
      <c r="Q143" s="0" t="e">
        <f aca="true">MAX(0,P143*(1+(_xlfn.NORM.INV(RAND(),Inputs!$D$39,Inputs!$C$39)))-'Year Schedule'!$K$18+'Year Schedule'!$L$18)</f>
        <v>#VALUE!</v>
      </c>
      <c r="R143" s="0" t="e">
        <f aca="true">MAX(0,Q143*(1+(_xlfn.NORM.INV(RAND(),Inputs!$D$39,Inputs!$C$39)))-'Year Schedule'!$K$19+'Year Schedule'!$L$19)</f>
        <v>#VALUE!</v>
      </c>
      <c r="S143" s="0" t="e">
        <f aca="true">MAX(0,R143*(1+(_xlfn.NORM.INV(RAND(),Inputs!$D$39,Inputs!$C$39)))-'Year Schedule'!$K$20+'Year Schedule'!$L$20)</f>
        <v>#VALUE!</v>
      </c>
      <c r="T143" s="0" t="e">
        <f aca="true">MAX(0,S143*(1+(_xlfn.NORM.INV(RAND(),Inputs!$D$39,Inputs!$C$39)))-'Year Schedule'!$K$21+'Year Schedule'!$L$21)</f>
        <v>#VALUE!</v>
      </c>
      <c r="U143" s="0" t="e">
        <f aca="true">MAX(0,T143*(1+(_xlfn.NORM.INV(RAND(),Inputs!$D$39,Inputs!$C$39)))-'Year Schedule'!$K$22+'Year Schedule'!$L$22)</f>
        <v>#VALUE!</v>
      </c>
      <c r="V143" s="0" t="e">
        <f aca="true">MAX(0,U143*(1+(_xlfn.NORM.INV(RAND(),Inputs!$D$39,Inputs!$C$39)))-'Year Schedule'!$K$23+'Year Schedule'!$L$23)</f>
        <v>#VALUE!</v>
      </c>
      <c r="W143" s="0" t="e">
        <f aca="true">MAX(0,V143*(1+(_xlfn.NORM.INV(RAND(),Inputs!$D$39,Inputs!$C$39)))-'Year Schedule'!$K$24+'Year Schedule'!$L$24)</f>
        <v>#VALUE!</v>
      </c>
      <c r="X143" s="0" t="e">
        <f aca="true">MAX(0,W143*(1+(_xlfn.NORM.INV(RAND(),Inputs!$D$39,Inputs!$C$39)))-'Year Schedule'!$K$25+'Year Schedule'!$L$25)</f>
        <v>#VALUE!</v>
      </c>
      <c r="Y143" s="0" t="e">
        <f aca="true">MAX(0,X143*(1+(_xlfn.NORM.INV(RAND(),Inputs!$D$39,Inputs!$C$39)))-'Year Schedule'!$K$26+'Year Schedule'!$L$26)</f>
        <v>#VALUE!</v>
      </c>
      <c r="Z143" s="0" t="e">
        <f aca="true">MAX(0,Y143*(1+(_xlfn.NORM.INV(RAND(),Inputs!$D$39,Inputs!$C$39)))-'Year Schedule'!$K$27+'Year Schedule'!$L$27)</f>
        <v>#VALUE!</v>
      </c>
      <c r="AA143" s="0" t="e">
        <f aca="true">MAX(0,Z143*(1+(_xlfn.NORM.INV(RAND(),Inputs!$D$39,Inputs!$C$39)))-'Year Schedule'!$K$28+'Year Schedule'!$L$28)</f>
        <v>#VALUE!</v>
      </c>
      <c r="AB143" s="0" t="e">
        <f aca="true">MAX(0,AA143*(1+(_xlfn.NORM.INV(RAND(),Inputs!$D$39,Inputs!$C$39)))-'Year Schedule'!$K$29+'Year Schedule'!$L$29)</f>
        <v>#VALUE!</v>
      </c>
      <c r="AC143" s="0" t="e">
        <f aca="true">MAX(0,AB143*(1+(_xlfn.NORM.INV(RAND(),Inputs!$D$39,Inputs!$C$39)))-'Year Schedule'!$K$30+'Year Schedule'!$L$30)</f>
        <v>#VALUE!</v>
      </c>
      <c r="AD143" s="0" t="e">
        <f aca="true">MAX(0,AC143*(1+(_xlfn.NORM.INV(RAND(),Inputs!$D$39,Inputs!$C$39)))-'Year Schedule'!$K$31+'Year Schedule'!$L$31)</f>
        <v>#VALUE!</v>
      </c>
      <c r="AE143" s="0" t="e">
        <f aca="true">MAX(0,AD143*(1+(_xlfn.NORM.INV(RAND(),Inputs!$D$39,Inputs!$C$39)))-'Year Schedule'!$K$32+'Year Schedule'!$L$32)</f>
        <v>#VALUE!</v>
      </c>
      <c r="AF143" s="0" t="e">
        <f aca="true">MAX(0,AE143*(1+(_xlfn.NORM.INV(RAND(),Inputs!$D$39,Inputs!$C$39)))-'Year Schedule'!$K$33+'Year Schedule'!$L$33)</f>
        <v>#VALUE!</v>
      </c>
      <c r="AG143" s="0" t="e">
        <f aca="true">MAX(0,AF143*(1+(_xlfn.NORM.INV(RAND(),Inputs!$D$39,Inputs!$C$39)))-'Year Schedule'!$K$34+'Year Schedule'!$L$34)</f>
        <v>#VALUE!</v>
      </c>
      <c r="AH143" s="0" t="e">
        <f aca="true">MAX(0,AG143*(1+(_xlfn.NORM.INV(RAND(),Inputs!$D$39,Inputs!$C$39)))-'Year Schedule'!$K$35+'Year Schedule'!$L$35)</f>
        <v>#VALUE!</v>
      </c>
      <c r="AI143" s="0" t="e">
        <f aca="true">MAX(0,AH143*(1+(_xlfn.NORM.INV(RAND(),Inputs!$D$39,Inputs!$C$39)))-'Year Schedule'!$K$36+'Year Schedule'!$L$36)</f>
        <v>#VALUE!</v>
      </c>
      <c r="AJ143" s="0" t="e">
        <f aca="true">MAX(0,AI143*(1+(_xlfn.NORM.INV(RAND(),Inputs!$D$39,Inputs!$C$39)))-'Year Schedule'!$K$37+'Year Schedule'!$L$37)</f>
        <v>#VALUE!</v>
      </c>
      <c r="AK143" s="0" t="e">
        <f aca="true">MAX(0,AJ143*(1+(_xlfn.NORM.INV(RAND(),Inputs!$D$39,Inputs!$C$39)))-'Year Schedule'!$K$38+'Year Schedule'!$L$38)</f>
        <v>#VALUE!</v>
      </c>
      <c r="AL143" s="0" t="e">
        <f aca="true">MAX(0,AK143*(1+(_xlfn.NORM.INV(RAND(),Inputs!$D$39,Inputs!$C$39)))-'Year Schedule'!$K$39+'Year Schedule'!$L$39)</f>
        <v>#VALUE!</v>
      </c>
      <c r="AM143" s="0" t="e">
        <f aca="true">MAX(0,AL143*(1+(_xlfn.NORM.INV(RAND(),Inputs!$D$39,Inputs!$C$39)))-'Year Schedule'!$K$40+'Year Schedule'!$L$40)</f>
        <v>#VALUE!</v>
      </c>
      <c r="AN143" s="0" t="e">
        <f aca="true">MAX(0,AM143*(1+(_xlfn.NORM.INV(RAND(),Inputs!$D$39,Inputs!$C$39)))-'Year Schedule'!$K$41+'Year Schedule'!$L$41)</f>
        <v>#VALUE!</v>
      </c>
      <c r="AO143" s="0" t="e">
        <f aca="true">MAX(0,AN143*(1+(_xlfn.NORM.INV(RAND(),Inputs!$D$39,Inputs!$C$39)))-'Year Schedule'!$K$42+'Year Schedule'!$L$42)</f>
        <v>#VALUE!</v>
      </c>
      <c r="AP143" s="0" t="e">
        <f aca="true">MAX(0,AO143*(1+(_xlfn.NORM.INV(RAND(),Inputs!$D$39,Inputs!$C$39)))-'Year Schedule'!$K$43+'Year Schedule'!$L$43)</f>
        <v>#VALUE!</v>
      </c>
      <c r="AQ143" s="0" t="e">
        <f aca="true">MAX(0,AP143*(1+(_xlfn.NORM.INV(RAND(),Inputs!$D$39,Inputs!$C$39)))-'Year Schedule'!$K$44+'Year Schedule'!$L$44)</f>
        <v>#VALUE!</v>
      </c>
      <c r="AR143" s="0" t="e">
        <f aca="true">MAX(0,AQ143*(1+(_xlfn.NORM.INV(RAND(),Inputs!$D$39,Inputs!$C$39)))-'Year Schedule'!$K$45+'Year Schedule'!$L$45)</f>
        <v>#VALUE!</v>
      </c>
      <c r="AS143" s="0" t="e">
        <f aca="true">MAX(0,AR143*(1+(_xlfn.NORM.INV(RAND(),Inputs!$D$39,Inputs!$C$39)))-'Year Schedule'!$K$46+'Year Schedule'!$L$46)</f>
        <v>#VALUE!</v>
      </c>
      <c r="AT143" s="0" t="e">
        <f aca="true">MAX(0,AS143*(1+(_xlfn.NORM.INV(RAND(),Inputs!$D$39,Inputs!$C$39)))-'Year Schedule'!$K$47+'Year Schedule'!$L$47)</f>
        <v>#VALUE!</v>
      </c>
      <c r="AU143" s="0" t="e">
        <f aca="true">MAX(0,AT143*(1+(_xlfn.NORM.INV(RAND(),Inputs!$D$39,Inputs!$C$39)))-'Year Schedule'!$K$48+'Year Schedule'!$L$48)</f>
        <v>#VALUE!</v>
      </c>
      <c r="AV143" s="0" t="e">
        <f aca="true">MAX(0,AU143*(1+(_xlfn.NORM.INV(RAND(),Inputs!$D$39,Inputs!$C$39)))-'Year Schedule'!$K$49+'Year Schedule'!$L$49)</f>
        <v>#VALUE!</v>
      </c>
      <c r="AW143" s="0" t="e">
        <f aca="true">MAX(0,AV143*(1+(_xlfn.NORM.INV(RAND(),Inputs!$D$39,Inputs!$C$39)))-'Year Schedule'!$K$50+'Year Schedule'!$L$50)</f>
        <v>#VALUE!</v>
      </c>
      <c r="AX143" s="0" t="e">
        <f aca="true">MAX(0,AW143*(1+(_xlfn.NORM.INV(RAND(),Inputs!$D$39,Inputs!$C$39)))-'Year Schedule'!$K$51+'Year Schedule'!$L$51)</f>
        <v>#VALUE!</v>
      </c>
      <c r="AY143" s="0" t="e">
        <f aca="true">MAX(0,AX143*(1+(_xlfn.NORM.INV(RAND(),Inputs!$D$39,Inputs!$C$39)))-'Year Schedule'!$K$52+'Year Schedule'!$L$52)</f>
        <v>#VALUE!</v>
      </c>
      <c r="AZ143" s="0" t="e">
        <f aca="true">MAX(0,AY143*(1+(_xlfn.NORM.INV(RAND(),Inputs!$D$39,Inputs!$C$39)))-'Year Schedule'!$K$53+'Year Schedule'!$L$53)</f>
        <v>#VALUE!</v>
      </c>
      <c r="BA143" s="0" t="e">
        <f aca="false">INDEX(C143:AZ143,1,Inputs!$C$6)</f>
        <v>#VALUE!</v>
      </c>
      <c r="BB143" s="0" t="n">
        <f aca="false">IFERROR(EXP(SUMPRODUCT(LN((C143:INDEX(C143:AZ143,1,Inputs!$C$6)+$C$1004:INDEX($C$1004:$AZ$1004,1,Inputs!$C$6))/B143:INDEX(B143:AY143,1,Inputs!$C$6)))/Inputs!$C$6)-1,-1)</f>
        <v>-1</v>
      </c>
    </row>
    <row r="144" customFormat="false" ht="15" hidden="false" customHeight="true" outlineLevel="0" collapsed="false">
      <c r="A144" s="0" t="n">
        <v>142</v>
      </c>
      <c r="B144" s="177" t="n">
        <f aca="false">Inputs!$C$38</f>
        <v>0</v>
      </c>
      <c r="C144" s="0" t="e">
        <f aca="true">MAX(0,B144*(1+(_xlfn.NORM.INV(RAND(),Inputs!$D$39,Inputs!$C$39)))-'Year Schedule'!$K$4+'Year Schedule'!$L$4)</f>
        <v>#VALUE!</v>
      </c>
      <c r="D144" s="0" t="e">
        <f aca="true">MAX(0,C144*(1+(_xlfn.NORM.INV(RAND(),Inputs!$D$39,Inputs!$C$39)))-'Year Schedule'!$K$5+'Year Schedule'!$L$5)</f>
        <v>#VALUE!</v>
      </c>
      <c r="E144" s="0" t="e">
        <f aca="true">MAX(0,D144*(1+(_xlfn.NORM.INV(RAND(),Inputs!$D$39,Inputs!$C$39)))-'Year Schedule'!$K$6+'Year Schedule'!$L$6)</f>
        <v>#VALUE!</v>
      </c>
      <c r="F144" s="0" t="e">
        <f aca="true">MAX(0,E144*(1+(_xlfn.NORM.INV(RAND(),Inputs!$D$39,Inputs!$C$39)))-'Year Schedule'!$K$7+'Year Schedule'!$L$7)</f>
        <v>#VALUE!</v>
      </c>
      <c r="G144" s="0" t="e">
        <f aca="true">MAX(0,F144*(1+(_xlfn.NORM.INV(RAND(),Inputs!$D$39,Inputs!$C$39)))-'Year Schedule'!$K$8+'Year Schedule'!$L$8)</f>
        <v>#VALUE!</v>
      </c>
      <c r="H144" s="0" t="e">
        <f aca="true">MAX(0,G144*(1+(_xlfn.NORM.INV(RAND(),Inputs!$D$39,Inputs!$C$39)))-'Year Schedule'!$K$9+'Year Schedule'!$L$9)</f>
        <v>#VALUE!</v>
      </c>
      <c r="I144" s="0" t="e">
        <f aca="true">MAX(0,H144*(1+(_xlfn.NORM.INV(RAND(),Inputs!$D$39,Inputs!$C$39)))-'Year Schedule'!$K$10+'Year Schedule'!$L$10)</f>
        <v>#VALUE!</v>
      </c>
      <c r="J144" s="0" t="e">
        <f aca="true">MAX(0,I144*(1+(_xlfn.NORM.INV(RAND(),Inputs!$D$39,Inputs!$C$39)))-'Year Schedule'!$K$11+'Year Schedule'!$L$11)</f>
        <v>#VALUE!</v>
      </c>
      <c r="K144" s="0" t="e">
        <f aca="true">MAX(0,J144*(1+(_xlfn.NORM.INV(RAND(),Inputs!$D$39,Inputs!$C$39)))-'Year Schedule'!$K$12+'Year Schedule'!$L$12)</f>
        <v>#VALUE!</v>
      </c>
      <c r="L144" s="0" t="e">
        <f aca="true">MAX(0,K144*(1+(_xlfn.NORM.INV(RAND(),Inputs!$D$39,Inputs!$C$39)))-'Year Schedule'!$K$13+'Year Schedule'!$L$13)</f>
        <v>#VALUE!</v>
      </c>
      <c r="M144" s="0" t="e">
        <f aca="true">MAX(0,L144*(1+(_xlfn.NORM.INV(RAND(),Inputs!$D$39,Inputs!$C$39)))-'Year Schedule'!$K$14+'Year Schedule'!$L$14)</f>
        <v>#VALUE!</v>
      </c>
      <c r="N144" s="0" t="e">
        <f aca="true">MAX(0,M144*(1+(_xlfn.NORM.INV(RAND(),Inputs!$D$39,Inputs!$C$39)))-'Year Schedule'!$K$15+'Year Schedule'!$L$15)</f>
        <v>#VALUE!</v>
      </c>
      <c r="O144" s="0" t="e">
        <f aca="true">MAX(0,N144*(1+(_xlfn.NORM.INV(RAND(),Inputs!$D$39,Inputs!$C$39)))-'Year Schedule'!$K$16+'Year Schedule'!$L$16)</f>
        <v>#VALUE!</v>
      </c>
      <c r="P144" s="0" t="e">
        <f aca="true">MAX(0,O144*(1+(_xlfn.NORM.INV(RAND(),Inputs!$D$39,Inputs!$C$39)))-'Year Schedule'!$K$17+'Year Schedule'!$L$17)</f>
        <v>#VALUE!</v>
      </c>
      <c r="Q144" s="0" t="e">
        <f aca="true">MAX(0,P144*(1+(_xlfn.NORM.INV(RAND(),Inputs!$D$39,Inputs!$C$39)))-'Year Schedule'!$K$18+'Year Schedule'!$L$18)</f>
        <v>#VALUE!</v>
      </c>
      <c r="R144" s="0" t="e">
        <f aca="true">MAX(0,Q144*(1+(_xlfn.NORM.INV(RAND(),Inputs!$D$39,Inputs!$C$39)))-'Year Schedule'!$K$19+'Year Schedule'!$L$19)</f>
        <v>#VALUE!</v>
      </c>
      <c r="S144" s="0" t="e">
        <f aca="true">MAX(0,R144*(1+(_xlfn.NORM.INV(RAND(),Inputs!$D$39,Inputs!$C$39)))-'Year Schedule'!$K$20+'Year Schedule'!$L$20)</f>
        <v>#VALUE!</v>
      </c>
      <c r="T144" s="0" t="e">
        <f aca="true">MAX(0,S144*(1+(_xlfn.NORM.INV(RAND(),Inputs!$D$39,Inputs!$C$39)))-'Year Schedule'!$K$21+'Year Schedule'!$L$21)</f>
        <v>#VALUE!</v>
      </c>
      <c r="U144" s="0" t="e">
        <f aca="true">MAX(0,T144*(1+(_xlfn.NORM.INV(RAND(),Inputs!$D$39,Inputs!$C$39)))-'Year Schedule'!$K$22+'Year Schedule'!$L$22)</f>
        <v>#VALUE!</v>
      </c>
      <c r="V144" s="0" t="e">
        <f aca="true">MAX(0,U144*(1+(_xlfn.NORM.INV(RAND(),Inputs!$D$39,Inputs!$C$39)))-'Year Schedule'!$K$23+'Year Schedule'!$L$23)</f>
        <v>#VALUE!</v>
      </c>
      <c r="W144" s="0" t="e">
        <f aca="true">MAX(0,V144*(1+(_xlfn.NORM.INV(RAND(),Inputs!$D$39,Inputs!$C$39)))-'Year Schedule'!$K$24+'Year Schedule'!$L$24)</f>
        <v>#VALUE!</v>
      </c>
      <c r="X144" s="0" t="e">
        <f aca="true">MAX(0,W144*(1+(_xlfn.NORM.INV(RAND(),Inputs!$D$39,Inputs!$C$39)))-'Year Schedule'!$K$25+'Year Schedule'!$L$25)</f>
        <v>#VALUE!</v>
      </c>
      <c r="Y144" s="0" t="e">
        <f aca="true">MAX(0,X144*(1+(_xlfn.NORM.INV(RAND(),Inputs!$D$39,Inputs!$C$39)))-'Year Schedule'!$K$26+'Year Schedule'!$L$26)</f>
        <v>#VALUE!</v>
      </c>
      <c r="Z144" s="0" t="e">
        <f aca="true">MAX(0,Y144*(1+(_xlfn.NORM.INV(RAND(),Inputs!$D$39,Inputs!$C$39)))-'Year Schedule'!$K$27+'Year Schedule'!$L$27)</f>
        <v>#VALUE!</v>
      </c>
      <c r="AA144" s="0" t="e">
        <f aca="true">MAX(0,Z144*(1+(_xlfn.NORM.INV(RAND(),Inputs!$D$39,Inputs!$C$39)))-'Year Schedule'!$K$28+'Year Schedule'!$L$28)</f>
        <v>#VALUE!</v>
      </c>
      <c r="AB144" s="0" t="e">
        <f aca="true">MAX(0,AA144*(1+(_xlfn.NORM.INV(RAND(),Inputs!$D$39,Inputs!$C$39)))-'Year Schedule'!$K$29+'Year Schedule'!$L$29)</f>
        <v>#VALUE!</v>
      </c>
      <c r="AC144" s="0" t="e">
        <f aca="true">MAX(0,AB144*(1+(_xlfn.NORM.INV(RAND(),Inputs!$D$39,Inputs!$C$39)))-'Year Schedule'!$K$30+'Year Schedule'!$L$30)</f>
        <v>#VALUE!</v>
      </c>
      <c r="AD144" s="0" t="e">
        <f aca="true">MAX(0,AC144*(1+(_xlfn.NORM.INV(RAND(),Inputs!$D$39,Inputs!$C$39)))-'Year Schedule'!$K$31+'Year Schedule'!$L$31)</f>
        <v>#VALUE!</v>
      </c>
      <c r="AE144" s="0" t="e">
        <f aca="true">MAX(0,AD144*(1+(_xlfn.NORM.INV(RAND(),Inputs!$D$39,Inputs!$C$39)))-'Year Schedule'!$K$32+'Year Schedule'!$L$32)</f>
        <v>#VALUE!</v>
      </c>
      <c r="AF144" s="0" t="e">
        <f aca="true">MAX(0,AE144*(1+(_xlfn.NORM.INV(RAND(),Inputs!$D$39,Inputs!$C$39)))-'Year Schedule'!$K$33+'Year Schedule'!$L$33)</f>
        <v>#VALUE!</v>
      </c>
      <c r="AG144" s="0" t="e">
        <f aca="true">MAX(0,AF144*(1+(_xlfn.NORM.INV(RAND(),Inputs!$D$39,Inputs!$C$39)))-'Year Schedule'!$K$34+'Year Schedule'!$L$34)</f>
        <v>#VALUE!</v>
      </c>
      <c r="AH144" s="0" t="e">
        <f aca="true">MAX(0,AG144*(1+(_xlfn.NORM.INV(RAND(),Inputs!$D$39,Inputs!$C$39)))-'Year Schedule'!$K$35+'Year Schedule'!$L$35)</f>
        <v>#VALUE!</v>
      </c>
      <c r="AI144" s="0" t="e">
        <f aca="true">MAX(0,AH144*(1+(_xlfn.NORM.INV(RAND(),Inputs!$D$39,Inputs!$C$39)))-'Year Schedule'!$K$36+'Year Schedule'!$L$36)</f>
        <v>#VALUE!</v>
      </c>
      <c r="AJ144" s="0" t="e">
        <f aca="true">MAX(0,AI144*(1+(_xlfn.NORM.INV(RAND(),Inputs!$D$39,Inputs!$C$39)))-'Year Schedule'!$K$37+'Year Schedule'!$L$37)</f>
        <v>#VALUE!</v>
      </c>
      <c r="AK144" s="0" t="e">
        <f aca="true">MAX(0,AJ144*(1+(_xlfn.NORM.INV(RAND(),Inputs!$D$39,Inputs!$C$39)))-'Year Schedule'!$K$38+'Year Schedule'!$L$38)</f>
        <v>#VALUE!</v>
      </c>
      <c r="AL144" s="0" t="e">
        <f aca="true">MAX(0,AK144*(1+(_xlfn.NORM.INV(RAND(),Inputs!$D$39,Inputs!$C$39)))-'Year Schedule'!$K$39+'Year Schedule'!$L$39)</f>
        <v>#VALUE!</v>
      </c>
      <c r="AM144" s="0" t="e">
        <f aca="true">MAX(0,AL144*(1+(_xlfn.NORM.INV(RAND(),Inputs!$D$39,Inputs!$C$39)))-'Year Schedule'!$K$40+'Year Schedule'!$L$40)</f>
        <v>#VALUE!</v>
      </c>
      <c r="AN144" s="0" t="e">
        <f aca="true">MAX(0,AM144*(1+(_xlfn.NORM.INV(RAND(),Inputs!$D$39,Inputs!$C$39)))-'Year Schedule'!$K$41+'Year Schedule'!$L$41)</f>
        <v>#VALUE!</v>
      </c>
      <c r="AO144" s="0" t="e">
        <f aca="true">MAX(0,AN144*(1+(_xlfn.NORM.INV(RAND(),Inputs!$D$39,Inputs!$C$39)))-'Year Schedule'!$K$42+'Year Schedule'!$L$42)</f>
        <v>#VALUE!</v>
      </c>
      <c r="AP144" s="0" t="e">
        <f aca="true">MAX(0,AO144*(1+(_xlfn.NORM.INV(RAND(),Inputs!$D$39,Inputs!$C$39)))-'Year Schedule'!$K$43+'Year Schedule'!$L$43)</f>
        <v>#VALUE!</v>
      </c>
      <c r="AQ144" s="0" t="e">
        <f aca="true">MAX(0,AP144*(1+(_xlfn.NORM.INV(RAND(),Inputs!$D$39,Inputs!$C$39)))-'Year Schedule'!$K$44+'Year Schedule'!$L$44)</f>
        <v>#VALUE!</v>
      </c>
      <c r="AR144" s="0" t="e">
        <f aca="true">MAX(0,AQ144*(1+(_xlfn.NORM.INV(RAND(),Inputs!$D$39,Inputs!$C$39)))-'Year Schedule'!$K$45+'Year Schedule'!$L$45)</f>
        <v>#VALUE!</v>
      </c>
      <c r="AS144" s="0" t="e">
        <f aca="true">MAX(0,AR144*(1+(_xlfn.NORM.INV(RAND(),Inputs!$D$39,Inputs!$C$39)))-'Year Schedule'!$K$46+'Year Schedule'!$L$46)</f>
        <v>#VALUE!</v>
      </c>
      <c r="AT144" s="0" t="e">
        <f aca="true">MAX(0,AS144*(1+(_xlfn.NORM.INV(RAND(),Inputs!$D$39,Inputs!$C$39)))-'Year Schedule'!$K$47+'Year Schedule'!$L$47)</f>
        <v>#VALUE!</v>
      </c>
      <c r="AU144" s="0" t="e">
        <f aca="true">MAX(0,AT144*(1+(_xlfn.NORM.INV(RAND(),Inputs!$D$39,Inputs!$C$39)))-'Year Schedule'!$K$48+'Year Schedule'!$L$48)</f>
        <v>#VALUE!</v>
      </c>
      <c r="AV144" s="0" t="e">
        <f aca="true">MAX(0,AU144*(1+(_xlfn.NORM.INV(RAND(),Inputs!$D$39,Inputs!$C$39)))-'Year Schedule'!$K$49+'Year Schedule'!$L$49)</f>
        <v>#VALUE!</v>
      </c>
      <c r="AW144" s="0" t="e">
        <f aca="true">MAX(0,AV144*(1+(_xlfn.NORM.INV(RAND(),Inputs!$D$39,Inputs!$C$39)))-'Year Schedule'!$K$50+'Year Schedule'!$L$50)</f>
        <v>#VALUE!</v>
      </c>
      <c r="AX144" s="0" t="e">
        <f aca="true">MAX(0,AW144*(1+(_xlfn.NORM.INV(RAND(),Inputs!$D$39,Inputs!$C$39)))-'Year Schedule'!$K$51+'Year Schedule'!$L$51)</f>
        <v>#VALUE!</v>
      </c>
      <c r="AY144" s="0" t="e">
        <f aca="true">MAX(0,AX144*(1+(_xlfn.NORM.INV(RAND(),Inputs!$D$39,Inputs!$C$39)))-'Year Schedule'!$K$52+'Year Schedule'!$L$52)</f>
        <v>#VALUE!</v>
      </c>
      <c r="AZ144" s="0" t="e">
        <f aca="true">MAX(0,AY144*(1+(_xlfn.NORM.INV(RAND(),Inputs!$D$39,Inputs!$C$39)))-'Year Schedule'!$K$53+'Year Schedule'!$L$53)</f>
        <v>#VALUE!</v>
      </c>
      <c r="BA144" s="0" t="e">
        <f aca="false">INDEX(C144:AZ144,1,Inputs!$C$6)</f>
        <v>#VALUE!</v>
      </c>
      <c r="BB144" s="0" t="n">
        <f aca="false">IFERROR(EXP(SUMPRODUCT(LN((C144:INDEX(C144:AZ144,1,Inputs!$C$6)+$C$1004:INDEX($C$1004:$AZ$1004,1,Inputs!$C$6))/B144:INDEX(B144:AY144,1,Inputs!$C$6)))/Inputs!$C$6)-1,-1)</f>
        <v>-1</v>
      </c>
    </row>
    <row r="145" customFormat="false" ht="15" hidden="false" customHeight="true" outlineLevel="0" collapsed="false">
      <c r="A145" s="0" t="n">
        <v>143</v>
      </c>
      <c r="B145" s="177" t="n">
        <f aca="false">Inputs!$C$38</f>
        <v>0</v>
      </c>
      <c r="C145" s="0" t="e">
        <f aca="true">MAX(0,B145*(1+(_xlfn.NORM.INV(RAND(),Inputs!$D$39,Inputs!$C$39)))-'Year Schedule'!$K$4+'Year Schedule'!$L$4)</f>
        <v>#VALUE!</v>
      </c>
      <c r="D145" s="0" t="e">
        <f aca="true">MAX(0,C145*(1+(_xlfn.NORM.INV(RAND(),Inputs!$D$39,Inputs!$C$39)))-'Year Schedule'!$K$5+'Year Schedule'!$L$5)</f>
        <v>#VALUE!</v>
      </c>
      <c r="E145" s="0" t="e">
        <f aca="true">MAX(0,D145*(1+(_xlfn.NORM.INV(RAND(),Inputs!$D$39,Inputs!$C$39)))-'Year Schedule'!$K$6+'Year Schedule'!$L$6)</f>
        <v>#VALUE!</v>
      </c>
      <c r="F145" s="0" t="e">
        <f aca="true">MAX(0,E145*(1+(_xlfn.NORM.INV(RAND(),Inputs!$D$39,Inputs!$C$39)))-'Year Schedule'!$K$7+'Year Schedule'!$L$7)</f>
        <v>#VALUE!</v>
      </c>
      <c r="G145" s="0" t="e">
        <f aca="true">MAX(0,F145*(1+(_xlfn.NORM.INV(RAND(),Inputs!$D$39,Inputs!$C$39)))-'Year Schedule'!$K$8+'Year Schedule'!$L$8)</f>
        <v>#VALUE!</v>
      </c>
      <c r="H145" s="0" t="e">
        <f aca="true">MAX(0,G145*(1+(_xlfn.NORM.INV(RAND(),Inputs!$D$39,Inputs!$C$39)))-'Year Schedule'!$K$9+'Year Schedule'!$L$9)</f>
        <v>#VALUE!</v>
      </c>
      <c r="I145" s="0" t="e">
        <f aca="true">MAX(0,H145*(1+(_xlfn.NORM.INV(RAND(),Inputs!$D$39,Inputs!$C$39)))-'Year Schedule'!$K$10+'Year Schedule'!$L$10)</f>
        <v>#VALUE!</v>
      </c>
      <c r="J145" s="0" t="e">
        <f aca="true">MAX(0,I145*(1+(_xlfn.NORM.INV(RAND(),Inputs!$D$39,Inputs!$C$39)))-'Year Schedule'!$K$11+'Year Schedule'!$L$11)</f>
        <v>#VALUE!</v>
      </c>
      <c r="K145" s="0" t="e">
        <f aca="true">MAX(0,J145*(1+(_xlfn.NORM.INV(RAND(),Inputs!$D$39,Inputs!$C$39)))-'Year Schedule'!$K$12+'Year Schedule'!$L$12)</f>
        <v>#VALUE!</v>
      </c>
      <c r="L145" s="0" t="e">
        <f aca="true">MAX(0,K145*(1+(_xlfn.NORM.INV(RAND(),Inputs!$D$39,Inputs!$C$39)))-'Year Schedule'!$K$13+'Year Schedule'!$L$13)</f>
        <v>#VALUE!</v>
      </c>
      <c r="M145" s="0" t="e">
        <f aca="true">MAX(0,L145*(1+(_xlfn.NORM.INV(RAND(),Inputs!$D$39,Inputs!$C$39)))-'Year Schedule'!$K$14+'Year Schedule'!$L$14)</f>
        <v>#VALUE!</v>
      </c>
      <c r="N145" s="0" t="e">
        <f aca="true">MAX(0,M145*(1+(_xlfn.NORM.INV(RAND(),Inputs!$D$39,Inputs!$C$39)))-'Year Schedule'!$K$15+'Year Schedule'!$L$15)</f>
        <v>#VALUE!</v>
      </c>
      <c r="O145" s="0" t="e">
        <f aca="true">MAX(0,N145*(1+(_xlfn.NORM.INV(RAND(),Inputs!$D$39,Inputs!$C$39)))-'Year Schedule'!$K$16+'Year Schedule'!$L$16)</f>
        <v>#VALUE!</v>
      </c>
      <c r="P145" s="0" t="e">
        <f aca="true">MAX(0,O145*(1+(_xlfn.NORM.INV(RAND(),Inputs!$D$39,Inputs!$C$39)))-'Year Schedule'!$K$17+'Year Schedule'!$L$17)</f>
        <v>#VALUE!</v>
      </c>
      <c r="Q145" s="0" t="e">
        <f aca="true">MAX(0,P145*(1+(_xlfn.NORM.INV(RAND(),Inputs!$D$39,Inputs!$C$39)))-'Year Schedule'!$K$18+'Year Schedule'!$L$18)</f>
        <v>#VALUE!</v>
      </c>
      <c r="R145" s="0" t="e">
        <f aca="true">MAX(0,Q145*(1+(_xlfn.NORM.INV(RAND(),Inputs!$D$39,Inputs!$C$39)))-'Year Schedule'!$K$19+'Year Schedule'!$L$19)</f>
        <v>#VALUE!</v>
      </c>
      <c r="S145" s="0" t="e">
        <f aca="true">MAX(0,R145*(1+(_xlfn.NORM.INV(RAND(),Inputs!$D$39,Inputs!$C$39)))-'Year Schedule'!$K$20+'Year Schedule'!$L$20)</f>
        <v>#VALUE!</v>
      </c>
      <c r="T145" s="0" t="e">
        <f aca="true">MAX(0,S145*(1+(_xlfn.NORM.INV(RAND(),Inputs!$D$39,Inputs!$C$39)))-'Year Schedule'!$K$21+'Year Schedule'!$L$21)</f>
        <v>#VALUE!</v>
      </c>
      <c r="U145" s="0" t="e">
        <f aca="true">MAX(0,T145*(1+(_xlfn.NORM.INV(RAND(),Inputs!$D$39,Inputs!$C$39)))-'Year Schedule'!$K$22+'Year Schedule'!$L$22)</f>
        <v>#VALUE!</v>
      </c>
      <c r="V145" s="0" t="e">
        <f aca="true">MAX(0,U145*(1+(_xlfn.NORM.INV(RAND(),Inputs!$D$39,Inputs!$C$39)))-'Year Schedule'!$K$23+'Year Schedule'!$L$23)</f>
        <v>#VALUE!</v>
      </c>
      <c r="W145" s="0" t="e">
        <f aca="true">MAX(0,V145*(1+(_xlfn.NORM.INV(RAND(),Inputs!$D$39,Inputs!$C$39)))-'Year Schedule'!$K$24+'Year Schedule'!$L$24)</f>
        <v>#VALUE!</v>
      </c>
      <c r="X145" s="0" t="e">
        <f aca="true">MAX(0,W145*(1+(_xlfn.NORM.INV(RAND(),Inputs!$D$39,Inputs!$C$39)))-'Year Schedule'!$K$25+'Year Schedule'!$L$25)</f>
        <v>#VALUE!</v>
      </c>
      <c r="Y145" s="0" t="e">
        <f aca="true">MAX(0,X145*(1+(_xlfn.NORM.INV(RAND(),Inputs!$D$39,Inputs!$C$39)))-'Year Schedule'!$K$26+'Year Schedule'!$L$26)</f>
        <v>#VALUE!</v>
      </c>
      <c r="Z145" s="0" t="e">
        <f aca="true">MAX(0,Y145*(1+(_xlfn.NORM.INV(RAND(),Inputs!$D$39,Inputs!$C$39)))-'Year Schedule'!$K$27+'Year Schedule'!$L$27)</f>
        <v>#VALUE!</v>
      </c>
      <c r="AA145" s="0" t="e">
        <f aca="true">MAX(0,Z145*(1+(_xlfn.NORM.INV(RAND(),Inputs!$D$39,Inputs!$C$39)))-'Year Schedule'!$K$28+'Year Schedule'!$L$28)</f>
        <v>#VALUE!</v>
      </c>
      <c r="AB145" s="0" t="e">
        <f aca="true">MAX(0,AA145*(1+(_xlfn.NORM.INV(RAND(),Inputs!$D$39,Inputs!$C$39)))-'Year Schedule'!$K$29+'Year Schedule'!$L$29)</f>
        <v>#VALUE!</v>
      </c>
      <c r="AC145" s="0" t="e">
        <f aca="true">MAX(0,AB145*(1+(_xlfn.NORM.INV(RAND(),Inputs!$D$39,Inputs!$C$39)))-'Year Schedule'!$K$30+'Year Schedule'!$L$30)</f>
        <v>#VALUE!</v>
      </c>
      <c r="AD145" s="0" t="e">
        <f aca="true">MAX(0,AC145*(1+(_xlfn.NORM.INV(RAND(),Inputs!$D$39,Inputs!$C$39)))-'Year Schedule'!$K$31+'Year Schedule'!$L$31)</f>
        <v>#VALUE!</v>
      </c>
      <c r="AE145" s="0" t="e">
        <f aca="true">MAX(0,AD145*(1+(_xlfn.NORM.INV(RAND(),Inputs!$D$39,Inputs!$C$39)))-'Year Schedule'!$K$32+'Year Schedule'!$L$32)</f>
        <v>#VALUE!</v>
      </c>
      <c r="AF145" s="0" t="e">
        <f aca="true">MAX(0,AE145*(1+(_xlfn.NORM.INV(RAND(),Inputs!$D$39,Inputs!$C$39)))-'Year Schedule'!$K$33+'Year Schedule'!$L$33)</f>
        <v>#VALUE!</v>
      </c>
      <c r="AG145" s="0" t="e">
        <f aca="true">MAX(0,AF145*(1+(_xlfn.NORM.INV(RAND(),Inputs!$D$39,Inputs!$C$39)))-'Year Schedule'!$K$34+'Year Schedule'!$L$34)</f>
        <v>#VALUE!</v>
      </c>
      <c r="AH145" s="0" t="e">
        <f aca="true">MAX(0,AG145*(1+(_xlfn.NORM.INV(RAND(),Inputs!$D$39,Inputs!$C$39)))-'Year Schedule'!$K$35+'Year Schedule'!$L$35)</f>
        <v>#VALUE!</v>
      </c>
      <c r="AI145" s="0" t="e">
        <f aca="true">MAX(0,AH145*(1+(_xlfn.NORM.INV(RAND(),Inputs!$D$39,Inputs!$C$39)))-'Year Schedule'!$K$36+'Year Schedule'!$L$36)</f>
        <v>#VALUE!</v>
      </c>
      <c r="AJ145" s="0" t="e">
        <f aca="true">MAX(0,AI145*(1+(_xlfn.NORM.INV(RAND(),Inputs!$D$39,Inputs!$C$39)))-'Year Schedule'!$K$37+'Year Schedule'!$L$37)</f>
        <v>#VALUE!</v>
      </c>
      <c r="AK145" s="0" t="e">
        <f aca="true">MAX(0,AJ145*(1+(_xlfn.NORM.INV(RAND(),Inputs!$D$39,Inputs!$C$39)))-'Year Schedule'!$K$38+'Year Schedule'!$L$38)</f>
        <v>#VALUE!</v>
      </c>
      <c r="AL145" s="0" t="e">
        <f aca="true">MAX(0,AK145*(1+(_xlfn.NORM.INV(RAND(),Inputs!$D$39,Inputs!$C$39)))-'Year Schedule'!$K$39+'Year Schedule'!$L$39)</f>
        <v>#VALUE!</v>
      </c>
      <c r="AM145" s="0" t="e">
        <f aca="true">MAX(0,AL145*(1+(_xlfn.NORM.INV(RAND(),Inputs!$D$39,Inputs!$C$39)))-'Year Schedule'!$K$40+'Year Schedule'!$L$40)</f>
        <v>#VALUE!</v>
      </c>
      <c r="AN145" s="0" t="e">
        <f aca="true">MAX(0,AM145*(1+(_xlfn.NORM.INV(RAND(),Inputs!$D$39,Inputs!$C$39)))-'Year Schedule'!$K$41+'Year Schedule'!$L$41)</f>
        <v>#VALUE!</v>
      </c>
      <c r="AO145" s="0" t="e">
        <f aca="true">MAX(0,AN145*(1+(_xlfn.NORM.INV(RAND(),Inputs!$D$39,Inputs!$C$39)))-'Year Schedule'!$K$42+'Year Schedule'!$L$42)</f>
        <v>#VALUE!</v>
      </c>
      <c r="AP145" s="0" t="e">
        <f aca="true">MAX(0,AO145*(1+(_xlfn.NORM.INV(RAND(),Inputs!$D$39,Inputs!$C$39)))-'Year Schedule'!$K$43+'Year Schedule'!$L$43)</f>
        <v>#VALUE!</v>
      </c>
      <c r="AQ145" s="0" t="e">
        <f aca="true">MAX(0,AP145*(1+(_xlfn.NORM.INV(RAND(),Inputs!$D$39,Inputs!$C$39)))-'Year Schedule'!$K$44+'Year Schedule'!$L$44)</f>
        <v>#VALUE!</v>
      </c>
      <c r="AR145" s="0" t="e">
        <f aca="true">MAX(0,AQ145*(1+(_xlfn.NORM.INV(RAND(),Inputs!$D$39,Inputs!$C$39)))-'Year Schedule'!$K$45+'Year Schedule'!$L$45)</f>
        <v>#VALUE!</v>
      </c>
      <c r="AS145" s="0" t="e">
        <f aca="true">MAX(0,AR145*(1+(_xlfn.NORM.INV(RAND(),Inputs!$D$39,Inputs!$C$39)))-'Year Schedule'!$K$46+'Year Schedule'!$L$46)</f>
        <v>#VALUE!</v>
      </c>
      <c r="AT145" s="0" t="e">
        <f aca="true">MAX(0,AS145*(1+(_xlfn.NORM.INV(RAND(),Inputs!$D$39,Inputs!$C$39)))-'Year Schedule'!$K$47+'Year Schedule'!$L$47)</f>
        <v>#VALUE!</v>
      </c>
      <c r="AU145" s="0" t="e">
        <f aca="true">MAX(0,AT145*(1+(_xlfn.NORM.INV(RAND(),Inputs!$D$39,Inputs!$C$39)))-'Year Schedule'!$K$48+'Year Schedule'!$L$48)</f>
        <v>#VALUE!</v>
      </c>
      <c r="AV145" s="0" t="e">
        <f aca="true">MAX(0,AU145*(1+(_xlfn.NORM.INV(RAND(),Inputs!$D$39,Inputs!$C$39)))-'Year Schedule'!$K$49+'Year Schedule'!$L$49)</f>
        <v>#VALUE!</v>
      </c>
      <c r="AW145" s="0" t="e">
        <f aca="true">MAX(0,AV145*(1+(_xlfn.NORM.INV(RAND(),Inputs!$D$39,Inputs!$C$39)))-'Year Schedule'!$K$50+'Year Schedule'!$L$50)</f>
        <v>#VALUE!</v>
      </c>
      <c r="AX145" s="0" t="e">
        <f aca="true">MAX(0,AW145*(1+(_xlfn.NORM.INV(RAND(),Inputs!$D$39,Inputs!$C$39)))-'Year Schedule'!$K$51+'Year Schedule'!$L$51)</f>
        <v>#VALUE!</v>
      </c>
      <c r="AY145" s="0" t="e">
        <f aca="true">MAX(0,AX145*(1+(_xlfn.NORM.INV(RAND(),Inputs!$D$39,Inputs!$C$39)))-'Year Schedule'!$K$52+'Year Schedule'!$L$52)</f>
        <v>#VALUE!</v>
      </c>
      <c r="AZ145" s="0" t="e">
        <f aca="true">MAX(0,AY145*(1+(_xlfn.NORM.INV(RAND(),Inputs!$D$39,Inputs!$C$39)))-'Year Schedule'!$K$53+'Year Schedule'!$L$53)</f>
        <v>#VALUE!</v>
      </c>
      <c r="BA145" s="0" t="e">
        <f aca="false">INDEX(C145:AZ145,1,Inputs!$C$6)</f>
        <v>#VALUE!</v>
      </c>
      <c r="BB145" s="0" t="n">
        <f aca="false">IFERROR(EXP(SUMPRODUCT(LN((C145:INDEX(C145:AZ145,1,Inputs!$C$6)+$C$1004:INDEX($C$1004:$AZ$1004,1,Inputs!$C$6))/B145:INDEX(B145:AY145,1,Inputs!$C$6)))/Inputs!$C$6)-1,-1)</f>
        <v>-1</v>
      </c>
    </row>
    <row r="146" customFormat="false" ht="15" hidden="false" customHeight="true" outlineLevel="0" collapsed="false">
      <c r="A146" s="0" t="n">
        <v>144</v>
      </c>
      <c r="B146" s="177" t="n">
        <f aca="false">Inputs!$C$38</f>
        <v>0</v>
      </c>
      <c r="C146" s="0" t="e">
        <f aca="true">MAX(0,B146*(1+(_xlfn.NORM.INV(RAND(),Inputs!$D$39,Inputs!$C$39)))-'Year Schedule'!$K$4+'Year Schedule'!$L$4)</f>
        <v>#VALUE!</v>
      </c>
      <c r="D146" s="0" t="e">
        <f aca="true">MAX(0,C146*(1+(_xlfn.NORM.INV(RAND(),Inputs!$D$39,Inputs!$C$39)))-'Year Schedule'!$K$5+'Year Schedule'!$L$5)</f>
        <v>#VALUE!</v>
      </c>
      <c r="E146" s="0" t="e">
        <f aca="true">MAX(0,D146*(1+(_xlfn.NORM.INV(RAND(),Inputs!$D$39,Inputs!$C$39)))-'Year Schedule'!$K$6+'Year Schedule'!$L$6)</f>
        <v>#VALUE!</v>
      </c>
      <c r="F146" s="0" t="e">
        <f aca="true">MAX(0,E146*(1+(_xlfn.NORM.INV(RAND(),Inputs!$D$39,Inputs!$C$39)))-'Year Schedule'!$K$7+'Year Schedule'!$L$7)</f>
        <v>#VALUE!</v>
      </c>
      <c r="G146" s="0" t="e">
        <f aca="true">MAX(0,F146*(1+(_xlfn.NORM.INV(RAND(),Inputs!$D$39,Inputs!$C$39)))-'Year Schedule'!$K$8+'Year Schedule'!$L$8)</f>
        <v>#VALUE!</v>
      </c>
      <c r="H146" s="0" t="e">
        <f aca="true">MAX(0,G146*(1+(_xlfn.NORM.INV(RAND(),Inputs!$D$39,Inputs!$C$39)))-'Year Schedule'!$K$9+'Year Schedule'!$L$9)</f>
        <v>#VALUE!</v>
      </c>
      <c r="I146" s="0" t="e">
        <f aca="true">MAX(0,H146*(1+(_xlfn.NORM.INV(RAND(),Inputs!$D$39,Inputs!$C$39)))-'Year Schedule'!$K$10+'Year Schedule'!$L$10)</f>
        <v>#VALUE!</v>
      </c>
      <c r="J146" s="0" t="e">
        <f aca="true">MAX(0,I146*(1+(_xlfn.NORM.INV(RAND(),Inputs!$D$39,Inputs!$C$39)))-'Year Schedule'!$K$11+'Year Schedule'!$L$11)</f>
        <v>#VALUE!</v>
      </c>
      <c r="K146" s="0" t="e">
        <f aca="true">MAX(0,J146*(1+(_xlfn.NORM.INV(RAND(),Inputs!$D$39,Inputs!$C$39)))-'Year Schedule'!$K$12+'Year Schedule'!$L$12)</f>
        <v>#VALUE!</v>
      </c>
      <c r="L146" s="0" t="e">
        <f aca="true">MAX(0,K146*(1+(_xlfn.NORM.INV(RAND(),Inputs!$D$39,Inputs!$C$39)))-'Year Schedule'!$K$13+'Year Schedule'!$L$13)</f>
        <v>#VALUE!</v>
      </c>
      <c r="M146" s="0" t="e">
        <f aca="true">MAX(0,L146*(1+(_xlfn.NORM.INV(RAND(),Inputs!$D$39,Inputs!$C$39)))-'Year Schedule'!$K$14+'Year Schedule'!$L$14)</f>
        <v>#VALUE!</v>
      </c>
      <c r="N146" s="0" t="e">
        <f aca="true">MAX(0,M146*(1+(_xlfn.NORM.INV(RAND(),Inputs!$D$39,Inputs!$C$39)))-'Year Schedule'!$K$15+'Year Schedule'!$L$15)</f>
        <v>#VALUE!</v>
      </c>
      <c r="O146" s="0" t="e">
        <f aca="true">MAX(0,N146*(1+(_xlfn.NORM.INV(RAND(),Inputs!$D$39,Inputs!$C$39)))-'Year Schedule'!$K$16+'Year Schedule'!$L$16)</f>
        <v>#VALUE!</v>
      </c>
      <c r="P146" s="0" t="e">
        <f aca="true">MAX(0,O146*(1+(_xlfn.NORM.INV(RAND(),Inputs!$D$39,Inputs!$C$39)))-'Year Schedule'!$K$17+'Year Schedule'!$L$17)</f>
        <v>#VALUE!</v>
      </c>
      <c r="Q146" s="0" t="e">
        <f aca="true">MAX(0,P146*(1+(_xlfn.NORM.INV(RAND(),Inputs!$D$39,Inputs!$C$39)))-'Year Schedule'!$K$18+'Year Schedule'!$L$18)</f>
        <v>#VALUE!</v>
      </c>
      <c r="R146" s="0" t="e">
        <f aca="true">MAX(0,Q146*(1+(_xlfn.NORM.INV(RAND(),Inputs!$D$39,Inputs!$C$39)))-'Year Schedule'!$K$19+'Year Schedule'!$L$19)</f>
        <v>#VALUE!</v>
      </c>
      <c r="S146" s="0" t="e">
        <f aca="true">MAX(0,R146*(1+(_xlfn.NORM.INV(RAND(),Inputs!$D$39,Inputs!$C$39)))-'Year Schedule'!$K$20+'Year Schedule'!$L$20)</f>
        <v>#VALUE!</v>
      </c>
      <c r="T146" s="0" t="e">
        <f aca="true">MAX(0,S146*(1+(_xlfn.NORM.INV(RAND(),Inputs!$D$39,Inputs!$C$39)))-'Year Schedule'!$K$21+'Year Schedule'!$L$21)</f>
        <v>#VALUE!</v>
      </c>
      <c r="U146" s="0" t="e">
        <f aca="true">MAX(0,T146*(1+(_xlfn.NORM.INV(RAND(),Inputs!$D$39,Inputs!$C$39)))-'Year Schedule'!$K$22+'Year Schedule'!$L$22)</f>
        <v>#VALUE!</v>
      </c>
      <c r="V146" s="0" t="e">
        <f aca="true">MAX(0,U146*(1+(_xlfn.NORM.INV(RAND(),Inputs!$D$39,Inputs!$C$39)))-'Year Schedule'!$K$23+'Year Schedule'!$L$23)</f>
        <v>#VALUE!</v>
      </c>
      <c r="W146" s="0" t="e">
        <f aca="true">MAX(0,V146*(1+(_xlfn.NORM.INV(RAND(),Inputs!$D$39,Inputs!$C$39)))-'Year Schedule'!$K$24+'Year Schedule'!$L$24)</f>
        <v>#VALUE!</v>
      </c>
      <c r="X146" s="0" t="e">
        <f aca="true">MAX(0,W146*(1+(_xlfn.NORM.INV(RAND(),Inputs!$D$39,Inputs!$C$39)))-'Year Schedule'!$K$25+'Year Schedule'!$L$25)</f>
        <v>#VALUE!</v>
      </c>
      <c r="Y146" s="0" t="e">
        <f aca="true">MAX(0,X146*(1+(_xlfn.NORM.INV(RAND(),Inputs!$D$39,Inputs!$C$39)))-'Year Schedule'!$K$26+'Year Schedule'!$L$26)</f>
        <v>#VALUE!</v>
      </c>
      <c r="Z146" s="0" t="e">
        <f aca="true">MAX(0,Y146*(1+(_xlfn.NORM.INV(RAND(),Inputs!$D$39,Inputs!$C$39)))-'Year Schedule'!$K$27+'Year Schedule'!$L$27)</f>
        <v>#VALUE!</v>
      </c>
      <c r="AA146" s="0" t="e">
        <f aca="true">MAX(0,Z146*(1+(_xlfn.NORM.INV(RAND(),Inputs!$D$39,Inputs!$C$39)))-'Year Schedule'!$K$28+'Year Schedule'!$L$28)</f>
        <v>#VALUE!</v>
      </c>
      <c r="AB146" s="0" t="e">
        <f aca="true">MAX(0,AA146*(1+(_xlfn.NORM.INV(RAND(),Inputs!$D$39,Inputs!$C$39)))-'Year Schedule'!$K$29+'Year Schedule'!$L$29)</f>
        <v>#VALUE!</v>
      </c>
      <c r="AC146" s="0" t="e">
        <f aca="true">MAX(0,AB146*(1+(_xlfn.NORM.INV(RAND(),Inputs!$D$39,Inputs!$C$39)))-'Year Schedule'!$K$30+'Year Schedule'!$L$30)</f>
        <v>#VALUE!</v>
      </c>
      <c r="AD146" s="0" t="e">
        <f aca="true">MAX(0,AC146*(1+(_xlfn.NORM.INV(RAND(),Inputs!$D$39,Inputs!$C$39)))-'Year Schedule'!$K$31+'Year Schedule'!$L$31)</f>
        <v>#VALUE!</v>
      </c>
      <c r="AE146" s="0" t="e">
        <f aca="true">MAX(0,AD146*(1+(_xlfn.NORM.INV(RAND(),Inputs!$D$39,Inputs!$C$39)))-'Year Schedule'!$K$32+'Year Schedule'!$L$32)</f>
        <v>#VALUE!</v>
      </c>
      <c r="AF146" s="0" t="e">
        <f aca="true">MAX(0,AE146*(1+(_xlfn.NORM.INV(RAND(),Inputs!$D$39,Inputs!$C$39)))-'Year Schedule'!$K$33+'Year Schedule'!$L$33)</f>
        <v>#VALUE!</v>
      </c>
      <c r="AG146" s="0" t="e">
        <f aca="true">MAX(0,AF146*(1+(_xlfn.NORM.INV(RAND(),Inputs!$D$39,Inputs!$C$39)))-'Year Schedule'!$K$34+'Year Schedule'!$L$34)</f>
        <v>#VALUE!</v>
      </c>
      <c r="AH146" s="0" t="e">
        <f aca="true">MAX(0,AG146*(1+(_xlfn.NORM.INV(RAND(),Inputs!$D$39,Inputs!$C$39)))-'Year Schedule'!$K$35+'Year Schedule'!$L$35)</f>
        <v>#VALUE!</v>
      </c>
      <c r="AI146" s="0" t="e">
        <f aca="true">MAX(0,AH146*(1+(_xlfn.NORM.INV(RAND(),Inputs!$D$39,Inputs!$C$39)))-'Year Schedule'!$K$36+'Year Schedule'!$L$36)</f>
        <v>#VALUE!</v>
      </c>
      <c r="AJ146" s="0" t="e">
        <f aca="true">MAX(0,AI146*(1+(_xlfn.NORM.INV(RAND(),Inputs!$D$39,Inputs!$C$39)))-'Year Schedule'!$K$37+'Year Schedule'!$L$37)</f>
        <v>#VALUE!</v>
      </c>
      <c r="AK146" s="0" t="e">
        <f aca="true">MAX(0,AJ146*(1+(_xlfn.NORM.INV(RAND(),Inputs!$D$39,Inputs!$C$39)))-'Year Schedule'!$K$38+'Year Schedule'!$L$38)</f>
        <v>#VALUE!</v>
      </c>
      <c r="AL146" s="0" t="e">
        <f aca="true">MAX(0,AK146*(1+(_xlfn.NORM.INV(RAND(),Inputs!$D$39,Inputs!$C$39)))-'Year Schedule'!$K$39+'Year Schedule'!$L$39)</f>
        <v>#VALUE!</v>
      </c>
      <c r="AM146" s="0" t="e">
        <f aca="true">MAX(0,AL146*(1+(_xlfn.NORM.INV(RAND(),Inputs!$D$39,Inputs!$C$39)))-'Year Schedule'!$K$40+'Year Schedule'!$L$40)</f>
        <v>#VALUE!</v>
      </c>
      <c r="AN146" s="0" t="e">
        <f aca="true">MAX(0,AM146*(1+(_xlfn.NORM.INV(RAND(),Inputs!$D$39,Inputs!$C$39)))-'Year Schedule'!$K$41+'Year Schedule'!$L$41)</f>
        <v>#VALUE!</v>
      </c>
      <c r="AO146" s="0" t="e">
        <f aca="true">MAX(0,AN146*(1+(_xlfn.NORM.INV(RAND(),Inputs!$D$39,Inputs!$C$39)))-'Year Schedule'!$K$42+'Year Schedule'!$L$42)</f>
        <v>#VALUE!</v>
      </c>
      <c r="AP146" s="0" t="e">
        <f aca="true">MAX(0,AO146*(1+(_xlfn.NORM.INV(RAND(),Inputs!$D$39,Inputs!$C$39)))-'Year Schedule'!$K$43+'Year Schedule'!$L$43)</f>
        <v>#VALUE!</v>
      </c>
      <c r="AQ146" s="0" t="e">
        <f aca="true">MAX(0,AP146*(1+(_xlfn.NORM.INV(RAND(),Inputs!$D$39,Inputs!$C$39)))-'Year Schedule'!$K$44+'Year Schedule'!$L$44)</f>
        <v>#VALUE!</v>
      </c>
      <c r="AR146" s="0" t="e">
        <f aca="true">MAX(0,AQ146*(1+(_xlfn.NORM.INV(RAND(),Inputs!$D$39,Inputs!$C$39)))-'Year Schedule'!$K$45+'Year Schedule'!$L$45)</f>
        <v>#VALUE!</v>
      </c>
      <c r="AS146" s="0" t="e">
        <f aca="true">MAX(0,AR146*(1+(_xlfn.NORM.INV(RAND(),Inputs!$D$39,Inputs!$C$39)))-'Year Schedule'!$K$46+'Year Schedule'!$L$46)</f>
        <v>#VALUE!</v>
      </c>
      <c r="AT146" s="0" t="e">
        <f aca="true">MAX(0,AS146*(1+(_xlfn.NORM.INV(RAND(),Inputs!$D$39,Inputs!$C$39)))-'Year Schedule'!$K$47+'Year Schedule'!$L$47)</f>
        <v>#VALUE!</v>
      </c>
      <c r="AU146" s="0" t="e">
        <f aca="true">MAX(0,AT146*(1+(_xlfn.NORM.INV(RAND(),Inputs!$D$39,Inputs!$C$39)))-'Year Schedule'!$K$48+'Year Schedule'!$L$48)</f>
        <v>#VALUE!</v>
      </c>
      <c r="AV146" s="0" t="e">
        <f aca="true">MAX(0,AU146*(1+(_xlfn.NORM.INV(RAND(),Inputs!$D$39,Inputs!$C$39)))-'Year Schedule'!$K$49+'Year Schedule'!$L$49)</f>
        <v>#VALUE!</v>
      </c>
      <c r="AW146" s="0" t="e">
        <f aca="true">MAX(0,AV146*(1+(_xlfn.NORM.INV(RAND(),Inputs!$D$39,Inputs!$C$39)))-'Year Schedule'!$K$50+'Year Schedule'!$L$50)</f>
        <v>#VALUE!</v>
      </c>
      <c r="AX146" s="0" t="e">
        <f aca="true">MAX(0,AW146*(1+(_xlfn.NORM.INV(RAND(),Inputs!$D$39,Inputs!$C$39)))-'Year Schedule'!$K$51+'Year Schedule'!$L$51)</f>
        <v>#VALUE!</v>
      </c>
      <c r="AY146" s="0" t="e">
        <f aca="true">MAX(0,AX146*(1+(_xlfn.NORM.INV(RAND(),Inputs!$D$39,Inputs!$C$39)))-'Year Schedule'!$K$52+'Year Schedule'!$L$52)</f>
        <v>#VALUE!</v>
      </c>
      <c r="AZ146" s="0" t="e">
        <f aca="true">MAX(0,AY146*(1+(_xlfn.NORM.INV(RAND(),Inputs!$D$39,Inputs!$C$39)))-'Year Schedule'!$K$53+'Year Schedule'!$L$53)</f>
        <v>#VALUE!</v>
      </c>
      <c r="BA146" s="0" t="e">
        <f aca="false">INDEX(C146:AZ146,1,Inputs!$C$6)</f>
        <v>#VALUE!</v>
      </c>
      <c r="BB146" s="0" t="n">
        <f aca="false">IFERROR(EXP(SUMPRODUCT(LN((C146:INDEX(C146:AZ146,1,Inputs!$C$6)+$C$1004:INDEX($C$1004:$AZ$1004,1,Inputs!$C$6))/B146:INDEX(B146:AY146,1,Inputs!$C$6)))/Inputs!$C$6)-1,-1)</f>
        <v>-1</v>
      </c>
    </row>
    <row r="147" customFormat="false" ht="15" hidden="false" customHeight="true" outlineLevel="0" collapsed="false">
      <c r="A147" s="0" t="n">
        <v>145</v>
      </c>
      <c r="B147" s="177" t="n">
        <f aca="false">Inputs!$C$38</f>
        <v>0</v>
      </c>
      <c r="C147" s="0" t="e">
        <f aca="true">MAX(0,B147*(1+(_xlfn.NORM.INV(RAND(),Inputs!$D$39,Inputs!$C$39)))-'Year Schedule'!$K$4+'Year Schedule'!$L$4)</f>
        <v>#VALUE!</v>
      </c>
      <c r="D147" s="0" t="e">
        <f aca="true">MAX(0,C147*(1+(_xlfn.NORM.INV(RAND(),Inputs!$D$39,Inputs!$C$39)))-'Year Schedule'!$K$5+'Year Schedule'!$L$5)</f>
        <v>#VALUE!</v>
      </c>
      <c r="E147" s="0" t="e">
        <f aca="true">MAX(0,D147*(1+(_xlfn.NORM.INV(RAND(),Inputs!$D$39,Inputs!$C$39)))-'Year Schedule'!$K$6+'Year Schedule'!$L$6)</f>
        <v>#VALUE!</v>
      </c>
      <c r="F147" s="0" t="e">
        <f aca="true">MAX(0,E147*(1+(_xlfn.NORM.INV(RAND(),Inputs!$D$39,Inputs!$C$39)))-'Year Schedule'!$K$7+'Year Schedule'!$L$7)</f>
        <v>#VALUE!</v>
      </c>
      <c r="G147" s="0" t="e">
        <f aca="true">MAX(0,F147*(1+(_xlfn.NORM.INV(RAND(),Inputs!$D$39,Inputs!$C$39)))-'Year Schedule'!$K$8+'Year Schedule'!$L$8)</f>
        <v>#VALUE!</v>
      </c>
      <c r="H147" s="0" t="e">
        <f aca="true">MAX(0,G147*(1+(_xlfn.NORM.INV(RAND(),Inputs!$D$39,Inputs!$C$39)))-'Year Schedule'!$K$9+'Year Schedule'!$L$9)</f>
        <v>#VALUE!</v>
      </c>
      <c r="I147" s="0" t="e">
        <f aca="true">MAX(0,H147*(1+(_xlfn.NORM.INV(RAND(),Inputs!$D$39,Inputs!$C$39)))-'Year Schedule'!$K$10+'Year Schedule'!$L$10)</f>
        <v>#VALUE!</v>
      </c>
      <c r="J147" s="0" t="e">
        <f aca="true">MAX(0,I147*(1+(_xlfn.NORM.INV(RAND(),Inputs!$D$39,Inputs!$C$39)))-'Year Schedule'!$K$11+'Year Schedule'!$L$11)</f>
        <v>#VALUE!</v>
      </c>
      <c r="K147" s="0" t="e">
        <f aca="true">MAX(0,J147*(1+(_xlfn.NORM.INV(RAND(),Inputs!$D$39,Inputs!$C$39)))-'Year Schedule'!$K$12+'Year Schedule'!$L$12)</f>
        <v>#VALUE!</v>
      </c>
      <c r="L147" s="0" t="e">
        <f aca="true">MAX(0,K147*(1+(_xlfn.NORM.INV(RAND(),Inputs!$D$39,Inputs!$C$39)))-'Year Schedule'!$K$13+'Year Schedule'!$L$13)</f>
        <v>#VALUE!</v>
      </c>
      <c r="M147" s="0" t="e">
        <f aca="true">MAX(0,L147*(1+(_xlfn.NORM.INV(RAND(),Inputs!$D$39,Inputs!$C$39)))-'Year Schedule'!$K$14+'Year Schedule'!$L$14)</f>
        <v>#VALUE!</v>
      </c>
      <c r="N147" s="0" t="e">
        <f aca="true">MAX(0,M147*(1+(_xlfn.NORM.INV(RAND(),Inputs!$D$39,Inputs!$C$39)))-'Year Schedule'!$K$15+'Year Schedule'!$L$15)</f>
        <v>#VALUE!</v>
      </c>
      <c r="O147" s="0" t="e">
        <f aca="true">MAX(0,N147*(1+(_xlfn.NORM.INV(RAND(),Inputs!$D$39,Inputs!$C$39)))-'Year Schedule'!$K$16+'Year Schedule'!$L$16)</f>
        <v>#VALUE!</v>
      </c>
      <c r="P147" s="0" t="e">
        <f aca="true">MAX(0,O147*(1+(_xlfn.NORM.INV(RAND(),Inputs!$D$39,Inputs!$C$39)))-'Year Schedule'!$K$17+'Year Schedule'!$L$17)</f>
        <v>#VALUE!</v>
      </c>
      <c r="Q147" s="0" t="e">
        <f aca="true">MAX(0,P147*(1+(_xlfn.NORM.INV(RAND(),Inputs!$D$39,Inputs!$C$39)))-'Year Schedule'!$K$18+'Year Schedule'!$L$18)</f>
        <v>#VALUE!</v>
      </c>
      <c r="R147" s="0" t="e">
        <f aca="true">MAX(0,Q147*(1+(_xlfn.NORM.INV(RAND(),Inputs!$D$39,Inputs!$C$39)))-'Year Schedule'!$K$19+'Year Schedule'!$L$19)</f>
        <v>#VALUE!</v>
      </c>
      <c r="S147" s="0" t="e">
        <f aca="true">MAX(0,R147*(1+(_xlfn.NORM.INV(RAND(),Inputs!$D$39,Inputs!$C$39)))-'Year Schedule'!$K$20+'Year Schedule'!$L$20)</f>
        <v>#VALUE!</v>
      </c>
      <c r="T147" s="0" t="e">
        <f aca="true">MAX(0,S147*(1+(_xlfn.NORM.INV(RAND(),Inputs!$D$39,Inputs!$C$39)))-'Year Schedule'!$K$21+'Year Schedule'!$L$21)</f>
        <v>#VALUE!</v>
      </c>
      <c r="U147" s="0" t="e">
        <f aca="true">MAX(0,T147*(1+(_xlfn.NORM.INV(RAND(),Inputs!$D$39,Inputs!$C$39)))-'Year Schedule'!$K$22+'Year Schedule'!$L$22)</f>
        <v>#VALUE!</v>
      </c>
      <c r="V147" s="0" t="e">
        <f aca="true">MAX(0,U147*(1+(_xlfn.NORM.INV(RAND(),Inputs!$D$39,Inputs!$C$39)))-'Year Schedule'!$K$23+'Year Schedule'!$L$23)</f>
        <v>#VALUE!</v>
      </c>
      <c r="W147" s="0" t="e">
        <f aca="true">MAX(0,V147*(1+(_xlfn.NORM.INV(RAND(),Inputs!$D$39,Inputs!$C$39)))-'Year Schedule'!$K$24+'Year Schedule'!$L$24)</f>
        <v>#VALUE!</v>
      </c>
      <c r="X147" s="0" t="e">
        <f aca="true">MAX(0,W147*(1+(_xlfn.NORM.INV(RAND(),Inputs!$D$39,Inputs!$C$39)))-'Year Schedule'!$K$25+'Year Schedule'!$L$25)</f>
        <v>#VALUE!</v>
      </c>
      <c r="Y147" s="0" t="e">
        <f aca="true">MAX(0,X147*(1+(_xlfn.NORM.INV(RAND(),Inputs!$D$39,Inputs!$C$39)))-'Year Schedule'!$K$26+'Year Schedule'!$L$26)</f>
        <v>#VALUE!</v>
      </c>
      <c r="Z147" s="0" t="e">
        <f aca="true">MAX(0,Y147*(1+(_xlfn.NORM.INV(RAND(),Inputs!$D$39,Inputs!$C$39)))-'Year Schedule'!$K$27+'Year Schedule'!$L$27)</f>
        <v>#VALUE!</v>
      </c>
      <c r="AA147" s="0" t="e">
        <f aca="true">MAX(0,Z147*(1+(_xlfn.NORM.INV(RAND(),Inputs!$D$39,Inputs!$C$39)))-'Year Schedule'!$K$28+'Year Schedule'!$L$28)</f>
        <v>#VALUE!</v>
      </c>
      <c r="AB147" s="0" t="e">
        <f aca="true">MAX(0,AA147*(1+(_xlfn.NORM.INV(RAND(),Inputs!$D$39,Inputs!$C$39)))-'Year Schedule'!$K$29+'Year Schedule'!$L$29)</f>
        <v>#VALUE!</v>
      </c>
      <c r="AC147" s="0" t="e">
        <f aca="true">MAX(0,AB147*(1+(_xlfn.NORM.INV(RAND(),Inputs!$D$39,Inputs!$C$39)))-'Year Schedule'!$K$30+'Year Schedule'!$L$30)</f>
        <v>#VALUE!</v>
      </c>
      <c r="AD147" s="0" t="e">
        <f aca="true">MAX(0,AC147*(1+(_xlfn.NORM.INV(RAND(),Inputs!$D$39,Inputs!$C$39)))-'Year Schedule'!$K$31+'Year Schedule'!$L$31)</f>
        <v>#VALUE!</v>
      </c>
      <c r="AE147" s="0" t="e">
        <f aca="true">MAX(0,AD147*(1+(_xlfn.NORM.INV(RAND(),Inputs!$D$39,Inputs!$C$39)))-'Year Schedule'!$K$32+'Year Schedule'!$L$32)</f>
        <v>#VALUE!</v>
      </c>
      <c r="AF147" s="0" t="e">
        <f aca="true">MAX(0,AE147*(1+(_xlfn.NORM.INV(RAND(),Inputs!$D$39,Inputs!$C$39)))-'Year Schedule'!$K$33+'Year Schedule'!$L$33)</f>
        <v>#VALUE!</v>
      </c>
      <c r="AG147" s="0" t="e">
        <f aca="true">MAX(0,AF147*(1+(_xlfn.NORM.INV(RAND(),Inputs!$D$39,Inputs!$C$39)))-'Year Schedule'!$K$34+'Year Schedule'!$L$34)</f>
        <v>#VALUE!</v>
      </c>
      <c r="AH147" s="0" t="e">
        <f aca="true">MAX(0,AG147*(1+(_xlfn.NORM.INV(RAND(),Inputs!$D$39,Inputs!$C$39)))-'Year Schedule'!$K$35+'Year Schedule'!$L$35)</f>
        <v>#VALUE!</v>
      </c>
      <c r="AI147" s="0" t="e">
        <f aca="true">MAX(0,AH147*(1+(_xlfn.NORM.INV(RAND(),Inputs!$D$39,Inputs!$C$39)))-'Year Schedule'!$K$36+'Year Schedule'!$L$36)</f>
        <v>#VALUE!</v>
      </c>
      <c r="AJ147" s="0" t="e">
        <f aca="true">MAX(0,AI147*(1+(_xlfn.NORM.INV(RAND(),Inputs!$D$39,Inputs!$C$39)))-'Year Schedule'!$K$37+'Year Schedule'!$L$37)</f>
        <v>#VALUE!</v>
      </c>
      <c r="AK147" s="0" t="e">
        <f aca="true">MAX(0,AJ147*(1+(_xlfn.NORM.INV(RAND(),Inputs!$D$39,Inputs!$C$39)))-'Year Schedule'!$K$38+'Year Schedule'!$L$38)</f>
        <v>#VALUE!</v>
      </c>
      <c r="AL147" s="0" t="e">
        <f aca="true">MAX(0,AK147*(1+(_xlfn.NORM.INV(RAND(),Inputs!$D$39,Inputs!$C$39)))-'Year Schedule'!$K$39+'Year Schedule'!$L$39)</f>
        <v>#VALUE!</v>
      </c>
      <c r="AM147" s="0" t="e">
        <f aca="true">MAX(0,AL147*(1+(_xlfn.NORM.INV(RAND(),Inputs!$D$39,Inputs!$C$39)))-'Year Schedule'!$K$40+'Year Schedule'!$L$40)</f>
        <v>#VALUE!</v>
      </c>
      <c r="AN147" s="0" t="e">
        <f aca="true">MAX(0,AM147*(1+(_xlfn.NORM.INV(RAND(),Inputs!$D$39,Inputs!$C$39)))-'Year Schedule'!$K$41+'Year Schedule'!$L$41)</f>
        <v>#VALUE!</v>
      </c>
      <c r="AO147" s="0" t="e">
        <f aca="true">MAX(0,AN147*(1+(_xlfn.NORM.INV(RAND(),Inputs!$D$39,Inputs!$C$39)))-'Year Schedule'!$K$42+'Year Schedule'!$L$42)</f>
        <v>#VALUE!</v>
      </c>
      <c r="AP147" s="0" t="e">
        <f aca="true">MAX(0,AO147*(1+(_xlfn.NORM.INV(RAND(),Inputs!$D$39,Inputs!$C$39)))-'Year Schedule'!$K$43+'Year Schedule'!$L$43)</f>
        <v>#VALUE!</v>
      </c>
      <c r="AQ147" s="0" t="e">
        <f aca="true">MAX(0,AP147*(1+(_xlfn.NORM.INV(RAND(),Inputs!$D$39,Inputs!$C$39)))-'Year Schedule'!$K$44+'Year Schedule'!$L$44)</f>
        <v>#VALUE!</v>
      </c>
      <c r="AR147" s="0" t="e">
        <f aca="true">MAX(0,AQ147*(1+(_xlfn.NORM.INV(RAND(),Inputs!$D$39,Inputs!$C$39)))-'Year Schedule'!$K$45+'Year Schedule'!$L$45)</f>
        <v>#VALUE!</v>
      </c>
      <c r="AS147" s="0" t="e">
        <f aca="true">MAX(0,AR147*(1+(_xlfn.NORM.INV(RAND(),Inputs!$D$39,Inputs!$C$39)))-'Year Schedule'!$K$46+'Year Schedule'!$L$46)</f>
        <v>#VALUE!</v>
      </c>
      <c r="AT147" s="0" t="e">
        <f aca="true">MAX(0,AS147*(1+(_xlfn.NORM.INV(RAND(),Inputs!$D$39,Inputs!$C$39)))-'Year Schedule'!$K$47+'Year Schedule'!$L$47)</f>
        <v>#VALUE!</v>
      </c>
      <c r="AU147" s="0" t="e">
        <f aca="true">MAX(0,AT147*(1+(_xlfn.NORM.INV(RAND(),Inputs!$D$39,Inputs!$C$39)))-'Year Schedule'!$K$48+'Year Schedule'!$L$48)</f>
        <v>#VALUE!</v>
      </c>
      <c r="AV147" s="0" t="e">
        <f aca="true">MAX(0,AU147*(1+(_xlfn.NORM.INV(RAND(),Inputs!$D$39,Inputs!$C$39)))-'Year Schedule'!$K$49+'Year Schedule'!$L$49)</f>
        <v>#VALUE!</v>
      </c>
      <c r="AW147" s="0" t="e">
        <f aca="true">MAX(0,AV147*(1+(_xlfn.NORM.INV(RAND(),Inputs!$D$39,Inputs!$C$39)))-'Year Schedule'!$K$50+'Year Schedule'!$L$50)</f>
        <v>#VALUE!</v>
      </c>
      <c r="AX147" s="0" t="e">
        <f aca="true">MAX(0,AW147*(1+(_xlfn.NORM.INV(RAND(),Inputs!$D$39,Inputs!$C$39)))-'Year Schedule'!$K$51+'Year Schedule'!$L$51)</f>
        <v>#VALUE!</v>
      </c>
      <c r="AY147" s="0" t="e">
        <f aca="true">MAX(0,AX147*(1+(_xlfn.NORM.INV(RAND(),Inputs!$D$39,Inputs!$C$39)))-'Year Schedule'!$K$52+'Year Schedule'!$L$52)</f>
        <v>#VALUE!</v>
      </c>
      <c r="AZ147" s="0" t="e">
        <f aca="true">MAX(0,AY147*(1+(_xlfn.NORM.INV(RAND(),Inputs!$D$39,Inputs!$C$39)))-'Year Schedule'!$K$53+'Year Schedule'!$L$53)</f>
        <v>#VALUE!</v>
      </c>
      <c r="BA147" s="0" t="e">
        <f aca="false">INDEX(C147:AZ147,1,Inputs!$C$6)</f>
        <v>#VALUE!</v>
      </c>
      <c r="BB147" s="0" t="n">
        <f aca="false">IFERROR(EXP(SUMPRODUCT(LN((C147:INDEX(C147:AZ147,1,Inputs!$C$6)+$C$1004:INDEX($C$1004:$AZ$1004,1,Inputs!$C$6))/B147:INDEX(B147:AY147,1,Inputs!$C$6)))/Inputs!$C$6)-1,-1)</f>
        <v>-1</v>
      </c>
    </row>
    <row r="148" customFormat="false" ht="15" hidden="false" customHeight="true" outlineLevel="0" collapsed="false">
      <c r="A148" s="0" t="n">
        <v>146</v>
      </c>
      <c r="B148" s="177" t="n">
        <f aca="false">Inputs!$C$38</f>
        <v>0</v>
      </c>
      <c r="C148" s="0" t="e">
        <f aca="true">MAX(0,B148*(1+(_xlfn.NORM.INV(RAND(),Inputs!$D$39,Inputs!$C$39)))-'Year Schedule'!$K$4+'Year Schedule'!$L$4)</f>
        <v>#VALUE!</v>
      </c>
      <c r="D148" s="0" t="e">
        <f aca="true">MAX(0,C148*(1+(_xlfn.NORM.INV(RAND(),Inputs!$D$39,Inputs!$C$39)))-'Year Schedule'!$K$5+'Year Schedule'!$L$5)</f>
        <v>#VALUE!</v>
      </c>
      <c r="E148" s="0" t="e">
        <f aca="true">MAX(0,D148*(1+(_xlfn.NORM.INV(RAND(),Inputs!$D$39,Inputs!$C$39)))-'Year Schedule'!$K$6+'Year Schedule'!$L$6)</f>
        <v>#VALUE!</v>
      </c>
      <c r="F148" s="0" t="e">
        <f aca="true">MAX(0,E148*(1+(_xlfn.NORM.INV(RAND(),Inputs!$D$39,Inputs!$C$39)))-'Year Schedule'!$K$7+'Year Schedule'!$L$7)</f>
        <v>#VALUE!</v>
      </c>
      <c r="G148" s="0" t="e">
        <f aca="true">MAX(0,F148*(1+(_xlfn.NORM.INV(RAND(),Inputs!$D$39,Inputs!$C$39)))-'Year Schedule'!$K$8+'Year Schedule'!$L$8)</f>
        <v>#VALUE!</v>
      </c>
      <c r="H148" s="0" t="e">
        <f aca="true">MAX(0,G148*(1+(_xlfn.NORM.INV(RAND(),Inputs!$D$39,Inputs!$C$39)))-'Year Schedule'!$K$9+'Year Schedule'!$L$9)</f>
        <v>#VALUE!</v>
      </c>
      <c r="I148" s="0" t="e">
        <f aca="true">MAX(0,H148*(1+(_xlfn.NORM.INV(RAND(),Inputs!$D$39,Inputs!$C$39)))-'Year Schedule'!$K$10+'Year Schedule'!$L$10)</f>
        <v>#VALUE!</v>
      </c>
      <c r="J148" s="0" t="e">
        <f aca="true">MAX(0,I148*(1+(_xlfn.NORM.INV(RAND(),Inputs!$D$39,Inputs!$C$39)))-'Year Schedule'!$K$11+'Year Schedule'!$L$11)</f>
        <v>#VALUE!</v>
      </c>
      <c r="K148" s="0" t="e">
        <f aca="true">MAX(0,J148*(1+(_xlfn.NORM.INV(RAND(),Inputs!$D$39,Inputs!$C$39)))-'Year Schedule'!$K$12+'Year Schedule'!$L$12)</f>
        <v>#VALUE!</v>
      </c>
      <c r="L148" s="0" t="e">
        <f aca="true">MAX(0,K148*(1+(_xlfn.NORM.INV(RAND(),Inputs!$D$39,Inputs!$C$39)))-'Year Schedule'!$K$13+'Year Schedule'!$L$13)</f>
        <v>#VALUE!</v>
      </c>
      <c r="M148" s="0" t="e">
        <f aca="true">MAX(0,L148*(1+(_xlfn.NORM.INV(RAND(),Inputs!$D$39,Inputs!$C$39)))-'Year Schedule'!$K$14+'Year Schedule'!$L$14)</f>
        <v>#VALUE!</v>
      </c>
      <c r="N148" s="0" t="e">
        <f aca="true">MAX(0,M148*(1+(_xlfn.NORM.INV(RAND(),Inputs!$D$39,Inputs!$C$39)))-'Year Schedule'!$K$15+'Year Schedule'!$L$15)</f>
        <v>#VALUE!</v>
      </c>
      <c r="O148" s="0" t="e">
        <f aca="true">MAX(0,N148*(1+(_xlfn.NORM.INV(RAND(),Inputs!$D$39,Inputs!$C$39)))-'Year Schedule'!$K$16+'Year Schedule'!$L$16)</f>
        <v>#VALUE!</v>
      </c>
      <c r="P148" s="0" t="e">
        <f aca="true">MAX(0,O148*(1+(_xlfn.NORM.INV(RAND(),Inputs!$D$39,Inputs!$C$39)))-'Year Schedule'!$K$17+'Year Schedule'!$L$17)</f>
        <v>#VALUE!</v>
      </c>
      <c r="Q148" s="0" t="e">
        <f aca="true">MAX(0,P148*(1+(_xlfn.NORM.INV(RAND(),Inputs!$D$39,Inputs!$C$39)))-'Year Schedule'!$K$18+'Year Schedule'!$L$18)</f>
        <v>#VALUE!</v>
      </c>
      <c r="R148" s="0" t="e">
        <f aca="true">MAX(0,Q148*(1+(_xlfn.NORM.INV(RAND(),Inputs!$D$39,Inputs!$C$39)))-'Year Schedule'!$K$19+'Year Schedule'!$L$19)</f>
        <v>#VALUE!</v>
      </c>
      <c r="S148" s="0" t="e">
        <f aca="true">MAX(0,R148*(1+(_xlfn.NORM.INV(RAND(),Inputs!$D$39,Inputs!$C$39)))-'Year Schedule'!$K$20+'Year Schedule'!$L$20)</f>
        <v>#VALUE!</v>
      </c>
      <c r="T148" s="0" t="e">
        <f aca="true">MAX(0,S148*(1+(_xlfn.NORM.INV(RAND(),Inputs!$D$39,Inputs!$C$39)))-'Year Schedule'!$K$21+'Year Schedule'!$L$21)</f>
        <v>#VALUE!</v>
      </c>
      <c r="U148" s="0" t="e">
        <f aca="true">MAX(0,T148*(1+(_xlfn.NORM.INV(RAND(),Inputs!$D$39,Inputs!$C$39)))-'Year Schedule'!$K$22+'Year Schedule'!$L$22)</f>
        <v>#VALUE!</v>
      </c>
      <c r="V148" s="0" t="e">
        <f aca="true">MAX(0,U148*(1+(_xlfn.NORM.INV(RAND(),Inputs!$D$39,Inputs!$C$39)))-'Year Schedule'!$K$23+'Year Schedule'!$L$23)</f>
        <v>#VALUE!</v>
      </c>
      <c r="W148" s="0" t="e">
        <f aca="true">MAX(0,V148*(1+(_xlfn.NORM.INV(RAND(),Inputs!$D$39,Inputs!$C$39)))-'Year Schedule'!$K$24+'Year Schedule'!$L$24)</f>
        <v>#VALUE!</v>
      </c>
      <c r="X148" s="0" t="e">
        <f aca="true">MAX(0,W148*(1+(_xlfn.NORM.INV(RAND(),Inputs!$D$39,Inputs!$C$39)))-'Year Schedule'!$K$25+'Year Schedule'!$L$25)</f>
        <v>#VALUE!</v>
      </c>
      <c r="Y148" s="0" t="e">
        <f aca="true">MAX(0,X148*(1+(_xlfn.NORM.INV(RAND(),Inputs!$D$39,Inputs!$C$39)))-'Year Schedule'!$K$26+'Year Schedule'!$L$26)</f>
        <v>#VALUE!</v>
      </c>
      <c r="Z148" s="0" t="e">
        <f aca="true">MAX(0,Y148*(1+(_xlfn.NORM.INV(RAND(),Inputs!$D$39,Inputs!$C$39)))-'Year Schedule'!$K$27+'Year Schedule'!$L$27)</f>
        <v>#VALUE!</v>
      </c>
      <c r="AA148" s="0" t="e">
        <f aca="true">MAX(0,Z148*(1+(_xlfn.NORM.INV(RAND(),Inputs!$D$39,Inputs!$C$39)))-'Year Schedule'!$K$28+'Year Schedule'!$L$28)</f>
        <v>#VALUE!</v>
      </c>
      <c r="AB148" s="0" t="e">
        <f aca="true">MAX(0,AA148*(1+(_xlfn.NORM.INV(RAND(),Inputs!$D$39,Inputs!$C$39)))-'Year Schedule'!$K$29+'Year Schedule'!$L$29)</f>
        <v>#VALUE!</v>
      </c>
      <c r="AC148" s="0" t="e">
        <f aca="true">MAX(0,AB148*(1+(_xlfn.NORM.INV(RAND(),Inputs!$D$39,Inputs!$C$39)))-'Year Schedule'!$K$30+'Year Schedule'!$L$30)</f>
        <v>#VALUE!</v>
      </c>
      <c r="AD148" s="0" t="e">
        <f aca="true">MAX(0,AC148*(1+(_xlfn.NORM.INV(RAND(),Inputs!$D$39,Inputs!$C$39)))-'Year Schedule'!$K$31+'Year Schedule'!$L$31)</f>
        <v>#VALUE!</v>
      </c>
      <c r="AE148" s="0" t="e">
        <f aca="true">MAX(0,AD148*(1+(_xlfn.NORM.INV(RAND(),Inputs!$D$39,Inputs!$C$39)))-'Year Schedule'!$K$32+'Year Schedule'!$L$32)</f>
        <v>#VALUE!</v>
      </c>
      <c r="AF148" s="0" t="e">
        <f aca="true">MAX(0,AE148*(1+(_xlfn.NORM.INV(RAND(),Inputs!$D$39,Inputs!$C$39)))-'Year Schedule'!$K$33+'Year Schedule'!$L$33)</f>
        <v>#VALUE!</v>
      </c>
      <c r="AG148" s="0" t="e">
        <f aca="true">MAX(0,AF148*(1+(_xlfn.NORM.INV(RAND(),Inputs!$D$39,Inputs!$C$39)))-'Year Schedule'!$K$34+'Year Schedule'!$L$34)</f>
        <v>#VALUE!</v>
      </c>
      <c r="AH148" s="0" t="e">
        <f aca="true">MAX(0,AG148*(1+(_xlfn.NORM.INV(RAND(),Inputs!$D$39,Inputs!$C$39)))-'Year Schedule'!$K$35+'Year Schedule'!$L$35)</f>
        <v>#VALUE!</v>
      </c>
      <c r="AI148" s="0" t="e">
        <f aca="true">MAX(0,AH148*(1+(_xlfn.NORM.INV(RAND(),Inputs!$D$39,Inputs!$C$39)))-'Year Schedule'!$K$36+'Year Schedule'!$L$36)</f>
        <v>#VALUE!</v>
      </c>
      <c r="AJ148" s="0" t="e">
        <f aca="true">MAX(0,AI148*(1+(_xlfn.NORM.INV(RAND(),Inputs!$D$39,Inputs!$C$39)))-'Year Schedule'!$K$37+'Year Schedule'!$L$37)</f>
        <v>#VALUE!</v>
      </c>
      <c r="AK148" s="0" t="e">
        <f aca="true">MAX(0,AJ148*(1+(_xlfn.NORM.INV(RAND(),Inputs!$D$39,Inputs!$C$39)))-'Year Schedule'!$K$38+'Year Schedule'!$L$38)</f>
        <v>#VALUE!</v>
      </c>
      <c r="AL148" s="0" t="e">
        <f aca="true">MAX(0,AK148*(1+(_xlfn.NORM.INV(RAND(),Inputs!$D$39,Inputs!$C$39)))-'Year Schedule'!$K$39+'Year Schedule'!$L$39)</f>
        <v>#VALUE!</v>
      </c>
      <c r="AM148" s="0" t="e">
        <f aca="true">MAX(0,AL148*(1+(_xlfn.NORM.INV(RAND(),Inputs!$D$39,Inputs!$C$39)))-'Year Schedule'!$K$40+'Year Schedule'!$L$40)</f>
        <v>#VALUE!</v>
      </c>
      <c r="AN148" s="0" t="e">
        <f aca="true">MAX(0,AM148*(1+(_xlfn.NORM.INV(RAND(),Inputs!$D$39,Inputs!$C$39)))-'Year Schedule'!$K$41+'Year Schedule'!$L$41)</f>
        <v>#VALUE!</v>
      </c>
      <c r="AO148" s="0" t="e">
        <f aca="true">MAX(0,AN148*(1+(_xlfn.NORM.INV(RAND(),Inputs!$D$39,Inputs!$C$39)))-'Year Schedule'!$K$42+'Year Schedule'!$L$42)</f>
        <v>#VALUE!</v>
      </c>
      <c r="AP148" s="0" t="e">
        <f aca="true">MAX(0,AO148*(1+(_xlfn.NORM.INV(RAND(),Inputs!$D$39,Inputs!$C$39)))-'Year Schedule'!$K$43+'Year Schedule'!$L$43)</f>
        <v>#VALUE!</v>
      </c>
      <c r="AQ148" s="0" t="e">
        <f aca="true">MAX(0,AP148*(1+(_xlfn.NORM.INV(RAND(),Inputs!$D$39,Inputs!$C$39)))-'Year Schedule'!$K$44+'Year Schedule'!$L$44)</f>
        <v>#VALUE!</v>
      </c>
      <c r="AR148" s="0" t="e">
        <f aca="true">MAX(0,AQ148*(1+(_xlfn.NORM.INV(RAND(),Inputs!$D$39,Inputs!$C$39)))-'Year Schedule'!$K$45+'Year Schedule'!$L$45)</f>
        <v>#VALUE!</v>
      </c>
      <c r="AS148" s="0" t="e">
        <f aca="true">MAX(0,AR148*(1+(_xlfn.NORM.INV(RAND(),Inputs!$D$39,Inputs!$C$39)))-'Year Schedule'!$K$46+'Year Schedule'!$L$46)</f>
        <v>#VALUE!</v>
      </c>
      <c r="AT148" s="0" t="e">
        <f aca="true">MAX(0,AS148*(1+(_xlfn.NORM.INV(RAND(),Inputs!$D$39,Inputs!$C$39)))-'Year Schedule'!$K$47+'Year Schedule'!$L$47)</f>
        <v>#VALUE!</v>
      </c>
      <c r="AU148" s="0" t="e">
        <f aca="true">MAX(0,AT148*(1+(_xlfn.NORM.INV(RAND(),Inputs!$D$39,Inputs!$C$39)))-'Year Schedule'!$K$48+'Year Schedule'!$L$48)</f>
        <v>#VALUE!</v>
      </c>
      <c r="AV148" s="0" t="e">
        <f aca="true">MAX(0,AU148*(1+(_xlfn.NORM.INV(RAND(),Inputs!$D$39,Inputs!$C$39)))-'Year Schedule'!$K$49+'Year Schedule'!$L$49)</f>
        <v>#VALUE!</v>
      </c>
      <c r="AW148" s="0" t="e">
        <f aca="true">MAX(0,AV148*(1+(_xlfn.NORM.INV(RAND(),Inputs!$D$39,Inputs!$C$39)))-'Year Schedule'!$K$50+'Year Schedule'!$L$50)</f>
        <v>#VALUE!</v>
      </c>
      <c r="AX148" s="0" t="e">
        <f aca="true">MAX(0,AW148*(1+(_xlfn.NORM.INV(RAND(),Inputs!$D$39,Inputs!$C$39)))-'Year Schedule'!$K$51+'Year Schedule'!$L$51)</f>
        <v>#VALUE!</v>
      </c>
      <c r="AY148" s="0" t="e">
        <f aca="true">MAX(0,AX148*(1+(_xlfn.NORM.INV(RAND(),Inputs!$D$39,Inputs!$C$39)))-'Year Schedule'!$K$52+'Year Schedule'!$L$52)</f>
        <v>#VALUE!</v>
      </c>
      <c r="AZ148" s="0" t="e">
        <f aca="true">MAX(0,AY148*(1+(_xlfn.NORM.INV(RAND(),Inputs!$D$39,Inputs!$C$39)))-'Year Schedule'!$K$53+'Year Schedule'!$L$53)</f>
        <v>#VALUE!</v>
      </c>
      <c r="BA148" s="0" t="e">
        <f aca="false">INDEX(C148:AZ148,1,Inputs!$C$6)</f>
        <v>#VALUE!</v>
      </c>
      <c r="BB148" s="0" t="n">
        <f aca="false">IFERROR(EXP(SUMPRODUCT(LN((C148:INDEX(C148:AZ148,1,Inputs!$C$6)+$C$1004:INDEX($C$1004:$AZ$1004,1,Inputs!$C$6))/B148:INDEX(B148:AY148,1,Inputs!$C$6)))/Inputs!$C$6)-1,-1)</f>
        <v>-1</v>
      </c>
    </row>
    <row r="149" customFormat="false" ht="15" hidden="false" customHeight="true" outlineLevel="0" collapsed="false">
      <c r="A149" s="0" t="n">
        <v>147</v>
      </c>
      <c r="B149" s="177" t="n">
        <f aca="false">Inputs!$C$38</f>
        <v>0</v>
      </c>
      <c r="C149" s="0" t="e">
        <f aca="true">MAX(0,B149*(1+(_xlfn.NORM.INV(RAND(),Inputs!$D$39,Inputs!$C$39)))-'Year Schedule'!$K$4+'Year Schedule'!$L$4)</f>
        <v>#VALUE!</v>
      </c>
      <c r="D149" s="0" t="e">
        <f aca="true">MAX(0,C149*(1+(_xlfn.NORM.INV(RAND(),Inputs!$D$39,Inputs!$C$39)))-'Year Schedule'!$K$5+'Year Schedule'!$L$5)</f>
        <v>#VALUE!</v>
      </c>
      <c r="E149" s="0" t="e">
        <f aca="true">MAX(0,D149*(1+(_xlfn.NORM.INV(RAND(),Inputs!$D$39,Inputs!$C$39)))-'Year Schedule'!$K$6+'Year Schedule'!$L$6)</f>
        <v>#VALUE!</v>
      </c>
      <c r="F149" s="0" t="e">
        <f aca="true">MAX(0,E149*(1+(_xlfn.NORM.INV(RAND(),Inputs!$D$39,Inputs!$C$39)))-'Year Schedule'!$K$7+'Year Schedule'!$L$7)</f>
        <v>#VALUE!</v>
      </c>
      <c r="G149" s="0" t="e">
        <f aca="true">MAX(0,F149*(1+(_xlfn.NORM.INV(RAND(),Inputs!$D$39,Inputs!$C$39)))-'Year Schedule'!$K$8+'Year Schedule'!$L$8)</f>
        <v>#VALUE!</v>
      </c>
      <c r="H149" s="0" t="e">
        <f aca="true">MAX(0,G149*(1+(_xlfn.NORM.INV(RAND(),Inputs!$D$39,Inputs!$C$39)))-'Year Schedule'!$K$9+'Year Schedule'!$L$9)</f>
        <v>#VALUE!</v>
      </c>
      <c r="I149" s="0" t="e">
        <f aca="true">MAX(0,H149*(1+(_xlfn.NORM.INV(RAND(),Inputs!$D$39,Inputs!$C$39)))-'Year Schedule'!$K$10+'Year Schedule'!$L$10)</f>
        <v>#VALUE!</v>
      </c>
      <c r="J149" s="0" t="e">
        <f aca="true">MAX(0,I149*(1+(_xlfn.NORM.INV(RAND(),Inputs!$D$39,Inputs!$C$39)))-'Year Schedule'!$K$11+'Year Schedule'!$L$11)</f>
        <v>#VALUE!</v>
      </c>
      <c r="K149" s="0" t="e">
        <f aca="true">MAX(0,J149*(1+(_xlfn.NORM.INV(RAND(),Inputs!$D$39,Inputs!$C$39)))-'Year Schedule'!$K$12+'Year Schedule'!$L$12)</f>
        <v>#VALUE!</v>
      </c>
      <c r="L149" s="0" t="e">
        <f aca="true">MAX(0,K149*(1+(_xlfn.NORM.INV(RAND(),Inputs!$D$39,Inputs!$C$39)))-'Year Schedule'!$K$13+'Year Schedule'!$L$13)</f>
        <v>#VALUE!</v>
      </c>
      <c r="M149" s="0" t="e">
        <f aca="true">MAX(0,L149*(1+(_xlfn.NORM.INV(RAND(),Inputs!$D$39,Inputs!$C$39)))-'Year Schedule'!$K$14+'Year Schedule'!$L$14)</f>
        <v>#VALUE!</v>
      </c>
      <c r="N149" s="0" t="e">
        <f aca="true">MAX(0,M149*(1+(_xlfn.NORM.INV(RAND(),Inputs!$D$39,Inputs!$C$39)))-'Year Schedule'!$K$15+'Year Schedule'!$L$15)</f>
        <v>#VALUE!</v>
      </c>
      <c r="O149" s="0" t="e">
        <f aca="true">MAX(0,N149*(1+(_xlfn.NORM.INV(RAND(),Inputs!$D$39,Inputs!$C$39)))-'Year Schedule'!$K$16+'Year Schedule'!$L$16)</f>
        <v>#VALUE!</v>
      </c>
      <c r="P149" s="0" t="e">
        <f aca="true">MAX(0,O149*(1+(_xlfn.NORM.INV(RAND(),Inputs!$D$39,Inputs!$C$39)))-'Year Schedule'!$K$17+'Year Schedule'!$L$17)</f>
        <v>#VALUE!</v>
      </c>
      <c r="Q149" s="0" t="e">
        <f aca="true">MAX(0,P149*(1+(_xlfn.NORM.INV(RAND(),Inputs!$D$39,Inputs!$C$39)))-'Year Schedule'!$K$18+'Year Schedule'!$L$18)</f>
        <v>#VALUE!</v>
      </c>
      <c r="R149" s="0" t="e">
        <f aca="true">MAX(0,Q149*(1+(_xlfn.NORM.INV(RAND(),Inputs!$D$39,Inputs!$C$39)))-'Year Schedule'!$K$19+'Year Schedule'!$L$19)</f>
        <v>#VALUE!</v>
      </c>
      <c r="S149" s="0" t="e">
        <f aca="true">MAX(0,R149*(1+(_xlfn.NORM.INV(RAND(),Inputs!$D$39,Inputs!$C$39)))-'Year Schedule'!$K$20+'Year Schedule'!$L$20)</f>
        <v>#VALUE!</v>
      </c>
      <c r="T149" s="0" t="e">
        <f aca="true">MAX(0,S149*(1+(_xlfn.NORM.INV(RAND(),Inputs!$D$39,Inputs!$C$39)))-'Year Schedule'!$K$21+'Year Schedule'!$L$21)</f>
        <v>#VALUE!</v>
      </c>
      <c r="U149" s="0" t="e">
        <f aca="true">MAX(0,T149*(1+(_xlfn.NORM.INV(RAND(),Inputs!$D$39,Inputs!$C$39)))-'Year Schedule'!$K$22+'Year Schedule'!$L$22)</f>
        <v>#VALUE!</v>
      </c>
      <c r="V149" s="0" t="e">
        <f aca="true">MAX(0,U149*(1+(_xlfn.NORM.INV(RAND(),Inputs!$D$39,Inputs!$C$39)))-'Year Schedule'!$K$23+'Year Schedule'!$L$23)</f>
        <v>#VALUE!</v>
      </c>
      <c r="W149" s="0" t="e">
        <f aca="true">MAX(0,V149*(1+(_xlfn.NORM.INV(RAND(),Inputs!$D$39,Inputs!$C$39)))-'Year Schedule'!$K$24+'Year Schedule'!$L$24)</f>
        <v>#VALUE!</v>
      </c>
      <c r="X149" s="0" t="e">
        <f aca="true">MAX(0,W149*(1+(_xlfn.NORM.INV(RAND(),Inputs!$D$39,Inputs!$C$39)))-'Year Schedule'!$K$25+'Year Schedule'!$L$25)</f>
        <v>#VALUE!</v>
      </c>
      <c r="Y149" s="0" t="e">
        <f aca="true">MAX(0,X149*(1+(_xlfn.NORM.INV(RAND(),Inputs!$D$39,Inputs!$C$39)))-'Year Schedule'!$K$26+'Year Schedule'!$L$26)</f>
        <v>#VALUE!</v>
      </c>
      <c r="Z149" s="0" t="e">
        <f aca="true">MAX(0,Y149*(1+(_xlfn.NORM.INV(RAND(),Inputs!$D$39,Inputs!$C$39)))-'Year Schedule'!$K$27+'Year Schedule'!$L$27)</f>
        <v>#VALUE!</v>
      </c>
      <c r="AA149" s="0" t="e">
        <f aca="true">MAX(0,Z149*(1+(_xlfn.NORM.INV(RAND(),Inputs!$D$39,Inputs!$C$39)))-'Year Schedule'!$K$28+'Year Schedule'!$L$28)</f>
        <v>#VALUE!</v>
      </c>
      <c r="AB149" s="0" t="e">
        <f aca="true">MAX(0,AA149*(1+(_xlfn.NORM.INV(RAND(),Inputs!$D$39,Inputs!$C$39)))-'Year Schedule'!$K$29+'Year Schedule'!$L$29)</f>
        <v>#VALUE!</v>
      </c>
      <c r="AC149" s="0" t="e">
        <f aca="true">MAX(0,AB149*(1+(_xlfn.NORM.INV(RAND(),Inputs!$D$39,Inputs!$C$39)))-'Year Schedule'!$K$30+'Year Schedule'!$L$30)</f>
        <v>#VALUE!</v>
      </c>
      <c r="AD149" s="0" t="e">
        <f aca="true">MAX(0,AC149*(1+(_xlfn.NORM.INV(RAND(),Inputs!$D$39,Inputs!$C$39)))-'Year Schedule'!$K$31+'Year Schedule'!$L$31)</f>
        <v>#VALUE!</v>
      </c>
      <c r="AE149" s="0" t="e">
        <f aca="true">MAX(0,AD149*(1+(_xlfn.NORM.INV(RAND(),Inputs!$D$39,Inputs!$C$39)))-'Year Schedule'!$K$32+'Year Schedule'!$L$32)</f>
        <v>#VALUE!</v>
      </c>
      <c r="AF149" s="0" t="e">
        <f aca="true">MAX(0,AE149*(1+(_xlfn.NORM.INV(RAND(),Inputs!$D$39,Inputs!$C$39)))-'Year Schedule'!$K$33+'Year Schedule'!$L$33)</f>
        <v>#VALUE!</v>
      </c>
      <c r="AG149" s="0" t="e">
        <f aca="true">MAX(0,AF149*(1+(_xlfn.NORM.INV(RAND(),Inputs!$D$39,Inputs!$C$39)))-'Year Schedule'!$K$34+'Year Schedule'!$L$34)</f>
        <v>#VALUE!</v>
      </c>
      <c r="AH149" s="0" t="e">
        <f aca="true">MAX(0,AG149*(1+(_xlfn.NORM.INV(RAND(),Inputs!$D$39,Inputs!$C$39)))-'Year Schedule'!$K$35+'Year Schedule'!$L$35)</f>
        <v>#VALUE!</v>
      </c>
      <c r="AI149" s="0" t="e">
        <f aca="true">MAX(0,AH149*(1+(_xlfn.NORM.INV(RAND(),Inputs!$D$39,Inputs!$C$39)))-'Year Schedule'!$K$36+'Year Schedule'!$L$36)</f>
        <v>#VALUE!</v>
      </c>
      <c r="AJ149" s="0" t="e">
        <f aca="true">MAX(0,AI149*(1+(_xlfn.NORM.INV(RAND(),Inputs!$D$39,Inputs!$C$39)))-'Year Schedule'!$K$37+'Year Schedule'!$L$37)</f>
        <v>#VALUE!</v>
      </c>
      <c r="AK149" s="0" t="e">
        <f aca="true">MAX(0,AJ149*(1+(_xlfn.NORM.INV(RAND(),Inputs!$D$39,Inputs!$C$39)))-'Year Schedule'!$K$38+'Year Schedule'!$L$38)</f>
        <v>#VALUE!</v>
      </c>
      <c r="AL149" s="0" t="e">
        <f aca="true">MAX(0,AK149*(1+(_xlfn.NORM.INV(RAND(),Inputs!$D$39,Inputs!$C$39)))-'Year Schedule'!$K$39+'Year Schedule'!$L$39)</f>
        <v>#VALUE!</v>
      </c>
      <c r="AM149" s="0" t="e">
        <f aca="true">MAX(0,AL149*(1+(_xlfn.NORM.INV(RAND(),Inputs!$D$39,Inputs!$C$39)))-'Year Schedule'!$K$40+'Year Schedule'!$L$40)</f>
        <v>#VALUE!</v>
      </c>
      <c r="AN149" s="0" t="e">
        <f aca="true">MAX(0,AM149*(1+(_xlfn.NORM.INV(RAND(),Inputs!$D$39,Inputs!$C$39)))-'Year Schedule'!$K$41+'Year Schedule'!$L$41)</f>
        <v>#VALUE!</v>
      </c>
      <c r="AO149" s="0" t="e">
        <f aca="true">MAX(0,AN149*(1+(_xlfn.NORM.INV(RAND(),Inputs!$D$39,Inputs!$C$39)))-'Year Schedule'!$K$42+'Year Schedule'!$L$42)</f>
        <v>#VALUE!</v>
      </c>
      <c r="AP149" s="0" t="e">
        <f aca="true">MAX(0,AO149*(1+(_xlfn.NORM.INV(RAND(),Inputs!$D$39,Inputs!$C$39)))-'Year Schedule'!$K$43+'Year Schedule'!$L$43)</f>
        <v>#VALUE!</v>
      </c>
      <c r="AQ149" s="0" t="e">
        <f aca="true">MAX(0,AP149*(1+(_xlfn.NORM.INV(RAND(),Inputs!$D$39,Inputs!$C$39)))-'Year Schedule'!$K$44+'Year Schedule'!$L$44)</f>
        <v>#VALUE!</v>
      </c>
      <c r="AR149" s="0" t="e">
        <f aca="true">MAX(0,AQ149*(1+(_xlfn.NORM.INV(RAND(),Inputs!$D$39,Inputs!$C$39)))-'Year Schedule'!$K$45+'Year Schedule'!$L$45)</f>
        <v>#VALUE!</v>
      </c>
      <c r="AS149" s="0" t="e">
        <f aca="true">MAX(0,AR149*(1+(_xlfn.NORM.INV(RAND(),Inputs!$D$39,Inputs!$C$39)))-'Year Schedule'!$K$46+'Year Schedule'!$L$46)</f>
        <v>#VALUE!</v>
      </c>
      <c r="AT149" s="0" t="e">
        <f aca="true">MAX(0,AS149*(1+(_xlfn.NORM.INV(RAND(),Inputs!$D$39,Inputs!$C$39)))-'Year Schedule'!$K$47+'Year Schedule'!$L$47)</f>
        <v>#VALUE!</v>
      </c>
      <c r="AU149" s="0" t="e">
        <f aca="true">MAX(0,AT149*(1+(_xlfn.NORM.INV(RAND(),Inputs!$D$39,Inputs!$C$39)))-'Year Schedule'!$K$48+'Year Schedule'!$L$48)</f>
        <v>#VALUE!</v>
      </c>
      <c r="AV149" s="0" t="e">
        <f aca="true">MAX(0,AU149*(1+(_xlfn.NORM.INV(RAND(),Inputs!$D$39,Inputs!$C$39)))-'Year Schedule'!$K$49+'Year Schedule'!$L$49)</f>
        <v>#VALUE!</v>
      </c>
      <c r="AW149" s="0" t="e">
        <f aca="true">MAX(0,AV149*(1+(_xlfn.NORM.INV(RAND(),Inputs!$D$39,Inputs!$C$39)))-'Year Schedule'!$K$50+'Year Schedule'!$L$50)</f>
        <v>#VALUE!</v>
      </c>
      <c r="AX149" s="0" t="e">
        <f aca="true">MAX(0,AW149*(1+(_xlfn.NORM.INV(RAND(),Inputs!$D$39,Inputs!$C$39)))-'Year Schedule'!$K$51+'Year Schedule'!$L$51)</f>
        <v>#VALUE!</v>
      </c>
      <c r="AY149" s="0" t="e">
        <f aca="true">MAX(0,AX149*(1+(_xlfn.NORM.INV(RAND(),Inputs!$D$39,Inputs!$C$39)))-'Year Schedule'!$K$52+'Year Schedule'!$L$52)</f>
        <v>#VALUE!</v>
      </c>
      <c r="AZ149" s="0" t="e">
        <f aca="true">MAX(0,AY149*(1+(_xlfn.NORM.INV(RAND(),Inputs!$D$39,Inputs!$C$39)))-'Year Schedule'!$K$53+'Year Schedule'!$L$53)</f>
        <v>#VALUE!</v>
      </c>
      <c r="BA149" s="0" t="e">
        <f aca="false">INDEX(C149:AZ149,1,Inputs!$C$6)</f>
        <v>#VALUE!</v>
      </c>
      <c r="BB149" s="0" t="n">
        <f aca="false">IFERROR(EXP(SUMPRODUCT(LN((C149:INDEX(C149:AZ149,1,Inputs!$C$6)+$C$1004:INDEX($C$1004:$AZ$1004,1,Inputs!$C$6))/B149:INDEX(B149:AY149,1,Inputs!$C$6)))/Inputs!$C$6)-1,-1)</f>
        <v>-1</v>
      </c>
    </row>
    <row r="150" customFormat="false" ht="15" hidden="false" customHeight="true" outlineLevel="0" collapsed="false">
      <c r="A150" s="0" t="n">
        <v>148</v>
      </c>
      <c r="B150" s="177" t="n">
        <f aca="false">Inputs!$C$38</f>
        <v>0</v>
      </c>
      <c r="C150" s="0" t="e">
        <f aca="true">MAX(0,B150*(1+(_xlfn.NORM.INV(RAND(),Inputs!$D$39,Inputs!$C$39)))-'Year Schedule'!$K$4+'Year Schedule'!$L$4)</f>
        <v>#VALUE!</v>
      </c>
      <c r="D150" s="0" t="e">
        <f aca="true">MAX(0,C150*(1+(_xlfn.NORM.INV(RAND(),Inputs!$D$39,Inputs!$C$39)))-'Year Schedule'!$K$5+'Year Schedule'!$L$5)</f>
        <v>#VALUE!</v>
      </c>
      <c r="E150" s="0" t="e">
        <f aca="true">MAX(0,D150*(1+(_xlfn.NORM.INV(RAND(),Inputs!$D$39,Inputs!$C$39)))-'Year Schedule'!$K$6+'Year Schedule'!$L$6)</f>
        <v>#VALUE!</v>
      </c>
      <c r="F150" s="0" t="e">
        <f aca="true">MAX(0,E150*(1+(_xlfn.NORM.INV(RAND(),Inputs!$D$39,Inputs!$C$39)))-'Year Schedule'!$K$7+'Year Schedule'!$L$7)</f>
        <v>#VALUE!</v>
      </c>
      <c r="G150" s="0" t="e">
        <f aca="true">MAX(0,F150*(1+(_xlfn.NORM.INV(RAND(),Inputs!$D$39,Inputs!$C$39)))-'Year Schedule'!$K$8+'Year Schedule'!$L$8)</f>
        <v>#VALUE!</v>
      </c>
      <c r="H150" s="0" t="e">
        <f aca="true">MAX(0,G150*(1+(_xlfn.NORM.INV(RAND(),Inputs!$D$39,Inputs!$C$39)))-'Year Schedule'!$K$9+'Year Schedule'!$L$9)</f>
        <v>#VALUE!</v>
      </c>
      <c r="I150" s="0" t="e">
        <f aca="true">MAX(0,H150*(1+(_xlfn.NORM.INV(RAND(),Inputs!$D$39,Inputs!$C$39)))-'Year Schedule'!$K$10+'Year Schedule'!$L$10)</f>
        <v>#VALUE!</v>
      </c>
      <c r="J150" s="0" t="e">
        <f aca="true">MAX(0,I150*(1+(_xlfn.NORM.INV(RAND(),Inputs!$D$39,Inputs!$C$39)))-'Year Schedule'!$K$11+'Year Schedule'!$L$11)</f>
        <v>#VALUE!</v>
      </c>
      <c r="K150" s="0" t="e">
        <f aca="true">MAX(0,J150*(1+(_xlfn.NORM.INV(RAND(),Inputs!$D$39,Inputs!$C$39)))-'Year Schedule'!$K$12+'Year Schedule'!$L$12)</f>
        <v>#VALUE!</v>
      </c>
      <c r="L150" s="0" t="e">
        <f aca="true">MAX(0,K150*(1+(_xlfn.NORM.INV(RAND(),Inputs!$D$39,Inputs!$C$39)))-'Year Schedule'!$K$13+'Year Schedule'!$L$13)</f>
        <v>#VALUE!</v>
      </c>
      <c r="M150" s="0" t="e">
        <f aca="true">MAX(0,L150*(1+(_xlfn.NORM.INV(RAND(),Inputs!$D$39,Inputs!$C$39)))-'Year Schedule'!$K$14+'Year Schedule'!$L$14)</f>
        <v>#VALUE!</v>
      </c>
      <c r="N150" s="0" t="e">
        <f aca="true">MAX(0,M150*(1+(_xlfn.NORM.INV(RAND(),Inputs!$D$39,Inputs!$C$39)))-'Year Schedule'!$K$15+'Year Schedule'!$L$15)</f>
        <v>#VALUE!</v>
      </c>
      <c r="O150" s="0" t="e">
        <f aca="true">MAX(0,N150*(1+(_xlfn.NORM.INV(RAND(),Inputs!$D$39,Inputs!$C$39)))-'Year Schedule'!$K$16+'Year Schedule'!$L$16)</f>
        <v>#VALUE!</v>
      </c>
      <c r="P150" s="0" t="e">
        <f aca="true">MAX(0,O150*(1+(_xlfn.NORM.INV(RAND(),Inputs!$D$39,Inputs!$C$39)))-'Year Schedule'!$K$17+'Year Schedule'!$L$17)</f>
        <v>#VALUE!</v>
      </c>
      <c r="Q150" s="0" t="e">
        <f aca="true">MAX(0,P150*(1+(_xlfn.NORM.INV(RAND(),Inputs!$D$39,Inputs!$C$39)))-'Year Schedule'!$K$18+'Year Schedule'!$L$18)</f>
        <v>#VALUE!</v>
      </c>
      <c r="R150" s="0" t="e">
        <f aca="true">MAX(0,Q150*(1+(_xlfn.NORM.INV(RAND(),Inputs!$D$39,Inputs!$C$39)))-'Year Schedule'!$K$19+'Year Schedule'!$L$19)</f>
        <v>#VALUE!</v>
      </c>
      <c r="S150" s="0" t="e">
        <f aca="true">MAX(0,R150*(1+(_xlfn.NORM.INV(RAND(),Inputs!$D$39,Inputs!$C$39)))-'Year Schedule'!$K$20+'Year Schedule'!$L$20)</f>
        <v>#VALUE!</v>
      </c>
      <c r="T150" s="0" t="e">
        <f aca="true">MAX(0,S150*(1+(_xlfn.NORM.INV(RAND(),Inputs!$D$39,Inputs!$C$39)))-'Year Schedule'!$K$21+'Year Schedule'!$L$21)</f>
        <v>#VALUE!</v>
      </c>
      <c r="U150" s="0" t="e">
        <f aca="true">MAX(0,T150*(1+(_xlfn.NORM.INV(RAND(),Inputs!$D$39,Inputs!$C$39)))-'Year Schedule'!$K$22+'Year Schedule'!$L$22)</f>
        <v>#VALUE!</v>
      </c>
      <c r="V150" s="0" t="e">
        <f aca="true">MAX(0,U150*(1+(_xlfn.NORM.INV(RAND(),Inputs!$D$39,Inputs!$C$39)))-'Year Schedule'!$K$23+'Year Schedule'!$L$23)</f>
        <v>#VALUE!</v>
      </c>
      <c r="W150" s="0" t="e">
        <f aca="true">MAX(0,V150*(1+(_xlfn.NORM.INV(RAND(),Inputs!$D$39,Inputs!$C$39)))-'Year Schedule'!$K$24+'Year Schedule'!$L$24)</f>
        <v>#VALUE!</v>
      </c>
      <c r="X150" s="0" t="e">
        <f aca="true">MAX(0,W150*(1+(_xlfn.NORM.INV(RAND(),Inputs!$D$39,Inputs!$C$39)))-'Year Schedule'!$K$25+'Year Schedule'!$L$25)</f>
        <v>#VALUE!</v>
      </c>
      <c r="Y150" s="0" t="e">
        <f aca="true">MAX(0,X150*(1+(_xlfn.NORM.INV(RAND(),Inputs!$D$39,Inputs!$C$39)))-'Year Schedule'!$K$26+'Year Schedule'!$L$26)</f>
        <v>#VALUE!</v>
      </c>
      <c r="Z150" s="0" t="e">
        <f aca="true">MAX(0,Y150*(1+(_xlfn.NORM.INV(RAND(),Inputs!$D$39,Inputs!$C$39)))-'Year Schedule'!$K$27+'Year Schedule'!$L$27)</f>
        <v>#VALUE!</v>
      </c>
      <c r="AA150" s="0" t="e">
        <f aca="true">MAX(0,Z150*(1+(_xlfn.NORM.INV(RAND(),Inputs!$D$39,Inputs!$C$39)))-'Year Schedule'!$K$28+'Year Schedule'!$L$28)</f>
        <v>#VALUE!</v>
      </c>
      <c r="AB150" s="0" t="e">
        <f aca="true">MAX(0,AA150*(1+(_xlfn.NORM.INV(RAND(),Inputs!$D$39,Inputs!$C$39)))-'Year Schedule'!$K$29+'Year Schedule'!$L$29)</f>
        <v>#VALUE!</v>
      </c>
      <c r="AC150" s="0" t="e">
        <f aca="true">MAX(0,AB150*(1+(_xlfn.NORM.INV(RAND(),Inputs!$D$39,Inputs!$C$39)))-'Year Schedule'!$K$30+'Year Schedule'!$L$30)</f>
        <v>#VALUE!</v>
      </c>
      <c r="AD150" s="0" t="e">
        <f aca="true">MAX(0,AC150*(1+(_xlfn.NORM.INV(RAND(),Inputs!$D$39,Inputs!$C$39)))-'Year Schedule'!$K$31+'Year Schedule'!$L$31)</f>
        <v>#VALUE!</v>
      </c>
      <c r="AE150" s="0" t="e">
        <f aca="true">MAX(0,AD150*(1+(_xlfn.NORM.INV(RAND(),Inputs!$D$39,Inputs!$C$39)))-'Year Schedule'!$K$32+'Year Schedule'!$L$32)</f>
        <v>#VALUE!</v>
      </c>
      <c r="AF150" s="0" t="e">
        <f aca="true">MAX(0,AE150*(1+(_xlfn.NORM.INV(RAND(),Inputs!$D$39,Inputs!$C$39)))-'Year Schedule'!$K$33+'Year Schedule'!$L$33)</f>
        <v>#VALUE!</v>
      </c>
      <c r="AG150" s="0" t="e">
        <f aca="true">MAX(0,AF150*(1+(_xlfn.NORM.INV(RAND(),Inputs!$D$39,Inputs!$C$39)))-'Year Schedule'!$K$34+'Year Schedule'!$L$34)</f>
        <v>#VALUE!</v>
      </c>
      <c r="AH150" s="0" t="e">
        <f aca="true">MAX(0,AG150*(1+(_xlfn.NORM.INV(RAND(),Inputs!$D$39,Inputs!$C$39)))-'Year Schedule'!$K$35+'Year Schedule'!$L$35)</f>
        <v>#VALUE!</v>
      </c>
      <c r="AI150" s="0" t="e">
        <f aca="true">MAX(0,AH150*(1+(_xlfn.NORM.INV(RAND(),Inputs!$D$39,Inputs!$C$39)))-'Year Schedule'!$K$36+'Year Schedule'!$L$36)</f>
        <v>#VALUE!</v>
      </c>
      <c r="AJ150" s="0" t="e">
        <f aca="true">MAX(0,AI150*(1+(_xlfn.NORM.INV(RAND(),Inputs!$D$39,Inputs!$C$39)))-'Year Schedule'!$K$37+'Year Schedule'!$L$37)</f>
        <v>#VALUE!</v>
      </c>
      <c r="AK150" s="0" t="e">
        <f aca="true">MAX(0,AJ150*(1+(_xlfn.NORM.INV(RAND(),Inputs!$D$39,Inputs!$C$39)))-'Year Schedule'!$K$38+'Year Schedule'!$L$38)</f>
        <v>#VALUE!</v>
      </c>
      <c r="AL150" s="0" t="e">
        <f aca="true">MAX(0,AK150*(1+(_xlfn.NORM.INV(RAND(),Inputs!$D$39,Inputs!$C$39)))-'Year Schedule'!$K$39+'Year Schedule'!$L$39)</f>
        <v>#VALUE!</v>
      </c>
      <c r="AM150" s="0" t="e">
        <f aca="true">MAX(0,AL150*(1+(_xlfn.NORM.INV(RAND(),Inputs!$D$39,Inputs!$C$39)))-'Year Schedule'!$K$40+'Year Schedule'!$L$40)</f>
        <v>#VALUE!</v>
      </c>
      <c r="AN150" s="0" t="e">
        <f aca="true">MAX(0,AM150*(1+(_xlfn.NORM.INV(RAND(),Inputs!$D$39,Inputs!$C$39)))-'Year Schedule'!$K$41+'Year Schedule'!$L$41)</f>
        <v>#VALUE!</v>
      </c>
      <c r="AO150" s="0" t="e">
        <f aca="true">MAX(0,AN150*(1+(_xlfn.NORM.INV(RAND(),Inputs!$D$39,Inputs!$C$39)))-'Year Schedule'!$K$42+'Year Schedule'!$L$42)</f>
        <v>#VALUE!</v>
      </c>
      <c r="AP150" s="0" t="e">
        <f aca="true">MAX(0,AO150*(1+(_xlfn.NORM.INV(RAND(),Inputs!$D$39,Inputs!$C$39)))-'Year Schedule'!$K$43+'Year Schedule'!$L$43)</f>
        <v>#VALUE!</v>
      </c>
      <c r="AQ150" s="0" t="e">
        <f aca="true">MAX(0,AP150*(1+(_xlfn.NORM.INV(RAND(),Inputs!$D$39,Inputs!$C$39)))-'Year Schedule'!$K$44+'Year Schedule'!$L$44)</f>
        <v>#VALUE!</v>
      </c>
      <c r="AR150" s="0" t="e">
        <f aca="true">MAX(0,AQ150*(1+(_xlfn.NORM.INV(RAND(),Inputs!$D$39,Inputs!$C$39)))-'Year Schedule'!$K$45+'Year Schedule'!$L$45)</f>
        <v>#VALUE!</v>
      </c>
      <c r="AS150" s="0" t="e">
        <f aca="true">MAX(0,AR150*(1+(_xlfn.NORM.INV(RAND(),Inputs!$D$39,Inputs!$C$39)))-'Year Schedule'!$K$46+'Year Schedule'!$L$46)</f>
        <v>#VALUE!</v>
      </c>
      <c r="AT150" s="0" t="e">
        <f aca="true">MAX(0,AS150*(1+(_xlfn.NORM.INV(RAND(),Inputs!$D$39,Inputs!$C$39)))-'Year Schedule'!$K$47+'Year Schedule'!$L$47)</f>
        <v>#VALUE!</v>
      </c>
      <c r="AU150" s="0" t="e">
        <f aca="true">MAX(0,AT150*(1+(_xlfn.NORM.INV(RAND(),Inputs!$D$39,Inputs!$C$39)))-'Year Schedule'!$K$48+'Year Schedule'!$L$48)</f>
        <v>#VALUE!</v>
      </c>
      <c r="AV150" s="0" t="e">
        <f aca="true">MAX(0,AU150*(1+(_xlfn.NORM.INV(RAND(),Inputs!$D$39,Inputs!$C$39)))-'Year Schedule'!$K$49+'Year Schedule'!$L$49)</f>
        <v>#VALUE!</v>
      </c>
      <c r="AW150" s="0" t="e">
        <f aca="true">MAX(0,AV150*(1+(_xlfn.NORM.INV(RAND(),Inputs!$D$39,Inputs!$C$39)))-'Year Schedule'!$K$50+'Year Schedule'!$L$50)</f>
        <v>#VALUE!</v>
      </c>
      <c r="AX150" s="0" t="e">
        <f aca="true">MAX(0,AW150*(1+(_xlfn.NORM.INV(RAND(),Inputs!$D$39,Inputs!$C$39)))-'Year Schedule'!$K$51+'Year Schedule'!$L$51)</f>
        <v>#VALUE!</v>
      </c>
      <c r="AY150" s="0" t="e">
        <f aca="true">MAX(0,AX150*(1+(_xlfn.NORM.INV(RAND(),Inputs!$D$39,Inputs!$C$39)))-'Year Schedule'!$K$52+'Year Schedule'!$L$52)</f>
        <v>#VALUE!</v>
      </c>
      <c r="AZ150" s="0" t="e">
        <f aca="true">MAX(0,AY150*(1+(_xlfn.NORM.INV(RAND(),Inputs!$D$39,Inputs!$C$39)))-'Year Schedule'!$K$53+'Year Schedule'!$L$53)</f>
        <v>#VALUE!</v>
      </c>
      <c r="BA150" s="0" t="e">
        <f aca="false">INDEX(C150:AZ150,1,Inputs!$C$6)</f>
        <v>#VALUE!</v>
      </c>
      <c r="BB150" s="0" t="n">
        <f aca="false">IFERROR(EXP(SUMPRODUCT(LN((C150:INDEX(C150:AZ150,1,Inputs!$C$6)+$C$1004:INDEX($C$1004:$AZ$1004,1,Inputs!$C$6))/B150:INDEX(B150:AY150,1,Inputs!$C$6)))/Inputs!$C$6)-1,-1)</f>
        <v>-1</v>
      </c>
    </row>
    <row r="151" customFormat="false" ht="15" hidden="false" customHeight="true" outlineLevel="0" collapsed="false">
      <c r="A151" s="0" t="n">
        <v>149</v>
      </c>
      <c r="B151" s="177" t="n">
        <f aca="false">Inputs!$C$38</f>
        <v>0</v>
      </c>
      <c r="C151" s="0" t="e">
        <f aca="true">MAX(0,B151*(1+(_xlfn.NORM.INV(RAND(),Inputs!$D$39,Inputs!$C$39)))-'Year Schedule'!$K$4+'Year Schedule'!$L$4)</f>
        <v>#VALUE!</v>
      </c>
      <c r="D151" s="0" t="e">
        <f aca="true">MAX(0,C151*(1+(_xlfn.NORM.INV(RAND(),Inputs!$D$39,Inputs!$C$39)))-'Year Schedule'!$K$5+'Year Schedule'!$L$5)</f>
        <v>#VALUE!</v>
      </c>
      <c r="E151" s="0" t="e">
        <f aca="true">MAX(0,D151*(1+(_xlfn.NORM.INV(RAND(),Inputs!$D$39,Inputs!$C$39)))-'Year Schedule'!$K$6+'Year Schedule'!$L$6)</f>
        <v>#VALUE!</v>
      </c>
      <c r="F151" s="0" t="e">
        <f aca="true">MAX(0,E151*(1+(_xlfn.NORM.INV(RAND(),Inputs!$D$39,Inputs!$C$39)))-'Year Schedule'!$K$7+'Year Schedule'!$L$7)</f>
        <v>#VALUE!</v>
      </c>
      <c r="G151" s="0" t="e">
        <f aca="true">MAX(0,F151*(1+(_xlfn.NORM.INV(RAND(),Inputs!$D$39,Inputs!$C$39)))-'Year Schedule'!$K$8+'Year Schedule'!$L$8)</f>
        <v>#VALUE!</v>
      </c>
      <c r="H151" s="0" t="e">
        <f aca="true">MAX(0,G151*(1+(_xlfn.NORM.INV(RAND(),Inputs!$D$39,Inputs!$C$39)))-'Year Schedule'!$K$9+'Year Schedule'!$L$9)</f>
        <v>#VALUE!</v>
      </c>
      <c r="I151" s="0" t="e">
        <f aca="true">MAX(0,H151*(1+(_xlfn.NORM.INV(RAND(),Inputs!$D$39,Inputs!$C$39)))-'Year Schedule'!$K$10+'Year Schedule'!$L$10)</f>
        <v>#VALUE!</v>
      </c>
      <c r="J151" s="0" t="e">
        <f aca="true">MAX(0,I151*(1+(_xlfn.NORM.INV(RAND(),Inputs!$D$39,Inputs!$C$39)))-'Year Schedule'!$K$11+'Year Schedule'!$L$11)</f>
        <v>#VALUE!</v>
      </c>
      <c r="K151" s="0" t="e">
        <f aca="true">MAX(0,J151*(1+(_xlfn.NORM.INV(RAND(),Inputs!$D$39,Inputs!$C$39)))-'Year Schedule'!$K$12+'Year Schedule'!$L$12)</f>
        <v>#VALUE!</v>
      </c>
      <c r="L151" s="0" t="e">
        <f aca="true">MAX(0,K151*(1+(_xlfn.NORM.INV(RAND(),Inputs!$D$39,Inputs!$C$39)))-'Year Schedule'!$K$13+'Year Schedule'!$L$13)</f>
        <v>#VALUE!</v>
      </c>
      <c r="M151" s="0" t="e">
        <f aca="true">MAX(0,L151*(1+(_xlfn.NORM.INV(RAND(),Inputs!$D$39,Inputs!$C$39)))-'Year Schedule'!$K$14+'Year Schedule'!$L$14)</f>
        <v>#VALUE!</v>
      </c>
      <c r="N151" s="0" t="e">
        <f aca="true">MAX(0,M151*(1+(_xlfn.NORM.INV(RAND(),Inputs!$D$39,Inputs!$C$39)))-'Year Schedule'!$K$15+'Year Schedule'!$L$15)</f>
        <v>#VALUE!</v>
      </c>
      <c r="O151" s="0" t="e">
        <f aca="true">MAX(0,N151*(1+(_xlfn.NORM.INV(RAND(),Inputs!$D$39,Inputs!$C$39)))-'Year Schedule'!$K$16+'Year Schedule'!$L$16)</f>
        <v>#VALUE!</v>
      </c>
      <c r="P151" s="0" t="e">
        <f aca="true">MAX(0,O151*(1+(_xlfn.NORM.INV(RAND(),Inputs!$D$39,Inputs!$C$39)))-'Year Schedule'!$K$17+'Year Schedule'!$L$17)</f>
        <v>#VALUE!</v>
      </c>
      <c r="Q151" s="0" t="e">
        <f aca="true">MAX(0,P151*(1+(_xlfn.NORM.INV(RAND(),Inputs!$D$39,Inputs!$C$39)))-'Year Schedule'!$K$18+'Year Schedule'!$L$18)</f>
        <v>#VALUE!</v>
      </c>
      <c r="R151" s="0" t="e">
        <f aca="true">MAX(0,Q151*(1+(_xlfn.NORM.INV(RAND(),Inputs!$D$39,Inputs!$C$39)))-'Year Schedule'!$K$19+'Year Schedule'!$L$19)</f>
        <v>#VALUE!</v>
      </c>
      <c r="S151" s="0" t="e">
        <f aca="true">MAX(0,R151*(1+(_xlfn.NORM.INV(RAND(),Inputs!$D$39,Inputs!$C$39)))-'Year Schedule'!$K$20+'Year Schedule'!$L$20)</f>
        <v>#VALUE!</v>
      </c>
      <c r="T151" s="0" t="e">
        <f aca="true">MAX(0,S151*(1+(_xlfn.NORM.INV(RAND(),Inputs!$D$39,Inputs!$C$39)))-'Year Schedule'!$K$21+'Year Schedule'!$L$21)</f>
        <v>#VALUE!</v>
      </c>
      <c r="U151" s="0" t="e">
        <f aca="true">MAX(0,T151*(1+(_xlfn.NORM.INV(RAND(),Inputs!$D$39,Inputs!$C$39)))-'Year Schedule'!$K$22+'Year Schedule'!$L$22)</f>
        <v>#VALUE!</v>
      </c>
      <c r="V151" s="0" t="e">
        <f aca="true">MAX(0,U151*(1+(_xlfn.NORM.INV(RAND(),Inputs!$D$39,Inputs!$C$39)))-'Year Schedule'!$K$23+'Year Schedule'!$L$23)</f>
        <v>#VALUE!</v>
      </c>
      <c r="W151" s="0" t="e">
        <f aca="true">MAX(0,V151*(1+(_xlfn.NORM.INV(RAND(),Inputs!$D$39,Inputs!$C$39)))-'Year Schedule'!$K$24+'Year Schedule'!$L$24)</f>
        <v>#VALUE!</v>
      </c>
      <c r="X151" s="0" t="e">
        <f aca="true">MAX(0,W151*(1+(_xlfn.NORM.INV(RAND(),Inputs!$D$39,Inputs!$C$39)))-'Year Schedule'!$K$25+'Year Schedule'!$L$25)</f>
        <v>#VALUE!</v>
      </c>
      <c r="Y151" s="0" t="e">
        <f aca="true">MAX(0,X151*(1+(_xlfn.NORM.INV(RAND(),Inputs!$D$39,Inputs!$C$39)))-'Year Schedule'!$K$26+'Year Schedule'!$L$26)</f>
        <v>#VALUE!</v>
      </c>
      <c r="Z151" s="0" t="e">
        <f aca="true">MAX(0,Y151*(1+(_xlfn.NORM.INV(RAND(),Inputs!$D$39,Inputs!$C$39)))-'Year Schedule'!$K$27+'Year Schedule'!$L$27)</f>
        <v>#VALUE!</v>
      </c>
      <c r="AA151" s="0" t="e">
        <f aca="true">MAX(0,Z151*(1+(_xlfn.NORM.INV(RAND(),Inputs!$D$39,Inputs!$C$39)))-'Year Schedule'!$K$28+'Year Schedule'!$L$28)</f>
        <v>#VALUE!</v>
      </c>
      <c r="AB151" s="0" t="e">
        <f aca="true">MAX(0,AA151*(1+(_xlfn.NORM.INV(RAND(),Inputs!$D$39,Inputs!$C$39)))-'Year Schedule'!$K$29+'Year Schedule'!$L$29)</f>
        <v>#VALUE!</v>
      </c>
      <c r="AC151" s="0" t="e">
        <f aca="true">MAX(0,AB151*(1+(_xlfn.NORM.INV(RAND(),Inputs!$D$39,Inputs!$C$39)))-'Year Schedule'!$K$30+'Year Schedule'!$L$30)</f>
        <v>#VALUE!</v>
      </c>
      <c r="AD151" s="0" t="e">
        <f aca="true">MAX(0,AC151*(1+(_xlfn.NORM.INV(RAND(),Inputs!$D$39,Inputs!$C$39)))-'Year Schedule'!$K$31+'Year Schedule'!$L$31)</f>
        <v>#VALUE!</v>
      </c>
      <c r="AE151" s="0" t="e">
        <f aca="true">MAX(0,AD151*(1+(_xlfn.NORM.INV(RAND(),Inputs!$D$39,Inputs!$C$39)))-'Year Schedule'!$K$32+'Year Schedule'!$L$32)</f>
        <v>#VALUE!</v>
      </c>
      <c r="AF151" s="0" t="e">
        <f aca="true">MAX(0,AE151*(1+(_xlfn.NORM.INV(RAND(),Inputs!$D$39,Inputs!$C$39)))-'Year Schedule'!$K$33+'Year Schedule'!$L$33)</f>
        <v>#VALUE!</v>
      </c>
      <c r="AG151" s="0" t="e">
        <f aca="true">MAX(0,AF151*(1+(_xlfn.NORM.INV(RAND(),Inputs!$D$39,Inputs!$C$39)))-'Year Schedule'!$K$34+'Year Schedule'!$L$34)</f>
        <v>#VALUE!</v>
      </c>
      <c r="AH151" s="0" t="e">
        <f aca="true">MAX(0,AG151*(1+(_xlfn.NORM.INV(RAND(),Inputs!$D$39,Inputs!$C$39)))-'Year Schedule'!$K$35+'Year Schedule'!$L$35)</f>
        <v>#VALUE!</v>
      </c>
      <c r="AI151" s="0" t="e">
        <f aca="true">MAX(0,AH151*(1+(_xlfn.NORM.INV(RAND(),Inputs!$D$39,Inputs!$C$39)))-'Year Schedule'!$K$36+'Year Schedule'!$L$36)</f>
        <v>#VALUE!</v>
      </c>
      <c r="AJ151" s="0" t="e">
        <f aca="true">MAX(0,AI151*(1+(_xlfn.NORM.INV(RAND(),Inputs!$D$39,Inputs!$C$39)))-'Year Schedule'!$K$37+'Year Schedule'!$L$37)</f>
        <v>#VALUE!</v>
      </c>
      <c r="AK151" s="0" t="e">
        <f aca="true">MAX(0,AJ151*(1+(_xlfn.NORM.INV(RAND(),Inputs!$D$39,Inputs!$C$39)))-'Year Schedule'!$K$38+'Year Schedule'!$L$38)</f>
        <v>#VALUE!</v>
      </c>
      <c r="AL151" s="0" t="e">
        <f aca="true">MAX(0,AK151*(1+(_xlfn.NORM.INV(RAND(),Inputs!$D$39,Inputs!$C$39)))-'Year Schedule'!$K$39+'Year Schedule'!$L$39)</f>
        <v>#VALUE!</v>
      </c>
      <c r="AM151" s="0" t="e">
        <f aca="true">MAX(0,AL151*(1+(_xlfn.NORM.INV(RAND(),Inputs!$D$39,Inputs!$C$39)))-'Year Schedule'!$K$40+'Year Schedule'!$L$40)</f>
        <v>#VALUE!</v>
      </c>
      <c r="AN151" s="0" t="e">
        <f aca="true">MAX(0,AM151*(1+(_xlfn.NORM.INV(RAND(),Inputs!$D$39,Inputs!$C$39)))-'Year Schedule'!$K$41+'Year Schedule'!$L$41)</f>
        <v>#VALUE!</v>
      </c>
      <c r="AO151" s="0" t="e">
        <f aca="true">MAX(0,AN151*(1+(_xlfn.NORM.INV(RAND(),Inputs!$D$39,Inputs!$C$39)))-'Year Schedule'!$K$42+'Year Schedule'!$L$42)</f>
        <v>#VALUE!</v>
      </c>
      <c r="AP151" s="0" t="e">
        <f aca="true">MAX(0,AO151*(1+(_xlfn.NORM.INV(RAND(),Inputs!$D$39,Inputs!$C$39)))-'Year Schedule'!$K$43+'Year Schedule'!$L$43)</f>
        <v>#VALUE!</v>
      </c>
      <c r="AQ151" s="0" t="e">
        <f aca="true">MAX(0,AP151*(1+(_xlfn.NORM.INV(RAND(),Inputs!$D$39,Inputs!$C$39)))-'Year Schedule'!$K$44+'Year Schedule'!$L$44)</f>
        <v>#VALUE!</v>
      </c>
      <c r="AR151" s="0" t="e">
        <f aca="true">MAX(0,AQ151*(1+(_xlfn.NORM.INV(RAND(),Inputs!$D$39,Inputs!$C$39)))-'Year Schedule'!$K$45+'Year Schedule'!$L$45)</f>
        <v>#VALUE!</v>
      </c>
      <c r="AS151" s="0" t="e">
        <f aca="true">MAX(0,AR151*(1+(_xlfn.NORM.INV(RAND(),Inputs!$D$39,Inputs!$C$39)))-'Year Schedule'!$K$46+'Year Schedule'!$L$46)</f>
        <v>#VALUE!</v>
      </c>
      <c r="AT151" s="0" t="e">
        <f aca="true">MAX(0,AS151*(1+(_xlfn.NORM.INV(RAND(),Inputs!$D$39,Inputs!$C$39)))-'Year Schedule'!$K$47+'Year Schedule'!$L$47)</f>
        <v>#VALUE!</v>
      </c>
      <c r="AU151" s="0" t="e">
        <f aca="true">MAX(0,AT151*(1+(_xlfn.NORM.INV(RAND(),Inputs!$D$39,Inputs!$C$39)))-'Year Schedule'!$K$48+'Year Schedule'!$L$48)</f>
        <v>#VALUE!</v>
      </c>
      <c r="AV151" s="0" t="e">
        <f aca="true">MAX(0,AU151*(1+(_xlfn.NORM.INV(RAND(),Inputs!$D$39,Inputs!$C$39)))-'Year Schedule'!$K$49+'Year Schedule'!$L$49)</f>
        <v>#VALUE!</v>
      </c>
      <c r="AW151" s="0" t="e">
        <f aca="true">MAX(0,AV151*(1+(_xlfn.NORM.INV(RAND(),Inputs!$D$39,Inputs!$C$39)))-'Year Schedule'!$K$50+'Year Schedule'!$L$50)</f>
        <v>#VALUE!</v>
      </c>
      <c r="AX151" s="0" t="e">
        <f aca="true">MAX(0,AW151*(1+(_xlfn.NORM.INV(RAND(),Inputs!$D$39,Inputs!$C$39)))-'Year Schedule'!$K$51+'Year Schedule'!$L$51)</f>
        <v>#VALUE!</v>
      </c>
      <c r="AY151" s="0" t="e">
        <f aca="true">MAX(0,AX151*(1+(_xlfn.NORM.INV(RAND(),Inputs!$D$39,Inputs!$C$39)))-'Year Schedule'!$K$52+'Year Schedule'!$L$52)</f>
        <v>#VALUE!</v>
      </c>
      <c r="AZ151" s="0" t="e">
        <f aca="true">MAX(0,AY151*(1+(_xlfn.NORM.INV(RAND(),Inputs!$D$39,Inputs!$C$39)))-'Year Schedule'!$K$53+'Year Schedule'!$L$53)</f>
        <v>#VALUE!</v>
      </c>
      <c r="BA151" s="0" t="e">
        <f aca="false">INDEX(C151:AZ151,1,Inputs!$C$6)</f>
        <v>#VALUE!</v>
      </c>
      <c r="BB151" s="0" t="n">
        <f aca="false">IFERROR(EXP(SUMPRODUCT(LN((C151:INDEX(C151:AZ151,1,Inputs!$C$6)+$C$1004:INDEX($C$1004:$AZ$1004,1,Inputs!$C$6))/B151:INDEX(B151:AY151,1,Inputs!$C$6)))/Inputs!$C$6)-1,-1)</f>
        <v>-1</v>
      </c>
    </row>
    <row r="152" customFormat="false" ht="15" hidden="false" customHeight="true" outlineLevel="0" collapsed="false">
      <c r="A152" s="0" t="n">
        <v>150</v>
      </c>
      <c r="B152" s="177" t="n">
        <f aca="false">Inputs!$C$38</f>
        <v>0</v>
      </c>
      <c r="C152" s="0" t="e">
        <f aca="true">MAX(0,B152*(1+(_xlfn.NORM.INV(RAND(),Inputs!$D$39,Inputs!$C$39)))-'Year Schedule'!$K$4+'Year Schedule'!$L$4)</f>
        <v>#VALUE!</v>
      </c>
      <c r="D152" s="0" t="e">
        <f aca="true">MAX(0,C152*(1+(_xlfn.NORM.INV(RAND(),Inputs!$D$39,Inputs!$C$39)))-'Year Schedule'!$K$5+'Year Schedule'!$L$5)</f>
        <v>#VALUE!</v>
      </c>
      <c r="E152" s="0" t="e">
        <f aca="true">MAX(0,D152*(1+(_xlfn.NORM.INV(RAND(),Inputs!$D$39,Inputs!$C$39)))-'Year Schedule'!$K$6+'Year Schedule'!$L$6)</f>
        <v>#VALUE!</v>
      </c>
      <c r="F152" s="0" t="e">
        <f aca="true">MAX(0,E152*(1+(_xlfn.NORM.INV(RAND(),Inputs!$D$39,Inputs!$C$39)))-'Year Schedule'!$K$7+'Year Schedule'!$L$7)</f>
        <v>#VALUE!</v>
      </c>
      <c r="G152" s="0" t="e">
        <f aca="true">MAX(0,F152*(1+(_xlfn.NORM.INV(RAND(),Inputs!$D$39,Inputs!$C$39)))-'Year Schedule'!$K$8+'Year Schedule'!$L$8)</f>
        <v>#VALUE!</v>
      </c>
      <c r="H152" s="0" t="e">
        <f aca="true">MAX(0,G152*(1+(_xlfn.NORM.INV(RAND(),Inputs!$D$39,Inputs!$C$39)))-'Year Schedule'!$K$9+'Year Schedule'!$L$9)</f>
        <v>#VALUE!</v>
      </c>
      <c r="I152" s="0" t="e">
        <f aca="true">MAX(0,H152*(1+(_xlfn.NORM.INV(RAND(),Inputs!$D$39,Inputs!$C$39)))-'Year Schedule'!$K$10+'Year Schedule'!$L$10)</f>
        <v>#VALUE!</v>
      </c>
      <c r="J152" s="0" t="e">
        <f aca="true">MAX(0,I152*(1+(_xlfn.NORM.INV(RAND(),Inputs!$D$39,Inputs!$C$39)))-'Year Schedule'!$K$11+'Year Schedule'!$L$11)</f>
        <v>#VALUE!</v>
      </c>
      <c r="K152" s="0" t="e">
        <f aca="true">MAX(0,J152*(1+(_xlfn.NORM.INV(RAND(),Inputs!$D$39,Inputs!$C$39)))-'Year Schedule'!$K$12+'Year Schedule'!$L$12)</f>
        <v>#VALUE!</v>
      </c>
      <c r="L152" s="0" t="e">
        <f aca="true">MAX(0,K152*(1+(_xlfn.NORM.INV(RAND(),Inputs!$D$39,Inputs!$C$39)))-'Year Schedule'!$K$13+'Year Schedule'!$L$13)</f>
        <v>#VALUE!</v>
      </c>
      <c r="M152" s="0" t="e">
        <f aca="true">MAX(0,L152*(1+(_xlfn.NORM.INV(RAND(),Inputs!$D$39,Inputs!$C$39)))-'Year Schedule'!$K$14+'Year Schedule'!$L$14)</f>
        <v>#VALUE!</v>
      </c>
      <c r="N152" s="0" t="e">
        <f aca="true">MAX(0,M152*(1+(_xlfn.NORM.INV(RAND(),Inputs!$D$39,Inputs!$C$39)))-'Year Schedule'!$K$15+'Year Schedule'!$L$15)</f>
        <v>#VALUE!</v>
      </c>
      <c r="O152" s="0" t="e">
        <f aca="true">MAX(0,N152*(1+(_xlfn.NORM.INV(RAND(),Inputs!$D$39,Inputs!$C$39)))-'Year Schedule'!$K$16+'Year Schedule'!$L$16)</f>
        <v>#VALUE!</v>
      </c>
      <c r="P152" s="0" t="e">
        <f aca="true">MAX(0,O152*(1+(_xlfn.NORM.INV(RAND(),Inputs!$D$39,Inputs!$C$39)))-'Year Schedule'!$K$17+'Year Schedule'!$L$17)</f>
        <v>#VALUE!</v>
      </c>
      <c r="Q152" s="0" t="e">
        <f aca="true">MAX(0,P152*(1+(_xlfn.NORM.INV(RAND(),Inputs!$D$39,Inputs!$C$39)))-'Year Schedule'!$K$18+'Year Schedule'!$L$18)</f>
        <v>#VALUE!</v>
      </c>
      <c r="R152" s="0" t="e">
        <f aca="true">MAX(0,Q152*(1+(_xlfn.NORM.INV(RAND(),Inputs!$D$39,Inputs!$C$39)))-'Year Schedule'!$K$19+'Year Schedule'!$L$19)</f>
        <v>#VALUE!</v>
      </c>
      <c r="S152" s="0" t="e">
        <f aca="true">MAX(0,R152*(1+(_xlfn.NORM.INV(RAND(),Inputs!$D$39,Inputs!$C$39)))-'Year Schedule'!$K$20+'Year Schedule'!$L$20)</f>
        <v>#VALUE!</v>
      </c>
      <c r="T152" s="0" t="e">
        <f aca="true">MAX(0,S152*(1+(_xlfn.NORM.INV(RAND(),Inputs!$D$39,Inputs!$C$39)))-'Year Schedule'!$K$21+'Year Schedule'!$L$21)</f>
        <v>#VALUE!</v>
      </c>
      <c r="U152" s="0" t="e">
        <f aca="true">MAX(0,T152*(1+(_xlfn.NORM.INV(RAND(),Inputs!$D$39,Inputs!$C$39)))-'Year Schedule'!$K$22+'Year Schedule'!$L$22)</f>
        <v>#VALUE!</v>
      </c>
      <c r="V152" s="0" t="e">
        <f aca="true">MAX(0,U152*(1+(_xlfn.NORM.INV(RAND(),Inputs!$D$39,Inputs!$C$39)))-'Year Schedule'!$K$23+'Year Schedule'!$L$23)</f>
        <v>#VALUE!</v>
      </c>
      <c r="W152" s="0" t="e">
        <f aca="true">MAX(0,V152*(1+(_xlfn.NORM.INV(RAND(),Inputs!$D$39,Inputs!$C$39)))-'Year Schedule'!$K$24+'Year Schedule'!$L$24)</f>
        <v>#VALUE!</v>
      </c>
      <c r="X152" s="0" t="e">
        <f aca="true">MAX(0,W152*(1+(_xlfn.NORM.INV(RAND(),Inputs!$D$39,Inputs!$C$39)))-'Year Schedule'!$K$25+'Year Schedule'!$L$25)</f>
        <v>#VALUE!</v>
      </c>
      <c r="Y152" s="0" t="e">
        <f aca="true">MAX(0,X152*(1+(_xlfn.NORM.INV(RAND(),Inputs!$D$39,Inputs!$C$39)))-'Year Schedule'!$K$26+'Year Schedule'!$L$26)</f>
        <v>#VALUE!</v>
      </c>
      <c r="Z152" s="0" t="e">
        <f aca="true">MAX(0,Y152*(1+(_xlfn.NORM.INV(RAND(),Inputs!$D$39,Inputs!$C$39)))-'Year Schedule'!$K$27+'Year Schedule'!$L$27)</f>
        <v>#VALUE!</v>
      </c>
      <c r="AA152" s="0" t="e">
        <f aca="true">MAX(0,Z152*(1+(_xlfn.NORM.INV(RAND(),Inputs!$D$39,Inputs!$C$39)))-'Year Schedule'!$K$28+'Year Schedule'!$L$28)</f>
        <v>#VALUE!</v>
      </c>
      <c r="AB152" s="0" t="e">
        <f aca="true">MAX(0,AA152*(1+(_xlfn.NORM.INV(RAND(),Inputs!$D$39,Inputs!$C$39)))-'Year Schedule'!$K$29+'Year Schedule'!$L$29)</f>
        <v>#VALUE!</v>
      </c>
      <c r="AC152" s="0" t="e">
        <f aca="true">MAX(0,AB152*(1+(_xlfn.NORM.INV(RAND(),Inputs!$D$39,Inputs!$C$39)))-'Year Schedule'!$K$30+'Year Schedule'!$L$30)</f>
        <v>#VALUE!</v>
      </c>
      <c r="AD152" s="0" t="e">
        <f aca="true">MAX(0,AC152*(1+(_xlfn.NORM.INV(RAND(),Inputs!$D$39,Inputs!$C$39)))-'Year Schedule'!$K$31+'Year Schedule'!$L$31)</f>
        <v>#VALUE!</v>
      </c>
      <c r="AE152" s="0" t="e">
        <f aca="true">MAX(0,AD152*(1+(_xlfn.NORM.INV(RAND(),Inputs!$D$39,Inputs!$C$39)))-'Year Schedule'!$K$32+'Year Schedule'!$L$32)</f>
        <v>#VALUE!</v>
      </c>
      <c r="AF152" s="0" t="e">
        <f aca="true">MAX(0,AE152*(1+(_xlfn.NORM.INV(RAND(),Inputs!$D$39,Inputs!$C$39)))-'Year Schedule'!$K$33+'Year Schedule'!$L$33)</f>
        <v>#VALUE!</v>
      </c>
      <c r="AG152" s="0" t="e">
        <f aca="true">MAX(0,AF152*(1+(_xlfn.NORM.INV(RAND(),Inputs!$D$39,Inputs!$C$39)))-'Year Schedule'!$K$34+'Year Schedule'!$L$34)</f>
        <v>#VALUE!</v>
      </c>
      <c r="AH152" s="0" t="e">
        <f aca="true">MAX(0,AG152*(1+(_xlfn.NORM.INV(RAND(),Inputs!$D$39,Inputs!$C$39)))-'Year Schedule'!$K$35+'Year Schedule'!$L$35)</f>
        <v>#VALUE!</v>
      </c>
      <c r="AI152" s="0" t="e">
        <f aca="true">MAX(0,AH152*(1+(_xlfn.NORM.INV(RAND(),Inputs!$D$39,Inputs!$C$39)))-'Year Schedule'!$K$36+'Year Schedule'!$L$36)</f>
        <v>#VALUE!</v>
      </c>
      <c r="AJ152" s="0" t="e">
        <f aca="true">MAX(0,AI152*(1+(_xlfn.NORM.INV(RAND(),Inputs!$D$39,Inputs!$C$39)))-'Year Schedule'!$K$37+'Year Schedule'!$L$37)</f>
        <v>#VALUE!</v>
      </c>
      <c r="AK152" s="0" t="e">
        <f aca="true">MAX(0,AJ152*(1+(_xlfn.NORM.INV(RAND(),Inputs!$D$39,Inputs!$C$39)))-'Year Schedule'!$K$38+'Year Schedule'!$L$38)</f>
        <v>#VALUE!</v>
      </c>
      <c r="AL152" s="0" t="e">
        <f aca="true">MAX(0,AK152*(1+(_xlfn.NORM.INV(RAND(),Inputs!$D$39,Inputs!$C$39)))-'Year Schedule'!$K$39+'Year Schedule'!$L$39)</f>
        <v>#VALUE!</v>
      </c>
      <c r="AM152" s="0" t="e">
        <f aca="true">MAX(0,AL152*(1+(_xlfn.NORM.INV(RAND(),Inputs!$D$39,Inputs!$C$39)))-'Year Schedule'!$K$40+'Year Schedule'!$L$40)</f>
        <v>#VALUE!</v>
      </c>
      <c r="AN152" s="0" t="e">
        <f aca="true">MAX(0,AM152*(1+(_xlfn.NORM.INV(RAND(),Inputs!$D$39,Inputs!$C$39)))-'Year Schedule'!$K$41+'Year Schedule'!$L$41)</f>
        <v>#VALUE!</v>
      </c>
      <c r="AO152" s="0" t="e">
        <f aca="true">MAX(0,AN152*(1+(_xlfn.NORM.INV(RAND(),Inputs!$D$39,Inputs!$C$39)))-'Year Schedule'!$K$42+'Year Schedule'!$L$42)</f>
        <v>#VALUE!</v>
      </c>
      <c r="AP152" s="0" t="e">
        <f aca="true">MAX(0,AO152*(1+(_xlfn.NORM.INV(RAND(),Inputs!$D$39,Inputs!$C$39)))-'Year Schedule'!$K$43+'Year Schedule'!$L$43)</f>
        <v>#VALUE!</v>
      </c>
      <c r="AQ152" s="0" t="e">
        <f aca="true">MAX(0,AP152*(1+(_xlfn.NORM.INV(RAND(),Inputs!$D$39,Inputs!$C$39)))-'Year Schedule'!$K$44+'Year Schedule'!$L$44)</f>
        <v>#VALUE!</v>
      </c>
      <c r="AR152" s="0" t="e">
        <f aca="true">MAX(0,AQ152*(1+(_xlfn.NORM.INV(RAND(),Inputs!$D$39,Inputs!$C$39)))-'Year Schedule'!$K$45+'Year Schedule'!$L$45)</f>
        <v>#VALUE!</v>
      </c>
      <c r="AS152" s="0" t="e">
        <f aca="true">MAX(0,AR152*(1+(_xlfn.NORM.INV(RAND(),Inputs!$D$39,Inputs!$C$39)))-'Year Schedule'!$K$46+'Year Schedule'!$L$46)</f>
        <v>#VALUE!</v>
      </c>
      <c r="AT152" s="0" t="e">
        <f aca="true">MAX(0,AS152*(1+(_xlfn.NORM.INV(RAND(),Inputs!$D$39,Inputs!$C$39)))-'Year Schedule'!$K$47+'Year Schedule'!$L$47)</f>
        <v>#VALUE!</v>
      </c>
      <c r="AU152" s="0" t="e">
        <f aca="true">MAX(0,AT152*(1+(_xlfn.NORM.INV(RAND(),Inputs!$D$39,Inputs!$C$39)))-'Year Schedule'!$K$48+'Year Schedule'!$L$48)</f>
        <v>#VALUE!</v>
      </c>
      <c r="AV152" s="0" t="e">
        <f aca="true">MAX(0,AU152*(1+(_xlfn.NORM.INV(RAND(),Inputs!$D$39,Inputs!$C$39)))-'Year Schedule'!$K$49+'Year Schedule'!$L$49)</f>
        <v>#VALUE!</v>
      </c>
      <c r="AW152" s="0" t="e">
        <f aca="true">MAX(0,AV152*(1+(_xlfn.NORM.INV(RAND(),Inputs!$D$39,Inputs!$C$39)))-'Year Schedule'!$K$50+'Year Schedule'!$L$50)</f>
        <v>#VALUE!</v>
      </c>
      <c r="AX152" s="0" t="e">
        <f aca="true">MAX(0,AW152*(1+(_xlfn.NORM.INV(RAND(),Inputs!$D$39,Inputs!$C$39)))-'Year Schedule'!$K$51+'Year Schedule'!$L$51)</f>
        <v>#VALUE!</v>
      </c>
      <c r="AY152" s="0" t="e">
        <f aca="true">MAX(0,AX152*(1+(_xlfn.NORM.INV(RAND(),Inputs!$D$39,Inputs!$C$39)))-'Year Schedule'!$K$52+'Year Schedule'!$L$52)</f>
        <v>#VALUE!</v>
      </c>
      <c r="AZ152" s="0" t="e">
        <f aca="true">MAX(0,AY152*(1+(_xlfn.NORM.INV(RAND(),Inputs!$D$39,Inputs!$C$39)))-'Year Schedule'!$K$53+'Year Schedule'!$L$53)</f>
        <v>#VALUE!</v>
      </c>
      <c r="BA152" s="0" t="e">
        <f aca="false">INDEX(C152:AZ152,1,Inputs!$C$6)</f>
        <v>#VALUE!</v>
      </c>
      <c r="BB152" s="0" t="n">
        <f aca="false">IFERROR(EXP(SUMPRODUCT(LN((C152:INDEX(C152:AZ152,1,Inputs!$C$6)+$C$1004:INDEX($C$1004:$AZ$1004,1,Inputs!$C$6))/B152:INDEX(B152:AY152,1,Inputs!$C$6)))/Inputs!$C$6)-1,-1)</f>
        <v>-1</v>
      </c>
    </row>
    <row r="153" customFormat="false" ht="15" hidden="false" customHeight="true" outlineLevel="0" collapsed="false">
      <c r="A153" s="0" t="n">
        <v>151</v>
      </c>
      <c r="B153" s="177" t="n">
        <f aca="false">Inputs!$C$38</f>
        <v>0</v>
      </c>
      <c r="C153" s="0" t="e">
        <f aca="true">MAX(0,B153*(1+(_xlfn.NORM.INV(RAND(),Inputs!$D$39,Inputs!$C$39)))-'Year Schedule'!$K$4+'Year Schedule'!$L$4)</f>
        <v>#VALUE!</v>
      </c>
      <c r="D153" s="0" t="e">
        <f aca="true">MAX(0,C153*(1+(_xlfn.NORM.INV(RAND(),Inputs!$D$39,Inputs!$C$39)))-'Year Schedule'!$K$5+'Year Schedule'!$L$5)</f>
        <v>#VALUE!</v>
      </c>
      <c r="E153" s="0" t="e">
        <f aca="true">MAX(0,D153*(1+(_xlfn.NORM.INV(RAND(),Inputs!$D$39,Inputs!$C$39)))-'Year Schedule'!$K$6+'Year Schedule'!$L$6)</f>
        <v>#VALUE!</v>
      </c>
      <c r="F153" s="0" t="e">
        <f aca="true">MAX(0,E153*(1+(_xlfn.NORM.INV(RAND(),Inputs!$D$39,Inputs!$C$39)))-'Year Schedule'!$K$7+'Year Schedule'!$L$7)</f>
        <v>#VALUE!</v>
      </c>
      <c r="G153" s="0" t="e">
        <f aca="true">MAX(0,F153*(1+(_xlfn.NORM.INV(RAND(),Inputs!$D$39,Inputs!$C$39)))-'Year Schedule'!$K$8+'Year Schedule'!$L$8)</f>
        <v>#VALUE!</v>
      </c>
      <c r="H153" s="0" t="e">
        <f aca="true">MAX(0,G153*(1+(_xlfn.NORM.INV(RAND(),Inputs!$D$39,Inputs!$C$39)))-'Year Schedule'!$K$9+'Year Schedule'!$L$9)</f>
        <v>#VALUE!</v>
      </c>
      <c r="I153" s="0" t="e">
        <f aca="true">MAX(0,H153*(1+(_xlfn.NORM.INV(RAND(),Inputs!$D$39,Inputs!$C$39)))-'Year Schedule'!$K$10+'Year Schedule'!$L$10)</f>
        <v>#VALUE!</v>
      </c>
      <c r="J153" s="0" t="e">
        <f aca="true">MAX(0,I153*(1+(_xlfn.NORM.INV(RAND(),Inputs!$D$39,Inputs!$C$39)))-'Year Schedule'!$K$11+'Year Schedule'!$L$11)</f>
        <v>#VALUE!</v>
      </c>
      <c r="K153" s="0" t="e">
        <f aca="true">MAX(0,J153*(1+(_xlfn.NORM.INV(RAND(),Inputs!$D$39,Inputs!$C$39)))-'Year Schedule'!$K$12+'Year Schedule'!$L$12)</f>
        <v>#VALUE!</v>
      </c>
      <c r="L153" s="0" t="e">
        <f aca="true">MAX(0,K153*(1+(_xlfn.NORM.INV(RAND(),Inputs!$D$39,Inputs!$C$39)))-'Year Schedule'!$K$13+'Year Schedule'!$L$13)</f>
        <v>#VALUE!</v>
      </c>
      <c r="M153" s="0" t="e">
        <f aca="true">MAX(0,L153*(1+(_xlfn.NORM.INV(RAND(),Inputs!$D$39,Inputs!$C$39)))-'Year Schedule'!$K$14+'Year Schedule'!$L$14)</f>
        <v>#VALUE!</v>
      </c>
      <c r="N153" s="0" t="e">
        <f aca="true">MAX(0,M153*(1+(_xlfn.NORM.INV(RAND(),Inputs!$D$39,Inputs!$C$39)))-'Year Schedule'!$K$15+'Year Schedule'!$L$15)</f>
        <v>#VALUE!</v>
      </c>
      <c r="O153" s="0" t="e">
        <f aca="true">MAX(0,N153*(1+(_xlfn.NORM.INV(RAND(),Inputs!$D$39,Inputs!$C$39)))-'Year Schedule'!$K$16+'Year Schedule'!$L$16)</f>
        <v>#VALUE!</v>
      </c>
      <c r="P153" s="0" t="e">
        <f aca="true">MAX(0,O153*(1+(_xlfn.NORM.INV(RAND(),Inputs!$D$39,Inputs!$C$39)))-'Year Schedule'!$K$17+'Year Schedule'!$L$17)</f>
        <v>#VALUE!</v>
      </c>
      <c r="Q153" s="0" t="e">
        <f aca="true">MAX(0,P153*(1+(_xlfn.NORM.INV(RAND(),Inputs!$D$39,Inputs!$C$39)))-'Year Schedule'!$K$18+'Year Schedule'!$L$18)</f>
        <v>#VALUE!</v>
      </c>
      <c r="R153" s="0" t="e">
        <f aca="true">MAX(0,Q153*(1+(_xlfn.NORM.INV(RAND(),Inputs!$D$39,Inputs!$C$39)))-'Year Schedule'!$K$19+'Year Schedule'!$L$19)</f>
        <v>#VALUE!</v>
      </c>
      <c r="S153" s="0" t="e">
        <f aca="true">MAX(0,R153*(1+(_xlfn.NORM.INV(RAND(),Inputs!$D$39,Inputs!$C$39)))-'Year Schedule'!$K$20+'Year Schedule'!$L$20)</f>
        <v>#VALUE!</v>
      </c>
      <c r="T153" s="0" t="e">
        <f aca="true">MAX(0,S153*(1+(_xlfn.NORM.INV(RAND(),Inputs!$D$39,Inputs!$C$39)))-'Year Schedule'!$K$21+'Year Schedule'!$L$21)</f>
        <v>#VALUE!</v>
      </c>
      <c r="U153" s="0" t="e">
        <f aca="true">MAX(0,T153*(1+(_xlfn.NORM.INV(RAND(),Inputs!$D$39,Inputs!$C$39)))-'Year Schedule'!$K$22+'Year Schedule'!$L$22)</f>
        <v>#VALUE!</v>
      </c>
      <c r="V153" s="0" t="e">
        <f aca="true">MAX(0,U153*(1+(_xlfn.NORM.INV(RAND(),Inputs!$D$39,Inputs!$C$39)))-'Year Schedule'!$K$23+'Year Schedule'!$L$23)</f>
        <v>#VALUE!</v>
      </c>
      <c r="W153" s="0" t="e">
        <f aca="true">MAX(0,V153*(1+(_xlfn.NORM.INV(RAND(),Inputs!$D$39,Inputs!$C$39)))-'Year Schedule'!$K$24+'Year Schedule'!$L$24)</f>
        <v>#VALUE!</v>
      </c>
      <c r="X153" s="0" t="e">
        <f aca="true">MAX(0,W153*(1+(_xlfn.NORM.INV(RAND(),Inputs!$D$39,Inputs!$C$39)))-'Year Schedule'!$K$25+'Year Schedule'!$L$25)</f>
        <v>#VALUE!</v>
      </c>
      <c r="Y153" s="0" t="e">
        <f aca="true">MAX(0,X153*(1+(_xlfn.NORM.INV(RAND(),Inputs!$D$39,Inputs!$C$39)))-'Year Schedule'!$K$26+'Year Schedule'!$L$26)</f>
        <v>#VALUE!</v>
      </c>
      <c r="Z153" s="0" t="e">
        <f aca="true">MAX(0,Y153*(1+(_xlfn.NORM.INV(RAND(),Inputs!$D$39,Inputs!$C$39)))-'Year Schedule'!$K$27+'Year Schedule'!$L$27)</f>
        <v>#VALUE!</v>
      </c>
      <c r="AA153" s="0" t="e">
        <f aca="true">MAX(0,Z153*(1+(_xlfn.NORM.INV(RAND(),Inputs!$D$39,Inputs!$C$39)))-'Year Schedule'!$K$28+'Year Schedule'!$L$28)</f>
        <v>#VALUE!</v>
      </c>
      <c r="AB153" s="0" t="e">
        <f aca="true">MAX(0,AA153*(1+(_xlfn.NORM.INV(RAND(),Inputs!$D$39,Inputs!$C$39)))-'Year Schedule'!$K$29+'Year Schedule'!$L$29)</f>
        <v>#VALUE!</v>
      </c>
      <c r="AC153" s="0" t="e">
        <f aca="true">MAX(0,AB153*(1+(_xlfn.NORM.INV(RAND(),Inputs!$D$39,Inputs!$C$39)))-'Year Schedule'!$K$30+'Year Schedule'!$L$30)</f>
        <v>#VALUE!</v>
      </c>
      <c r="AD153" s="0" t="e">
        <f aca="true">MAX(0,AC153*(1+(_xlfn.NORM.INV(RAND(),Inputs!$D$39,Inputs!$C$39)))-'Year Schedule'!$K$31+'Year Schedule'!$L$31)</f>
        <v>#VALUE!</v>
      </c>
      <c r="AE153" s="0" t="e">
        <f aca="true">MAX(0,AD153*(1+(_xlfn.NORM.INV(RAND(),Inputs!$D$39,Inputs!$C$39)))-'Year Schedule'!$K$32+'Year Schedule'!$L$32)</f>
        <v>#VALUE!</v>
      </c>
      <c r="AF153" s="0" t="e">
        <f aca="true">MAX(0,AE153*(1+(_xlfn.NORM.INV(RAND(),Inputs!$D$39,Inputs!$C$39)))-'Year Schedule'!$K$33+'Year Schedule'!$L$33)</f>
        <v>#VALUE!</v>
      </c>
      <c r="AG153" s="0" t="e">
        <f aca="true">MAX(0,AF153*(1+(_xlfn.NORM.INV(RAND(),Inputs!$D$39,Inputs!$C$39)))-'Year Schedule'!$K$34+'Year Schedule'!$L$34)</f>
        <v>#VALUE!</v>
      </c>
      <c r="AH153" s="0" t="e">
        <f aca="true">MAX(0,AG153*(1+(_xlfn.NORM.INV(RAND(),Inputs!$D$39,Inputs!$C$39)))-'Year Schedule'!$K$35+'Year Schedule'!$L$35)</f>
        <v>#VALUE!</v>
      </c>
      <c r="AI153" s="0" t="e">
        <f aca="true">MAX(0,AH153*(1+(_xlfn.NORM.INV(RAND(),Inputs!$D$39,Inputs!$C$39)))-'Year Schedule'!$K$36+'Year Schedule'!$L$36)</f>
        <v>#VALUE!</v>
      </c>
      <c r="AJ153" s="0" t="e">
        <f aca="true">MAX(0,AI153*(1+(_xlfn.NORM.INV(RAND(),Inputs!$D$39,Inputs!$C$39)))-'Year Schedule'!$K$37+'Year Schedule'!$L$37)</f>
        <v>#VALUE!</v>
      </c>
      <c r="AK153" s="0" t="e">
        <f aca="true">MAX(0,AJ153*(1+(_xlfn.NORM.INV(RAND(),Inputs!$D$39,Inputs!$C$39)))-'Year Schedule'!$K$38+'Year Schedule'!$L$38)</f>
        <v>#VALUE!</v>
      </c>
      <c r="AL153" s="0" t="e">
        <f aca="true">MAX(0,AK153*(1+(_xlfn.NORM.INV(RAND(),Inputs!$D$39,Inputs!$C$39)))-'Year Schedule'!$K$39+'Year Schedule'!$L$39)</f>
        <v>#VALUE!</v>
      </c>
      <c r="AM153" s="0" t="e">
        <f aca="true">MAX(0,AL153*(1+(_xlfn.NORM.INV(RAND(),Inputs!$D$39,Inputs!$C$39)))-'Year Schedule'!$K$40+'Year Schedule'!$L$40)</f>
        <v>#VALUE!</v>
      </c>
      <c r="AN153" s="0" t="e">
        <f aca="true">MAX(0,AM153*(1+(_xlfn.NORM.INV(RAND(),Inputs!$D$39,Inputs!$C$39)))-'Year Schedule'!$K$41+'Year Schedule'!$L$41)</f>
        <v>#VALUE!</v>
      </c>
      <c r="AO153" s="0" t="e">
        <f aca="true">MAX(0,AN153*(1+(_xlfn.NORM.INV(RAND(),Inputs!$D$39,Inputs!$C$39)))-'Year Schedule'!$K$42+'Year Schedule'!$L$42)</f>
        <v>#VALUE!</v>
      </c>
      <c r="AP153" s="0" t="e">
        <f aca="true">MAX(0,AO153*(1+(_xlfn.NORM.INV(RAND(),Inputs!$D$39,Inputs!$C$39)))-'Year Schedule'!$K$43+'Year Schedule'!$L$43)</f>
        <v>#VALUE!</v>
      </c>
      <c r="AQ153" s="0" t="e">
        <f aca="true">MAX(0,AP153*(1+(_xlfn.NORM.INV(RAND(),Inputs!$D$39,Inputs!$C$39)))-'Year Schedule'!$K$44+'Year Schedule'!$L$44)</f>
        <v>#VALUE!</v>
      </c>
      <c r="AR153" s="0" t="e">
        <f aca="true">MAX(0,AQ153*(1+(_xlfn.NORM.INV(RAND(),Inputs!$D$39,Inputs!$C$39)))-'Year Schedule'!$K$45+'Year Schedule'!$L$45)</f>
        <v>#VALUE!</v>
      </c>
      <c r="AS153" s="0" t="e">
        <f aca="true">MAX(0,AR153*(1+(_xlfn.NORM.INV(RAND(),Inputs!$D$39,Inputs!$C$39)))-'Year Schedule'!$K$46+'Year Schedule'!$L$46)</f>
        <v>#VALUE!</v>
      </c>
      <c r="AT153" s="0" t="e">
        <f aca="true">MAX(0,AS153*(1+(_xlfn.NORM.INV(RAND(),Inputs!$D$39,Inputs!$C$39)))-'Year Schedule'!$K$47+'Year Schedule'!$L$47)</f>
        <v>#VALUE!</v>
      </c>
      <c r="AU153" s="0" t="e">
        <f aca="true">MAX(0,AT153*(1+(_xlfn.NORM.INV(RAND(),Inputs!$D$39,Inputs!$C$39)))-'Year Schedule'!$K$48+'Year Schedule'!$L$48)</f>
        <v>#VALUE!</v>
      </c>
      <c r="AV153" s="0" t="e">
        <f aca="true">MAX(0,AU153*(1+(_xlfn.NORM.INV(RAND(),Inputs!$D$39,Inputs!$C$39)))-'Year Schedule'!$K$49+'Year Schedule'!$L$49)</f>
        <v>#VALUE!</v>
      </c>
      <c r="AW153" s="0" t="e">
        <f aca="true">MAX(0,AV153*(1+(_xlfn.NORM.INV(RAND(),Inputs!$D$39,Inputs!$C$39)))-'Year Schedule'!$K$50+'Year Schedule'!$L$50)</f>
        <v>#VALUE!</v>
      </c>
      <c r="AX153" s="0" t="e">
        <f aca="true">MAX(0,AW153*(1+(_xlfn.NORM.INV(RAND(),Inputs!$D$39,Inputs!$C$39)))-'Year Schedule'!$K$51+'Year Schedule'!$L$51)</f>
        <v>#VALUE!</v>
      </c>
      <c r="AY153" s="0" t="e">
        <f aca="true">MAX(0,AX153*(1+(_xlfn.NORM.INV(RAND(),Inputs!$D$39,Inputs!$C$39)))-'Year Schedule'!$K$52+'Year Schedule'!$L$52)</f>
        <v>#VALUE!</v>
      </c>
      <c r="AZ153" s="0" t="e">
        <f aca="true">MAX(0,AY153*(1+(_xlfn.NORM.INV(RAND(),Inputs!$D$39,Inputs!$C$39)))-'Year Schedule'!$K$53+'Year Schedule'!$L$53)</f>
        <v>#VALUE!</v>
      </c>
      <c r="BA153" s="0" t="e">
        <f aca="false">INDEX(C153:AZ153,1,Inputs!$C$6)</f>
        <v>#VALUE!</v>
      </c>
      <c r="BB153" s="0" t="n">
        <f aca="false">IFERROR(EXP(SUMPRODUCT(LN((C153:INDEX(C153:AZ153,1,Inputs!$C$6)+$C$1004:INDEX($C$1004:$AZ$1004,1,Inputs!$C$6))/B153:INDEX(B153:AY153,1,Inputs!$C$6)))/Inputs!$C$6)-1,-1)</f>
        <v>-1</v>
      </c>
    </row>
    <row r="154" customFormat="false" ht="15" hidden="false" customHeight="true" outlineLevel="0" collapsed="false">
      <c r="A154" s="0" t="n">
        <v>152</v>
      </c>
      <c r="B154" s="177" t="n">
        <f aca="false">Inputs!$C$38</f>
        <v>0</v>
      </c>
      <c r="C154" s="0" t="e">
        <f aca="true">MAX(0,B154*(1+(_xlfn.NORM.INV(RAND(),Inputs!$D$39,Inputs!$C$39)))-'Year Schedule'!$K$4+'Year Schedule'!$L$4)</f>
        <v>#VALUE!</v>
      </c>
      <c r="D154" s="0" t="e">
        <f aca="true">MAX(0,C154*(1+(_xlfn.NORM.INV(RAND(),Inputs!$D$39,Inputs!$C$39)))-'Year Schedule'!$K$5+'Year Schedule'!$L$5)</f>
        <v>#VALUE!</v>
      </c>
      <c r="E154" s="0" t="e">
        <f aca="true">MAX(0,D154*(1+(_xlfn.NORM.INV(RAND(),Inputs!$D$39,Inputs!$C$39)))-'Year Schedule'!$K$6+'Year Schedule'!$L$6)</f>
        <v>#VALUE!</v>
      </c>
      <c r="F154" s="0" t="e">
        <f aca="true">MAX(0,E154*(1+(_xlfn.NORM.INV(RAND(),Inputs!$D$39,Inputs!$C$39)))-'Year Schedule'!$K$7+'Year Schedule'!$L$7)</f>
        <v>#VALUE!</v>
      </c>
      <c r="G154" s="0" t="e">
        <f aca="true">MAX(0,F154*(1+(_xlfn.NORM.INV(RAND(),Inputs!$D$39,Inputs!$C$39)))-'Year Schedule'!$K$8+'Year Schedule'!$L$8)</f>
        <v>#VALUE!</v>
      </c>
      <c r="H154" s="0" t="e">
        <f aca="true">MAX(0,G154*(1+(_xlfn.NORM.INV(RAND(),Inputs!$D$39,Inputs!$C$39)))-'Year Schedule'!$K$9+'Year Schedule'!$L$9)</f>
        <v>#VALUE!</v>
      </c>
      <c r="I154" s="0" t="e">
        <f aca="true">MAX(0,H154*(1+(_xlfn.NORM.INV(RAND(),Inputs!$D$39,Inputs!$C$39)))-'Year Schedule'!$K$10+'Year Schedule'!$L$10)</f>
        <v>#VALUE!</v>
      </c>
      <c r="J154" s="0" t="e">
        <f aca="true">MAX(0,I154*(1+(_xlfn.NORM.INV(RAND(),Inputs!$D$39,Inputs!$C$39)))-'Year Schedule'!$K$11+'Year Schedule'!$L$11)</f>
        <v>#VALUE!</v>
      </c>
      <c r="K154" s="0" t="e">
        <f aca="true">MAX(0,J154*(1+(_xlfn.NORM.INV(RAND(),Inputs!$D$39,Inputs!$C$39)))-'Year Schedule'!$K$12+'Year Schedule'!$L$12)</f>
        <v>#VALUE!</v>
      </c>
      <c r="L154" s="0" t="e">
        <f aca="true">MAX(0,K154*(1+(_xlfn.NORM.INV(RAND(),Inputs!$D$39,Inputs!$C$39)))-'Year Schedule'!$K$13+'Year Schedule'!$L$13)</f>
        <v>#VALUE!</v>
      </c>
      <c r="M154" s="0" t="e">
        <f aca="true">MAX(0,L154*(1+(_xlfn.NORM.INV(RAND(),Inputs!$D$39,Inputs!$C$39)))-'Year Schedule'!$K$14+'Year Schedule'!$L$14)</f>
        <v>#VALUE!</v>
      </c>
      <c r="N154" s="0" t="e">
        <f aca="true">MAX(0,M154*(1+(_xlfn.NORM.INV(RAND(),Inputs!$D$39,Inputs!$C$39)))-'Year Schedule'!$K$15+'Year Schedule'!$L$15)</f>
        <v>#VALUE!</v>
      </c>
      <c r="O154" s="0" t="e">
        <f aca="true">MAX(0,N154*(1+(_xlfn.NORM.INV(RAND(),Inputs!$D$39,Inputs!$C$39)))-'Year Schedule'!$K$16+'Year Schedule'!$L$16)</f>
        <v>#VALUE!</v>
      </c>
      <c r="P154" s="0" t="e">
        <f aca="true">MAX(0,O154*(1+(_xlfn.NORM.INV(RAND(),Inputs!$D$39,Inputs!$C$39)))-'Year Schedule'!$K$17+'Year Schedule'!$L$17)</f>
        <v>#VALUE!</v>
      </c>
      <c r="Q154" s="0" t="e">
        <f aca="true">MAX(0,P154*(1+(_xlfn.NORM.INV(RAND(),Inputs!$D$39,Inputs!$C$39)))-'Year Schedule'!$K$18+'Year Schedule'!$L$18)</f>
        <v>#VALUE!</v>
      </c>
      <c r="R154" s="0" t="e">
        <f aca="true">MAX(0,Q154*(1+(_xlfn.NORM.INV(RAND(),Inputs!$D$39,Inputs!$C$39)))-'Year Schedule'!$K$19+'Year Schedule'!$L$19)</f>
        <v>#VALUE!</v>
      </c>
      <c r="S154" s="0" t="e">
        <f aca="true">MAX(0,R154*(1+(_xlfn.NORM.INV(RAND(),Inputs!$D$39,Inputs!$C$39)))-'Year Schedule'!$K$20+'Year Schedule'!$L$20)</f>
        <v>#VALUE!</v>
      </c>
      <c r="T154" s="0" t="e">
        <f aca="true">MAX(0,S154*(1+(_xlfn.NORM.INV(RAND(),Inputs!$D$39,Inputs!$C$39)))-'Year Schedule'!$K$21+'Year Schedule'!$L$21)</f>
        <v>#VALUE!</v>
      </c>
      <c r="U154" s="0" t="e">
        <f aca="true">MAX(0,T154*(1+(_xlfn.NORM.INV(RAND(),Inputs!$D$39,Inputs!$C$39)))-'Year Schedule'!$K$22+'Year Schedule'!$L$22)</f>
        <v>#VALUE!</v>
      </c>
      <c r="V154" s="0" t="e">
        <f aca="true">MAX(0,U154*(1+(_xlfn.NORM.INV(RAND(),Inputs!$D$39,Inputs!$C$39)))-'Year Schedule'!$K$23+'Year Schedule'!$L$23)</f>
        <v>#VALUE!</v>
      </c>
      <c r="W154" s="0" t="e">
        <f aca="true">MAX(0,V154*(1+(_xlfn.NORM.INV(RAND(),Inputs!$D$39,Inputs!$C$39)))-'Year Schedule'!$K$24+'Year Schedule'!$L$24)</f>
        <v>#VALUE!</v>
      </c>
      <c r="X154" s="0" t="e">
        <f aca="true">MAX(0,W154*(1+(_xlfn.NORM.INV(RAND(),Inputs!$D$39,Inputs!$C$39)))-'Year Schedule'!$K$25+'Year Schedule'!$L$25)</f>
        <v>#VALUE!</v>
      </c>
      <c r="Y154" s="0" t="e">
        <f aca="true">MAX(0,X154*(1+(_xlfn.NORM.INV(RAND(),Inputs!$D$39,Inputs!$C$39)))-'Year Schedule'!$K$26+'Year Schedule'!$L$26)</f>
        <v>#VALUE!</v>
      </c>
      <c r="Z154" s="0" t="e">
        <f aca="true">MAX(0,Y154*(1+(_xlfn.NORM.INV(RAND(),Inputs!$D$39,Inputs!$C$39)))-'Year Schedule'!$K$27+'Year Schedule'!$L$27)</f>
        <v>#VALUE!</v>
      </c>
      <c r="AA154" s="0" t="e">
        <f aca="true">MAX(0,Z154*(1+(_xlfn.NORM.INV(RAND(),Inputs!$D$39,Inputs!$C$39)))-'Year Schedule'!$K$28+'Year Schedule'!$L$28)</f>
        <v>#VALUE!</v>
      </c>
      <c r="AB154" s="0" t="e">
        <f aca="true">MAX(0,AA154*(1+(_xlfn.NORM.INV(RAND(),Inputs!$D$39,Inputs!$C$39)))-'Year Schedule'!$K$29+'Year Schedule'!$L$29)</f>
        <v>#VALUE!</v>
      </c>
      <c r="AC154" s="0" t="e">
        <f aca="true">MAX(0,AB154*(1+(_xlfn.NORM.INV(RAND(),Inputs!$D$39,Inputs!$C$39)))-'Year Schedule'!$K$30+'Year Schedule'!$L$30)</f>
        <v>#VALUE!</v>
      </c>
      <c r="AD154" s="0" t="e">
        <f aca="true">MAX(0,AC154*(1+(_xlfn.NORM.INV(RAND(),Inputs!$D$39,Inputs!$C$39)))-'Year Schedule'!$K$31+'Year Schedule'!$L$31)</f>
        <v>#VALUE!</v>
      </c>
      <c r="AE154" s="0" t="e">
        <f aca="true">MAX(0,AD154*(1+(_xlfn.NORM.INV(RAND(),Inputs!$D$39,Inputs!$C$39)))-'Year Schedule'!$K$32+'Year Schedule'!$L$32)</f>
        <v>#VALUE!</v>
      </c>
      <c r="AF154" s="0" t="e">
        <f aca="true">MAX(0,AE154*(1+(_xlfn.NORM.INV(RAND(),Inputs!$D$39,Inputs!$C$39)))-'Year Schedule'!$K$33+'Year Schedule'!$L$33)</f>
        <v>#VALUE!</v>
      </c>
      <c r="AG154" s="0" t="e">
        <f aca="true">MAX(0,AF154*(1+(_xlfn.NORM.INV(RAND(),Inputs!$D$39,Inputs!$C$39)))-'Year Schedule'!$K$34+'Year Schedule'!$L$34)</f>
        <v>#VALUE!</v>
      </c>
      <c r="AH154" s="0" t="e">
        <f aca="true">MAX(0,AG154*(1+(_xlfn.NORM.INV(RAND(),Inputs!$D$39,Inputs!$C$39)))-'Year Schedule'!$K$35+'Year Schedule'!$L$35)</f>
        <v>#VALUE!</v>
      </c>
      <c r="AI154" s="0" t="e">
        <f aca="true">MAX(0,AH154*(1+(_xlfn.NORM.INV(RAND(),Inputs!$D$39,Inputs!$C$39)))-'Year Schedule'!$K$36+'Year Schedule'!$L$36)</f>
        <v>#VALUE!</v>
      </c>
      <c r="AJ154" s="0" t="e">
        <f aca="true">MAX(0,AI154*(1+(_xlfn.NORM.INV(RAND(),Inputs!$D$39,Inputs!$C$39)))-'Year Schedule'!$K$37+'Year Schedule'!$L$37)</f>
        <v>#VALUE!</v>
      </c>
      <c r="AK154" s="0" t="e">
        <f aca="true">MAX(0,AJ154*(1+(_xlfn.NORM.INV(RAND(),Inputs!$D$39,Inputs!$C$39)))-'Year Schedule'!$K$38+'Year Schedule'!$L$38)</f>
        <v>#VALUE!</v>
      </c>
      <c r="AL154" s="0" t="e">
        <f aca="true">MAX(0,AK154*(1+(_xlfn.NORM.INV(RAND(),Inputs!$D$39,Inputs!$C$39)))-'Year Schedule'!$K$39+'Year Schedule'!$L$39)</f>
        <v>#VALUE!</v>
      </c>
      <c r="AM154" s="0" t="e">
        <f aca="true">MAX(0,AL154*(1+(_xlfn.NORM.INV(RAND(),Inputs!$D$39,Inputs!$C$39)))-'Year Schedule'!$K$40+'Year Schedule'!$L$40)</f>
        <v>#VALUE!</v>
      </c>
      <c r="AN154" s="0" t="e">
        <f aca="true">MAX(0,AM154*(1+(_xlfn.NORM.INV(RAND(),Inputs!$D$39,Inputs!$C$39)))-'Year Schedule'!$K$41+'Year Schedule'!$L$41)</f>
        <v>#VALUE!</v>
      </c>
      <c r="AO154" s="0" t="e">
        <f aca="true">MAX(0,AN154*(1+(_xlfn.NORM.INV(RAND(),Inputs!$D$39,Inputs!$C$39)))-'Year Schedule'!$K$42+'Year Schedule'!$L$42)</f>
        <v>#VALUE!</v>
      </c>
      <c r="AP154" s="0" t="e">
        <f aca="true">MAX(0,AO154*(1+(_xlfn.NORM.INV(RAND(),Inputs!$D$39,Inputs!$C$39)))-'Year Schedule'!$K$43+'Year Schedule'!$L$43)</f>
        <v>#VALUE!</v>
      </c>
      <c r="AQ154" s="0" t="e">
        <f aca="true">MAX(0,AP154*(1+(_xlfn.NORM.INV(RAND(),Inputs!$D$39,Inputs!$C$39)))-'Year Schedule'!$K$44+'Year Schedule'!$L$44)</f>
        <v>#VALUE!</v>
      </c>
      <c r="AR154" s="0" t="e">
        <f aca="true">MAX(0,AQ154*(1+(_xlfn.NORM.INV(RAND(),Inputs!$D$39,Inputs!$C$39)))-'Year Schedule'!$K$45+'Year Schedule'!$L$45)</f>
        <v>#VALUE!</v>
      </c>
      <c r="AS154" s="0" t="e">
        <f aca="true">MAX(0,AR154*(1+(_xlfn.NORM.INV(RAND(),Inputs!$D$39,Inputs!$C$39)))-'Year Schedule'!$K$46+'Year Schedule'!$L$46)</f>
        <v>#VALUE!</v>
      </c>
      <c r="AT154" s="0" t="e">
        <f aca="true">MAX(0,AS154*(1+(_xlfn.NORM.INV(RAND(),Inputs!$D$39,Inputs!$C$39)))-'Year Schedule'!$K$47+'Year Schedule'!$L$47)</f>
        <v>#VALUE!</v>
      </c>
      <c r="AU154" s="0" t="e">
        <f aca="true">MAX(0,AT154*(1+(_xlfn.NORM.INV(RAND(),Inputs!$D$39,Inputs!$C$39)))-'Year Schedule'!$K$48+'Year Schedule'!$L$48)</f>
        <v>#VALUE!</v>
      </c>
      <c r="AV154" s="0" t="e">
        <f aca="true">MAX(0,AU154*(1+(_xlfn.NORM.INV(RAND(),Inputs!$D$39,Inputs!$C$39)))-'Year Schedule'!$K$49+'Year Schedule'!$L$49)</f>
        <v>#VALUE!</v>
      </c>
      <c r="AW154" s="0" t="e">
        <f aca="true">MAX(0,AV154*(1+(_xlfn.NORM.INV(RAND(),Inputs!$D$39,Inputs!$C$39)))-'Year Schedule'!$K$50+'Year Schedule'!$L$50)</f>
        <v>#VALUE!</v>
      </c>
      <c r="AX154" s="0" t="e">
        <f aca="true">MAX(0,AW154*(1+(_xlfn.NORM.INV(RAND(),Inputs!$D$39,Inputs!$C$39)))-'Year Schedule'!$K$51+'Year Schedule'!$L$51)</f>
        <v>#VALUE!</v>
      </c>
      <c r="AY154" s="0" t="e">
        <f aca="true">MAX(0,AX154*(1+(_xlfn.NORM.INV(RAND(),Inputs!$D$39,Inputs!$C$39)))-'Year Schedule'!$K$52+'Year Schedule'!$L$52)</f>
        <v>#VALUE!</v>
      </c>
      <c r="AZ154" s="0" t="e">
        <f aca="true">MAX(0,AY154*(1+(_xlfn.NORM.INV(RAND(),Inputs!$D$39,Inputs!$C$39)))-'Year Schedule'!$K$53+'Year Schedule'!$L$53)</f>
        <v>#VALUE!</v>
      </c>
      <c r="BA154" s="0" t="e">
        <f aca="false">INDEX(C154:AZ154,1,Inputs!$C$6)</f>
        <v>#VALUE!</v>
      </c>
      <c r="BB154" s="0" t="n">
        <f aca="false">IFERROR(EXP(SUMPRODUCT(LN((C154:INDEX(C154:AZ154,1,Inputs!$C$6)+$C$1004:INDEX($C$1004:$AZ$1004,1,Inputs!$C$6))/B154:INDEX(B154:AY154,1,Inputs!$C$6)))/Inputs!$C$6)-1,-1)</f>
        <v>-1</v>
      </c>
    </row>
    <row r="155" customFormat="false" ht="15" hidden="false" customHeight="true" outlineLevel="0" collapsed="false">
      <c r="A155" s="0" t="n">
        <v>153</v>
      </c>
      <c r="B155" s="177" t="n">
        <f aca="false">Inputs!$C$38</f>
        <v>0</v>
      </c>
      <c r="C155" s="0" t="e">
        <f aca="true">MAX(0,B155*(1+(_xlfn.NORM.INV(RAND(),Inputs!$D$39,Inputs!$C$39)))-'Year Schedule'!$K$4+'Year Schedule'!$L$4)</f>
        <v>#VALUE!</v>
      </c>
      <c r="D155" s="0" t="e">
        <f aca="true">MAX(0,C155*(1+(_xlfn.NORM.INV(RAND(),Inputs!$D$39,Inputs!$C$39)))-'Year Schedule'!$K$5+'Year Schedule'!$L$5)</f>
        <v>#VALUE!</v>
      </c>
      <c r="E155" s="0" t="e">
        <f aca="true">MAX(0,D155*(1+(_xlfn.NORM.INV(RAND(),Inputs!$D$39,Inputs!$C$39)))-'Year Schedule'!$K$6+'Year Schedule'!$L$6)</f>
        <v>#VALUE!</v>
      </c>
      <c r="F155" s="0" t="e">
        <f aca="true">MAX(0,E155*(1+(_xlfn.NORM.INV(RAND(),Inputs!$D$39,Inputs!$C$39)))-'Year Schedule'!$K$7+'Year Schedule'!$L$7)</f>
        <v>#VALUE!</v>
      </c>
      <c r="G155" s="0" t="e">
        <f aca="true">MAX(0,F155*(1+(_xlfn.NORM.INV(RAND(),Inputs!$D$39,Inputs!$C$39)))-'Year Schedule'!$K$8+'Year Schedule'!$L$8)</f>
        <v>#VALUE!</v>
      </c>
      <c r="H155" s="0" t="e">
        <f aca="true">MAX(0,G155*(1+(_xlfn.NORM.INV(RAND(),Inputs!$D$39,Inputs!$C$39)))-'Year Schedule'!$K$9+'Year Schedule'!$L$9)</f>
        <v>#VALUE!</v>
      </c>
      <c r="I155" s="0" t="e">
        <f aca="true">MAX(0,H155*(1+(_xlfn.NORM.INV(RAND(),Inputs!$D$39,Inputs!$C$39)))-'Year Schedule'!$K$10+'Year Schedule'!$L$10)</f>
        <v>#VALUE!</v>
      </c>
      <c r="J155" s="0" t="e">
        <f aca="true">MAX(0,I155*(1+(_xlfn.NORM.INV(RAND(),Inputs!$D$39,Inputs!$C$39)))-'Year Schedule'!$K$11+'Year Schedule'!$L$11)</f>
        <v>#VALUE!</v>
      </c>
      <c r="K155" s="0" t="e">
        <f aca="true">MAX(0,J155*(1+(_xlfn.NORM.INV(RAND(),Inputs!$D$39,Inputs!$C$39)))-'Year Schedule'!$K$12+'Year Schedule'!$L$12)</f>
        <v>#VALUE!</v>
      </c>
      <c r="L155" s="0" t="e">
        <f aca="true">MAX(0,K155*(1+(_xlfn.NORM.INV(RAND(),Inputs!$D$39,Inputs!$C$39)))-'Year Schedule'!$K$13+'Year Schedule'!$L$13)</f>
        <v>#VALUE!</v>
      </c>
      <c r="M155" s="0" t="e">
        <f aca="true">MAX(0,L155*(1+(_xlfn.NORM.INV(RAND(),Inputs!$D$39,Inputs!$C$39)))-'Year Schedule'!$K$14+'Year Schedule'!$L$14)</f>
        <v>#VALUE!</v>
      </c>
      <c r="N155" s="0" t="e">
        <f aca="true">MAX(0,M155*(1+(_xlfn.NORM.INV(RAND(),Inputs!$D$39,Inputs!$C$39)))-'Year Schedule'!$K$15+'Year Schedule'!$L$15)</f>
        <v>#VALUE!</v>
      </c>
      <c r="O155" s="0" t="e">
        <f aca="true">MAX(0,N155*(1+(_xlfn.NORM.INV(RAND(),Inputs!$D$39,Inputs!$C$39)))-'Year Schedule'!$K$16+'Year Schedule'!$L$16)</f>
        <v>#VALUE!</v>
      </c>
      <c r="P155" s="0" t="e">
        <f aca="true">MAX(0,O155*(1+(_xlfn.NORM.INV(RAND(),Inputs!$D$39,Inputs!$C$39)))-'Year Schedule'!$K$17+'Year Schedule'!$L$17)</f>
        <v>#VALUE!</v>
      </c>
      <c r="Q155" s="0" t="e">
        <f aca="true">MAX(0,P155*(1+(_xlfn.NORM.INV(RAND(),Inputs!$D$39,Inputs!$C$39)))-'Year Schedule'!$K$18+'Year Schedule'!$L$18)</f>
        <v>#VALUE!</v>
      </c>
      <c r="R155" s="0" t="e">
        <f aca="true">MAX(0,Q155*(1+(_xlfn.NORM.INV(RAND(),Inputs!$D$39,Inputs!$C$39)))-'Year Schedule'!$K$19+'Year Schedule'!$L$19)</f>
        <v>#VALUE!</v>
      </c>
      <c r="S155" s="0" t="e">
        <f aca="true">MAX(0,R155*(1+(_xlfn.NORM.INV(RAND(),Inputs!$D$39,Inputs!$C$39)))-'Year Schedule'!$K$20+'Year Schedule'!$L$20)</f>
        <v>#VALUE!</v>
      </c>
      <c r="T155" s="0" t="e">
        <f aca="true">MAX(0,S155*(1+(_xlfn.NORM.INV(RAND(),Inputs!$D$39,Inputs!$C$39)))-'Year Schedule'!$K$21+'Year Schedule'!$L$21)</f>
        <v>#VALUE!</v>
      </c>
      <c r="U155" s="0" t="e">
        <f aca="true">MAX(0,T155*(1+(_xlfn.NORM.INV(RAND(),Inputs!$D$39,Inputs!$C$39)))-'Year Schedule'!$K$22+'Year Schedule'!$L$22)</f>
        <v>#VALUE!</v>
      </c>
      <c r="V155" s="0" t="e">
        <f aca="true">MAX(0,U155*(1+(_xlfn.NORM.INV(RAND(),Inputs!$D$39,Inputs!$C$39)))-'Year Schedule'!$K$23+'Year Schedule'!$L$23)</f>
        <v>#VALUE!</v>
      </c>
      <c r="W155" s="0" t="e">
        <f aca="true">MAX(0,V155*(1+(_xlfn.NORM.INV(RAND(),Inputs!$D$39,Inputs!$C$39)))-'Year Schedule'!$K$24+'Year Schedule'!$L$24)</f>
        <v>#VALUE!</v>
      </c>
      <c r="X155" s="0" t="e">
        <f aca="true">MAX(0,W155*(1+(_xlfn.NORM.INV(RAND(),Inputs!$D$39,Inputs!$C$39)))-'Year Schedule'!$K$25+'Year Schedule'!$L$25)</f>
        <v>#VALUE!</v>
      </c>
      <c r="Y155" s="0" t="e">
        <f aca="true">MAX(0,X155*(1+(_xlfn.NORM.INV(RAND(),Inputs!$D$39,Inputs!$C$39)))-'Year Schedule'!$K$26+'Year Schedule'!$L$26)</f>
        <v>#VALUE!</v>
      </c>
      <c r="Z155" s="0" t="e">
        <f aca="true">MAX(0,Y155*(1+(_xlfn.NORM.INV(RAND(),Inputs!$D$39,Inputs!$C$39)))-'Year Schedule'!$K$27+'Year Schedule'!$L$27)</f>
        <v>#VALUE!</v>
      </c>
      <c r="AA155" s="0" t="e">
        <f aca="true">MAX(0,Z155*(1+(_xlfn.NORM.INV(RAND(),Inputs!$D$39,Inputs!$C$39)))-'Year Schedule'!$K$28+'Year Schedule'!$L$28)</f>
        <v>#VALUE!</v>
      </c>
      <c r="AB155" s="0" t="e">
        <f aca="true">MAX(0,AA155*(1+(_xlfn.NORM.INV(RAND(),Inputs!$D$39,Inputs!$C$39)))-'Year Schedule'!$K$29+'Year Schedule'!$L$29)</f>
        <v>#VALUE!</v>
      </c>
      <c r="AC155" s="0" t="e">
        <f aca="true">MAX(0,AB155*(1+(_xlfn.NORM.INV(RAND(),Inputs!$D$39,Inputs!$C$39)))-'Year Schedule'!$K$30+'Year Schedule'!$L$30)</f>
        <v>#VALUE!</v>
      </c>
      <c r="AD155" s="0" t="e">
        <f aca="true">MAX(0,AC155*(1+(_xlfn.NORM.INV(RAND(),Inputs!$D$39,Inputs!$C$39)))-'Year Schedule'!$K$31+'Year Schedule'!$L$31)</f>
        <v>#VALUE!</v>
      </c>
      <c r="AE155" s="0" t="e">
        <f aca="true">MAX(0,AD155*(1+(_xlfn.NORM.INV(RAND(),Inputs!$D$39,Inputs!$C$39)))-'Year Schedule'!$K$32+'Year Schedule'!$L$32)</f>
        <v>#VALUE!</v>
      </c>
      <c r="AF155" s="0" t="e">
        <f aca="true">MAX(0,AE155*(1+(_xlfn.NORM.INV(RAND(),Inputs!$D$39,Inputs!$C$39)))-'Year Schedule'!$K$33+'Year Schedule'!$L$33)</f>
        <v>#VALUE!</v>
      </c>
      <c r="AG155" s="0" t="e">
        <f aca="true">MAX(0,AF155*(1+(_xlfn.NORM.INV(RAND(),Inputs!$D$39,Inputs!$C$39)))-'Year Schedule'!$K$34+'Year Schedule'!$L$34)</f>
        <v>#VALUE!</v>
      </c>
      <c r="AH155" s="0" t="e">
        <f aca="true">MAX(0,AG155*(1+(_xlfn.NORM.INV(RAND(),Inputs!$D$39,Inputs!$C$39)))-'Year Schedule'!$K$35+'Year Schedule'!$L$35)</f>
        <v>#VALUE!</v>
      </c>
      <c r="AI155" s="0" t="e">
        <f aca="true">MAX(0,AH155*(1+(_xlfn.NORM.INV(RAND(),Inputs!$D$39,Inputs!$C$39)))-'Year Schedule'!$K$36+'Year Schedule'!$L$36)</f>
        <v>#VALUE!</v>
      </c>
      <c r="AJ155" s="0" t="e">
        <f aca="true">MAX(0,AI155*(1+(_xlfn.NORM.INV(RAND(),Inputs!$D$39,Inputs!$C$39)))-'Year Schedule'!$K$37+'Year Schedule'!$L$37)</f>
        <v>#VALUE!</v>
      </c>
      <c r="AK155" s="0" t="e">
        <f aca="true">MAX(0,AJ155*(1+(_xlfn.NORM.INV(RAND(),Inputs!$D$39,Inputs!$C$39)))-'Year Schedule'!$K$38+'Year Schedule'!$L$38)</f>
        <v>#VALUE!</v>
      </c>
      <c r="AL155" s="0" t="e">
        <f aca="true">MAX(0,AK155*(1+(_xlfn.NORM.INV(RAND(),Inputs!$D$39,Inputs!$C$39)))-'Year Schedule'!$K$39+'Year Schedule'!$L$39)</f>
        <v>#VALUE!</v>
      </c>
      <c r="AM155" s="0" t="e">
        <f aca="true">MAX(0,AL155*(1+(_xlfn.NORM.INV(RAND(),Inputs!$D$39,Inputs!$C$39)))-'Year Schedule'!$K$40+'Year Schedule'!$L$40)</f>
        <v>#VALUE!</v>
      </c>
      <c r="AN155" s="0" t="e">
        <f aca="true">MAX(0,AM155*(1+(_xlfn.NORM.INV(RAND(),Inputs!$D$39,Inputs!$C$39)))-'Year Schedule'!$K$41+'Year Schedule'!$L$41)</f>
        <v>#VALUE!</v>
      </c>
      <c r="AO155" s="0" t="e">
        <f aca="true">MAX(0,AN155*(1+(_xlfn.NORM.INV(RAND(),Inputs!$D$39,Inputs!$C$39)))-'Year Schedule'!$K$42+'Year Schedule'!$L$42)</f>
        <v>#VALUE!</v>
      </c>
      <c r="AP155" s="0" t="e">
        <f aca="true">MAX(0,AO155*(1+(_xlfn.NORM.INV(RAND(),Inputs!$D$39,Inputs!$C$39)))-'Year Schedule'!$K$43+'Year Schedule'!$L$43)</f>
        <v>#VALUE!</v>
      </c>
      <c r="AQ155" s="0" t="e">
        <f aca="true">MAX(0,AP155*(1+(_xlfn.NORM.INV(RAND(),Inputs!$D$39,Inputs!$C$39)))-'Year Schedule'!$K$44+'Year Schedule'!$L$44)</f>
        <v>#VALUE!</v>
      </c>
      <c r="AR155" s="0" t="e">
        <f aca="true">MAX(0,AQ155*(1+(_xlfn.NORM.INV(RAND(),Inputs!$D$39,Inputs!$C$39)))-'Year Schedule'!$K$45+'Year Schedule'!$L$45)</f>
        <v>#VALUE!</v>
      </c>
      <c r="AS155" s="0" t="e">
        <f aca="true">MAX(0,AR155*(1+(_xlfn.NORM.INV(RAND(),Inputs!$D$39,Inputs!$C$39)))-'Year Schedule'!$K$46+'Year Schedule'!$L$46)</f>
        <v>#VALUE!</v>
      </c>
      <c r="AT155" s="0" t="e">
        <f aca="true">MAX(0,AS155*(1+(_xlfn.NORM.INV(RAND(),Inputs!$D$39,Inputs!$C$39)))-'Year Schedule'!$K$47+'Year Schedule'!$L$47)</f>
        <v>#VALUE!</v>
      </c>
      <c r="AU155" s="0" t="e">
        <f aca="true">MAX(0,AT155*(1+(_xlfn.NORM.INV(RAND(),Inputs!$D$39,Inputs!$C$39)))-'Year Schedule'!$K$48+'Year Schedule'!$L$48)</f>
        <v>#VALUE!</v>
      </c>
      <c r="AV155" s="0" t="e">
        <f aca="true">MAX(0,AU155*(1+(_xlfn.NORM.INV(RAND(),Inputs!$D$39,Inputs!$C$39)))-'Year Schedule'!$K$49+'Year Schedule'!$L$49)</f>
        <v>#VALUE!</v>
      </c>
      <c r="AW155" s="0" t="e">
        <f aca="true">MAX(0,AV155*(1+(_xlfn.NORM.INV(RAND(),Inputs!$D$39,Inputs!$C$39)))-'Year Schedule'!$K$50+'Year Schedule'!$L$50)</f>
        <v>#VALUE!</v>
      </c>
      <c r="AX155" s="0" t="e">
        <f aca="true">MAX(0,AW155*(1+(_xlfn.NORM.INV(RAND(),Inputs!$D$39,Inputs!$C$39)))-'Year Schedule'!$K$51+'Year Schedule'!$L$51)</f>
        <v>#VALUE!</v>
      </c>
      <c r="AY155" s="0" t="e">
        <f aca="true">MAX(0,AX155*(1+(_xlfn.NORM.INV(RAND(),Inputs!$D$39,Inputs!$C$39)))-'Year Schedule'!$K$52+'Year Schedule'!$L$52)</f>
        <v>#VALUE!</v>
      </c>
      <c r="AZ155" s="0" t="e">
        <f aca="true">MAX(0,AY155*(1+(_xlfn.NORM.INV(RAND(),Inputs!$D$39,Inputs!$C$39)))-'Year Schedule'!$K$53+'Year Schedule'!$L$53)</f>
        <v>#VALUE!</v>
      </c>
      <c r="BA155" s="0" t="e">
        <f aca="false">INDEX(C155:AZ155,1,Inputs!$C$6)</f>
        <v>#VALUE!</v>
      </c>
      <c r="BB155" s="0" t="n">
        <f aca="false">IFERROR(EXP(SUMPRODUCT(LN((C155:INDEX(C155:AZ155,1,Inputs!$C$6)+$C$1004:INDEX($C$1004:$AZ$1004,1,Inputs!$C$6))/B155:INDEX(B155:AY155,1,Inputs!$C$6)))/Inputs!$C$6)-1,-1)</f>
        <v>-1</v>
      </c>
    </row>
    <row r="156" customFormat="false" ht="15" hidden="false" customHeight="true" outlineLevel="0" collapsed="false">
      <c r="A156" s="0" t="n">
        <v>154</v>
      </c>
      <c r="B156" s="177" t="n">
        <f aca="false">Inputs!$C$38</f>
        <v>0</v>
      </c>
      <c r="C156" s="0" t="e">
        <f aca="true">MAX(0,B156*(1+(_xlfn.NORM.INV(RAND(),Inputs!$D$39,Inputs!$C$39)))-'Year Schedule'!$K$4+'Year Schedule'!$L$4)</f>
        <v>#VALUE!</v>
      </c>
      <c r="D156" s="0" t="e">
        <f aca="true">MAX(0,C156*(1+(_xlfn.NORM.INV(RAND(),Inputs!$D$39,Inputs!$C$39)))-'Year Schedule'!$K$5+'Year Schedule'!$L$5)</f>
        <v>#VALUE!</v>
      </c>
      <c r="E156" s="0" t="e">
        <f aca="true">MAX(0,D156*(1+(_xlfn.NORM.INV(RAND(),Inputs!$D$39,Inputs!$C$39)))-'Year Schedule'!$K$6+'Year Schedule'!$L$6)</f>
        <v>#VALUE!</v>
      </c>
      <c r="F156" s="0" t="e">
        <f aca="true">MAX(0,E156*(1+(_xlfn.NORM.INV(RAND(),Inputs!$D$39,Inputs!$C$39)))-'Year Schedule'!$K$7+'Year Schedule'!$L$7)</f>
        <v>#VALUE!</v>
      </c>
      <c r="G156" s="0" t="e">
        <f aca="true">MAX(0,F156*(1+(_xlfn.NORM.INV(RAND(),Inputs!$D$39,Inputs!$C$39)))-'Year Schedule'!$K$8+'Year Schedule'!$L$8)</f>
        <v>#VALUE!</v>
      </c>
      <c r="H156" s="0" t="e">
        <f aca="true">MAX(0,G156*(1+(_xlfn.NORM.INV(RAND(),Inputs!$D$39,Inputs!$C$39)))-'Year Schedule'!$K$9+'Year Schedule'!$L$9)</f>
        <v>#VALUE!</v>
      </c>
      <c r="I156" s="0" t="e">
        <f aca="true">MAX(0,H156*(1+(_xlfn.NORM.INV(RAND(),Inputs!$D$39,Inputs!$C$39)))-'Year Schedule'!$K$10+'Year Schedule'!$L$10)</f>
        <v>#VALUE!</v>
      </c>
      <c r="J156" s="0" t="e">
        <f aca="true">MAX(0,I156*(1+(_xlfn.NORM.INV(RAND(),Inputs!$D$39,Inputs!$C$39)))-'Year Schedule'!$K$11+'Year Schedule'!$L$11)</f>
        <v>#VALUE!</v>
      </c>
      <c r="K156" s="0" t="e">
        <f aca="true">MAX(0,J156*(1+(_xlfn.NORM.INV(RAND(),Inputs!$D$39,Inputs!$C$39)))-'Year Schedule'!$K$12+'Year Schedule'!$L$12)</f>
        <v>#VALUE!</v>
      </c>
      <c r="L156" s="0" t="e">
        <f aca="true">MAX(0,K156*(1+(_xlfn.NORM.INV(RAND(),Inputs!$D$39,Inputs!$C$39)))-'Year Schedule'!$K$13+'Year Schedule'!$L$13)</f>
        <v>#VALUE!</v>
      </c>
      <c r="M156" s="0" t="e">
        <f aca="true">MAX(0,L156*(1+(_xlfn.NORM.INV(RAND(),Inputs!$D$39,Inputs!$C$39)))-'Year Schedule'!$K$14+'Year Schedule'!$L$14)</f>
        <v>#VALUE!</v>
      </c>
      <c r="N156" s="0" t="e">
        <f aca="true">MAX(0,M156*(1+(_xlfn.NORM.INV(RAND(),Inputs!$D$39,Inputs!$C$39)))-'Year Schedule'!$K$15+'Year Schedule'!$L$15)</f>
        <v>#VALUE!</v>
      </c>
      <c r="O156" s="0" t="e">
        <f aca="true">MAX(0,N156*(1+(_xlfn.NORM.INV(RAND(),Inputs!$D$39,Inputs!$C$39)))-'Year Schedule'!$K$16+'Year Schedule'!$L$16)</f>
        <v>#VALUE!</v>
      </c>
      <c r="P156" s="0" t="e">
        <f aca="true">MAX(0,O156*(1+(_xlfn.NORM.INV(RAND(),Inputs!$D$39,Inputs!$C$39)))-'Year Schedule'!$K$17+'Year Schedule'!$L$17)</f>
        <v>#VALUE!</v>
      </c>
      <c r="Q156" s="0" t="e">
        <f aca="true">MAX(0,P156*(1+(_xlfn.NORM.INV(RAND(),Inputs!$D$39,Inputs!$C$39)))-'Year Schedule'!$K$18+'Year Schedule'!$L$18)</f>
        <v>#VALUE!</v>
      </c>
      <c r="R156" s="0" t="e">
        <f aca="true">MAX(0,Q156*(1+(_xlfn.NORM.INV(RAND(),Inputs!$D$39,Inputs!$C$39)))-'Year Schedule'!$K$19+'Year Schedule'!$L$19)</f>
        <v>#VALUE!</v>
      </c>
      <c r="S156" s="0" t="e">
        <f aca="true">MAX(0,R156*(1+(_xlfn.NORM.INV(RAND(),Inputs!$D$39,Inputs!$C$39)))-'Year Schedule'!$K$20+'Year Schedule'!$L$20)</f>
        <v>#VALUE!</v>
      </c>
      <c r="T156" s="0" t="e">
        <f aca="true">MAX(0,S156*(1+(_xlfn.NORM.INV(RAND(),Inputs!$D$39,Inputs!$C$39)))-'Year Schedule'!$K$21+'Year Schedule'!$L$21)</f>
        <v>#VALUE!</v>
      </c>
      <c r="U156" s="0" t="e">
        <f aca="true">MAX(0,T156*(1+(_xlfn.NORM.INV(RAND(),Inputs!$D$39,Inputs!$C$39)))-'Year Schedule'!$K$22+'Year Schedule'!$L$22)</f>
        <v>#VALUE!</v>
      </c>
      <c r="V156" s="0" t="e">
        <f aca="true">MAX(0,U156*(1+(_xlfn.NORM.INV(RAND(),Inputs!$D$39,Inputs!$C$39)))-'Year Schedule'!$K$23+'Year Schedule'!$L$23)</f>
        <v>#VALUE!</v>
      </c>
      <c r="W156" s="0" t="e">
        <f aca="true">MAX(0,V156*(1+(_xlfn.NORM.INV(RAND(),Inputs!$D$39,Inputs!$C$39)))-'Year Schedule'!$K$24+'Year Schedule'!$L$24)</f>
        <v>#VALUE!</v>
      </c>
      <c r="X156" s="0" t="e">
        <f aca="true">MAX(0,W156*(1+(_xlfn.NORM.INV(RAND(),Inputs!$D$39,Inputs!$C$39)))-'Year Schedule'!$K$25+'Year Schedule'!$L$25)</f>
        <v>#VALUE!</v>
      </c>
      <c r="Y156" s="0" t="e">
        <f aca="true">MAX(0,X156*(1+(_xlfn.NORM.INV(RAND(),Inputs!$D$39,Inputs!$C$39)))-'Year Schedule'!$K$26+'Year Schedule'!$L$26)</f>
        <v>#VALUE!</v>
      </c>
      <c r="Z156" s="0" t="e">
        <f aca="true">MAX(0,Y156*(1+(_xlfn.NORM.INV(RAND(),Inputs!$D$39,Inputs!$C$39)))-'Year Schedule'!$K$27+'Year Schedule'!$L$27)</f>
        <v>#VALUE!</v>
      </c>
      <c r="AA156" s="0" t="e">
        <f aca="true">MAX(0,Z156*(1+(_xlfn.NORM.INV(RAND(),Inputs!$D$39,Inputs!$C$39)))-'Year Schedule'!$K$28+'Year Schedule'!$L$28)</f>
        <v>#VALUE!</v>
      </c>
      <c r="AB156" s="0" t="e">
        <f aca="true">MAX(0,AA156*(1+(_xlfn.NORM.INV(RAND(),Inputs!$D$39,Inputs!$C$39)))-'Year Schedule'!$K$29+'Year Schedule'!$L$29)</f>
        <v>#VALUE!</v>
      </c>
      <c r="AC156" s="0" t="e">
        <f aca="true">MAX(0,AB156*(1+(_xlfn.NORM.INV(RAND(),Inputs!$D$39,Inputs!$C$39)))-'Year Schedule'!$K$30+'Year Schedule'!$L$30)</f>
        <v>#VALUE!</v>
      </c>
      <c r="AD156" s="0" t="e">
        <f aca="true">MAX(0,AC156*(1+(_xlfn.NORM.INV(RAND(),Inputs!$D$39,Inputs!$C$39)))-'Year Schedule'!$K$31+'Year Schedule'!$L$31)</f>
        <v>#VALUE!</v>
      </c>
      <c r="AE156" s="0" t="e">
        <f aca="true">MAX(0,AD156*(1+(_xlfn.NORM.INV(RAND(),Inputs!$D$39,Inputs!$C$39)))-'Year Schedule'!$K$32+'Year Schedule'!$L$32)</f>
        <v>#VALUE!</v>
      </c>
      <c r="AF156" s="0" t="e">
        <f aca="true">MAX(0,AE156*(1+(_xlfn.NORM.INV(RAND(),Inputs!$D$39,Inputs!$C$39)))-'Year Schedule'!$K$33+'Year Schedule'!$L$33)</f>
        <v>#VALUE!</v>
      </c>
      <c r="AG156" s="0" t="e">
        <f aca="true">MAX(0,AF156*(1+(_xlfn.NORM.INV(RAND(),Inputs!$D$39,Inputs!$C$39)))-'Year Schedule'!$K$34+'Year Schedule'!$L$34)</f>
        <v>#VALUE!</v>
      </c>
      <c r="AH156" s="0" t="e">
        <f aca="true">MAX(0,AG156*(1+(_xlfn.NORM.INV(RAND(),Inputs!$D$39,Inputs!$C$39)))-'Year Schedule'!$K$35+'Year Schedule'!$L$35)</f>
        <v>#VALUE!</v>
      </c>
      <c r="AI156" s="0" t="e">
        <f aca="true">MAX(0,AH156*(1+(_xlfn.NORM.INV(RAND(),Inputs!$D$39,Inputs!$C$39)))-'Year Schedule'!$K$36+'Year Schedule'!$L$36)</f>
        <v>#VALUE!</v>
      </c>
      <c r="AJ156" s="0" t="e">
        <f aca="true">MAX(0,AI156*(1+(_xlfn.NORM.INV(RAND(),Inputs!$D$39,Inputs!$C$39)))-'Year Schedule'!$K$37+'Year Schedule'!$L$37)</f>
        <v>#VALUE!</v>
      </c>
      <c r="AK156" s="0" t="e">
        <f aca="true">MAX(0,AJ156*(1+(_xlfn.NORM.INV(RAND(),Inputs!$D$39,Inputs!$C$39)))-'Year Schedule'!$K$38+'Year Schedule'!$L$38)</f>
        <v>#VALUE!</v>
      </c>
      <c r="AL156" s="0" t="e">
        <f aca="true">MAX(0,AK156*(1+(_xlfn.NORM.INV(RAND(),Inputs!$D$39,Inputs!$C$39)))-'Year Schedule'!$K$39+'Year Schedule'!$L$39)</f>
        <v>#VALUE!</v>
      </c>
      <c r="AM156" s="0" t="e">
        <f aca="true">MAX(0,AL156*(1+(_xlfn.NORM.INV(RAND(),Inputs!$D$39,Inputs!$C$39)))-'Year Schedule'!$K$40+'Year Schedule'!$L$40)</f>
        <v>#VALUE!</v>
      </c>
      <c r="AN156" s="0" t="e">
        <f aca="true">MAX(0,AM156*(1+(_xlfn.NORM.INV(RAND(),Inputs!$D$39,Inputs!$C$39)))-'Year Schedule'!$K$41+'Year Schedule'!$L$41)</f>
        <v>#VALUE!</v>
      </c>
      <c r="AO156" s="0" t="e">
        <f aca="true">MAX(0,AN156*(1+(_xlfn.NORM.INV(RAND(),Inputs!$D$39,Inputs!$C$39)))-'Year Schedule'!$K$42+'Year Schedule'!$L$42)</f>
        <v>#VALUE!</v>
      </c>
      <c r="AP156" s="0" t="e">
        <f aca="true">MAX(0,AO156*(1+(_xlfn.NORM.INV(RAND(),Inputs!$D$39,Inputs!$C$39)))-'Year Schedule'!$K$43+'Year Schedule'!$L$43)</f>
        <v>#VALUE!</v>
      </c>
      <c r="AQ156" s="0" t="e">
        <f aca="true">MAX(0,AP156*(1+(_xlfn.NORM.INV(RAND(),Inputs!$D$39,Inputs!$C$39)))-'Year Schedule'!$K$44+'Year Schedule'!$L$44)</f>
        <v>#VALUE!</v>
      </c>
      <c r="AR156" s="0" t="e">
        <f aca="true">MAX(0,AQ156*(1+(_xlfn.NORM.INV(RAND(),Inputs!$D$39,Inputs!$C$39)))-'Year Schedule'!$K$45+'Year Schedule'!$L$45)</f>
        <v>#VALUE!</v>
      </c>
      <c r="AS156" s="0" t="e">
        <f aca="true">MAX(0,AR156*(1+(_xlfn.NORM.INV(RAND(),Inputs!$D$39,Inputs!$C$39)))-'Year Schedule'!$K$46+'Year Schedule'!$L$46)</f>
        <v>#VALUE!</v>
      </c>
      <c r="AT156" s="0" t="e">
        <f aca="true">MAX(0,AS156*(1+(_xlfn.NORM.INV(RAND(),Inputs!$D$39,Inputs!$C$39)))-'Year Schedule'!$K$47+'Year Schedule'!$L$47)</f>
        <v>#VALUE!</v>
      </c>
      <c r="AU156" s="0" t="e">
        <f aca="true">MAX(0,AT156*(1+(_xlfn.NORM.INV(RAND(),Inputs!$D$39,Inputs!$C$39)))-'Year Schedule'!$K$48+'Year Schedule'!$L$48)</f>
        <v>#VALUE!</v>
      </c>
      <c r="AV156" s="0" t="e">
        <f aca="true">MAX(0,AU156*(1+(_xlfn.NORM.INV(RAND(),Inputs!$D$39,Inputs!$C$39)))-'Year Schedule'!$K$49+'Year Schedule'!$L$49)</f>
        <v>#VALUE!</v>
      </c>
      <c r="AW156" s="0" t="e">
        <f aca="true">MAX(0,AV156*(1+(_xlfn.NORM.INV(RAND(),Inputs!$D$39,Inputs!$C$39)))-'Year Schedule'!$K$50+'Year Schedule'!$L$50)</f>
        <v>#VALUE!</v>
      </c>
      <c r="AX156" s="0" t="e">
        <f aca="true">MAX(0,AW156*(1+(_xlfn.NORM.INV(RAND(),Inputs!$D$39,Inputs!$C$39)))-'Year Schedule'!$K$51+'Year Schedule'!$L$51)</f>
        <v>#VALUE!</v>
      </c>
      <c r="AY156" s="0" t="e">
        <f aca="true">MAX(0,AX156*(1+(_xlfn.NORM.INV(RAND(),Inputs!$D$39,Inputs!$C$39)))-'Year Schedule'!$K$52+'Year Schedule'!$L$52)</f>
        <v>#VALUE!</v>
      </c>
      <c r="AZ156" s="0" t="e">
        <f aca="true">MAX(0,AY156*(1+(_xlfn.NORM.INV(RAND(),Inputs!$D$39,Inputs!$C$39)))-'Year Schedule'!$K$53+'Year Schedule'!$L$53)</f>
        <v>#VALUE!</v>
      </c>
      <c r="BA156" s="0" t="e">
        <f aca="false">INDEX(C156:AZ156,1,Inputs!$C$6)</f>
        <v>#VALUE!</v>
      </c>
      <c r="BB156" s="0" t="n">
        <f aca="false">IFERROR(EXP(SUMPRODUCT(LN((C156:INDEX(C156:AZ156,1,Inputs!$C$6)+$C$1004:INDEX($C$1004:$AZ$1004,1,Inputs!$C$6))/B156:INDEX(B156:AY156,1,Inputs!$C$6)))/Inputs!$C$6)-1,-1)</f>
        <v>-1</v>
      </c>
    </row>
    <row r="157" customFormat="false" ht="15" hidden="false" customHeight="true" outlineLevel="0" collapsed="false">
      <c r="A157" s="0" t="n">
        <v>155</v>
      </c>
      <c r="B157" s="177" t="n">
        <f aca="false">Inputs!$C$38</f>
        <v>0</v>
      </c>
      <c r="C157" s="0" t="e">
        <f aca="true">MAX(0,B157*(1+(_xlfn.NORM.INV(RAND(),Inputs!$D$39,Inputs!$C$39)))-'Year Schedule'!$K$4+'Year Schedule'!$L$4)</f>
        <v>#VALUE!</v>
      </c>
      <c r="D157" s="0" t="e">
        <f aca="true">MAX(0,C157*(1+(_xlfn.NORM.INV(RAND(),Inputs!$D$39,Inputs!$C$39)))-'Year Schedule'!$K$5+'Year Schedule'!$L$5)</f>
        <v>#VALUE!</v>
      </c>
      <c r="E157" s="0" t="e">
        <f aca="true">MAX(0,D157*(1+(_xlfn.NORM.INV(RAND(),Inputs!$D$39,Inputs!$C$39)))-'Year Schedule'!$K$6+'Year Schedule'!$L$6)</f>
        <v>#VALUE!</v>
      </c>
      <c r="F157" s="0" t="e">
        <f aca="true">MAX(0,E157*(1+(_xlfn.NORM.INV(RAND(),Inputs!$D$39,Inputs!$C$39)))-'Year Schedule'!$K$7+'Year Schedule'!$L$7)</f>
        <v>#VALUE!</v>
      </c>
      <c r="G157" s="0" t="e">
        <f aca="true">MAX(0,F157*(1+(_xlfn.NORM.INV(RAND(),Inputs!$D$39,Inputs!$C$39)))-'Year Schedule'!$K$8+'Year Schedule'!$L$8)</f>
        <v>#VALUE!</v>
      </c>
      <c r="H157" s="0" t="e">
        <f aca="true">MAX(0,G157*(1+(_xlfn.NORM.INV(RAND(),Inputs!$D$39,Inputs!$C$39)))-'Year Schedule'!$K$9+'Year Schedule'!$L$9)</f>
        <v>#VALUE!</v>
      </c>
      <c r="I157" s="0" t="e">
        <f aca="true">MAX(0,H157*(1+(_xlfn.NORM.INV(RAND(),Inputs!$D$39,Inputs!$C$39)))-'Year Schedule'!$K$10+'Year Schedule'!$L$10)</f>
        <v>#VALUE!</v>
      </c>
      <c r="J157" s="0" t="e">
        <f aca="true">MAX(0,I157*(1+(_xlfn.NORM.INV(RAND(),Inputs!$D$39,Inputs!$C$39)))-'Year Schedule'!$K$11+'Year Schedule'!$L$11)</f>
        <v>#VALUE!</v>
      </c>
      <c r="K157" s="0" t="e">
        <f aca="true">MAX(0,J157*(1+(_xlfn.NORM.INV(RAND(),Inputs!$D$39,Inputs!$C$39)))-'Year Schedule'!$K$12+'Year Schedule'!$L$12)</f>
        <v>#VALUE!</v>
      </c>
      <c r="L157" s="0" t="e">
        <f aca="true">MAX(0,K157*(1+(_xlfn.NORM.INV(RAND(),Inputs!$D$39,Inputs!$C$39)))-'Year Schedule'!$K$13+'Year Schedule'!$L$13)</f>
        <v>#VALUE!</v>
      </c>
      <c r="M157" s="0" t="e">
        <f aca="true">MAX(0,L157*(1+(_xlfn.NORM.INV(RAND(),Inputs!$D$39,Inputs!$C$39)))-'Year Schedule'!$K$14+'Year Schedule'!$L$14)</f>
        <v>#VALUE!</v>
      </c>
      <c r="N157" s="0" t="e">
        <f aca="true">MAX(0,M157*(1+(_xlfn.NORM.INV(RAND(),Inputs!$D$39,Inputs!$C$39)))-'Year Schedule'!$K$15+'Year Schedule'!$L$15)</f>
        <v>#VALUE!</v>
      </c>
      <c r="O157" s="0" t="e">
        <f aca="true">MAX(0,N157*(1+(_xlfn.NORM.INV(RAND(),Inputs!$D$39,Inputs!$C$39)))-'Year Schedule'!$K$16+'Year Schedule'!$L$16)</f>
        <v>#VALUE!</v>
      </c>
      <c r="P157" s="0" t="e">
        <f aca="true">MAX(0,O157*(1+(_xlfn.NORM.INV(RAND(),Inputs!$D$39,Inputs!$C$39)))-'Year Schedule'!$K$17+'Year Schedule'!$L$17)</f>
        <v>#VALUE!</v>
      </c>
      <c r="Q157" s="0" t="e">
        <f aca="true">MAX(0,P157*(1+(_xlfn.NORM.INV(RAND(),Inputs!$D$39,Inputs!$C$39)))-'Year Schedule'!$K$18+'Year Schedule'!$L$18)</f>
        <v>#VALUE!</v>
      </c>
      <c r="R157" s="0" t="e">
        <f aca="true">MAX(0,Q157*(1+(_xlfn.NORM.INV(RAND(),Inputs!$D$39,Inputs!$C$39)))-'Year Schedule'!$K$19+'Year Schedule'!$L$19)</f>
        <v>#VALUE!</v>
      </c>
      <c r="S157" s="0" t="e">
        <f aca="true">MAX(0,R157*(1+(_xlfn.NORM.INV(RAND(),Inputs!$D$39,Inputs!$C$39)))-'Year Schedule'!$K$20+'Year Schedule'!$L$20)</f>
        <v>#VALUE!</v>
      </c>
      <c r="T157" s="0" t="e">
        <f aca="true">MAX(0,S157*(1+(_xlfn.NORM.INV(RAND(),Inputs!$D$39,Inputs!$C$39)))-'Year Schedule'!$K$21+'Year Schedule'!$L$21)</f>
        <v>#VALUE!</v>
      </c>
      <c r="U157" s="0" t="e">
        <f aca="true">MAX(0,T157*(1+(_xlfn.NORM.INV(RAND(),Inputs!$D$39,Inputs!$C$39)))-'Year Schedule'!$K$22+'Year Schedule'!$L$22)</f>
        <v>#VALUE!</v>
      </c>
      <c r="V157" s="0" t="e">
        <f aca="true">MAX(0,U157*(1+(_xlfn.NORM.INV(RAND(),Inputs!$D$39,Inputs!$C$39)))-'Year Schedule'!$K$23+'Year Schedule'!$L$23)</f>
        <v>#VALUE!</v>
      </c>
      <c r="W157" s="0" t="e">
        <f aca="true">MAX(0,V157*(1+(_xlfn.NORM.INV(RAND(),Inputs!$D$39,Inputs!$C$39)))-'Year Schedule'!$K$24+'Year Schedule'!$L$24)</f>
        <v>#VALUE!</v>
      </c>
      <c r="X157" s="0" t="e">
        <f aca="true">MAX(0,W157*(1+(_xlfn.NORM.INV(RAND(),Inputs!$D$39,Inputs!$C$39)))-'Year Schedule'!$K$25+'Year Schedule'!$L$25)</f>
        <v>#VALUE!</v>
      </c>
      <c r="Y157" s="0" t="e">
        <f aca="true">MAX(0,X157*(1+(_xlfn.NORM.INV(RAND(),Inputs!$D$39,Inputs!$C$39)))-'Year Schedule'!$K$26+'Year Schedule'!$L$26)</f>
        <v>#VALUE!</v>
      </c>
      <c r="Z157" s="0" t="e">
        <f aca="true">MAX(0,Y157*(1+(_xlfn.NORM.INV(RAND(),Inputs!$D$39,Inputs!$C$39)))-'Year Schedule'!$K$27+'Year Schedule'!$L$27)</f>
        <v>#VALUE!</v>
      </c>
      <c r="AA157" s="0" t="e">
        <f aca="true">MAX(0,Z157*(1+(_xlfn.NORM.INV(RAND(),Inputs!$D$39,Inputs!$C$39)))-'Year Schedule'!$K$28+'Year Schedule'!$L$28)</f>
        <v>#VALUE!</v>
      </c>
      <c r="AB157" s="0" t="e">
        <f aca="true">MAX(0,AA157*(1+(_xlfn.NORM.INV(RAND(),Inputs!$D$39,Inputs!$C$39)))-'Year Schedule'!$K$29+'Year Schedule'!$L$29)</f>
        <v>#VALUE!</v>
      </c>
      <c r="AC157" s="0" t="e">
        <f aca="true">MAX(0,AB157*(1+(_xlfn.NORM.INV(RAND(),Inputs!$D$39,Inputs!$C$39)))-'Year Schedule'!$K$30+'Year Schedule'!$L$30)</f>
        <v>#VALUE!</v>
      </c>
      <c r="AD157" s="0" t="e">
        <f aca="true">MAX(0,AC157*(1+(_xlfn.NORM.INV(RAND(),Inputs!$D$39,Inputs!$C$39)))-'Year Schedule'!$K$31+'Year Schedule'!$L$31)</f>
        <v>#VALUE!</v>
      </c>
      <c r="AE157" s="0" t="e">
        <f aca="true">MAX(0,AD157*(1+(_xlfn.NORM.INV(RAND(),Inputs!$D$39,Inputs!$C$39)))-'Year Schedule'!$K$32+'Year Schedule'!$L$32)</f>
        <v>#VALUE!</v>
      </c>
      <c r="AF157" s="0" t="e">
        <f aca="true">MAX(0,AE157*(1+(_xlfn.NORM.INV(RAND(),Inputs!$D$39,Inputs!$C$39)))-'Year Schedule'!$K$33+'Year Schedule'!$L$33)</f>
        <v>#VALUE!</v>
      </c>
      <c r="AG157" s="0" t="e">
        <f aca="true">MAX(0,AF157*(1+(_xlfn.NORM.INV(RAND(),Inputs!$D$39,Inputs!$C$39)))-'Year Schedule'!$K$34+'Year Schedule'!$L$34)</f>
        <v>#VALUE!</v>
      </c>
      <c r="AH157" s="0" t="e">
        <f aca="true">MAX(0,AG157*(1+(_xlfn.NORM.INV(RAND(),Inputs!$D$39,Inputs!$C$39)))-'Year Schedule'!$K$35+'Year Schedule'!$L$35)</f>
        <v>#VALUE!</v>
      </c>
      <c r="AI157" s="0" t="e">
        <f aca="true">MAX(0,AH157*(1+(_xlfn.NORM.INV(RAND(),Inputs!$D$39,Inputs!$C$39)))-'Year Schedule'!$K$36+'Year Schedule'!$L$36)</f>
        <v>#VALUE!</v>
      </c>
      <c r="AJ157" s="0" t="e">
        <f aca="true">MAX(0,AI157*(1+(_xlfn.NORM.INV(RAND(),Inputs!$D$39,Inputs!$C$39)))-'Year Schedule'!$K$37+'Year Schedule'!$L$37)</f>
        <v>#VALUE!</v>
      </c>
      <c r="AK157" s="0" t="e">
        <f aca="true">MAX(0,AJ157*(1+(_xlfn.NORM.INV(RAND(),Inputs!$D$39,Inputs!$C$39)))-'Year Schedule'!$K$38+'Year Schedule'!$L$38)</f>
        <v>#VALUE!</v>
      </c>
      <c r="AL157" s="0" t="e">
        <f aca="true">MAX(0,AK157*(1+(_xlfn.NORM.INV(RAND(),Inputs!$D$39,Inputs!$C$39)))-'Year Schedule'!$K$39+'Year Schedule'!$L$39)</f>
        <v>#VALUE!</v>
      </c>
      <c r="AM157" s="0" t="e">
        <f aca="true">MAX(0,AL157*(1+(_xlfn.NORM.INV(RAND(),Inputs!$D$39,Inputs!$C$39)))-'Year Schedule'!$K$40+'Year Schedule'!$L$40)</f>
        <v>#VALUE!</v>
      </c>
      <c r="AN157" s="0" t="e">
        <f aca="true">MAX(0,AM157*(1+(_xlfn.NORM.INV(RAND(),Inputs!$D$39,Inputs!$C$39)))-'Year Schedule'!$K$41+'Year Schedule'!$L$41)</f>
        <v>#VALUE!</v>
      </c>
      <c r="AO157" s="0" t="e">
        <f aca="true">MAX(0,AN157*(1+(_xlfn.NORM.INV(RAND(),Inputs!$D$39,Inputs!$C$39)))-'Year Schedule'!$K$42+'Year Schedule'!$L$42)</f>
        <v>#VALUE!</v>
      </c>
      <c r="AP157" s="0" t="e">
        <f aca="true">MAX(0,AO157*(1+(_xlfn.NORM.INV(RAND(),Inputs!$D$39,Inputs!$C$39)))-'Year Schedule'!$K$43+'Year Schedule'!$L$43)</f>
        <v>#VALUE!</v>
      </c>
      <c r="AQ157" s="0" t="e">
        <f aca="true">MAX(0,AP157*(1+(_xlfn.NORM.INV(RAND(),Inputs!$D$39,Inputs!$C$39)))-'Year Schedule'!$K$44+'Year Schedule'!$L$44)</f>
        <v>#VALUE!</v>
      </c>
      <c r="AR157" s="0" t="e">
        <f aca="true">MAX(0,AQ157*(1+(_xlfn.NORM.INV(RAND(),Inputs!$D$39,Inputs!$C$39)))-'Year Schedule'!$K$45+'Year Schedule'!$L$45)</f>
        <v>#VALUE!</v>
      </c>
      <c r="AS157" s="0" t="e">
        <f aca="true">MAX(0,AR157*(1+(_xlfn.NORM.INV(RAND(),Inputs!$D$39,Inputs!$C$39)))-'Year Schedule'!$K$46+'Year Schedule'!$L$46)</f>
        <v>#VALUE!</v>
      </c>
      <c r="AT157" s="0" t="e">
        <f aca="true">MAX(0,AS157*(1+(_xlfn.NORM.INV(RAND(),Inputs!$D$39,Inputs!$C$39)))-'Year Schedule'!$K$47+'Year Schedule'!$L$47)</f>
        <v>#VALUE!</v>
      </c>
      <c r="AU157" s="0" t="e">
        <f aca="true">MAX(0,AT157*(1+(_xlfn.NORM.INV(RAND(),Inputs!$D$39,Inputs!$C$39)))-'Year Schedule'!$K$48+'Year Schedule'!$L$48)</f>
        <v>#VALUE!</v>
      </c>
      <c r="AV157" s="0" t="e">
        <f aca="true">MAX(0,AU157*(1+(_xlfn.NORM.INV(RAND(),Inputs!$D$39,Inputs!$C$39)))-'Year Schedule'!$K$49+'Year Schedule'!$L$49)</f>
        <v>#VALUE!</v>
      </c>
      <c r="AW157" s="0" t="e">
        <f aca="true">MAX(0,AV157*(1+(_xlfn.NORM.INV(RAND(),Inputs!$D$39,Inputs!$C$39)))-'Year Schedule'!$K$50+'Year Schedule'!$L$50)</f>
        <v>#VALUE!</v>
      </c>
      <c r="AX157" s="0" t="e">
        <f aca="true">MAX(0,AW157*(1+(_xlfn.NORM.INV(RAND(),Inputs!$D$39,Inputs!$C$39)))-'Year Schedule'!$K$51+'Year Schedule'!$L$51)</f>
        <v>#VALUE!</v>
      </c>
      <c r="AY157" s="0" t="e">
        <f aca="true">MAX(0,AX157*(1+(_xlfn.NORM.INV(RAND(),Inputs!$D$39,Inputs!$C$39)))-'Year Schedule'!$K$52+'Year Schedule'!$L$52)</f>
        <v>#VALUE!</v>
      </c>
      <c r="AZ157" s="0" t="e">
        <f aca="true">MAX(0,AY157*(1+(_xlfn.NORM.INV(RAND(),Inputs!$D$39,Inputs!$C$39)))-'Year Schedule'!$K$53+'Year Schedule'!$L$53)</f>
        <v>#VALUE!</v>
      </c>
      <c r="BA157" s="0" t="e">
        <f aca="false">INDEX(C157:AZ157,1,Inputs!$C$6)</f>
        <v>#VALUE!</v>
      </c>
      <c r="BB157" s="0" t="n">
        <f aca="false">IFERROR(EXP(SUMPRODUCT(LN((C157:INDEX(C157:AZ157,1,Inputs!$C$6)+$C$1004:INDEX($C$1004:$AZ$1004,1,Inputs!$C$6))/B157:INDEX(B157:AY157,1,Inputs!$C$6)))/Inputs!$C$6)-1,-1)</f>
        <v>-1</v>
      </c>
    </row>
    <row r="158" customFormat="false" ht="15" hidden="false" customHeight="true" outlineLevel="0" collapsed="false">
      <c r="A158" s="0" t="n">
        <v>156</v>
      </c>
      <c r="B158" s="177" t="n">
        <f aca="false">Inputs!$C$38</f>
        <v>0</v>
      </c>
      <c r="C158" s="0" t="e">
        <f aca="true">MAX(0,B158*(1+(_xlfn.NORM.INV(RAND(),Inputs!$D$39,Inputs!$C$39)))-'Year Schedule'!$K$4+'Year Schedule'!$L$4)</f>
        <v>#VALUE!</v>
      </c>
      <c r="D158" s="0" t="e">
        <f aca="true">MAX(0,C158*(1+(_xlfn.NORM.INV(RAND(),Inputs!$D$39,Inputs!$C$39)))-'Year Schedule'!$K$5+'Year Schedule'!$L$5)</f>
        <v>#VALUE!</v>
      </c>
      <c r="E158" s="0" t="e">
        <f aca="true">MAX(0,D158*(1+(_xlfn.NORM.INV(RAND(),Inputs!$D$39,Inputs!$C$39)))-'Year Schedule'!$K$6+'Year Schedule'!$L$6)</f>
        <v>#VALUE!</v>
      </c>
      <c r="F158" s="0" t="e">
        <f aca="true">MAX(0,E158*(1+(_xlfn.NORM.INV(RAND(),Inputs!$D$39,Inputs!$C$39)))-'Year Schedule'!$K$7+'Year Schedule'!$L$7)</f>
        <v>#VALUE!</v>
      </c>
      <c r="G158" s="0" t="e">
        <f aca="true">MAX(0,F158*(1+(_xlfn.NORM.INV(RAND(),Inputs!$D$39,Inputs!$C$39)))-'Year Schedule'!$K$8+'Year Schedule'!$L$8)</f>
        <v>#VALUE!</v>
      </c>
      <c r="H158" s="0" t="e">
        <f aca="true">MAX(0,G158*(1+(_xlfn.NORM.INV(RAND(),Inputs!$D$39,Inputs!$C$39)))-'Year Schedule'!$K$9+'Year Schedule'!$L$9)</f>
        <v>#VALUE!</v>
      </c>
      <c r="I158" s="0" t="e">
        <f aca="true">MAX(0,H158*(1+(_xlfn.NORM.INV(RAND(),Inputs!$D$39,Inputs!$C$39)))-'Year Schedule'!$K$10+'Year Schedule'!$L$10)</f>
        <v>#VALUE!</v>
      </c>
      <c r="J158" s="0" t="e">
        <f aca="true">MAX(0,I158*(1+(_xlfn.NORM.INV(RAND(),Inputs!$D$39,Inputs!$C$39)))-'Year Schedule'!$K$11+'Year Schedule'!$L$11)</f>
        <v>#VALUE!</v>
      </c>
      <c r="K158" s="0" t="e">
        <f aca="true">MAX(0,J158*(1+(_xlfn.NORM.INV(RAND(),Inputs!$D$39,Inputs!$C$39)))-'Year Schedule'!$K$12+'Year Schedule'!$L$12)</f>
        <v>#VALUE!</v>
      </c>
      <c r="L158" s="0" t="e">
        <f aca="true">MAX(0,K158*(1+(_xlfn.NORM.INV(RAND(),Inputs!$D$39,Inputs!$C$39)))-'Year Schedule'!$K$13+'Year Schedule'!$L$13)</f>
        <v>#VALUE!</v>
      </c>
      <c r="M158" s="0" t="e">
        <f aca="true">MAX(0,L158*(1+(_xlfn.NORM.INV(RAND(),Inputs!$D$39,Inputs!$C$39)))-'Year Schedule'!$K$14+'Year Schedule'!$L$14)</f>
        <v>#VALUE!</v>
      </c>
      <c r="N158" s="0" t="e">
        <f aca="true">MAX(0,M158*(1+(_xlfn.NORM.INV(RAND(),Inputs!$D$39,Inputs!$C$39)))-'Year Schedule'!$K$15+'Year Schedule'!$L$15)</f>
        <v>#VALUE!</v>
      </c>
      <c r="O158" s="0" t="e">
        <f aca="true">MAX(0,N158*(1+(_xlfn.NORM.INV(RAND(),Inputs!$D$39,Inputs!$C$39)))-'Year Schedule'!$K$16+'Year Schedule'!$L$16)</f>
        <v>#VALUE!</v>
      </c>
      <c r="P158" s="0" t="e">
        <f aca="true">MAX(0,O158*(1+(_xlfn.NORM.INV(RAND(),Inputs!$D$39,Inputs!$C$39)))-'Year Schedule'!$K$17+'Year Schedule'!$L$17)</f>
        <v>#VALUE!</v>
      </c>
      <c r="Q158" s="0" t="e">
        <f aca="true">MAX(0,P158*(1+(_xlfn.NORM.INV(RAND(),Inputs!$D$39,Inputs!$C$39)))-'Year Schedule'!$K$18+'Year Schedule'!$L$18)</f>
        <v>#VALUE!</v>
      </c>
      <c r="R158" s="0" t="e">
        <f aca="true">MAX(0,Q158*(1+(_xlfn.NORM.INV(RAND(),Inputs!$D$39,Inputs!$C$39)))-'Year Schedule'!$K$19+'Year Schedule'!$L$19)</f>
        <v>#VALUE!</v>
      </c>
      <c r="S158" s="0" t="e">
        <f aca="true">MAX(0,R158*(1+(_xlfn.NORM.INV(RAND(),Inputs!$D$39,Inputs!$C$39)))-'Year Schedule'!$K$20+'Year Schedule'!$L$20)</f>
        <v>#VALUE!</v>
      </c>
      <c r="T158" s="0" t="e">
        <f aca="true">MAX(0,S158*(1+(_xlfn.NORM.INV(RAND(),Inputs!$D$39,Inputs!$C$39)))-'Year Schedule'!$K$21+'Year Schedule'!$L$21)</f>
        <v>#VALUE!</v>
      </c>
      <c r="U158" s="0" t="e">
        <f aca="true">MAX(0,T158*(1+(_xlfn.NORM.INV(RAND(),Inputs!$D$39,Inputs!$C$39)))-'Year Schedule'!$K$22+'Year Schedule'!$L$22)</f>
        <v>#VALUE!</v>
      </c>
      <c r="V158" s="0" t="e">
        <f aca="true">MAX(0,U158*(1+(_xlfn.NORM.INV(RAND(),Inputs!$D$39,Inputs!$C$39)))-'Year Schedule'!$K$23+'Year Schedule'!$L$23)</f>
        <v>#VALUE!</v>
      </c>
      <c r="W158" s="0" t="e">
        <f aca="true">MAX(0,V158*(1+(_xlfn.NORM.INV(RAND(),Inputs!$D$39,Inputs!$C$39)))-'Year Schedule'!$K$24+'Year Schedule'!$L$24)</f>
        <v>#VALUE!</v>
      </c>
      <c r="X158" s="0" t="e">
        <f aca="true">MAX(0,W158*(1+(_xlfn.NORM.INV(RAND(),Inputs!$D$39,Inputs!$C$39)))-'Year Schedule'!$K$25+'Year Schedule'!$L$25)</f>
        <v>#VALUE!</v>
      </c>
      <c r="Y158" s="0" t="e">
        <f aca="true">MAX(0,X158*(1+(_xlfn.NORM.INV(RAND(),Inputs!$D$39,Inputs!$C$39)))-'Year Schedule'!$K$26+'Year Schedule'!$L$26)</f>
        <v>#VALUE!</v>
      </c>
      <c r="Z158" s="0" t="e">
        <f aca="true">MAX(0,Y158*(1+(_xlfn.NORM.INV(RAND(),Inputs!$D$39,Inputs!$C$39)))-'Year Schedule'!$K$27+'Year Schedule'!$L$27)</f>
        <v>#VALUE!</v>
      </c>
      <c r="AA158" s="0" t="e">
        <f aca="true">MAX(0,Z158*(1+(_xlfn.NORM.INV(RAND(),Inputs!$D$39,Inputs!$C$39)))-'Year Schedule'!$K$28+'Year Schedule'!$L$28)</f>
        <v>#VALUE!</v>
      </c>
      <c r="AB158" s="0" t="e">
        <f aca="true">MAX(0,AA158*(1+(_xlfn.NORM.INV(RAND(),Inputs!$D$39,Inputs!$C$39)))-'Year Schedule'!$K$29+'Year Schedule'!$L$29)</f>
        <v>#VALUE!</v>
      </c>
      <c r="AC158" s="0" t="e">
        <f aca="true">MAX(0,AB158*(1+(_xlfn.NORM.INV(RAND(),Inputs!$D$39,Inputs!$C$39)))-'Year Schedule'!$K$30+'Year Schedule'!$L$30)</f>
        <v>#VALUE!</v>
      </c>
      <c r="AD158" s="0" t="e">
        <f aca="true">MAX(0,AC158*(1+(_xlfn.NORM.INV(RAND(),Inputs!$D$39,Inputs!$C$39)))-'Year Schedule'!$K$31+'Year Schedule'!$L$31)</f>
        <v>#VALUE!</v>
      </c>
      <c r="AE158" s="0" t="e">
        <f aca="true">MAX(0,AD158*(1+(_xlfn.NORM.INV(RAND(),Inputs!$D$39,Inputs!$C$39)))-'Year Schedule'!$K$32+'Year Schedule'!$L$32)</f>
        <v>#VALUE!</v>
      </c>
      <c r="AF158" s="0" t="e">
        <f aca="true">MAX(0,AE158*(1+(_xlfn.NORM.INV(RAND(),Inputs!$D$39,Inputs!$C$39)))-'Year Schedule'!$K$33+'Year Schedule'!$L$33)</f>
        <v>#VALUE!</v>
      </c>
      <c r="AG158" s="0" t="e">
        <f aca="true">MAX(0,AF158*(1+(_xlfn.NORM.INV(RAND(),Inputs!$D$39,Inputs!$C$39)))-'Year Schedule'!$K$34+'Year Schedule'!$L$34)</f>
        <v>#VALUE!</v>
      </c>
      <c r="AH158" s="0" t="e">
        <f aca="true">MAX(0,AG158*(1+(_xlfn.NORM.INV(RAND(),Inputs!$D$39,Inputs!$C$39)))-'Year Schedule'!$K$35+'Year Schedule'!$L$35)</f>
        <v>#VALUE!</v>
      </c>
      <c r="AI158" s="0" t="e">
        <f aca="true">MAX(0,AH158*(1+(_xlfn.NORM.INV(RAND(),Inputs!$D$39,Inputs!$C$39)))-'Year Schedule'!$K$36+'Year Schedule'!$L$36)</f>
        <v>#VALUE!</v>
      </c>
      <c r="AJ158" s="0" t="e">
        <f aca="true">MAX(0,AI158*(1+(_xlfn.NORM.INV(RAND(),Inputs!$D$39,Inputs!$C$39)))-'Year Schedule'!$K$37+'Year Schedule'!$L$37)</f>
        <v>#VALUE!</v>
      </c>
      <c r="AK158" s="0" t="e">
        <f aca="true">MAX(0,AJ158*(1+(_xlfn.NORM.INV(RAND(),Inputs!$D$39,Inputs!$C$39)))-'Year Schedule'!$K$38+'Year Schedule'!$L$38)</f>
        <v>#VALUE!</v>
      </c>
      <c r="AL158" s="0" t="e">
        <f aca="true">MAX(0,AK158*(1+(_xlfn.NORM.INV(RAND(),Inputs!$D$39,Inputs!$C$39)))-'Year Schedule'!$K$39+'Year Schedule'!$L$39)</f>
        <v>#VALUE!</v>
      </c>
      <c r="AM158" s="0" t="e">
        <f aca="true">MAX(0,AL158*(1+(_xlfn.NORM.INV(RAND(),Inputs!$D$39,Inputs!$C$39)))-'Year Schedule'!$K$40+'Year Schedule'!$L$40)</f>
        <v>#VALUE!</v>
      </c>
      <c r="AN158" s="0" t="e">
        <f aca="true">MAX(0,AM158*(1+(_xlfn.NORM.INV(RAND(),Inputs!$D$39,Inputs!$C$39)))-'Year Schedule'!$K$41+'Year Schedule'!$L$41)</f>
        <v>#VALUE!</v>
      </c>
      <c r="AO158" s="0" t="e">
        <f aca="true">MAX(0,AN158*(1+(_xlfn.NORM.INV(RAND(),Inputs!$D$39,Inputs!$C$39)))-'Year Schedule'!$K$42+'Year Schedule'!$L$42)</f>
        <v>#VALUE!</v>
      </c>
      <c r="AP158" s="0" t="e">
        <f aca="true">MAX(0,AO158*(1+(_xlfn.NORM.INV(RAND(),Inputs!$D$39,Inputs!$C$39)))-'Year Schedule'!$K$43+'Year Schedule'!$L$43)</f>
        <v>#VALUE!</v>
      </c>
      <c r="AQ158" s="0" t="e">
        <f aca="true">MAX(0,AP158*(1+(_xlfn.NORM.INV(RAND(),Inputs!$D$39,Inputs!$C$39)))-'Year Schedule'!$K$44+'Year Schedule'!$L$44)</f>
        <v>#VALUE!</v>
      </c>
      <c r="AR158" s="0" t="e">
        <f aca="true">MAX(0,AQ158*(1+(_xlfn.NORM.INV(RAND(),Inputs!$D$39,Inputs!$C$39)))-'Year Schedule'!$K$45+'Year Schedule'!$L$45)</f>
        <v>#VALUE!</v>
      </c>
      <c r="AS158" s="0" t="e">
        <f aca="true">MAX(0,AR158*(1+(_xlfn.NORM.INV(RAND(),Inputs!$D$39,Inputs!$C$39)))-'Year Schedule'!$K$46+'Year Schedule'!$L$46)</f>
        <v>#VALUE!</v>
      </c>
      <c r="AT158" s="0" t="e">
        <f aca="true">MAX(0,AS158*(1+(_xlfn.NORM.INV(RAND(),Inputs!$D$39,Inputs!$C$39)))-'Year Schedule'!$K$47+'Year Schedule'!$L$47)</f>
        <v>#VALUE!</v>
      </c>
      <c r="AU158" s="0" t="e">
        <f aca="true">MAX(0,AT158*(1+(_xlfn.NORM.INV(RAND(),Inputs!$D$39,Inputs!$C$39)))-'Year Schedule'!$K$48+'Year Schedule'!$L$48)</f>
        <v>#VALUE!</v>
      </c>
      <c r="AV158" s="0" t="e">
        <f aca="true">MAX(0,AU158*(1+(_xlfn.NORM.INV(RAND(),Inputs!$D$39,Inputs!$C$39)))-'Year Schedule'!$K$49+'Year Schedule'!$L$49)</f>
        <v>#VALUE!</v>
      </c>
      <c r="AW158" s="0" t="e">
        <f aca="true">MAX(0,AV158*(1+(_xlfn.NORM.INV(RAND(),Inputs!$D$39,Inputs!$C$39)))-'Year Schedule'!$K$50+'Year Schedule'!$L$50)</f>
        <v>#VALUE!</v>
      </c>
      <c r="AX158" s="0" t="e">
        <f aca="true">MAX(0,AW158*(1+(_xlfn.NORM.INV(RAND(),Inputs!$D$39,Inputs!$C$39)))-'Year Schedule'!$K$51+'Year Schedule'!$L$51)</f>
        <v>#VALUE!</v>
      </c>
      <c r="AY158" s="0" t="e">
        <f aca="true">MAX(0,AX158*(1+(_xlfn.NORM.INV(RAND(),Inputs!$D$39,Inputs!$C$39)))-'Year Schedule'!$K$52+'Year Schedule'!$L$52)</f>
        <v>#VALUE!</v>
      </c>
      <c r="AZ158" s="0" t="e">
        <f aca="true">MAX(0,AY158*(1+(_xlfn.NORM.INV(RAND(),Inputs!$D$39,Inputs!$C$39)))-'Year Schedule'!$K$53+'Year Schedule'!$L$53)</f>
        <v>#VALUE!</v>
      </c>
      <c r="BA158" s="0" t="e">
        <f aca="false">INDEX(C158:AZ158,1,Inputs!$C$6)</f>
        <v>#VALUE!</v>
      </c>
      <c r="BB158" s="0" t="n">
        <f aca="false">IFERROR(EXP(SUMPRODUCT(LN((C158:INDEX(C158:AZ158,1,Inputs!$C$6)+$C$1004:INDEX($C$1004:$AZ$1004,1,Inputs!$C$6))/B158:INDEX(B158:AY158,1,Inputs!$C$6)))/Inputs!$C$6)-1,-1)</f>
        <v>-1</v>
      </c>
    </row>
    <row r="159" customFormat="false" ht="15" hidden="false" customHeight="true" outlineLevel="0" collapsed="false">
      <c r="A159" s="0" t="n">
        <v>157</v>
      </c>
      <c r="B159" s="177" t="n">
        <f aca="false">Inputs!$C$38</f>
        <v>0</v>
      </c>
      <c r="C159" s="0" t="e">
        <f aca="true">MAX(0,B159*(1+(_xlfn.NORM.INV(RAND(),Inputs!$D$39,Inputs!$C$39)))-'Year Schedule'!$K$4+'Year Schedule'!$L$4)</f>
        <v>#VALUE!</v>
      </c>
      <c r="D159" s="0" t="e">
        <f aca="true">MAX(0,C159*(1+(_xlfn.NORM.INV(RAND(),Inputs!$D$39,Inputs!$C$39)))-'Year Schedule'!$K$5+'Year Schedule'!$L$5)</f>
        <v>#VALUE!</v>
      </c>
      <c r="E159" s="0" t="e">
        <f aca="true">MAX(0,D159*(1+(_xlfn.NORM.INV(RAND(),Inputs!$D$39,Inputs!$C$39)))-'Year Schedule'!$K$6+'Year Schedule'!$L$6)</f>
        <v>#VALUE!</v>
      </c>
      <c r="F159" s="0" t="e">
        <f aca="true">MAX(0,E159*(1+(_xlfn.NORM.INV(RAND(),Inputs!$D$39,Inputs!$C$39)))-'Year Schedule'!$K$7+'Year Schedule'!$L$7)</f>
        <v>#VALUE!</v>
      </c>
      <c r="G159" s="0" t="e">
        <f aca="true">MAX(0,F159*(1+(_xlfn.NORM.INV(RAND(),Inputs!$D$39,Inputs!$C$39)))-'Year Schedule'!$K$8+'Year Schedule'!$L$8)</f>
        <v>#VALUE!</v>
      </c>
      <c r="H159" s="0" t="e">
        <f aca="true">MAX(0,G159*(1+(_xlfn.NORM.INV(RAND(),Inputs!$D$39,Inputs!$C$39)))-'Year Schedule'!$K$9+'Year Schedule'!$L$9)</f>
        <v>#VALUE!</v>
      </c>
      <c r="I159" s="0" t="e">
        <f aca="true">MAX(0,H159*(1+(_xlfn.NORM.INV(RAND(),Inputs!$D$39,Inputs!$C$39)))-'Year Schedule'!$K$10+'Year Schedule'!$L$10)</f>
        <v>#VALUE!</v>
      </c>
      <c r="J159" s="0" t="e">
        <f aca="true">MAX(0,I159*(1+(_xlfn.NORM.INV(RAND(),Inputs!$D$39,Inputs!$C$39)))-'Year Schedule'!$K$11+'Year Schedule'!$L$11)</f>
        <v>#VALUE!</v>
      </c>
      <c r="K159" s="0" t="e">
        <f aca="true">MAX(0,J159*(1+(_xlfn.NORM.INV(RAND(),Inputs!$D$39,Inputs!$C$39)))-'Year Schedule'!$K$12+'Year Schedule'!$L$12)</f>
        <v>#VALUE!</v>
      </c>
      <c r="L159" s="0" t="e">
        <f aca="true">MAX(0,K159*(1+(_xlfn.NORM.INV(RAND(),Inputs!$D$39,Inputs!$C$39)))-'Year Schedule'!$K$13+'Year Schedule'!$L$13)</f>
        <v>#VALUE!</v>
      </c>
      <c r="M159" s="0" t="e">
        <f aca="true">MAX(0,L159*(1+(_xlfn.NORM.INV(RAND(),Inputs!$D$39,Inputs!$C$39)))-'Year Schedule'!$K$14+'Year Schedule'!$L$14)</f>
        <v>#VALUE!</v>
      </c>
      <c r="N159" s="0" t="e">
        <f aca="true">MAX(0,M159*(1+(_xlfn.NORM.INV(RAND(),Inputs!$D$39,Inputs!$C$39)))-'Year Schedule'!$K$15+'Year Schedule'!$L$15)</f>
        <v>#VALUE!</v>
      </c>
      <c r="O159" s="0" t="e">
        <f aca="true">MAX(0,N159*(1+(_xlfn.NORM.INV(RAND(),Inputs!$D$39,Inputs!$C$39)))-'Year Schedule'!$K$16+'Year Schedule'!$L$16)</f>
        <v>#VALUE!</v>
      </c>
      <c r="P159" s="0" t="e">
        <f aca="true">MAX(0,O159*(1+(_xlfn.NORM.INV(RAND(),Inputs!$D$39,Inputs!$C$39)))-'Year Schedule'!$K$17+'Year Schedule'!$L$17)</f>
        <v>#VALUE!</v>
      </c>
      <c r="Q159" s="0" t="e">
        <f aca="true">MAX(0,P159*(1+(_xlfn.NORM.INV(RAND(),Inputs!$D$39,Inputs!$C$39)))-'Year Schedule'!$K$18+'Year Schedule'!$L$18)</f>
        <v>#VALUE!</v>
      </c>
      <c r="R159" s="0" t="e">
        <f aca="true">MAX(0,Q159*(1+(_xlfn.NORM.INV(RAND(),Inputs!$D$39,Inputs!$C$39)))-'Year Schedule'!$K$19+'Year Schedule'!$L$19)</f>
        <v>#VALUE!</v>
      </c>
      <c r="S159" s="0" t="e">
        <f aca="true">MAX(0,R159*(1+(_xlfn.NORM.INV(RAND(),Inputs!$D$39,Inputs!$C$39)))-'Year Schedule'!$K$20+'Year Schedule'!$L$20)</f>
        <v>#VALUE!</v>
      </c>
      <c r="T159" s="0" t="e">
        <f aca="true">MAX(0,S159*(1+(_xlfn.NORM.INV(RAND(),Inputs!$D$39,Inputs!$C$39)))-'Year Schedule'!$K$21+'Year Schedule'!$L$21)</f>
        <v>#VALUE!</v>
      </c>
      <c r="U159" s="0" t="e">
        <f aca="true">MAX(0,T159*(1+(_xlfn.NORM.INV(RAND(),Inputs!$D$39,Inputs!$C$39)))-'Year Schedule'!$K$22+'Year Schedule'!$L$22)</f>
        <v>#VALUE!</v>
      </c>
      <c r="V159" s="0" t="e">
        <f aca="true">MAX(0,U159*(1+(_xlfn.NORM.INV(RAND(),Inputs!$D$39,Inputs!$C$39)))-'Year Schedule'!$K$23+'Year Schedule'!$L$23)</f>
        <v>#VALUE!</v>
      </c>
      <c r="W159" s="0" t="e">
        <f aca="true">MAX(0,V159*(1+(_xlfn.NORM.INV(RAND(),Inputs!$D$39,Inputs!$C$39)))-'Year Schedule'!$K$24+'Year Schedule'!$L$24)</f>
        <v>#VALUE!</v>
      </c>
      <c r="X159" s="0" t="e">
        <f aca="true">MAX(0,W159*(1+(_xlfn.NORM.INV(RAND(),Inputs!$D$39,Inputs!$C$39)))-'Year Schedule'!$K$25+'Year Schedule'!$L$25)</f>
        <v>#VALUE!</v>
      </c>
      <c r="Y159" s="0" t="e">
        <f aca="true">MAX(0,X159*(1+(_xlfn.NORM.INV(RAND(),Inputs!$D$39,Inputs!$C$39)))-'Year Schedule'!$K$26+'Year Schedule'!$L$26)</f>
        <v>#VALUE!</v>
      </c>
      <c r="Z159" s="0" t="e">
        <f aca="true">MAX(0,Y159*(1+(_xlfn.NORM.INV(RAND(),Inputs!$D$39,Inputs!$C$39)))-'Year Schedule'!$K$27+'Year Schedule'!$L$27)</f>
        <v>#VALUE!</v>
      </c>
      <c r="AA159" s="0" t="e">
        <f aca="true">MAX(0,Z159*(1+(_xlfn.NORM.INV(RAND(),Inputs!$D$39,Inputs!$C$39)))-'Year Schedule'!$K$28+'Year Schedule'!$L$28)</f>
        <v>#VALUE!</v>
      </c>
      <c r="AB159" s="0" t="e">
        <f aca="true">MAX(0,AA159*(1+(_xlfn.NORM.INV(RAND(),Inputs!$D$39,Inputs!$C$39)))-'Year Schedule'!$K$29+'Year Schedule'!$L$29)</f>
        <v>#VALUE!</v>
      </c>
      <c r="AC159" s="0" t="e">
        <f aca="true">MAX(0,AB159*(1+(_xlfn.NORM.INV(RAND(),Inputs!$D$39,Inputs!$C$39)))-'Year Schedule'!$K$30+'Year Schedule'!$L$30)</f>
        <v>#VALUE!</v>
      </c>
      <c r="AD159" s="0" t="e">
        <f aca="true">MAX(0,AC159*(1+(_xlfn.NORM.INV(RAND(),Inputs!$D$39,Inputs!$C$39)))-'Year Schedule'!$K$31+'Year Schedule'!$L$31)</f>
        <v>#VALUE!</v>
      </c>
      <c r="AE159" s="0" t="e">
        <f aca="true">MAX(0,AD159*(1+(_xlfn.NORM.INV(RAND(),Inputs!$D$39,Inputs!$C$39)))-'Year Schedule'!$K$32+'Year Schedule'!$L$32)</f>
        <v>#VALUE!</v>
      </c>
      <c r="AF159" s="0" t="e">
        <f aca="true">MAX(0,AE159*(1+(_xlfn.NORM.INV(RAND(),Inputs!$D$39,Inputs!$C$39)))-'Year Schedule'!$K$33+'Year Schedule'!$L$33)</f>
        <v>#VALUE!</v>
      </c>
      <c r="AG159" s="0" t="e">
        <f aca="true">MAX(0,AF159*(1+(_xlfn.NORM.INV(RAND(),Inputs!$D$39,Inputs!$C$39)))-'Year Schedule'!$K$34+'Year Schedule'!$L$34)</f>
        <v>#VALUE!</v>
      </c>
      <c r="AH159" s="0" t="e">
        <f aca="true">MAX(0,AG159*(1+(_xlfn.NORM.INV(RAND(),Inputs!$D$39,Inputs!$C$39)))-'Year Schedule'!$K$35+'Year Schedule'!$L$35)</f>
        <v>#VALUE!</v>
      </c>
      <c r="AI159" s="0" t="e">
        <f aca="true">MAX(0,AH159*(1+(_xlfn.NORM.INV(RAND(),Inputs!$D$39,Inputs!$C$39)))-'Year Schedule'!$K$36+'Year Schedule'!$L$36)</f>
        <v>#VALUE!</v>
      </c>
      <c r="AJ159" s="0" t="e">
        <f aca="true">MAX(0,AI159*(1+(_xlfn.NORM.INV(RAND(),Inputs!$D$39,Inputs!$C$39)))-'Year Schedule'!$K$37+'Year Schedule'!$L$37)</f>
        <v>#VALUE!</v>
      </c>
      <c r="AK159" s="0" t="e">
        <f aca="true">MAX(0,AJ159*(1+(_xlfn.NORM.INV(RAND(),Inputs!$D$39,Inputs!$C$39)))-'Year Schedule'!$K$38+'Year Schedule'!$L$38)</f>
        <v>#VALUE!</v>
      </c>
      <c r="AL159" s="0" t="e">
        <f aca="true">MAX(0,AK159*(1+(_xlfn.NORM.INV(RAND(),Inputs!$D$39,Inputs!$C$39)))-'Year Schedule'!$K$39+'Year Schedule'!$L$39)</f>
        <v>#VALUE!</v>
      </c>
      <c r="AM159" s="0" t="e">
        <f aca="true">MAX(0,AL159*(1+(_xlfn.NORM.INV(RAND(),Inputs!$D$39,Inputs!$C$39)))-'Year Schedule'!$K$40+'Year Schedule'!$L$40)</f>
        <v>#VALUE!</v>
      </c>
      <c r="AN159" s="0" t="e">
        <f aca="true">MAX(0,AM159*(1+(_xlfn.NORM.INV(RAND(),Inputs!$D$39,Inputs!$C$39)))-'Year Schedule'!$K$41+'Year Schedule'!$L$41)</f>
        <v>#VALUE!</v>
      </c>
      <c r="AO159" s="0" t="e">
        <f aca="true">MAX(0,AN159*(1+(_xlfn.NORM.INV(RAND(),Inputs!$D$39,Inputs!$C$39)))-'Year Schedule'!$K$42+'Year Schedule'!$L$42)</f>
        <v>#VALUE!</v>
      </c>
      <c r="AP159" s="0" t="e">
        <f aca="true">MAX(0,AO159*(1+(_xlfn.NORM.INV(RAND(),Inputs!$D$39,Inputs!$C$39)))-'Year Schedule'!$K$43+'Year Schedule'!$L$43)</f>
        <v>#VALUE!</v>
      </c>
      <c r="AQ159" s="0" t="e">
        <f aca="true">MAX(0,AP159*(1+(_xlfn.NORM.INV(RAND(),Inputs!$D$39,Inputs!$C$39)))-'Year Schedule'!$K$44+'Year Schedule'!$L$44)</f>
        <v>#VALUE!</v>
      </c>
      <c r="AR159" s="0" t="e">
        <f aca="true">MAX(0,AQ159*(1+(_xlfn.NORM.INV(RAND(),Inputs!$D$39,Inputs!$C$39)))-'Year Schedule'!$K$45+'Year Schedule'!$L$45)</f>
        <v>#VALUE!</v>
      </c>
      <c r="AS159" s="0" t="e">
        <f aca="true">MAX(0,AR159*(1+(_xlfn.NORM.INV(RAND(),Inputs!$D$39,Inputs!$C$39)))-'Year Schedule'!$K$46+'Year Schedule'!$L$46)</f>
        <v>#VALUE!</v>
      </c>
      <c r="AT159" s="0" t="e">
        <f aca="true">MAX(0,AS159*(1+(_xlfn.NORM.INV(RAND(),Inputs!$D$39,Inputs!$C$39)))-'Year Schedule'!$K$47+'Year Schedule'!$L$47)</f>
        <v>#VALUE!</v>
      </c>
      <c r="AU159" s="0" t="e">
        <f aca="true">MAX(0,AT159*(1+(_xlfn.NORM.INV(RAND(),Inputs!$D$39,Inputs!$C$39)))-'Year Schedule'!$K$48+'Year Schedule'!$L$48)</f>
        <v>#VALUE!</v>
      </c>
      <c r="AV159" s="0" t="e">
        <f aca="true">MAX(0,AU159*(1+(_xlfn.NORM.INV(RAND(),Inputs!$D$39,Inputs!$C$39)))-'Year Schedule'!$K$49+'Year Schedule'!$L$49)</f>
        <v>#VALUE!</v>
      </c>
      <c r="AW159" s="0" t="e">
        <f aca="true">MAX(0,AV159*(1+(_xlfn.NORM.INV(RAND(),Inputs!$D$39,Inputs!$C$39)))-'Year Schedule'!$K$50+'Year Schedule'!$L$50)</f>
        <v>#VALUE!</v>
      </c>
      <c r="AX159" s="0" t="e">
        <f aca="true">MAX(0,AW159*(1+(_xlfn.NORM.INV(RAND(),Inputs!$D$39,Inputs!$C$39)))-'Year Schedule'!$K$51+'Year Schedule'!$L$51)</f>
        <v>#VALUE!</v>
      </c>
      <c r="AY159" s="0" t="e">
        <f aca="true">MAX(0,AX159*(1+(_xlfn.NORM.INV(RAND(),Inputs!$D$39,Inputs!$C$39)))-'Year Schedule'!$K$52+'Year Schedule'!$L$52)</f>
        <v>#VALUE!</v>
      </c>
      <c r="AZ159" s="0" t="e">
        <f aca="true">MAX(0,AY159*(1+(_xlfn.NORM.INV(RAND(),Inputs!$D$39,Inputs!$C$39)))-'Year Schedule'!$K$53+'Year Schedule'!$L$53)</f>
        <v>#VALUE!</v>
      </c>
      <c r="BA159" s="0" t="e">
        <f aca="false">INDEX(C159:AZ159,1,Inputs!$C$6)</f>
        <v>#VALUE!</v>
      </c>
      <c r="BB159" s="0" t="n">
        <f aca="false">IFERROR(EXP(SUMPRODUCT(LN((C159:INDEX(C159:AZ159,1,Inputs!$C$6)+$C$1004:INDEX($C$1004:$AZ$1004,1,Inputs!$C$6))/B159:INDEX(B159:AY159,1,Inputs!$C$6)))/Inputs!$C$6)-1,-1)</f>
        <v>-1</v>
      </c>
    </row>
    <row r="160" customFormat="false" ht="15" hidden="false" customHeight="true" outlineLevel="0" collapsed="false">
      <c r="A160" s="0" t="n">
        <v>158</v>
      </c>
      <c r="B160" s="177" t="n">
        <f aca="false">Inputs!$C$38</f>
        <v>0</v>
      </c>
      <c r="C160" s="0" t="e">
        <f aca="true">MAX(0,B160*(1+(_xlfn.NORM.INV(RAND(),Inputs!$D$39,Inputs!$C$39)))-'Year Schedule'!$K$4+'Year Schedule'!$L$4)</f>
        <v>#VALUE!</v>
      </c>
      <c r="D160" s="0" t="e">
        <f aca="true">MAX(0,C160*(1+(_xlfn.NORM.INV(RAND(),Inputs!$D$39,Inputs!$C$39)))-'Year Schedule'!$K$5+'Year Schedule'!$L$5)</f>
        <v>#VALUE!</v>
      </c>
      <c r="E160" s="0" t="e">
        <f aca="true">MAX(0,D160*(1+(_xlfn.NORM.INV(RAND(),Inputs!$D$39,Inputs!$C$39)))-'Year Schedule'!$K$6+'Year Schedule'!$L$6)</f>
        <v>#VALUE!</v>
      </c>
      <c r="F160" s="0" t="e">
        <f aca="true">MAX(0,E160*(1+(_xlfn.NORM.INV(RAND(),Inputs!$D$39,Inputs!$C$39)))-'Year Schedule'!$K$7+'Year Schedule'!$L$7)</f>
        <v>#VALUE!</v>
      </c>
      <c r="G160" s="0" t="e">
        <f aca="true">MAX(0,F160*(1+(_xlfn.NORM.INV(RAND(),Inputs!$D$39,Inputs!$C$39)))-'Year Schedule'!$K$8+'Year Schedule'!$L$8)</f>
        <v>#VALUE!</v>
      </c>
      <c r="H160" s="0" t="e">
        <f aca="true">MAX(0,G160*(1+(_xlfn.NORM.INV(RAND(),Inputs!$D$39,Inputs!$C$39)))-'Year Schedule'!$K$9+'Year Schedule'!$L$9)</f>
        <v>#VALUE!</v>
      </c>
      <c r="I160" s="0" t="e">
        <f aca="true">MAX(0,H160*(1+(_xlfn.NORM.INV(RAND(),Inputs!$D$39,Inputs!$C$39)))-'Year Schedule'!$K$10+'Year Schedule'!$L$10)</f>
        <v>#VALUE!</v>
      </c>
      <c r="J160" s="0" t="e">
        <f aca="true">MAX(0,I160*(1+(_xlfn.NORM.INV(RAND(),Inputs!$D$39,Inputs!$C$39)))-'Year Schedule'!$K$11+'Year Schedule'!$L$11)</f>
        <v>#VALUE!</v>
      </c>
      <c r="K160" s="0" t="e">
        <f aca="true">MAX(0,J160*(1+(_xlfn.NORM.INV(RAND(),Inputs!$D$39,Inputs!$C$39)))-'Year Schedule'!$K$12+'Year Schedule'!$L$12)</f>
        <v>#VALUE!</v>
      </c>
      <c r="L160" s="0" t="e">
        <f aca="true">MAX(0,K160*(1+(_xlfn.NORM.INV(RAND(),Inputs!$D$39,Inputs!$C$39)))-'Year Schedule'!$K$13+'Year Schedule'!$L$13)</f>
        <v>#VALUE!</v>
      </c>
      <c r="M160" s="0" t="e">
        <f aca="true">MAX(0,L160*(1+(_xlfn.NORM.INV(RAND(),Inputs!$D$39,Inputs!$C$39)))-'Year Schedule'!$K$14+'Year Schedule'!$L$14)</f>
        <v>#VALUE!</v>
      </c>
      <c r="N160" s="0" t="e">
        <f aca="true">MAX(0,M160*(1+(_xlfn.NORM.INV(RAND(),Inputs!$D$39,Inputs!$C$39)))-'Year Schedule'!$K$15+'Year Schedule'!$L$15)</f>
        <v>#VALUE!</v>
      </c>
      <c r="O160" s="0" t="e">
        <f aca="true">MAX(0,N160*(1+(_xlfn.NORM.INV(RAND(),Inputs!$D$39,Inputs!$C$39)))-'Year Schedule'!$K$16+'Year Schedule'!$L$16)</f>
        <v>#VALUE!</v>
      </c>
      <c r="P160" s="0" t="e">
        <f aca="true">MAX(0,O160*(1+(_xlfn.NORM.INV(RAND(),Inputs!$D$39,Inputs!$C$39)))-'Year Schedule'!$K$17+'Year Schedule'!$L$17)</f>
        <v>#VALUE!</v>
      </c>
      <c r="Q160" s="0" t="e">
        <f aca="true">MAX(0,P160*(1+(_xlfn.NORM.INV(RAND(),Inputs!$D$39,Inputs!$C$39)))-'Year Schedule'!$K$18+'Year Schedule'!$L$18)</f>
        <v>#VALUE!</v>
      </c>
      <c r="R160" s="0" t="e">
        <f aca="true">MAX(0,Q160*(1+(_xlfn.NORM.INV(RAND(),Inputs!$D$39,Inputs!$C$39)))-'Year Schedule'!$K$19+'Year Schedule'!$L$19)</f>
        <v>#VALUE!</v>
      </c>
      <c r="S160" s="0" t="e">
        <f aca="true">MAX(0,R160*(1+(_xlfn.NORM.INV(RAND(),Inputs!$D$39,Inputs!$C$39)))-'Year Schedule'!$K$20+'Year Schedule'!$L$20)</f>
        <v>#VALUE!</v>
      </c>
      <c r="T160" s="0" t="e">
        <f aca="true">MAX(0,S160*(1+(_xlfn.NORM.INV(RAND(),Inputs!$D$39,Inputs!$C$39)))-'Year Schedule'!$K$21+'Year Schedule'!$L$21)</f>
        <v>#VALUE!</v>
      </c>
      <c r="U160" s="0" t="e">
        <f aca="true">MAX(0,T160*(1+(_xlfn.NORM.INV(RAND(),Inputs!$D$39,Inputs!$C$39)))-'Year Schedule'!$K$22+'Year Schedule'!$L$22)</f>
        <v>#VALUE!</v>
      </c>
      <c r="V160" s="0" t="e">
        <f aca="true">MAX(0,U160*(1+(_xlfn.NORM.INV(RAND(),Inputs!$D$39,Inputs!$C$39)))-'Year Schedule'!$K$23+'Year Schedule'!$L$23)</f>
        <v>#VALUE!</v>
      </c>
      <c r="W160" s="0" t="e">
        <f aca="true">MAX(0,V160*(1+(_xlfn.NORM.INV(RAND(),Inputs!$D$39,Inputs!$C$39)))-'Year Schedule'!$K$24+'Year Schedule'!$L$24)</f>
        <v>#VALUE!</v>
      </c>
      <c r="X160" s="0" t="e">
        <f aca="true">MAX(0,W160*(1+(_xlfn.NORM.INV(RAND(),Inputs!$D$39,Inputs!$C$39)))-'Year Schedule'!$K$25+'Year Schedule'!$L$25)</f>
        <v>#VALUE!</v>
      </c>
      <c r="Y160" s="0" t="e">
        <f aca="true">MAX(0,X160*(1+(_xlfn.NORM.INV(RAND(),Inputs!$D$39,Inputs!$C$39)))-'Year Schedule'!$K$26+'Year Schedule'!$L$26)</f>
        <v>#VALUE!</v>
      </c>
      <c r="Z160" s="0" t="e">
        <f aca="true">MAX(0,Y160*(1+(_xlfn.NORM.INV(RAND(),Inputs!$D$39,Inputs!$C$39)))-'Year Schedule'!$K$27+'Year Schedule'!$L$27)</f>
        <v>#VALUE!</v>
      </c>
      <c r="AA160" s="0" t="e">
        <f aca="true">MAX(0,Z160*(1+(_xlfn.NORM.INV(RAND(),Inputs!$D$39,Inputs!$C$39)))-'Year Schedule'!$K$28+'Year Schedule'!$L$28)</f>
        <v>#VALUE!</v>
      </c>
      <c r="AB160" s="0" t="e">
        <f aca="true">MAX(0,AA160*(1+(_xlfn.NORM.INV(RAND(),Inputs!$D$39,Inputs!$C$39)))-'Year Schedule'!$K$29+'Year Schedule'!$L$29)</f>
        <v>#VALUE!</v>
      </c>
      <c r="AC160" s="0" t="e">
        <f aca="true">MAX(0,AB160*(1+(_xlfn.NORM.INV(RAND(),Inputs!$D$39,Inputs!$C$39)))-'Year Schedule'!$K$30+'Year Schedule'!$L$30)</f>
        <v>#VALUE!</v>
      </c>
      <c r="AD160" s="0" t="e">
        <f aca="true">MAX(0,AC160*(1+(_xlfn.NORM.INV(RAND(),Inputs!$D$39,Inputs!$C$39)))-'Year Schedule'!$K$31+'Year Schedule'!$L$31)</f>
        <v>#VALUE!</v>
      </c>
      <c r="AE160" s="0" t="e">
        <f aca="true">MAX(0,AD160*(1+(_xlfn.NORM.INV(RAND(),Inputs!$D$39,Inputs!$C$39)))-'Year Schedule'!$K$32+'Year Schedule'!$L$32)</f>
        <v>#VALUE!</v>
      </c>
      <c r="AF160" s="0" t="e">
        <f aca="true">MAX(0,AE160*(1+(_xlfn.NORM.INV(RAND(),Inputs!$D$39,Inputs!$C$39)))-'Year Schedule'!$K$33+'Year Schedule'!$L$33)</f>
        <v>#VALUE!</v>
      </c>
      <c r="AG160" s="0" t="e">
        <f aca="true">MAX(0,AF160*(1+(_xlfn.NORM.INV(RAND(),Inputs!$D$39,Inputs!$C$39)))-'Year Schedule'!$K$34+'Year Schedule'!$L$34)</f>
        <v>#VALUE!</v>
      </c>
      <c r="AH160" s="0" t="e">
        <f aca="true">MAX(0,AG160*(1+(_xlfn.NORM.INV(RAND(),Inputs!$D$39,Inputs!$C$39)))-'Year Schedule'!$K$35+'Year Schedule'!$L$35)</f>
        <v>#VALUE!</v>
      </c>
      <c r="AI160" s="0" t="e">
        <f aca="true">MAX(0,AH160*(1+(_xlfn.NORM.INV(RAND(),Inputs!$D$39,Inputs!$C$39)))-'Year Schedule'!$K$36+'Year Schedule'!$L$36)</f>
        <v>#VALUE!</v>
      </c>
      <c r="AJ160" s="0" t="e">
        <f aca="true">MAX(0,AI160*(1+(_xlfn.NORM.INV(RAND(),Inputs!$D$39,Inputs!$C$39)))-'Year Schedule'!$K$37+'Year Schedule'!$L$37)</f>
        <v>#VALUE!</v>
      </c>
      <c r="AK160" s="0" t="e">
        <f aca="true">MAX(0,AJ160*(1+(_xlfn.NORM.INV(RAND(),Inputs!$D$39,Inputs!$C$39)))-'Year Schedule'!$K$38+'Year Schedule'!$L$38)</f>
        <v>#VALUE!</v>
      </c>
      <c r="AL160" s="0" t="e">
        <f aca="true">MAX(0,AK160*(1+(_xlfn.NORM.INV(RAND(),Inputs!$D$39,Inputs!$C$39)))-'Year Schedule'!$K$39+'Year Schedule'!$L$39)</f>
        <v>#VALUE!</v>
      </c>
      <c r="AM160" s="0" t="e">
        <f aca="true">MAX(0,AL160*(1+(_xlfn.NORM.INV(RAND(),Inputs!$D$39,Inputs!$C$39)))-'Year Schedule'!$K$40+'Year Schedule'!$L$40)</f>
        <v>#VALUE!</v>
      </c>
      <c r="AN160" s="0" t="e">
        <f aca="true">MAX(0,AM160*(1+(_xlfn.NORM.INV(RAND(),Inputs!$D$39,Inputs!$C$39)))-'Year Schedule'!$K$41+'Year Schedule'!$L$41)</f>
        <v>#VALUE!</v>
      </c>
      <c r="AO160" s="0" t="e">
        <f aca="true">MAX(0,AN160*(1+(_xlfn.NORM.INV(RAND(),Inputs!$D$39,Inputs!$C$39)))-'Year Schedule'!$K$42+'Year Schedule'!$L$42)</f>
        <v>#VALUE!</v>
      </c>
      <c r="AP160" s="0" t="e">
        <f aca="true">MAX(0,AO160*(1+(_xlfn.NORM.INV(RAND(),Inputs!$D$39,Inputs!$C$39)))-'Year Schedule'!$K$43+'Year Schedule'!$L$43)</f>
        <v>#VALUE!</v>
      </c>
      <c r="AQ160" s="0" t="e">
        <f aca="true">MAX(0,AP160*(1+(_xlfn.NORM.INV(RAND(),Inputs!$D$39,Inputs!$C$39)))-'Year Schedule'!$K$44+'Year Schedule'!$L$44)</f>
        <v>#VALUE!</v>
      </c>
      <c r="AR160" s="0" t="e">
        <f aca="true">MAX(0,AQ160*(1+(_xlfn.NORM.INV(RAND(),Inputs!$D$39,Inputs!$C$39)))-'Year Schedule'!$K$45+'Year Schedule'!$L$45)</f>
        <v>#VALUE!</v>
      </c>
      <c r="AS160" s="0" t="e">
        <f aca="true">MAX(0,AR160*(1+(_xlfn.NORM.INV(RAND(),Inputs!$D$39,Inputs!$C$39)))-'Year Schedule'!$K$46+'Year Schedule'!$L$46)</f>
        <v>#VALUE!</v>
      </c>
      <c r="AT160" s="0" t="e">
        <f aca="true">MAX(0,AS160*(1+(_xlfn.NORM.INV(RAND(),Inputs!$D$39,Inputs!$C$39)))-'Year Schedule'!$K$47+'Year Schedule'!$L$47)</f>
        <v>#VALUE!</v>
      </c>
      <c r="AU160" s="0" t="e">
        <f aca="true">MAX(0,AT160*(1+(_xlfn.NORM.INV(RAND(),Inputs!$D$39,Inputs!$C$39)))-'Year Schedule'!$K$48+'Year Schedule'!$L$48)</f>
        <v>#VALUE!</v>
      </c>
      <c r="AV160" s="0" t="e">
        <f aca="true">MAX(0,AU160*(1+(_xlfn.NORM.INV(RAND(),Inputs!$D$39,Inputs!$C$39)))-'Year Schedule'!$K$49+'Year Schedule'!$L$49)</f>
        <v>#VALUE!</v>
      </c>
      <c r="AW160" s="0" t="e">
        <f aca="true">MAX(0,AV160*(1+(_xlfn.NORM.INV(RAND(),Inputs!$D$39,Inputs!$C$39)))-'Year Schedule'!$K$50+'Year Schedule'!$L$50)</f>
        <v>#VALUE!</v>
      </c>
      <c r="AX160" s="0" t="e">
        <f aca="true">MAX(0,AW160*(1+(_xlfn.NORM.INV(RAND(),Inputs!$D$39,Inputs!$C$39)))-'Year Schedule'!$K$51+'Year Schedule'!$L$51)</f>
        <v>#VALUE!</v>
      </c>
      <c r="AY160" s="0" t="e">
        <f aca="true">MAX(0,AX160*(1+(_xlfn.NORM.INV(RAND(),Inputs!$D$39,Inputs!$C$39)))-'Year Schedule'!$K$52+'Year Schedule'!$L$52)</f>
        <v>#VALUE!</v>
      </c>
      <c r="AZ160" s="0" t="e">
        <f aca="true">MAX(0,AY160*(1+(_xlfn.NORM.INV(RAND(),Inputs!$D$39,Inputs!$C$39)))-'Year Schedule'!$K$53+'Year Schedule'!$L$53)</f>
        <v>#VALUE!</v>
      </c>
      <c r="BA160" s="0" t="e">
        <f aca="false">INDEX(C160:AZ160,1,Inputs!$C$6)</f>
        <v>#VALUE!</v>
      </c>
      <c r="BB160" s="0" t="n">
        <f aca="false">IFERROR(EXP(SUMPRODUCT(LN((C160:INDEX(C160:AZ160,1,Inputs!$C$6)+$C$1004:INDEX($C$1004:$AZ$1004,1,Inputs!$C$6))/B160:INDEX(B160:AY160,1,Inputs!$C$6)))/Inputs!$C$6)-1,-1)</f>
        <v>-1</v>
      </c>
    </row>
    <row r="161" customFormat="false" ht="15" hidden="false" customHeight="true" outlineLevel="0" collapsed="false">
      <c r="A161" s="0" t="n">
        <v>159</v>
      </c>
      <c r="B161" s="177" t="n">
        <f aca="false">Inputs!$C$38</f>
        <v>0</v>
      </c>
      <c r="C161" s="0" t="e">
        <f aca="true">MAX(0,B161*(1+(_xlfn.NORM.INV(RAND(),Inputs!$D$39,Inputs!$C$39)))-'Year Schedule'!$K$4+'Year Schedule'!$L$4)</f>
        <v>#VALUE!</v>
      </c>
      <c r="D161" s="0" t="e">
        <f aca="true">MAX(0,C161*(1+(_xlfn.NORM.INV(RAND(),Inputs!$D$39,Inputs!$C$39)))-'Year Schedule'!$K$5+'Year Schedule'!$L$5)</f>
        <v>#VALUE!</v>
      </c>
      <c r="E161" s="0" t="e">
        <f aca="true">MAX(0,D161*(1+(_xlfn.NORM.INV(RAND(),Inputs!$D$39,Inputs!$C$39)))-'Year Schedule'!$K$6+'Year Schedule'!$L$6)</f>
        <v>#VALUE!</v>
      </c>
      <c r="F161" s="0" t="e">
        <f aca="true">MAX(0,E161*(1+(_xlfn.NORM.INV(RAND(),Inputs!$D$39,Inputs!$C$39)))-'Year Schedule'!$K$7+'Year Schedule'!$L$7)</f>
        <v>#VALUE!</v>
      </c>
      <c r="G161" s="0" t="e">
        <f aca="true">MAX(0,F161*(1+(_xlfn.NORM.INV(RAND(),Inputs!$D$39,Inputs!$C$39)))-'Year Schedule'!$K$8+'Year Schedule'!$L$8)</f>
        <v>#VALUE!</v>
      </c>
      <c r="H161" s="0" t="e">
        <f aca="true">MAX(0,G161*(1+(_xlfn.NORM.INV(RAND(),Inputs!$D$39,Inputs!$C$39)))-'Year Schedule'!$K$9+'Year Schedule'!$L$9)</f>
        <v>#VALUE!</v>
      </c>
      <c r="I161" s="0" t="e">
        <f aca="true">MAX(0,H161*(1+(_xlfn.NORM.INV(RAND(),Inputs!$D$39,Inputs!$C$39)))-'Year Schedule'!$K$10+'Year Schedule'!$L$10)</f>
        <v>#VALUE!</v>
      </c>
      <c r="J161" s="0" t="e">
        <f aca="true">MAX(0,I161*(1+(_xlfn.NORM.INV(RAND(),Inputs!$D$39,Inputs!$C$39)))-'Year Schedule'!$K$11+'Year Schedule'!$L$11)</f>
        <v>#VALUE!</v>
      </c>
      <c r="K161" s="0" t="e">
        <f aca="true">MAX(0,J161*(1+(_xlfn.NORM.INV(RAND(),Inputs!$D$39,Inputs!$C$39)))-'Year Schedule'!$K$12+'Year Schedule'!$L$12)</f>
        <v>#VALUE!</v>
      </c>
      <c r="L161" s="0" t="e">
        <f aca="true">MAX(0,K161*(1+(_xlfn.NORM.INV(RAND(),Inputs!$D$39,Inputs!$C$39)))-'Year Schedule'!$K$13+'Year Schedule'!$L$13)</f>
        <v>#VALUE!</v>
      </c>
      <c r="M161" s="0" t="e">
        <f aca="true">MAX(0,L161*(1+(_xlfn.NORM.INV(RAND(),Inputs!$D$39,Inputs!$C$39)))-'Year Schedule'!$K$14+'Year Schedule'!$L$14)</f>
        <v>#VALUE!</v>
      </c>
      <c r="N161" s="0" t="e">
        <f aca="true">MAX(0,M161*(1+(_xlfn.NORM.INV(RAND(),Inputs!$D$39,Inputs!$C$39)))-'Year Schedule'!$K$15+'Year Schedule'!$L$15)</f>
        <v>#VALUE!</v>
      </c>
      <c r="O161" s="0" t="e">
        <f aca="true">MAX(0,N161*(1+(_xlfn.NORM.INV(RAND(),Inputs!$D$39,Inputs!$C$39)))-'Year Schedule'!$K$16+'Year Schedule'!$L$16)</f>
        <v>#VALUE!</v>
      </c>
      <c r="P161" s="0" t="e">
        <f aca="true">MAX(0,O161*(1+(_xlfn.NORM.INV(RAND(),Inputs!$D$39,Inputs!$C$39)))-'Year Schedule'!$K$17+'Year Schedule'!$L$17)</f>
        <v>#VALUE!</v>
      </c>
      <c r="Q161" s="0" t="e">
        <f aca="true">MAX(0,P161*(1+(_xlfn.NORM.INV(RAND(),Inputs!$D$39,Inputs!$C$39)))-'Year Schedule'!$K$18+'Year Schedule'!$L$18)</f>
        <v>#VALUE!</v>
      </c>
      <c r="R161" s="0" t="e">
        <f aca="true">MAX(0,Q161*(1+(_xlfn.NORM.INV(RAND(),Inputs!$D$39,Inputs!$C$39)))-'Year Schedule'!$K$19+'Year Schedule'!$L$19)</f>
        <v>#VALUE!</v>
      </c>
      <c r="S161" s="0" t="e">
        <f aca="true">MAX(0,R161*(1+(_xlfn.NORM.INV(RAND(),Inputs!$D$39,Inputs!$C$39)))-'Year Schedule'!$K$20+'Year Schedule'!$L$20)</f>
        <v>#VALUE!</v>
      </c>
      <c r="T161" s="0" t="e">
        <f aca="true">MAX(0,S161*(1+(_xlfn.NORM.INV(RAND(),Inputs!$D$39,Inputs!$C$39)))-'Year Schedule'!$K$21+'Year Schedule'!$L$21)</f>
        <v>#VALUE!</v>
      </c>
      <c r="U161" s="0" t="e">
        <f aca="true">MAX(0,T161*(1+(_xlfn.NORM.INV(RAND(),Inputs!$D$39,Inputs!$C$39)))-'Year Schedule'!$K$22+'Year Schedule'!$L$22)</f>
        <v>#VALUE!</v>
      </c>
      <c r="V161" s="0" t="e">
        <f aca="true">MAX(0,U161*(1+(_xlfn.NORM.INV(RAND(),Inputs!$D$39,Inputs!$C$39)))-'Year Schedule'!$K$23+'Year Schedule'!$L$23)</f>
        <v>#VALUE!</v>
      </c>
      <c r="W161" s="0" t="e">
        <f aca="true">MAX(0,V161*(1+(_xlfn.NORM.INV(RAND(),Inputs!$D$39,Inputs!$C$39)))-'Year Schedule'!$K$24+'Year Schedule'!$L$24)</f>
        <v>#VALUE!</v>
      </c>
      <c r="X161" s="0" t="e">
        <f aca="true">MAX(0,W161*(1+(_xlfn.NORM.INV(RAND(),Inputs!$D$39,Inputs!$C$39)))-'Year Schedule'!$K$25+'Year Schedule'!$L$25)</f>
        <v>#VALUE!</v>
      </c>
      <c r="Y161" s="0" t="e">
        <f aca="true">MAX(0,X161*(1+(_xlfn.NORM.INV(RAND(),Inputs!$D$39,Inputs!$C$39)))-'Year Schedule'!$K$26+'Year Schedule'!$L$26)</f>
        <v>#VALUE!</v>
      </c>
      <c r="Z161" s="0" t="e">
        <f aca="true">MAX(0,Y161*(1+(_xlfn.NORM.INV(RAND(),Inputs!$D$39,Inputs!$C$39)))-'Year Schedule'!$K$27+'Year Schedule'!$L$27)</f>
        <v>#VALUE!</v>
      </c>
      <c r="AA161" s="0" t="e">
        <f aca="true">MAX(0,Z161*(1+(_xlfn.NORM.INV(RAND(),Inputs!$D$39,Inputs!$C$39)))-'Year Schedule'!$K$28+'Year Schedule'!$L$28)</f>
        <v>#VALUE!</v>
      </c>
      <c r="AB161" s="0" t="e">
        <f aca="true">MAX(0,AA161*(1+(_xlfn.NORM.INV(RAND(),Inputs!$D$39,Inputs!$C$39)))-'Year Schedule'!$K$29+'Year Schedule'!$L$29)</f>
        <v>#VALUE!</v>
      </c>
      <c r="AC161" s="0" t="e">
        <f aca="true">MAX(0,AB161*(1+(_xlfn.NORM.INV(RAND(),Inputs!$D$39,Inputs!$C$39)))-'Year Schedule'!$K$30+'Year Schedule'!$L$30)</f>
        <v>#VALUE!</v>
      </c>
      <c r="AD161" s="0" t="e">
        <f aca="true">MAX(0,AC161*(1+(_xlfn.NORM.INV(RAND(),Inputs!$D$39,Inputs!$C$39)))-'Year Schedule'!$K$31+'Year Schedule'!$L$31)</f>
        <v>#VALUE!</v>
      </c>
      <c r="AE161" s="0" t="e">
        <f aca="true">MAX(0,AD161*(1+(_xlfn.NORM.INV(RAND(),Inputs!$D$39,Inputs!$C$39)))-'Year Schedule'!$K$32+'Year Schedule'!$L$32)</f>
        <v>#VALUE!</v>
      </c>
      <c r="AF161" s="0" t="e">
        <f aca="true">MAX(0,AE161*(1+(_xlfn.NORM.INV(RAND(),Inputs!$D$39,Inputs!$C$39)))-'Year Schedule'!$K$33+'Year Schedule'!$L$33)</f>
        <v>#VALUE!</v>
      </c>
      <c r="AG161" s="0" t="e">
        <f aca="true">MAX(0,AF161*(1+(_xlfn.NORM.INV(RAND(),Inputs!$D$39,Inputs!$C$39)))-'Year Schedule'!$K$34+'Year Schedule'!$L$34)</f>
        <v>#VALUE!</v>
      </c>
      <c r="AH161" s="0" t="e">
        <f aca="true">MAX(0,AG161*(1+(_xlfn.NORM.INV(RAND(),Inputs!$D$39,Inputs!$C$39)))-'Year Schedule'!$K$35+'Year Schedule'!$L$35)</f>
        <v>#VALUE!</v>
      </c>
      <c r="AI161" s="0" t="e">
        <f aca="true">MAX(0,AH161*(1+(_xlfn.NORM.INV(RAND(),Inputs!$D$39,Inputs!$C$39)))-'Year Schedule'!$K$36+'Year Schedule'!$L$36)</f>
        <v>#VALUE!</v>
      </c>
      <c r="AJ161" s="0" t="e">
        <f aca="true">MAX(0,AI161*(1+(_xlfn.NORM.INV(RAND(),Inputs!$D$39,Inputs!$C$39)))-'Year Schedule'!$K$37+'Year Schedule'!$L$37)</f>
        <v>#VALUE!</v>
      </c>
      <c r="AK161" s="0" t="e">
        <f aca="true">MAX(0,AJ161*(1+(_xlfn.NORM.INV(RAND(),Inputs!$D$39,Inputs!$C$39)))-'Year Schedule'!$K$38+'Year Schedule'!$L$38)</f>
        <v>#VALUE!</v>
      </c>
      <c r="AL161" s="0" t="e">
        <f aca="true">MAX(0,AK161*(1+(_xlfn.NORM.INV(RAND(),Inputs!$D$39,Inputs!$C$39)))-'Year Schedule'!$K$39+'Year Schedule'!$L$39)</f>
        <v>#VALUE!</v>
      </c>
      <c r="AM161" s="0" t="e">
        <f aca="true">MAX(0,AL161*(1+(_xlfn.NORM.INV(RAND(),Inputs!$D$39,Inputs!$C$39)))-'Year Schedule'!$K$40+'Year Schedule'!$L$40)</f>
        <v>#VALUE!</v>
      </c>
      <c r="AN161" s="0" t="e">
        <f aca="true">MAX(0,AM161*(1+(_xlfn.NORM.INV(RAND(),Inputs!$D$39,Inputs!$C$39)))-'Year Schedule'!$K$41+'Year Schedule'!$L$41)</f>
        <v>#VALUE!</v>
      </c>
      <c r="AO161" s="0" t="e">
        <f aca="true">MAX(0,AN161*(1+(_xlfn.NORM.INV(RAND(),Inputs!$D$39,Inputs!$C$39)))-'Year Schedule'!$K$42+'Year Schedule'!$L$42)</f>
        <v>#VALUE!</v>
      </c>
      <c r="AP161" s="0" t="e">
        <f aca="true">MAX(0,AO161*(1+(_xlfn.NORM.INV(RAND(),Inputs!$D$39,Inputs!$C$39)))-'Year Schedule'!$K$43+'Year Schedule'!$L$43)</f>
        <v>#VALUE!</v>
      </c>
      <c r="AQ161" s="0" t="e">
        <f aca="true">MAX(0,AP161*(1+(_xlfn.NORM.INV(RAND(),Inputs!$D$39,Inputs!$C$39)))-'Year Schedule'!$K$44+'Year Schedule'!$L$44)</f>
        <v>#VALUE!</v>
      </c>
      <c r="AR161" s="0" t="e">
        <f aca="true">MAX(0,AQ161*(1+(_xlfn.NORM.INV(RAND(),Inputs!$D$39,Inputs!$C$39)))-'Year Schedule'!$K$45+'Year Schedule'!$L$45)</f>
        <v>#VALUE!</v>
      </c>
      <c r="AS161" s="0" t="e">
        <f aca="true">MAX(0,AR161*(1+(_xlfn.NORM.INV(RAND(),Inputs!$D$39,Inputs!$C$39)))-'Year Schedule'!$K$46+'Year Schedule'!$L$46)</f>
        <v>#VALUE!</v>
      </c>
      <c r="AT161" s="0" t="e">
        <f aca="true">MAX(0,AS161*(1+(_xlfn.NORM.INV(RAND(),Inputs!$D$39,Inputs!$C$39)))-'Year Schedule'!$K$47+'Year Schedule'!$L$47)</f>
        <v>#VALUE!</v>
      </c>
      <c r="AU161" s="0" t="e">
        <f aca="true">MAX(0,AT161*(1+(_xlfn.NORM.INV(RAND(),Inputs!$D$39,Inputs!$C$39)))-'Year Schedule'!$K$48+'Year Schedule'!$L$48)</f>
        <v>#VALUE!</v>
      </c>
      <c r="AV161" s="0" t="e">
        <f aca="true">MAX(0,AU161*(1+(_xlfn.NORM.INV(RAND(),Inputs!$D$39,Inputs!$C$39)))-'Year Schedule'!$K$49+'Year Schedule'!$L$49)</f>
        <v>#VALUE!</v>
      </c>
      <c r="AW161" s="0" t="e">
        <f aca="true">MAX(0,AV161*(1+(_xlfn.NORM.INV(RAND(),Inputs!$D$39,Inputs!$C$39)))-'Year Schedule'!$K$50+'Year Schedule'!$L$50)</f>
        <v>#VALUE!</v>
      </c>
      <c r="AX161" s="0" t="e">
        <f aca="true">MAX(0,AW161*(1+(_xlfn.NORM.INV(RAND(),Inputs!$D$39,Inputs!$C$39)))-'Year Schedule'!$K$51+'Year Schedule'!$L$51)</f>
        <v>#VALUE!</v>
      </c>
      <c r="AY161" s="0" t="e">
        <f aca="true">MAX(0,AX161*(1+(_xlfn.NORM.INV(RAND(),Inputs!$D$39,Inputs!$C$39)))-'Year Schedule'!$K$52+'Year Schedule'!$L$52)</f>
        <v>#VALUE!</v>
      </c>
      <c r="AZ161" s="0" t="e">
        <f aca="true">MAX(0,AY161*(1+(_xlfn.NORM.INV(RAND(),Inputs!$D$39,Inputs!$C$39)))-'Year Schedule'!$K$53+'Year Schedule'!$L$53)</f>
        <v>#VALUE!</v>
      </c>
      <c r="BA161" s="0" t="e">
        <f aca="false">INDEX(C161:AZ161,1,Inputs!$C$6)</f>
        <v>#VALUE!</v>
      </c>
      <c r="BB161" s="0" t="n">
        <f aca="false">IFERROR(EXP(SUMPRODUCT(LN((C161:INDEX(C161:AZ161,1,Inputs!$C$6)+$C$1004:INDEX($C$1004:$AZ$1004,1,Inputs!$C$6))/B161:INDEX(B161:AY161,1,Inputs!$C$6)))/Inputs!$C$6)-1,-1)</f>
        <v>-1</v>
      </c>
    </row>
    <row r="162" customFormat="false" ht="15" hidden="false" customHeight="true" outlineLevel="0" collapsed="false">
      <c r="A162" s="0" t="n">
        <v>160</v>
      </c>
      <c r="B162" s="177" t="n">
        <f aca="false">Inputs!$C$38</f>
        <v>0</v>
      </c>
      <c r="C162" s="0" t="e">
        <f aca="true">MAX(0,B162*(1+(_xlfn.NORM.INV(RAND(),Inputs!$D$39,Inputs!$C$39)))-'Year Schedule'!$K$4+'Year Schedule'!$L$4)</f>
        <v>#VALUE!</v>
      </c>
      <c r="D162" s="0" t="e">
        <f aca="true">MAX(0,C162*(1+(_xlfn.NORM.INV(RAND(),Inputs!$D$39,Inputs!$C$39)))-'Year Schedule'!$K$5+'Year Schedule'!$L$5)</f>
        <v>#VALUE!</v>
      </c>
      <c r="E162" s="0" t="e">
        <f aca="true">MAX(0,D162*(1+(_xlfn.NORM.INV(RAND(),Inputs!$D$39,Inputs!$C$39)))-'Year Schedule'!$K$6+'Year Schedule'!$L$6)</f>
        <v>#VALUE!</v>
      </c>
      <c r="F162" s="0" t="e">
        <f aca="true">MAX(0,E162*(1+(_xlfn.NORM.INV(RAND(),Inputs!$D$39,Inputs!$C$39)))-'Year Schedule'!$K$7+'Year Schedule'!$L$7)</f>
        <v>#VALUE!</v>
      </c>
      <c r="G162" s="0" t="e">
        <f aca="true">MAX(0,F162*(1+(_xlfn.NORM.INV(RAND(),Inputs!$D$39,Inputs!$C$39)))-'Year Schedule'!$K$8+'Year Schedule'!$L$8)</f>
        <v>#VALUE!</v>
      </c>
      <c r="H162" s="0" t="e">
        <f aca="true">MAX(0,G162*(1+(_xlfn.NORM.INV(RAND(),Inputs!$D$39,Inputs!$C$39)))-'Year Schedule'!$K$9+'Year Schedule'!$L$9)</f>
        <v>#VALUE!</v>
      </c>
      <c r="I162" s="0" t="e">
        <f aca="true">MAX(0,H162*(1+(_xlfn.NORM.INV(RAND(),Inputs!$D$39,Inputs!$C$39)))-'Year Schedule'!$K$10+'Year Schedule'!$L$10)</f>
        <v>#VALUE!</v>
      </c>
      <c r="J162" s="0" t="e">
        <f aca="true">MAX(0,I162*(1+(_xlfn.NORM.INV(RAND(),Inputs!$D$39,Inputs!$C$39)))-'Year Schedule'!$K$11+'Year Schedule'!$L$11)</f>
        <v>#VALUE!</v>
      </c>
      <c r="K162" s="0" t="e">
        <f aca="true">MAX(0,J162*(1+(_xlfn.NORM.INV(RAND(),Inputs!$D$39,Inputs!$C$39)))-'Year Schedule'!$K$12+'Year Schedule'!$L$12)</f>
        <v>#VALUE!</v>
      </c>
      <c r="L162" s="0" t="e">
        <f aca="true">MAX(0,K162*(1+(_xlfn.NORM.INV(RAND(),Inputs!$D$39,Inputs!$C$39)))-'Year Schedule'!$K$13+'Year Schedule'!$L$13)</f>
        <v>#VALUE!</v>
      </c>
      <c r="M162" s="0" t="e">
        <f aca="true">MAX(0,L162*(1+(_xlfn.NORM.INV(RAND(),Inputs!$D$39,Inputs!$C$39)))-'Year Schedule'!$K$14+'Year Schedule'!$L$14)</f>
        <v>#VALUE!</v>
      </c>
      <c r="N162" s="0" t="e">
        <f aca="true">MAX(0,M162*(1+(_xlfn.NORM.INV(RAND(),Inputs!$D$39,Inputs!$C$39)))-'Year Schedule'!$K$15+'Year Schedule'!$L$15)</f>
        <v>#VALUE!</v>
      </c>
      <c r="O162" s="0" t="e">
        <f aca="true">MAX(0,N162*(1+(_xlfn.NORM.INV(RAND(),Inputs!$D$39,Inputs!$C$39)))-'Year Schedule'!$K$16+'Year Schedule'!$L$16)</f>
        <v>#VALUE!</v>
      </c>
      <c r="P162" s="0" t="e">
        <f aca="true">MAX(0,O162*(1+(_xlfn.NORM.INV(RAND(),Inputs!$D$39,Inputs!$C$39)))-'Year Schedule'!$K$17+'Year Schedule'!$L$17)</f>
        <v>#VALUE!</v>
      </c>
      <c r="Q162" s="0" t="e">
        <f aca="true">MAX(0,P162*(1+(_xlfn.NORM.INV(RAND(),Inputs!$D$39,Inputs!$C$39)))-'Year Schedule'!$K$18+'Year Schedule'!$L$18)</f>
        <v>#VALUE!</v>
      </c>
      <c r="R162" s="0" t="e">
        <f aca="true">MAX(0,Q162*(1+(_xlfn.NORM.INV(RAND(),Inputs!$D$39,Inputs!$C$39)))-'Year Schedule'!$K$19+'Year Schedule'!$L$19)</f>
        <v>#VALUE!</v>
      </c>
      <c r="S162" s="0" t="e">
        <f aca="true">MAX(0,R162*(1+(_xlfn.NORM.INV(RAND(),Inputs!$D$39,Inputs!$C$39)))-'Year Schedule'!$K$20+'Year Schedule'!$L$20)</f>
        <v>#VALUE!</v>
      </c>
      <c r="T162" s="0" t="e">
        <f aca="true">MAX(0,S162*(1+(_xlfn.NORM.INV(RAND(),Inputs!$D$39,Inputs!$C$39)))-'Year Schedule'!$K$21+'Year Schedule'!$L$21)</f>
        <v>#VALUE!</v>
      </c>
      <c r="U162" s="0" t="e">
        <f aca="true">MAX(0,T162*(1+(_xlfn.NORM.INV(RAND(),Inputs!$D$39,Inputs!$C$39)))-'Year Schedule'!$K$22+'Year Schedule'!$L$22)</f>
        <v>#VALUE!</v>
      </c>
      <c r="V162" s="0" t="e">
        <f aca="true">MAX(0,U162*(1+(_xlfn.NORM.INV(RAND(),Inputs!$D$39,Inputs!$C$39)))-'Year Schedule'!$K$23+'Year Schedule'!$L$23)</f>
        <v>#VALUE!</v>
      </c>
      <c r="W162" s="0" t="e">
        <f aca="true">MAX(0,V162*(1+(_xlfn.NORM.INV(RAND(),Inputs!$D$39,Inputs!$C$39)))-'Year Schedule'!$K$24+'Year Schedule'!$L$24)</f>
        <v>#VALUE!</v>
      </c>
      <c r="X162" s="0" t="e">
        <f aca="true">MAX(0,W162*(1+(_xlfn.NORM.INV(RAND(),Inputs!$D$39,Inputs!$C$39)))-'Year Schedule'!$K$25+'Year Schedule'!$L$25)</f>
        <v>#VALUE!</v>
      </c>
      <c r="Y162" s="0" t="e">
        <f aca="true">MAX(0,X162*(1+(_xlfn.NORM.INV(RAND(),Inputs!$D$39,Inputs!$C$39)))-'Year Schedule'!$K$26+'Year Schedule'!$L$26)</f>
        <v>#VALUE!</v>
      </c>
      <c r="Z162" s="0" t="e">
        <f aca="true">MAX(0,Y162*(1+(_xlfn.NORM.INV(RAND(),Inputs!$D$39,Inputs!$C$39)))-'Year Schedule'!$K$27+'Year Schedule'!$L$27)</f>
        <v>#VALUE!</v>
      </c>
      <c r="AA162" s="0" t="e">
        <f aca="true">MAX(0,Z162*(1+(_xlfn.NORM.INV(RAND(),Inputs!$D$39,Inputs!$C$39)))-'Year Schedule'!$K$28+'Year Schedule'!$L$28)</f>
        <v>#VALUE!</v>
      </c>
      <c r="AB162" s="0" t="e">
        <f aca="true">MAX(0,AA162*(1+(_xlfn.NORM.INV(RAND(),Inputs!$D$39,Inputs!$C$39)))-'Year Schedule'!$K$29+'Year Schedule'!$L$29)</f>
        <v>#VALUE!</v>
      </c>
      <c r="AC162" s="0" t="e">
        <f aca="true">MAX(0,AB162*(1+(_xlfn.NORM.INV(RAND(),Inputs!$D$39,Inputs!$C$39)))-'Year Schedule'!$K$30+'Year Schedule'!$L$30)</f>
        <v>#VALUE!</v>
      </c>
      <c r="AD162" s="0" t="e">
        <f aca="true">MAX(0,AC162*(1+(_xlfn.NORM.INV(RAND(),Inputs!$D$39,Inputs!$C$39)))-'Year Schedule'!$K$31+'Year Schedule'!$L$31)</f>
        <v>#VALUE!</v>
      </c>
      <c r="AE162" s="0" t="e">
        <f aca="true">MAX(0,AD162*(1+(_xlfn.NORM.INV(RAND(),Inputs!$D$39,Inputs!$C$39)))-'Year Schedule'!$K$32+'Year Schedule'!$L$32)</f>
        <v>#VALUE!</v>
      </c>
      <c r="AF162" s="0" t="e">
        <f aca="true">MAX(0,AE162*(1+(_xlfn.NORM.INV(RAND(),Inputs!$D$39,Inputs!$C$39)))-'Year Schedule'!$K$33+'Year Schedule'!$L$33)</f>
        <v>#VALUE!</v>
      </c>
      <c r="AG162" s="0" t="e">
        <f aca="true">MAX(0,AF162*(1+(_xlfn.NORM.INV(RAND(),Inputs!$D$39,Inputs!$C$39)))-'Year Schedule'!$K$34+'Year Schedule'!$L$34)</f>
        <v>#VALUE!</v>
      </c>
      <c r="AH162" s="0" t="e">
        <f aca="true">MAX(0,AG162*(1+(_xlfn.NORM.INV(RAND(),Inputs!$D$39,Inputs!$C$39)))-'Year Schedule'!$K$35+'Year Schedule'!$L$35)</f>
        <v>#VALUE!</v>
      </c>
      <c r="AI162" s="0" t="e">
        <f aca="true">MAX(0,AH162*(1+(_xlfn.NORM.INV(RAND(),Inputs!$D$39,Inputs!$C$39)))-'Year Schedule'!$K$36+'Year Schedule'!$L$36)</f>
        <v>#VALUE!</v>
      </c>
      <c r="AJ162" s="0" t="e">
        <f aca="true">MAX(0,AI162*(1+(_xlfn.NORM.INV(RAND(),Inputs!$D$39,Inputs!$C$39)))-'Year Schedule'!$K$37+'Year Schedule'!$L$37)</f>
        <v>#VALUE!</v>
      </c>
      <c r="AK162" s="0" t="e">
        <f aca="true">MAX(0,AJ162*(1+(_xlfn.NORM.INV(RAND(),Inputs!$D$39,Inputs!$C$39)))-'Year Schedule'!$K$38+'Year Schedule'!$L$38)</f>
        <v>#VALUE!</v>
      </c>
      <c r="AL162" s="0" t="e">
        <f aca="true">MAX(0,AK162*(1+(_xlfn.NORM.INV(RAND(),Inputs!$D$39,Inputs!$C$39)))-'Year Schedule'!$K$39+'Year Schedule'!$L$39)</f>
        <v>#VALUE!</v>
      </c>
      <c r="AM162" s="0" t="e">
        <f aca="true">MAX(0,AL162*(1+(_xlfn.NORM.INV(RAND(),Inputs!$D$39,Inputs!$C$39)))-'Year Schedule'!$K$40+'Year Schedule'!$L$40)</f>
        <v>#VALUE!</v>
      </c>
      <c r="AN162" s="0" t="e">
        <f aca="true">MAX(0,AM162*(1+(_xlfn.NORM.INV(RAND(),Inputs!$D$39,Inputs!$C$39)))-'Year Schedule'!$K$41+'Year Schedule'!$L$41)</f>
        <v>#VALUE!</v>
      </c>
      <c r="AO162" s="0" t="e">
        <f aca="true">MAX(0,AN162*(1+(_xlfn.NORM.INV(RAND(),Inputs!$D$39,Inputs!$C$39)))-'Year Schedule'!$K$42+'Year Schedule'!$L$42)</f>
        <v>#VALUE!</v>
      </c>
      <c r="AP162" s="0" t="e">
        <f aca="true">MAX(0,AO162*(1+(_xlfn.NORM.INV(RAND(),Inputs!$D$39,Inputs!$C$39)))-'Year Schedule'!$K$43+'Year Schedule'!$L$43)</f>
        <v>#VALUE!</v>
      </c>
      <c r="AQ162" s="0" t="e">
        <f aca="true">MAX(0,AP162*(1+(_xlfn.NORM.INV(RAND(),Inputs!$D$39,Inputs!$C$39)))-'Year Schedule'!$K$44+'Year Schedule'!$L$44)</f>
        <v>#VALUE!</v>
      </c>
      <c r="AR162" s="0" t="e">
        <f aca="true">MAX(0,AQ162*(1+(_xlfn.NORM.INV(RAND(),Inputs!$D$39,Inputs!$C$39)))-'Year Schedule'!$K$45+'Year Schedule'!$L$45)</f>
        <v>#VALUE!</v>
      </c>
      <c r="AS162" s="0" t="e">
        <f aca="true">MAX(0,AR162*(1+(_xlfn.NORM.INV(RAND(),Inputs!$D$39,Inputs!$C$39)))-'Year Schedule'!$K$46+'Year Schedule'!$L$46)</f>
        <v>#VALUE!</v>
      </c>
      <c r="AT162" s="0" t="e">
        <f aca="true">MAX(0,AS162*(1+(_xlfn.NORM.INV(RAND(),Inputs!$D$39,Inputs!$C$39)))-'Year Schedule'!$K$47+'Year Schedule'!$L$47)</f>
        <v>#VALUE!</v>
      </c>
      <c r="AU162" s="0" t="e">
        <f aca="true">MAX(0,AT162*(1+(_xlfn.NORM.INV(RAND(),Inputs!$D$39,Inputs!$C$39)))-'Year Schedule'!$K$48+'Year Schedule'!$L$48)</f>
        <v>#VALUE!</v>
      </c>
      <c r="AV162" s="0" t="e">
        <f aca="true">MAX(0,AU162*(1+(_xlfn.NORM.INV(RAND(),Inputs!$D$39,Inputs!$C$39)))-'Year Schedule'!$K$49+'Year Schedule'!$L$49)</f>
        <v>#VALUE!</v>
      </c>
      <c r="AW162" s="0" t="e">
        <f aca="true">MAX(0,AV162*(1+(_xlfn.NORM.INV(RAND(),Inputs!$D$39,Inputs!$C$39)))-'Year Schedule'!$K$50+'Year Schedule'!$L$50)</f>
        <v>#VALUE!</v>
      </c>
      <c r="AX162" s="0" t="e">
        <f aca="true">MAX(0,AW162*(1+(_xlfn.NORM.INV(RAND(),Inputs!$D$39,Inputs!$C$39)))-'Year Schedule'!$K$51+'Year Schedule'!$L$51)</f>
        <v>#VALUE!</v>
      </c>
      <c r="AY162" s="0" t="e">
        <f aca="true">MAX(0,AX162*(1+(_xlfn.NORM.INV(RAND(),Inputs!$D$39,Inputs!$C$39)))-'Year Schedule'!$K$52+'Year Schedule'!$L$52)</f>
        <v>#VALUE!</v>
      </c>
      <c r="AZ162" s="0" t="e">
        <f aca="true">MAX(0,AY162*(1+(_xlfn.NORM.INV(RAND(),Inputs!$D$39,Inputs!$C$39)))-'Year Schedule'!$K$53+'Year Schedule'!$L$53)</f>
        <v>#VALUE!</v>
      </c>
      <c r="BA162" s="0" t="e">
        <f aca="false">INDEX(C162:AZ162,1,Inputs!$C$6)</f>
        <v>#VALUE!</v>
      </c>
      <c r="BB162" s="0" t="n">
        <f aca="false">IFERROR(EXP(SUMPRODUCT(LN((C162:INDEX(C162:AZ162,1,Inputs!$C$6)+$C$1004:INDEX($C$1004:$AZ$1004,1,Inputs!$C$6))/B162:INDEX(B162:AY162,1,Inputs!$C$6)))/Inputs!$C$6)-1,-1)</f>
        <v>-1</v>
      </c>
    </row>
    <row r="163" customFormat="false" ht="15" hidden="false" customHeight="true" outlineLevel="0" collapsed="false">
      <c r="A163" s="0" t="n">
        <v>161</v>
      </c>
      <c r="B163" s="177" t="n">
        <f aca="false">Inputs!$C$38</f>
        <v>0</v>
      </c>
      <c r="C163" s="0" t="e">
        <f aca="true">MAX(0,B163*(1+(_xlfn.NORM.INV(RAND(),Inputs!$D$39,Inputs!$C$39)))-'Year Schedule'!$K$4+'Year Schedule'!$L$4)</f>
        <v>#VALUE!</v>
      </c>
      <c r="D163" s="0" t="e">
        <f aca="true">MAX(0,C163*(1+(_xlfn.NORM.INV(RAND(),Inputs!$D$39,Inputs!$C$39)))-'Year Schedule'!$K$5+'Year Schedule'!$L$5)</f>
        <v>#VALUE!</v>
      </c>
      <c r="E163" s="0" t="e">
        <f aca="true">MAX(0,D163*(1+(_xlfn.NORM.INV(RAND(),Inputs!$D$39,Inputs!$C$39)))-'Year Schedule'!$K$6+'Year Schedule'!$L$6)</f>
        <v>#VALUE!</v>
      </c>
      <c r="F163" s="0" t="e">
        <f aca="true">MAX(0,E163*(1+(_xlfn.NORM.INV(RAND(),Inputs!$D$39,Inputs!$C$39)))-'Year Schedule'!$K$7+'Year Schedule'!$L$7)</f>
        <v>#VALUE!</v>
      </c>
      <c r="G163" s="0" t="e">
        <f aca="true">MAX(0,F163*(1+(_xlfn.NORM.INV(RAND(),Inputs!$D$39,Inputs!$C$39)))-'Year Schedule'!$K$8+'Year Schedule'!$L$8)</f>
        <v>#VALUE!</v>
      </c>
      <c r="H163" s="0" t="e">
        <f aca="true">MAX(0,G163*(1+(_xlfn.NORM.INV(RAND(),Inputs!$D$39,Inputs!$C$39)))-'Year Schedule'!$K$9+'Year Schedule'!$L$9)</f>
        <v>#VALUE!</v>
      </c>
      <c r="I163" s="0" t="e">
        <f aca="true">MAX(0,H163*(1+(_xlfn.NORM.INV(RAND(),Inputs!$D$39,Inputs!$C$39)))-'Year Schedule'!$K$10+'Year Schedule'!$L$10)</f>
        <v>#VALUE!</v>
      </c>
      <c r="J163" s="0" t="e">
        <f aca="true">MAX(0,I163*(1+(_xlfn.NORM.INV(RAND(),Inputs!$D$39,Inputs!$C$39)))-'Year Schedule'!$K$11+'Year Schedule'!$L$11)</f>
        <v>#VALUE!</v>
      </c>
      <c r="K163" s="0" t="e">
        <f aca="true">MAX(0,J163*(1+(_xlfn.NORM.INV(RAND(),Inputs!$D$39,Inputs!$C$39)))-'Year Schedule'!$K$12+'Year Schedule'!$L$12)</f>
        <v>#VALUE!</v>
      </c>
      <c r="L163" s="0" t="e">
        <f aca="true">MAX(0,K163*(1+(_xlfn.NORM.INV(RAND(),Inputs!$D$39,Inputs!$C$39)))-'Year Schedule'!$K$13+'Year Schedule'!$L$13)</f>
        <v>#VALUE!</v>
      </c>
      <c r="M163" s="0" t="e">
        <f aca="true">MAX(0,L163*(1+(_xlfn.NORM.INV(RAND(),Inputs!$D$39,Inputs!$C$39)))-'Year Schedule'!$K$14+'Year Schedule'!$L$14)</f>
        <v>#VALUE!</v>
      </c>
      <c r="N163" s="0" t="e">
        <f aca="true">MAX(0,M163*(1+(_xlfn.NORM.INV(RAND(),Inputs!$D$39,Inputs!$C$39)))-'Year Schedule'!$K$15+'Year Schedule'!$L$15)</f>
        <v>#VALUE!</v>
      </c>
      <c r="O163" s="0" t="e">
        <f aca="true">MAX(0,N163*(1+(_xlfn.NORM.INV(RAND(),Inputs!$D$39,Inputs!$C$39)))-'Year Schedule'!$K$16+'Year Schedule'!$L$16)</f>
        <v>#VALUE!</v>
      </c>
      <c r="P163" s="0" t="e">
        <f aca="true">MAX(0,O163*(1+(_xlfn.NORM.INV(RAND(),Inputs!$D$39,Inputs!$C$39)))-'Year Schedule'!$K$17+'Year Schedule'!$L$17)</f>
        <v>#VALUE!</v>
      </c>
      <c r="Q163" s="0" t="e">
        <f aca="true">MAX(0,P163*(1+(_xlfn.NORM.INV(RAND(),Inputs!$D$39,Inputs!$C$39)))-'Year Schedule'!$K$18+'Year Schedule'!$L$18)</f>
        <v>#VALUE!</v>
      </c>
      <c r="R163" s="0" t="e">
        <f aca="true">MAX(0,Q163*(1+(_xlfn.NORM.INV(RAND(),Inputs!$D$39,Inputs!$C$39)))-'Year Schedule'!$K$19+'Year Schedule'!$L$19)</f>
        <v>#VALUE!</v>
      </c>
      <c r="S163" s="0" t="e">
        <f aca="true">MAX(0,R163*(1+(_xlfn.NORM.INV(RAND(),Inputs!$D$39,Inputs!$C$39)))-'Year Schedule'!$K$20+'Year Schedule'!$L$20)</f>
        <v>#VALUE!</v>
      </c>
      <c r="T163" s="0" t="e">
        <f aca="true">MAX(0,S163*(1+(_xlfn.NORM.INV(RAND(),Inputs!$D$39,Inputs!$C$39)))-'Year Schedule'!$K$21+'Year Schedule'!$L$21)</f>
        <v>#VALUE!</v>
      </c>
      <c r="U163" s="0" t="e">
        <f aca="true">MAX(0,T163*(1+(_xlfn.NORM.INV(RAND(),Inputs!$D$39,Inputs!$C$39)))-'Year Schedule'!$K$22+'Year Schedule'!$L$22)</f>
        <v>#VALUE!</v>
      </c>
      <c r="V163" s="0" t="e">
        <f aca="true">MAX(0,U163*(1+(_xlfn.NORM.INV(RAND(),Inputs!$D$39,Inputs!$C$39)))-'Year Schedule'!$K$23+'Year Schedule'!$L$23)</f>
        <v>#VALUE!</v>
      </c>
      <c r="W163" s="0" t="e">
        <f aca="true">MAX(0,V163*(1+(_xlfn.NORM.INV(RAND(),Inputs!$D$39,Inputs!$C$39)))-'Year Schedule'!$K$24+'Year Schedule'!$L$24)</f>
        <v>#VALUE!</v>
      </c>
      <c r="X163" s="0" t="e">
        <f aca="true">MAX(0,W163*(1+(_xlfn.NORM.INV(RAND(),Inputs!$D$39,Inputs!$C$39)))-'Year Schedule'!$K$25+'Year Schedule'!$L$25)</f>
        <v>#VALUE!</v>
      </c>
      <c r="Y163" s="0" t="e">
        <f aca="true">MAX(0,X163*(1+(_xlfn.NORM.INV(RAND(),Inputs!$D$39,Inputs!$C$39)))-'Year Schedule'!$K$26+'Year Schedule'!$L$26)</f>
        <v>#VALUE!</v>
      </c>
      <c r="Z163" s="0" t="e">
        <f aca="true">MAX(0,Y163*(1+(_xlfn.NORM.INV(RAND(),Inputs!$D$39,Inputs!$C$39)))-'Year Schedule'!$K$27+'Year Schedule'!$L$27)</f>
        <v>#VALUE!</v>
      </c>
      <c r="AA163" s="0" t="e">
        <f aca="true">MAX(0,Z163*(1+(_xlfn.NORM.INV(RAND(),Inputs!$D$39,Inputs!$C$39)))-'Year Schedule'!$K$28+'Year Schedule'!$L$28)</f>
        <v>#VALUE!</v>
      </c>
      <c r="AB163" s="0" t="e">
        <f aca="true">MAX(0,AA163*(1+(_xlfn.NORM.INV(RAND(),Inputs!$D$39,Inputs!$C$39)))-'Year Schedule'!$K$29+'Year Schedule'!$L$29)</f>
        <v>#VALUE!</v>
      </c>
      <c r="AC163" s="0" t="e">
        <f aca="true">MAX(0,AB163*(1+(_xlfn.NORM.INV(RAND(),Inputs!$D$39,Inputs!$C$39)))-'Year Schedule'!$K$30+'Year Schedule'!$L$30)</f>
        <v>#VALUE!</v>
      </c>
      <c r="AD163" s="0" t="e">
        <f aca="true">MAX(0,AC163*(1+(_xlfn.NORM.INV(RAND(),Inputs!$D$39,Inputs!$C$39)))-'Year Schedule'!$K$31+'Year Schedule'!$L$31)</f>
        <v>#VALUE!</v>
      </c>
      <c r="AE163" s="0" t="e">
        <f aca="true">MAX(0,AD163*(1+(_xlfn.NORM.INV(RAND(),Inputs!$D$39,Inputs!$C$39)))-'Year Schedule'!$K$32+'Year Schedule'!$L$32)</f>
        <v>#VALUE!</v>
      </c>
      <c r="AF163" s="0" t="e">
        <f aca="true">MAX(0,AE163*(1+(_xlfn.NORM.INV(RAND(),Inputs!$D$39,Inputs!$C$39)))-'Year Schedule'!$K$33+'Year Schedule'!$L$33)</f>
        <v>#VALUE!</v>
      </c>
      <c r="AG163" s="0" t="e">
        <f aca="true">MAX(0,AF163*(1+(_xlfn.NORM.INV(RAND(),Inputs!$D$39,Inputs!$C$39)))-'Year Schedule'!$K$34+'Year Schedule'!$L$34)</f>
        <v>#VALUE!</v>
      </c>
      <c r="AH163" s="0" t="e">
        <f aca="true">MAX(0,AG163*(1+(_xlfn.NORM.INV(RAND(),Inputs!$D$39,Inputs!$C$39)))-'Year Schedule'!$K$35+'Year Schedule'!$L$35)</f>
        <v>#VALUE!</v>
      </c>
      <c r="AI163" s="0" t="e">
        <f aca="true">MAX(0,AH163*(1+(_xlfn.NORM.INV(RAND(),Inputs!$D$39,Inputs!$C$39)))-'Year Schedule'!$K$36+'Year Schedule'!$L$36)</f>
        <v>#VALUE!</v>
      </c>
      <c r="AJ163" s="0" t="e">
        <f aca="true">MAX(0,AI163*(1+(_xlfn.NORM.INV(RAND(),Inputs!$D$39,Inputs!$C$39)))-'Year Schedule'!$K$37+'Year Schedule'!$L$37)</f>
        <v>#VALUE!</v>
      </c>
      <c r="AK163" s="0" t="e">
        <f aca="true">MAX(0,AJ163*(1+(_xlfn.NORM.INV(RAND(),Inputs!$D$39,Inputs!$C$39)))-'Year Schedule'!$K$38+'Year Schedule'!$L$38)</f>
        <v>#VALUE!</v>
      </c>
      <c r="AL163" s="0" t="e">
        <f aca="true">MAX(0,AK163*(1+(_xlfn.NORM.INV(RAND(),Inputs!$D$39,Inputs!$C$39)))-'Year Schedule'!$K$39+'Year Schedule'!$L$39)</f>
        <v>#VALUE!</v>
      </c>
      <c r="AM163" s="0" t="e">
        <f aca="true">MAX(0,AL163*(1+(_xlfn.NORM.INV(RAND(),Inputs!$D$39,Inputs!$C$39)))-'Year Schedule'!$K$40+'Year Schedule'!$L$40)</f>
        <v>#VALUE!</v>
      </c>
      <c r="AN163" s="0" t="e">
        <f aca="true">MAX(0,AM163*(1+(_xlfn.NORM.INV(RAND(),Inputs!$D$39,Inputs!$C$39)))-'Year Schedule'!$K$41+'Year Schedule'!$L$41)</f>
        <v>#VALUE!</v>
      </c>
      <c r="AO163" s="0" t="e">
        <f aca="true">MAX(0,AN163*(1+(_xlfn.NORM.INV(RAND(),Inputs!$D$39,Inputs!$C$39)))-'Year Schedule'!$K$42+'Year Schedule'!$L$42)</f>
        <v>#VALUE!</v>
      </c>
      <c r="AP163" s="0" t="e">
        <f aca="true">MAX(0,AO163*(1+(_xlfn.NORM.INV(RAND(),Inputs!$D$39,Inputs!$C$39)))-'Year Schedule'!$K$43+'Year Schedule'!$L$43)</f>
        <v>#VALUE!</v>
      </c>
      <c r="AQ163" s="0" t="e">
        <f aca="true">MAX(0,AP163*(1+(_xlfn.NORM.INV(RAND(),Inputs!$D$39,Inputs!$C$39)))-'Year Schedule'!$K$44+'Year Schedule'!$L$44)</f>
        <v>#VALUE!</v>
      </c>
      <c r="AR163" s="0" t="e">
        <f aca="true">MAX(0,AQ163*(1+(_xlfn.NORM.INV(RAND(),Inputs!$D$39,Inputs!$C$39)))-'Year Schedule'!$K$45+'Year Schedule'!$L$45)</f>
        <v>#VALUE!</v>
      </c>
      <c r="AS163" s="0" t="e">
        <f aca="true">MAX(0,AR163*(1+(_xlfn.NORM.INV(RAND(),Inputs!$D$39,Inputs!$C$39)))-'Year Schedule'!$K$46+'Year Schedule'!$L$46)</f>
        <v>#VALUE!</v>
      </c>
      <c r="AT163" s="0" t="e">
        <f aca="true">MAX(0,AS163*(1+(_xlfn.NORM.INV(RAND(),Inputs!$D$39,Inputs!$C$39)))-'Year Schedule'!$K$47+'Year Schedule'!$L$47)</f>
        <v>#VALUE!</v>
      </c>
      <c r="AU163" s="0" t="e">
        <f aca="true">MAX(0,AT163*(1+(_xlfn.NORM.INV(RAND(),Inputs!$D$39,Inputs!$C$39)))-'Year Schedule'!$K$48+'Year Schedule'!$L$48)</f>
        <v>#VALUE!</v>
      </c>
      <c r="AV163" s="0" t="e">
        <f aca="true">MAX(0,AU163*(1+(_xlfn.NORM.INV(RAND(),Inputs!$D$39,Inputs!$C$39)))-'Year Schedule'!$K$49+'Year Schedule'!$L$49)</f>
        <v>#VALUE!</v>
      </c>
      <c r="AW163" s="0" t="e">
        <f aca="true">MAX(0,AV163*(1+(_xlfn.NORM.INV(RAND(),Inputs!$D$39,Inputs!$C$39)))-'Year Schedule'!$K$50+'Year Schedule'!$L$50)</f>
        <v>#VALUE!</v>
      </c>
      <c r="AX163" s="0" t="e">
        <f aca="true">MAX(0,AW163*(1+(_xlfn.NORM.INV(RAND(),Inputs!$D$39,Inputs!$C$39)))-'Year Schedule'!$K$51+'Year Schedule'!$L$51)</f>
        <v>#VALUE!</v>
      </c>
      <c r="AY163" s="0" t="e">
        <f aca="true">MAX(0,AX163*(1+(_xlfn.NORM.INV(RAND(),Inputs!$D$39,Inputs!$C$39)))-'Year Schedule'!$K$52+'Year Schedule'!$L$52)</f>
        <v>#VALUE!</v>
      </c>
      <c r="AZ163" s="0" t="e">
        <f aca="true">MAX(0,AY163*(1+(_xlfn.NORM.INV(RAND(),Inputs!$D$39,Inputs!$C$39)))-'Year Schedule'!$K$53+'Year Schedule'!$L$53)</f>
        <v>#VALUE!</v>
      </c>
      <c r="BA163" s="0" t="e">
        <f aca="false">INDEX(C163:AZ163,1,Inputs!$C$6)</f>
        <v>#VALUE!</v>
      </c>
      <c r="BB163" s="0" t="n">
        <f aca="false">IFERROR(EXP(SUMPRODUCT(LN((C163:INDEX(C163:AZ163,1,Inputs!$C$6)+$C$1004:INDEX($C$1004:$AZ$1004,1,Inputs!$C$6))/B163:INDEX(B163:AY163,1,Inputs!$C$6)))/Inputs!$C$6)-1,-1)</f>
        <v>-1</v>
      </c>
    </row>
    <row r="164" customFormat="false" ht="15" hidden="false" customHeight="true" outlineLevel="0" collapsed="false">
      <c r="A164" s="0" t="n">
        <v>162</v>
      </c>
      <c r="B164" s="177" t="n">
        <f aca="false">Inputs!$C$38</f>
        <v>0</v>
      </c>
      <c r="C164" s="0" t="e">
        <f aca="true">MAX(0,B164*(1+(_xlfn.NORM.INV(RAND(),Inputs!$D$39,Inputs!$C$39)))-'Year Schedule'!$K$4+'Year Schedule'!$L$4)</f>
        <v>#VALUE!</v>
      </c>
      <c r="D164" s="0" t="e">
        <f aca="true">MAX(0,C164*(1+(_xlfn.NORM.INV(RAND(),Inputs!$D$39,Inputs!$C$39)))-'Year Schedule'!$K$5+'Year Schedule'!$L$5)</f>
        <v>#VALUE!</v>
      </c>
      <c r="E164" s="0" t="e">
        <f aca="true">MAX(0,D164*(1+(_xlfn.NORM.INV(RAND(),Inputs!$D$39,Inputs!$C$39)))-'Year Schedule'!$K$6+'Year Schedule'!$L$6)</f>
        <v>#VALUE!</v>
      </c>
      <c r="F164" s="0" t="e">
        <f aca="true">MAX(0,E164*(1+(_xlfn.NORM.INV(RAND(),Inputs!$D$39,Inputs!$C$39)))-'Year Schedule'!$K$7+'Year Schedule'!$L$7)</f>
        <v>#VALUE!</v>
      </c>
      <c r="G164" s="0" t="e">
        <f aca="true">MAX(0,F164*(1+(_xlfn.NORM.INV(RAND(),Inputs!$D$39,Inputs!$C$39)))-'Year Schedule'!$K$8+'Year Schedule'!$L$8)</f>
        <v>#VALUE!</v>
      </c>
      <c r="H164" s="0" t="e">
        <f aca="true">MAX(0,G164*(1+(_xlfn.NORM.INV(RAND(),Inputs!$D$39,Inputs!$C$39)))-'Year Schedule'!$K$9+'Year Schedule'!$L$9)</f>
        <v>#VALUE!</v>
      </c>
      <c r="I164" s="0" t="e">
        <f aca="true">MAX(0,H164*(1+(_xlfn.NORM.INV(RAND(),Inputs!$D$39,Inputs!$C$39)))-'Year Schedule'!$K$10+'Year Schedule'!$L$10)</f>
        <v>#VALUE!</v>
      </c>
      <c r="J164" s="0" t="e">
        <f aca="true">MAX(0,I164*(1+(_xlfn.NORM.INV(RAND(),Inputs!$D$39,Inputs!$C$39)))-'Year Schedule'!$K$11+'Year Schedule'!$L$11)</f>
        <v>#VALUE!</v>
      </c>
      <c r="K164" s="0" t="e">
        <f aca="true">MAX(0,J164*(1+(_xlfn.NORM.INV(RAND(),Inputs!$D$39,Inputs!$C$39)))-'Year Schedule'!$K$12+'Year Schedule'!$L$12)</f>
        <v>#VALUE!</v>
      </c>
      <c r="L164" s="0" t="e">
        <f aca="true">MAX(0,K164*(1+(_xlfn.NORM.INV(RAND(),Inputs!$D$39,Inputs!$C$39)))-'Year Schedule'!$K$13+'Year Schedule'!$L$13)</f>
        <v>#VALUE!</v>
      </c>
      <c r="M164" s="0" t="e">
        <f aca="true">MAX(0,L164*(1+(_xlfn.NORM.INV(RAND(),Inputs!$D$39,Inputs!$C$39)))-'Year Schedule'!$K$14+'Year Schedule'!$L$14)</f>
        <v>#VALUE!</v>
      </c>
      <c r="N164" s="0" t="e">
        <f aca="true">MAX(0,M164*(1+(_xlfn.NORM.INV(RAND(),Inputs!$D$39,Inputs!$C$39)))-'Year Schedule'!$K$15+'Year Schedule'!$L$15)</f>
        <v>#VALUE!</v>
      </c>
      <c r="O164" s="0" t="e">
        <f aca="true">MAX(0,N164*(1+(_xlfn.NORM.INV(RAND(),Inputs!$D$39,Inputs!$C$39)))-'Year Schedule'!$K$16+'Year Schedule'!$L$16)</f>
        <v>#VALUE!</v>
      </c>
      <c r="P164" s="0" t="e">
        <f aca="true">MAX(0,O164*(1+(_xlfn.NORM.INV(RAND(),Inputs!$D$39,Inputs!$C$39)))-'Year Schedule'!$K$17+'Year Schedule'!$L$17)</f>
        <v>#VALUE!</v>
      </c>
      <c r="Q164" s="0" t="e">
        <f aca="true">MAX(0,P164*(1+(_xlfn.NORM.INV(RAND(),Inputs!$D$39,Inputs!$C$39)))-'Year Schedule'!$K$18+'Year Schedule'!$L$18)</f>
        <v>#VALUE!</v>
      </c>
      <c r="R164" s="0" t="e">
        <f aca="true">MAX(0,Q164*(1+(_xlfn.NORM.INV(RAND(),Inputs!$D$39,Inputs!$C$39)))-'Year Schedule'!$K$19+'Year Schedule'!$L$19)</f>
        <v>#VALUE!</v>
      </c>
      <c r="S164" s="0" t="e">
        <f aca="true">MAX(0,R164*(1+(_xlfn.NORM.INV(RAND(),Inputs!$D$39,Inputs!$C$39)))-'Year Schedule'!$K$20+'Year Schedule'!$L$20)</f>
        <v>#VALUE!</v>
      </c>
      <c r="T164" s="0" t="e">
        <f aca="true">MAX(0,S164*(1+(_xlfn.NORM.INV(RAND(),Inputs!$D$39,Inputs!$C$39)))-'Year Schedule'!$K$21+'Year Schedule'!$L$21)</f>
        <v>#VALUE!</v>
      </c>
      <c r="U164" s="0" t="e">
        <f aca="true">MAX(0,T164*(1+(_xlfn.NORM.INV(RAND(),Inputs!$D$39,Inputs!$C$39)))-'Year Schedule'!$K$22+'Year Schedule'!$L$22)</f>
        <v>#VALUE!</v>
      </c>
      <c r="V164" s="0" t="e">
        <f aca="true">MAX(0,U164*(1+(_xlfn.NORM.INV(RAND(),Inputs!$D$39,Inputs!$C$39)))-'Year Schedule'!$K$23+'Year Schedule'!$L$23)</f>
        <v>#VALUE!</v>
      </c>
      <c r="W164" s="0" t="e">
        <f aca="true">MAX(0,V164*(1+(_xlfn.NORM.INV(RAND(),Inputs!$D$39,Inputs!$C$39)))-'Year Schedule'!$K$24+'Year Schedule'!$L$24)</f>
        <v>#VALUE!</v>
      </c>
      <c r="X164" s="0" t="e">
        <f aca="true">MAX(0,W164*(1+(_xlfn.NORM.INV(RAND(),Inputs!$D$39,Inputs!$C$39)))-'Year Schedule'!$K$25+'Year Schedule'!$L$25)</f>
        <v>#VALUE!</v>
      </c>
      <c r="Y164" s="0" t="e">
        <f aca="true">MAX(0,X164*(1+(_xlfn.NORM.INV(RAND(),Inputs!$D$39,Inputs!$C$39)))-'Year Schedule'!$K$26+'Year Schedule'!$L$26)</f>
        <v>#VALUE!</v>
      </c>
      <c r="Z164" s="0" t="e">
        <f aca="true">MAX(0,Y164*(1+(_xlfn.NORM.INV(RAND(),Inputs!$D$39,Inputs!$C$39)))-'Year Schedule'!$K$27+'Year Schedule'!$L$27)</f>
        <v>#VALUE!</v>
      </c>
      <c r="AA164" s="0" t="e">
        <f aca="true">MAX(0,Z164*(1+(_xlfn.NORM.INV(RAND(),Inputs!$D$39,Inputs!$C$39)))-'Year Schedule'!$K$28+'Year Schedule'!$L$28)</f>
        <v>#VALUE!</v>
      </c>
      <c r="AB164" s="0" t="e">
        <f aca="true">MAX(0,AA164*(1+(_xlfn.NORM.INV(RAND(),Inputs!$D$39,Inputs!$C$39)))-'Year Schedule'!$K$29+'Year Schedule'!$L$29)</f>
        <v>#VALUE!</v>
      </c>
      <c r="AC164" s="0" t="e">
        <f aca="true">MAX(0,AB164*(1+(_xlfn.NORM.INV(RAND(),Inputs!$D$39,Inputs!$C$39)))-'Year Schedule'!$K$30+'Year Schedule'!$L$30)</f>
        <v>#VALUE!</v>
      </c>
      <c r="AD164" s="0" t="e">
        <f aca="true">MAX(0,AC164*(1+(_xlfn.NORM.INV(RAND(),Inputs!$D$39,Inputs!$C$39)))-'Year Schedule'!$K$31+'Year Schedule'!$L$31)</f>
        <v>#VALUE!</v>
      </c>
      <c r="AE164" s="0" t="e">
        <f aca="true">MAX(0,AD164*(1+(_xlfn.NORM.INV(RAND(),Inputs!$D$39,Inputs!$C$39)))-'Year Schedule'!$K$32+'Year Schedule'!$L$32)</f>
        <v>#VALUE!</v>
      </c>
      <c r="AF164" s="0" t="e">
        <f aca="true">MAX(0,AE164*(1+(_xlfn.NORM.INV(RAND(),Inputs!$D$39,Inputs!$C$39)))-'Year Schedule'!$K$33+'Year Schedule'!$L$33)</f>
        <v>#VALUE!</v>
      </c>
      <c r="AG164" s="0" t="e">
        <f aca="true">MAX(0,AF164*(1+(_xlfn.NORM.INV(RAND(),Inputs!$D$39,Inputs!$C$39)))-'Year Schedule'!$K$34+'Year Schedule'!$L$34)</f>
        <v>#VALUE!</v>
      </c>
      <c r="AH164" s="0" t="e">
        <f aca="true">MAX(0,AG164*(1+(_xlfn.NORM.INV(RAND(),Inputs!$D$39,Inputs!$C$39)))-'Year Schedule'!$K$35+'Year Schedule'!$L$35)</f>
        <v>#VALUE!</v>
      </c>
      <c r="AI164" s="0" t="e">
        <f aca="true">MAX(0,AH164*(1+(_xlfn.NORM.INV(RAND(),Inputs!$D$39,Inputs!$C$39)))-'Year Schedule'!$K$36+'Year Schedule'!$L$36)</f>
        <v>#VALUE!</v>
      </c>
      <c r="AJ164" s="0" t="e">
        <f aca="true">MAX(0,AI164*(1+(_xlfn.NORM.INV(RAND(),Inputs!$D$39,Inputs!$C$39)))-'Year Schedule'!$K$37+'Year Schedule'!$L$37)</f>
        <v>#VALUE!</v>
      </c>
      <c r="AK164" s="0" t="e">
        <f aca="true">MAX(0,AJ164*(1+(_xlfn.NORM.INV(RAND(),Inputs!$D$39,Inputs!$C$39)))-'Year Schedule'!$K$38+'Year Schedule'!$L$38)</f>
        <v>#VALUE!</v>
      </c>
      <c r="AL164" s="0" t="e">
        <f aca="true">MAX(0,AK164*(1+(_xlfn.NORM.INV(RAND(),Inputs!$D$39,Inputs!$C$39)))-'Year Schedule'!$K$39+'Year Schedule'!$L$39)</f>
        <v>#VALUE!</v>
      </c>
      <c r="AM164" s="0" t="e">
        <f aca="true">MAX(0,AL164*(1+(_xlfn.NORM.INV(RAND(),Inputs!$D$39,Inputs!$C$39)))-'Year Schedule'!$K$40+'Year Schedule'!$L$40)</f>
        <v>#VALUE!</v>
      </c>
      <c r="AN164" s="0" t="e">
        <f aca="true">MAX(0,AM164*(1+(_xlfn.NORM.INV(RAND(),Inputs!$D$39,Inputs!$C$39)))-'Year Schedule'!$K$41+'Year Schedule'!$L$41)</f>
        <v>#VALUE!</v>
      </c>
      <c r="AO164" s="0" t="e">
        <f aca="true">MAX(0,AN164*(1+(_xlfn.NORM.INV(RAND(),Inputs!$D$39,Inputs!$C$39)))-'Year Schedule'!$K$42+'Year Schedule'!$L$42)</f>
        <v>#VALUE!</v>
      </c>
      <c r="AP164" s="0" t="e">
        <f aca="true">MAX(0,AO164*(1+(_xlfn.NORM.INV(RAND(),Inputs!$D$39,Inputs!$C$39)))-'Year Schedule'!$K$43+'Year Schedule'!$L$43)</f>
        <v>#VALUE!</v>
      </c>
      <c r="AQ164" s="0" t="e">
        <f aca="true">MAX(0,AP164*(1+(_xlfn.NORM.INV(RAND(),Inputs!$D$39,Inputs!$C$39)))-'Year Schedule'!$K$44+'Year Schedule'!$L$44)</f>
        <v>#VALUE!</v>
      </c>
      <c r="AR164" s="0" t="e">
        <f aca="true">MAX(0,AQ164*(1+(_xlfn.NORM.INV(RAND(),Inputs!$D$39,Inputs!$C$39)))-'Year Schedule'!$K$45+'Year Schedule'!$L$45)</f>
        <v>#VALUE!</v>
      </c>
      <c r="AS164" s="0" t="e">
        <f aca="true">MAX(0,AR164*(1+(_xlfn.NORM.INV(RAND(),Inputs!$D$39,Inputs!$C$39)))-'Year Schedule'!$K$46+'Year Schedule'!$L$46)</f>
        <v>#VALUE!</v>
      </c>
      <c r="AT164" s="0" t="e">
        <f aca="true">MAX(0,AS164*(1+(_xlfn.NORM.INV(RAND(),Inputs!$D$39,Inputs!$C$39)))-'Year Schedule'!$K$47+'Year Schedule'!$L$47)</f>
        <v>#VALUE!</v>
      </c>
      <c r="AU164" s="0" t="e">
        <f aca="true">MAX(0,AT164*(1+(_xlfn.NORM.INV(RAND(),Inputs!$D$39,Inputs!$C$39)))-'Year Schedule'!$K$48+'Year Schedule'!$L$48)</f>
        <v>#VALUE!</v>
      </c>
      <c r="AV164" s="0" t="e">
        <f aca="true">MAX(0,AU164*(1+(_xlfn.NORM.INV(RAND(),Inputs!$D$39,Inputs!$C$39)))-'Year Schedule'!$K$49+'Year Schedule'!$L$49)</f>
        <v>#VALUE!</v>
      </c>
      <c r="AW164" s="0" t="e">
        <f aca="true">MAX(0,AV164*(1+(_xlfn.NORM.INV(RAND(),Inputs!$D$39,Inputs!$C$39)))-'Year Schedule'!$K$50+'Year Schedule'!$L$50)</f>
        <v>#VALUE!</v>
      </c>
      <c r="AX164" s="0" t="e">
        <f aca="true">MAX(0,AW164*(1+(_xlfn.NORM.INV(RAND(),Inputs!$D$39,Inputs!$C$39)))-'Year Schedule'!$K$51+'Year Schedule'!$L$51)</f>
        <v>#VALUE!</v>
      </c>
      <c r="AY164" s="0" t="e">
        <f aca="true">MAX(0,AX164*(1+(_xlfn.NORM.INV(RAND(),Inputs!$D$39,Inputs!$C$39)))-'Year Schedule'!$K$52+'Year Schedule'!$L$52)</f>
        <v>#VALUE!</v>
      </c>
      <c r="AZ164" s="0" t="e">
        <f aca="true">MAX(0,AY164*(1+(_xlfn.NORM.INV(RAND(),Inputs!$D$39,Inputs!$C$39)))-'Year Schedule'!$K$53+'Year Schedule'!$L$53)</f>
        <v>#VALUE!</v>
      </c>
      <c r="BA164" s="0" t="e">
        <f aca="false">INDEX(C164:AZ164,1,Inputs!$C$6)</f>
        <v>#VALUE!</v>
      </c>
      <c r="BB164" s="0" t="n">
        <f aca="false">IFERROR(EXP(SUMPRODUCT(LN((C164:INDEX(C164:AZ164,1,Inputs!$C$6)+$C$1004:INDEX($C$1004:$AZ$1004,1,Inputs!$C$6))/B164:INDEX(B164:AY164,1,Inputs!$C$6)))/Inputs!$C$6)-1,-1)</f>
        <v>-1</v>
      </c>
    </row>
    <row r="165" customFormat="false" ht="15" hidden="false" customHeight="true" outlineLevel="0" collapsed="false">
      <c r="A165" s="0" t="n">
        <v>163</v>
      </c>
      <c r="B165" s="177" t="n">
        <f aca="false">Inputs!$C$38</f>
        <v>0</v>
      </c>
      <c r="C165" s="0" t="e">
        <f aca="true">MAX(0,B165*(1+(_xlfn.NORM.INV(RAND(),Inputs!$D$39,Inputs!$C$39)))-'Year Schedule'!$K$4+'Year Schedule'!$L$4)</f>
        <v>#VALUE!</v>
      </c>
      <c r="D165" s="0" t="e">
        <f aca="true">MAX(0,C165*(1+(_xlfn.NORM.INV(RAND(),Inputs!$D$39,Inputs!$C$39)))-'Year Schedule'!$K$5+'Year Schedule'!$L$5)</f>
        <v>#VALUE!</v>
      </c>
      <c r="E165" s="0" t="e">
        <f aca="true">MAX(0,D165*(1+(_xlfn.NORM.INV(RAND(),Inputs!$D$39,Inputs!$C$39)))-'Year Schedule'!$K$6+'Year Schedule'!$L$6)</f>
        <v>#VALUE!</v>
      </c>
      <c r="F165" s="0" t="e">
        <f aca="true">MAX(0,E165*(1+(_xlfn.NORM.INV(RAND(),Inputs!$D$39,Inputs!$C$39)))-'Year Schedule'!$K$7+'Year Schedule'!$L$7)</f>
        <v>#VALUE!</v>
      </c>
      <c r="G165" s="0" t="e">
        <f aca="true">MAX(0,F165*(1+(_xlfn.NORM.INV(RAND(),Inputs!$D$39,Inputs!$C$39)))-'Year Schedule'!$K$8+'Year Schedule'!$L$8)</f>
        <v>#VALUE!</v>
      </c>
      <c r="H165" s="0" t="e">
        <f aca="true">MAX(0,G165*(1+(_xlfn.NORM.INV(RAND(),Inputs!$D$39,Inputs!$C$39)))-'Year Schedule'!$K$9+'Year Schedule'!$L$9)</f>
        <v>#VALUE!</v>
      </c>
      <c r="I165" s="0" t="e">
        <f aca="true">MAX(0,H165*(1+(_xlfn.NORM.INV(RAND(),Inputs!$D$39,Inputs!$C$39)))-'Year Schedule'!$K$10+'Year Schedule'!$L$10)</f>
        <v>#VALUE!</v>
      </c>
      <c r="J165" s="0" t="e">
        <f aca="true">MAX(0,I165*(1+(_xlfn.NORM.INV(RAND(),Inputs!$D$39,Inputs!$C$39)))-'Year Schedule'!$K$11+'Year Schedule'!$L$11)</f>
        <v>#VALUE!</v>
      </c>
      <c r="K165" s="0" t="e">
        <f aca="true">MAX(0,J165*(1+(_xlfn.NORM.INV(RAND(),Inputs!$D$39,Inputs!$C$39)))-'Year Schedule'!$K$12+'Year Schedule'!$L$12)</f>
        <v>#VALUE!</v>
      </c>
      <c r="L165" s="0" t="e">
        <f aca="true">MAX(0,K165*(1+(_xlfn.NORM.INV(RAND(),Inputs!$D$39,Inputs!$C$39)))-'Year Schedule'!$K$13+'Year Schedule'!$L$13)</f>
        <v>#VALUE!</v>
      </c>
      <c r="M165" s="0" t="e">
        <f aca="true">MAX(0,L165*(1+(_xlfn.NORM.INV(RAND(),Inputs!$D$39,Inputs!$C$39)))-'Year Schedule'!$K$14+'Year Schedule'!$L$14)</f>
        <v>#VALUE!</v>
      </c>
      <c r="N165" s="0" t="e">
        <f aca="true">MAX(0,M165*(1+(_xlfn.NORM.INV(RAND(),Inputs!$D$39,Inputs!$C$39)))-'Year Schedule'!$K$15+'Year Schedule'!$L$15)</f>
        <v>#VALUE!</v>
      </c>
      <c r="O165" s="0" t="e">
        <f aca="true">MAX(0,N165*(1+(_xlfn.NORM.INV(RAND(),Inputs!$D$39,Inputs!$C$39)))-'Year Schedule'!$K$16+'Year Schedule'!$L$16)</f>
        <v>#VALUE!</v>
      </c>
      <c r="P165" s="0" t="e">
        <f aca="true">MAX(0,O165*(1+(_xlfn.NORM.INV(RAND(),Inputs!$D$39,Inputs!$C$39)))-'Year Schedule'!$K$17+'Year Schedule'!$L$17)</f>
        <v>#VALUE!</v>
      </c>
      <c r="Q165" s="0" t="e">
        <f aca="true">MAX(0,P165*(1+(_xlfn.NORM.INV(RAND(),Inputs!$D$39,Inputs!$C$39)))-'Year Schedule'!$K$18+'Year Schedule'!$L$18)</f>
        <v>#VALUE!</v>
      </c>
      <c r="R165" s="0" t="e">
        <f aca="true">MAX(0,Q165*(1+(_xlfn.NORM.INV(RAND(),Inputs!$D$39,Inputs!$C$39)))-'Year Schedule'!$K$19+'Year Schedule'!$L$19)</f>
        <v>#VALUE!</v>
      </c>
      <c r="S165" s="0" t="e">
        <f aca="true">MAX(0,R165*(1+(_xlfn.NORM.INV(RAND(),Inputs!$D$39,Inputs!$C$39)))-'Year Schedule'!$K$20+'Year Schedule'!$L$20)</f>
        <v>#VALUE!</v>
      </c>
      <c r="T165" s="0" t="e">
        <f aca="true">MAX(0,S165*(1+(_xlfn.NORM.INV(RAND(),Inputs!$D$39,Inputs!$C$39)))-'Year Schedule'!$K$21+'Year Schedule'!$L$21)</f>
        <v>#VALUE!</v>
      </c>
      <c r="U165" s="0" t="e">
        <f aca="true">MAX(0,T165*(1+(_xlfn.NORM.INV(RAND(),Inputs!$D$39,Inputs!$C$39)))-'Year Schedule'!$K$22+'Year Schedule'!$L$22)</f>
        <v>#VALUE!</v>
      </c>
      <c r="V165" s="0" t="e">
        <f aca="true">MAX(0,U165*(1+(_xlfn.NORM.INV(RAND(),Inputs!$D$39,Inputs!$C$39)))-'Year Schedule'!$K$23+'Year Schedule'!$L$23)</f>
        <v>#VALUE!</v>
      </c>
      <c r="W165" s="0" t="e">
        <f aca="true">MAX(0,V165*(1+(_xlfn.NORM.INV(RAND(),Inputs!$D$39,Inputs!$C$39)))-'Year Schedule'!$K$24+'Year Schedule'!$L$24)</f>
        <v>#VALUE!</v>
      </c>
      <c r="X165" s="0" t="e">
        <f aca="true">MAX(0,W165*(1+(_xlfn.NORM.INV(RAND(),Inputs!$D$39,Inputs!$C$39)))-'Year Schedule'!$K$25+'Year Schedule'!$L$25)</f>
        <v>#VALUE!</v>
      </c>
      <c r="Y165" s="0" t="e">
        <f aca="true">MAX(0,X165*(1+(_xlfn.NORM.INV(RAND(),Inputs!$D$39,Inputs!$C$39)))-'Year Schedule'!$K$26+'Year Schedule'!$L$26)</f>
        <v>#VALUE!</v>
      </c>
      <c r="Z165" s="0" t="e">
        <f aca="true">MAX(0,Y165*(1+(_xlfn.NORM.INV(RAND(),Inputs!$D$39,Inputs!$C$39)))-'Year Schedule'!$K$27+'Year Schedule'!$L$27)</f>
        <v>#VALUE!</v>
      </c>
      <c r="AA165" s="0" t="e">
        <f aca="true">MAX(0,Z165*(1+(_xlfn.NORM.INV(RAND(),Inputs!$D$39,Inputs!$C$39)))-'Year Schedule'!$K$28+'Year Schedule'!$L$28)</f>
        <v>#VALUE!</v>
      </c>
      <c r="AB165" s="0" t="e">
        <f aca="true">MAX(0,AA165*(1+(_xlfn.NORM.INV(RAND(),Inputs!$D$39,Inputs!$C$39)))-'Year Schedule'!$K$29+'Year Schedule'!$L$29)</f>
        <v>#VALUE!</v>
      </c>
      <c r="AC165" s="0" t="e">
        <f aca="true">MAX(0,AB165*(1+(_xlfn.NORM.INV(RAND(),Inputs!$D$39,Inputs!$C$39)))-'Year Schedule'!$K$30+'Year Schedule'!$L$30)</f>
        <v>#VALUE!</v>
      </c>
      <c r="AD165" s="0" t="e">
        <f aca="true">MAX(0,AC165*(1+(_xlfn.NORM.INV(RAND(),Inputs!$D$39,Inputs!$C$39)))-'Year Schedule'!$K$31+'Year Schedule'!$L$31)</f>
        <v>#VALUE!</v>
      </c>
      <c r="AE165" s="0" t="e">
        <f aca="true">MAX(0,AD165*(1+(_xlfn.NORM.INV(RAND(),Inputs!$D$39,Inputs!$C$39)))-'Year Schedule'!$K$32+'Year Schedule'!$L$32)</f>
        <v>#VALUE!</v>
      </c>
      <c r="AF165" s="0" t="e">
        <f aca="true">MAX(0,AE165*(1+(_xlfn.NORM.INV(RAND(),Inputs!$D$39,Inputs!$C$39)))-'Year Schedule'!$K$33+'Year Schedule'!$L$33)</f>
        <v>#VALUE!</v>
      </c>
      <c r="AG165" s="0" t="e">
        <f aca="true">MAX(0,AF165*(1+(_xlfn.NORM.INV(RAND(),Inputs!$D$39,Inputs!$C$39)))-'Year Schedule'!$K$34+'Year Schedule'!$L$34)</f>
        <v>#VALUE!</v>
      </c>
      <c r="AH165" s="0" t="e">
        <f aca="true">MAX(0,AG165*(1+(_xlfn.NORM.INV(RAND(),Inputs!$D$39,Inputs!$C$39)))-'Year Schedule'!$K$35+'Year Schedule'!$L$35)</f>
        <v>#VALUE!</v>
      </c>
      <c r="AI165" s="0" t="e">
        <f aca="true">MAX(0,AH165*(1+(_xlfn.NORM.INV(RAND(),Inputs!$D$39,Inputs!$C$39)))-'Year Schedule'!$K$36+'Year Schedule'!$L$36)</f>
        <v>#VALUE!</v>
      </c>
      <c r="AJ165" s="0" t="e">
        <f aca="true">MAX(0,AI165*(1+(_xlfn.NORM.INV(RAND(),Inputs!$D$39,Inputs!$C$39)))-'Year Schedule'!$K$37+'Year Schedule'!$L$37)</f>
        <v>#VALUE!</v>
      </c>
      <c r="AK165" s="0" t="e">
        <f aca="true">MAX(0,AJ165*(1+(_xlfn.NORM.INV(RAND(),Inputs!$D$39,Inputs!$C$39)))-'Year Schedule'!$K$38+'Year Schedule'!$L$38)</f>
        <v>#VALUE!</v>
      </c>
      <c r="AL165" s="0" t="e">
        <f aca="true">MAX(0,AK165*(1+(_xlfn.NORM.INV(RAND(),Inputs!$D$39,Inputs!$C$39)))-'Year Schedule'!$K$39+'Year Schedule'!$L$39)</f>
        <v>#VALUE!</v>
      </c>
      <c r="AM165" s="0" t="e">
        <f aca="true">MAX(0,AL165*(1+(_xlfn.NORM.INV(RAND(),Inputs!$D$39,Inputs!$C$39)))-'Year Schedule'!$K$40+'Year Schedule'!$L$40)</f>
        <v>#VALUE!</v>
      </c>
      <c r="AN165" s="0" t="e">
        <f aca="true">MAX(0,AM165*(1+(_xlfn.NORM.INV(RAND(),Inputs!$D$39,Inputs!$C$39)))-'Year Schedule'!$K$41+'Year Schedule'!$L$41)</f>
        <v>#VALUE!</v>
      </c>
      <c r="AO165" s="0" t="e">
        <f aca="true">MAX(0,AN165*(1+(_xlfn.NORM.INV(RAND(),Inputs!$D$39,Inputs!$C$39)))-'Year Schedule'!$K$42+'Year Schedule'!$L$42)</f>
        <v>#VALUE!</v>
      </c>
      <c r="AP165" s="0" t="e">
        <f aca="true">MAX(0,AO165*(1+(_xlfn.NORM.INV(RAND(),Inputs!$D$39,Inputs!$C$39)))-'Year Schedule'!$K$43+'Year Schedule'!$L$43)</f>
        <v>#VALUE!</v>
      </c>
      <c r="AQ165" s="0" t="e">
        <f aca="true">MAX(0,AP165*(1+(_xlfn.NORM.INV(RAND(),Inputs!$D$39,Inputs!$C$39)))-'Year Schedule'!$K$44+'Year Schedule'!$L$44)</f>
        <v>#VALUE!</v>
      </c>
      <c r="AR165" s="0" t="e">
        <f aca="true">MAX(0,AQ165*(1+(_xlfn.NORM.INV(RAND(),Inputs!$D$39,Inputs!$C$39)))-'Year Schedule'!$K$45+'Year Schedule'!$L$45)</f>
        <v>#VALUE!</v>
      </c>
      <c r="AS165" s="0" t="e">
        <f aca="true">MAX(0,AR165*(1+(_xlfn.NORM.INV(RAND(),Inputs!$D$39,Inputs!$C$39)))-'Year Schedule'!$K$46+'Year Schedule'!$L$46)</f>
        <v>#VALUE!</v>
      </c>
      <c r="AT165" s="0" t="e">
        <f aca="true">MAX(0,AS165*(1+(_xlfn.NORM.INV(RAND(),Inputs!$D$39,Inputs!$C$39)))-'Year Schedule'!$K$47+'Year Schedule'!$L$47)</f>
        <v>#VALUE!</v>
      </c>
      <c r="AU165" s="0" t="e">
        <f aca="true">MAX(0,AT165*(1+(_xlfn.NORM.INV(RAND(),Inputs!$D$39,Inputs!$C$39)))-'Year Schedule'!$K$48+'Year Schedule'!$L$48)</f>
        <v>#VALUE!</v>
      </c>
      <c r="AV165" s="0" t="e">
        <f aca="true">MAX(0,AU165*(1+(_xlfn.NORM.INV(RAND(),Inputs!$D$39,Inputs!$C$39)))-'Year Schedule'!$K$49+'Year Schedule'!$L$49)</f>
        <v>#VALUE!</v>
      </c>
      <c r="AW165" s="0" t="e">
        <f aca="true">MAX(0,AV165*(1+(_xlfn.NORM.INV(RAND(),Inputs!$D$39,Inputs!$C$39)))-'Year Schedule'!$K$50+'Year Schedule'!$L$50)</f>
        <v>#VALUE!</v>
      </c>
      <c r="AX165" s="0" t="e">
        <f aca="true">MAX(0,AW165*(1+(_xlfn.NORM.INV(RAND(),Inputs!$D$39,Inputs!$C$39)))-'Year Schedule'!$K$51+'Year Schedule'!$L$51)</f>
        <v>#VALUE!</v>
      </c>
      <c r="AY165" s="0" t="e">
        <f aca="true">MAX(0,AX165*(1+(_xlfn.NORM.INV(RAND(),Inputs!$D$39,Inputs!$C$39)))-'Year Schedule'!$K$52+'Year Schedule'!$L$52)</f>
        <v>#VALUE!</v>
      </c>
      <c r="AZ165" s="0" t="e">
        <f aca="true">MAX(0,AY165*(1+(_xlfn.NORM.INV(RAND(),Inputs!$D$39,Inputs!$C$39)))-'Year Schedule'!$K$53+'Year Schedule'!$L$53)</f>
        <v>#VALUE!</v>
      </c>
      <c r="BA165" s="0" t="e">
        <f aca="false">INDEX(C165:AZ165,1,Inputs!$C$6)</f>
        <v>#VALUE!</v>
      </c>
      <c r="BB165" s="0" t="n">
        <f aca="false">IFERROR(EXP(SUMPRODUCT(LN((C165:INDEX(C165:AZ165,1,Inputs!$C$6)+$C$1004:INDEX($C$1004:$AZ$1004,1,Inputs!$C$6))/B165:INDEX(B165:AY165,1,Inputs!$C$6)))/Inputs!$C$6)-1,-1)</f>
        <v>-1</v>
      </c>
    </row>
    <row r="166" customFormat="false" ht="15" hidden="false" customHeight="true" outlineLevel="0" collapsed="false">
      <c r="A166" s="0" t="n">
        <v>164</v>
      </c>
      <c r="B166" s="177" t="n">
        <f aca="false">Inputs!$C$38</f>
        <v>0</v>
      </c>
      <c r="C166" s="0" t="e">
        <f aca="true">MAX(0,B166*(1+(_xlfn.NORM.INV(RAND(),Inputs!$D$39,Inputs!$C$39)))-'Year Schedule'!$K$4+'Year Schedule'!$L$4)</f>
        <v>#VALUE!</v>
      </c>
      <c r="D166" s="0" t="e">
        <f aca="true">MAX(0,C166*(1+(_xlfn.NORM.INV(RAND(),Inputs!$D$39,Inputs!$C$39)))-'Year Schedule'!$K$5+'Year Schedule'!$L$5)</f>
        <v>#VALUE!</v>
      </c>
      <c r="E166" s="0" t="e">
        <f aca="true">MAX(0,D166*(1+(_xlfn.NORM.INV(RAND(),Inputs!$D$39,Inputs!$C$39)))-'Year Schedule'!$K$6+'Year Schedule'!$L$6)</f>
        <v>#VALUE!</v>
      </c>
      <c r="F166" s="0" t="e">
        <f aca="true">MAX(0,E166*(1+(_xlfn.NORM.INV(RAND(),Inputs!$D$39,Inputs!$C$39)))-'Year Schedule'!$K$7+'Year Schedule'!$L$7)</f>
        <v>#VALUE!</v>
      </c>
      <c r="G166" s="0" t="e">
        <f aca="true">MAX(0,F166*(1+(_xlfn.NORM.INV(RAND(),Inputs!$D$39,Inputs!$C$39)))-'Year Schedule'!$K$8+'Year Schedule'!$L$8)</f>
        <v>#VALUE!</v>
      </c>
      <c r="H166" s="0" t="e">
        <f aca="true">MAX(0,G166*(1+(_xlfn.NORM.INV(RAND(),Inputs!$D$39,Inputs!$C$39)))-'Year Schedule'!$K$9+'Year Schedule'!$L$9)</f>
        <v>#VALUE!</v>
      </c>
      <c r="I166" s="0" t="e">
        <f aca="true">MAX(0,H166*(1+(_xlfn.NORM.INV(RAND(),Inputs!$D$39,Inputs!$C$39)))-'Year Schedule'!$K$10+'Year Schedule'!$L$10)</f>
        <v>#VALUE!</v>
      </c>
      <c r="J166" s="0" t="e">
        <f aca="true">MAX(0,I166*(1+(_xlfn.NORM.INV(RAND(),Inputs!$D$39,Inputs!$C$39)))-'Year Schedule'!$K$11+'Year Schedule'!$L$11)</f>
        <v>#VALUE!</v>
      </c>
      <c r="K166" s="0" t="e">
        <f aca="true">MAX(0,J166*(1+(_xlfn.NORM.INV(RAND(),Inputs!$D$39,Inputs!$C$39)))-'Year Schedule'!$K$12+'Year Schedule'!$L$12)</f>
        <v>#VALUE!</v>
      </c>
      <c r="L166" s="0" t="e">
        <f aca="true">MAX(0,K166*(1+(_xlfn.NORM.INV(RAND(),Inputs!$D$39,Inputs!$C$39)))-'Year Schedule'!$K$13+'Year Schedule'!$L$13)</f>
        <v>#VALUE!</v>
      </c>
      <c r="M166" s="0" t="e">
        <f aca="true">MAX(0,L166*(1+(_xlfn.NORM.INV(RAND(),Inputs!$D$39,Inputs!$C$39)))-'Year Schedule'!$K$14+'Year Schedule'!$L$14)</f>
        <v>#VALUE!</v>
      </c>
      <c r="N166" s="0" t="e">
        <f aca="true">MAX(0,M166*(1+(_xlfn.NORM.INV(RAND(),Inputs!$D$39,Inputs!$C$39)))-'Year Schedule'!$K$15+'Year Schedule'!$L$15)</f>
        <v>#VALUE!</v>
      </c>
      <c r="O166" s="0" t="e">
        <f aca="true">MAX(0,N166*(1+(_xlfn.NORM.INV(RAND(),Inputs!$D$39,Inputs!$C$39)))-'Year Schedule'!$K$16+'Year Schedule'!$L$16)</f>
        <v>#VALUE!</v>
      </c>
      <c r="P166" s="0" t="e">
        <f aca="true">MAX(0,O166*(1+(_xlfn.NORM.INV(RAND(),Inputs!$D$39,Inputs!$C$39)))-'Year Schedule'!$K$17+'Year Schedule'!$L$17)</f>
        <v>#VALUE!</v>
      </c>
      <c r="Q166" s="0" t="e">
        <f aca="true">MAX(0,P166*(1+(_xlfn.NORM.INV(RAND(),Inputs!$D$39,Inputs!$C$39)))-'Year Schedule'!$K$18+'Year Schedule'!$L$18)</f>
        <v>#VALUE!</v>
      </c>
      <c r="R166" s="0" t="e">
        <f aca="true">MAX(0,Q166*(1+(_xlfn.NORM.INV(RAND(),Inputs!$D$39,Inputs!$C$39)))-'Year Schedule'!$K$19+'Year Schedule'!$L$19)</f>
        <v>#VALUE!</v>
      </c>
      <c r="S166" s="0" t="e">
        <f aca="true">MAX(0,R166*(1+(_xlfn.NORM.INV(RAND(),Inputs!$D$39,Inputs!$C$39)))-'Year Schedule'!$K$20+'Year Schedule'!$L$20)</f>
        <v>#VALUE!</v>
      </c>
      <c r="T166" s="0" t="e">
        <f aca="true">MAX(0,S166*(1+(_xlfn.NORM.INV(RAND(),Inputs!$D$39,Inputs!$C$39)))-'Year Schedule'!$K$21+'Year Schedule'!$L$21)</f>
        <v>#VALUE!</v>
      </c>
      <c r="U166" s="0" t="e">
        <f aca="true">MAX(0,T166*(1+(_xlfn.NORM.INV(RAND(),Inputs!$D$39,Inputs!$C$39)))-'Year Schedule'!$K$22+'Year Schedule'!$L$22)</f>
        <v>#VALUE!</v>
      </c>
      <c r="V166" s="0" t="e">
        <f aca="true">MAX(0,U166*(1+(_xlfn.NORM.INV(RAND(),Inputs!$D$39,Inputs!$C$39)))-'Year Schedule'!$K$23+'Year Schedule'!$L$23)</f>
        <v>#VALUE!</v>
      </c>
      <c r="W166" s="0" t="e">
        <f aca="true">MAX(0,V166*(1+(_xlfn.NORM.INV(RAND(),Inputs!$D$39,Inputs!$C$39)))-'Year Schedule'!$K$24+'Year Schedule'!$L$24)</f>
        <v>#VALUE!</v>
      </c>
      <c r="X166" s="0" t="e">
        <f aca="true">MAX(0,W166*(1+(_xlfn.NORM.INV(RAND(),Inputs!$D$39,Inputs!$C$39)))-'Year Schedule'!$K$25+'Year Schedule'!$L$25)</f>
        <v>#VALUE!</v>
      </c>
      <c r="Y166" s="0" t="e">
        <f aca="true">MAX(0,X166*(1+(_xlfn.NORM.INV(RAND(),Inputs!$D$39,Inputs!$C$39)))-'Year Schedule'!$K$26+'Year Schedule'!$L$26)</f>
        <v>#VALUE!</v>
      </c>
      <c r="Z166" s="0" t="e">
        <f aca="true">MAX(0,Y166*(1+(_xlfn.NORM.INV(RAND(),Inputs!$D$39,Inputs!$C$39)))-'Year Schedule'!$K$27+'Year Schedule'!$L$27)</f>
        <v>#VALUE!</v>
      </c>
      <c r="AA166" s="0" t="e">
        <f aca="true">MAX(0,Z166*(1+(_xlfn.NORM.INV(RAND(),Inputs!$D$39,Inputs!$C$39)))-'Year Schedule'!$K$28+'Year Schedule'!$L$28)</f>
        <v>#VALUE!</v>
      </c>
      <c r="AB166" s="0" t="e">
        <f aca="true">MAX(0,AA166*(1+(_xlfn.NORM.INV(RAND(),Inputs!$D$39,Inputs!$C$39)))-'Year Schedule'!$K$29+'Year Schedule'!$L$29)</f>
        <v>#VALUE!</v>
      </c>
      <c r="AC166" s="0" t="e">
        <f aca="true">MAX(0,AB166*(1+(_xlfn.NORM.INV(RAND(),Inputs!$D$39,Inputs!$C$39)))-'Year Schedule'!$K$30+'Year Schedule'!$L$30)</f>
        <v>#VALUE!</v>
      </c>
      <c r="AD166" s="0" t="e">
        <f aca="true">MAX(0,AC166*(1+(_xlfn.NORM.INV(RAND(),Inputs!$D$39,Inputs!$C$39)))-'Year Schedule'!$K$31+'Year Schedule'!$L$31)</f>
        <v>#VALUE!</v>
      </c>
      <c r="AE166" s="0" t="e">
        <f aca="true">MAX(0,AD166*(1+(_xlfn.NORM.INV(RAND(),Inputs!$D$39,Inputs!$C$39)))-'Year Schedule'!$K$32+'Year Schedule'!$L$32)</f>
        <v>#VALUE!</v>
      </c>
      <c r="AF166" s="0" t="e">
        <f aca="true">MAX(0,AE166*(1+(_xlfn.NORM.INV(RAND(),Inputs!$D$39,Inputs!$C$39)))-'Year Schedule'!$K$33+'Year Schedule'!$L$33)</f>
        <v>#VALUE!</v>
      </c>
      <c r="AG166" s="0" t="e">
        <f aca="true">MAX(0,AF166*(1+(_xlfn.NORM.INV(RAND(),Inputs!$D$39,Inputs!$C$39)))-'Year Schedule'!$K$34+'Year Schedule'!$L$34)</f>
        <v>#VALUE!</v>
      </c>
      <c r="AH166" s="0" t="e">
        <f aca="true">MAX(0,AG166*(1+(_xlfn.NORM.INV(RAND(),Inputs!$D$39,Inputs!$C$39)))-'Year Schedule'!$K$35+'Year Schedule'!$L$35)</f>
        <v>#VALUE!</v>
      </c>
      <c r="AI166" s="0" t="e">
        <f aca="true">MAX(0,AH166*(1+(_xlfn.NORM.INV(RAND(),Inputs!$D$39,Inputs!$C$39)))-'Year Schedule'!$K$36+'Year Schedule'!$L$36)</f>
        <v>#VALUE!</v>
      </c>
      <c r="AJ166" s="0" t="e">
        <f aca="true">MAX(0,AI166*(1+(_xlfn.NORM.INV(RAND(),Inputs!$D$39,Inputs!$C$39)))-'Year Schedule'!$K$37+'Year Schedule'!$L$37)</f>
        <v>#VALUE!</v>
      </c>
      <c r="AK166" s="0" t="e">
        <f aca="true">MAX(0,AJ166*(1+(_xlfn.NORM.INV(RAND(),Inputs!$D$39,Inputs!$C$39)))-'Year Schedule'!$K$38+'Year Schedule'!$L$38)</f>
        <v>#VALUE!</v>
      </c>
      <c r="AL166" s="0" t="e">
        <f aca="true">MAX(0,AK166*(1+(_xlfn.NORM.INV(RAND(),Inputs!$D$39,Inputs!$C$39)))-'Year Schedule'!$K$39+'Year Schedule'!$L$39)</f>
        <v>#VALUE!</v>
      </c>
      <c r="AM166" s="0" t="e">
        <f aca="true">MAX(0,AL166*(1+(_xlfn.NORM.INV(RAND(),Inputs!$D$39,Inputs!$C$39)))-'Year Schedule'!$K$40+'Year Schedule'!$L$40)</f>
        <v>#VALUE!</v>
      </c>
      <c r="AN166" s="0" t="e">
        <f aca="true">MAX(0,AM166*(1+(_xlfn.NORM.INV(RAND(),Inputs!$D$39,Inputs!$C$39)))-'Year Schedule'!$K$41+'Year Schedule'!$L$41)</f>
        <v>#VALUE!</v>
      </c>
      <c r="AO166" s="0" t="e">
        <f aca="true">MAX(0,AN166*(1+(_xlfn.NORM.INV(RAND(),Inputs!$D$39,Inputs!$C$39)))-'Year Schedule'!$K$42+'Year Schedule'!$L$42)</f>
        <v>#VALUE!</v>
      </c>
      <c r="AP166" s="0" t="e">
        <f aca="true">MAX(0,AO166*(1+(_xlfn.NORM.INV(RAND(),Inputs!$D$39,Inputs!$C$39)))-'Year Schedule'!$K$43+'Year Schedule'!$L$43)</f>
        <v>#VALUE!</v>
      </c>
      <c r="AQ166" s="0" t="e">
        <f aca="true">MAX(0,AP166*(1+(_xlfn.NORM.INV(RAND(),Inputs!$D$39,Inputs!$C$39)))-'Year Schedule'!$K$44+'Year Schedule'!$L$44)</f>
        <v>#VALUE!</v>
      </c>
      <c r="AR166" s="0" t="e">
        <f aca="true">MAX(0,AQ166*(1+(_xlfn.NORM.INV(RAND(),Inputs!$D$39,Inputs!$C$39)))-'Year Schedule'!$K$45+'Year Schedule'!$L$45)</f>
        <v>#VALUE!</v>
      </c>
      <c r="AS166" s="0" t="e">
        <f aca="true">MAX(0,AR166*(1+(_xlfn.NORM.INV(RAND(),Inputs!$D$39,Inputs!$C$39)))-'Year Schedule'!$K$46+'Year Schedule'!$L$46)</f>
        <v>#VALUE!</v>
      </c>
      <c r="AT166" s="0" t="e">
        <f aca="true">MAX(0,AS166*(1+(_xlfn.NORM.INV(RAND(),Inputs!$D$39,Inputs!$C$39)))-'Year Schedule'!$K$47+'Year Schedule'!$L$47)</f>
        <v>#VALUE!</v>
      </c>
      <c r="AU166" s="0" t="e">
        <f aca="true">MAX(0,AT166*(1+(_xlfn.NORM.INV(RAND(),Inputs!$D$39,Inputs!$C$39)))-'Year Schedule'!$K$48+'Year Schedule'!$L$48)</f>
        <v>#VALUE!</v>
      </c>
      <c r="AV166" s="0" t="e">
        <f aca="true">MAX(0,AU166*(1+(_xlfn.NORM.INV(RAND(),Inputs!$D$39,Inputs!$C$39)))-'Year Schedule'!$K$49+'Year Schedule'!$L$49)</f>
        <v>#VALUE!</v>
      </c>
      <c r="AW166" s="0" t="e">
        <f aca="true">MAX(0,AV166*(1+(_xlfn.NORM.INV(RAND(),Inputs!$D$39,Inputs!$C$39)))-'Year Schedule'!$K$50+'Year Schedule'!$L$50)</f>
        <v>#VALUE!</v>
      </c>
      <c r="AX166" s="0" t="e">
        <f aca="true">MAX(0,AW166*(1+(_xlfn.NORM.INV(RAND(),Inputs!$D$39,Inputs!$C$39)))-'Year Schedule'!$K$51+'Year Schedule'!$L$51)</f>
        <v>#VALUE!</v>
      </c>
      <c r="AY166" s="0" t="e">
        <f aca="true">MAX(0,AX166*(1+(_xlfn.NORM.INV(RAND(),Inputs!$D$39,Inputs!$C$39)))-'Year Schedule'!$K$52+'Year Schedule'!$L$52)</f>
        <v>#VALUE!</v>
      </c>
      <c r="AZ166" s="0" t="e">
        <f aca="true">MAX(0,AY166*(1+(_xlfn.NORM.INV(RAND(),Inputs!$D$39,Inputs!$C$39)))-'Year Schedule'!$K$53+'Year Schedule'!$L$53)</f>
        <v>#VALUE!</v>
      </c>
      <c r="BA166" s="0" t="e">
        <f aca="false">INDEX(C166:AZ166,1,Inputs!$C$6)</f>
        <v>#VALUE!</v>
      </c>
      <c r="BB166" s="0" t="n">
        <f aca="false">IFERROR(EXP(SUMPRODUCT(LN((C166:INDEX(C166:AZ166,1,Inputs!$C$6)+$C$1004:INDEX($C$1004:$AZ$1004,1,Inputs!$C$6))/B166:INDEX(B166:AY166,1,Inputs!$C$6)))/Inputs!$C$6)-1,-1)</f>
        <v>-1</v>
      </c>
    </row>
    <row r="167" customFormat="false" ht="15" hidden="false" customHeight="true" outlineLevel="0" collapsed="false">
      <c r="A167" s="0" t="n">
        <v>165</v>
      </c>
      <c r="B167" s="177" t="n">
        <f aca="false">Inputs!$C$38</f>
        <v>0</v>
      </c>
      <c r="C167" s="0" t="e">
        <f aca="true">MAX(0,B167*(1+(_xlfn.NORM.INV(RAND(),Inputs!$D$39,Inputs!$C$39)))-'Year Schedule'!$K$4+'Year Schedule'!$L$4)</f>
        <v>#VALUE!</v>
      </c>
      <c r="D167" s="0" t="e">
        <f aca="true">MAX(0,C167*(1+(_xlfn.NORM.INV(RAND(),Inputs!$D$39,Inputs!$C$39)))-'Year Schedule'!$K$5+'Year Schedule'!$L$5)</f>
        <v>#VALUE!</v>
      </c>
      <c r="E167" s="0" t="e">
        <f aca="true">MAX(0,D167*(1+(_xlfn.NORM.INV(RAND(),Inputs!$D$39,Inputs!$C$39)))-'Year Schedule'!$K$6+'Year Schedule'!$L$6)</f>
        <v>#VALUE!</v>
      </c>
      <c r="F167" s="0" t="e">
        <f aca="true">MAX(0,E167*(1+(_xlfn.NORM.INV(RAND(),Inputs!$D$39,Inputs!$C$39)))-'Year Schedule'!$K$7+'Year Schedule'!$L$7)</f>
        <v>#VALUE!</v>
      </c>
      <c r="G167" s="0" t="e">
        <f aca="true">MAX(0,F167*(1+(_xlfn.NORM.INV(RAND(),Inputs!$D$39,Inputs!$C$39)))-'Year Schedule'!$K$8+'Year Schedule'!$L$8)</f>
        <v>#VALUE!</v>
      </c>
      <c r="H167" s="0" t="e">
        <f aca="true">MAX(0,G167*(1+(_xlfn.NORM.INV(RAND(),Inputs!$D$39,Inputs!$C$39)))-'Year Schedule'!$K$9+'Year Schedule'!$L$9)</f>
        <v>#VALUE!</v>
      </c>
      <c r="I167" s="0" t="e">
        <f aca="true">MAX(0,H167*(1+(_xlfn.NORM.INV(RAND(),Inputs!$D$39,Inputs!$C$39)))-'Year Schedule'!$K$10+'Year Schedule'!$L$10)</f>
        <v>#VALUE!</v>
      </c>
      <c r="J167" s="0" t="e">
        <f aca="true">MAX(0,I167*(1+(_xlfn.NORM.INV(RAND(),Inputs!$D$39,Inputs!$C$39)))-'Year Schedule'!$K$11+'Year Schedule'!$L$11)</f>
        <v>#VALUE!</v>
      </c>
      <c r="K167" s="0" t="e">
        <f aca="true">MAX(0,J167*(1+(_xlfn.NORM.INV(RAND(),Inputs!$D$39,Inputs!$C$39)))-'Year Schedule'!$K$12+'Year Schedule'!$L$12)</f>
        <v>#VALUE!</v>
      </c>
      <c r="L167" s="0" t="e">
        <f aca="true">MAX(0,K167*(1+(_xlfn.NORM.INV(RAND(),Inputs!$D$39,Inputs!$C$39)))-'Year Schedule'!$K$13+'Year Schedule'!$L$13)</f>
        <v>#VALUE!</v>
      </c>
      <c r="M167" s="0" t="e">
        <f aca="true">MAX(0,L167*(1+(_xlfn.NORM.INV(RAND(),Inputs!$D$39,Inputs!$C$39)))-'Year Schedule'!$K$14+'Year Schedule'!$L$14)</f>
        <v>#VALUE!</v>
      </c>
      <c r="N167" s="0" t="e">
        <f aca="true">MAX(0,M167*(1+(_xlfn.NORM.INV(RAND(),Inputs!$D$39,Inputs!$C$39)))-'Year Schedule'!$K$15+'Year Schedule'!$L$15)</f>
        <v>#VALUE!</v>
      </c>
      <c r="O167" s="0" t="e">
        <f aca="true">MAX(0,N167*(1+(_xlfn.NORM.INV(RAND(),Inputs!$D$39,Inputs!$C$39)))-'Year Schedule'!$K$16+'Year Schedule'!$L$16)</f>
        <v>#VALUE!</v>
      </c>
      <c r="P167" s="0" t="e">
        <f aca="true">MAX(0,O167*(1+(_xlfn.NORM.INV(RAND(),Inputs!$D$39,Inputs!$C$39)))-'Year Schedule'!$K$17+'Year Schedule'!$L$17)</f>
        <v>#VALUE!</v>
      </c>
      <c r="Q167" s="0" t="e">
        <f aca="true">MAX(0,P167*(1+(_xlfn.NORM.INV(RAND(),Inputs!$D$39,Inputs!$C$39)))-'Year Schedule'!$K$18+'Year Schedule'!$L$18)</f>
        <v>#VALUE!</v>
      </c>
      <c r="R167" s="0" t="e">
        <f aca="true">MAX(0,Q167*(1+(_xlfn.NORM.INV(RAND(),Inputs!$D$39,Inputs!$C$39)))-'Year Schedule'!$K$19+'Year Schedule'!$L$19)</f>
        <v>#VALUE!</v>
      </c>
      <c r="S167" s="0" t="e">
        <f aca="true">MAX(0,R167*(1+(_xlfn.NORM.INV(RAND(),Inputs!$D$39,Inputs!$C$39)))-'Year Schedule'!$K$20+'Year Schedule'!$L$20)</f>
        <v>#VALUE!</v>
      </c>
      <c r="T167" s="0" t="e">
        <f aca="true">MAX(0,S167*(1+(_xlfn.NORM.INV(RAND(),Inputs!$D$39,Inputs!$C$39)))-'Year Schedule'!$K$21+'Year Schedule'!$L$21)</f>
        <v>#VALUE!</v>
      </c>
      <c r="U167" s="0" t="e">
        <f aca="true">MAX(0,T167*(1+(_xlfn.NORM.INV(RAND(),Inputs!$D$39,Inputs!$C$39)))-'Year Schedule'!$K$22+'Year Schedule'!$L$22)</f>
        <v>#VALUE!</v>
      </c>
      <c r="V167" s="0" t="e">
        <f aca="true">MAX(0,U167*(1+(_xlfn.NORM.INV(RAND(),Inputs!$D$39,Inputs!$C$39)))-'Year Schedule'!$K$23+'Year Schedule'!$L$23)</f>
        <v>#VALUE!</v>
      </c>
      <c r="W167" s="0" t="e">
        <f aca="true">MAX(0,V167*(1+(_xlfn.NORM.INV(RAND(),Inputs!$D$39,Inputs!$C$39)))-'Year Schedule'!$K$24+'Year Schedule'!$L$24)</f>
        <v>#VALUE!</v>
      </c>
      <c r="X167" s="0" t="e">
        <f aca="true">MAX(0,W167*(1+(_xlfn.NORM.INV(RAND(),Inputs!$D$39,Inputs!$C$39)))-'Year Schedule'!$K$25+'Year Schedule'!$L$25)</f>
        <v>#VALUE!</v>
      </c>
      <c r="Y167" s="0" t="e">
        <f aca="true">MAX(0,X167*(1+(_xlfn.NORM.INV(RAND(),Inputs!$D$39,Inputs!$C$39)))-'Year Schedule'!$K$26+'Year Schedule'!$L$26)</f>
        <v>#VALUE!</v>
      </c>
      <c r="Z167" s="0" t="e">
        <f aca="true">MAX(0,Y167*(1+(_xlfn.NORM.INV(RAND(),Inputs!$D$39,Inputs!$C$39)))-'Year Schedule'!$K$27+'Year Schedule'!$L$27)</f>
        <v>#VALUE!</v>
      </c>
      <c r="AA167" s="0" t="e">
        <f aca="true">MAX(0,Z167*(1+(_xlfn.NORM.INV(RAND(),Inputs!$D$39,Inputs!$C$39)))-'Year Schedule'!$K$28+'Year Schedule'!$L$28)</f>
        <v>#VALUE!</v>
      </c>
      <c r="AB167" s="0" t="e">
        <f aca="true">MAX(0,AA167*(1+(_xlfn.NORM.INV(RAND(),Inputs!$D$39,Inputs!$C$39)))-'Year Schedule'!$K$29+'Year Schedule'!$L$29)</f>
        <v>#VALUE!</v>
      </c>
      <c r="AC167" s="0" t="e">
        <f aca="true">MAX(0,AB167*(1+(_xlfn.NORM.INV(RAND(),Inputs!$D$39,Inputs!$C$39)))-'Year Schedule'!$K$30+'Year Schedule'!$L$30)</f>
        <v>#VALUE!</v>
      </c>
      <c r="AD167" s="0" t="e">
        <f aca="true">MAX(0,AC167*(1+(_xlfn.NORM.INV(RAND(),Inputs!$D$39,Inputs!$C$39)))-'Year Schedule'!$K$31+'Year Schedule'!$L$31)</f>
        <v>#VALUE!</v>
      </c>
      <c r="AE167" s="0" t="e">
        <f aca="true">MAX(0,AD167*(1+(_xlfn.NORM.INV(RAND(),Inputs!$D$39,Inputs!$C$39)))-'Year Schedule'!$K$32+'Year Schedule'!$L$32)</f>
        <v>#VALUE!</v>
      </c>
      <c r="AF167" s="0" t="e">
        <f aca="true">MAX(0,AE167*(1+(_xlfn.NORM.INV(RAND(),Inputs!$D$39,Inputs!$C$39)))-'Year Schedule'!$K$33+'Year Schedule'!$L$33)</f>
        <v>#VALUE!</v>
      </c>
      <c r="AG167" s="0" t="e">
        <f aca="true">MAX(0,AF167*(1+(_xlfn.NORM.INV(RAND(),Inputs!$D$39,Inputs!$C$39)))-'Year Schedule'!$K$34+'Year Schedule'!$L$34)</f>
        <v>#VALUE!</v>
      </c>
      <c r="AH167" s="0" t="e">
        <f aca="true">MAX(0,AG167*(1+(_xlfn.NORM.INV(RAND(),Inputs!$D$39,Inputs!$C$39)))-'Year Schedule'!$K$35+'Year Schedule'!$L$35)</f>
        <v>#VALUE!</v>
      </c>
      <c r="AI167" s="0" t="e">
        <f aca="true">MAX(0,AH167*(1+(_xlfn.NORM.INV(RAND(),Inputs!$D$39,Inputs!$C$39)))-'Year Schedule'!$K$36+'Year Schedule'!$L$36)</f>
        <v>#VALUE!</v>
      </c>
      <c r="AJ167" s="0" t="e">
        <f aca="true">MAX(0,AI167*(1+(_xlfn.NORM.INV(RAND(),Inputs!$D$39,Inputs!$C$39)))-'Year Schedule'!$K$37+'Year Schedule'!$L$37)</f>
        <v>#VALUE!</v>
      </c>
      <c r="AK167" s="0" t="e">
        <f aca="true">MAX(0,AJ167*(1+(_xlfn.NORM.INV(RAND(),Inputs!$D$39,Inputs!$C$39)))-'Year Schedule'!$K$38+'Year Schedule'!$L$38)</f>
        <v>#VALUE!</v>
      </c>
      <c r="AL167" s="0" t="e">
        <f aca="true">MAX(0,AK167*(1+(_xlfn.NORM.INV(RAND(),Inputs!$D$39,Inputs!$C$39)))-'Year Schedule'!$K$39+'Year Schedule'!$L$39)</f>
        <v>#VALUE!</v>
      </c>
      <c r="AM167" s="0" t="e">
        <f aca="true">MAX(0,AL167*(1+(_xlfn.NORM.INV(RAND(),Inputs!$D$39,Inputs!$C$39)))-'Year Schedule'!$K$40+'Year Schedule'!$L$40)</f>
        <v>#VALUE!</v>
      </c>
      <c r="AN167" s="0" t="e">
        <f aca="true">MAX(0,AM167*(1+(_xlfn.NORM.INV(RAND(),Inputs!$D$39,Inputs!$C$39)))-'Year Schedule'!$K$41+'Year Schedule'!$L$41)</f>
        <v>#VALUE!</v>
      </c>
      <c r="AO167" s="0" t="e">
        <f aca="true">MAX(0,AN167*(1+(_xlfn.NORM.INV(RAND(),Inputs!$D$39,Inputs!$C$39)))-'Year Schedule'!$K$42+'Year Schedule'!$L$42)</f>
        <v>#VALUE!</v>
      </c>
      <c r="AP167" s="0" t="e">
        <f aca="true">MAX(0,AO167*(1+(_xlfn.NORM.INV(RAND(),Inputs!$D$39,Inputs!$C$39)))-'Year Schedule'!$K$43+'Year Schedule'!$L$43)</f>
        <v>#VALUE!</v>
      </c>
      <c r="AQ167" s="0" t="e">
        <f aca="true">MAX(0,AP167*(1+(_xlfn.NORM.INV(RAND(),Inputs!$D$39,Inputs!$C$39)))-'Year Schedule'!$K$44+'Year Schedule'!$L$44)</f>
        <v>#VALUE!</v>
      </c>
      <c r="AR167" s="0" t="e">
        <f aca="true">MAX(0,AQ167*(1+(_xlfn.NORM.INV(RAND(),Inputs!$D$39,Inputs!$C$39)))-'Year Schedule'!$K$45+'Year Schedule'!$L$45)</f>
        <v>#VALUE!</v>
      </c>
      <c r="AS167" s="0" t="e">
        <f aca="true">MAX(0,AR167*(1+(_xlfn.NORM.INV(RAND(),Inputs!$D$39,Inputs!$C$39)))-'Year Schedule'!$K$46+'Year Schedule'!$L$46)</f>
        <v>#VALUE!</v>
      </c>
      <c r="AT167" s="0" t="e">
        <f aca="true">MAX(0,AS167*(1+(_xlfn.NORM.INV(RAND(),Inputs!$D$39,Inputs!$C$39)))-'Year Schedule'!$K$47+'Year Schedule'!$L$47)</f>
        <v>#VALUE!</v>
      </c>
      <c r="AU167" s="0" t="e">
        <f aca="true">MAX(0,AT167*(1+(_xlfn.NORM.INV(RAND(),Inputs!$D$39,Inputs!$C$39)))-'Year Schedule'!$K$48+'Year Schedule'!$L$48)</f>
        <v>#VALUE!</v>
      </c>
      <c r="AV167" s="0" t="e">
        <f aca="true">MAX(0,AU167*(1+(_xlfn.NORM.INV(RAND(),Inputs!$D$39,Inputs!$C$39)))-'Year Schedule'!$K$49+'Year Schedule'!$L$49)</f>
        <v>#VALUE!</v>
      </c>
      <c r="AW167" s="0" t="e">
        <f aca="true">MAX(0,AV167*(1+(_xlfn.NORM.INV(RAND(),Inputs!$D$39,Inputs!$C$39)))-'Year Schedule'!$K$50+'Year Schedule'!$L$50)</f>
        <v>#VALUE!</v>
      </c>
      <c r="AX167" s="0" t="e">
        <f aca="true">MAX(0,AW167*(1+(_xlfn.NORM.INV(RAND(),Inputs!$D$39,Inputs!$C$39)))-'Year Schedule'!$K$51+'Year Schedule'!$L$51)</f>
        <v>#VALUE!</v>
      </c>
      <c r="AY167" s="0" t="e">
        <f aca="true">MAX(0,AX167*(1+(_xlfn.NORM.INV(RAND(),Inputs!$D$39,Inputs!$C$39)))-'Year Schedule'!$K$52+'Year Schedule'!$L$52)</f>
        <v>#VALUE!</v>
      </c>
      <c r="AZ167" s="0" t="e">
        <f aca="true">MAX(0,AY167*(1+(_xlfn.NORM.INV(RAND(),Inputs!$D$39,Inputs!$C$39)))-'Year Schedule'!$K$53+'Year Schedule'!$L$53)</f>
        <v>#VALUE!</v>
      </c>
      <c r="BA167" s="0" t="e">
        <f aca="false">INDEX(C167:AZ167,1,Inputs!$C$6)</f>
        <v>#VALUE!</v>
      </c>
      <c r="BB167" s="0" t="n">
        <f aca="false">IFERROR(EXP(SUMPRODUCT(LN((C167:INDEX(C167:AZ167,1,Inputs!$C$6)+$C$1004:INDEX($C$1004:$AZ$1004,1,Inputs!$C$6))/B167:INDEX(B167:AY167,1,Inputs!$C$6)))/Inputs!$C$6)-1,-1)</f>
        <v>-1</v>
      </c>
    </row>
    <row r="168" customFormat="false" ht="15" hidden="false" customHeight="true" outlineLevel="0" collapsed="false">
      <c r="A168" s="0" t="n">
        <v>166</v>
      </c>
      <c r="B168" s="177" t="n">
        <f aca="false">Inputs!$C$38</f>
        <v>0</v>
      </c>
      <c r="C168" s="0" t="e">
        <f aca="true">MAX(0,B168*(1+(_xlfn.NORM.INV(RAND(),Inputs!$D$39,Inputs!$C$39)))-'Year Schedule'!$K$4+'Year Schedule'!$L$4)</f>
        <v>#VALUE!</v>
      </c>
      <c r="D168" s="0" t="e">
        <f aca="true">MAX(0,C168*(1+(_xlfn.NORM.INV(RAND(),Inputs!$D$39,Inputs!$C$39)))-'Year Schedule'!$K$5+'Year Schedule'!$L$5)</f>
        <v>#VALUE!</v>
      </c>
      <c r="E168" s="0" t="e">
        <f aca="true">MAX(0,D168*(1+(_xlfn.NORM.INV(RAND(),Inputs!$D$39,Inputs!$C$39)))-'Year Schedule'!$K$6+'Year Schedule'!$L$6)</f>
        <v>#VALUE!</v>
      </c>
      <c r="F168" s="0" t="e">
        <f aca="true">MAX(0,E168*(1+(_xlfn.NORM.INV(RAND(),Inputs!$D$39,Inputs!$C$39)))-'Year Schedule'!$K$7+'Year Schedule'!$L$7)</f>
        <v>#VALUE!</v>
      </c>
      <c r="G168" s="0" t="e">
        <f aca="true">MAX(0,F168*(1+(_xlfn.NORM.INV(RAND(),Inputs!$D$39,Inputs!$C$39)))-'Year Schedule'!$K$8+'Year Schedule'!$L$8)</f>
        <v>#VALUE!</v>
      </c>
      <c r="H168" s="0" t="e">
        <f aca="true">MAX(0,G168*(1+(_xlfn.NORM.INV(RAND(),Inputs!$D$39,Inputs!$C$39)))-'Year Schedule'!$K$9+'Year Schedule'!$L$9)</f>
        <v>#VALUE!</v>
      </c>
      <c r="I168" s="0" t="e">
        <f aca="true">MAX(0,H168*(1+(_xlfn.NORM.INV(RAND(),Inputs!$D$39,Inputs!$C$39)))-'Year Schedule'!$K$10+'Year Schedule'!$L$10)</f>
        <v>#VALUE!</v>
      </c>
      <c r="J168" s="0" t="e">
        <f aca="true">MAX(0,I168*(1+(_xlfn.NORM.INV(RAND(),Inputs!$D$39,Inputs!$C$39)))-'Year Schedule'!$K$11+'Year Schedule'!$L$11)</f>
        <v>#VALUE!</v>
      </c>
      <c r="K168" s="0" t="e">
        <f aca="true">MAX(0,J168*(1+(_xlfn.NORM.INV(RAND(),Inputs!$D$39,Inputs!$C$39)))-'Year Schedule'!$K$12+'Year Schedule'!$L$12)</f>
        <v>#VALUE!</v>
      </c>
      <c r="L168" s="0" t="e">
        <f aca="true">MAX(0,K168*(1+(_xlfn.NORM.INV(RAND(),Inputs!$D$39,Inputs!$C$39)))-'Year Schedule'!$K$13+'Year Schedule'!$L$13)</f>
        <v>#VALUE!</v>
      </c>
      <c r="M168" s="0" t="e">
        <f aca="true">MAX(0,L168*(1+(_xlfn.NORM.INV(RAND(),Inputs!$D$39,Inputs!$C$39)))-'Year Schedule'!$K$14+'Year Schedule'!$L$14)</f>
        <v>#VALUE!</v>
      </c>
      <c r="N168" s="0" t="e">
        <f aca="true">MAX(0,M168*(1+(_xlfn.NORM.INV(RAND(),Inputs!$D$39,Inputs!$C$39)))-'Year Schedule'!$K$15+'Year Schedule'!$L$15)</f>
        <v>#VALUE!</v>
      </c>
      <c r="O168" s="0" t="e">
        <f aca="true">MAX(0,N168*(1+(_xlfn.NORM.INV(RAND(),Inputs!$D$39,Inputs!$C$39)))-'Year Schedule'!$K$16+'Year Schedule'!$L$16)</f>
        <v>#VALUE!</v>
      </c>
      <c r="P168" s="0" t="e">
        <f aca="true">MAX(0,O168*(1+(_xlfn.NORM.INV(RAND(),Inputs!$D$39,Inputs!$C$39)))-'Year Schedule'!$K$17+'Year Schedule'!$L$17)</f>
        <v>#VALUE!</v>
      </c>
      <c r="Q168" s="0" t="e">
        <f aca="true">MAX(0,P168*(1+(_xlfn.NORM.INV(RAND(),Inputs!$D$39,Inputs!$C$39)))-'Year Schedule'!$K$18+'Year Schedule'!$L$18)</f>
        <v>#VALUE!</v>
      </c>
      <c r="R168" s="0" t="e">
        <f aca="true">MAX(0,Q168*(1+(_xlfn.NORM.INV(RAND(),Inputs!$D$39,Inputs!$C$39)))-'Year Schedule'!$K$19+'Year Schedule'!$L$19)</f>
        <v>#VALUE!</v>
      </c>
      <c r="S168" s="0" t="e">
        <f aca="true">MAX(0,R168*(1+(_xlfn.NORM.INV(RAND(),Inputs!$D$39,Inputs!$C$39)))-'Year Schedule'!$K$20+'Year Schedule'!$L$20)</f>
        <v>#VALUE!</v>
      </c>
      <c r="T168" s="0" t="e">
        <f aca="true">MAX(0,S168*(1+(_xlfn.NORM.INV(RAND(),Inputs!$D$39,Inputs!$C$39)))-'Year Schedule'!$K$21+'Year Schedule'!$L$21)</f>
        <v>#VALUE!</v>
      </c>
      <c r="U168" s="0" t="e">
        <f aca="true">MAX(0,T168*(1+(_xlfn.NORM.INV(RAND(),Inputs!$D$39,Inputs!$C$39)))-'Year Schedule'!$K$22+'Year Schedule'!$L$22)</f>
        <v>#VALUE!</v>
      </c>
      <c r="V168" s="0" t="e">
        <f aca="true">MAX(0,U168*(1+(_xlfn.NORM.INV(RAND(),Inputs!$D$39,Inputs!$C$39)))-'Year Schedule'!$K$23+'Year Schedule'!$L$23)</f>
        <v>#VALUE!</v>
      </c>
      <c r="W168" s="0" t="e">
        <f aca="true">MAX(0,V168*(1+(_xlfn.NORM.INV(RAND(),Inputs!$D$39,Inputs!$C$39)))-'Year Schedule'!$K$24+'Year Schedule'!$L$24)</f>
        <v>#VALUE!</v>
      </c>
      <c r="X168" s="0" t="e">
        <f aca="true">MAX(0,W168*(1+(_xlfn.NORM.INV(RAND(),Inputs!$D$39,Inputs!$C$39)))-'Year Schedule'!$K$25+'Year Schedule'!$L$25)</f>
        <v>#VALUE!</v>
      </c>
      <c r="Y168" s="0" t="e">
        <f aca="true">MAX(0,X168*(1+(_xlfn.NORM.INV(RAND(),Inputs!$D$39,Inputs!$C$39)))-'Year Schedule'!$K$26+'Year Schedule'!$L$26)</f>
        <v>#VALUE!</v>
      </c>
      <c r="Z168" s="0" t="e">
        <f aca="true">MAX(0,Y168*(1+(_xlfn.NORM.INV(RAND(),Inputs!$D$39,Inputs!$C$39)))-'Year Schedule'!$K$27+'Year Schedule'!$L$27)</f>
        <v>#VALUE!</v>
      </c>
      <c r="AA168" s="0" t="e">
        <f aca="true">MAX(0,Z168*(1+(_xlfn.NORM.INV(RAND(),Inputs!$D$39,Inputs!$C$39)))-'Year Schedule'!$K$28+'Year Schedule'!$L$28)</f>
        <v>#VALUE!</v>
      </c>
      <c r="AB168" s="0" t="e">
        <f aca="true">MAX(0,AA168*(1+(_xlfn.NORM.INV(RAND(),Inputs!$D$39,Inputs!$C$39)))-'Year Schedule'!$K$29+'Year Schedule'!$L$29)</f>
        <v>#VALUE!</v>
      </c>
      <c r="AC168" s="0" t="e">
        <f aca="true">MAX(0,AB168*(1+(_xlfn.NORM.INV(RAND(),Inputs!$D$39,Inputs!$C$39)))-'Year Schedule'!$K$30+'Year Schedule'!$L$30)</f>
        <v>#VALUE!</v>
      </c>
      <c r="AD168" s="0" t="e">
        <f aca="true">MAX(0,AC168*(1+(_xlfn.NORM.INV(RAND(),Inputs!$D$39,Inputs!$C$39)))-'Year Schedule'!$K$31+'Year Schedule'!$L$31)</f>
        <v>#VALUE!</v>
      </c>
      <c r="AE168" s="0" t="e">
        <f aca="true">MAX(0,AD168*(1+(_xlfn.NORM.INV(RAND(),Inputs!$D$39,Inputs!$C$39)))-'Year Schedule'!$K$32+'Year Schedule'!$L$32)</f>
        <v>#VALUE!</v>
      </c>
      <c r="AF168" s="0" t="e">
        <f aca="true">MAX(0,AE168*(1+(_xlfn.NORM.INV(RAND(),Inputs!$D$39,Inputs!$C$39)))-'Year Schedule'!$K$33+'Year Schedule'!$L$33)</f>
        <v>#VALUE!</v>
      </c>
      <c r="AG168" s="0" t="e">
        <f aca="true">MAX(0,AF168*(1+(_xlfn.NORM.INV(RAND(),Inputs!$D$39,Inputs!$C$39)))-'Year Schedule'!$K$34+'Year Schedule'!$L$34)</f>
        <v>#VALUE!</v>
      </c>
      <c r="AH168" s="0" t="e">
        <f aca="true">MAX(0,AG168*(1+(_xlfn.NORM.INV(RAND(),Inputs!$D$39,Inputs!$C$39)))-'Year Schedule'!$K$35+'Year Schedule'!$L$35)</f>
        <v>#VALUE!</v>
      </c>
      <c r="AI168" s="0" t="e">
        <f aca="true">MAX(0,AH168*(1+(_xlfn.NORM.INV(RAND(),Inputs!$D$39,Inputs!$C$39)))-'Year Schedule'!$K$36+'Year Schedule'!$L$36)</f>
        <v>#VALUE!</v>
      </c>
      <c r="AJ168" s="0" t="e">
        <f aca="true">MAX(0,AI168*(1+(_xlfn.NORM.INV(RAND(),Inputs!$D$39,Inputs!$C$39)))-'Year Schedule'!$K$37+'Year Schedule'!$L$37)</f>
        <v>#VALUE!</v>
      </c>
      <c r="AK168" s="0" t="e">
        <f aca="true">MAX(0,AJ168*(1+(_xlfn.NORM.INV(RAND(),Inputs!$D$39,Inputs!$C$39)))-'Year Schedule'!$K$38+'Year Schedule'!$L$38)</f>
        <v>#VALUE!</v>
      </c>
      <c r="AL168" s="0" t="e">
        <f aca="true">MAX(0,AK168*(1+(_xlfn.NORM.INV(RAND(),Inputs!$D$39,Inputs!$C$39)))-'Year Schedule'!$K$39+'Year Schedule'!$L$39)</f>
        <v>#VALUE!</v>
      </c>
      <c r="AM168" s="0" t="e">
        <f aca="true">MAX(0,AL168*(1+(_xlfn.NORM.INV(RAND(),Inputs!$D$39,Inputs!$C$39)))-'Year Schedule'!$K$40+'Year Schedule'!$L$40)</f>
        <v>#VALUE!</v>
      </c>
      <c r="AN168" s="0" t="e">
        <f aca="true">MAX(0,AM168*(1+(_xlfn.NORM.INV(RAND(),Inputs!$D$39,Inputs!$C$39)))-'Year Schedule'!$K$41+'Year Schedule'!$L$41)</f>
        <v>#VALUE!</v>
      </c>
      <c r="AO168" s="0" t="e">
        <f aca="true">MAX(0,AN168*(1+(_xlfn.NORM.INV(RAND(),Inputs!$D$39,Inputs!$C$39)))-'Year Schedule'!$K$42+'Year Schedule'!$L$42)</f>
        <v>#VALUE!</v>
      </c>
      <c r="AP168" s="0" t="e">
        <f aca="true">MAX(0,AO168*(1+(_xlfn.NORM.INV(RAND(),Inputs!$D$39,Inputs!$C$39)))-'Year Schedule'!$K$43+'Year Schedule'!$L$43)</f>
        <v>#VALUE!</v>
      </c>
      <c r="AQ168" s="0" t="e">
        <f aca="true">MAX(0,AP168*(1+(_xlfn.NORM.INV(RAND(),Inputs!$D$39,Inputs!$C$39)))-'Year Schedule'!$K$44+'Year Schedule'!$L$44)</f>
        <v>#VALUE!</v>
      </c>
      <c r="AR168" s="0" t="e">
        <f aca="true">MAX(0,AQ168*(1+(_xlfn.NORM.INV(RAND(),Inputs!$D$39,Inputs!$C$39)))-'Year Schedule'!$K$45+'Year Schedule'!$L$45)</f>
        <v>#VALUE!</v>
      </c>
      <c r="AS168" s="0" t="e">
        <f aca="true">MAX(0,AR168*(1+(_xlfn.NORM.INV(RAND(),Inputs!$D$39,Inputs!$C$39)))-'Year Schedule'!$K$46+'Year Schedule'!$L$46)</f>
        <v>#VALUE!</v>
      </c>
      <c r="AT168" s="0" t="e">
        <f aca="true">MAX(0,AS168*(1+(_xlfn.NORM.INV(RAND(),Inputs!$D$39,Inputs!$C$39)))-'Year Schedule'!$K$47+'Year Schedule'!$L$47)</f>
        <v>#VALUE!</v>
      </c>
      <c r="AU168" s="0" t="e">
        <f aca="true">MAX(0,AT168*(1+(_xlfn.NORM.INV(RAND(),Inputs!$D$39,Inputs!$C$39)))-'Year Schedule'!$K$48+'Year Schedule'!$L$48)</f>
        <v>#VALUE!</v>
      </c>
      <c r="AV168" s="0" t="e">
        <f aca="true">MAX(0,AU168*(1+(_xlfn.NORM.INV(RAND(),Inputs!$D$39,Inputs!$C$39)))-'Year Schedule'!$K$49+'Year Schedule'!$L$49)</f>
        <v>#VALUE!</v>
      </c>
      <c r="AW168" s="0" t="e">
        <f aca="true">MAX(0,AV168*(1+(_xlfn.NORM.INV(RAND(),Inputs!$D$39,Inputs!$C$39)))-'Year Schedule'!$K$50+'Year Schedule'!$L$50)</f>
        <v>#VALUE!</v>
      </c>
      <c r="AX168" s="0" t="e">
        <f aca="true">MAX(0,AW168*(1+(_xlfn.NORM.INV(RAND(),Inputs!$D$39,Inputs!$C$39)))-'Year Schedule'!$K$51+'Year Schedule'!$L$51)</f>
        <v>#VALUE!</v>
      </c>
      <c r="AY168" s="0" t="e">
        <f aca="true">MAX(0,AX168*(1+(_xlfn.NORM.INV(RAND(),Inputs!$D$39,Inputs!$C$39)))-'Year Schedule'!$K$52+'Year Schedule'!$L$52)</f>
        <v>#VALUE!</v>
      </c>
      <c r="AZ168" s="0" t="e">
        <f aca="true">MAX(0,AY168*(1+(_xlfn.NORM.INV(RAND(),Inputs!$D$39,Inputs!$C$39)))-'Year Schedule'!$K$53+'Year Schedule'!$L$53)</f>
        <v>#VALUE!</v>
      </c>
      <c r="BA168" s="0" t="e">
        <f aca="false">INDEX(C168:AZ168,1,Inputs!$C$6)</f>
        <v>#VALUE!</v>
      </c>
      <c r="BB168" s="0" t="n">
        <f aca="false">IFERROR(EXP(SUMPRODUCT(LN((C168:INDEX(C168:AZ168,1,Inputs!$C$6)+$C$1004:INDEX($C$1004:$AZ$1004,1,Inputs!$C$6))/B168:INDEX(B168:AY168,1,Inputs!$C$6)))/Inputs!$C$6)-1,-1)</f>
        <v>-1</v>
      </c>
    </row>
    <row r="169" customFormat="false" ht="15" hidden="false" customHeight="true" outlineLevel="0" collapsed="false">
      <c r="A169" s="0" t="n">
        <v>167</v>
      </c>
      <c r="B169" s="177" t="n">
        <f aca="false">Inputs!$C$38</f>
        <v>0</v>
      </c>
      <c r="C169" s="0" t="e">
        <f aca="true">MAX(0,B169*(1+(_xlfn.NORM.INV(RAND(),Inputs!$D$39,Inputs!$C$39)))-'Year Schedule'!$K$4+'Year Schedule'!$L$4)</f>
        <v>#VALUE!</v>
      </c>
      <c r="D169" s="0" t="e">
        <f aca="true">MAX(0,C169*(1+(_xlfn.NORM.INV(RAND(),Inputs!$D$39,Inputs!$C$39)))-'Year Schedule'!$K$5+'Year Schedule'!$L$5)</f>
        <v>#VALUE!</v>
      </c>
      <c r="E169" s="0" t="e">
        <f aca="true">MAX(0,D169*(1+(_xlfn.NORM.INV(RAND(),Inputs!$D$39,Inputs!$C$39)))-'Year Schedule'!$K$6+'Year Schedule'!$L$6)</f>
        <v>#VALUE!</v>
      </c>
      <c r="F169" s="0" t="e">
        <f aca="true">MAX(0,E169*(1+(_xlfn.NORM.INV(RAND(),Inputs!$D$39,Inputs!$C$39)))-'Year Schedule'!$K$7+'Year Schedule'!$L$7)</f>
        <v>#VALUE!</v>
      </c>
      <c r="G169" s="0" t="e">
        <f aca="true">MAX(0,F169*(1+(_xlfn.NORM.INV(RAND(),Inputs!$D$39,Inputs!$C$39)))-'Year Schedule'!$K$8+'Year Schedule'!$L$8)</f>
        <v>#VALUE!</v>
      </c>
      <c r="H169" s="0" t="e">
        <f aca="true">MAX(0,G169*(1+(_xlfn.NORM.INV(RAND(),Inputs!$D$39,Inputs!$C$39)))-'Year Schedule'!$K$9+'Year Schedule'!$L$9)</f>
        <v>#VALUE!</v>
      </c>
      <c r="I169" s="0" t="e">
        <f aca="true">MAX(0,H169*(1+(_xlfn.NORM.INV(RAND(),Inputs!$D$39,Inputs!$C$39)))-'Year Schedule'!$K$10+'Year Schedule'!$L$10)</f>
        <v>#VALUE!</v>
      </c>
      <c r="J169" s="0" t="e">
        <f aca="true">MAX(0,I169*(1+(_xlfn.NORM.INV(RAND(),Inputs!$D$39,Inputs!$C$39)))-'Year Schedule'!$K$11+'Year Schedule'!$L$11)</f>
        <v>#VALUE!</v>
      </c>
      <c r="K169" s="0" t="e">
        <f aca="true">MAX(0,J169*(1+(_xlfn.NORM.INV(RAND(),Inputs!$D$39,Inputs!$C$39)))-'Year Schedule'!$K$12+'Year Schedule'!$L$12)</f>
        <v>#VALUE!</v>
      </c>
      <c r="L169" s="0" t="e">
        <f aca="true">MAX(0,K169*(1+(_xlfn.NORM.INV(RAND(),Inputs!$D$39,Inputs!$C$39)))-'Year Schedule'!$K$13+'Year Schedule'!$L$13)</f>
        <v>#VALUE!</v>
      </c>
      <c r="M169" s="0" t="e">
        <f aca="true">MAX(0,L169*(1+(_xlfn.NORM.INV(RAND(),Inputs!$D$39,Inputs!$C$39)))-'Year Schedule'!$K$14+'Year Schedule'!$L$14)</f>
        <v>#VALUE!</v>
      </c>
      <c r="N169" s="0" t="e">
        <f aca="true">MAX(0,M169*(1+(_xlfn.NORM.INV(RAND(),Inputs!$D$39,Inputs!$C$39)))-'Year Schedule'!$K$15+'Year Schedule'!$L$15)</f>
        <v>#VALUE!</v>
      </c>
      <c r="O169" s="0" t="e">
        <f aca="true">MAX(0,N169*(1+(_xlfn.NORM.INV(RAND(),Inputs!$D$39,Inputs!$C$39)))-'Year Schedule'!$K$16+'Year Schedule'!$L$16)</f>
        <v>#VALUE!</v>
      </c>
      <c r="P169" s="0" t="e">
        <f aca="true">MAX(0,O169*(1+(_xlfn.NORM.INV(RAND(),Inputs!$D$39,Inputs!$C$39)))-'Year Schedule'!$K$17+'Year Schedule'!$L$17)</f>
        <v>#VALUE!</v>
      </c>
      <c r="Q169" s="0" t="e">
        <f aca="true">MAX(0,P169*(1+(_xlfn.NORM.INV(RAND(),Inputs!$D$39,Inputs!$C$39)))-'Year Schedule'!$K$18+'Year Schedule'!$L$18)</f>
        <v>#VALUE!</v>
      </c>
      <c r="R169" s="0" t="e">
        <f aca="true">MAX(0,Q169*(1+(_xlfn.NORM.INV(RAND(),Inputs!$D$39,Inputs!$C$39)))-'Year Schedule'!$K$19+'Year Schedule'!$L$19)</f>
        <v>#VALUE!</v>
      </c>
      <c r="S169" s="0" t="e">
        <f aca="true">MAX(0,R169*(1+(_xlfn.NORM.INV(RAND(),Inputs!$D$39,Inputs!$C$39)))-'Year Schedule'!$K$20+'Year Schedule'!$L$20)</f>
        <v>#VALUE!</v>
      </c>
      <c r="T169" s="0" t="e">
        <f aca="true">MAX(0,S169*(1+(_xlfn.NORM.INV(RAND(),Inputs!$D$39,Inputs!$C$39)))-'Year Schedule'!$K$21+'Year Schedule'!$L$21)</f>
        <v>#VALUE!</v>
      </c>
      <c r="U169" s="0" t="e">
        <f aca="true">MAX(0,T169*(1+(_xlfn.NORM.INV(RAND(),Inputs!$D$39,Inputs!$C$39)))-'Year Schedule'!$K$22+'Year Schedule'!$L$22)</f>
        <v>#VALUE!</v>
      </c>
      <c r="V169" s="0" t="e">
        <f aca="true">MAX(0,U169*(1+(_xlfn.NORM.INV(RAND(),Inputs!$D$39,Inputs!$C$39)))-'Year Schedule'!$K$23+'Year Schedule'!$L$23)</f>
        <v>#VALUE!</v>
      </c>
      <c r="W169" s="0" t="e">
        <f aca="true">MAX(0,V169*(1+(_xlfn.NORM.INV(RAND(),Inputs!$D$39,Inputs!$C$39)))-'Year Schedule'!$K$24+'Year Schedule'!$L$24)</f>
        <v>#VALUE!</v>
      </c>
      <c r="X169" s="0" t="e">
        <f aca="true">MAX(0,W169*(1+(_xlfn.NORM.INV(RAND(),Inputs!$D$39,Inputs!$C$39)))-'Year Schedule'!$K$25+'Year Schedule'!$L$25)</f>
        <v>#VALUE!</v>
      </c>
      <c r="Y169" s="0" t="e">
        <f aca="true">MAX(0,X169*(1+(_xlfn.NORM.INV(RAND(),Inputs!$D$39,Inputs!$C$39)))-'Year Schedule'!$K$26+'Year Schedule'!$L$26)</f>
        <v>#VALUE!</v>
      </c>
      <c r="Z169" s="0" t="e">
        <f aca="true">MAX(0,Y169*(1+(_xlfn.NORM.INV(RAND(),Inputs!$D$39,Inputs!$C$39)))-'Year Schedule'!$K$27+'Year Schedule'!$L$27)</f>
        <v>#VALUE!</v>
      </c>
      <c r="AA169" s="0" t="e">
        <f aca="true">MAX(0,Z169*(1+(_xlfn.NORM.INV(RAND(),Inputs!$D$39,Inputs!$C$39)))-'Year Schedule'!$K$28+'Year Schedule'!$L$28)</f>
        <v>#VALUE!</v>
      </c>
      <c r="AB169" s="0" t="e">
        <f aca="true">MAX(0,AA169*(1+(_xlfn.NORM.INV(RAND(),Inputs!$D$39,Inputs!$C$39)))-'Year Schedule'!$K$29+'Year Schedule'!$L$29)</f>
        <v>#VALUE!</v>
      </c>
      <c r="AC169" s="0" t="e">
        <f aca="true">MAX(0,AB169*(1+(_xlfn.NORM.INV(RAND(),Inputs!$D$39,Inputs!$C$39)))-'Year Schedule'!$K$30+'Year Schedule'!$L$30)</f>
        <v>#VALUE!</v>
      </c>
      <c r="AD169" s="0" t="e">
        <f aca="true">MAX(0,AC169*(1+(_xlfn.NORM.INV(RAND(),Inputs!$D$39,Inputs!$C$39)))-'Year Schedule'!$K$31+'Year Schedule'!$L$31)</f>
        <v>#VALUE!</v>
      </c>
      <c r="AE169" s="0" t="e">
        <f aca="true">MAX(0,AD169*(1+(_xlfn.NORM.INV(RAND(),Inputs!$D$39,Inputs!$C$39)))-'Year Schedule'!$K$32+'Year Schedule'!$L$32)</f>
        <v>#VALUE!</v>
      </c>
      <c r="AF169" s="0" t="e">
        <f aca="true">MAX(0,AE169*(1+(_xlfn.NORM.INV(RAND(),Inputs!$D$39,Inputs!$C$39)))-'Year Schedule'!$K$33+'Year Schedule'!$L$33)</f>
        <v>#VALUE!</v>
      </c>
      <c r="AG169" s="0" t="e">
        <f aca="true">MAX(0,AF169*(1+(_xlfn.NORM.INV(RAND(),Inputs!$D$39,Inputs!$C$39)))-'Year Schedule'!$K$34+'Year Schedule'!$L$34)</f>
        <v>#VALUE!</v>
      </c>
      <c r="AH169" s="0" t="e">
        <f aca="true">MAX(0,AG169*(1+(_xlfn.NORM.INV(RAND(),Inputs!$D$39,Inputs!$C$39)))-'Year Schedule'!$K$35+'Year Schedule'!$L$35)</f>
        <v>#VALUE!</v>
      </c>
      <c r="AI169" s="0" t="e">
        <f aca="true">MAX(0,AH169*(1+(_xlfn.NORM.INV(RAND(),Inputs!$D$39,Inputs!$C$39)))-'Year Schedule'!$K$36+'Year Schedule'!$L$36)</f>
        <v>#VALUE!</v>
      </c>
      <c r="AJ169" s="0" t="e">
        <f aca="true">MAX(0,AI169*(1+(_xlfn.NORM.INV(RAND(),Inputs!$D$39,Inputs!$C$39)))-'Year Schedule'!$K$37+'Year Schedule'!$L$37)</f>
        <v>#VALUE!</v>
      </c>
      <c r="AK169" s="0" t="e">
        <f aca="true">MAX(0,AJ169*(1+(_xlfn.NORM.INV(RAND(),Inputs!$D$39,Inputs!$C$39)))-'Year Schedule'!$K$38+'Year Schedule'!$L$38)</f>
        <v>#VALUE!</v>
      </c>
      <c r="AL169" s="0" t="e">
        <f aca="true">MAX(0,AK169*(1+(_xlfn.NORM.INV(RAND(),Inputs!$D$39,Inputs!$C$39)))-'Year Schedule'!$K$39+'Year Schedule'!$L$39)</f>
        <v>#VALUE!</v>
      </c>
      <c r="AM169" s="0" t="e">
        <f aca="true">MAX(0,AL169*(1+(_xlfn.NORM.INV(RAND(),Inputs!$D$39,Inputs!$C$39)))-'Year Schedule'!$K$40+'Year Schedule'!$L$40)</f>
        <v>#VALUE!</v>
      </c>
      <c r="AN169" s="0" t="e">
        <f aca="true">MAX(0,AM169*(1+(_xlfn.NORM.INV(RAND(),Inputs!$D$39,Inputs!$C$39)))-'Year Schedule'!$K$41+'Year Schedule'!$L$41)</f>
        <v>#VALUE!</v>
      </c>
      <c r="AO169" s="0" t="e">
        <f aca="true">MAX(0,AN169*(1+(_xlfn.NORM.INV(RAND(),Inputs!$D$39,Inputs!$C$39)))-'Year Schedule'!$K$42+'Year Schedule'!$L$42)</f>
        <v>#VALUE!</v>
      </c>
      <c r="AP169" s="0" t="e">
        <f aca="true">MAX(0,AO169*(1+(_xlfn.NORM.INV(RAND(),Inputs!$D$39,Inputs!$C$39)))-'Year Schedule'!$K$43+'Year Schedule'!$L$43)</f>
        <v>#VALUE!</v>
      </c>
      <c r="AQ169" s="0" t="e">
        <f aca="true">MAX(0,AP169*(1+(_xlfn.NORM.INV(RAND(),Inputs!$D$39,Inputs!$C$39)))-'Year Schedule'!$K$44+'Year Schedule'!$L$44)</f>
        <v>#VALUE!</v>
      </c>
      <c r="AR169" s="0" t="e">
        <f aca="true">MAX(0,AQ169*(1+(_xlfn.NORM.INV(RAND(),Inputs!$D$39,Inputs!$C$39)))-'Year Schedule'!$K$45+'Year Schedule'!$L$45)</f>
        <v>#VALUE!</v>
      </c>
      <c r="AS169" s="0" t="e">
        <f aca="true">MAX(0,AR169*(1+(_xlfn.NORM.INV(RAND(),Inputs!$D$39,Inputs!$C$39)))-'Year Schedule'!$K$46+'Year Schedule'!$L$46)</f>
        <v>#VALUE!</v>
      </c>
      <c r="AT169" s="0" t="e">
        <f aca="true">MAX(0,AS169*(1+(_xlfn.NORM.INV(RAND(),Inputs!$D$39,Inputs!$C$39)))-'Year Schedule'!$K$47+'Year Schedule'!$L$47)</f>
        <v>#VALUE!</v>
      </c>
      <c r="AU169" s="0" t="e">
        <f aca="true">MAX(0,AT169*(1+(_xlfn.NORM.INV(RAND(),Inputs!$D$39,Inputs!$C$39)))-'Year Schedule'!$K$48+'Year Schedule'!$L$48)</f>
        <v>#VALUE!</v>
      </c>
      <c r="AV169" s="0" t="e">
        <f aca="true">MAX(0,AU169*(1+(_xlfn.NORM.INV(RAND(),Inputs!$D$39,Inputs!$C$39)))-'Year Schedule'!$K$49+'Year Schedule'!$L$49)</f>
        <v>#VALUE!</v>
      </c>
      <c r="AW169" s="0" t="e">
        <f aca="true">MAX(0,AV169*(1+(_xlfn.NORM.INV(RAND(),Inputs!$D$39,Inputs!$C$39)))-'Year Schedule'!$K$50+'Year Schedule'!$L$50)</f>
        <v>#VALUE!</v>
      </c>
      <c r="AX169" s="0" t="e">
        <f aca="true">MAX(0,AW169*(1+(_xlfn.NORM.INV(RAND(),Inputs!$D$39,Inputs!$C$39)))-'Year Schedule'!$K$51+'Year Schedule'!$L$51)</f>
        <v>#VALUE!</v>
      </c>
      <c r="AY169" s="0" t="e">
        <f aca="true">MAX(0,AX169*(1+(_xlfn.NORM.INV(RAND(),Inputs!$D$39,Inputs!$C$39)))-'Year Schedule'!$K$52+'Year Schedule'!$L$52)</f>
        <v>#VALUE!</v>
      </c>
      <c r="AZ169" s="0" t="e">
        <f aca="true">MAX(0,AY169*(1+(_xlfn.NORM.INV(RAND(),Inputs!$D$39,Inputs!$C$39)))-'Year Schedule'!$K$53+'Year Schedule'!$L$53)</f>
        <v>#VALUE!</v>
      </c>
      <c r="BA169" s="0" t="e">
        <f aca="false">INDEX(C169:AZ169,1,Inputs!$C$6)</f>
        <v>#VALUE!</v>
      </c>
      <c r="BB169" s="0" t="n">
        <f aca="false">IFERROR(EXP(SUMPRODUCT(LN((C169:INDEX(C169:AZ169,1,Inputs!$C$6)+$C$1004:INDEX($C$1004:$AZ$1004,1,Inputs!$C$6))/B169:INDEX(B169:AY169,1,Inputs!$C$6)))/Inputs!$C$6)-1,-1)</f>
        <v>-1</v>
      </c>
    </row>
    <row r="170" customFormat="false" ht="15" hidden="false" customHeight="true" outlineLevel="0" collapsed="false">
      <c r="A170" s="0" t="n">
        <v>168</v>
      </c>
      <c r="B170" s="177" t="n">
        <f aca="false">Inputs!$C$38</f>
        <v>0</v>
      </c>
      <c r="C170" s="0" t="e">
        <f aca="true">MAX(0,B170*(1+(_xlfn.NORM.INV(RAND(),Inputs!$D$39,Inputs!$C$39)))-'Year Schedule'!$K$4+'Year Schedule'!$L$4)</f>
        <v>#VALUE!</v>
      </c>
      <c r="D170" s="0" t="e">
        <f aca="true">MAX(0,C170*(1+(_xlfn.NORM.INV(RAND(),Inputs!$D$39,Inputs!$C$39)))-'Year Schedule'!$K$5+'Year Schedule'!$L$5)</f>
        <v>#VALUE!</v>
      </c>
      <c r="E170" s="0" t="e">
        <f aca="true">MAX(0,D170*(1+(_xlfn.NORM.INV(RAND(),Inputs!$D$39,Inputs!$C$39)))-'Year Schedule'!$K$6+'Year Schedule'!$L$6)</f>
        <v>#VALUE!</v>
      </c>
      <c r="F170" s="0" t="e">
        <f aca="true">MAX(0,E170*(1+(_xlfn.NORM.INV(RAND(),Inputs!$D$39,Inputs!$C$39)))-'Year Schedule'!$K$7+'Year Schedule'!$L$7)</f>
        <v>#VALUE!</v>
      </c>
      <c r="G170" s="0" t="e">
        <f aca="true">MAX(0,F170*(1+(_xlfn.NORM.INV(RAND(),Inputs!$D$39,Inputs!$C$39)))-'Year Schedule'!$K$8+'Year Schedule'!$L$8)</f>
        <v>#VALUE!</v>
      </c>
      <c r="H170" s="0" t="e">
        <f aca="true">MAX(0,G170*(1+(_xlfn.NORM.INV(RAND(),Inputs!$D$39,Inputs!$C$39)))-'Year Schedule'!$K$9+'Year Schedule'!$L$9)</f>
        <v>#VALUE!</v>
      </c>
      <c r="I170" s="0" t="e">
        <f aca="true">MAX(0,H170*(1+(_xlfn.NORM.INV(RAND(),Inputs!$D$39,Inputs!$C$39)))-'Year Schedule'!$K$10+'Year Schedule'!$L$10)</f>
        <v>#VALUE!</v>
      </c>
      <c r="J170" s="0" t="e">
        <f aca="true">MAX(0,I170*(1+(_xlfn.NORM.INV(RAND(),Inputs!$D$39,Inputs!$C$39)))-'Year Schedule'!$K$11+'Year Schedule'!$L$11)</f>
        <v>#VALUE!</v>
      </c>
      <c r="K170" s="0" t="e">
        <f aca="true">MAX(0,J170*(1+(_xlfn.NORM.INV(RAND(),Inputs!$D$39,Inputs!$C$39)))-'Year Schedule'!$K$12+'Year Schedule'!$L$12)</f>
        <v>#VALUE!</v>
      </c>
      <c r="L170" s="0" t="e">
        <f aca="true">MAX(0,K170*(1+(_xlfn.NORM.INV(RAND(),Inputs!$D$39,Inputs!$C$39)))-'Year Schedule'!$K$13+'Year Schedule'!$L$13)</f>
        <v>#VALUE!</v>
      </c>
      <c r="M170" s="0" t="e">
        <f aca="true">MAX(0,L170*(1+(_xlfn.NORM.INV(RAND(),Inputs!$D$39,Inputs!$C$39)))-'Year Schedule'!$K$14+'Year Schedule'!$L$14)</f>
        <v>#VALUE!</v>
      </c>
      <c r="N170" s="0" t="e">
        <f aca="true">MAX(0,M170*(1+(_xlfn.NORM.INV(RAND(),Inputs!$D$39,Inputs!$C$39)))-'Year Schedule'!$K$15+'Year Schedule'!$L$15)</f>
        <v>#VALUE!</v>
      </c>
      <c r="O170" s="0" t="e">
        <f aca="true">MAX(0,N170*(1+(_xlfn.NORM.INV(RAND(),Inputs!$D$39,Inputs!$C$39)))-'Year Schedule'!$K$16+'Year Schedule'!$L$16)</f>
        <v>#VALUE!</v>
      </c>
      <c r="P170" s="0" t="e">
        <f aca="true">MAX(0,O170*(1+(_xlfn.NORM.INV(RAND(),Inputs!$D$39,Inputs!$C$39)))-'Year Schedule'!$K$17+'Year Schedule'!$L$17)</f>
        <v>#VALUE!</v>
      </c>
      <c r="Q170" s="0" t="e">
        <f aca="true">MAX(0,P170*(1+(_xlfn.NORM.INV(RAND(),Inputs!$D$39,Inputs!$C$39)))-'Year Schedule'!$K$18+'Year Schedule'!$L$18)</f>
        <v>#VALUE!</v>
      </c>
      <c r="R170" s="0" t="e">
        <f aca="true">MAX(0,Q170*(1+(_xlfn.NORM.INV(RAND(),Inputs!$D$39,Inputs!$C$39)))-'Year Schedule'!$K$19+'Year Schedule'!$L$19)</f>
        <v>#VALUE!</v>
      </c>
      <c r="S170" s="0" t="e">
        <f aca="true">MAX(0,R170*(1+(_xlfn.NORM.INV(RAND(),Inputs!$D$39,Inputs!$C$39)))-'Year Schedule'!$K$20+'Year Schedule'!$L$20)</f>
        <v>#VALUE!</v>
      </c>
      <c r="T170" s="0" t="e">
        <f aca="true">MAX(0,S170*(1+(_xlfn.NORM.INV(RAND(),Inputs!$D$39,Inputs!$C$39)))-'Year Schedule'!$K$21+'Year Schedule'!$L$21)</f>
        <v>#VALUE!</v>
      </c>
      <c r="U170" s="0" t="e">
        <f aca="true">MAX(0,T170*(1+(_xlfn.NORM.INV(RAND(),Inputs!$D$39,Inputs!$C$39)))-'Year Schedule'!$K$22+'Year Schedule'!$L$22)</f>
        <v>#VALUE!</v>
      </c>
      <c r="V170" s="0" t="e">
        <f aca="true">MAX(0,U170*(1+(_xlfn.NORM.INV(RAND(),Inputs!$D$39,Inputs!$C$39)))-'Year Schedule'!$K$23+'Year Schedule'!$L$23)</f>
        <v>#VALUE!</v>
      </c>
      <c r="W170" s="0" t="e">
        <f aca="true">MAX(0,V170*(1+(_xlfn.NORM.INV(RAND(),Inputs!$D$39,Inputs!$C$39)))-'Year Schedule'!$K$24+'Year Schedule'!$L$24)</f>
        <v>#VALUE!</v>
      </c>
      <c r="X170" s="0" t="e">
        <f aca="true">MAX(0,W170*(1+(_xlfn.NORM.INV(RAND(),Inputs!$D$39,Inputs!$C$39)))-'Year Schedule'!$K$25+'Year Schedule'!$L$25)</f>
        <v>#VALUE!</v>
      </c>
      <c r="Y170" s="0" t="e">
        <f aca="true">MAX(0,X170*(1+(_xlfn.NORM.INV(RAND(),Inputs!$D$39,Inputs!$C$39)))-'Year Schedule'!$K$26+'Year Schedule'!$L$26)</f>
        <v>#VALUE!</v>
      </c>
      <c r="Z170" s="0" t="e">
        <f aca="true">MAX(0,Y170*(1+(_xlfn.NORM.INV(RAND(),Inputs!$D$39,Inputs!$C$39)))-'Year Schedule'!$K$27+'Year Schedule'!$L$27)</f>
        <v>#VALUE!</v>
      </c>
      <c r="AA170" s="0" t="e">
        <f aca="true">MAX(0,Z170*(1+(_xlfn.NORM.INV(RAND(),Inputs!$D$39,Inputs!$C$39)))-'Year Schedule'!$K$28+'Year Schedule'!$L$28)</f>
        <v>#VALUE!</v>
      </c>
      <c r="AB170" s="0" t="e">
        <f aca="true">MAX(0,AA170*(1+(_xlfn.NORM.INV(RAND(),Inputs!$D$39,Inputs!$C$39)))-'Year Schedule'!$K$29+'Year Schedule'!$L$29)</f>
        <v>#VALUE!</v>
      </c>
      <c r="AC170" s="0" t="e">
        <f aca="true">MAX(0,AB170*(1+(_xlfn.NORM.INV(RAND(),Inputs!$D$39,Inputs!$C$39)))-'Year Schedule'!$K$30+'Year Schedule'!$L$30)</f>
        <v>#VALUE!</v>
      </c>
      <c r="AD170" s="0" t="e">
        <f aca="true">MAX(0,AC170*(1+(_xlfn.NORM.INV(RAND(),Inputs!$D$39,Inputs!$C$39)))-'Year Schedule'!$K$31+'Year Schedule'!$L$31)</f>
        <v>#VALUE!</v>
      </c>
      <c r="AE170" s="0" t="e">
        <f aca="true">MAX(0,AD170*(1+(_xlfn.NORM.INV(RAND(),Inputs!$D$39,Inputs!$C$39)))-'Year Schedule'!$K$32+'Year Schedule'!$L$32)</f>
        <v>#VALUE!</v>
      </c>
      <c r="AF170" s="0" t="e">
        <f aca="true">MAX(0,AE170*(1+(_xlfn.NORM.INV(RAND(),Inputs!$D$39,Inputs!$C$39)))-'Year Schedule'!$K$33+'Year Schedule'!$L$33)</f>
        <v>#VALUE!</v>
      </c>
      <c r="AG170" s="0" t="e">
        <f aca="true">MAX(0,AF170*(1+(_xlfn.NORM.INV(RAND(),Inputs!$D$39,Inputs!$C$39)))-'Year Schedule'!$K$34+'Year Schedule'!$L$34)</f>
        <v>#VALUE!</v>
      </c>
      <c r="AH170" s="0" t="e">
        <f aca="true">MAX(0,AG170*(1+(_xlfn.NORM.INV(RAND(),Inputs!$D$39,Inputs!$C$39)))-'Year Schedule'!$K$35+'Year Schedule'!$L$35)</f>
        <v>#VALUE!</v>
      </c>
      <c r="AI170" s="0" t="e">
        <f aca="true">MAX(0,AH170*(1+(_xlfn.NORM.INV(RAND(),Inputs!$D$39,Inputs!$C$39)))-'Year Schedule'!$K$36+'Year Schedule'!$L$36)</f>
        <v>#VALUE!</v>
      </c>
      <c r="AJ170" s="0" t="e">
        <f aca="true">MAX(0,AI170*(1+(_xlfn.NORM.INV(RAND(),Inputs!$D$39,Inputs!$C$39)))-'Year Schedule'!$K$37+'Year Schedule'!$L$37)</f>
        <v>#VALUE!</v>
      </c>
      <c r="AK170" s="0" t="e">
        <f aca="true">MAX(0,AJ170*(1+(_xlfn.NORM.INV(RAND(),Inputs!$D$39,Inputs!$C$39)))-'Year Schedule'!$K$38+'Year Schedule'!$L$38)</f>
        <v>#VALUE!</v>
      </c>
      <c r="AL170" s="0" t="e">
        <f aca="true">MAX(0,AK170*(1+(_xlfn.NORM.INV(RAND(),Inputs!$D$39,Inputs!$C$39)))-'Year Schedule'!$K$39+'Year Schedule'!$L$39)</f>
        <v>#VALUE!</v>
      </c>
      <c r="AM170" s="0" t="e">
        <f aca="true">MAX(0,AL170*(1+(_xlfn.NORM.INV(RAND(),Inputs!$D$39,Inputs!$C$39)))-'Year Schedule'!$K$40+'Year Schedule'!$L$40)</f>
        <v>#VALUE!</v>
      </c>
      <c r="AN170" s="0" t="e">
        <f aca="true">MAX(0,AM170*(1+(_xlfn.NORM.INV(RAND(),Inputs!$D$39,Inputs!$C$39)))-'Year Schedule'!$K$41+'Year Schedule'!$L$41)</f>
        <v>#VALUE!</v>
      </c>
      <c r="AO170" s="0" t="e">
        <f aca="true">MAX(0,AN170*(1+(_xlfn.NORM.INV(RAND(),Inputs!$D$39,Inputs!$C$39)))-'Year Schedule'!$K$42+'Year Schedule'!$L$42)</f>
        <v>#VALUE!</v>
      </c>
      <c r="AP170" s="0" t="e">
        <f aca="true">MAX(0,AO170*(1+(_xlfn.NORM.INV(RAND(),Inputs!$D$39,Inputs!$C$39)))-'Year Schedule'!$K$43+'Year Schedule'!$L$43)</f>
        <v>#VALUE!</v>
      </c>
      <c r="AQ170" s="0" t="e">
        <f aca="true">MAX(0,AP170*(1+(_xlfn.NORM.INV(RAND(),Inputs!$D$39,Inputs!$C$39)))-'Year Schedule'!$K$44+'Year Schedule'!$L$44)</f>
        <v>#VALUE!</v>
      </c>
      <c r="AR170" s="0" t="e">
        <f aca="true">MAX(0,AQ170*(1+(_xlfn.NORM.INV(RAND(),Inputs!$D$39,Inputs!$C$39)))-'Year Schedule'!$K$45+'Year Schedule'!$L$45)</f>
        <v>#VALUE!</v>
      </c>
      <c r="AS170" s="0" t="e">
        <f aca="true">MAX(0,AR170*(1+(_xlfn.NORM.INV(RAND(),Inputs!$D$39,Inputs!$C$39)))-'Year Schedule'!$K$46+'Year Schedule'!$L$46)</f>
        <v>#VALUE!</v>
      </c>
      <c r="AT170" s="0" t="e">
        <f aca="true">MAX(0,AS170*(1+(_xlfn.NORM.INV(RAND(),Inputs!$D$39,Inputs!$C$39)))-'Year Schedule'!$K$47+'Year Schedule'!$L$47)</f>
        <v>#VALUE!</v>
      </c>
      <c r="AU170" s="0" t="e">
        <f aca="true">MAX(0,AT170*(1+(_xlfn.NORM.INV(RAND(),Inputs!$D$39,Inputs!$C$39)))-'Year Schedule'!$K$48+'Year Schedule'!$L$48)</f>
        <v>#VALUE!</v>
      </c>
      <c r="AV170" s="0" t="e">
        <f aca="true">MAX(0,AU170*(1+(_xlfn.NORM.INV(RAND(),Inputs!$D$39,Inputs!$C$39)))-'Year Schedule'!$K$49+'Year Schedule'!$L$49)</f>
        <v>#VALUE!</v>
      </c>
      <c r="AW170" s="0" t="e">
        <f aca="true">MAX(0,AV170*(1+(_xlfn.NORM.INV(RAND(),Inputs!$D$39,Inputs!$C$39)))-'Year Schedule'!$K$50+'Year Schedule'!$L$50)</f>
        <v>#VALUE!</v>
      </c>
      <c r="AX170" s="0" t="e">
        <f aca="true">MAX(0,AW170*(1+(_xlfn.NORM.INV(RAND(),Inputs!$D$39,Inputs!$C$39)))-'Year Schedule'!$K$51+'Year Schedule'!$L$51)</f>
        <v>#VALUE!</v>
      </c>
      <c r="AY170" s="0" t="e">
        <f aca="true">MAX(0,AX170*(1+(_xlfn.NORM.INV(RAND(),Inputs!$D$39,Inputs!$C$39)))-'Year Schedule'!$K$52+'Year Schedule'!$L$52)</f>
        <v>#VALUE!</v>
      </c>
      <c r="AZ170" s="0" t="e">
        <f aca="true">MAX(0,AY170*(1+(_xlfn.NORM.INV(RAND(),Inputs!$D$39,Inputs!$C$39)))-'Year Schedule'!$K$53+'Year Schedule'!$L$53)</f>
        <v>#VALUE!</v>
      </c>
      <c r="BA170" s="0" t="e">
        <f aca="false">INDEX(C170:AZ170,1,Inputs!$C$6)</f>
        <v>#VALUE!</v>
      </c>
      <c r="BB170" s="0" t="n">
        <f aca="false">IFERROR(EXP(SUMPRODUCT(LN((C170:INDEX(C170:AZ170,1,Inputs!$C$6)+$C$1004:INDEX($C$1004:$AZ$1004,1,Inputs!$C$6))/B170:INDEX(B170:AY170,1,Inputs!$C$6)))/Inputs!$C$6)-1,-1)</f>
        <v>-1</v>
      </c>
    </row>
    <row r="171" customFormat="false" ht="15" hidden="false" customHeight="true" outlineLevel="0" collapsed="false">
      <c r="A171" s="0" t="n">
        <v>169</v>
      </c>
      <c r="B171" s="177" t="n">
        <f aca="false">Inputs!$C$38</f>
        <v>0</v>
      </c>
      <c r="C171" s="0" t="e">
        <f aca="true">MAX(0,B171*(1+(_xlfn.NORM.INV(RAND(),Inputs!$D$39,Inputs!$C$39)))-'Year Schedule'!$K$4+'Year Schedule'!$L$4)</f>
        <v>#VALUE!</v>
      </c>
      <c r="D171" s="0" t="e">
        <f aca="true">MAX(0,C171*(1+(_xlfn.NORM.INV(RAND(),Inputs!$D$39,Inputs!$C$39)))-'Year Schedule'!$K$5+'Year Schedule'!$L$5)</f>
        <v>#VALUE!</v>
      </c>
      <c r="E171" s="0" t="e">
        <f aca="true">MAX(0,D171*(1+(_xlfn.NORM.INV(RAND(),Inputs!$D$39,Inputs!$C$39)))-'Year Schedule'!$K$6+'Year Schedule'!$L$6)</f>
        <v>#VALUE!</v>
      </c>
      <c r="F171" s="0" t="e">
        <f aca="true">MAX(0,E171*(1+(_xlfn.NORM.INV(RAND(),Inputs!$D$39,Inputs!$C$39)))-'Year Schedule'!$K$7+'Year Schedule'!$L$7)</f>
        <v>#VALUE!</v>
      </c>
      <c r="G171" s="0" t="e">
        <f aca="true">MAX(0,F171*(1+(_xlfn.NORM.INV(RAND(),Inputs!$D$39,Inputs!$C$39)))-'Year Schedule'!$K$8+'Year Schedule'!$L$8)</f>
        <v>#VALUE!</v>
      </c>
      <c r="H171" s="0" t="e">
        <f aca="true">MAX(0,G171*(1+(_xlfn.NORM.INV(RAND(),Inputs!$D$39,Inputs!$C$39)))-'Year Schedule'!$K$9+'Year Schedule'!$L$9)</f>
        <v>#VALUE!</v>
      </c>
      <c r="I171" s="0" t="e">
        <f aca="true">MAX(0,H171*(1+(_xlfn.NORM.INV(RAND(),Inputs!$D$39,Inputs!$C$39)))-'Year Schedule'!$K$10+'Year Schedule'!$L$10)</f>
        <v>#VALUE!</v>
      </c>
      <c r="J171" s="0" t="e">
        <f aca="true">MAX(0,I171*(1+(_xlfn.NORM.INV(RAND(),Inputs!$D$39,Inputs!$C$39)))-'Year Schedule'!$K$11+'Year Schedule'!$L$11)</f>
        <v>#VALUE!</v>
      </c>
      <c r="K171" s="0" t="e">
        <f aca="true">MAX(0,J171*(1+(_xlfn.NORM.INV(RAND(),Inputs!$D$39,Inputs!$C$39)))-'Year Schedule'!$K$12+'Year Schedule'!$L$12)</f>
        <v>#VALUE!</v>
      </c>
      <c r="L171" s="0" t="e">
        <f aca="true">MAX(0,K171*(1+(_xlfn.NORM.INV(RAND(),Inputs!$D$39,Inputs!$C$39)))-'Year Schedule'!$K$13+'Year Schedule'!$L$13)</f>
        <v>#VALUE!</v>
      </c>
      <c r="M171" s="0" t="e">
        <f aca="true">MAX(0,L171*(1+(_xlfn.NORM.INV(RAND(),Inputs!$D$39,Inputs!$C$39)))-'Year Schedule'!$K$14+'Year Schedule'!$L$14)</f>
        <v>#VALUE!</v>
      </c>
      <c r="N171" s="0" t="e">
        <f aca="true">MAX(0,M171*(1+(_xlfn.NORM.INV(RAND(),Inputs!$D$39,Inputs!$C$39)))-'Year Schedule'!$K$15+'Year Schedule'!$L$15)</f>
        <v>#VALUE!</v>
      </c>
      <c r="O171" s="0" t="e">
        <f aca="true">MAX(0,N171*(1+(_xlfn.NORM.INV(RAND(),Inputs!$D$39,Inputs!$C$39)))-'Year Schedule'!$K$16+'Year Schedule'!$L$16)</f>
        <v>#VALUE!</v>
      </c>
      <c r="P171" s="0" t="e">
        <f aca="true">MAX(0,O171*(1+(_xlfn.NORM.INV(RAND(),Inputs!$D$39,Inputs!$C$39)))-'Year Schedule'!$K$17+'Year Schedule'!$L$17)</f>
        <v>#VALUE!</v>
      </c>
      <c r="Q171" s="0" t="e">
        <f aca="true">MAX(0,P171*(1+(_xlfn.NORM.INV(RAND(),Inputs!$D$39,Inputs!$C$39)))-'Year Schedule'!$K$18+'Year Schedule'!$L$18)</f>
        <v>#VALUE!</v>
      </c>
      <c r="R171" s="0" t="e">
        <f aca="true">MAX(0,Q171*(1+(_xlfn.NORM.INV(RAND(),Inputs!$D$39,Inputs!$C$39)))-'Year Schedule'!$K$19+'Year Schedule'!$L$19)</f>
        <v>#VALUE!</v>
      </c>
      <c r="S171" s="0" t="e">
        <f aca="true">MAX(0,R171*(1+(_xlfn.NORM.INV(RAND(),Inputs!$D$39,Inputs!$C$39)))-'Year Schedule'!$K$20+'Year Schedule'!$L$20)</f>
        <v>#VALUE!</v>
      </c>
      <c r="T171" s="0" t="e">
        <f aca="true">MAX(0,S171*(1+(_xlfn.NORM.INV(RAND(),Inputs!$D$39,Inputs!$C$39)))-'Year Schedule'!$K$21+'Year Schedule'!$L$21)</f>
        <v>#VALUE!</v>
      </c>
      <c r="U171" s="0" t="e">
        <f aca="true">MAX(0,T171*(1+(_xlfn.NORM.INV(RAND(),Inputs!$D$39,Inputs!$C$39)))-'Year Schedule'!$K$22+'Year Schedule'!$L$22)</f>
        <v>#VALUE!</v>
      </c>
      <c r="V171" s="0" t="e">
        <f aca="true">MAX(0,U171*(1+(_xlfn.NORM.INV(RAND(),Inputs!$D$39,Inputs!$C$39)))-'Year Schedule'!$K$23+'Year Schedule'!$L$23)</f>
        <v>#VALUE!</v>
      </c>
      <c r="W171" s="0" t="e">
        <f aca="true">MAX(0,V171*(1+(_xlfn.NORM.INV(RAND(),Inputs!$D$39,Inputs!$C$39)))-'Year Schedule'!$K$24+'Year Schedule'!$L$24)</f>
        <v>#VALUE!</v>
      </c>
      <c r="X171" s="0" t="e">
        <f aca="true">MAX(0,W171*(1+(_xlfn.NORM.INV(RAND(),Inputs!$D$39,Inputs!$C$39)))-'Year Schedule'!$K$25+'Year Schedule'!$L$25)</f>
        <v>#VALUE!</v>
      </c>
      <c r="Y171" s="0" t="e">
        <f aca="true">MAX(0,X171*(1+(_xlfn.NORM.INV(RAND(),Inputs!$D$39,Inputs!$C$39)))-'Year Schedule'!$K$26+'Year Schedule'!$L$26)</f>
        <v>#VALUE!</v>
      </c>
      <c r="Z171" s="0" t="e">
        <f aca="true">MAX(0,Y171*(1+(_xlfn.NORM.INV(RAND(),Inputs!$D$39,Inputs!$C$39)))-'Year Schedule'!$K$27+'Year Schedule'!$L$27)</f>
        <v>#VALUE!</v>
      </c>
      <c r="AA171" s="0" t="e">
        <f aca="true">MAX(0,Z171*(1+(_xlfn.NORM.INV(RAND(),Inputs!$D$39,Inputs!$C$39)))-'Year Schedule'!$K$28+'Year Schedule'!$L$28)</f>
        <v>#VALUE!</v>
      </c>
      <c r="AB171" s="0" t="e">
        <f aca="true">MAX(0,AA171*(1+(_xlfn.NORM.INV(RAND(),Inputs!$D$39,Inputs!$C$39)))-'Year Schedule'!$K$29+'Year Schedule'!$L$29)</f>
        <v>#VALUE!</v>
      </c>
      <c r="AC171" s="0" t="e">
        <f aca="true">MAX(0,AB171*(1+(_xlfn.NORM.INV(RAND(),Inputs!$D$39,Inputs!$C$39)))-'Year Schedule'!$K$30+'Year Schedule'!$L$30)</f>
        <v>#VALUE!</v>
      </c>
      <c r="AD171" s="0" t="e">
        <f aca="true">MAX(0,AC171*(1+(_xlfn.NORM.INV(RAND(),Inputs!$D$39,Inputs!$C$39)))-'Year Schedule'!$K$31+'Year Schedule'!$L$31)</f>
        <v>#VALUE!</v>
      </c>
      <c r="AE171" s="0" t="e">
        <f aca="true">MAX(0,AD171*(1+(_xlfn.NORM.INV(RAND(),Inputs!$D$39,Inputs!$C$39)))-'Year Schedule'!$K$32+'Year Schedule'!$L$32)</f>
        <v>#VALUE!</v>
      </c>
      <c r="AF171" s="0" t="e">
        <f aca="true">MAX(0,AE171*(1+(_xlfn.NORM.INV(RAND(),Inputs!$D$39,Inputs!$C$39)))-'Year Schedule'!$K$33+'Year Schedule'!$L$33)</f>
        <v>#VALUE!</v>
      </c>
      <c r="AG171" s="0" t="e">
        <f aca="true">MAX(0,AF171*(1+(_xlfn.NORM.INV(RAND(),Inputs!$D$39,Inputs!$C$39)))-'Year Schedule'!$K$34+'Year Schedule'!$L$34)</f>
        <v>#VALUE!</v>
      </c>
      <c r="AH171" s="0" t="e">
        <f aca="true">MAX(0,AG171*(1+(_xlfn.NORM.INV(RAND(),Inputs!$D$39,Inputs!$C$39)))-'Year Schedule'!$K$35+'Year Schedule'!$L$35)</f>
        <v>#VALUE!</v>
      </c>
      <c r="AI171" s="0" t="e">
        <f aca="true">MAX(0,AH171*(1+(_xlfn.NORM.INV(RAND(),Inputs!$D$39,Inputs!$C$39)))-'Year Schedule'!$K$36+'Year Schedule'!$L$36)</f>
        <v>#VALUE!</v>
      </c>
      <c r="AJ171" s="0" t="e">
        <f aca="true">MAX(0,AI171*(1+(_xlfn.NORM.INV(RAND(),Inputs!$D$39,Inputs!$C$39)))-'Year Schedule'!$K$37+'Year Schedule'!$L$37)</f>
        <v>#VALUE!</v>
      </c>
      <c r="AK171" s="0" t="e">
        <f aca="true">MAX(0,AJ171*(1+(_xlfn.NORM.INV(RAND(),Inputs!$D$39,Inputs!$C$39)))-'Year Schedule'!$K$38+'Year Schedule'!$L$38)</f>
        <v>#VALUE!</v>
      </c>
      <c r="AL171" s="0" t="e">
        <f aca="true">MAX(0,AK171*(1+(_xlfn.NORM.INV(RAND(),Inputs!$D$39,Inputs!$C$39)))-'Year Schedule'!$K$39+'Year Schedule'!$L$39)</f>
        <v>#VALUE!</v>
      </c>
      <c r="AM171" s="0" t="e">
        <f aca="true">MAX(0,AL171*(1+(_xlfn.NORM.INV(RAND(),Inputs!$D$39,Inputs!$C$39)))-'Year Schedule'!$K$40+'Year Schedule'!$L$40)</f>
        <v>#VALUE!</v>
      </c>
      <c r="AN171" s="0" t="e">
        <f aca="true">MAX(0,AM171*(1+(_xlfn.NORM.INV(RAND(),Inputs!$D$39,Inputs!$C$39)))-'Year Schedule'!$K$41+'Year Schedule'!$L$41)</f>
        <v>#VALUE!</v>
      </c>
      <c r="AO171" s="0" t="e">
        <f aca="true">MAX(0,AN171*(1+(_xlfn.NORM.INV(RAND(),Inputs!$D$39,Inputs!$C$39)))-'Year Schedule'!$K$42+'Year Schedule'!$L$42)</f>
        <v>#VALUE!</v>
      </c>
      <c r="AP171" s="0" t="e">
        <f aca="true">MAX(0,AO171*(1+(_xlfn.NORM.INV(RAND(),Inputs!$D$39,Inputs!$C$39)))-'Year Schedule'!$K$43+'Year Schedule'!$L$43)</f>
        <v>#VALUE!</v>
      </c>
      <c r="AQ171" s="0" t="e">
        <f aca="true">MAX(0,AP171*(1+(_xlfn.NORM.INV(RAND(),Inputs!$D$39,Inputs!$C$39)))-'Year Schedule'!$K$44+'Year Schedule'!$L$44)</f>
        <v>#VALUE!</v>
      </c>
      <c r="AR171" s="0" t="e">
        <f aca="true">MAX(0,AQ171*(1+(_xlfn.NORM.INV(RAND(),Inputs!$D$39,Inputs!$C$39)))-'Year Schedule'!$K$45+'Year Schedule'!$L$45)</f>
        <v>#VALUE!</v>
      </c>
      <c r="AS171" s="0" t="e">
        <f aca="true">MAX(0,AR171*(1+(_xlfn.NORM.INV(RAND(),Inputs!$D$39,Inputs!$C$39)))-'Year Schedule'!$K$46+'Year Schedule'!$L$46)</f>
        <v>#VALUE!</v>
      </c>
      <c r="AT171" s="0" t="e">
        <f aca="true">MAX(0,AS171*(1+(_xlfn.NORM.INV(RAND(),Inputs!$D$39,Inputs!$C$39)))-'Year Schedule'!$K$47+'Year Schedule'!$L$47)</f>
        <v>#VALUE!</v>
      </c>
      <c r="AU171" s="0" t="e">
        <f aca="true">MAX(0,AT171*(1+(_xlfn.NORM.INV(RAND(),Inputs!$D$39,Inputs!$C$39)))-'Year Schedule'!$K$48+'Year Schedule'!$L$48)</f>
        <v>#VALUE!</v>
      </c>
      <c r="AV171" s="0" t="e">
        <f aca="true">MAX(0,AU171*(1+(_xlfn.NORM.INV(RAND(),Inputs!$D$39,Inputs!$C$39)))-'Year Schedule'!$K$49+'Year Schedule'!$L$49)</f>
        <v>#VALUE!</v>
      </c>
      <c r="AW171" s="0" t="e">
        <f aca="true">MAX(0,AV171*(1+(_xlfn.NORM.INV(RAND(),Inputs!$D$39,Inputs!$C$39)))-'Year Schedule'!$K$50+'Year Schedule'!$L$50)</f>
        <v>#VALUE!</v>
      </c>
      <c r="AX171" s="0" t="e">
        <f aca="true">MAX(0,AW171*(1+(_xlfn.NORM.INV(RAND(),Inputs!$D$39,Inputs!$C$39)))-'Year Schedule'!$K$51+'Year Schedule'!$L$51)</f>
        <v>#VALUE!</v>
      </c>
      <c r="AY171" s="0" t="e">
        <f aca="true">MAX(0,AX171*(1+(_xlfn.NORM.INV(RAND(),Inputs!$D$39,Inputs!$C$39)))-'Year Schedule'!$K$52+'Year Schedule'!$L$52)</f>
        <v>#VALUE!</v>
      </c>
      <c r="AZ171" s="0" t="e">
        <f aca="true">MAX(0,AY171*(1+(_xlfn.NORM.INV(RAND(),Inputs!$D$39,Inputs!$C$39)))-'Year Schedule'!$K$53+'Year Schedule'!$L$53)</f>
        <v>#VALUE!</v>
      </c>
      <c r="BA171" s="0" t="e">
        <f aca="false">INDEX(C171:AZ171,1,Inputs!$C$6)</f>
        <v>#VALUE!</v>
      </c>
      <c r="BB171" s="0" t="n">
        <f aca="false">IFERROR(EXP(SUMPRODUCT(LN((C171:INDEX(C171:AZ171,1,Inputs!$C$6)+$C$1004:INDEX($C$1004:$AZ$1004,1,Inputs!$C$6))/B171:INDEX(B171:AY171,1,Inputs!$C$6)))/Inputs!$C$6)-1,-1)</f>
        <v>-1</v>
      </c>
    </row>
    <row r="172" customFormat="false" ht="15" hidden="false" customHeight="true" outlineLevel="0" collapsed="false">
      <c r="A172" s="0" t="n">
        <v>170</v>
      </c>
      <c r="B172" s="177" t="n">
        <f aca="false">Inputs!$C$38</f>
        <v>0</v>
      </c>
      <c r="C172" s="0" t="e">
        <f aca="true">MAX(0,B172*(1+(_xlfn.NORM.INV(RAND(),Inputs!$D$39,Inputs!$C$39)))-'Year Schedule'!$K$4+'Year Schedule'!$L$4)</f>
        <v>#VALUE!</v>
      </c>
      <c r="D172" s="0" t="e">
        <f aca="true">MAX(0,C172*(1+(_xlfn.NORM.INV(RAND(),Inputs!$D$39,Inputs!$C$39)))-'Year Schedule'!$K$5+'Year Schedule'!$L$5)</f>
        <v>#VALUE!</v>
      </c>
      <c r="E172" s="0" t="e">
        <f aca="true">MAX(0,D172*(1+(_xlfn.NORM.INV(RAND(),Inputs!$D$39,Inputs!$C$39)))-'Year Schedule'!$K$6+'Year Schedule'!$L$6)</f>
        <v>#VALUE!</v>
      </c>
      <c r="F172" s="0" t="e">
        <f aca="true">MAX(0,E172*(1+(_xlfn.NORM.INV(RAND(),Inputs!$D$39,Inputs!$C$39)))-'Year Schedule'!$K$7+'Year Schedule'!$L$7)</f>
        <v>#VALUE!</v>
      </c>
      <c r="G172" s="0" t="e">
        <f aca="true">MAX(0,F172*(1+(_xlfn.NORM.INV(RAND(),Inputs!$D$39,Inputs!$C$39)))-'Year Schedule'!$K$8+'Year Schedule'!$L$8)</f>
        <v>#VALUE!</v>
      </c>
      <c r="H172" s="0" t="e">
        <f aca="true">MAX(0,G172*(1+(_xlfn.NORM.INV(RAND(),Inputs!$D$39,Inputs!$C$39)))-'Year Schedule'!$K$9+'Year Schedule'!$L$9)</f>
        <v>#VALUE!</v>
      </c>
      <c r="I172" s="0" t="e">
        <f aca="true">MAX(0,H172*(1+(_xlfn.NORM.INV(RAND(),Inputs!$D$39,Inputs!$C$39)))-'Year Schedule'!$K$10+'Year Schedule'!$L$10)</f>
        <v>#VALUE!</v>
      </c>
      <c r="J172" s="0" t="e">
        <f aca="true">MAX(0,I172*(1+(_xlfn.NORM.INV(RAND(),Inputs!$D$39,Inputs!$C$39)))-'Year Schedule'!$K$11+'Year Schedule'!$L$11)</f>
        <v>#VALUE!</v>
      </c>
      <c r="K172" s="0" t="e">
        <f aca="true">MAX(0,J172*(1+(_xlfn.NORM.INV(RAND(),Inputs!$D$39,Inputs!$C$39)))-'Year Schedule'!$K$12+'Year Schedule'!$L$12)</f>
        <v>#VALUE!</v>
      </c>
      <c r="L172" s="0" t="e">
        <f aca="true">MAX(0,K172*(1+(_xlfn.NORM.INV(RAND(),Inputs!$D$39,Inputs!$C$39)))-'Year Schedule'!$K$13+'Year Schedule'!$L$13)</f>
        <v>#VALUE!</v>
      </c>
      <c r="M172" s="0" t="e">
        <f aca="true">MAX(0,L172*(1+(_xlfn.NORM.INV(RAND(),Inputs!$D$39,Inputs!$C$39)))-'Year Schedule'!$K$14+'Year Schedule'!$L$14)</f>
        <v>#VALUE!</v>
      </c>
      <c r="N172" s="0" t="e">
        <f aca="true">MAX(0,M172*(1+(_xlfn.NORM.INV(RAND(),Inputs!$D$39,Inputs!$C$39)))-'Year Schedule'!$K$15+'Year Schedule'!$L$15)</f>
        <v>#VALUE!</v>
      </c>
      <c r="O172" s="0" t="e">
        <f aca="true">MAX(0,N172*(1+(_xlfn.NORM.INV(RAND(),Inputs!$D$39,Inputs!$C$39)))-'Year Schedule'!$K$16+'Year Schedule'!$L$16)</f>
        <v>#VALUE!</v>
      </c>
      <c r="P172" s="0" t="e">
        <f aca="true">MAX(0,O172*(1+(_xlfn.NORM.INV(RAND(),Inputs!$D$39,Inputs!$C$39)))-'Year Schedule'!$K$17+'Year Schedule'!$L$17)</f>
        <v>#VALUE!</v>
      </c>
      <c r="Q172" s="0" t="e">
        <f aca="true">MAX(0,P172*(1+(_xlfn.NORM.INV(RAND(),Inputs!$D$39,Inputs!$C$39)))-'Year Schedule'!$K$18+'Year Schedule'!$L$18)</f>
        <v>#VALUE!</v>
      </c>
      <c r="R172" s="0" t="e">
        <f aca="true">MAX(0,Q172*(1+(_xlfn.NORM.INV(RAND(),Inputs!$D$39,Inputs!$C$39)))-'Year Schedule'!$K$19+'Year Schedule'!$L$19)</f>
        <v>#VALUE!</v>
      </c>
      <c r="S172" s="0" t="e">
        <f aca="true">MAX(0,R172*(1+(_xlfn.NORM.INV(RAND(),Inputs!$D$39,Inputs!$C$39)))-'Year Schedule'!$K$20+'Year Schedule'!$L$20)</f>
        <v>#VALUE!</v>
      </c>
      <c r="T172" s="0" t="e">
        <f aca="true">MAX(0,S172*(1+(_xlfn.NORM.INV(RAND(),Inputs!$D$39,Inputs!$C$39)))-'Year Schedule'!$K$21+'Year Schedule'!$L$21)</f>
        <v>#VALUE!</v>
      </c>
      <c r="U172" s="0" t="e">
        <f aca="true">MAX(0,T172*(1+(_xlfn.NORM.INV(RAND(),Inputs!$D$39,Inputs!$C$39)))-'Year Schedule'!$K$22+'Year Schedule'!$L$22)</f>
        <v>#VALUE!</v>
      </c>
      <c r="V172" s="0" t="e">
        <f aca="true">MAX(0,U172*(1+(_xlfn.NORM.INV(RAND(),Inputs!$D$39,Inputs!$C$39)))-'Year Schedule'!$K$23+'Year Schedule'!$L$23)</f>
        <v>#VALUE!</v>
      </c>
      <c r="W172" s="0" t="e">
        <f aca="true">MAX(0,V172*(1+(_xlfn.NORM.INV(RAND(),Inputs!$D$39,Inputs!$C$39)))-'Year Schedule'!$K$24+'Year Schedule'!$L$24)</f>
        <v>#VALUE!</v>
      </c>
      <c r="X172" s="0" t="e">
        <f aca="true">MAX(0,W172*(1+(_xlfn.NORM.INV(RAND(),Inputs!$D$39,Inputs!$C$39)))-'Year Schedule'!$K$25+'Year Schedule'!$L$25)</f>
        <v>#VALUE!</v>
      </c>
      <c r="Y172" s="0" t="e">
        <f aca="true">MAX(0,X172*(1+(_xlfn.NORM.INV(RAND(),Inputs!$D$39,Inputs!$C$39)))-'Year Schedule'!$K$26+'Year Schedule'!$L$26)</f>
        <v>#VALUE!</v>
      </c>
      <c r="Z172" s="0" t="e">
        <f aca="true">MAX(0,Y172*(1+(_xlfn.NORM.INV(RAND(),Inputs!$D$39,Inputs!$C$39)))-'Year Schedule'!$K$27+'Year Schedule'!$L$27)</f>
        <v>#VALUE!</v>
      </c>
      <c r="AA172" s="0" t="e">
        <f aca="true">MAX(0,Z172*(1+(_xlfn.NORM.INV(RAND(),Inputs!$D$39,Inputs!$C$39)))-'Year Schedule'!$K$28+'Year Schedule'!$L$28)</f>
        <v>#VALUE!</v>
      </c>
      <c r="AB172" s="0" t="e">
        <f aca="true">MAX(0,AA172*(1+(_xlfn.NORM.INV(RAND(),Inputs!$D$39,Inputs!$C$39)))-'Year Schedule'!$K$29+'Year Schedule'!$L$29)</f>
        <v>#VALUE!</v>
      </c>
      <c r="AC172" s="0" t="e">
        <f aca="true">MAX(0,AB172*(1+(_xlfn.NORM.INV(RAND(),Inputs!$D$39,Inputs!$C$39)))-'Year Schedule'!$K$30+'Year Schedule'!$L$30)</f>
        <v>#VALUE!</v>
      </c>
      <c r="AD172" s="0" t="e">
        <f aca="true">MAX(0,AC172*(1+(_xlfn.NORM.INV(RAND(),Inputs!$D$39,Inputs!$C$39)))-'Year Schedule'!$K$31+'Year Schedule'!$L$31)</f>
        <v>#VALUE!</v>
      </c>
      <c r="AE172" s="0" t="e">
        <f aca="true">MAX(0,AD172*(1+(_xlfn.NORM.INV(RAND(),Inputs!$D$39,Inputs!$C$39)))-'Year Schedule'!$K$32+'Year Schedule'!$L$32)</f>
        <v>#VALUE!</v>
      </c>
      <c r="AF172" s="0" t="e">
        <f aca="true">MAX(0,AE172*(1+(_xlfn.NORM.INV(RAND(),Inputs!$D$39,Inputs!$C$39)))-'Year Schedule'!$K$33+'Year Schedule'!$L$33)</f>
        <v>#VALUE!</v>
      </c>
      <c r="AG172" s="0" t="e">
        <f aca="true">MAX(0,AF172*(1+(_xlfn.NORM.INV(RAND(),Inputs!$D$39,Inputs!$C$39)))-'Year Schedule'!$K$34+'Year Schedule'!$L$34)</f>
        <v>#VALUE!</v>
      </c>
      <c r="AH172" s="0" t="e">
        <f aca="true">MAX(0,AG172*(1+(_xlfn.NORM.INV(RAND(),Inputs!$D$39,Inputs!$C$39)))-'Year Schedule'!$K$35+'Year Schedule'!$L$35)</f>
        <v>#VALUE!</v>
      </c>
      <c r="AI172" s="0" t="e">
        <f aca="true">MAX(0,AH172*(1+(_xlfn.NORM.INV(RAND(),Inputs!$D$39,Inputs!$C$39)))-'Year Schedule'!$K$36+'Year Schedule'!$L$36)</f>
        <v>#VALUE!</v>
      </c>
      <c r="AJ172" s="0" t="e">
        <f aca="true">MAX(0,AI172*(1+(_xlfn.NORM.INV(RAND(),Inputs!$D$39,Inputs!$C$39)))-'Year Schedule'!$K$37+'Year Schedule'!$L$37)</f>
        <v>#VALUE!</v>
      </c>
      <c r="AK172" s="0" t="e">
        <f aca="true">MAX(0,AJ172*(1+(_xlfn.NORM.INV(RAND(),Inputs!$D$39,Inputs!$C$39)))-'Year Schedule'!$K$38+'Year Schedule'!$L$38)</f>
        <v>#VALUE!</v>
      </c>
      <c r="AL172" s="0" t="e">
        <f aca="true">MAX(0,AK172*(1+(_xlfn.NORM.INV(RAND(),Inputs!$D$39,Inputs!$C$39)))-'Year Schedule'!$K$39+'Year Schedule'!$L$39)</f>
        <v>#VALUE!</v>
      </c>
      <c r="AM172" s="0" t="e">
        <f aca="true">MAX(0,AL172*(1+(_xlfn.NORM.INV(RAND(),Inputs!$D$39,Inputs!$C$39)))-'Year Schedule'!$K$40+'Year Schedule'!$L$40)</f>
        <v>#VALUE!</v>
      </c>
      <c r="AN172" s="0" t="e">
        <f aca="true">MAX(0,AM172*(1+(_xlfn.NORM.INV(RAND(),Inputs!$D$39,Inputs!$C$39)))-'Year Schedule'!$K$41+'Year Schedule'!$L$41)</f>
        <v>#VALUE!</v>
      </c>
      <c r="AO172" s="0" t="e">
        <f aca="true">MAX(0,AN172*(1+(_xlfn.NORM.INV(RAND(),Inputs!$D$39,Inputs!$C$39)))-'Year Schedule'!$K$42+'Year Schedule'!$L$42)</f>
        <v>#VALUE!</v>
      </c>
      <c r="AP172" s="0" t="e">
        <f aca="true">MAX(0,AO172*(1+(_xlfn.NORM.INV(RAND(),Inputs!$D$39,Inputs!$C$39)))-'Year Schedule'!$K$43+'Year Schedule'!$L$43)</f>
        <v>#VALUE!</v>
      </c>
      <c r="AQ172" s="0" t="e">
        <f aca="true">MAX(0,AP172*(1+(_xlfn.NORM.INV(RAND(),Inputs!$D$39,Inputs!$C$39)))-'Year Schedule'!$K$44+'Year Schedule'!$L$44)</f>
        <v>#VALUE!</v>
      </c>
      <c r="AR172" s="0" t="e">
        <f aca="true">MAX(0,AQ172*(1+(_xlfn.NORM.INV(RAND(),Inputs!$D$39,Inputs!$C$39)))-'Year Schedule'!$K$45+'Year Schedule'!$L$45)</f>
        <v>#VALUE!</v>
      </c>
      <c r="AS172" s="0" t="e">
        <f aca="true">MAX(0,AR172*(1+(_xlfn.NORM.INV(RAND(),Inputs!$D$39,Inputs!$C$39)))-'Year Schedule'!$K$46+'Year Schedule'!$L$46)</f>
        <v>#VALUE!</v>
      </c>
      <c r="AT172" s="0" t="e">
        <f aca="true">MAX(0,AS172*(1+(_xlfn.NORM.INV(RAND(),Inputs!$D$39,Inputs!$C$39)))-'Year Schedule'!$K$47+'Year Schedule'!$L$47)</f>
        <v>#VALUE!</v>
      </c>
      <c r="AU172" s="0" t="e">
        <f aca="true">MAX(0,AT172*(1+(_xlfn.NORM.INV(RAND(),Inputs!$D$39,Inputs!$C$39)))-'Year Schedule'!$K$48+'Year Schedule'!$L$48)</f>
        <v>#VALUE!</v>
      </c>
      <c r="AV172" s="0" t="e">
        <f aca="true">MAX(0,AU172*(1+(_xlfn.NORM.INV(RAND(),Inputs!$D$39,Inputs!$C$39)))-'Year Schedule'!$K$49+'Year Schedule'!$L$49)</f>
        <v>#VALUE!</v>
      </c>
      <c r="AW172" s="0" t="e">
        <f aca="true">MAX(0,AV172*(1+(_xlfn.NORM.INV(RAND(),Inputs!$D$39,Inputs!$C$39)))-'Year Schedule'!$K$50+'Year Schedule'!$L$50)</f>
        <v>#VALUE!</v>
      </c>
      <c r="AX172" s="0" t="e">
        <f aca="true">MAX(0,AW172*(1+(_xlfn.NORM.INV(RAND(),Inputs!$D$39,Inputs!$C$39)))-'Year Schedule'!$K$51+'Year Schedule'!$L$51)</f>
        <v>#VALUE!</v>
      </c>
      <c r="AY172" s="0" t="e">
        <f aca="true">MAX(0,AX172*(1+(_xlfn.NORM.INV(RAND(),Inputs!$D$39,Inputs!$C$39)))-'Year Schedule'!$K$52+'Year Schedule'!$L$52)</f>
        <v>#VALUE!</v>
      </c>
      <c r="AZ172" s="0" t="e">
        <f aca="true">MAX(0,AY172*(1+(_xlfn.NORM.INV(RAND(),Inputs!$D$39,Inputs!$C$39)))-'Year Schedule'!$K$53+'Year Schedule'!$L$53)</f>
        <v>#VALUE!</v>
      </c>
      <c r="BA172" s="0" t="e">
        <f aca="false">INDEX(C172:AZ172,1,Inputs!$C$6)</f>
        <v>#VALUE!</v>
      </c>
      <c r="BB172" s="0" t="n">
        <f aca="false">IFERROR(EXP(SUMPRODUCT(LN((C172:INDEX(C172:AZ172,1,Inputs!$C$6)+$C$1004:INDEX($C$1004:$AZ$1004,1,Inputs!$C$6))/B172:INDEX(B172:AY172,1,Inputs!$C$6)))/Inputs!$C$6)-1,-1)</f>
        <v>-1</v>
      </c>
    </row>
    <row r="173" customFormat="false" ht="15" hidden="false" customHeight="true" outlineLevel="0" collapsed="false">
      <c r="A173" s="0" t="n">
        <v>171</v>
      </c>
      <c r="B173" s="177" t="n">
        <f aca="false">Inputs!$C$38</f>
        <v>0</v>
      </c>
      <c r="C173" s="0" t="e">
        <f aca="true">MAX(0,B173*(1+(_xlfn.NORM.INV(RAND(),Inputs!$D$39,Inputs!$C$39)))-'Year Schedule'!$K$4+'Year Schedule'!$L$4)</f>
        <v>#VALUE!</v>
      </c>
      <c r="D173" s="0" t="e">
        <f aca="true">MAX(0,C173*(1+(_xlfn.NORM.INV(RAND(),Inputs!$D$39,Inputs!$C$39)))-'Year Schedule'!$K$5+'Year Schedule'!$L$5)</f>
        <v>#VALUE!</v>
      </c>
      <c r="E173" s="0" t="e">
        <f aca="true">MAX(0,D173*(1+(_xlfn.NORM.INV(RAND(),Inputs!$D$39,Inputs!$C$39)))-'Year Schedule'!$K$6+'Year Schedule'!$L$6)</f>
        <v>#VALUE!</v>
      </c>
      <c r="F173" s="0" t="e">
        <f aca="true">MAX(0,E173*(1+(_xlfn.NORM.INV(RAND(),Inputs!$D$39,Inputs!$C$39)))-'Year Schedule'!$K$7+'Year Schedule'!$L$7)</f>
        <v>#VALUE!</v>
      </c>
      <c r="G173" s="0" t="e">
        <f aca="true">MAX(0,F173*(1+(_xlfn.NORM.INV(RAND(),Inputs!$D$39,Inputs!$C$39)))-'Year Schedule'!$K$8+'Year Schedule'!$L$8)</f>
        <v>#VALUE!</v>
      </c>
      <c r="H173" s="0" t="e">
        <f aca="true">MAX(0,G173*(1+(_xlfn.NORM.INV(RAND(),Inputs!$D$39,Inputs!$C$39)))-'Year Schedule'!$K$9+'Year Schedule'!$L$9)</f>
        <v>#VALUE!</v>
      </c>
      <c r="I173" s="0" t="e">
        <f aca="true">MAX(0,H173*(1+(_xlfn.NORM.INV(RAND(),Inputs!$D$39,Inputs!$C$39)))-'Year Schedule'!$K$10+'Year Schedule'!$L$10)</f>
        <v>#VALUE!</v>
      </c>
      <c r="J173" s="0" t="e">
        <f aca="true">MAX(0,I173*(1+(_xlfn.NORM.INV(RAND(),Inputs!$D$39,Inputs!$C$39)))-'Year Schedule'!$K$11+'Year Schedule'!$L$11)</f>
        <v>#VALUE!</v>
      </c>
      <c r="K173" s="0" t="e">
        <f aca="true">MAX(0,J173*(1+(_xlfn.NORM.INV(RAND(),Inputs!$D$39,Inputs!$C$39)))-'Year Schedule'!$K$12+'Year Schedule'!$L$12)</f>
        <v>#VALUE!</v>
      </c>
      <c r="L173" s="0" t="e">
        <f aca="true">MAX(0,K173*(1+(_xlfn.NORM.INV(RAND(),Inputs!$D$39,Inputs!$C$39)))-'Year Schedule'!$K$13+'Year Schedule'!$L$13)</f>
        <v>#VALUE!</v>
      </c>
      <c r="M173" s="0" t="e">
        <f aca="true">MAX(0,L173*(1+(_xlfn.NORM.INV(RAND(),Inputs!$D$39,Inputs!$C$39)))-'Year Schedule'!$K$14+'Year Schedule'!$L$14)</f>
        <v>#VALUE!</v>
      </c>
      <c r="N173" s="0" t="e">
        <f aca="true">MAX(0,M173*(1+(_xlfn.NORM.INV(RAND(),Inputs!$D$39,Inputs!$C$39)))-'Year Schedule'!$K$15+'Year Schedule'!$L$15)</f>
        <v>#VALUE!</v>
      </c>
      <c r="O173" s="0" t="e">
        <f aca="true">MAX(0,N173*(1+(_xlfn.NORM.INV(RAND(),Inputs!$D$39,Inputs!$C$39)))-'Year Schedule'!$K$16+'Year Schedule'!$L$16)</f>
        <v>#VALUE!</v>
      </c>
      <c r="P173" s="0" t="e">
        <f aca="true">MAX(0,O173*(1+(_xlfn.NORM.INV(RAND(),Inputs!$D$39,Inputs!$C$39)))-'Year Schedule'!$K$17+'Year Schedule'!$L$17)</f>
        <v>#VALUE!</v>
      </c>
      <c r="Q173" s="0" t="e">
        <f aca="true">MAX(0,P173*(1+(_xlfn.NORM.INV(RAND(),Inputs!$D$39,Inputs!$C$39)))-'Year Schedule'!$K$18+'Year Schedule'!$L$18)</f>
        <v>#VALUE!</v>
      </c>
      <c r="R173" s="0" t="e">
        <f aca="true">MAX(0,Q173*(1+(_xlfn.NORM.INV(RAND(),Inputs!$D$39,Inputs!$C$39)))-'Year Schedule'!$K$19+'Year Schedule'!$L$19)</f>
        <v>#VALUE!</v>
      </c>
      <c r="S173" s="0" t="e">
        <f aca="true">MAX(0,R173*(1+(_xlfn.NORM.INV(RAND(),Inputs!$D$39,Inputs!$C$39)))-'Year Schedule'!$K$20+'Year Schedule'!$L$20)</f>
        <v>#VALUE!</v>
      </c>
      <c r="T173" s="0" t="e">
        <f aca="true">MAX(0,S173*(1+(_xlfn.NORM.INV(RAND(),Inputs!$D$39,Inputs!$C$39)))-'Year Schedule'!$K$21+'Year Schedule'!$L$21)</f>
        <v>#VALUE!</v>
      </c>
      <c r="U173" s="0" t="e">
        <f aca="true">MAX(0,T173*(1+(_xlfn.NORM.INV(RAND(),Inputs!$D$39,Inputs!$C$39)))-'Year Schedule'!$K$22+'Year Schedule'!$L$22)</f>
        <v>#VALUE!</v>
      </c>
      <c r="V173" s="0" t="e">
        <f aca="true">MAX(0,U173*(1+(_xlfn.NORM.INV(RAND(),Inputs!$D$39,Inputs!$C$39)))-'Year Schedule'!$K$23+'Year Schedule'!$L$23)</f>
        <v>#VALUE!</v>
      </c>
      <c r="W173" s="0" t="e">
        <f aca="true">MAX(0,V173*(1+(_xlfn.NORM.INV(RAND(),Inputs!$D$39,Inputs!$C$39)))-'Year Schedule'!$K$24+'Year Schedule'!$L$24)</f>
        <v>#VALUE!</v>
      </c>
      <c r="X173" s="0" t="e">
        <f aca="true">MAX(0,W173*(1+(_xlfn.NORM.INV(RAND(),Inputs!$D$39,Inputs!$C$39)))-'Year Schedule'!$K$25+'Year Schedule'!$L$25)</f>
        <v>#VALUE!</v>
      </c>
      <c r="Y173" s="0" t="e">
        <f aca="true">MAX(0,X173*(1+(_xlfn.NORM.INV(RAND(),Inputs!$D$39,Inputs!$C$39)))-'Year Schedule'!$K$26+'Year Schedule'!$L$26)</f>
        <v>#VALUE!</v>
      </c>
      <c r="Z173" s="0" t="e">
        <f aca="true">MAX(0,Y173*(1+(_xlfn.NORM.INV(RAND(),Inputs!$D$39,Inputs!$C$39)))-'Year Schedule'!$K$27+'Year Schedule'!$L$27)</f>
        <v>#VALUE!</v>
      </c>
      <c r="AA173" s="0" t="e">
        <f aca="true">MAX(0,Z173*(1+(_xlfn.NORM.INV(RAND(),Inputs!$D$39,Inputs!$C$39)))-'Year Schedule'!$K$28+'Year Schedule'!$L$28)</f>
        <v>#VALUE!</v>
      </c>
      <c r="AB173" s="0" t="e">
        <f aca="true">MAX(0,AA173*(1+(_xlfn.NORM.INV(RAND(),Inputs!$D$39,Inputs!$C$39)))-'Year Schedule'!$K$29+'Year Schedule'!$L$29)</f>
        <v>#VALUE!</v>
      </c>
      <c r="AC173" s="0" t="e">
        <f aca="true">MAX(0,AB173*(1+(_xlfn.NORM.INV(RAND(),Inputs!$D$39,Inputs!$C$39)))-'Year Schedule'!$K$30+'Year Schedule'!$L$30)</f>
        <v>#VALUE!</v>
      </c>
      <c r="AD173" s="0" t="e">
        <f aca="true">MAX(0,AC173*(1+(_xlfn.NORM.INV(RAND(),Inputs!$D$39,Inputs!$C$39)))-'Year Schedule'!$K$31+'Year Schedule'!$L$31)</f>
        <v>#VALUE!</v>
      </c>
      <c r="AE173" s="0" t="e">
        <f aca="true">MAX(0,AD173*(1+(_xlfn.NORM.INV(RAND(),Inputs!$D$39,Inputs!$C$39)))-'Year Schedule'!$K$32+'Year Schedule'!$L$32)</f>
        <v>#VALUE!</v>
      </c>
      <c r="AF173" s="0" t="e">
        <f aca="true">MAX(0,AE173*(1+(_xlfn.NORM.INV(RAND(),Inputs!$D$39,Inputs!$C$39)))-'Year Schedule'!$K$33+'Year Schedule'!$L$33)</f>
        <v>#VALUE!</v>
      </c>
      <c r="AG173" s="0" t="e">
        <f aca="true">MAX(0,AF173*(1+(_xlfn.NORM.INV(RAND(),Inputs!$D$39,Inputs!$C$39)))-'Year Schedule'!$K$34+'Year Schedule'!$L$34)</f>
        <v>#VALUE!</v>
      </c>
      <c r="AH173" s="0" t="e">
        <f aca="true">MAX(0,AG173*(1+(_xlfn.NORM.INV(RAND(),Inputs!$D$39,Inputs!$C$39)))-'Year Schedule'!$K$35+'Year Schedule'!$L$35)</f>
        <v>#VALUE!</v>
      </c>
      <c r="AI173" s="0" t="e">
        <f aca="true">MAX(0,AH173*(1+(_xlfn.NORM.INV(RAND(),Inputs!$D$39,Inputs!$C$39)))-'Year Schedule'!$K$36+'Year Schedule'!$L$36)</f>
        <v>#VALUE!</v>
      </c>
      <c r="AJ173" s="0" t="e">
        <f aca="true">MAX(0,AI173*(1+(_xlfn.NORM.INV(RAND(),Inputs!$D$39,Inputs!$C$39)))-'Year Schedule'!$K$37+'Year Schedule'!$L$37)</f>
        <v>#VALUE!</v>
      </c>
      <c r="AK173" s="0" t="e">
        <f aca="true">MAX(0,AJ173*(1+(_xlfn.NORM.INV(RAND(),Inputs!$D$39,Inputs!$C$39)))-'Year Schedule'!$K$38+'Year Schedule'!$L$38)</f>
        <v>#VALUE!</v>
      </c>
      <c r="AL173" s="0" t="e">
        <f aca="true">MAX(0,AK173*(1+(_xlfn.NORM.INV(RAND(),Inputs!$D$39,Inputs!$C$39)))-'Year Schedule'!$K$39+'Year Schedule'!$L$39)</f>
        <v>#VALUE!</v>
      </c>
      <c r="AM173" s="0" t="e">
        <f aca="true">MAX(0,AL173*(1+(_xlfn.NORM.INV(RAND(),Inputs!$D$39,Inputs!$C$39)))-'Year Schedule'!$K$40+'Year Schedule'!$L$40)</f>
        <v>#VALUE!</v>
      </c>
      <c r="AN173" s="0" t="e">
        <f aca="true">MAX(0,AM173*(1+(_xlfn.NORM.INV(RAND(),Inputs!$D$39,Inputs!$C$39)))-'Year Schedule'!$K$41+'Year Schedule'!$L$41)</f>
        <v>#VALUE!</v>
      </c>
      <c r="AO173" s="0" t="e">
        <f aca="true">MAX(0,AN173*(1+(_xlfn.NORM.INV(RAND(),Inputs!$D$39,Inputs!$C$39)))-'Year Schedule'!$K$42+'Year Schedule'!$L$42)</f>
        <v>#VALUE!</v>
      </c>
      <c r="AP173" s="0" t="e">
        <f aca="true">MAX(0,AO173*(1+(_xlfn.NORM.INV(RAND(),Inputs!$D$39,Inputs!$C$39)))-'Year Schedule'!$K$43+'Year Schedule'!$L$43)</f>
        <v>#VALUE!</v>
      </c>
      <c r="AQ173" s="0" t="e">
        <f aca="true">MAX(0,AP173*(1+(_xlfn.NORM.INV(RAND(),Inputs!$D$39,Inputs!$C$39)))-'Year Schedule'!$K$44+'Year Schedule'!$L$44)</f>
        <v>#VALUE!</v>
      </c>
      <c r="AR173" s="0" t="e">
        <f aca="true">MAX(0,AQ173*(1+(_xlfn.NORM.INV(RAND(),Inputs!$D$39,Inputs!$C$39)))-'Year Schedule'!$K$45+'Year Schedule'!$L$45)</f>
        <v>#VALUE!</v>
      </c>
      <c r="AS173" s="0" t="e">
        <f aca="true">MAX(0,AR173*(1+(_xlfn.NORM.INV(RAND(),Inputs!$D$39,Inputs!$C$39)))-'Year Schedule'!$K$46+'Year Schedule'!$L$46)</f>
        <v>#VALUE!</v>
      </c>
      <c r="AT173" s="0" t="e">
        <f aca="true">MAX(0,AS173*(1+(_xlfn.NORM.INV(RAND(),Inputs!$D$39,Inputs!$C$39)))-'Year Schedule'!$K$47+'Year Schedule'!$L$47)</f>
        <v>#VALUE!</v>
      </c>
      <c r="AU173" s="0" t="e">
        <f aca="true">MAX(0,AT173*(1+(_xlfn.NORM.INV(RAND(),Inputs!$D$39,Inputs!$C$39)))-'Year Schedule'!$K$48+'Year Schedule'!$L$48)</f>
        <v>#VALUE!</v>
      </c>
      <c r="AV173" s="0" t="e">
        <f aca="true">MAX(0,AU173*(1+(_xlfn.NORM.INV(RAND(),Inputs!$D$39,Inputs!$C$39)))-'Year Schedule'!$K$49+'Year Schedule'!$L$49)</f>
        <v>#VALUE!</v>
      </c>
      <c r="AW173" s="0" t="e">
        <f aca="true">MAX(0,AV173*(1+(_xlfn.NORM.INV(RAND(),Inputs!$D$39,Inputs!$C$39)))-'Year Schedule'!$K$50+'Year Schedule'!$L$50)</f>
        <v>#VALUE!</v>
      </c>
      <c r="AX173" s="0" t="e">
        <f aca="true">MAX(0,AW173*(1+(_xlfn.NORM.INV(RAND(),Inputs!$D$39,Inputs!$C$39)))-'Year Schedule'!$K$51+'Year Schedule'!$L$51)</f>
        <v>#VALUE!</v>
      </c>
      <c r="AY173" s="0" t="e">
        <f aca="true">MAX(0,AX173*(1+(_xlfn.NORM.INV(RAND(),Inputs!$D$39,Inputs!$C$39)))-'Year Schedule'!$K$52+'Year Schedule'!$L$52)</f>
        <v>#VALUE!</v>
      </c>
      <c r="AZ173" s="0" t="e">
        <f aca="true">MAX(0,AY173*(1+(_xlfn.NORM.INV(RAND(),Inputs!$D$39,Inputs!$C$39)))-'Year Schedule'!$K$53+'Year Schedule'!$L$53)</f>
        <v>#VALUE!</v>
      </c>
      <c r="BA173" s="0" t="e">
        <f aca="false">INDEX(C173:AZ173,1,Inputs!$C$6)</f>
        <v>#VALUE!</v>
      </c>
      <c r="BB173" s="0" t="n">
        <f aca="false">IFERROR(EXP(SUMPRODUCT(LN((C173:INDEX(C173:AZ173,1,Inputs!$C$6)+$C$1004:INDEX($C$1004:$AZ$1004,1,Inputs!$C$6))/B173:INDEX(B173:AY173,1,Inputs!$C$6)))/Inputs!$C$6)-1,-1)</f>
        <v>-1</v>
      </c>
    </row>
    <row r="174" customFormat="false" ht="15" hidden="false" customHeight="true" outlineLevel="0" collapsed="false">
      <c r="A174" s="0" t="n">
        <v>172</v>
      </c>
      <c r="B174" s="177" t="n">
        <f aca="false">Inputs!$C$38</f>
        <v>0</v>
      </c>
      <c r="C174" s="0" t="e">
        <f aca="true">MAX(0,B174*(1+(_xlfn.NORM.INV(RAND(),Inputs!$D$39,Inputs!$C$39)))-'Year Schedule'!$K$4+'Year Schedule'!$L$4)</f>
        <v>#VALUE!</v>
      </c>
      <c r="D174" s="0" t="e">
        <f aca="true">MAX(0,C174*(1+(_xlfn.NORM.INV(RAND(),Inputs!$D$39,Inputs!$C$39)))-'Year Schedule'!$K$5+'Year Schedule'!$L$5)</f>
        <v>#VALUE!</v>
      </c>
      <c r="E174" s="0" t="e">
        <f aca="true">MAX(0,D174*(1+(_xlfn.NORM.INV(RAND(),Inputs!$D$39,Inputs!$C$39)))-'Year Schedule'!$K$6+'Year Schedule'!$L$6)</f>
        <v>#VALUE!</v>
      </c>
      <c r="F174" s="0" t="e">
        <f aca="true">MAX(0,E174*(1+(_xlfn.NORM.INV(RAND(),Inputs!$D$39,Inputs!$C$39)))-'Year Schedule'!$K$7+'Year Schedule'!$L$7)</f>
        <v>#VALUE!</v>
      </c>
      <c r="G174" s="0" t="e">
        <f aca="true">MAX(0,F174*(1+(_xlfn.NORM.INV(RAND(),Inputs!$D$39,Inputs!$C$39)))-'Year Schedule'!$K$8+'Year Schedule'!$L$8)</f>
        <v>#VALUE!</v>
      </c>
      <c r="H174" s="0" t="e">
        <f aca="true">MAX(0,G174*(1+(_xlfn.NORM.INV(RAND(),Inputs!$D$39,Inputs!$C$39)))-'Year Schedule'!$K$9+'Year Schedule'!$L$9)</f>
        <v>#VALUE!</v>
      </c>
      <c r="I174" s="0" t="e">
        <f aca="true">MAX(0,H174*(1+(_xlfn.NORM.INV(RAND(),Inputs!$D$39,Inputs!$C$39)))-'Year Schedule'!$K$10+'Year Schedule'!$L$10)</f>
        <v>#VALUE!</v>
      </c>
      <c r="J174" s="0" t="e">
        <f aca="true">MAX(0,I174*(1+(_xlfn.NORM.INV(RAND(),Inputs!$D$39,Inputs!$C$39)))-'Year Schedule'!$K$11+'Year Schedule'!$L$11)</f>
        <v>#VALUE!</v>
      </c>
      <c r="K174" s="0" t="e">
        <f aca="true">MAX(0,J174*(1+(_xlfn.NORM.INV(RAND(),Inputs!$D$39,Inputs!$C$39)))-'Year Schedule'!$K$12+'Year Schedule'!$L$12)</f>
        <v>#VALUE!</v>
      </c>
      <c r="L174" s="0" t="e">
        <f aca="true">MAX(0,K174*(1+(_xlfn.NORM.INV(RAND(),Inputs!$D$39,Inputs!$C$39)))-'Year Schedule'!$K$13+'Year Schedule'!$L$13)</f>
        <v>#VALUE!</v>
      </c>
      <c r="M174" s="0" t="e">
        <f aca="true">MAX(0,L174*(1+(_xlfn.NORM.INV(RAND(),Inputs!$D$39,Inputs!$C$39)))-'Year Schedule'!$K$14+'Year Schedule'!$L$14)</f>
        <v>#VALUE!</v>
      </c>
      <c r="N174" s="0" t="e">
        <f aca="true">MAX(0,M174*(1+(_xlfn.NORM.INV(RAND(),Inputs!$D$39,Inputs!$C$39)))-'Year Schedule'!$K$15+'Year Schedule'!$L$15)</f>
        <v>#VALUE!</v>
      </c>
      <c r="O174" s="0" t="e">
        <f aca="true">MAX(0,N174*(1+(_xlfn.NORM.INV(RAND(),Inputs!$D$39,Inputs!$C$39)))-'Year Schedule'!$K$16+'Year Schedule'!$L$16)</f>
        <v>#VALUE!</v>
      </c>
      <c r="P174" s="0" t="e">
        <f aca="true">MAX(0,O174*(1+(_xlfn.NORM.INV(RAND(),Inputs!$D$39,Inputs!$C$39)))-'Year Schedule'!$K$17+'Year Schedule'!$L$17)</f>
        <v>#VALUE!</v>
      </c>
      <c r="Q174" s="0" t="e">
        <f aca="true">MAX(0,P174*(1+(_xlfn.NORM.INV(RAND(),Inputs!$D$39,Inputs!$C$39)))-'Year Schedule'!$K$18+'Year Schedule'!$L$18)</f>
        <v>#VALUE!</v>
      </c>
      <c r="R174" s="0" t="e">
        <f aca="true">MAX(0,Q174*(1+(_xlfn.NORM.INV(RAND(),Inputs!$D$39,Inputs!$C$39)))-'Year Schedule'!$K$19+'Year Schedule'!$L$19)</f>
        <v>#VALUE!</v>
      </c>
      <c r="S174" s="0" t="e">
        <f aca="true">MAX(0,R174*(1+(_xlfn.NORM.INV(RAND(),Inputs!$D$39,Inputs!$C$39)))-'Year Schedule'!$K$20+'Year Schedule'!$L$20)</f>
        <v>#VALUE!</v>
      </c>
      <c r="T174" s="0" t="e">
        <f aca="true">MAX(0,S174*(1+(_xlfn.NORM.INV(RAND(),Inputs!$D$39,Inputs!$C$39)))-'Year Schedule'!$K$21+'Year Schedule'!$L$21)</f>
        <v>#VALUE!</v>
      </c>
      <c r="U174" s="0" t="e">
        <f aca="true">MAX(0,T174*(1+(_xlfn.NORM.INV(RAND(),Inputs!$D$39,Inputs!$C$39)))-'Year Schedule'!$K$22+'Year Schedule'!$L$22)</f>
        <v>#VALUE!</v>
      </c>
      <c r="V174" s="0" t="e">
        <f aca="true">MAX(0,U174*(1+(_xlfn.NORM.INV(RAND(),Inputs!$D$39,Inputs!$C$39)))-'Year Schedule'!$K$23+'Year Schedule'!$L$23)</f>
        <v>#VALUE!</v>
      </c>
      <c r="W174" s="0" t="e">
        <f aca="true">MAX(0,V174*(1+(_xlfn.NORM.INV(RAND(),Inputs!$D$39,Inputs!$C$39)))-'Year Schedule'!$K$24+'Year Schedule'!$L$24)</f>
        <v>#VALUE!</v>
      </c>
      <c r="X174" s="0" t="e">
        <f aca="true">MAX(0,W174*(1+(_xlfn.NORM.INV(RAND(),Inputs!$D$39,Inputs!$C$39)))-'Year Schedule'!$K$25+'Year Schedule'!$L$25)</f>
        <v>#VALUE!</v>
      </c>
      <c r="Y174" s="0" t="e">
        <f aca="true">MAX(0,X174*(1+(_xlfn.NORM.INV(RAND(),Inputs!$D$39,Inputs!$C$39)))-'Year Schedule'!$K$26+'Year Schedule'!$L$26)</f>
        <v>#VALUE!</v>
      </c>
      <c r="Z174" s="0" t="e">
        <f aca="true">MAX(0,Y174*(1+(_xlfn.NORM.INV(RAND(),Inputs!$D$39,Inputs!$C$39)))-'Year Schedule'!$K$27+'Year Schedule'!$L$27)</f>
        <v>#VALUE!</v>
      </c>
      <c r="AA174" s="0" t="e">
        <f aca="true">MAX(0,Z174*(1+(_xlfn.NORM.INV(RAND(),Inputs!$D$39,Inputs!$C$39)))-'Year Schedule'!$K$28+'Year Schedule'!$L$28)</f>
        <v>#VALUE!</v>
      </c>
      <c r="AB174" s="0" t="e">
        <f aca="true">MAX(0,AA174*(1+(_xlfn.NORM.INV(RAND(),Inputs!$D$39,Inputs!$C$39)))-'Year Schedule'!$K$29+'Year Schedule'!$L$29)</f>
        <v>#VALUE!</v>
      </c>
      <c r="AC174" s="0" t="e">
        <f aca="true">MAX(0,AB174*(1+(_xlfn.NORM.INV(RAND(),Inputs!$D$39,Inputs!$C$39)))-'Year Schedule'!$K$30+'Year Schedule'!$L$30)</f>
        <v>#VALUE!</v>
      </c>
      <c r="AD174" s="0" t="e">
        <f aca="true">MAX(0,AC174*(1+(_xlfn.NORM.INV(RAND(),Inputs!$D$39,Inputs!$C$39)))-'Year Schedule'!$K$31+'Year Schedule'!$L$31)</f>
        <v>#VALUE!</v>
      </c>
      <c r="AE174" s="0" t="e">
        <f aca="true">MAX(0,AD174*(1+(_xlfn.NORM.INV(RAND(),Inputs!$D$39,Inputs!$C$39)))-'Year Schedule'!$K$32+'Year Schedule'!$L$32)</f>
        <v>#VALUE!</v>
      </c>
      <c r="AF174" s="0" t="e">
        <f aca="true">MAX(0,AE174*(1+(_xlfn.NORM.INV(RAND(),Inputs!$D$39,Inputs!$C$39)))-'Year Schedule'!$K$33+'Year Schedule'!$L$33)</f>
        <v>#VALUE!</v>
      </c>
      <c r="AG174" s="0" t="e">
        <f aca="true">MAX(0,AF174*(1+(_xlfn.NORM.INV(RAND(),Inputs!$D$39,Inputs!$C$39)))-'Year Schedule'!$K$34+'Year Schedule'!$L$34)</f>
        <v>#VALUE!</v>
      </c>
      <c r="AH174" s="0" t="e">
        <f aca="true">MAX(0,AG174*(1+(_xlfn.NORM.INV(RAND(),Inputs!$D$39,Inputs!$C$39)))-'Year Schedule'!$K$35+'Year Schedule'!$L$35)</f>
        <v>#VALUE!</v>
      </c>
      <c r="AI174" s="0" t="e">
        <f aca="true">MAX(0,AH174*(1+(_xlfn.NORM.INV(RAND(),Inputs!$D$39,Inputs!$C$39)))-'Year Schedule'!$K$36+'Year Schedule'!$L$36)</f>
        <v>#VALUE!</v>
      </c>
      <c r="AJ174" s="0" t="e">
        <f aca="true">MAX(0,AI174*(1+(_xlfn.NORM.INV(RAND(),Inputs!$D$39,Inputs!$C$39)))-'Year Schedule'!$K$37+'Year Schedule'!$L$37)</f>
        <v>#VALUE!</v>
      </c>
      <c r="AK174" s="0" t="e">
        <f aca="true">MAX(0,AJ174*(1+(_xlfn.NORM.INV(RAND(),Inputs!$D$39,Inputs!$C$39)))-'Year Schedule'!$K$38+'Year Schedule'!$L$38)</f>
        <v>#VALUE!</v>
      </c>
      <c r="AL174" s="0" t="e">
        <f aca="true">MAX(0,AK174*(1+(_xlfn.NORM.INV(RAND(),Inputs!$D$39,Inputs!$C$39)))-'Year Schedule'!$K$39+'Year Schedule'!$L$39)</f>
        <v>#VALUE!</v>
      </c>
      <c r="AM174" s="0" t="e">
        <f aca="true">MAX(0,AL174*(1+(_xlfn.NORM.INV(RAND(),Inputs!$D$39,Inputs!$C$39)))-'Year Schedule'!$K$40+'Year Schedule'!$L$40)</f>
        <v>#VALUE!</v>
      </c>
      <c r="AN174" s="0" t="e">
        <f aca="true">MAX(0,AM174*(1+(_xlfn.NORM.INV(RAND(),Inputs!$D$39,Inputs!$C$39)))-'Year Schedule'!$K$41+'Year Schedule'!$L$41)</f>
        <v>#VALUE!</v>
      </c>
      <c r="AO174" s="0" t="e">
        <f aca="true">MAX(0,AN174*(1+(_xlfn.NORM.INV(RAND(),Inputs!$D$39,Inputs!$C$39)))-'Year Schedule'!$K$42+'Year Schedule'!$L$42)</f>
        <v>#VALUE!</v>
      </c>
      <c r="AP174" s="0" t="e">
        <f aca="true">MAX(0,AO174*(1+(_xlfn.NORM.INV(RAND(),Inputs!$D$39,Inputs!$C$39)))-'Year Schedule'!$K$43+'Year Schedule'!$L$43)</f>
        <v>#VALUE!</v>
      </c>
      <c r="AQ174" s="0" t="e">
        <f aca="true">MAX(0,AP174*(1+(_xlfn.NORM.INV(RAND(),Inputs!$D$39,Inputs!$C$39)))-'Year Schedule'!$K$44+'Year Schedule'!$L$44)</f>
        <v>#VALUE!</v>
      </c>
      <c r="AR174" s="0" t="e">
        <f aca="true">MAX(0,AQ174*(1+(_xlfn.NORM.INV(RAND(),Inputs!$D$39,Inputs!$C$39)))-'Year Schedule'!$K$45+'Year Schedule'!$L$45)</f>
        <v>#VALUE!</v>
      </c>
      <c r="AS174" s="0" t="e">
        <f aca="true">MAX(0,AR174*(1+(_xlfn.NORM.INV(RAND(),Inputs!$D$39,Inputs!$C$39)))-'Year Schedule'!$K$46+'Year Schedule'!$L$46)</f>
        <v>#VALUE!</v>
      </c>
      <c r="AT174" s="0" t="e">
        <f aca="true">MAX(0,AS174*(1+(_xlfn.NORM.INV(RAND(),Inputs!$D$39,Inputs!$C$39)))-'Year Schedule'!$K$47+'Year Schedule'!$L$47)</f>
        <v>#VALUE!</v>
      </c>
      <c r="AU174" s="0" t="e">
        <f aca="true">MAX(0,AT174*(1+(_xlfn.NORM.INV(RAND(),Inputs!$D$39,Inputs!$C$39)))-'Year Schedule'!$K$48+'Year Schedule'!$L$48)</f>
        <v>#VALUE!</v>
      </c>
      <c r="AV174" s="0" t="e">
        <f aca="true">MAX(0,AU174*(1+(_xlfn.NORM.INV(RAND(),Inputs!$D$39,Inputs!$C$39)))-'Year Schedule'!$K$49+'Year Schedule'!$L$49)</f>
        <v>#VALUE!</v>
      </c>
      <c r="AW174" s="0" t="e">
        <f aca="true">MAX(0,AV174*(1+(_xlfn.NORM.INV(RAND(),Inputs!$D$39,Inputs!$C$39)))-'Year Schedule'!$K$50+'Year Schedule'!$L$50)</f>
        <v>#VALUE!</v>
      </c>
      <c r="AX174" s="0" t="e">
        <f aca="true">MAX(0,AW174*(1+(_xlfn.NORM.INV(RAND(),Inputs!$D$39,Inputs!$C$39)))-'Year Schedule'!$K$51+'Year Schedule'!$L$51)</f>
        <v>#VALUE!</v>
      </c>
      <c r="AY174" s="0" t="e">
        <f aca="true">MAX(0,AX174*(1+(_xlfn.NORM.INV(RAND(),Inputs!$D$39,Inputs!$C$39)))-'Year Schedule'!$K$52+'Year Schedule'!$L$52)</f>
        <v>#VALUE!</v>
      </c>
      <c r="AZ174" s="0" t="e">
        <f aca="true">MAX(0,AY174*(1+(_xlfn.NORM.INV(RAND(),Inputs!$D$39,Inputs!$C$39)))-'Year Schedule'!$K$53+'Year Schedule'!$L$53)</f>
        <v>#VALUE!</v>
      </c>
      <c r="BA174" s="0" t="e">
        <f aca="false">INDEX(C174:AZ174,1,Inputs!$C$6)</f>
        <v>#VALUE!</v>
      </c>
      <c r="BB174" s="0" t="n">
        <f aca="false">IFERROR(EXP(SUMPRODUCT(LN((C174:INDEX(C174:AZ174,1,Inputs!$C$6)+$C$1004:INDEX($C$1004:$AZ$1004,1,Inputs!$C$6))/B174:INDEX(B174:AY174,1,Inputs!$C$6)))/Inputs!$C$6)-1,-1)</f>
        <v>-1</v>
      </c>
    </row>
    <row r="175" customFormat="false" ht="15" hidden="false" customHeight="true" outlineLevel="0" collapsed="false">
      <c r="A175" s="0" t="n">
        <v>173</v>
      </c>
      <c r="B175" s="177" t="n">
        <f aca="false">Inputs!$C$38</f>
        <v>0</v>
      </c>
      <c r="C175" s="0" t="e">
        <f aca="true">MAX(0,B175*(1+(_xlfn.NORM.INV(RAND(),Inputs!$D$39,Inputs!$C$39)))-'Year Schedule'!$K$4+'Year Schedule'!$L$4)</f>
        <v>#VALUE!</v>
      </c>
      <c r="D175" s="0" t="e">
        <f aca="true">MAX(0,C175*(1+(_xlfn.NORM.INV(RAND(),Inputs!$D$39,Inputs!$C$39)))-'Year Schedule'!$K$5+'Year Schedule'!$L$5)</f>
        <v>#VALUE!</v>
      </c>
      <c r="E175" s="0" t="e">
        <f aca="true">MAX(0,D175*(1+(_xlfn.NORM.INV(RAND(),Inputs!$D$39,Inputs!$C$39)))-'Year Schedule'!$K$6+'Year Schedule'!$L$6)</f>
        <v>#VALUE!</v>
      </c>
      <c r="F175" s="0" t="e">
        <f aca="true">MAX(0,E175*(1+(_xlfn.NORM.INV(RAND(),Inputs!$D$39,Inputs!$C$39)))-'Year Schedule'!$K$7+'Year Schedule'!$L$7)</f>
        <v>#VALUE!</v>
      </c>
      <c r="G175" s="0" t="e">
        <f aca="true">MAX(0,F175*(1+(_xlfn.NORM.INV(RAND(),Inputs!$D$39,Inputs!$C$39)))-'Year Schedule'!$K$8+'Year Schedule'!$L$8)</f>
        <v>#VALUE!</v>
      </c>
      <c r="H175" s="0" t="e">
        <f aca="true">MAX(0,G175*(1+(_xlfn.NORM.INV(RAND(),Inputs!$D$39,Inputs!$C$39)))-'Year Schedule'!$K$9+'Year Schedule'!$L$9)</f>
        <v>#VALUE!</v>
      </c>
      <c r="I175" s="0" t="e">
        <f aca="true">MAX(0,H175*(1+(_xlfn.NORM.INV(RAND(),Inputs!$D$39,Inputs!$C$39)))-'Year Schedule'!$K$10+'Year Schedule'!$L$10)</f>
        <v>#VALUE!</v>
      </c>
      <c r="J175" s="0" t="e">
        <f aca="true">MAX(0,I175*(1+(_xlfn.NORM.INV(RAND(),Inputs!$D$39,Inputs!$C$39)))-'Year Schedule'!$K$11+'Year Schedule'!$L$11)</f>
        <v>#VALUE!</v>
      </c>
      <c r="K175" s="0" t="e">
        <f aca="true">MAX(0,J175*(1+(_xlfn.NORM.INV(RAND(),Inputs!$D$39,Inputs!$C$39)))-'Year Schedule'!$K$12+'Year Schedule'!$L$12)</f>
        <v>#VALUE!</v>
      </c>
      <c r="L175" s="0" t="e">
        <f aca="true">MAX(0,K175*(1+(_xlfn.NORM.INV(RAND(),Inputs!$D$39,Inputs!$C$39)))-'Year Schedule'!$K$13+'Year Schedule'!$L$13)</f>
        <v>#VALUE!</v>
      </c>
      <c r="M175" s="0" t="e">
        <f aca="true">MAX(0,L175*(1+(_xlfn.NORM.INV(RAND(),Inputs!$D$39,Inputs!$C$39)))-'Year Schedule'!$K$14+'Year Schedule'!$L$14)</f>
        <v>#VALUE!</v>
      </c>
      <c r="N175" s="0" t="e">
        <f aca="true">MAX(0,M175*(1+(_xlfn.NORM.INV(RAND(),Inputs!$D$39,Inputs!$C$39)))-'Year Schedule'!$K$15+'Year Schedule'!$L$15)</f>
        <v>#VALUE!</v>
      </c>
      <c r="O175" s="0" t="e">
        <f aca="true">MAX(0,N175*(1+(_xlfn.NORM.INV(RAND(),Inputs!$D$39,Inputs!$C$39)))-'Year Schedule'!$K$16+'Year Schedule'!$L$16)</f>
        <v>#VALUE!</v>
      </c>
      <c r="P175" s="0" t="e">
        <f aca="true">MAX(0,O175*(1+(_xlfn.NORM.INV(RAND(),Inputs!$D$39,Inputs!$C$39)))-'Year Schedule'!$K$17+'Year Schedule'!$L$17)</f>
        <v>#VALUE!</v>
      </c>
      <c r="Q175" s="0" t="e">
        <f aca="true">MAX(0,P175*(1+(_xlfn.NORM.INV(RAND(),Inputs!$D$39,Inputs!$C$39)))-'Year Schedule'!$K$18+'Year Schedule'!$L$18)</f>
        <v>#VALUE!</v>
      </c>
      <c r="R175" s="0" t="e">
        <f aca="true">MAX(0,Q175*(1+(_xlfn.NORM.INV(RAND(),Inputs!$D$39,Inputs!$C$39)))-'Year Schedule'!$K$19+'Year Schedule'!$L$19)</f>
        <v>#VALUE!</v>
      </c>
      <c r="S175" s="0" t="e">
        <f aca="true">MAX(0,R175*(1+(_xlfn.NORM.INV(RAND(),Inputs!$D$39,Inputs!$C$39)))-'Year Schedule'!$K$20+'Year Schedule'!$L$20)</f>
        <v>#VALUE!</v>
      </c>
      <c r="T175" s="0" t="e">
        <f aca="true">MAX(0,S175*(1+(_xlfn.NORM.INV(RAND(),Inputs!$D$39,Inputs!$C$39)))-'Year Schedule'!$K$21+'Year Schedule'!$L$21)</f>
        <v>#VALUE!</v>
      </c>
      <c r="U175" s="0" t="e">
        <f aca="true">MAX(0,T175*(1+(_xlfn.NORM.INV(RAND(),Inputs!$D$39,Inputs!$C$39)))-'Year Schedule'!$K$22+'Year Schedule'!$L$22)</f>
        <v>#VALUE!</v>
      </c>
      <c r="V175" s="0" t="e">
        <f aca="true">MAX(0,U175*(1+(_xlfn.NORM.INV(RAND(),Inputs!$D$39,Inputs!$C$39)))-'Year Schedule'!$K$23+'Year Schedule'!$L$23)</f>
        <v>#VALUE!</v>
      </c>
      <c r="W175" s="0" t="e">
        <f aca="true">MAX(0,V175*(1+(_xlfn.NORM.INV(RAND(),Inputs!$D$39,Inputs!$C$39)))-'Year Schedule'!$K$24+'Year Schedule'!$L$24)</f>
        <v>#VALUE!</v>
      </c>
      <c r="X175" s="0" t="e">
        <f aca="true">MAX(0,W175*(1+(_xlfn.NORM.INV(RAND(),Inputs!$D$39,Inputs!$C$39)))-'Year Schedule'!$K$25+'Year Schedule'!$L$25)</f>
        <v>#VALUE!</v>
      </c>
      <c r="Y175" s="0" t="e">
        <f aca="true">MAX(0,X175*(1+(_xlfn.NORM.INV(RAND(),Inputs!$D$39,Inputs!$C$39)))-'Year Schedule'!$K$26+'Year Schedule'!$L$26)</f>
        <v>#VALUE!</v>
      </c>
      <c r="Z175" s="0" t="e">
        <f aca="true">MAX(0,Y175*(1+(_xlfn.NORM.INV(RAND(),Inputs!$D$39,Inputs!$C$39)))-'Year Schedule'!$K$27+'Year Schedule'!$L$27)</f>
        <v>#VALUE!</v>
      </c>
      <c r="AA175" s="0" t="e">
        <f aca="true">MAX(0,Z175*(1+(_xlfn.NORM.INV(RAND(),Inputs!$D$39,Inputs!$C$39)))-'Year Schedule'!$K$28+'Year Schedule'!$L$28)</f>
        <v>#VALUE!</v>
      </c>
      <c r="AB175" s="0" t="e">
        <f aca="true">MAX(0,AA175*(1+(_xlfn.NORM.INV(RAND(),Inputs!$D$39,Inputs!$C$39)))-'Year Schedule'!$K$29+'Year Schedule'!$L$29)</f>
        <v>#VALUE!</v>
      </c>
      <c r="AC175" s="0" t="e">
        <f aca="true">MAX(0,AB175*(1+(_xlfn.NORM.INV(RAND(),Inputs!$D$39,Inputs!$C$39)))-'Year Schedule'!$K$30+'Year Schedule'!$L$30)</f>
        <v>#VALUE!</v>
      </c>
      <c r="AD175" s="0" t="e">
        <f aca="true">MAX(0,AC175*(1+(_xlfn.NORM.INV(RAND(),Inputs!$D$39,Inputs!$C$39)))-'Year Schedule'!$K$31+'Year Schedule'!$L$31)</f>
        <v>#VALUE!</v>
      </c>
      <c r="AE175" s="0" t="e">
        <f aca="true">MAX(0,AD175*(1+(_xlfn.NORM.INV(RAND(),Inputs!$D$39,Inputs!$C$39)))-'Year Schedule'!$K$32+'Year Schedule'!$L$32)</f>
        <v>#VALUE!</v>
      </c>
      <c r="AF175" s="0" t="e">
        <f aca="true">MAX(0,AE175*(1+(_xlfn.NORM.INV(RAND(),Inputs!$D$39,Inputs!$C$39)))-'Year Schedule'!$K$33+'Year Schedule'!$L$33)</f>
        <v>#VALUE!</v>
      </c>
      <c r="AG175" s="0" t="e">
        <f aca="true">MAX(0,AF175*(1+(_xlfn.NORM.INV(RAND(),Inputs!$D$39,Inputs!$C$39)))-'Year Schedule'!$K$34+'Year Schedule'!$L$34)</f>
        <v>#VALUE!</v>
      </c>
      <c r="AH175" s="0" t="e">
        <f aca="true">MAX(0,AG175*(1+(_xlfn.NORM.INV(RAND(),Inputs!$D$39,Inputs!$C$39)))-'Year Schedule'!$K$35+'Year Schedule'!$L$35)</f>
        <v>#VALUE!</v>
      </c>
      <c r="AI175" s="0" t="e">
        <f aca="true">MAX(0,AH175*(1+(_xlfn.NORM.INV(RAND(),Inputs!$D$39,Inputs!$C$39)))-'Year Schedule'!$K$36+'Year Schedule'!$L$36)</f>
        <v>#VALUE!</v>
      </c>
      <c r="AJ175" s="0" t="e">
        <f aca="true">MAX(0,AI175*(1+(_xlfn.NORM.INV(RAND(),Inputs!$D$39,Inputs!$C$39)))-'Year Schedule'!$K$37+'Year Schedule'!$L$37)</f>
        <v>#VALUE!</v>
      </c>
      <c r="AK175" s="0" t="e">
        <f aca="true">MAX(0,AJ175*(1+(_xlfn.NORM.INV(RAND(),Inputs!$D$39,Inputs!$C$39)))-'Year Schedule'!$K$38+'Year Schedule'!$L$38)</f>
        <v>#VALUE!</v>
      </c>
      <c r="AL175" s="0" t="e">
        <f aca="true">MAX(0,AK175*(1+(_xlfn.NORM.INV(RAND(),Inputs!$D$39,Inputs!$C$39)))-'Year Schedule'!$K$39+'Year Schedule'!$L$39)</f>
        <v>#VALUE!</v>
      </c>
      <c r="AM175" s="0" t="e">
        <f aca="true">MAX(0,AL175*(1+(_xlfn.NORM.INV(RAND(),Inputs!$D$39,Inputs!$C$39)))-'Year Schedule'!$K$40+'Year Schedule'!$L$40)</f>
        <v>#VALUE!</v>
      </c>
      <c r="AN175" s="0" t="e">
        <f aca="true">MAX(0,AM175*(1+(_xlfn.NORM.INV(RAND(),Inputs!$D$39,Inputs!$C$39)))-'Year Schedule'!$K$41+'Year Schedule'!$L$41)</f>
        <v>#VALUE!</v>
      </c>
      <c r="AO175" s="0" t="e">
        <f aca="true">MAX(0,AN175*(1+(_xlfn.NORM.INV(RAND(),Inputs!$D$39,Inputs!$C$39)))-'Year Schedule'!$K$42+'Year Schedule'!$L$42)</f>
        <v>#VALUE!</v>
      </c>
      <c r="AP175" s="0" t="e">
        <f aca="true">MAX(0,AO175*(1+(_xlfn.NORM.INV(RAND(),Inputs!$D$39,Inputs!$C$39)))-'Year Schedule'!$K$43+'Year Schedule'!$L$43)</f>
        <v>#VALUE!</v>
      </c>
      <c r="AQ175" s="0" t="e">
        <f aca="true">MAX(0,AP175*(1+(_xlfn.NORM.INV(RAND(),Inputs!$D$39,Inputs!$C$39)))-'Year Schedule'!$K$44+'Year Schedule'!$L$44)</f>
        <v>#VALUE!</v>
      </c>
      <c r="AR175" s="0" t="e">
        <f aca="true">MAX(0,AQ175*(1+(_xlfn.NORM.INV(RAND(),Inputs!$D$39,Inputs!$C$39)))-'Year Schedule'!$K$45+'Year Schedule'!$L$45)</f>
        <v>#VALUE!</v>
      </c>
      <c r="AS175" s="0" t="e">
        <f aca="true">MAX(0,AR175*(1+(_xlfn.NORM.INV(RAND(),Inputs!$D$39,Inputs!$C$39)))-'Year Schedule'!$K$46+'Year Schedule'!$L$46)</f>
        <v>#VALUE!</v>
      </c>
      <c r="AT175" s="0" t="e">
        <f aca="true">MAX(0,AS175*(1+(_xlfn.NORM.INV(RAND(),Inputs!$D$39,Inputs!$C$39)))-'Year Schedule'!$K$47+'Year Schedule'!$L$47)</f>
        <v>#VALUE!</v>
      </c>
      <c r="AU175" s="0" t="e">
        <f aca="true">MAX(0,AT175*(1+(_xlfn.NORM.INV(RAND(),Inputs!$D$39,Inputs!$C$39)))-'Year Schedule'!$K$48+'Year Schedule'!$L$48)</f>
        <v>#VALUE!</v>
      </c>
      <c r="AV175" s="0" t="e">
        <f aca="true">MAX(0,AU175*(1+(_xlfn.NORM.INV(RAND(),Inputs!$D$39,Inputs!$C$39)))-'Year Schedule'!$K$49+'Year Schedule'!$L$49)</f>
        <v>#VALUE!</v>
      </c>
      <c r="AW175" s="0" t="e">
        <f aca="true">MAX(0,AV175*(1+(_xlfn.NORM.INV(RAND(),Inputs!$D$39,Inputs!$C$39)))-'Year Schedule'!$K$50+'Year Schedule'!$L$50)</f>
        <v>#VALUE!</v>
      </c>
      <c r="AX175" s="0" t="e">
        <f aca="true">MAX(0,AW175*(1+(_xlfn.NORM.INV(RAND(),Inputs!$D$39,Inputs!$C$39)))-'Year Schedule'!$K$51+'Year Schedule'!$L$51)</f>
        <v>#VALUE!</v>
      </c>
      <c r="AY175" s="0" t="e">
        <f aca="true">MAX(0,AX175*(1+(_xlfn.NORM.INV(RAND(),Inputs!$D$39,Inputs!$C$39)))-'Year Schedule'!$K$52+'Year Schedule'!$L$52)</f>
        <v>#VALUE!</v>
      </c>
      <c r="AZ175" s="0" t="e">
        <f aca="true">MAX(0,AY175*(1+(_xlfn.NORM.INV(RAND(),Inputs!$D$39,Inputs!$C$39)))-'Year Schedule'!$K$53+'Year Schedule'!$L$53)</f>
        <v>#VALUE!</v>
      </c>
      <c r="BA175" s="0" t="e">
        <f aca="false">INDEX(C175:AZ175,1,Inputs!$C$6)</f>
        <v>#VALUE!</v>
      </c>
      <c r="BB175" s="0" t="n">
        <f aca="false">IFERROR(EXP(SUMPRODUCT(LN((C175:INDEX(C175:AZ175,1,Inputs!$C$6)+$C$1004:INDEX($C$1004:$AZ$1004,1,Inputs!$C$6))/B175:INDEX(B175:AY175,1,Inputs!$C$6)))/Inputs!$C$6)-1,-1)</f>
        <v>-1</v>
      </c>
    </row>
    <row r="176" customFormat="false" ht="15" hidden="false" customHeight="true" outlineLevel="0" collapsed="false">
      <c r="A176" s="0" t="n">
        <v>174</v>
      </c>
      <c r="B176" s="177" t="n">
        <f aca="false">Inputs!$C$38</f>
        <v>0</v>
      </c>
      <c r="C176" s="0" t="e">
        <f aca="true">MAX(0,B176*(1+(_xlfn.NORM.INV(RAND(),Inputs!$D$39,Inputs!$C$39)))-'Year Schedule'!$K$4+'Year Schedule'!$L$4)</f>
        <v>#VALUE!</v>
      </c>
      <c r="D176" s="0" t="e">
        <f aca="true">MAX(0,C176*(1+(_xlfn.NORM.INV(RAND(),Inputs!$D$39,Inputs!$C$39)))-'Year Schedule'!$K$5+'Year Schedule'!$L$5)</f>
        <v>#VALUE!</v>
      </c>
      <c r="E176" s="0" t="e">
        <f aca="true">MAX(0,D176*(1+(_xlfn.NORM.INV(RAND(),Inputs!$D$39,Inputs!$C$39)))-'Year Schedule'!$K$6+'Year Schedule'!$L$6)</f>
        <v>#VALUE!</v>
      </c>
      <c r="F176" s="0" t="e">
        <f aca="true">MAX(0,E176*(1+(_xlfn.NORM.INV(RAND(),Inputs!$D$39,Inputs!$C$39)))-'Year Schedule'!$K$7+'Year Schedule'!$L$7)</f>
        <v>#VALUE!</v>
      </c>
      <c r="G176" s="0" t="e">
        <f aca="true">MAX(0,F176*(1+(_xlfn.NORM.INV(RAND(),Inputs!$D$39,Inputs!$C$39)))-'Year Schedule'!$K$8+'Year Schedule'!$L$8)</f>
        <v>#VALUE!</v>
      </c>
      <c r="H176" s="0" t="e">
        <f aca="true">MAX(0,G176*(1+(_xlfn.NORM.INV(RAND(),Inputs!$D$39,Inputs!$C$39)))-'Year Schedule'!$K$9+'Year Schedule'!$L$9)</f>
        <v>#VALUE!</v>
      </c>
      <c r="I176" s="0" t="e">
        <f aca="true">MAX(0,H176*(1+(_xlfn.NORM.INV(RAND(),Inputs!$D$39,Inputs!$C$39)))-'Year Schedule'!$K$10+'Year Schedule'!$L$10)</f>
        <v>#VALUE!</v>
      </c>
      <c r="J176" s="0" t="e">
        <f aca="true">MAX(0,I176*(1+(_xlfn.NORM.INV(RAND(),Inputs!$D$39,Inputs!$C$39)))-'Year Schedule'!$K$11+'Year Schedule'!$L$11)</f>
        <v>#VALUE!</v>
      </c>
      <c r="K176" s="0" t="e">
        <f aca="true">MAX(0,J176*(1+(_xlfn.NORM.INV(RAND(),Inputs!$D$39,Inputs!$C$39)))-'Year Schedule'!$K$12+'Year Schedule'!$L$12)</f>
        <v>#VALUE!</v>
      </c>
      <c r="L176" s="0" t="e">
        <f aca="true">MAX(0,K176*(1+(_xlfn.NORM.INV(RAND(),Inputs!$D$39,Inputs!$C$39)))-'Year Schedule'!$K$13+'Year Schedule'!$L$13)</f>
        <v>#VALUE!</v>
      </c>
      <c r="M176" s="0" t="e">
        <f aca="true">MAX(0,L176*(1+(_xlfn.NORM.INV(RAND(),Inputs!$D$39,Inputs!$C$39)))-'Year Schedule'!$K$14+'Year Schedule'!$L$14)</f>
        <v>#VALUE!</v>
      </c>
      <c r="N176" s="0" t="e">
        <f aca="true">MAX(0,M176*(1+(_xlfn.NORM.INV(RAND(),Inputs!$D$39,Inputs!$C$39)))-'Year Schedule'!$K$15+'Year Schedule'!$L$15)</f>
        <v>#VALUE!</v>
      </c>
      <c r="O176" s="0" t="e">
        <f aca="true">MAX(0,N176*(1+(_xlfn.NORM.INV(RAND(),Inputs!$D$39,Inputs!$C$39)))-'Year Schedule'!$K$16+'Year Schedule'!$L$16)</f>
        <v>#VALUE!</v>
      </c>
      <c r="P176" s="0" t="e">
        <f aca="true">MAX(0,O176*(1+(_xlfn.NORM.INV(RAND(),Inputs!$D$39,Inputs!$C$39)))-'Year Schedule'!$K$17+'Year Schedule'!$L$17)</f>
        <v>#VALUE!</v>
      </c>
      <c r="Q176" s="0" t="e">
        <f aca="true">MAX(0,P176*(1+(_xlfn.NORM.INV(RAND(),Inputs!$D$39,Inputs!$C$39)))-'Year Schedule'!$K$18+'Year Schedule'!$L$18)</f>
        <v>#VALUE!</v>
      </c>
      <c r="R176" s="0" t="e">
        <f aca="true">MAX(0,Q176*(1+(_xlfn.NORM.INV(RAND(),Inputs!$D$39,Inputs!$C$39)))-'Year Schedule'!$K$19+'Year Schedule'!$L$19)</f>
        <v>#VALUE!</v>
      </c>
      <c r="S176" s="0" t="e">
        <f aca="true">MAX(0,R176*(1+(_xlfn.NORM.INV(RAND(),Inputs!$D$39,Inputs!$C$39)))-'Year Schedule'!$K$20+'Year Schedule'!$L$20)</f>
        <v>#VALUE!</v>
      </c>
      <c r="T176" s="0" t="e">
        <f aca="true">MAX(0,S176*(1+(_xlfn.NORM.INV(RAND(),Inputs!$D$39,Inputs!$C$39)))-'Year Schedule'!$K$21+'Year Schedule'!$L$21)</f>
        <v>#VALUE!</v>
      </c>
      <c r="U176" s="0" t="e">
        <f aca="true">MAX(0,T176*(1+(_xlfn.NORM.INV(RAND(),Inputs!$D$39,Inputs!$C$39)))-'Year Schedule'!$K$22+'Year Schedule'!$L$22)</f>
        <v>#VALUE!</v>
      </c>
      <c r="V176" s="0" t="e">
        <f aca="true">MAX(0,U176*(1+(_xlfn.NORM.INV(RAND(),Inputs!$D$39,Inputs!$C$39)))-'Year Schedule'!$K$23+'Year Schedule'!$L$23)</f>
        <v>#VALUE!</v>
      </c>
      <c r="W176" s="0" t="e">
        <f aca="true">MAX(0,V176*(1+(_xlfn.NORM.INV(RAND(),Inputs!$D$39,Inputs!$C$39)))-'Year Schedule'!$K$24+'Year Schedule'!$L$24)</f>
        <v>#VALUE!</v>
      </c>
      <c r="X176" s="0" t="e">
        <f aca="true">MAX(0,W176*(1+(_xlfn.NORM.INV(RAND(),Inputs!$D$39,Inputs!$C$39)))-'Year Schedule'!$K$25+'Year Schedule'!$L$25)</f>
        <v>#VALUE!</v>
      </c>
      <c r="Y176" s="0" t="e">
        <f aca="true">MAX(0,X176*(1+(_xlfn.NORM.INV(RAND(),Inputs!$D$39,Inputs!$C$39)))-'Year Schedule'!$K$26+'Year Schedule'!$L$26)</f>
        <v>#VALUE!</v>
      </c>
      <c r="Z176" s="0" t="e">
        <f aca="true">MAX(0,Y176*(1+(_xlfn.NORM.INV(RAND(),Inputs!$D$39,Inputs!$C$39)))-'Year Schedule'!$K$27+'Year Schedule'!$L$27)</f>
        <v>#VALUE!</v>
      </c>
      <c r="AA176" s="0" t="e">
        <f aca="true">MAX(0,Z176*(1+(_xlfn.NORM.INV(RAND(),Inputs!$D$39,Inputs!$C$39)))-'Year Schedule'!$K$28+'Year Schedule'!$L$28)</f>
        <v>#VALUE!</v>
      </c>
      <c r="AB176" s="0" t="e">
        <f aca="true">MAX(0,AA176*(1+(_xlfn.NORM.INV(RAND(),Inputs!$D$39,Inputs!$C$39)))-'Year Schedule'!$K$29+'Year Schedule'!$L$29)</f>
        <v>#VALUE!</v>
      </c>
      <c r="AC176" s="0" t="e">
        <f aca="true">MAX(0,AB176*(1+(_xlfn.NORM.INV(RAND(),Inputs!$D$39,Inputs!$C$39)))-'Year Schedule'!$K$30+'Year Schedule'!$L$30)</f>
        <v>#VALUE!</v>
      </c>
      <c r="AD176" s="0" t="e">
        <f aca="true">MAX(0,AC176*(1+(_xlfn.NORM.INV(RAND(),Inputs!$D$39,Inputs!$C$39)))-'Year Schedule'!$K$31+'Year Schedule'!$L$31)</f>
        <v>#VALUE!</v>
      </c>
      <c r="AE176" s="0" t="e">
        <f aca="true">MAX(0,AD176*(1+(_xlfn.NORM.INV(RAND(),Inputs!$D$39,Inputs!$C$39)))-'Year Schedule'!$K$32+'Year Schedule'!$L$32)</f>
        <v>#VALUE!</v>
      </c>
      <c r="AF176" s="0" t="e">
        <f aca="true">MAX(0,AE176*(1+(_xlfn.NORM.INV(RAND(),Inputs!$D$39,Inputs!$C$39)))-'Year Schedule'!$K$33+'Year Schedule'!$L$33)</f>
        <v>#VALUE!</v>
      </c>
      <c r="AG176" s="0" t="e">
        <f aca="true">MAX(0,AF176*(1+(_xlfn.NORM.INV(RAND(),Inputs!$D$39,Inputs!$C$39)))-'Year Schedule'!$K$34+'Year Schedule'!$L$34)</f>
        <v>#VALUE!</v>
      </c>
      <c r="AH176" s="0" t="e">
        <f aca="true">MAX(0,AG176*(1+(_xlfn.NORM.INV(RAND(),Inputs!$D$39,Inputs!$C$39)))-'Year Schedule'!$K$35+'Year Schedule'!$L$35)</f>
        <v>#VALUE!</v>
      </c>
      <c r="AI176" s="0" t="e">
        <f aca="true">MAX(0,AH176*(1+(_xlfn.NORM.INV(RAND(),Inputs!$D$39,Inputs!$C$39)))-'Year Schedule'!$K$36+'Year Schedule'!$L$36)</f>
        <v>#VALUE!</v>
      </c>
      <c r="AJ176" s="0" t="e">
        <f aca="true">MAX(0,AI176*(1+(_xlfn.NORM.INV(RAND(),Inputs!$D$39,Inputs!$C$39)))-'Year Schedule'!$K$37+'Year Schedule'!$L$37)</f>
        <v>#VALUE!</v>
      </c>
      <c r="AK176" s="0" t="e">
        <f aca="true">MAX(0,AJ176*(1+(_xlfn.NORM.INV(RAND(),Inputs!$D$39,Inputs!$C$39)))-'Year Schedule'!$K$38+'Year Schedule'!$L$38)</f>
        <v>#VALUE!</v>
      </c>
      <c r="AL176" s="0" t="e">
        <f aca="true">MAX(0,AK176*(1+(_xlfn.NORM.INV(RAND(),Inputs!$D$39,Inputs!$C$39)))-'Year Schedule'!$K$39+'Year Schedule'!$L$39)</f>
        <v>#VALUE!</v>
      </c>
      <c r="AM176" s="0" t="e">
        <f aca="true">MAX(0,AL176*(1+(_xlfn.NORM.INV(RAND(),Inputs!$D$39,Inputs!$C$39)))-'Year Schedule'!$K$40+'Year Schedule'!$L$40)</f>
        <v>#VALUE!</v>
      </c>
      <c r="AN176" s="0" t="e">
        <f aca="true">MAX(0,AM176*(1+(_xlfn.NORM.INV(RAND(),Inputs!$D$39,Inputs!$C$39)))-'Year Schedule'!$K$41+'Year Schedule'!$L$41)</f>
        <v>#VALUE!</v>
      </c>
      <c r="AO176" s="0" t="e">
        <f aca="true">MAX(0,AN176*(1+(_xlfn.NORM.INV(RAND(),Inputs!$D$39,Inputs!$C$39)))-'Year Schedule'!$K$42+'Year Schedule'!$L$42)</f>
        <v>#VALUE!</v>
      </c>
      <c r="AP176" s="0" t="e">
        <f aca="true">MAX(0,AO176*(1+(_xlfn.NORM.INV(RAND(),Inputs!$D$39,Inputs!$C$39)))-'Year Schedule'!$K$43+'Year Schedule'!$L$43)</f>
        <v>#VALUE!</v>
      </c>
      <c r="AQ176" s="0" t="e">
        <f aca="true">MAX(0,AP176*(1+(_xlfn.NORM.INV(RAND(),Inputs!$D$39,Inputs!$C$39)))-'Year Schedule'!$K$44+'Year Schedule'!$L$44)</f>
        <v>#VALUE!</v>
      </c>
      <c r="AR176" s="0" t="e">
        <f aca="true">MAX(0,AQ176*(1+(_xlfn.NORM.INV(RAND(),Inputs!$D$39,Inputs!$C$39)))-'Year Schedule'!$K$45+'Year Schedule'!$L$45)</f>
        <v>#VALUE!</v>
      </c>
      <c r="AS176" s="0" t="e">
        <f aca="true">MAX(0,AR176*(1+(_xlfn.NORM.INV(RAND(),Inputs!$D$39,Inputs!$C$39)))-'Year Schedule'!$K$46+'Year Schedule'!$L$46)</f>
        <v>#VALUE!</v>
      </c>
      <c r="AT176" s="0" t="e">
        <f aca="true">MAX(0,AS176*(1+(_xlfn.NORM.INV(RAND(),Inputs!$D$39,Inputs!$C$39)))-'Year Schedule'!$K$47+'Year Schedule'!$L$47)</f>
        <v>#VALUE!</v>
      </c>
      <c r="AU176" s="0" t="e">
        <f aca="true">MAX(0,AT176*(1+(_xlfn.NORM.INV(RAND(),Inputs!$D$39,Inputs!$C$39)))-'Year Schedule'!$K$48+'Year Schedule'!$L$48)</f>
        <v>#VALUE!</v>
      </c>
      <c r="AV176" s="0" t="e">
        <f aca="true">MAX(0,AU176*(1+(_xlfn.NORM.INV(RAND(),Inputs!$D$39,Inputs!$C$39)))-'Year Schedule'!$K$49+'Year Schedule'!$L$49)</f>
        <v>#VALUE!</v>
      </c>
      <c r="AW176" s="0" t="e">
        <f aca="true">MAX(0,AV176*(1+(_xlfn.NORM.INV(RAND(),Inputs!$D$39,Inputs!$C$39)))-'Year Schedule'!$K$50+'Year Schedule'!$L$50)</f>
        <v>#VALUE!</v>
      </c>
      <c r="AX176" s="0" t="e">
        <f aca="true">MAX(0,AW176*(1+(_xlfn.NORM.INV(RAND(),Inputs!$D$39,Inputs!$C$39)))-'Year Schedule'!$K$51+'Year Schedule'!$L$51)</f>
        <v>#VALUE!</v>
      </c>
      <c r="AY176" s="0" t="e">
        <f aca="true">MAX(0,AX176*(1+(_xlfn.NORM.INV(RAND(),Inputs!$D$39,Inputs!$C$39)))-'Year Schedule'!$K$52+'Year Schedule'!$L$52)</f>
        <v>#VALUE!</v>
      </c>
      <c r="AZ176" s="0" t="e">
        <f aca="true">MAX(0,AY176*(1+(_xlfn.NORM.INV(RAND(),Inputs!$D$39,Inputs!$C$39)))-'Year Schedule'!$K$53+'Year Schedule'!$L$53)</f>
        <v>#VALUE!</v>
      </c>
      <c r="BA176" s="0" t="e">
        <f aca="false">INDEX(C176:AZ176,1,Inputs!$C$6)</f>
        <v>#VALUE!</v>
      </c>
      <c r="BB176" s="0" t="n">
        <f aca="false">IFERROR(EXP(SUMPRODUCT(LN((C176:INDEX(C176:AZ176,1,Inputs!$C$6)+$C$1004:INDEX($C$1004:$AZ$1004,1,Inputs!$C$6))/B176:INDEX(B176:AY176,1,Inputs!$C$6)))/Inputs!$C$6)-1,-1)</f>
        <v>-1</v>
      </c>
    </row>
    <row r="177" customFormat="false" ht="15" hidden="false" customHeight="true" outlineLevel="0" collapsed="false">
      <c r="A177" s="0" t="n">
        <v>175</v>
      </c>
      <c r="B177" s="177" t="n">
        <f aca="false">Inputs!$C$38</f>
        <v>0</v>
      </c>
      <c r="C177" s="0" t="e">
        <f aca="true">MAX(0,B177*(1+(_xlfn.NORM.INV(RAND(),Inputs!$D$39,Inputs!$C$39)))-'Year Schedule'!$K$4+'Year Schedule'!$L$4)</f>
        <v>#VALUE!</v>
      </c>
      <c r="D177" s="0" t="e">
        <f aca="true">MAX(0,C177*(1+(_xlfn.NORM.INV(RAND(),Inputs!$D$39,Inputs!$C$39)))-'Year Schedule'!$K$5+'Year Schedule'!$L$5)</f>
        <v>#VALUE!</v>
      </c>
      <c r="E177" s="0" t="e">
        <f aca="true">MAX(0,D177*(1+(_xlfn.NORM.INV(RAND(),Inputs!$D$39,Inputs!$C$39)))-'Year Schedule'!$K$6+'Year Schedule'!$L$6)</f>
        <v>#VALUE!</v>
      </c>
      <c r="F177" s="0" t="e">
        <f aca="true">MAX(0,E177*(1+(_xlfn.NORM.INV(RAND(),Inputs!$D$39,Inputs!$C$39)))-'Year Schedule'!$K$7+'Year Schedule'!$L$7)</f>
        <v>#VALUE!</v>
      </c>
      <c r="G177" s="0" t="e">
        <f aca="true">MAX(0,F177*(1+(_xlfn.NORM.INV(RAND(),Inputs!$D$39,Inputs!$C$39)))-'Year Schedule'!$K$8+'Year Schedule'!$L$8)</f>
        <v>#VALUE!</v>
      </c>
      <c r="H177" s="0" t="e">
        <f aca="true">MAX(0,G177*(1+(_xlfn.NORM.INV(RAND(),Inputs!$D$39,Inputs!$C$39)))-'Year Schedule'!$K$9+'Year Schedule'!$L$9)</f>
        <v>#VALUE!</v>
      </c>
      <c r="I177" s="0" t="e">
        <f aca="true">MAX(0,H177*(1+(_xlfn.NORM.INV(RAND(),Inputs!$D$39,Inputs!$C$39)))-'Year Schedule'!$K$10+'Year Schedule'!$L$10)</f>
        <v>#VALUE!</v>
      </c>
      <c r="J177" s="0" t="e">
        <f aca="true">MAX(0,I177*(1+(_xlfn.NORM.INV(RAND(),Inputs!$D$39,Inputs!$C$39)))-'Year Schedule'!$K$11+'Year Schedule'!$L$11)</f>
        <v>#VALUE!</v>
      </c>
      <c r="K177" s="0" t="e">
        <f aca="true">MAX(0,J177*(1+(_xlfn.NORM.INV(RAND(),Inputs!$D$39,Inputs!$C$39)))-'Year Schedule'!$K$12+'Year Schedule'!$L$12)</f>
        <v>#VALUE!</v>
      </c>
      <c r="L177" s="0" t="e">
        <f aca="true">MAX(0,K177*(1+(_xlfn.NORM.INV(RAND(),Inputs!$D$39,Inputs!$C$39)))-'Year Schedule'!$K$13+'Year Schedule'!$L$13)</f>
        <v>#VALUE!</v>
      </c>
      <c r="M177" s="0" t="e">
        <f aca="true">MAX(0,L177*(1+(_xlfn.NORM.INV(RAND(),Inputs!$D$39,Inputs!$C$39)))-'Year Schedule'!$K$14+'Year Schedule'!$L$14)</f>
        <v>#VALUE!</v>
      </c>
      <c r="N177" s="0" t="e">
        <f aca="true">MAX(0,M177*(1+(_xlfn.NORM.INV(RAND(),Inputs!$D$39,Inputs!$C$39)))-'Year Schedule'!$K$15+'Year Schedule'!$L$15)</f>
        <v>#VALUE!</v>
      </c>
      <c r="O177" s="0" t="e">
        <f aca="true">MAX(0,N177*(1+(_xlfn.NORM.INV(RAND(),Inputs!$D$39,Inputs!$C$39)))-'Year Schedule'!$K$16+'Year Schedule'!$L$16)</f>
        <v>#VALUE!</v>
      </c>
      <c r="P177" s="0" t="e">
        <f aca="true">MAX(0,O177*(1+(_xlfn.NORM.INV(RAND(),Inputs!$D$39,Inputs!$C$39)))-'Year Schedule'!$K$17+'Year Schedule'!$L$17)</f>
        <v>#VALUE!</v>
      </c>
      <c r="Q177" s="0" t="e">
        <f aca="true">MAX(0,P177*(1+(_xlfn.NORM.INV(RAND(),Inputs!$D$39,Inputs!$C$39)))-'Year Schedule'!$K$18+'Year Schedule'!$L$18)</f>
        <v>#VALUE!</v>
      </c>
      <c r="R177" s="0" t="e">
        <f aca="true">MAX(0,Q177*(1+(_xlfn.NORM.INV(RAND(),Inputs!$D$39,Inputs!$C$39)))-'Year Schedule'!$K$19+'Year Schedule'!$L$19)</f>
        <v>#VALUE!</v>
      </c>
      <c r="S177" s="0" t="e">
        <f aca="true">MAX(0,R177*(1+(_xlfn.NORM.INV(RAND(),Inputs!$D$39,Inputs!$C$39)))-'Year Schedule'!$K$20+'Year Schedule'!$L$20)</f>
        <v>#VALUE!</v>
      </c>
      <c r="T177" s="0" t="e">
        <f aca="true">MAX(0,S177*(1+(_xlfn.NORM.INV(RAND(),Inputs!$D$39,Inputs!$C$39)))-'Year Schedule'!$K$21+'Year Schedule'!$L$21)</f>
        <v>#VALUE!</v>
      </c>
      <c r="U177" s="0" t="e">
        <f aca="true">MAX(0,T177*(1+(_xlfn.NORM.INV(RAND(),Inputs!$D$39,Inputs!$C$39)))-'Year Schedule'!$K$22+'Year Schedule'!$L$22)</f>
        <v>#VALUE!</v>
      </c>
      <c r="V177" s="0" t="e">
        <f aca="true">MAX(0,U177*(1+(_xlfn.NORM.INV(RAND(),Inputs!$D$39,Inputs!$C$39)))-'Year Schedule'!$K$23+'Year Schedule'!$L$23)</f>
        <v>#VALUE!</v>
      </c>
      <c r="W177" s="0" t="e">
        <f aca="true">MAX(0,V177*(1+(_xlfn.NORM.INV(RAND(),Inputs!$D$39,Inputs!$C$39)))-'Year Schedule'!$K$24+'Year Schedule'!$L$24)</f>
        <v>#VALUE!</v>
      </c>
      <c r="X177" s="0" t="e">
        <f aca="true">MAX(0,W177*(1+(_xlfn.NORM.INV(RAND(),Inputs!$D$39,Inputs!$C$39)))-'Year Schedule'!$K$25+'Year Schedule'!$L$25)</f>
        <v>#VALUE!</v>
      </c>
      <c r="Y177" s="0" t="e">
        <f aca="true">MAX(0,X177*(1+(_xlfn.NORM.INV(RAND(),Inputs!$D$39,Inputs!$C$39)))-'Year Schedule'!$K$26+'Year Schedule'!$L$26)</f>
        <v>#VALUE!</v>
      </c>
      <c r="Z177" s="0" t="e">
        <f aca="true">MAX(0,Y177*(1+(_xlfn.NORM.INV(RAND(),Inputs!$D$39,Inputs!$C$39)))-'Year Schedule'!$K$27+'Year Schedule'!$L$27)</f>
        <v>#VALUE!</v>
      </c>
      <c r="AA177" s="0" t="e">
        <f aca="true">MAX(0,Z177*(1+(_xlfn.NORM.INV(RAND(),Inputs!$D$39,Inputs!$C$39)))-'Year Schedule'!$K$28+'Year Schedule'!$L$28)</f>
        <v>#VALUE!</v>
      </c>
      <c r="AB177" s="0" t="e">
        <f aca="true">MAX(0,AA177*(1+(_xlfn.NORM.INV(RAND(),Inputs!$D$39,Inputs!$C$39)))-'Year Schedule'!$K$29+'Year Schedule'!$L$29)</f>
        <v>#VALUE!</v>
      </c>
      <c r="AC177" s="0" t="e">
        <f aca="true">MAX(0,AB177*(1+(_xlfn.NORM.INV(RAND(),Inputs!$D$39,Inputs!$C$39)))-'Year Schedule'!$K$30+'Year Schedule'!$L$30)</f>
        <v>#VALUE!</v>
      </c>
      <c r="AD177" s="0" t="e">
        <f aca="true">MAX(0,AC177*(1+(_xlfn.NORM.INV(RAND(),Inputs!$D$39,Inputs!$C$39)))-'Year Schedule'!$K$31+'Year Schedule'!$L$31)</f>
        <v>#VALUE!</v>
      </c>
      <c r="AE177" s="0" t="e">
        <f aca="true">MAX(0,AD177*(1+(_xlfn.NORM.INV(RAND(),Inputs!$D$39,Inputs!$C$39)))-'Year Schedule'!$K$32+'Year Schedule'!$L$32)</f>
        <v>#VALUE!</v>
      </c>
      <c r="AF177" s="0" t="e">
        <f aca="true">MAX(0,AE177*(1+(_xlfn.NORM.INV(RAND(),Inputs!$D$39,Inputs!$C$39)))-'Year Schedule'!$K$33+'Year Schedule'!$L$33)</f>
        <v>#VALUE!</v>
      </c>
      <c r="AG177" s="0" t="e">
        <f aca="true">MAX(0,AF177*(1+(_xlfn.NORM.INV(RAND(),Inputs!$D$39,Inputs!$C$39)))-'Year Schedule'!$K$34+'Year Schedule'!$L$34)</f>
        <v>#VALUE!</v>
      </c>
      <c r="AH177" s="0" t="e">
        <f aca="true">MAX(0,AG177*(1+(_xlfn.NORM.INV(RAND(),Inputs!$D$39,Inputs!$C$39)))-'Year Schedule'!$K$35+'Year Schedule'!$L$35)</f>
        <v>#VALUE!</v>
      </c>
      <c r="AI177" s="0" t="e">
        <f aca="true">MAX(0,AH177*(1+(_xlfn.NORM.INV(RAND(),Inputs!$D$39,Inputs!$C$39)))-'Year Schedule'!$K$36+'Year Schedule'!$L$36)</f>
        <v>#VALUE!</v>
      </c>
      <c r="AJ177" s="0" t="e">
        <f aca="true">MAX(0,AI177*(1+(_xlfn.NORM.INV(RAND(),Inputs!$D$39,Inputs!$C$39)))-'Year Schedule'!$K$37+'Year Schedule'!$L$37)</f>
        <v>#VALUE!</v>
      </c>
      <c r="AK177" s="0" t="e">
        <f aca="true">MAX(0,AJ177*(1+(_xlfn.NORM.INV(RAND(),Inputs!$D$39,Inputs!$C$39)))-'Year Schedule'!$K$38+'Year Schedule'!$L$38)</f>
        <v>#VALUE!</v>
      </c>
      <c r="AL177" s="0" t="e">
        <f aca="true">MAX(0,AK177*(1+(_xlfn.NORM.INV(RAND(),Inputs!$D$39,Inputs!$C$39)))-'Year Schedule'!$K$39+'Year Schedule'!$L$39)</f>
        <v>#VALUE!</v>
      </c>
      <c r="AM177" s="0" t="e">
        <f aca="true">MAX(0,AL177*(1+(_xlfn.NORM.INV(RAND(),Inputs!$D$39,Inputs!$C$39)))-'Year Schedule'!$K$40+'Year Schedule'!$L$40)</f>
        <v>#VALUE!</v>
      </c>
      <c r="AN177" s="0" t="e">
        <f aca="true">MAX(0,AM177*(1+(_xlfn.NORM.INV(RAND(),Inputs!$D$39,Inputs!$C$39)))-'Year Schedule'!$K$41+'Year Schedule'!$L$41)</f>
        <v>#VALUE!</v>
      </c>
      <c r="AO177" s="0" t="e">
        <f aca="true">MAX(0,AN177*(1+(_xlfn.NORM.INV(RAND(),Inputs!$D$39,Inputs!$C$39)))-'Year Schedule'!$K$42+'Year Schedule'!$L$42)</f>
        <v>#VALUE!</v>
      </c>
      <c r="AP177" s="0" t="e">
        <f aca="true">MAX(0,AO177*(1+(_xlfn.NORM.INV(RAND(),Inputs!$D$39,Inputs!$C$39)))-'Year Schedule'!$K$43+'Year Schedule'!$L$43)</f>
        <v>#VALUE!</v>
      </c>
      <c r="AQ177" s="0" t="e">
        <f aca="true">MAX(0,AP177*(1+(_xlfn.NORM.INV(RAND(),Inputs!$D$39,Inputs!$C$39)))-'Year Schedule'!$K$44+'Year Schedule'!$L$44)</f>
        <v>#VALUE!</v>
      </c>
      <c r="AR177" s="0" t="e">
        <f aca="true">MAX(0,AQ177*(1+(_xlfn.NORM.INV(RAND(),Inputs!$D$39,Inputs!$C$39)))-'Year Schedule'!$K$45+'Year Schedule'!$L$45)</f>
        <v>#VALUE!</v>
      </c>
      <c r="AS177" s="0" t="e">
        <f aca="true">MAX(0,AR177*(1+(_xlfn.NORM.INV(RAND(),Inputs!$D$39,Inputs!$C$39)))-'Year Schedule'!$K$46+'Year Schedule'!$L$46)</f>
        <v>#VALUE!</v>
      </c>
      <c r="AT177" s="0" t="e">
        <f aca="true">MAX(0,AS177*(1+(_xlfn.NORM.INV(RAND(),Inputs!$D$39,Inputs!$C$39)))-'Year Schedule'!$K$47+'Year Schedule'!$L$47)</f>
        <v>#VALUE!</v>
      </c>
      <c r="AU177" s="0" t="e">
        <f aca="true">MAX(0,AT177*(1+(_xlfn.NORM.INV(RAND(),Inputs!$D$39,Inputs!$C$39)))-'Year Schedule'!$K$48+'Year Schedule'!$L$48)</f>
        <v>#VALUE!</v>
      </c>
      <c r="AV177" s="0" t="e">
        <f aca="true">MAX(0,AU177*(1+(_xlfn.NORM.INV(RAND(),Inputs!$D$39,Inputs!$C$39)))-'Year Schedule'!$K$49+'Year Schedule'!$L$49)</f>
        <v>#VALUE!</v>
      </c>
      <c r="AW177" s="0" t="e">
        <f aca="true">MAX(0,AV177*(1+(_xlfn.NORM.INV(RAND(),Inputs!$D$39,Inputs!$C$39)))-'Year Schedule'!$K$50+'Year Schedule'!$L$50)</f>
        <v>#VALUE!</v>
      </c>
      <c r="AX177" s="0" t="e">
        <f aca="true">MAX(0,AW177*(1+(_xlfn.NORM.INV(RAND(),Inputs!$D$39,Inputs!$C$39)))-'Year Schedule'!$K$51+'Year Schedule'!$L$51)</f>
        <v>#VALUE!</v>
      </c>
      <c r="AY177" s="0" t="e">
        <f aca="true">MAX(0,AX177*(1+(_xlfn.NORM.INV(RAND(),Inputs!$D$39,Inputs!$C$39)))-'Year Schedule'!$K$52+'Year Schedule'!$L$52)</f>
        <v>#VALUE!</v>
      </c>
      <c r="AZ177" s="0" t="e">
        <f aca="true">MAX(0,AY177*(1+(_xlfn.NORM.INV(RAND(),Inputs!$D$39,Inputs!$C$39)))-'Year Schedule'!$K$53+'Year Schedule'!$L$53)</f>
        <v>#VALUE!</v>
      </c>
      <c r="BA177" s="0" t="e">
        <f aca="false">INDEX(C177:AZ177,1,Inputs!$C$6)</f>
        <v>#VALUE!</v>
      </c>
      <c r="BB177" s="0" t="n">
        <f aca="false">IFERROR(EXP(SUMPRODUCT(LN((C177:INDEX(C177:AZ177,1,Inputs!$C$6)+$C$1004:INDEX($C$1004:$AZ$1004,1,Inputs!$C$6))/B177:INDEX(B177:AY177,1,Inputs!$C$6)))/Inputs!$C$6)-1,-1)</f>
        <v>-1</v>
      </c>
    </row>
    <row r="178" customFormat="false" ht="15" hidden="false" customHeight="true" outlineLevel="0" collapsed="false">
      <c r="A178" s="0" t="n">
        <v>176</v>
      </c>
      <c r="B178" s="177" t="n">
        <f aca="false">Inputs!$C$38</f>
        <v>0</v>
      </c>
      <c r="C178" s="0" t="e">
        <f aca="true">MAX(0,B178*(1+(_xlfn.NORM.INV(RAND(),Inputs!$D$39,Inputs!$C$39)))-'Year Schedule'!$K$4+'Year Schedule'!$L$4)</f>
        <v>#VALUE!</v>
      </c>
      <c r="D178" s="0" t="e">
        <f aca="true">MAX(0,C178*(1+(_xlfn.NORM.INV(RAND(),Inputs!$D$39,Inputs!$C$39)))-'Year Schedule'!$K$5+'Year Schedule'!$L$5)</f>
        <v>#VALUE!</v>
      </c>
      <c r="E178" s="0" t="e">
        <f aca="true">MAX(0,D178*(1+(_xlfn.NORM.INV(RAND(),Inputs!$D$39,Inputs!$C$39)))-'Year Schedule'!$K$6+'Year Schedule'!$L$6)</f>
        <v>#VALUE!</v>
      </c>
      <c r="F178" s="0" t="e">
        <f aca="true">MAX(0,E178*(1+(_xlfn.NORM.INV(RAND(),Inputs!$D$39,Inputs!$C$39)))-'Year Schedule'!$K$7+'Year Schedule'!$L$7)</f>
        <v>#VALUE!</v>
      </c>
      <c r="G178" s="0" t="e">
        <f aca="true">MAX(0,F178*(1+(_xlfn.NORM.INV(RAND(),Inputs!$D$39,Inputs!$C$39)))-'Year Schedule'!$K$8+'Year Schedule'!$L$8)</f>
        <v>#VALUE!</v>
      </c>
      <c r="H178" s="0" t="e">
        <f aca="true">MAX(0,G178*(1+(_xlfn.NORM.INV(RAND(),Inputs!$D$39,Inputs!$C$39)))-'Year Schedule'!$K$9+'Year Schedule'!$L$9)</f>
        <v>#VALUE!</v>
      </c>
      <c r="I178" s="0" t="e">
        <f aca="true">MAX(0,H178*(1+(_xlfn.NORM.INV(RAND(),Inputs!$D$39,Inputs!$C$39)))-'Year Schedule'!$K$10+'Year Schedule'!$L$10)</f>
        <v>#VALUE!</v>
      </c>
      <c r="J178" s="0" t="e">
        <f aca="true">MAX(0,I178*(1+(_xlfn.NORM.INV(RAND(),Inputs!$D$39,Inputs!$C$39)))-'Year Schedule'!$K$11+'Year Schedule'!$L$11)</f>
        <v>#VALUE!</v>
      </c>
      <c r="K178" s="0" t="e">
        <f aca="true">MAX(0,J178*(1+(_xlfn.NORM.INV(RAND(),Inputs!$D$39,Inputs!$C$39)))-'Year Schedule'!$K$12+'Year Schedule'!$L$12)</f>
        <v>#VALUE!</v>
      </c>
      <c r="L178" s="0" t="e">
        <f aca="true">MAX(0,K178*(1+(_xlfn.NORM.INV(RAND(),Inputs!$D$39,Inputs!$C$39)))-'Year Schedule'!$K$13+'Year Schedule'!$L$13)</f>
        <v>#VALUE!</v>
      </c>
      <c r="M178" s="0" t="e">
        <f aca="true">MAX(0,L178*(1+(_xlfn.NORM.INV(RAND(),Inputs!$D$39,Inputs!$C$39)))-'Year Schedule'!$K$14+'Year Schedule'!$L$14)</f>
        <v>#VALUE!</v>
      </c>
      <c r="N178" s="0" t="e">
        <f aca="true">MAX(0,M178*(1+(_xlfn.NORM.INV(RAND(),Inputs!$D$39,Inputs!$C$39)))-'Year Schedule'!$K$15+'Year Schedule'!$L$15)</f>
        <v>#VALUE!</v>
      </c>
      <c r="O178" s="0" t="e">
        <f aca="true">MAX(0,N178*(1+(_xlfn.NORM.INV(RAND(),Inputs!$D$39,Inputs!$C$39)))-'Year Schedule'!$K$16+'Year Schedule'!$L$16)</f>
        <v>#VALUE!</v>
      </c>
      <c r="P178" s="0" t="e">
        <f aca="true">MAX(0,O178*(1+(_xlfn.NORM.INV(RAND(),Inputs!$D$39,Inputs!$C$39)))-'Year Schedule'!$K$17+'Year Schedule'!$L$17)</f>
        <v>#VALUE!</v>
      </c>
      <c r="Q178" s="0" t="e">
        <f aca="true">MAX(0,P178*(1+(_xlfn.NORM.INV(RAND(),Inputs!$D$39,Inputs!$C$39)))-'Year Schedule'!$K$18+'Year Schedule'!$L$18)</f>
        <v>#VALUE!</v>
      </c>
      <c r="R178" s="0" t="e">
        <f aca="true">MAX(0,Q178*(1+(_xlfn.NORM.INV(RAND(),Inputs!$D$39,Inputs!$C$39)))-'Year Schedule'!$K$19+'Year Schedule'!$L$19)</f>
        <v>#VALUE!</v>
      </c>
      <c r="S178" s="0" t="e">
        <f aca="true">MAX(0,R178*(1+(_xlfn.NORM.INV(RAND(),Inputs!$D$39,Inputs!$C$39)))-'Year Schedule'!$K$20+'Year Schedule'!$L$20)</f>
        <v>#VALUE!</v>
      </c>
      <c r="T178" s="0" t="e">
        <f aca="true">MAX(0,S178*(1+(_xlfn.NORM.INV(RAND(),Inputs!$D$39,Inputs!$C$39)))-'Year Schedule'!$K$21+'Year Schedule'!$L$21)</f>
        <v>#VALUE!</v>
      </c>
      <c r="U178" s="0" t="e">
        <f aca="true">MAX(0,T178*(1+(_xlfn.NORM.INV(RAND(),Inputs!$D$39,Inputs!$C$39)))-'Year Schedule'!$K$22+'Year Schedule'!$L$22)</f>
        <v>#VALUE!</v>
      </c>
      <c r="V178" s="0" t="e">
        <f aca="true">MAX(0,U178*(1+(_xlfn.NORM.INV(RAND(),Inputs!$D$39,Inputs!$C$39)))-'Year Schedule'!$K$23+'Year Schedule'!$L$23)</f>
        <v>#VALUE!</v>
      </c>
      <c r="W178" s="0" t="e">
        <f aca="true">MAX(0,V178*(1+(_xlfn.NORM.INV(RAND(),Inputs!$D$39,Inputs!$C$39)))-'Year Schedule'!$K$24+'Year Schedule'!$L$24)</f>
        <v>#VALUE!</v>
      </c>
      <c r="X178" s="0" t="e">
        <f aca="true">MAX(0,W178*(1+(_xlfn.NORM.INV(RAND(),Inputs!$D$39,Inputs!$C$39)))-'Year Schedule'!$K$25+'Year Schedule'!$L$25)</f>
        <v>#VALUE!</v>
      </c>
      <c r="Y178" s="0" t="e">
        <f aca="true">MAX(0,X178*(1+(_xlfn.NORM.INV(RAND(),Inputs!$D$39,Inputs!$C$39)))-'Year Schedule'!$K$26+'Year Schedule'!$L$26)</f>
        <v>#VALUE!</v>
      </c>
      <c r="Z178" s="0" t="e">
        <f aca="true">MAX(0,Y178*(1+(_xlfn.NORM.INV(RAND(),Inputs!$D$39,Inputs!$C$39)))-'Year Schedule'!$K$27+'Year Schedule'!$L$27)</f>
        <v>#VALUE!</v>
      </c>
      <c r="AA178" s="0" t="e">
        <f aca="true">MAX(0,Z178*(1+(_xlfn.NORM.INV(RAND(),Inputs!$D$39,Inputs!$C$39)))-'Year Schedule'!$K$28+'Year Schedule'!$L$28)</f>
        <v>#VALUE!</v>
      </c>
      <c r="AB178" s="0" t="e">
        <f aca="true">MAX(0,AA178*(1+(_xlfn.NORM.INV(RAND(),Inputs!$D$39,Inputs!$C$39)))-'Year Schedule'!$K$29+'Year Schedule'!$L$29)</f>
        <v>#VALUE!</v>
      </c>
      <c r="AC178" s="0" t="e">
        <f aca="true">MAX(0,AB178*(1+(_xlfn.NORM.INV(RAND(),Inputs!$D$39,Inputs!$C$39)))-'Year Schedule'!$K$30+'Year Schedule'!$L$30)</f>
        <v>#VALUE!</v>
      </c>
      <c r="AD178" s="0" t="e">
        <f aca="true">MAX(0,AC178*(1+(_xlfn.NORM.INV(RAND(),Inputs!$D$39,Inputs!$C$39)))-'Year Schedule'!$K$31+'Year Schedule'!$L$31)</f>
        <v>#VALUE!</v>
      </c>
      <c r="AE178" s="0" t="e">
        <f aca="true">MAX(0,AD178*(1+(_xlfn.NORM.INV(RAND(),Inputs!$D$39,Inputs!$C$39)))-'Year Schedule'!$K$32+'Year Schedule'!$L$32)</f>
        <v>#VALUE!</v>
      </c>
      <c r="AF178" s="0" t="e">
        <f aca="true">MAX(0,AE178*(1+(_xlfn.NORM.INV(RAND(),Inputs!$D$39,Inputs!$C$39)))-'Year Schedule'!$K$33+'Year Schedule'!$L$33)</f>
        <v>#VALUE!</v>
      </c>
      <c r="AG178" s="0" t="e">
        <f aca="true">MAX(0,AF178*(1+(_xlfn.NORM.INV(RAND(),Inputs!$D$39,Inputs!$C$39)))-'Year Schedule'!$K$34+'Year Schedule'!$L$34)</f>
        <v>#VALUE!</v>
      </c>
      <c r="AH178" s="0" t="e">
        <f aca="true">MAX(0,AG178*(1+(_xlfn.NORM.INV(RAND(),Inputs!$D$39,Inputs!$C$39)))-'Year Schedule'!$K$35+'Year Schedule'!$L$35)</f>
        <v>#VALUE!</v>
      </c>
      <c r="AI178" s="0" t="e">
        <f aca="true">MAX(0,AH178*(1+(_xlfn.NORM.INV(RAND(),Inputs!$D$39,Inputs!$C$39)))-'Year Schedule'!$K$36+'Year Schedule'!$L$36)</f>
        <v>#VALUE!</v>
      </c>
      <c r="AJ178" s="0" t="e">
        <f aca="true">MAX(0,AI178*(1+(_xlfn.NORM.INV(RAND(),Inputs!$D$39,Inputs!$C$39)))-'Year Schedule'!$K$37+'Year Schedule'!$L$37)</f>
        <v>#VALUE!</v>
      </c>
      <c r="AK178" s="0" t="e">
        <f aca="true">MAX(0,AJ178*(1+(_xlfn.NORM.INV(RAND(),Inputs!$D$39,Inputs!$C$39)))-'Year Schedule'!$K$38+'Year Schedule'!$L$38)</f>
        <v>#VALUE!</v>
      </c>
      <c r="AL178" s="0" t="e">
        <f aca="true">MAX(0,AK178*(1+(_xlfn.NORM.INV(RAND(),Inputs!$D$39,Inputs!$C$39)))-'Year Schedule'!$K$39+'Year Schedule'!$L$39)</f>
        <v>#VALUE!</v>
      </c>
      <c r="AM178" s="0" t="e">
        <f aca="true">MAX(0,AL178*(1+(_xlfn.NORM.INV(RAND(),Inputs!$D$39,Inputs!$C$39)))-'Year Schedule'!$K$40+'Year Schedule'!$L$40)</f>
        <v>#VALUE!</v>
      </c>
      <c r="AN178" s="0" t="e">
        <f aca="true">MAX(0,AM178*(1+(_xlfn.NORM.INV(RAND(),Inputs!$D$39,Inputs!$C$39)))-'Year Schedule'!$K$41+'Year Schedule'!$L$41)</f>
        <v>#VALUE!</v>
      </c>
      <c r="AO178" s="0" t="e">
        <f aca="true">MAX(0,AN178*(1+(_xlfn.NORM.INV(RAND(),Inputs!$D$39,Inputs!$C$39)))-'Year Schedule'!$K$42+'Year Schedule'!$L$42)</f>
        <v>#VALUE!</v>
      </c>
      <c r="AP178" s="0" t="e">
        <f aca="true">MAX(0,AO178*(1+(_xlfn.NORM.INV(RAND(),Inputs!$D$39,Inputs!$C$39)))-'Year Schedule'!$K$43+'Year Schedule'!$L$43)</f>
        <v>#VALUE!</v>
      </c>
      <c r="AQ178" s="0" t="e">
        <f aca="true">MAX(0,AP178*(1+(_xlfn.NORM.INV(RAND(),Inputs!$D$39,Inputs!$C$39)))-'Year Schedule'!$K$44+'Year Schedule'!$L$44)</f>
        <v>#VALUE!</v>
      </c>
      <c r="AR178" s="0" t="e">
        <f aca="true">MAX(0,AQ178*(1+(_xlfn.NORM.INV(RAND(),Inputs!$D$39,Inputs!$C$39)))-'Year Schedule'!$K$45+'Year Schedule'!$L$45)</f>
        <v>#VALUE!</v>
      </c>
      <c r="AS178" s="0" t="e">
        <f aca="true">MAX(0,AR178*(1+(_xlfn.NORM.INV(RAND(),Inputs!$D$39,Inputs!$C$39)))-'Year Schedule'!$K$46+'Year Schedule'!$L$46)</f>
        <v>#VALUE!</v>
      </c>
      <c r="AT178" s="0" t="e">
        <f aca="true">MAX(0,AS178*(1+(_xlfn.NORM.INV(RAND(),Inputs!$D$39,Inputs!$C$39)))-'Year Schedule'!$K$47+'Year Schedule'!$L$47)</f>
        <v>#VALUE!</v>
      </c>
      <c r="AU178" s="0" t="e">
        <f aca="true">MAX(0,AT178*(1+(_xlfn.NORM.INV(RAND(),Inputs!$D$39,Inputs!$C$39)))-'Year Schedule'!$K$48+'Year Schedule'!$L$48)</f>
        <v>#VALUE!</v>
      </c>
      <c r="AV178" s="0" t="e">
        <f aca="true">MAX(0,AU178*(1+(_xlfn.NORM.INV(RAND(),Inputs!$D$39,Inputs!$C$39)))-'Year Schedule'!$K$49+'Year Schedule'!$L$49)</f>
        <v>#VALUE!</v>
      </c>
      <c r="AW178" s="0" t="e">
        <f aca="true">MAX(0,AV178*(1+(_xlfn.NORM.INV(RAND(),Inputs!$D$39,Inputs!$C$39)))-'Year Schedule'!$K$50+'Year Schedule'!$L$50)</f>
        <v>#VALUE!</v>
      </c>
      <c r="AX178" s="0" t="e">
        <f aca="true">MAX(0,AW178*(1+(_xlfn.NORM.INV(RAND(),Inputs!$D$39,Inputs!$C$39)))-'Year Schedule'!$K$51+'Year Schedule'!$L$51)</f>
        <v>#VALUE!</v>
      </c>
      <c r="AY178" s="0" t="e">
        <f aca="true">MAX(0,AX178*(1+(_xlfn.NORM.INV(RAND(),Inputs!$D$39,Inputs!$C$39)))-'Year Schedule'!$K$52+'Year Schedule'!$L$52)</f>
        <v>#VALUE!</v>
      </c>
      <c r="AZ178" s="0" t="e">
        <f aca="true">MAX(0,AY178*(1+(_xlfn.NORM.INV(RAND(),Inputs!$D$39,Inputs!$C$39)))-'Year Schedule'!$K$53+'Year Schedule'!$L$53)</f>
        <v>#VALUE!</v>
      </c>
      <c r="BA178" s="0" t="e">
        <f aca="false">INDEX(C178:AZ178,1,Inputs!$C$6)</f>
        <v>#VALUE!</v>
      </c>
      <c r="BB178" s="0" t="n">
        <f aca="false">IFERROR(EXP(SUMPRODUCT(LN((C178:INDEX(C178:AZ178,1,Inputs!$C$6)+$C$1004:INDEX($C$1004:$AZ$1004,1,Inputs!$C$6))/B178:INDEX(B178:AY178,1,Inputs!$C$6)))/Inputs!$C$6)-1,-1)</f>
        <v>-1</v>
      </c>
    </row>
    <row r="179" customFormat="false" ht="15" hidden="false" customHeight="true" outlineLevel="0" collapsed="false">
      <c r="A179" s="0" t="n">
        <v>177</v>
      </c>
      <c r="B179" s="177" t="n">
        <f aca="false">Inputs!$C$38</f>
        <v>0</v>
      </c>
      <c r="C179" s="0" t="e">
        <f aca="true">MAX(0,B179*(1+(_xlfn.NORM.INV(RAND(),Inputs!$D$39,Inputs!$C$39)))-'Year Schedule'!$K$4+'Year Schedule'!$L$4)</f>
        <v>#VALUE!</v>
      </c>
      <c r="D179" s="0" t="e">
        <f aca="true">MAX(0,C179*(1+(_xlfn.NORM.INV(RAND(),Inputs!$D$39,Inputs!$C$39)))-'Year Schedule'!$K$5+'Year Schedule'!$L$5)</f>
        <v>#VALUE!</v>
      </c>
      <c r="E179" s="0" t="e">
        <f aca="true">MAX(0,D179*(1+(_xlfn.NORM.INV(RAND(),Inputs!$D$39,Inputs!$C$39)))-'Year Schedule'!$K$6+'Year Schedule'!$L$6)</f>
        <v>#VALUE!</v>
      </c>
      <c r="F179" s="0" t="e">
        <f aca="true">MAX(0,E179*(1+(_xlfn.NORM.INV(RAND(),Inputs!$D$39,Inputs!$C$39)))-'Year Schedule'!$K$7+'Year Schedule'!$L$7)</f>
        <v>#VALUE!</v>
      </c>
      <c r="G179" s="0" t="e">
        <f aca="true">MAX(0,F179*(1+(_xlfn.NORM.INV(RAND(),Inputs!$D$39,Inputs!$C$39)))-'Year Schedule'!$K$8+'Year Schedule'!$L$8)</f>
        <v>#VALUE!</v>
      </c>
      <c r="H179" s="0" t="e">
        <f aca="true">MAX(0,G179*(1+(_xlfn.NORM.INV(RAND(),Inputs!$D$39,Inputs!$C$39)))-'Year Schedule'!$K$9+'Year Schedule'!$L$9)</f>
        <v>#VALUE!</v>
      </c>
      <c r="I179" s="0" t="e">
        <f aca="true">MAX(0,H179*(1+(_xlfn.NORM.INV(RAND(),Inputs!$D$39,Inputs!$C$39)))-'Year Schedule'!$K$10+'Year Schedule'!$L$10)</f>
        <v>#VALUE!</v>
      </c>
      <c r="J179" s="0" t="e">
        <f aca="true">MAX(0,I179*(1+(_xlfn.NORM.INV(RAND(),Inputs!$D$39,Inputs!$C$39)))-'Year Schedule'!$K$11+'Year Schedule'!$L$11)</f>
        <v>#VALUE!</v>
      </c>
      <c r="K179" s="0" t="e">
        <f aca="true">MAX(0,J179*(1+(_xlfn.NORM.INV(RAND(),Inputs!$D$39,Inputs!$C$39)))-'Year Schedule'!$K$12+'Year Schedule'!$L$12)</f>
        <v>#VALUE!</v>
      </c>
      <c r="L179" s="0" t="e">
        <f aca="true">MAX(0,K179*(1+(_xlfn.NORM.INV(RAND(),Inputs!$D$39,Inputs!$C$39)))-'Year Schedule'!$K$13+'Year Schedule'!$L$13)</f>
        <v>#VALUE!</v>
      </c>
      <c r="M179" s="0" t="e">
        <f aca="true">MAX(0,L179*(1+(_xlfn.NORM.INV(RAND(),Inputs!$D$39,Inputs!$C$39)))-'Year Schedule'!$K$14+'Year Schedule'!$L$14)</f>
        <v>#VALUE!</v>
      </c>
      <c r="N179" s="0" t="e">
        <f aca="true">MAX(0,M179*(1+(_xlfn.NORM.INV(RAND(),Inputs!$D$39,Inputs!$C$39)))-'Year Schedule'!$K$15+'Year Schedule'!$L$15)</f>
        <v>#VALUE!</v>
      </c>
      <c r="O179" s="0" t="e">
        <f aca="true">MAX(0,N179*(1+(_xlfn.NORM.INV(RAND(),Inputs!$D$39,Inputs!$C$39)))-'Year Schedule'!$K$16+'Year Schedule'!$L$16)</f>
        <v>#VALUE!</v>
      </c>
      <c r="P179" s="0" t="e">
        <f aca="true">MAX(0,O179*(1+(_xlfn.NORM.INV(RAND(),Inputs!$D$39,Inputs!$C$39)))-'Year Schedule'!$K$17+'Year Schedule'!$L$17)</f>
        <v>#VALUE!</v>
      </c>
      <c r="Q179" s="0" t="e">
        <f aca="true">MAX(0,P179*(1+(_xlfn.NORM.INV(RAND(),Inputs!$D$39,Inputs!$C$39)))-'Year Schedule'!$K$18+'Year Schedule'!$L$18)</f>
        <v>#VALUE!</v>
      </c>
      <c r="R179" s="0" t="e">
        <f aca="true">MAX(0,Q179*(1+(_xlfn.NORM.INV(RAND(),Inputs!$D$39,Inputs!$C$39)))-'Year Schedule'!$K$19+'Year Schedule'!$L$19)</f>
        <v>#VALUE!</v>
      </c>
      <c r="S179" s="0" t="e">
        <f aca="true">MAX(0,R179*(1+(_xlfn.NORM.INV(RAND(),Inputs!$D$39,Inputs!$C$39)))-'Year Schedule'!$K$20+'Year Schedule'!$L$20)</f>
        <v>#VALUE!</v>
      </c>
      <c r="T179" s="0" t="e">
        <f aca="true">MAX(0,S179*(1+(_xlfn.NORM.INV(RAND(),Inputs!$D$39,Inputs!$C$39)))-'Year Schedule'!$K$21+'Year Schedule'!$L$21)</f>
        <v>#VALUE!</v>
      </c>
      <c r="U179" s="0" t="e">
        <f aca="true">MAX(0,T179*(1+(_xlfn.NORM.INV(RAND(),Inputs!$D$39,Inputs!$C$39)))-'Year Schedule'!$K$22+'Year Schedule'!$L$22)</f>
        <v>#VALUE!</v>
      </c>
      <c r="V179" s="0" t="e">
        <f aca="true">MAX(0,U179*(1+(_xlfn.NORM.INV(RAND(),Inputs!$D$39,Inputs!$C$39)))-'Year Schedule'!$K$23+'Year Schedule'!$L$23)</f>
        <v>#VALUE!</v>
      </c>
      <c r="W179" s="0" t="e">
        <f aca="true">MAX(0,V179*(1+(_xlfn.NORM.INV(RAND(),Inputs!$D$39,Inputs!$C$39)))-'Year Schedule'!$K$24+'Year Schedule'!$L$24)</f>
        <v>#VALUE!</v>
      </c>
      <c r="X179" s="0" t="e">
        <f aca="true">MAX(0,W179*(1+(_xlfn.NORM.INV(RAND(),Inputs!$D$39,Inputs!$C$39)))-'Year Schedule'!$K$25+'Year Schedule'!$L$25)</f>
        <v>#VALUE!</v>
      </c>
      <c r="Y179" s="0" t="e">
        <f aca="true">MAX(0,X179*(1+(_xlfn.NORM.INV(RAND(),Inputs!$D$39,Inputs!$C$39)))-'Year Schedule'!$K$26+'Year Schedule'!$L$26)</f>
        <v>#VALUE!</v>
      </c>
      <c r="Z179" s="0" t="e">
        <f aca="true">MAX(0,Y179*(1+(_xlfn.NORM.INV(RAND(),Inputs!$D$39,Inputs!$C$39)))-'Year Schedule'!$K$27+'Year Schedule'!$L$27)</f>
        <v>#VALUE!</v>
      </c>
      <c r="AA179" s="0" t="e">
        <f aca="true">MAX(0,Z179*(1+(_xlfn.NORM.INV(RAND(),Inputs!$D$39,Inputs!$C$39)))-'Year Schedule'!$K$28+'Year Schedule'!$L$28)</f>
        <v>#VALUE!</v>
      </c>
      <c r="AB179" s="0" t="e">
        <f aca="true">MAX(0,AA179*(1+(_xlfn.NORM.INV(RAND(),Inputs!$D$39,Inputs!$C$39)))-'Year Schedule'!$K$29+'Year Schedule'!$L$29)</f>
        <v>#VALUE!</v>
      </c>
      <c r="AC179" s="0" t="e">
        <f aca="true">MAX(0,AB179*(1+(_xlfn.NORM.INV(RAND(),Inputs!$D$39,Inputs!$C$39)))-'Year Schedule'!$K$30+'Year Schedule'!$L$30)</f>
        <v>#VALUE!</v>
      </c>
      <c r="AD179" s="0" t="e">
        <f aca="true">MAX(0,AC179*(1+(_xlfn.NORM.INV(RAND(),Inputs!$D$39,Inputs!$C$39)))-'Year Schedule'!$K$31+'Year Schedule'!$L$31)</f>
        <v>#VALUE!</v>
      </c>
      <c r="AE179" s="0" t="e">
        <f aca="true">MAX(0,AD179*(1+(_xlfn.NORM.INV(RAND(),Inputs!$D$39,Inputs!$C$39)))-'Year Schedule'!$K$32+'Year Schedule'!$L$32)</f>
        <v>#VALUE!</v>
      </c>
      <c r="AF179" s="0" t="e">
        <f aca="true">MAX(0,AE179*(1+(_xlfn.NORM.INV(RAND(),Inputs!$D$39,Inputs!$C$39)))-'Year Schedule'!$K$33+'Year Schedule'!$L$33)</f>
        <v>#VALUE!</v>
      </c>
      <c r="AG179" s="0" t="e">
        <f aca="true">MAX(0,AF179*(1+(_xlfn.NORM.INV(RAND(),Inputs!$D$39,Inputs!$C$39)))-'Year Schedule'!$K$34+'Year Schedule'!$L$34)</f>
        <v>#VALUE!</v>
      </c>
      <c r="AH179" s="0" t="e">
        <f aca="true">MAX(0,AG179*(1+(_xlfn.NORM.INV(RAND(),Inputs!$D$39,Inputs!$C$39)))-'Year Schedule'!$K$35+'Year Schedule'!$L$35)</f>
        <v>#VALUE!</v>
      </c>
      <c r="AI179" s="0" t="e">
        <f aca="true">MAX(0,AH179*(1+(_xlfn.NORM.INV(RAND(),Inputs!$D$39,Inputs!$C$39)))-'Year Schedule'!$K$36+'Year Schedule'!$L$36)</f>
        <v>#VALUE!</v>
      </c>
      <c r="AJ179" s="0" t="e">
        <f aca="true">MAX(0,AI179*(1+(_xlfn.NORM.INV(RAND(),Inputs!$D$39,Inputs!$C$39)))-'Year Schedule'!$K$37+'Year Schedule'!$L$37)</f>
        <v>#VALUE!</v>
      </c>
      <c r="AK179" s="0" t="e">
        <f aca="true">MAX(0,AJ179*(1+(_xlfn.NORM.INV(RAND(),Inputs!$D$39,Inputs!$C$39)))-'Year Schedule'!$K$38+'Year Schedule'!$L$38)</f>
        <v>#VALUE!</v>
      </c>
      <c r="AL179" s="0" t="e">
        <f aca="true">MAX(0,AK179*(1+(_xlfn.NORM.INV(RAND(),Inputs!$D$39,Inputs!$C$39)))-'Year Schedule'!$K$39+'Year Schedule'!$L$39)</f>
        <v>#VALUE!</v>
      </c>
      <c r="AM179" s="0" t="e">
        <f aca="true">MAX(0,AL179*(1+(_xlfn.NORM.INV(RAND(),Inputs!$D$39,Inputs!$C$39)))-'Year Schedule'!$K$40+'Year Schedule'!$L$40)</f>
        <v>#VALUE!</v>
      </c>
      <c r="AN179" s="0" t="e">
        <f aca="true">MAX(0,AM179*(1+(_xlfn.NORM.INV(RAND(),Inputs!$D$39,Inputs!$C$39)))-'Year Schedule'!$K$41+'Year Schedule'!$L$41)</f>
        <v>#VALUE!</v>
      </c>
      <c r="AO179" s="0" t="e">
        <f aca="true">MAX(0,AN179*(1+(_xlfn.NORM.INV(RAND(),Inputs!$D$39,Inputs!$C$39)))-'Year Schedule'!$K$42+'Year Schedule'!$L$42)</f>
        <v>#VALUE!</v>
      </c>
      <c r="AP179" s="0" t="e">
        <f aca="true">MAX(0,AO179*(1+(_xlfn.NORM.INV(RAND(),Inputs!$D$39,Inputs!$C$39)))-'Year Schedule'!$K$43+'Year Schedule'!$L$43)</f>
        <v>#VALUE!</v>
      </c>
      <c r="AQ179" s="0" t="e">
        <f aca="true">MAX(0,AP179*(1+(_xlfn.NORM.INV(RAND(),Inputs!$D$39,Inputs!$C$39)))-'Year Schedule'!$K$44+'Year Schedule'!$L$44)</f>
        <v>#VALUE!</v>
      </c>
      <c r="AR179" s="0" t="e">
        <f aca="true">MAX(0,AQ179*(1+(_xlfn.NORM.INV(RAND(),Inputs!$D$39,Inputs!$C$39)))-'Year Schedule'!$K$45+'Year Schedule'!$L$45)</f>
        <v>#VALUE!</v>
      </c>
      <c r="AS179" s="0" t="e">
        <f aca="true">MAX(0,AR179*(1+(_xlfn.NORM.INV(RAND(),Inputs!$D$39,Inputs!$C$39)))-'Year Schedule'!$K$46+'Year Schedule'!$L$46)</f>
        <v>#VALUE!</v>
      </c>
      <c r="AT179" s="0" t="e">
        <f aca="true">MAX(0,AS179*(1+(_xlfn.NORM.INV(RAND(),Inputs!$D$39,Inputs!$C$39)))-'Year Schedule'!$K$47+'Year Schedule'!$L$47)</f>
        <v>#VALUE!</v>
      </c>
      <c r="AU179" s="0" t="e">
        <f aca="true">MAX(0,AT179*(1+(_xlfn.NORM.INV(RAND(),Inputs!$D$39,Inputs!$C$39)))-'Year Schedule'!$K$48+'Year Schedule'!$L$48)</f>
        <v>#VALUE!</v>
      </c>
      <c r="AV179" s="0" t="e">
        <f aca="true">MAX(0,AU179*(1+(_xlfn.NORM.INV(RAND(),Inputs!$D$39,Inputs!$C$39)))-'Year Schedule'!$K$49+'Year Schedule'!$L$49)</f>
        <v>#VALUE!</v>
      </c>
      <c r="AW179" s="0" t="e">
        <f aca="true">MAX(0,AV179*(1+(_xlfn.NORM.INV(RAND(),Inputs!$D$39,Inputs!$C$39)))-'Year Schedule'!$K$50+'Year Schedule'!$L$50)</f>
        <v>#VALUE!</v>
      </c>
      <c r="AX179" s="0" t="e">
        <f aca="true">MAX(0,AW179*(1+(_xlfn.NORM.INV(RAND(),Inputs!$D$39,Inputs!$C$39)))-'Year Schedule'!$K$51+'Year Schedule'!$L$51)</f>
        <v>#VALUE!</v>
      </c>
      <c r="AY179" s="0" t="e">
        <f aca="true">MAX(0,AX179*(1+(_xlfn.NORM.INV(RAND(),Inputs!$D$39,Inputs!$C$39)))-'Year Schedule'!$K$52+'Year Schedule'!$L$52)</f>
        <v>#VALUE!</v>
      </c>
      <c r="AZ179" s="0" t="e">
        <f aca="true">MAX(0,AY179*(1+(_xlfn.NORM.INV(RAND(),Inputs!$D$39,Inputs!$C$39)))-'Year Schedule'!$K$53+'Year Schedule'!$L$53)</f>
        <v>#VALUE!</v>
      </c>
      <c r="BA179" s="0" t="e">
        <f aca="false">INDEX(C179:AZ179,1,Inputs!$C$6)</f>
        <v>#VALUE!</v>
      </c>
      <c r="BB179" s="0" t="n">
        <f aca="false">IFERROR(EXP(SUMPRODUCT(LN((C179:INDEX(C179:AZ179,1,Inputs!$C$6)+$C$1004:INDEX($C$1004:$AZ$1004,1,Inputs!$C$6))/B179:INDEX(B179:AY179,1,Inputs!$C$6)))/Inputs!$C$6)-1,-1)</f>
        <v>-1</v>
      </c>
    </row>
    <row r="180" customFormat="false" ht="15" hidden="false" customHeight="true" outlineLevel="0" collapsed="false">
      <c r="A180" s="0" t="n">
        <v>178</v>
      </c>
      <c r="B180" s="177" t="n">
        <f aca="false">Inputs!$C$38</f>
        <v>0</v>
      </c>
      <c r="C180" s="0" t="e">
        <f aca="true">MAX(0,B180*(1+(_xlfn.NORM.INV(RAND(),Inputs!$D$39,Inputs!$C$39)))-'Year Schedule'!$K$4+'Year Schedule'!$L$4)</f>
        <v>#VALUE!</v>
      </c>
      <c r="D180" s="0" t="e">
        <f aca="true">MAX(0,C180*(1+(_xlfn.NORM.INV(RAND(),Inputs!$D$39,Inputs!$C$39)))-'Year Schedule'!$K$5+'Year Schedule'!$L$5)</f>
        <v>#VALUE!</v>
      </c>
      <c r="E180" s="0" t="e">
        <f aca="true">MAX(0,D180*(1+(_xlfn.NORM.INV(RAND(),Inputs!$D$39,Inputs!$C$39)))-'Year Schedule'!$K$6+'Year Schedule'!$L$6)</f>
        <v>#VALUE!</v>
      </c>
      <c r="F180" s="0" t="e">
        <f aca="true">MAX(0,E180*(1+(_xlfn.NORM.INV(RAND(),Inputs!$D$39,Inputs!$C$39)))-'Year Schedule'!$K$7+'Year Schedule'!$L$7)</f>
        <v>#VALUE!</v>
      </c>
      <c r="G180" s="0" t="e">
        <f aca="true">MAX(0,F180*(1+(_xlfn.NORM.INV(RAND(),Inputs!$D$39,Inputs!$C$39)))-'Year Schedule'!$K$8+'Year Schedule'!$L$8)</f>
        <v>#VALUE!</v>
      </c>
      <c r="H180" s="0" t="e">
        <f aca="true">MAX(0,G180*(1+(_xlfn.NORM.INV(RAND(),Inputs!$D$39,Inputs!$C$39)))-'Year Schedule'!$K$9+'Year Schedule'!$L$9)</f>
        <v>#VALUE!</v>
      </c>
      <c r="I180" s="0" t="e">
        <f aca="true">MAX(0,H180*(1+(_xlfn.NORM.INV(RAND(),Inputs!$D$39,Inputs!$C$39)))-'Year Schedule'!$K$10+'Year Schedule'!$L$10)</f>
        <v>#VALUE!</v>
      </c>
      <c r="J180" s="0" t="e">
        <f aca="true">MAX(0,I180*(1+(_xlfn.NORM.INV(RAND(),Inputs!$D$39,Inputs!$C$39)))-'Year Schedule'!$K$11+'Year Schedule'!$L$11)</f>
        <v>#VALUE!</v>
      </c>
      <c r="K180" s="0" t="e">
        <f aca="true">MAX(0,J180*(1+(_xlfn.NORM.INV(RAND(),Inputs!$D$39,Inputs!$C$39)))-'Year Schedule'!$K$12+'Year Schedule'!$L$12)</f>
        <v>#VALUE!</v>
      </c>
      <c r="L180" s="0" t="e">
        <f aca="true">MAX(0,K180*(1+(_xlfn.NORM.INV(RAND(),Inputs!$D$39,Inputs!$C$39)))-'Year Schedule'!$K$13+'Year Schedule'!$L$13)</f>
        <v>#VALUE!</v>
      </c>
      <c r="M180" s="0" t="e">
        <f aca="true">MAX(0,L180*(1+(_xlfn.NORM.INV(RAND(),Inputs!$D$39,Inputs!$C$39)))-'Year Schedule'!$K$14+'Year Schedule'!$L$14)</f>
        <v>#VALUE!</v>
      </c>
      <c r="N180" s="0" t="e">
        <f aca="true">MAX(0,M180*(1+(_xlfn.NORM.INV(RAND(),Inputs!$D$39,Inputs!$C$39)))-'Year Schedule'!$K$15+'Year Schedule'!$L$15)</f>
        <v>#VALUE!</v>
      </c>
      <c r="O180" s="0" t="e">
        <f aca="true">MAX(0,N180*(1+(_xlfn.NORM.INV(RAND(),Inputs!$D$39,Inputs!$C$39)))-'Year Schedule'!$K$16+'Year Schedule'!$L$16)</f>
        <v>#VALUE!</v>
      </c>
      <c r="P180" s="0" t="e">
        <f aca="true">MAX(0,O180*(1+(_xlfn.NORM.INV(RAND(),Inputs!$D$39,Inputs!$C$39)))-'Year Schedule'!$K$17+'Year Schedule'!$L$17)</f>
        <v>#VALUE!</v>
      </c>
      <c r="Q180" s="0" t="e">
        <f aca="true">MAX(0,P180*(1+(_xlfn.NORM.INV(RAND(),Inputs!$D$39,Inputs!$C$39)))-'Year Schedule'!$K$18+'Year Schedule'!$L$18)</f>
        <v>#VALUE!</v>
      </c>
      <c r="R180" s="0" t="e">
        <f aca="true">MAX(0,Q180*(1+(_xlfn.NORM.INV(RAND(),Inputs!$D$39,Inputs!$C$39)))-'Year Schedule'!$K$19+'Year Schedule'!$L$19)</f>
        <v>#VALUE!</v>
      </c>
      <c r="S180" s="0" t="e">
        <f aca="true">MAX(0,R180*(1+(_xlfn.NORM.INV(RAND(),Inputs!$D$39,Inputs!$C$39)))-'Year Schedule'!$K$20+'Year Schedule'!$L$20)</f>
        <v>#VALUE!</v>
      </c>
      <c r="T180" s="0" t="e">
        <f aca="true">MAX(0,S180*(1+(_xlfn.NORM.INV(RAND(),Inputs!$D$39,Inputs!$C$39)))-'Year Schedule'!$K$21+'Year Schedule'!$L$21)</f>
        <v>#VALUE!</v>
      </c>
      <c r="U180" s="0" t="e">
        <f aca="true">MAX(0,T180*(1+(_xlfn.NORM.INV(RAND(),Inputs!$D$39,Inputs!$C$39)))-'Year Schedule'!$K$22+'Year Schedule'!$L$22)</f>
        <v>#VALUE!</v>
      </c>
      <c r="V180" s="0" t="e">
        <f aca="true">MAX(0,U180*(1+(_xlfn.NORM.INV(RAND(),Inputs!$D$39,Inputs!$C$39)))-'Year Schedule'!$K$23+'Year Schedule'!$L$23)</f>
        <v>#VALUE!</v>
      </c>
      <c r="W180" s="0" t="e">
        <f aca="true">MAX(0,V180*(1+(_xlfn.NORM.INV(RAND(),Inputs!$D$39,Inputs!$C$39)))-'Year Schedule'!$K$24+'Year Schedule'!$L$24)</f>
        <v>#VALUE!</v>
      </c>
      <c r="X180" s="0" t="e">
        <f aca="true">MAX(0,W180*(1+(_xlfn.NORM.INV(RAND(),Inputs!$D$39,Inputs!$C$39)))-'Year Schedule'!$K$25+'Year Schedule'!$L$25)</f>
        <v>#VALUE!</v>
      </c>
      <c r="Y180" s="0" t="e">
        <f aca="true">MAX(0,X180*(1+(_xlfn.NORM.INV(RAND(),Inputs!$D$39,Inputs!$C$39)))-'Year Schedule'!$K$26+'Year Schedule'!$L$26)</f>
        <v>#VALUE!</v>
      </c>
      <c r="Z180" s="0" t="e">
        <f aca="true">MAX(0,Y180*(1+(_xlfn.NORM.INV(RAND(),Inputs!$D$39,Inputs!$C$39)))-'Year Schedule'!$K$27+'Year Schedule'!$L$27)</f>
        <v>#VALUE!</v>
      </c>
      <c r="AA180" s="0" t="e">
        <f aca="true">MAX(0,Z180*(1+(_xlfn.NORM.INV(RAND(),Inputs!$D$39,Inputs!$C$39)))-'Year Schedule'!$K$28+'Year Schedule'!$L$28)</f>
        <v>#VALUE!</v>
      </c>
      <c r="AB180" s="0" t="e">
        <f aca="true">MAX(0,AA180*(1+(_xlfn.NORM.INV(RAND(),Inputs!$D$39,Inputs!$C$39)))-'Year Schedule'!$K$29+'Year Schedule'!$L$29)</f>
        <v>#VALUE!</v>
      </c>
      <c r="AC180" s="0" t="e">
        <f aca="true">MAX(0,AB180*(1+(_xlfn.NORM.INV(RAND(),Inputs!$D$39,Inputs!$C$39)))-'Year Schedule'!$K$30+'Year Schedule'!$L$30)</f>
        <v>#VALUE!</v>
      </c>
      <c r="AD180" s="0" t="e">
        <f aca="true">MAX(0,AC180*(1+(_xlfn.NORM.INV(RAND(),Inputs!$D$39,Inputs!$C$39)))-'Year Schedule'!$K$31+'Year Schedule'!$L$31)</f>
        <v>#VALUE!</v>
      </c>
      <c r="AE180" s="0" t="e">
        <f aca="true">MAX(0,AD180*(1+(_xlfn.NORM.INV(RAND(),Inputs!$D$39,Inputs!$C$39)))-'Year Schedule'!$K$32+'Year Schedule'!$L$32)</f>
        <v>#VALUE!</v>
      </c>
      <c r="AF180" s="0" t="e">
        <f aca="true">MAX(0,AE180*(1+(_xlfn.NORM.INV(RAND(),Inputs!$D$39,Inputs!$C$39)))-'Year Schedule'!$K$33+'Year Schedule'!$L$33)</f>
        <v>#VALUE!</v>
      </c>
      <c r="AG180" s="0" t="e">
        <f aca="true">MAX(0,AF180*(1+(_xlfn.NORM.INV(RAND(),Inputs!$D$39,Inputs!$C$39)))-'Year Schedule'!$K$34+'Year Schedule'!$L$34)</f>
        <v>#VALUE!</v>
      </c>
      <c r="AH180" s="0" t="e">
        <f aca="true">MAX(0,AG180*(1+(_xlfn.NORM.INV(RAND(),Inputs!$D$39,Inputs!$C$39)))-'Year Schedule'!$K$35+'Year Schedule'!$L$35)</f>
        <v>#VALUE!</v>
      </c>
      <c r="AI180" s="0" t="e">
        <f aca="true">MAX(0,AH180*(1+(_xlfn.NORM.INV(RAND(),Inputs!$D$39,Inputs!$C$39)))-'Year Schedule'!$K$36+'Year Schedule'!$L$36)</f>
        <v>#VALUE!</v>
      </c>
      <c r="AJ180" s="0" t="e">
        <f aca="true">MAX(0,AI180*(1+(_xlfn.NORM.INV(RAND(),Inputs!$D$39,Inputs!$C$39)))-'Year Schedule'!$K$37+'Year Schedule'!$L$37)</f>
        <v>#VALUE!</v>
      </c>
      <c r="AK180" s="0" t="e">
        <f aca="true">MAX(0,AJ180*(1+(_xlfn.NORM.INV(RAND(),Inputs!$D$39,Inputs!$C$39)))-'Year Schedule'!$K$38+'Year Schedule'!$L$38)</f>
        <v>#VALUE!</v>
      </c>
      <c r="AL180" s="0" t="e">
        <f aca="true">MAX(0,AK180*(1+(_xlfn.NORM.INV(RAND(),Inputs!$D$39,Inputs!$C$39)))-'Year Schedule'!$K$39+'Year Schedule'!$L$39)</f>
        <v>#VALUE!</v>
      </c>
      <c r="AM180" s="0" t="e">
        <f aca="true">MAX(0,AL180*(1+(_xlfn.NORM.INV(RAND(),Inputs!$D$39,Inputs!$C$39)))-'Year Schedule'!$K$40+'Year Schedule'!$L$40)</f>
        <v>#VALUE!</v>
      </c>
      <c r="AN180" s="0" t="e">
        <f aca="true">MAX(0,AM180*(1+(_xlfn.NORM.INV(RAND(),Inputs!$D$39,Inputs!$C$39)))-'Year Schedule'!$K$41+'Year Schedule'!$L$41)</f>
        <v>#VALUE!</v>
      </c>
      <c r="AO180" s="0" t="e">
        <f aca="true">MAX(0,AN180*(1+(_xlfn.NORM.INV(RAND(),Inputs!$D$39,Inputs!$C$39)))-'Year Schedule'!$K$42+'Year Schedule'!$L$42)</f>
        <v>#VALUE!</v>
      </c>
      <c r="AP180" s="0" t="e">
        <f aca="true">MAX(0,AO180*(1+(_xlfn.NORM.INV(RAND(),Inputs!$D$39,Inputs!$C$39)))-'Year Schedule'!$K$43+'Year Schedule'!$L$43)</f>
        <v>#VALUE!</v>
      </c>
      <c r="AQ180" s="0" t="e">
        <f aca="true">MAX(0,AP180*(1+(_xlfn.NORM.INV(RAND(),Inputs!$D$39,Inputs!$C$39)))-'Year Schedule'!$K$44+'Year Schedule'!$L$44)</f>
        <v>#VALUE!</v>
      </c>
      <c r="AR180" s="0" t="e">
        <f aca="true">MAX(0,AQ180*(1+(_xlfn.NORM.INV(RAND(),Inputs!$D$39,Inputs!$C$39)))-'Year Schedule'!$K$45+'Year Schedule'!$L$45)</f>
        <v>#VALUE!</v>
      </c>
      <c r="AS180" s="0" t="e">
        <f aca="true">MAX(0,AR180*(1+(_xlfn.NORM.INV(RAND(),Inputs!$D$39,Inputs!$C$39)))-'Year Schedule'!$K$46+'Year Schedule'!$L$46)</f>
        <v>#VALUE!</v>
      </c>
      <c r="AT180" s="0" t="e">
        <f aca="true">MAX(0,AS180*(1+(_xlfn.NORM.INV(RAND(),Inputs!$D$39,Inputs!$C$39)))-'Year Schedule'!$K$47+'Year Schedule'!$L$47)</f>
        <v>#VALUE!</v>
      </c>
      <c r="AU180" s="0" t="e">
        <f aca="true">MAX(0,AT180*(1+(_xlfn.NORM.INV(RAND(),Inputs!$D$39,Inputs!$C$39)))-'Year Schedule'!$K$48+'Year Schedule'!$L$48)</f>
        <v>#VALUE!</v>
      </c>
      <c r="AV180" s="0" t="e">
        <f aca="true">MAX(0,AU180*(1+(_xlfn.NORM.INV(RAND(),Inputs!$D$39,Inputs!$C$39)))-'Year Schedule'!$K$49+'Year Schedule'!$L$49)</f>
        <v>#VALUE!</v>
      </c>
      <c r="AW180" s="0" t="e">
        <f aca="true">MAX(0,AV180*(1+(_xlfn.NORM.INV(RAND(),Inputs!$D$39,Inputs!$C$39)))-'Year Schedule'!$K$50+'Year Schedule'!$L$50)</f>
        <v>#VALUE!</v>
      </c>
      <c r="AX180" s="0" t="e">
        <f aca="true">MAX(0,AW180*(1+(_xlfn.NORM.INV(RAND(),Inputs!$D$39,Inputs!$C$39)))-'Year Schedule'!$K$51+'Year Schedule'!$L$51)</f>
        <v>#VALUE!</v>
      </c>
      <c r="AY180" s="0" t="e">
        <f aca="true">MAX(0,AX180*(1+(_xlfn.NORM.INV(RAND(),Inputs!$D$39,Inputs!$C$39)))-'Year Schedule'!$K$52+'Year Schedule'!$L$52)</f>
        <v>#VALUE!</v>
      </c>
      <c r="AZ180" s="0" t="e">
        <f aca="true">MAX(0,AY180*(1+(_xlfn.NORM.INV(RAND(),Inputs!$D$39,Inputs!$C$39)))-'Year Schedule'!$K$53+'Year Schedule'!$L$53)</f>
        <v>#VALUE!</v>
      </c>
      <c r="BA180" s="0" t="e">
        <f aca="false">INDEX(C180:AZ180,1,Inputs!$C$6)</f>
        <v>#VALUE!</v>
      </c>
      <c r="BB180" s="0" t="n">
        <f aca="false">IFERROR(EXP(SUMPRODUCT(LN((C180:INDEX(C180:AZ180,1,Inputs!$C$6)+$C$1004:INDEX($C$1004:$AZ$1004,1,Inputs!$C$6))/B180:INDEX(B180:AY180,1,Inputs!$C$6)))/Inputs!$C$6)-1,-1)</f>
        <v>-1</v>
      </c>
    </row>
    <row r="181" customFormat="false" ht="15" hidden="false" customHeight="true" outlineLevel="0" collapsed="false">
      <c r="A181" s="0" t="n">
        <v>179</v>
      </c>
      <c r="B181" s="177" t="n">
        <f aca="false">Inputs!$C$38</f>
        <v>0</v>
      </c>
      <c r="C181" s="0" t="e">
        <f aca="true">MAX(0,B181*(1+(_xlfn.NORM.INV(RAND(),Inputs!$D$39,Inputs!$C$39)))-'Year Schedule'!$K$4+'Year Schedule'!$L$4)</f>
        <v>#VALUE!</v>
      </c>
      <c r="D181" s="0" t="e">
        <f aca="true">MAX(0,C181*(1+(_xlfn.NORM.INV(RAND(),Inputs!$D$39,Inputs!$C$39)))-'Year Schedule'!$K$5+'Year Schedule'!$L$5)</f>
        <v>#VALUE!</v>
      </c>
      <c r="E181" s="0" t="e">
        <f aca="true">MAX(0,D181*(1+(_xlfn.NORM.INV(RAND(),Inputs!$D$39,Inputs!$C$39)))-'Year Schedule'!$K$6+'Year Schedule'!$L$6)</f>
        <v>#VALUE!</v>
      </c>
      <c r="F181" s="0" t="e">
        <f aca="true">MAX(0,E181*(1+(_xlfn.NORM.INV(RAND(),Inputs!$D$39,Inputs!$C$39)))-'Year Schedule'!$K$7+'Year Schedule'!$L$7)</f>
        <v>#VALUE!</v>
      </c>
      <c r="G181" s="0" t="e">
        <f aca="true">MAX(0,F181*(1+(_xlfn.NORM.INV(RAND(),Inputs!$D$39,Inputs!$C$39)))-'Year Schedule'!$K$8+'Year Schedule'!$L$8)</f>
        <v>#VALUE!</v>
      </c>
      <c r="H181" s="0" t="e">
        <f aca="true">MAX(0,G181*(1+(_xlfn.NORM.INV(RAND(),Inputs!$D$39,Inputs!$C$39)))-'Year Schedule'!$K$9+'Year Schedule'!$L$9)</f>
        <v>#VALUE!</v>
      </c>
      <c r="I181" s="0" t="e">
        <f aca="true">MAX(0,H181*(1+(_xlfn.NORM.INV(RAND(),Inputs!$D$39,Inputs!$C$39)))-'Year Schedule'!$K$10+'Year Schedule'!$L$10)</f>
        <v>#VALUE!</v>
      </c>
      <c r="J181" s="0" t="e">
        <f aca="true">MAX(0,I181*(1+(_xlfn.NORM.INV(RAND(),Inputs!$D$39,Inputs!$C$39)))-'Year Schedule'!$K$11+'Year Schedule'!$L$11)</f>
        <v>#VALUE!</v>
      </c>
      <c r="K181" s="0" t="e">
        <f aca="true">MAX(0,J181*(1+(_xlfn.NORM.INV(RAND(),Inputs!$D$39,Inputs!$C$39)))-'Year Schedule'!$K$12+'Year Schedule'!$L$12)</f>
        <v>#VALUE!</v>
      </c>
      <c r="L181" s="0" t="e">
        <f aca="true">MAX(0,K181*(1+(_xlfn.NORM.INV(RAND(),Inputs!$D$39,Inputs!$C$39)))-'Year Schedule'!$K$13+'Year Schedule'!$L$13)</f>
        <v>#VALUE!</v>
      </c>
      <c r="M181" s="0" t="e">
        <f aca="true">MAX(0,L181*(1+(_xlfn.NORM.INV(RAND(),Inputs!$D$39,Inputs!$C$39)))-'Year Schedule'!$K$14+'Year Schedule'!$L$14)</f>
        <v>#VALUE!</v>
      </c>
      <c r="N181" s="0" t="e">
        <f aca="true">MAX(0,M181*(1+(_xlfn.NORM.INV(RAND(),Inputs!$D$39,Inputs!$C$39)))-'Year Schedule'!$K$15+'Year Schedule'!$L$15)</f>
        <v>#VALUE!</v>
      </c>
      <c r="O181" s="0" t="e">
        <f aca="true">MAX(0,N181*(1+(_xlfn.NORM.INV(RAND(),Inputs!$D$39,Inputs!$C$39)))-'Year Schedule'!$K$16+'Year Schedule'!$L$16)</f>
        <v>#VALUE!</v>
      </c>
      <c r="P181" s="0" t="e">
        <f aca="true">MAX(0,O181*(1+(_xlfn.NORM.INV(RAND(),Inputs!$D$39,Inputs!$C$39)))-'Year Schedule'!$K$17+'Year Schedule'!$L$17)</f>
        <v>#VALUE!</v>
      </c>
      <c r="Q181" s="0" t="e">
        <f aca="true">MAX(0,P181*(1+(_xlfn.NORM.INV(RAND(),Inputs!$D$39,Inputs!$C$39)))-'Year Schedule'!$K$18+'Year Schedule'!$L$18)</f>
        <v>#VALUE!</v>
      </c>
      <c r="R181" s="0" t="e">
        <f aca="true">MAX(0,Q181*(1+(_xlfn.NORM.INV(RAND(),Inputs!$D$39,Inputs!$C$39)))-'Year Schedule'!$K$19+'Year Schedule'!$L$19)</f>
        <v>#VALUE!</v>
      </c>
      <c r="S181" s="0" t="e">
        <f aca="true">MAX(0,R181*(1+(_xlfn.NORM.INV(RAND(),Inputs!$D$39,Inputs!$C$39)))-'Year Schedule'!$K$20+'Year Schedule'!$L$20)</f>
        <v>#VALUE!</v>
      </c>
      <c r="T181" s="0" t="e">
        <f aca="true">MAX(0,S181*(1+(_xlfn.NORM.INV(RAND(),Inputs!$D$39,Inputs!$C$39)))-'Year Schedule'!$K$21+'Year Schedule'!$L$21)</f>
        <v>#VALUE!</v>
      </c>
      <c r="U181" s="0" t="e">
        <f aca="true">MAX(0,T181*(1+(_xlfn.NORM.INV(RAND(),Inputs!$D$39,Inputs!$C$39)))-'Year Schedule'!$K$22+'Year Schedule'!$L$22)</f>
        <v>#VALUE!</v>
      </c>
      <c r="V181" s="0" t="e">
        <f aca="true">MAX(0,U181*(1+(_xlfn.NORM.INV(RAND(),Inputs!$D$39,Inputs!$C$39)))-'Year Schedule'!$K$23+'Year Schedule'!$L$23)</f>
        <v>#VALUE!</v>
      </c>
      <c r="W181" s="0" t="e">
        <f aca="true">MAX(0,V181*(1+(_xlfn.NORM.INV(RAND(),Inputs!$D$39,Inputs!$C$39)))-'Year Schedule'!$K$24+'Year Schedule'!$L$24)</f>
        <v>#VALUE!</v>
      </c>
      <c r="X181" s="0" t="e">
        <f aca="true">MAX(0,W181*(1+(_xlfn.NORM.INV(RAND(),Inputs!$D$39,Inputs!$C$39)))-'Year Schedule'!$K$25+'Year Schedule'!$L$25)</f>
        <v>#VALUE!</v>
      </c>
      <c r="Y181" s="0" t="e">
        <f aca="true">MAX(0,X181*(1+(_xlfn.NORM.INV(RAND(),Inputs!$D$39,Inputs!$C$39)))-'Year Schedule'!$K$26+'Year Schedule'!$L$26)</f>
        <v>#VALUE!</v>
      </c>
      <c r="Z181" s="0" t="e">
        <f aca="true">MAX(0,Y181*(1+(_xlfn.NORM.INV(RAND(),Inputs!$D$39,Inputs!$C$39)))-'Year Schedule'!$K$27+'Year Schedule'!$L$27)</f>
        <v>#VALUE!</v>
      </c>
      <c r="AA181" s="0" t="e">
        <f aca="true">MAX(0,Z181*(1+(_xlfn.NORM.INV(RAND(),Inputs!$D$39,Inputs!$C$39)))-'Year Schedule'!$K$28+'Year Schedule'!$L$28)</f>
        <v>#VALUE!</v>
      </c>
      <c r="AB181" s="0" t="e">
        <f aca="true">MAX(0,AA181*(1+(_xlfn.NORM.INV(RAND(),Inputs!$D$39,Inputs!$C$39)))-'Year Schedule'!$K$29+'Year Schedule'!$L$29)</f>
        <v>#VALUE!</v>
      </c>
      <c r="AC181" s="0" t="e">
        <f aca="true">MAX(0,AB181*(1+(_xlfn.NORM.INV(RAND(),Inputs!$D$39,Inputs!$C$39)))-'Year Schedule'!$K$30+'Year Schedule'!$L$30)</f>
        <v>#VALUE!</v>
      </c>
      <c r="AD181" s="0" t="e">
        <f aca="true">MAX(0,AC181*(1+(_xlfn.NORM.INV(RAND(),Inputs!$D$39,Inputs!$C$39)))-'Year Schedule'!$K$31+'Year Schedule'!$L$31)</f>
        <v>#VALUE!</v>
      </c>
      <c r="AE181" s="0" t="e">
        <f aca="true">MAX(0,AD181*(1+(_xlfn.NORM.INV(RAND(),Inputs!$D$39,Inputs!$C$39)))-'Year Schedule'!$K$32+'Year Schedule'!$L$32)</f>
        <v>#VALUE!</v>
      </c>
      <c r="AF181" s="0" t="e">
        <f aca="true">MAX(0,AE181*(1+(_xlfn.NORM.INV(RAND(),Inputs!$D$39,Inputs!$C$39)))-'Year Schedule'!$K$33+'Year Schedule'!$L$33)</f>
        <v>#VALUE!</v>
      </c>
      <c r="AG181" s="0" t="e">
        <f aca="true">MAX(0,AF181*(1+(_xlfn.NORM.INV(RAND(),Inputs!$D$39,Inputs!$C$39)))-'Year Schedule'!$K$34+'Year Schedule'!$L$34)</f>
        <v>#VALUE!</v>
      </c>
      <c r="AH181" s="0" t="e">
        <f aca="true">MAX(0,AG181*(1+(_xlfn.NORM.INV(RAND(),Inputs!$D$39,Inputs!$C$39)))-'Year Schedule'!$K$35+'Year Schedule'!$L$35)</f>
        <v>#VALUE!</v>
      </c>
      <c r="AI181" s="0" t="e">
        <f aca="true">MAX(0,AH181*(1+(_xlfn.NORM.INV(RAND(),Inputs!$D$39,Inputs!$C$39)))-'Year Schedule'!$K$36+'Year Schedule'!$L$36)</f>
        <v>#VALUE!</v>
      </c>
      <c r="AJ181" s="0" t="e">
        <f aca="true">MAX(0,AI181*(1+(_xlfn.NORM.INV(RAND(),Inputs!$D$39,Inputs!$C$39)))-'Year Schedule'!$K$37+'Year Schedule'!$L$37)</f>
        <v>#VALUE!</v>
      </c>
      <c r="AK181" s="0" t="e">
        <f aca="true">MAX(0,AJ181*(1+(_xlfn.NORM.INV(RAND(),Inputs!$D$39,Inputs!$C$39)))-'Year Schedule'!$K$38+'Year Schedule'!$L$38)</f>
        <v>#VALUE!</v>
      </c>
      <c r="AL181" s="0" t="e">
        <f aca="true">MAX(0,AK181*(1+(_xlfn.NORM.INV(RAND(),Inputs!$D$39,Inputs!$C$39)))-'Year Schedule'!$K$39+'Year Schedule'!$L$39)</f>
        <v>#VALUE!</v>
      </c>
      <c r="AM181" s="0" t="e">
        <f aca="true">MAX(0,AL181*(1+(_xlfn.NORM.INV(RAND(),Inputs!$D$39,Inputs!$C$39)))-'Year Schedule'!$K$40+'Year Schedule'!$L$40)</f>
        <v>#VALUE!</v>
      </c>
      <c r="AN181" s="0" t="e">
        <f aca="true">MAX(0,AM181*(1+(_xlfn.NORM.INV(RAND(),Inputs!$D$39,Inputs!$C$39)))-'Year Schedule'!$K$41+'Year Schedule'!$L$41)</f>
        <v>#VALUE!</v>
      </c>
      <c r="AO181" s="0" t="e">
        <f aca="true">MAX(0,AN181*(1+(_xlfn.NORM.INV(RAND(),Inputs!$D$39,Inputs!$C$39)))-'Year Schedule'!$K$42+'Year Schedule'!$L$42)</f>
        <v>#VALUE!</v>
      </c>
      <c r="AP181" s="0" t="e">
        <f aca="true">MAX(0,AO181*(1+(_xlfn.NORM.INV(RAND(),Inputs!$D$39,Inputs!$C$39)))-'Year Schedule'!$K$43+'Year Schedule'!$L$43)</f>
        <v>#VALUE!</v>
      </c>
      <c r="AQ181" s="0" t="e">
        <f aca="true">MAX(0,AP181*(1+(_xlfn.NORM.INV(RAND(),Inputs!$D$39,Inputs!$C$39)))-'Year Schedule'!$K$44+'Year Schedule'!$L$44)</f>
        <v>#VALUE!</v>
      </c>
      <c r="AR181" s="0" t="e">
        <f aca="true">MAX(0,AQ181*(1+(_xlfn.NORM.INV(RAND(),Inputs!$D$39,Inputs!$C$39)))-'Year Schedule'!$K$45+'Year Schedule'!$L$45)</f>
        <v>#VALUE!</v>
      </c>
      <c r="AS181" s="0" t="e">
        <f aca="true">MAX(0,AR181*(1+(_xlfn.NORM.INV(RAND(),Inputs!$D$39,Inputs!$C$39)))-'Year Schedule'!$K$46+'Year Schedule'!$L$46)</f>
        <v>#VALUE!</v>
      </c>
      <c r="AT181" s="0" t="e">
        <f aca="true">MAX(0,AS181*(1+(_xlfn.NORM.INV(RAND(),Inputs!$D$39,Inputs!$C$39)))-'Year Schedule'!$K$47+'Year Schedule'!$L$47)</f>
        <v>#VALUE!</v>
      </c>
      <c r="AU181" s="0" t="e">
        <f aca="true">MAX(0,AT181*(1+(_xlfn.NORM.INV(RAND(),Inputs!$D$39,Inputs!$C$39)))-'Year Schedule'!$K$48+'Year Schedule'!$L$48)</f>
        <v>#VALUE!</v>
      </c>
      <c r="AV181" s="0" t="e">
        <f aca="true">MAX(0,AU181*(1+(_xlfn.NORM.INV(RAND(),Inputs!$D$39,Inputs!$C$39)))-'Year Schedule'!$K$49+'Year Schedule'!$L$49)</f>
        <v>#VALUE!</v>
      </c>
      <c r="AW181" s="0" t="e">
        <f aca="true">MAX(0,AV181*(1+(_xlfn.NORM.INV(RAND(),Inputs!$D$39,Inputs!$C$39)))-'Year Schedule'!$K$50+'Year Schedule'!$L$50)</f>
        <v>#VALUE!</v>
      </c>
      <c r="AX181" s="0" t="e">
        <f aca="true">MAX(0,AW181*(1+(_xlfn.NORM.INV(RAND(),Inputs!$D$39,Inputs!$C$39)))-'Year Schedule'!$K$51+'Year Schedule'!$L$51)</f>
        <v>#VALUE!</v>
      </c>
      <c r="AY181" s="0" t="e">
        <f aca="true">MAX(0,AX181*(1+(_xlfn.NORM.INV(RAND(),Inputs!$D$39,Inputs!$C$39)))-'Year Schedule'!$K$52+'Year Schedule'!$L$52)</f>
        <v>#VALUE!</v>
      </c>
      <c r="AZ181" s="0" t="e">
        <f aca="true">MAX(0,AY181*(1+(_xlfn.NORM.INV(RAND(),Inputs!$D$39,Inputs!$C$39)))-'Year Schedule'!$K$53+'Year Schedule'!$L$53)</f>
        <v>#VALUE!</v>
      </c>
      <c r="BA181" s="0" t="e">
        <f aca="false">INDEX(C181:AZ181,1,Inputs!$C$6)</f>
        <v>#VALUE!</v>
      </c>
      <c r="BB181" s="0" t="n">
        <f aca="false">IFERROR(EXP(SUMPRODUCT(LN((C181:INDEX(C181:AZ181,1,Inputs!$C$6)+$C$1004:INDEX($C$1004:$AZ$1004,1,Inputs!$C$6))/B181:INDEX(B181:AY181,1,Inputs!$C$6)))/Inputs!$C$6)-1,-1)</f>
        <v>-1</v>
      </c>
    </row>
    <row r="182" customFormat="false" ht="15" hidden="false" customHeight="true" outlineLevel="0" collapsed="false">
      <c r="A182" s="0" t="n">
        <v>180</v>
      </c>
      <c r="B182" s="177" t="n">
        <f aca="false">Inputs!$C$38</f>
        <v>0</v>
      </c>
      <c r="C182" s="0" t="e">
        <f aca="true">MAX(0,B182*(1+(_xlfn.NORM.INV(RAND(),Inputs!$D$39,Inputs!$C$39)))-'Year Schedule'!$K$4+'Year Schedule'!$L$4)</f>
        <v>#VALUE!</v>
      </c>
      <c r="D182" s="0" t="e">
        <f aca="true">MAX(0,C182*(1+(_xlfn.NORM.INV(RAND(),Inputs!$D$39,Inputs!$C$39)))-'Year Schedule'!$K$5+'Year Schedule'!$L$5)</f>
        <v>#VALUE!</v>
      </c>
      <c r="E182" s="0" t="e">
        <f aca="true">MAX(0,D182*(1+(_xlfn.NORM.INV(RAND(),Inputs!$D$39,Inputs!$C$39)))-'Year Schedule'!$K$6+'Year Schedule'!$L$6)</f>
        <v>#VALUE!</v>
      </c>
      <c r="F182" s="0" t="e">
        <f aca="true">MAX(0,E182*(1+(_xlfn.NORM.INV(RAND(),Inputs!$D$39,Inputs!$C$39)))-'Year Schedule'!$K$7+'Year Schedule'!$L$7)</f>
        <v>#VALUE!</v>
      </c>
      <c r="G182" s="0" t="e">
        <f aca="true">MAX(0,F182*(1+(_xlfn.NORM.INV(RAND(),Inputs!$D$39,Inputs!$C$39)))-'Year Schedule'!$K$8+'Year Schedule'!$L$8)</f>
        <v>#VALUE!</v>
      </c>
      <c r="H182" s="0" t="e">
        <f aca="true">MAX(0,G182*(1+(_xlfn.NORM.INV(RAND(),Inputs!$D$39,Inputs!$C$39)))-'Year Schedule'!$K$9+'Year Schedule'!$L$9)</f>
        <v>#VALUE!</v>
      </c>
      <c r="I182" s="0" t="e">
        <f aca="true">MAX(0,H182*(1+(_xlfn.NORM.INV(RAND(),Inputs!$D$39,Inputs!$C$39)))-'Year Schedule'!$K$10+'Year Schedule'!$L$10)</f>
        <v>#VALUE!</v>
      </c>
      <c r="J182" s="0" t="e">
        <f aca="true">MAX(0,I182*(1+(_xlfn.NORM.INV(RAND(),Inputs!$D$39,Inputs!$C$39)))-'Year Schedule'!$K$11+'Year Schedule'!$L$11)</f>
        <v>#VALUE!</v>
      </c>
      <c r="K182" s="0" t="e">
        <f aca="true">MAX(0,J182*(1+(_xlfn.NORM.INV(RAND(),Inputs!$D$39,Inputs!$C$39)))-'Year Schedule'!$K$12+'Year Schedule'!$L$12)</f>
        <v>#VALUE!</v>
      </c>
      <c r="L182" s="0" t="e">
        <f aca="true">MAX(0,K182*(1+(_xlfn.NORM.INV(RAND(),Inputs!$D$39,Inputs!$C$39)))-'Year Schedule'!$K$13+'Year Schedule'!$L$13)</f>
        <v>#VALUE!</v>
      </c>
      <c r="M182" s="0" t="e">
        <f aca="true">MAX(0,L182*(1+(_xlfn.NORM.INV(RAND(),Inputs!$D$39,Inputs!$C$39)))-'Year Schedule'!$K$14+'Year Schedule'!$L$14)</f>
        <v>#VALUE!</v>
      </c>
      <c r="N182" s="0" t="e">
        <f aca="true">MAX(0,M182*(1+(_xlfn.NORM.INV(RAND(),Inputs!$D$39,Inputs!$C$39)))-'Year Schedule'!$K$15+'Year Schedule'!$L$15)</f>
        <v>#VALUE!</v>
      </c>
      <c r="O182" s="0" t="e">
        <f aca="true">MAX(0,N182*(1+(_xlfn.NORM.INV(RAND(),Inputs!$D$39,Inputs!$C$39)))-'Year Schedule'!$K$16+'Year Schedule'!$L$16)</f>
        <v>#VALUE!</v>
      </c>
      <c r="P182" s="0" t="e">
        <f aca="true">MAX(0,O182*(1+(_xlfn.NORM.INV(RAND(),Inputs!$D$39,Inputs!$C$39)))-'Year Schedule'!$K$17+'Year Schedule'!$L$17)</f>
        <v>#VALUE!</v>
      </c>
      <c r="Q182" s="0" t="e">
        <f aca="true">MAX(0,P182*(1+(_xlfn.NORM.INV(RAND(),Inputs!$D$39,Inputs!$C$39)))-'Year Schedule'!$K$18+'Year Schedule'!$L$18)</f>
        <v>#VALUE!</v>
      </c>
      <c r="R182" s="0" t="e">
        <f aca="true">MAX(0,Q182*(1+(_xlfn.NORM.INV(RAND(),Inputs!$D$39,Inputs!$C$39)))-'Year Schedule'!$K$19+'Year Schedule'!$L$19)</f>
        <v>#VALUE!</v>
      </c>
      <c r="S182" s="0" t="e">
        <f aca="true">MAX(0,R182*(1+(_xlfn.NORM.INV(RAND(),Inputs!$D$39,Inputs!$C$39)))-'Year Schedule'!$K$20+'Year Schedule'!$L$20)</f>
        <v>#VALUE!</v>
      </c>
      <c r="T182" s="0" t="e">
        <f aca="true">MAX(0,S182*(1+(_xlfn.NORM.INV(RAND(),Inputs!$D$39,Inputs!$C$39)))-'Year Schedule'!$K$21+'Year Schedule'!$L$21)</f>
        <v>#VALUE!</v>
      </c>
      <c r="U182" s="0" t="e">
        <f aca="true">MAX(0,T182*(1+(_xlfn.NORM.INV(RAND(),Inputs!$D$39,Inputs!$C$39)))-'Year Schedule'!$K$22+'Year Schedule'!$L$22)</f>
        <v>#VALUE!</v>
      </c>
      <c r="V182" s="0" t="e">
        <f aca="true">MAX(0,U182*(1+(_xlfn.NORM.INV(RAND(),Inputs!$D$39,Inputs!$C$39)))-'Year Schedule'!$K$23+'Year Schedule'!$L$23)</f>
        <v>#VALUE!</v>
      </c>
      <c r="W182" s="0" t="e">
        <f aca="true">MAX(0,V182*(1+(_xlfn.NORM.INV(RAND(),Inputs!$D$39,Inputs!$C$39)))-'Year Schedule'!$K$24+'Year Schedule'!$L$24)</f>
        <v>#VALUE!</v>
      </c>
      <c r="X182" s="0" t="e">
        <f aca="true">MAX(0,W182*(1+(_xlfn.NORM.INV(RAND(),Inputs!$D$39,Inputs!$C$39)))-'Year Schedule'!$K$25+'Year Schedule'!$L$25)</f>
        <v>#VALUE!</v>
      </c>
      <c r="Y182" s="0" t="e">
        <f aca="true">MAX(0,X182*(1+(_xlfn.NORM.INV(RAND(),Inputs!$D$39,Inputs!$C$39)))-'Year Schedule'!$K$26+'Year Schedule'!$L$26)</f>
        <v>#VALUE!</v>
      </c>
      <c r="Z182" s="0" t="e">
        <f aca="true">MAX(0,Y182*(1+(_xlfn.NORM.INV(RAND(),Inputs!$D$39,Inputs!$C$39)))-'Year Schedule'!$K$27+'Year Schedule'!$L$27)</f>
        <v>#VALUE!</v>
      </c>
      <c r="AA182" s="0" t="e">
        <f aca="true">MAX(0,Z182*(1+(_xlfn.NORM.INV(RAND(),Inputs!$D$39,Inputs!$C$39)))-'Year Schedule'!$K$28+'Year Schedule'!$L$28)</f>
        <v>#VALUE!</v>
      </c>
      <c r="AB182" s="0" t="e">
        <f aca="true">MAX(0,AA182*(1+(_xlfn.NORM.INV(RAND(),Inputs!$D$39,Inputs!$C$39)))-'Year Schedule'!$K$29+'Year Schedule'!$L$29)</f>
        <v>#VALUE!</v>
      </c>
      <c r="AC182" s="0" t="e">
        <f aca="true">MAX(0,AB182*(1+(_xlfn.NORM.INV(RAND(),Inputs!$D$39,Inputs!$C$39)))-'Year Schedule'!$K$30+'Year Schedule'!$L$30)</f>
        <v>#VALUE!</v>
      </c>
      <c r="AD182" s="0" t="e">
        <f aca="true">MAX(0,AC182*(1+(_xlfn.NORM.INV(RAND(),Inputs!$D$39,Inputs!$C$39)))-'Year Schedule'!$K$31+'Year Schedule'!$L$31)</f>
        <v>#VALUE!</v>
      </c>
      <c r="AE182" s="0" t="e">
        <f aca="true">MAX(0,AD182*(1+(_xlfn.NORM.INV(RAND(),Inputs!$D$39,Inputs!$C$39)))-'Year Schedule'!$K$32+'Year Schedule'!$L$32)</f>
        <v>#VALUE!</v>
      </c>
      <c r="AF182" s="0" t="e">
        <f aca="true">MAX(0,AE182*(1+(_xlfn.NORM.INV(RAND(),Inputs!$D$39,Inputs!$C$39)))-'Year Schedule'!$K$33+'Year Schedule'!$L$33)</f>
        <v>#VALUE!</v>
      </c>
      <c r="AG182" s="0" t="e">
        <f aca="true">MAX(0,AF182*(1+(_xlfn.NORM.INV(RAND(),Inputs!$D$39,Inputs!$C$39)))-'Year Schedule'!$K$34+'Year Schedule'!$L$34)</f>
        <v>#VALUE!</v>
      </c>
      <c r="AH182" s="0" t="e">
        <f aca="true">MAX(0,AG182*(1+(_xlfn.NORM.INV(RAND(),Inputs!$D$39,Inputs!$C$39)))-'Year Schedule'!$K$35+'Year Schedule'!$L$35)</f>
        <v>#VALUE!</v>
      </c>
      <c r="AI182" s="0" t="e">
        <f aca="true">MAX(0,AH182*(1+(_xlfn.NORM.INV(RAND(),Inputs!$D$39,Inputs!$C$39)))-'Year Schedule'!$K$36+'Year Schedule'!$L$36)</f>
        <v>#VALUE!</v>
      </c>
      <c r="AJ182" s="0" t="e">
        <f aca="true">MAX(0,AI182*(1+(_xlfn.NORM.INV(RAND(),Inputs!$D$39,Inputs!$C$39)))-'Year Schedule'!$K$37+'Year Schedule'!$L$37)</f>
        <v>#VALUE!</v>
      </c>
      <c r="AK182" s="0" t="e">
        <f aca="true">MAX(0,AJ182*(1+(_xlfn.NORM.INV(RAND(),Inputs!$D$39,Inputs!$C$39)))-'Year Schedule'!$K$38+'Year Schedule'!$L$38)</f>
        <v>#VALUE!</v>
      </c>
      <c r="AL182" s="0" t="e">
        <f aca="true">MAX(0,AK182*(1+(_xlfn.NORM.INV(RAND(),Inputs!$D$39,Inputs!$C$39)))-'Year Schedule'!$K$39+'Year Schedule'!$L$39)</f>
        <v>#VALUE!</v>
      </c>
      <c r="AM182" s="0" t="e">
        <f aca="true">MAX(0,AL182*(1+(_xlfn.NORM.INV(RAND(),Inputs!$D$39,Inputs!$C$39)))-'Year Schedule'!$K$40+'Year Schedule'!$L$40)</f>
        <v>#VALUE!</v>
      </c>
      <c r="AN182" s="0" t="e">
        <f aca="true">MAX(0,AM182*(1+(_xlfn.NORM.INV(RAND(),Inputs!$D$39,Inputs!$C$39)))-'Year Schedule'!$K$41+'Year Schedule'!$L$41)</f>
        <v>#VALUE!</v>
      </c>
      <c r="AO182" s="0" t="e">
        <f aca="true">MAX(0,AN182*(1+(_xlfn.NORM.INV(RAND(),Inputs!$D$39,Inputs!$C$39)))-'Year Schedule'!$K$42+'Year Schedule'!$L$42)</f>
        <v>#VALUE!</v>
      </c>
      <c r="AP182" s="0" t="e">
        <f aca="true">MAX(0,AO182*(1+(_xlfn.NORM.INV(RAND(),Inputs!$D$39,Inputs!$C$39)))-'Year Schedule'!$K$43+'Year Schedule'!$L$43)</f>
        <v>#VALUE!</v>
      </c>
      <c r="AQ182" s="0" t="e">
        <f aca="true">MAX(0,AP182*(1+(_xlfn.NORM.INV(RAND(),Inputs!$D$39,Inputs!$C$39)))-'Year Schedule'!$K$44+'Year Schedule'!$L$44)</f>
        <v>#VALUE!</v>
      </c>
      <c r="AR182" s="0" t="e">
        <f aca="true">MAX(0,AQ182*(1+(_xlfn.NORM.INV(RAND(),Inputs!$D$39,Inputs!$C$39)))-'Year Schedule'!$K$45+'Year Schedule'!$L$45)</f>
        <v>#VALUE!</v>
      </c>
      <c r="AS182" s="0" t="e">
        <f aca="true">MAX(0,AR182*(1+(_xlfn.NORM.INV(RAND(),Inputs!$D$39,Inputs!$C$39)))-'Year Schedule'!$K$46+'Year Schedule'!$L$46)</f>
        <v>#VALUE!</v>
      </c>
      <c r="AT182" s="0" t="e">
        <f aca="true">MAX(0,AS182*(1+(_xlfn.NORM.INV(RAND(),Inputs!$D$39,Inputs!$C$39)))-'Year Schedule'!$K$47+'Year Schedule'!$L$47)</f>
        <v>#VALUE!</v>
      </c>
      <c r="AU182" s="0" t="e">
        <f aca="true">MAX(0,AT182*(1+(_xlfn.NORM.INV(RAND(),Inputs!$D$39,Inputs!$C$39)))-'Year Schedule'!$K$48+'Year Schedule'!$L$48)</f>
        <v>#VALUE!</v>
      </c>
      <c r="AV182" s="0" t="e">
        <f aca="true">MAX(0,AU182*(1+(_xlfn.NORM.INV(RAND(),Inputs!$D$39,Inputs!$C$39)))-'Year Schedule'!$K$49+'Year Schedule'!$L$49)</f>
        <v>#VALUE!</v>
      </c>
      <c r="AW182" s="0" t="e">
        <f aca="true">MAX(0,AV182*(1+(_xlfn.NORM.INV(RAND(),Inputs!$D$39,Inputs!$C$39)))-'Year Schedule'!$K$50+'Year Schedule'!$L$50)</f>
        <v>#VALUE!</v>
      </c>
      <c r="AX182" s="0" t="e">
        <f aca="true">MAX(0,AW182*(1+(_xlfn.NORM.INV(RAND(),Inputs!$D$39,Inputs!$C$39)))-'Year Schedule'!$K$51+'Year Schedule'!$L$51)</f>
        <v>#VALUE!</v>
      </c>
      <c r="AY182" s="0" t="e">
        <f aca="true">MAX(0,AX182*(1+(_xlfn.NORM.INV(RAND(),Inputs!$D$39,Inputs!$C$39)))-'Year Schedule'!$K$52+'Year Schedule'!$L$52)</f>
        <v>#VALUE!</v>
      </c>
      <c r="AZ182" s="0" t="e">
        <f aca="true">MAX(0,AY182*(1+(_xlfn.NORM.INV(RAND(),Inputs!$D$39,Inputs!$C$39)))-'Year Schedule'!$K$53+'Year Schedule'!$L$53)</f>
        <v>#VALUE!</v>
      </c>
      <c r="BA182" s="0" t="e">
        <f aca="false">INDEX(C182:AZ182,1,Inputs!$C$6)</f>
        <v>#VALUE!</v>
      </c>
      <c r="BB182" s="0" t="n">
        <f aca="false">IFERROR(EXP(SUMPRODUCT(LN((C182:INDEX(C182:AZ182,1,Inputs!$C$6)+$C$1004:INDEX($C$1004:$AZ$1004,1,Inputs!$C$6))/B182:INDEX(B182:AY182,1,Inputs!$C$6)))/Inputs!$C$6)-1,-1)</f>
        <v>-1</v>
      </c>
    </row>
    <row r="183" customFormat="false" ht="15" hidden="false" customHeight="true" outlineLevel="0" collapsed="false">
      <c r="A183" s="0" t="n">
        <v>181</v>
      </c>
      <c r="B183" s="177" t="n">
        <f aca="false">Inputs!$C$38</f>
        <v>0</v>
      </c>
      <c r="C183" s="0" t="e">
        <f aca="true">MAX(0,B183*(1+(_xlfn.NORM.INV(RAND(),Inputs!$D$39,Inputs!$C$39)))-'Year Schedule'!$K$4+'Year Schedule'!$L$4)</f>
        <v>#VALUE!</v>
      </c>
      <c r="D183" s="0" t="e">
        <f aca="true">MAX(0,C183*(1+(_xlfn.NORM.INV(RAND(),Inputs!$D$39,Inputs!$C$39)))-'Year Schedule'!$K$5+'Year Schedule'!$L$5)</f>
        <v>#VALUE!</v>
      </c>
      <c r="E183" s="0" t="e">
        <f aca="true">MAX(0,D183*(1+(_xlfn.NORM.INV(RAND(),Inputs!$D$39,Inputs!$C$39)))-'Year Schedule'!$K$6+'Year Schedule'!$L$6)</f>
        <v>#VALUE!</v>
      </c>
      <c r="F183" s="0" t="e">
        <f aca="true">MAX(0,E183*(1+(_xlfn.NORM.INV(RAND(),Inputs!$D$39,Inputs!$C$39)))-'Year Schedule'!$K$7+'Year Schedule'!$L$7)</f>
        <v>#VALUE!</v>
      </c>
      <c r="G183" s="0" t="e">
        <f aca="true">MAX(0,F183*(1+(_xlfn.NORM.INV(RAND(),Inputs!$D$39,Inputs!$C$39)))-'Year Schedule'!$K$8+'Year Schedule'!$L$8)</f>
        <v>#VALUE!</v>
      </c>
      <c r="H183" s="0" t="e">
        <f aca="true">MAX(0,G183*(1+(_xlfn.NORM.INV(RAND(),Inputs!$D$39,Inputs!$C$39)))-'Year Schedule'!$K$9+'Year Schedule'!$L$9)</f>
        <v>#VALUE!</v>
      </c>
      <c r="I183" s="0" t="e">
        <f aca="true">MAX(0,H183*(1+(_xlfn.NORM.INV(RAND(),Inputs!$D$39,Inputs!$C$39)))-'Year Schedule'!$K$10+'Year Schedule'!$L$10)</f>
        <v>#VALUE!</v>
      </c>
      <c r="J183" s="0" t="e">
        <f aca="true">MAX(0,I183*(1+(_xlfn.NORM.INV(RAND(),Inputs!$D$39,Inputs!$C$39)))-'Year Schedule'!$K$11+'Year Schedule'!$L$11)</f>
        <v>#VALUE!</v>
      </c>
      <c r="K183" s="0" t="e">
        <f aca="true">MAX(0,J183*(1+(_xlfn.NORM.INV(RAND(),Inputs!$D$39,Inputs!$C$39)))-'Year Schedule'!$K$12+'Year Schedule'!$L$12)</f>
        <v>#VALUE!</v>
      </c>
      <c r="L183" s="0" t="e">
        <f aca="true">MAX(0,K183*(1+(_xlfn.NORM.INV(RAND(),Inputs!$D$39,Inputs!$C$39)))-'Year Schedule'!$K$13+'Year Schedule'!$L$13)</f>
        <v>#VALUE!</v>
      </c>
      <c r="M183" s="0" t="e">
        <f aca="true">MAX(0,L183*(1+(_xlfn.NORM.INV(RAND(),Inputs!$D$39,Inputs!$C$39)))-'Year Schedule'!$K$14+'Year Schedule'!$L$14)</f>
        <v>#VALUE!</v>
      </c>
      <c r="N183" s="0" t="e">
        <f aca="true">MAX(0,M183*(1+(_xlfn.NORM.INV(RAND(),Inputs!$D$39,Inputs!$C$39)))-'Year Schedule'!$K$15+'Year Schedule'!$L$15)</f>
        <v>#VALUE!</v>
      </c>
      <c r="O183" s="0" t="e">
        <f aca="true">MAX(0,N183*(1+(_xlfn.NORM.INV(RAND(),Inputs!$D$39,Inputs!$C$39)))-'Year Schedule'!$K$16+'Year Schedule'!$L$16)</f>
        <v>#VALUE!</v>
      </c>
      <c r="P183" s="0" t="e">
        <f aca="true">MAX(0,O183*(1+(_xlfn.NORM.INV(RAND(),Inputs!$D$39,Inputs!$C$39)))-'Year Schedule'!$K$17+'Year Schedule'!$L$17)</f>
        <v>#VALUE!</v>
      </c>
      <c r="Q183" s="0" t="e">
        <f aca="true">MAX(0,P183*(1+(_xlfn.NORM.INV(RAND(),Inputs!$D$39,Inputs!$C$39)))-'Year Schedule'!$K$18+'Year Schedule'!$L$18)</f>
        <v>#VALUE!</v>
      </c>
      <c r="R183" s="0" t="e">
        <f aca="true">MAX(0,Q183*(1+(_xlfn.NORM.INV(RAND(),Inputs!$D$39,Inputs!$C$39)))-'Year Schedule'!$K$19+'Year Schedule'!$L$19)</f>
        <v>#VALUE!</v>
      </c>
      <c r="S183" s="0" t="e">
        <f aca="true">MAX(0,R183*(1+(_xlfn.NORM.INV(RAND(),Inputs!$D$39,Inputs!$C$39)))-'Year Schedule'!$K$20+'Year Schedule'!$L$20)</f>
        <v>#VALUE!</v>
      </c>
      <c r="T183" s="0" t="e">
        <f aca="true">MAX(0,S183*(1+(_xlfn.NORM.INV(RAND(),Inputs!$D$39,Inputs!$C$39)))-'Year Schedule'!$K$21+'Year Schedule'!$L$21)</f>
        <v>#VALUE!</v>
      </c>
      <c r="U183" s="0" t="e">
        <f aca="true">MAX(0,T183*(1+(_xlfn.NORM.INV(RAND(),Inputs!$D$39,Inputs!$C$39)))-'Year Schedule'!$K$22+'Year Schedule'!$L$22)</f>
        <v>#VALUE!</v>
      </c>
      <c r="V183" s="0" t="e">
        <f aca="true">MAX(0,U183*(1+(_xlfn.NORM.INV(RAND(),Inputs!$D$39,Inputs!$C$39)))-'Year Schedule'!$K$23+'Year Schedule'!$L$23)</f>
        <v>#VALUE!</v>
      </c>
      <c r="W183" s="0" t="e">
        <f aca="true">MAX(0,V183*(1+(_xlfn.NORM.INV(RAND(),Inputs!$D$39,Inputs!$C$39)))-'Year Schedule'!$K$24+'Year Schedule'!$L$24)</f>
        <v>#VALUE!</v>
      </c>
      <c r="X183" s="0" t="e">
        <f aca="true">MAX(0,W183*(1+(_xlfn.NORM.INV(RAND(),Inputs!$D$39,Inputs!$C$39)))-'Year Schedule'!$K$25+'Year Schedule'!$L$25)</f>
        <v>#VALUE!</v>
      </c>
      <c r="Y183" s="0" t="e">
        <f aca="true">MAX(0,X183*(1+(_xlfn.NORM.INV(RAND(),Inputs!$D$39,Inputs!$C$39)))-'Year Schedule'!$K$26+'Year Schedule'!$L$26)</f>
        <v>#VALUE!</v>
      </c>
      <c r="Z183" s="0" t="e">
        <f aca="true">MAX(0,Y183*(1+(_xlfn.NORM.INV(RAND(),Inputs!$D$39,Inputs!$C$39)))-'Year Schedule'!$K$27+'Year Schedule'!$L$27)</f>
        <v>#VALUE!</v>
      </c>
      <c r="AA183" s="0" t="e">
        <f aca="true">MAX(0,Z183*(1+(_xlfn.NORM.INV(RAND(),Inputs!$D$39,Inputs!$C$39)))-'Year Schedule'!$K$28+'Year Schedule'!$L$28)</f>
        <v>#VALUE!</v>
      </c>
      <c r="AB183" s="0" t="e">
        <f aca="true">MAX(0,AA183*(1+(_xlfn.NORM.INV(RAND(),Inputs!$D$39,Inputs!$C$39)))-'Year Schedule'!$K$29+'Year Schedule'!$L$29)</f>
        <v>#VALUE!</v>
      </c>
      <c r="AC183" s="0" t="e">
        <f aca="true">MAX(0,AB183*(1+(_xlfn.NORM.INV(RAND(),Inputs!$D$39,Inputs!$C$39)))-'Year Schedule'!$K$30+'Year Schedule'!$L$30)</f>
        <v>#VALUE!</v>
      </c>
      <c r="AD183" s="0" t="e">
        <f aca="true">MAX(0,AC183*(1+(_xlfn.NORM.INV(RAND(),Inputs!$D$39,Inputs!$C$39)))-'Year Schedule'!$K$31+'Year Schedule'!$L$31)</f>
        <v>#VALUE!</v>
      </c>
      <c r="AE183" s="0" t="e">
        <f aca="true">MAX(0,AD183*(1+(_xlfn.NORM.INV(RAND(),Inputs!$D$39,Inputs!$C$39)))-'Year Schedule'!$K$32+'Year Schedule'!$L$32)</f>
        <v>#VALUE!</v>
      </c>
      <c r="AF183" s="0" t="e">
        <f aca="true">MAX(0,AE183*(1+(_xlfn.NORM.INV(RAND(),Inputs!$D$39,Inputs!$C$39)))-'Year Schedule'!$K$33+'Year Schedule'!$L$33)</f>
        <v>#VALUE!</v>
      </c>
      <c r="AG183" s="0" t="e">
        <f aca="true">MAX(0,AF183*(1+(_xlfn.NORM.INV(RAND(),Inputs!$D$39,Inputs!$C$39)))-'Year Schedule'!$K$34+'Year Schedule'!$L$34)</f>
        <v>#VALUE!</v>
      </c>
      <c r="AH183" s="0" t="e">
        <f aca="true">MAX(0,AG183*(1+(_xlfn.NORM.INV(RAND(),Inputs!$D$39,Inputs!$C$39)))-'Year Schedule'!$K$35+'Year Schedule'!$L$35)</f>
        <v>#VALUE!</v>
      </c>
      <c r="AI183" s="0" t="e">
        <f aca="true">MAX(0,AH183*(1+(_xlfn.NORM.INV(RAND(),Inputs!$D$39,Inputs!$C$39)))-'Year Schedule'!$K$36+'Year Schedule'!$L$36)</f>
        <v>#VALUE!</v>
      </c>
      <c r="AJ183" s="0" t="e">
        <f aca="true">MAX(0,AI183*(1+(_xlfn.NORM.INV(RAND(),Inputs!$D$39,Inputs!$C$39)))-'Year Schedule'!$K$37+'Year Schedule'!$L$37)</f>
        <v>#VALUE!</v>
      </c>
      <c r="AK183" s="0" t="e">
        <f aca="true">MAX(0,AJ183*(1+(_xlfn.NORM.INV(RAND(),Inputs!$D$39,Inputs!$C$39)))-'Year Schedule'!$K$38+'Year Schedule'!$L$38)</f>
        <v>#VALUE!</v>
      </c>
      <c r="AL183" s="0" t="e">
        <f aca="true">MAX(0,AK183*(1+(_xlfn.NORM.INV(RAND(),Inputs!$D$39,Inputs!$C$39)))-'Year Schedule'!$K$39+'Year Schedule'!$L$39)</f>
        <v>#VALUE!</v>
      </c>
      <c r="AM183" s="0" t="e">
        <f aca="true">MAX(0,AL183*(1+(_xlfn.NORM.INV(RAND(),Inputs!$D$39,Inputs!$C$39)))-'Year Schedule'!$K$40+'Year Schedule'!$L$40)</f>
        <v>#VALUE!</v>
      </c>
      <c r="AN183" s="0" t="e">
        <f aca="true">MAX(0,AM183*(1+(_xlfn.NORM.INV(RAND(),Inputs!$D$39,Inputs!$C$39)))-'Year Schedule'!$K$41+'Year Schedule'!$L$41)</f>
        <v>#VALUE!</v>
      </c>
      <c r="AO183" s="0" t="e">
        <f aca="true">MAX(0,AN183*(1+(_xlfn.NORM.INV(RAND(),Inputs!$D$39,Inputs!$C$39)))-'Year Schedule'!$K$42+'Year Schedule'!$L$42)</f>
        <v>#VALUE!</v>
      </c>
      <c r="AP183" s="0" t="e">
        <f aca="true">MAX(0,AO183*(1+(_xlfn.NORM.INV(RAND(),Inputs!$D$39,Inputs!$C$39)))-'Year Schedule'!$K$43+'Year Schedule'!$L$43)</f>
        <v>#VALUE!</v>
      </c>
      <c r="AQ183" s="0" t="e">
        <f aca="true">MAX(0,AP183*(1+(_xlfn.NORM.INV(RAND(),Inputs!$D$39,Inputs!$C$39)))-'Year Schedule'!$K$44+'Year Schedule'!$L$44)</f>
        <v>#VALUE!</v>
      </c>
      <c r="AR183" s="0" t="e">
        <f aca="true">MAX(0,AQ183*(1+(_xlfn.NORM.INV(RAND(),Inputs!$D$39,Inputs!$C$39)))-'Year Schedule'!$K$45+'Year Schedule'!$L$45)</f>
        <v>#VALUE!</v>
      </c>
      <c r="AS183" s="0" t="e">
        <f aca="true">MAX(0,AR183*(1+(_xlfn.NORM.INV(RAND(),Inputs!$D$39,Inputs!$C$39)))-'Year Schedule'!$K$46+'Year Schedule'!$L$46)</f>
        <v>#VALUE!</v>
      </c>
      <c r="AT183" s="0" t="e">
        <f aca="true">MAX(0,AS183*(1+(_xlfn.NORM.INV(RAND(),Inputs!$D$39,Inputs!$C$39)))-'Year Schedule'!$K$47+'Year Schedule'!$L$47)</f>
        <v>#VALUE!</v>
      </c>
      <c r="AU183" s="0" t="e">
        <f aca="true">MAX(0,AT183*(1+(_xlfn.NORM.INV(RAND(),Inputs!$D$39,Inputs!$C$39)))-'Year Schedule'!$K$48+'Year Schedule'!$L$48)</f>
        <v>#VALUE!</v>
      </c>
      <c r="AV183" s="0" t="e">
        <f aca="true">MAX(0,AU183*(1+(_xlfn.NORM.INV(RAND(),Inputs!$D$39,Inputs!$C$39)))-'Year Schedule'!$K$49+'Year Schedule'!$L$49)</f>
        <v>#VALUE!</v>
      </c>
      <c r="AW183" s="0" t="e">
        <f aca="true">MAX(0,AV183*(1+(_xlfn.NORM.INV(RAND(),Inputs!$D$39,Inputs!$C$39)))-'Year Schedule'!$K$50+'Year Schedule'!$L$50)</f>
        <v>#VALUE!</v>
      </c>
      <c r="AX183" s="0" t="e">
        <f aca="true">MAX(0,AW183*(1+(_xlfn.NORM.INV(RAND(),Inputs!$D$39,Inputs!$C$39)))-'Year Schedule'!$K$51+'Year Schedule'!$L$51)</f>
        <v>#VALUE!</v>
      </c>
      <c r="AY183" s="0" t="e">
        <f aca="true">MAX(0,AX183*(1+(_xlfn.NORM.INV(RAND(),Inputs!$D$39,Inputs!$C$39)))-'Year Schedule'!$K$52+'Year Schedule'!$L$52)</f>
        <v>#VALUE!</v>
      </c>
      <c r="AZ183" s="0" t="e">
        <f aca="true">MAX(0,AY183*(1+(_xlfn.NORM.INV(RAND(),Inputs!$D$39,Inputs!$C$39)))-'Year Schedule'!$K$53+'Year Schedule'!$L$53)</f>
        <v>#VALUE!</v>
      </c>
      <c r="BA183" s="0" t="e">
        <f aca="false">INDEX(C183:AZ183,1,Inputs!$C$6)</f>
        <v>#VALUE!</v>
      </c>
      <c r="BB183" s="0" t="n">
        <f aca="false">IFERROR(EXP(SUMPRODUCT(LN((C183:INDEX(C183:AZ183,1,Inputs!$C$6)+$C$1004:INDEX($C$1004:$AZ$1004,1,Inputs!$C$6))/B183:INDEX(B183:AY183,1,Inputs!$C$6)))/Inputs!$C$6)-1,-1)</f>
        <v>-1</v>
      </c>
    </row>
    <row r="184" customFormat="false" ht="15" hidden="false" customHeight="true" outlineLevel="0" collapsed="false">
      <c r="A184" s="0" t="n">
        <v>182</v>
      </c>
      <c r="B184" s="177" t="n">
        <f aca="false">Inputs!$C$38</f>
        <v>0</v>
      </c>
      <c r="C184" s="0" t="e">
        <f aca="true">MAX(0,B184*(1+(_xlfn.NORM.INV(RAND(),Inputs!$D$39,Inputs!$C$39)))-'Year Schedule'!$K$4+'Year Schedule'!$L$4)</f>
        <v>#VALUE!</v>
      </c>
      <c r="D184" s="0" t="e">
        <f aca="true">MAX(0,C184*(1+(_xlfn.NORM.INV(RAND(),Inputs!$D$39,Inputs!$C$39)))-'Year Schedule'!$K$5+'Year Schedule'!$L$5)</f>
        <v>#VALUE!</v>
      </c>
      <c r="E184" s="0" t="e">
        <f aca="true">MAX(0,D184*(1+(_xlfn.NORM.INV(RAND(),Inputs!$D$39,Inputs!$C$39)))-'Year Schedule'!$K$6+'Year Schedule'!$L$6)</f>
        <v>#VALUE!</v>
      </c>
      <c r="F184" s="0" t="e">
        <f aca="true">MAX(0,E184*(1+(_xlfn.NORM.INV(RAND(),Inputs!$D$39,Inputs!$C$39)))-'Year Schedule'!$K$7+'Year Schedule'!$L$7)</f>
        <v>#VALUE!</v>
      </c>
      <c r="G184" s="0" t="e">
        <f aca="true">MAX(0,F184*(1+(_xlfn.NORM.INV(RAND(),Inputs!$D$39,Inputs!$C$39)))-'Year Schedule'!$K$8+'Year Schedule'!$L$8)</f>
        <v>#VALUE!</v>
      </c>
      <c r="H184" s="0" t="e">
        <f aca="true">MAX(0,G184*(1+(_xlfn.NORM.INV(RAND(),Inputs!$D$39,Inputs!$C$39)))-'Year Schedule'!$K$9+'Year Schedule'!$L$9)</f>
        <v>#VALUE!</v>
      </c>
      <c r="I184" s="0" t="e">
        <f aca="true">MAX(0,H184*(1+(_xlfn.NORM.INV(RAND(),Inputs!$D$39,Inputs!$C$39)))-'Year Schedule'!$K$10+'Year Schedule'!$L$10)</f>
        <v>#VALUE!</v>
      </c>
      <c r="J184" s="0" t="e">
        <f aca="true">MAX(0,I184*(1+(_xlfn.NORM.INV(RAND(),Inputs!$D$39,Inputs!$C$39)))-'Year Schedule'!$K$11+'Year Schedule'!$L$11)</f>
        <v>#VALUE!</v>
      </c>
      <c r="K184" s="0" t="e">
        <f aca="true">MAX(0,J184*(1+(_xlfn.NORM.INV(RAND(),Inputs!$D$39,Inputs!$C$39)))-'Year Schedule'!$K$12+'Year Schedule'!$L$12)</f>
        <v>#VALUE!</v>
      </c>
      <c r="L184" s="0" t="e">
        <f aca="true">MAX(0,K184*(1+(_xlfn.NORM.INV(RAND(),Inputs!$D$39,Inputs!$C$39)))-'Year Schedule'!$K$13+'Year Schedule'!$L$13)</f>
        <v>#VALUE!</v>
      </c>
      <c r="M184" s="0" t="e">
        <f aca="true">MAX(0,L184*(1+(_xlfn.NORM.INV(RAND(),Inputs!$D$39,Inputs!$C$39)))-'Year Schedule'!$K$14+'Year Schedule'!$L$14)</f>
        <v>#VALUE!</v>
      </c>
      <c r="N184" s="0" t="e">
        <f aca="true">MAX(0,M184*(1+(_xlfn.NORM.INV(RAND(),Inputs!$D$39,Inputs!$C$39)))-'Year Schedule'!$K$15+'Year Schedule'!$L$15)</f>
        <v>#VALUE!</v>
      </c>
      <c r="O184" s="0" t="e">
        <f aca="true">MAX(0,N184*(1+(_xlfn.NORM.INV(RAND(),Inputs!$D$39,Inputs!$C$39)))-'Year Schedule'!$K$16+'Year Schedule'!$L$16)</f>
        <v>#VALUE!</v>
      </c>
      <c r="P184" s="0" t="e">
        <f aca="true">MAX(0,O184*(1+(_xlfn.NORM.INV(RAND(),Inputs!$D$39,Inputs!$C$39)))-'Year Schedule'!$K$17+'Year Schedule'!$L$17)</f>
        <v>#VALUE!</v>
      </c>
      <c r="Q184" s="0" t="e">
        <f aca="true">MAX(0,P184*(1+(_xlfn.NORM.INV(RAND(),Inputs!$D$39,Inputs!$C$39)))-'Year Schedule'!$K$18+'Year Schedule'!$L$18)</f>
        <v>#VALUE!</v>
      </c>
      <c r="R184" s="0" t="e">
        <f aca="true">MAX(0,Q184*(1+(_xlfn.NORM.INV(RAND(),Inputs!$D$39,Inputs!$C$39)))-'Year Schedule'!$K$19+'Year Schedule'!$L$19)</f>
        <v>#VALUE!</v>
      </c>
      <c r="S184" s="0" t="e">
        <f aca="true">MAX(0,R184*(1+(_xlfn.NORM.INV(RAND(),Inputs!$D$39,Inputs!$C$39)))-'Year Schedule'!$K$20+'Year Schedule'!$L$20)</f>
        <v>#VALUE!</v>
      </c>
      <c r="T184" s="0" t="e">
        <f aca="true">MAX(0,S184*(1+(_xlfn.NORM.INV(RAND(),Inputs!$D$39,Inputs!$C$39)))-'Year Schedule'!$K$21+'Year Schedule'!$L$21)</f>
        <v>#VALUE!</v>
      </c>
      <c r="U184" s="0" t="e">
        <f aca="true">MAX(0,T184*(1+(_xlfn.NORM.INV(RAND(),Inputs!$D$39,Inputs!$C$39)))-'Year Schedule'!$K$22+'Year Schedule'!$L$22)</f>
        <v>#VALUE!</v>
      </c>
      <c r="V184" s="0" t="e">
        <f aca="true">MAX(0,U184*(1+(_xlfn.NORM.INV(RAND(),Inputs!$D$39,Inputs!$C$39)))-'Year Schedule'!$K$23+'Year Schedule'!$L$23)</f>
        <v>#VALUE!</v>
      </c>
      <c r="W184" s="0" t="e">
        <f aca="true">MAX(0,V184*(1+(_xlfn.NORM.INV(RAND(),Inputs!$D$39,Inputs!$C$39)))-'Year Schedule'!$K$24+'Year Schedule'!$L$24)</f>
        <v>#VALUE!</v>
      </c>
      <c r="X184" s="0" t="e">
        <f aca="true">MAX(0,W184*(1+(_xlfn.NORM.INV(RAND(),Inputs!$D$39,Inputs!$C$39)))-'Year Schedule'!$K$25+'Year Schedule'!$L$25)</f>
        <v>#VALUE!</v>
      </c>
      <c r="Y184" s="0" t="e">
        <f aca="true">MAX(0,X184*(1+(_xlfn.NORM.INV(RAND(),Inputs!$D$39,Inputs!$C$39)))-'Year Schedule'!$K$26+'Year Schedule'!$L$26)</f>
        <v>#VALUE!</v>
      </c>
      <c r="Z184" s="0" t="e">
        <f aca="true">MAX(0,Y184*(1+(_xlfn.NORM.INV(RAND(),Inputs!$D$39,Inputs!$C$39)))-'Year Schedule'!$K$27+'Year Schedule'!$L$27)</f>
        <v>#VALUE!</v>
      </c>
      <c r="AA184" s="0" t="e">
        <f aca="true">MAX(0,Z184*(1+(_xlfn.NORM.INV(RAND(),Inputs!$D$39,Inputs!$C$39)))-'Year Schedule'!$K$28+'Year Schedule'!$L$28)</f>
        <v>#VALUE!</v>
      </c>
      <c r="AB184" s="0" t="e">
        <f aca="true">MAX(0,AA184*(1+(_xlfn.NORM.INV(RAND(),Inputs!$D$39,Inputs!$C$39)))-'Year Schedule'!$K$29+'Year Schedule'!$L$29)</f>
        <v>#VALUE!</v>
      </c>
      <c r="AC184" s="0" t="e">
        <f aca="true">MAX(0,AB184*(1+(_xlfn.NORM.INV(RAND(),Inputs!$D$39,Inputs!$C$39)))-'Year Schedule'!$K$30+'Year Schedule'!$L$30)</f>
        <v>#VALUE!</v>
      </c>
      <c r="AD184" s="0" t="e">
        <f aca="true">MAX(0,AC184*(1+(_xlfn.NORM.INV(RAND(),Inputs!$D$39,Inputs!$C$39)))-'Year Schedule'!$K$31+'Year Schedule'!$L$31)</f>
        <v>#VALUE!</v>
      </c>
      <c r="AE184" s="0" t="e">
        <f aca="true">MAX(0,AD184*(1+(_xlfn.NORM.INV(RAND(),Inputs!$D$39,Inputs!$C$39)))-'Year Schedule'!$K$32+'Year Schedule'!$L$32)</f>
        <v>#VALUE!</v>
      </c>
      <c r="AF184" s="0" t="e">
        <f aca="true">MAX(0,AE184*(1+(_xlfn.NORM.INV(RAND(),Inputs!$D$39,Inputs!$C$39)))-'Year Schedule'!$K$33+'Year Schedule'!$L$33)</f>
        <v>#VALUE!</v>
      </c>
      <c r="AG184" s="0" t="e">
        <f aca="true">MAX(0,AF184*(1+(_xlfn.NORM.INV(RAND(),Inputs!$D$39,Inputs!$C$39)))-'Year Schedule'!$K$34+'Year Schedule'!$L$34)</f>
        <v>#VALUE!</v>
      </c>
      <c r="AH184" s="0" t="e">
        <f aca="true">MAX(0,AG184*(1+(_xlfn.NORM.INV(RAND(),Inputs!$D$39,Inputs!$C$39)))-'Year Schedule'!$K$35+'Year Schedule'!$L$35)</f>
        <v>#VALUE!</v>
      </c>
      <c r="AI184" s="0" t="e">
        <f aca="true">MAX(0,AH184*(1+(_xlfn.NORM.INV(RAND(),Inputs!$D$39,Inputs!$C$39)))-'Year Schedule'!$K$36+'Year Schedule'!$L$36)</f>
        <v>#VALUE!</v>
      </c>
      <c r="AJ184" s="0" t="e">
        <f aca="true">MAX(0,AI184*(1+(_xlfn.NORM.INV(RAND(),Inputs!$D$39,Inputs!$C$39)))-'Year Schedule'!$K$37+'Year Schedule'!$L$37)</f>
        <v>#VALUE!</v>
      </c>
      <c r="AK184" s="0" t="e">
        <f aca="true">MAX(0,AJ184*(1+(_xlfn.NORM.INV(RAND(),Inputs!$D$39,Inputs!$C$39)))-'Year Schedule'!$K$38+'Year Schedule'!$L$38)</f>
        <v>#VALUE!</v>
      </c>
      <c r="AL184" s="0" t="e">
        <f aca="true">MAX(0,AK184*(1+(_xlfn.NORM.INV(RAND(),Inputs!$D$39,Inputs!$C$39)))-'Year Schedule'!$K$39+'Year Schedule'!$L$39)</f>
        <v>#VALUE!</v>
      </c>
      <c r="AM184" s="0" t="e">
        <f aca="true">MAX(0,AL184*(1+(_xlfn.NORM.INV(RAND(),Inputs!$D$39,Inputs!$C$39)))-'Year Schedule'!$K$40+'Year Schedule'!$L$40)</f>
        <v>#VALUE!</v>
      </c>
      <c r="AN184" s="0" t="e">
        <f aca="true">MAX(0,AM184*(1+(_xlfn.NORM.INV(RAND(),Inputs!$D$39,Inputs!$C$39)))-'Year Schedule'!$K$41+'Year Schedule'!$L$41)</f>
        <v>#VALUE!</v>
      </c>
      <c r="AO184" s="0" t="e">
        <f aca="true">MAX(0,AN184*(1+(_xlfn.NORM.INV(RAND(),Inputs!$D$39,Inputs!$C$39)))-'Year Schedule'!$K$42+'Year Schedule'!$L$42)</f>
        <v>#VALUE!</v>
      </c>
      <c r="AP184" s="0" t="e">
        <f aca="true">MAX(0,AO184*(1+(_xlfn.NORM.INV(RAND(),Inputs!$D$39,Inputs!$C$39)))-'Year Schedule'!$K$43+'Year Schedule'!$L$43)</f>
        <v>#VALUE!</v>
      </c>
      <c r="AQ184" s="0" t="e">
        <f aca="true">MAX(0,AP184*(1+(_xlfn.NORM.INV(RAND(),Inputs!$D$39,Inputs!$C$39)))-'Year Schedule'!$K$44+'Year Schedule'!$L$44)</f>
        <v>#VALUE!</v>
      </c>
      <c r="AR184" s="0" t="e">
        <f aca="true">MAX(0,AQ184*(1+(_xlfn.NORM.INV(RAND(),Inputs!$D$39,Inputs!$C$39)))-'Year Schedule'!$K$45+'Year Schedule'!$L$45)</f>
        <v>#VALUE!</v>
      </c>
      <c r="AS184" s="0" t="e">
        <f aca="true">MAX(0,AR184*(1+(_xlfn.NORM.INV(RAND(),Inputs!$D$39,Inputs!$C$39)))-'Year Schedule'!$K$46+'Year Schedule'!$L$46)</f>
        <v>#VALUE!</v>
      </c>
      <c r="AT184" s="0" t="e">
        <f aca="true">MAX(0,AS184*(1+(_xlfn.NORM.INV(RAND(),Inputs!$D$39,Inputs!$C$39)))-'Year Schedule'!$K$47+'Year Schedule'!$L$47)</f>
        <v>#VALUE!</v>
      </c>
      <c r="AU184" s="0" t="e">
        <f aca="true">MAX(0,AT184*(1+(_xlfn.NORM.INV(RAND(),Inputs!$D$39,Inputs!$C$39)))-'Year Schedule'!$K$48+'Year Schedule'!$L$48)</f>
        <v>#VALUE!</v>
      </c>
      <c r="AV184" s="0" t="e">
        <f aca="true">MAX(0,AU184*(1+(_xlfn.NORM.INV(RAND(),Inputs!$D$39,Inputs!$C$39)))-'Year Schedule'!$K$49+'Year Schedule'!$L$49)</f>
        <v>#VALUE!</v>
      </c>
      <c r="AW184" s="0" t="e">
        <f aca="true">MAX(0,AV184*(1+(_xlfn.NORM.INV(RAND(),Inputs!$D$39,Inputs!$C$39)))-'Year Schedule'!$K$50+'Year Schedule'!$L$50)</f>
        <v>#VALUE!</v>
      </c>
      <c r="AX184" s="0" t="e">
        <f aca="true">MAX(0,AW184*(1+(_xlfn.NORM.INV(RAND(),Inputs!$D$39,Inputs!$C$39)))-'Year Schedule'!$K$51+'Year Schedule'!$L$51)</f>
        <v>#VALUE!</v>
      </c>
      <c r="AY184" s="0" t="e">
        <f aca="true">MAX(0,AX184*(1+(_xlfn.NORM.INV(RAND(),Inputs!$D$39,Inputs!$C$39)))-'Year Schedule'!$K$52+'Year Schedule'!$L$52)</f>
        <v>#VALUE!</v>
      </c>
      <c r="AZ184" s="0" t="e">
        <f aca="true">MAX(0,AY184*(1+(_xlfn.NORM.INV(RAND(),Inputs!$D$39,Inputs!$C$39)))-'Year Schedule'!$K$53+'Year Schedule'!$L$53)</f>
        <v>#VALUE!</v>
      </c>
      <c r="BA184" s="0" t="e">
        <f aca="false">INDEX(C184:AZ184,1,Inputs!$C$6)</f>
        <v>#VALUE!</v>
      </c>
      <c r="BB184" s="0" t="n">
        <f aca="false">IFERROR(EXP(SUMPRODUCT(LN((C184:INDEX(C184:AZ184,1,Inputs!$C$6)+$C$1004:INDEX($C$1004:$AZ$1004,1,Inputs!$C$6))/B184:INDEX(B184:AY184,1,Inputs!$C$6)))/Inputs!$C$6)-1,-1)</f>
        <v>-1</v>
      </c>
    </row>
    <row r="185" customFormat="false" ht="15" hidden="false" customHeight="true" outlineLevel="0" collapsed="false">
      <c r="A185" s="0" t="n">
        <v>183</v>
      </c>
      <c r="B185" s="177" t="n">
        <f aca="false">Inputs!$C$38</f>
        <v>0</v>
      </c>
      <c r="C185" s="0" t="e">
        <f aca="true">MAX(0,B185*(1+(_xlfn.NORM.INV(RAND(),Inputs!$D$39,Inputs!$C$39)))-'Year Schedule'!$K$4+'Year Schedule'!$L$4)</f>
        <v>#VALUE!</v>
      </c>
      <c r="D185" s="0" t="e">
        <f aca="true">MAX(0,C185*(1+(_xlfn.NORM.INV(RAND(),Inputs!$D$39,Inputs!$C$39)))-'Year Schedule'!$K$5+'Year Schedule'!$L$5)</f>
        <v>#VALUE!</v>
      </c>
      <c r="E185" s="0" t="e">
        <f aca="true">MAX(0,D185*(1+(_xlfn.NORM.INV(RAND(),Inputs!$D$39,Inputs!$C$39)))-'Year Schedule'!$K$6+'Year Schedule'!$L$6)</f>
        <v>#VALUE!</v>
      </c>
      <c r="F185" s="0" t="e">
        <f aca="true">MAX(0,E185*(1+(_xlfn.NORM.INV(RAND(),Inputs!$D$39,Inputs!$C$39)))-'Year Schedule'!$K$7+'Year Schedule'!$L$7)</f>
        <v>#VALUE!</v>
      </c>
      <c r="G185" s="0" t="e">
        <f aca="true">MAX(0,F185*(1+(_xlfn.NORM.INV(RAND(),Inputs!$D$39,Inputs!$C$39)))-'Year Schedule'!$K$8+'Year Schedule'!$L$8)</f>
        <v>#VALUE!</v>
      </c>
      <c r="H185" s="0" t="e">
        <f aca="true">MAX(0,G185*(1+(_xlfn.NORM.INV(RAND(),Inputs!$D$39,Inputs!$C$39)))-'Year Schedule'!$K$9+'Year Schedule'!$L$9)</f>
        <v>#VALUE!</v>
      </c>
      <c r="I185" s="0" t="e">
        <f aca="true">MAX(0,H185*(1+(_xlfn.NORM.INV(RAND(),Inputs!$D$39,Inputs!$C$39)))-'Year Schedule'!$K$10+'Year Schedule'!$L$10)</f>
        <v>#VALUE!</v>
      </c>
      <c r="J185" s="0" t="e">
        <f aca="true">MAX(0,I185*(1+(_xlfn.NORM.INV(RAND(),Inputs!$D$39,Inputs!$C$39)))-'Year Schedule'!$K$11+'Year Schedule'!$L$11)</f>
        <v>#VALUE!</v>
      </c>
      <c r="K185" s="0" t="e">
        <f aca="true">MAX(0,J185*(1+(_xlfn.NORM.INV(RAND(),Inputs!$D$39,Inputs!$C$39)))-'Year Schedule'!$K$12+'Year Schedule'!$L$12)</f>
        <v>#VALUE!</v>
      </c>
      <c r="L185" s="0" t="e">
        <f aca="true">MAX(0,K185*(1+(_xlfn.NORM.INV(RAND(),Inputs!$D$39,Inputs!$C$39)))-'Year Schedule'!$K$13+'Year Schedule'!$L$13)</f>
        <v>#VALUE!</v>
      </c>
      <c r="M185" s="0" t="e">
        <f aca="true">MAX(0,L185*(1+(_xlfn.NORM.INV(RAND(),Inputs!$D$39,Inputs!$C$39)))-'Year Schedule'!$K$14+'Year Schedule'!$L$14)</f>
        <v>#VALUE!</v>
      </c>
      <c r="N185" s="0" t="e">
        <f aca="true">MAX(0,M185*(1+(_xlfn.NORM.INV(RAND(),Inputs!$D$39,Inputs!$C$39)))-'Year Schedule'!$K$15+'Year Schedule'!$L$15)</f>
        <v>#VALUE!</v>
      </c>
      <c r="O185" s="0" t="e">
        <f aca="true">MAX(0,N185*(1+(_xlfn.NORM.INV(RAND(),Inputs!$D$39,Inputs!$C$39)))-'Year Schedule'!$K$16+'Year Schedule'!$L$16)</f>
        <v>#VALUE!</v>
      </c>
      <c r="P185" s="0" t="e">
        <f aca="true">MAX(0,O185*(1+(_xlfn.NORM.INV(RAND(),Inputs!$D$39,Inputs!$C$39)))-'Year Schedule'!$K$17+'Year Schedule'!$L$17)</f>
        <v>#VALUE!</v>
      </c>
      <c r="Q185" s="0" t="e">
        <f aca="true">MAX(0,P185*(1+(_xlfn.NORM.INV(RAND(),Inputs!$D$39,Inputs!$C$39)))-'Year Schedule'!$K$18+'Year Schedule'!$L$18)</f>
        <v>#VALUE!</v>
      </c>
      <c r="R185" s="0" t="e">
        <f aca="true">MAX(0,Q185*(1+(_xlfn.NORM.INV(RAND(),Inputs!$D$39,Inputs!$C$39)))-'Year Schedule'!$K$19+'Year Schedule'!$L$19)</f>
        <v>#VALUE!</v>
      </c>
      <c r="S185" s="0" t="e">
        <f aca="true">MAX(0,R185*(1+(_xlfn.NORM.INV(RAND(),Inputs!$D$39,Inputs!$C$39)))-'Year Schedule'!$K$20+'Year Schedule'!$L$20)</f>
        <v>#VALUE!</v>
      </c>
      <c r="T185" s="0" t="e">
        <f aca="true">MAX(0,S185*(1+(_xlfn.NORM.INV(RAND(),Inputs!$D$39,Inputs!$C$39)))-'Year Schedule'!$K$21+'Year Schedule'!$L$21)</f>
        <v>#VALUE!</v>
      </c>
      <c r="U185" s="0" t="e">
        <f aca="true">MAX(0,T185*(1+(_xlfn.NORM.INV(RAND(),Inputs!$D$39,Inputs!$C$39)))-'Year Schedule'!$K$22+'Year Schedule'!$L$22)</f>
        <v>#VALUE!</v>
      </c>
      <c r="V185" s="0" t="e">
        <f aca="true">MAX(0,U185*(1+(_xlfn.NORM.INV(RAND(),Inputs!$D$39,Inputs!$C$39)))-'Year Schedule'!$K$23+'Year Schedule'!$L$23)</f>
        <v>#VALUE!</v>
      </c>
      <c r="W185" s="0" t="e">
        <f aca="true">MAX(0,V185*(1+(_xlfn.NORM.INV(RAND(),Inputs!$D$39,Inputs!$C$39)))-'Year Schedule'!$K$24+'Year Schedule'!$L$24)</f>
        <v>#VALUE!</v>
      </c>
      <c r="X185" s="0" t="e">
        <f aca="true">MAX(0,W185*(1+(_xlfn.NORM.INV(RAND(),Inputs!$D$39,Inputs!$C$39)))-'Year Schedule'!$K$25+'Year Schedule'!$L$25)</f>
        <v>#VALUE!</v>
      </c>
      <c r="Y185" s="0" t="e">
        <f aca="true">MAX(0,X185*(1+(_xlfn.NORM.INV(RAND(),Inputs!$D$39,Inputs!$C$39)))-'Year Schedule'!$K$26+'Year Schedule'!$L$26)</f>
        <v>#VALUE!</v>
      </c>
      <c r="Z185" s="0" t="e">
        <f aca="true">MAX(0,Y185*(1+(_xlfn.NORM.INV(RAND(),Inputs!$D$39,Inputs!$C$39)))-'Year Schedule'!$K$27+'Year Schedule'!$L$27)</f>
        <v>#VALUE!</v>
      </c>
      <c r="AA185" s="0" t="e">
        <f aca="true">MAX(0,Z185*(1+(_xlfn.NORM.INV(RAND(),Inputs!$D$39,Inputs!$C$39)))-'Year Schedule'!$K$28+'Year Schedule'!$L$28)</f>
        <v>#VALUE!</v>
      </c>
      <c r="AB185" s="0" t="e">
        <f aca="true">MAX(0,AA185*(1+(_xlfn.NORM.INV(RAND(),Inputs!$D$39,Inputs!$C$39)))-'Year Schedule'!$K$29+'Year Schedule'!$L$29)</f>
        <v>#VALUE!</v>
      </c>
      <c r="AC185" s="0" t="e">
        <f aca="true">MAX(0,AB185*(1+(_xlfn.NORM.INV(RAND(),Inputs!$D$39,Inputs!$C$39)))-'Year Schedule'!$K$30+'Year Schedule'!$L$30)</f>
        <v>#VALUE!</v>
      </c>
      <c r="AD185" s="0" t="e">
        <f aca="true">MAX(0,AC185*(1+(_xlfn.NORM.INV(RAND(),Inputs!$D$39,Inputs!$C$39)))-'Year Schedule'!$K$31+'Year Schedule'!$L$31)</f>
        <v>#VALUE!</v>
      </c>
      <c r="AE185" s="0" t="e">
        <f aca="true">MAX(0,AD185*(1+(_xlfn.NORM.INV(RAND(),Inputs!$D$39,Inputs!$C$39)))-'Year Schedule'!$K$32+'Year Schedule'!$L$32)</f>
        <v>#VALUE!</v>
      </c>
      <c r="AF185" s="0" t="e">
        <f aca="true">MAX(0,AE185*(1+(_xlfn.NORM.INV(RAND(),Inputs!$D$39,Inputs!$C$39)))-'Year Schedule'!$K$33+'Year Schedule'!$L$33)</f>
        <v>#VALUE!</v>
      </c>
      <c r="AG185" s="0" t="e">
        <f aca="true">MAX(0,AF185*(1+(_xlfn.NORM.INV(RAND(),Inputs!$D$39,Inputs!$C$39)))-'Year Schedule'!$K$34+'Year Schedule'!$L$34)</f>
        <v>#VALUE!</v>
      </c>
      <c r="AH185" s="0" t="e">
        <f aca="true">MAX(0,AG185*(1+(_xlfn.NORM.INV(RAND(),Inputs!$D$39,Inputs!$C$39)))-'Year Schedule'!$K$35+'Year Schedule'!$L$35)</f>
        <v>#VALUE!</v>
      </c>
      <c r="AI185" s="0" t="e">
        <f aca="true">MAX(0,AH185*(1+(_xlfn.NORM.INV(RAND(),Inputs!$D$39,Inputs!$C$39)))-'Year Schedule'!$K$36+'Year Schedule'!$L$36)</f>
        <v>#VALUE!</v>
      </c>
      <c r="AJ185" s="0" t="e">
        <f aca="true">MAX(0,AI185*(1+(_xlfn.NORM.INV(RAND(),Inputs!$D$39,Inputs!$C$39)))-'Year Schedule'!$K$37+'Year Schedule'!$L$37)</f>
        <v>#VALUE!</v>
      </c>
      <c r="AK185" s="0" t="e">
        <f aca="true">MAX(0,AJ185*(1+(_xlfn.NORM.INV(RAND(),Inputs!$D$39,Inputs!$C$39)))-'Year Schedule'!$K$38+'Year Schedule'!$L$38)</f>
        <v>#VALUE!</v>
      </c>
      <c r="AL185" s="0" t="e">
        <f aca="true">MAX(0,AK185*(1+(_xlfn.NORM.INV(RAND(),Inputs!$D$39,Inputs!$C$39)))-'Year Schedule'!$K$39+'Year Schedule'!$L$39)</f>
        <v>#VALUE!</v>
      </c>
      <c r="AM185" s="0" t="e">
        <f aca="true">MAX(0,AL185*(1+(_xlfn.NORM.INV(RAND(),Inputs!$D$39,Inputs!$C$39)))-'Year Schedule'!$K$40+'Year Schedule'!$L$40)</f>
        <v>#VALUE!</v>
      </c>
      <c r="AN185" s="0" t="e">
        <f aca="true">MAX(0,AM185*(1+(_xlfn.NORM.INV(RAND(),Inputs!$D$39,Inputs!$C$39)))-'Year Schedule'!$K$41+'Year Schedule'!$L$41)</f>
        <v>#VALUE!</v>
      </c>
      <c r="AO185" s="0" t="e">
        <f aca="true">MAX(0,AN185*(1+(_xlfn.NORM.INV(RAND(),Inputs!$D$39,Inputs!$C$39)))-'Year Schedule'!$K$42+'Year Schedule'!$L$42)</f>
        <v>#VALUE!</v>
      </c>
      <c r="AP185" s="0" t="e">
        <f aca="true">MAX(0,AO185*(1+(_xlfn.NORM.INV(RAND(),Inputs!$D$39,Inputs!$C$39)))-'Year Schedule'!$K$43+'Year Schedule'!$L$43)</f>
        <v>#VALUE!</v>
      </c>
      <c r="AQ185" s="0" t="e">
        <f aca="true">MAX(0,AP185*(1+(_xlfn.NORM.INV(RAND(),Inputs!$D$39,Inputs!$C$39)))-'Year Schedule'!$K$44+'Year Schedule'!$L$44)</f>
        <v>#VALUE!</v>
      </c>
      <c r="AR185" s="0" t="e">
        <f aca="true">MAX(0,AQ185*(1+(_xlfn.NORM.INV(RAND(),Inputs!$D$39,Inputs!$C$39)))-'Year Schedule'!$K$45+'Year Schedule'!$L$45)</f>
        <v>#VALUE!</v>
      </c>
      <c r="AS185" s="0" t="e">
        <f aca="true">MAX(0,AR185*(1+(_xlfn.NORM.INV(RAND(),Inputs!$D$39,Inputs!$C$39)))-'Year Schedule'!$K$46+'Year Schedule'!$L$46)</f>
        <v>#VALUE!</v>
      </c>
      <c r="AT185" s="0" t="e">
        <f aca="true">MAX(0,AS185*(1+(_xlfn.NORM.INV(RAND(),Inputs!$D$39,Inputs!$C$39)))-'Year Schedule'!$K$47+'Year Schedule'!$L$47)</f>
        <v>#VALUE!</v>
      </c>
      <c r="AU185" s="0" t="e">
        <f aca="true">MAX(0,AT185*(1+(_xlfn.NORM.INV(RAND(),Inputs!$D$39,Inputs!$C$39)))-'Year Schedule'!$K$48+'Year Schedule'!$L$48)</f>
        <v>#VALUE!</v>
      </c>
      <c r="AV185" s="0" t="e">
        <f aca="true">MAX(0,AU185*(1+(_xlfn.NORM.INV(RAND(),Inputs!$D$39,Inputs!$C$39)))-'Year Schedule'!$K$49+'Year Schedule'!$L$49)</f>
        <v>#VALUE!</v>
      </c>
      <c r="AW185" s="0" t="e">
        <f aca="true">MAX(0,AV185*(1+(_xlfn.NORM.INV(RAND(),Inputs!$D$39,Inputs!$C$39)))-'Year Schedule'!$K$50+'Year Schedule'!$L$50)</f>
        <v>#VALUE!</v>
      </c>
      <c r="AX185" s="0" t="e">
        <f aca="true">MAX(0,AW185*(1+(_xlfn.NORM.INV(RAND(),Inputs!$D$39,Inputs!$C$39)))-'Year Schedule'!$K$51+'Year Schedule'!$L$51)</f>
        <v>#VALUE!</v>
      </c>
      <c r="AY185" s="0" t="e">
        <f aca="true">MAX(0,AX185*(1+(_xlfn.NORM.INV(RAND(),Inputs!$D$39,Inputs!$C$39)))-'Year Schedule'!$K$52+'Year Schedule'!$L$52)</f>
        <v>#VALUE!</v>
      </c>
      <c r="AZ185" s="0" t="e">
        <f aca="true">MAX(0,AY185*(1+(_xlfn.NORM.INV(RAND(),Inputs!$D$39,Inputs!$C$39)))-'Year Schedule'!$K$53+'Year Schedule'!$L$53)</f>
        <v>#VALUE!</v>
      </c>
      <c r="BA185" s="0" t="e">
        <f aca="false">INDEX(C185:AZ185,1,Inputs!$C$6)</f>
        <v>#VALUE!</v>
      </c>
      <c r="BB185" s="0" t="n">
        <f aca="false">IFERROR(EXP(SUMPRODUCT(LN((C185:INDEX(C185:AZ185,1,Inputs!$C$6)+$C$1004:INDEX($C$1004:$AZ$1004,1,Inputs!$C$6))/B185:INDEX(B185:AY185,1,Inputs!$C$6)))/Inputs!$C$6)-1,-1)</f>
        <v>-1</v>
      </c>
    </row>
    <row r="186" customFormat="false" ht="15" hidden="false" customHeight="true" outlineLevel="0" collapsed="false">
      <c r="A186" s="0" t="n">
        <v>184</v>
      </c>
      <c r="B186" s="177" t="n">
        <f aca="false">Inputs!$C$38</f>
        <v>0</v>
      </c>
      <c r="C186" s="0" t="e">
        <f aca="true">MAX(0,B186*(1+(_xlfn.NORM.INV(RAND(),Inputs!$D$39,Inputs!$C$39)))-'Year Schedule'!$K$4+'Year Schedule'!$L$4)</f>
        <v>#VALUE!</v>
      </c>
      <c r="D186" s="0" t="e">
        <f aca="true">MAX(0,C186*(1+(_xlfn.NORM.INV(RAND(),Inputs!$D$39,Inputs!$C$39)))-'Year Schedule'!$K$5+'Year Schedule'!$L$5)</f>
        <v>#VALUE!</v>
      </c>
      <c r="E186" s="0" t="e">
        <f aca="true">MAX(0,D186*(1+(_xlfn.NORM.INV(RAND(),Inputs!$D$39,Inputs!$C$39)))-'Year Schedule'!$K$6+'Year Schedule'!$L$6)</f>
        <v>#VALUE!</v>
      </c>
      <c r="F186" s="0" t="e">
        <f aca="true">MAX(0,E186*(1+(_xlfn.NORM.INV(RAND(),Inputs!$D$39,Inputs!$C$39)))-'Year Schedule'!$K$7+'Year Schedule'!$L$7)</f>
        <v>#VALUE!</v>
      </c>
      <c r="G186" s="0" t="e">
        <f aca="true">MAX(0,F186*(1+(_xlfn.NORM.INV(RAND(),Inputs!$D$39,Inputs!$C$39)))-'Year Schedule'!$K$8+'Year Schedule'!$L$8)</f>
        <v>#VALUE!</v>
      </c>
      <c r="H186" s="0" t="e">
        <f aca="true">MAX(0,G186*(1+(_xlfn.NORM.INV(RAND(),Inputs!$D$39,Inputs!$C$39)))-'Year Schedule'!$K$9+'Year Schedule'!$L$9)</f>
        <v>#VALUE!</v>
      </c>
      <c r="I186" s="0" t="e">
        <f aca="true">MAX(0,H186*(1+(_xlfn.NORM.INV(RAND(),Inputs!$D$39,Inputs!$C$39)))-'Year Schedule'!$K$10+'Year Schedule'!$L$10)</f>
        <v>#VALUE!</v>
      </c>
      <c r="J186" s="0" t="e">
        <f aca="true">MAX(0,I186*(1+(_xlfn.NORM.INV(RAND(),Inputs!$D$39,Inputs!$C$39)))-'Year Schedule'!$K$11+'Year Schedule'!$L$11)</f>
        <v>#VALUE!</v>
      </c>
      <c r="K186" s="0" t="e">
        <f aca="true">MAX(0,J186*(1+(_xlfn.NORM.INV(RAND(),Inputs!$D$39,Inputs!$C$39)))-'Year Schedule'!$K$12+'Year Schedule'!$L$12)</f>
        <v>#VALUE!</v>
      </c>
      <c r="L186" s="0" t="e">
        <f aca="true">MAX(0,K186*(1+(_xlfn.NORM.INV(RAND(),Inputs!$D$39,Inputs!$C$39)))-'Year Schedule'!$K$13+'Year Schedule'!$L$13)</f>
        <v>#VALUE!</v>
      </c>
      <c r="M186" s="0" t="e">
        <f aca="true">MAX(0,L186*(1+(_xlfn.NORM.INV(RAND(),Inputs!$D$39,Inputs!$C$39)))-'Year Schedule'!$K$14+'Year Schedule'!$L$14)</f>
        <v>#VALUE!</v>
      </c>
      <c r="N186" s="0" t="e">
        <f aca="true">MAX(0,M186*(1+(_xlfn.NORM.INV(RAND(),Inputs!$D$39,Inputs!$C$39)))-'Year Schedule'!$K$15+'Year Schedule'!$L$15)</f>
        <v>#VALUE!</v>
      </c>
      <c r="O186" s="0" t="e">
        <f aca="true">MAX(0,N186*(1+(_xlfn.NORM.INV(RAND(),Inputs!$D$39,Inputs!$C$39)))-'Year Schedule'!$K$16+'Year Schedule'!$L$16)</f>
        <v>#VALUE!</v>
      </c>
      <c r="P186" s="0" t="e">
        <f aca="true">MAX(0,O186*(1+(_xlfn.NORM.INV(RAND(),Inputs!$D$39,Inputs!$C$39)))-'Year Schedule'!$K$17+'Year Schedule'!$L$17)</f>
        <v>#VALUE!</v>
      </c>
      <c r="Q186" s="0" t="e">
        <f aca="true">MAX(0,P186*(1+(_xlfn.NORM.INV(RAND(),Inputs!$D$39,Inputs!$C$39)))-'Year Schedule'!$K$18+'Year Schedule'!$L$18)</f>
        <v>#VALUE!</v>
      </c>
      <c r="R186" s="0" t="e">
        <f aca="true">MAX(0,Q186*(1+(_xlfn.NORM.INV(RAND(),Inputs!$D$39,Inputs!$C$39)))-'Year Schedule'!$K$19+'Year Schedule'!$L$19)</f>
        <v>#VALUE!</v>
      </c>
      <c r="S186" s="0" t="e">
        <f aca="true">MAX(0,R186*(1+(_xlfn.NORM.INV(RAND(),Inputs!$D$39,Inputs!$C$39)))-'Year Schedule'!$K$20+'Year Schedule'!$L$20)</f>
        <v>#VALUE!</v>
      </c>
      <c r="T186" s="0" t="e">
        <f aca="true">MAX(0,S186*(1+(_xlfn.NORM.INV(RAND(),Inputs!$D$39,Inputs!$C$39)))-'Year Schedule'!$K$21+'Year Schedule'!$L$21)</f>
        <v>#VALUE!</v>
      </c>
      <c r="U186" s="0" t="e">
        <f aca="true">MAX(0,T186*(1+(_xlfn.NORM.INV(RAND(),Inputs!$D$39,Inputs!$C$39)))-'Year Schedule'!$K$22+'Year Schedule'!$L$22)</f>
        <v>#VALUE!</v>
      </c>
      <c r="V186" s="0" t="e">
        <f aca="true">MAX(0,U186*(1+(_xlfn.NORM.INV(RAND(),Inputs!$D$39,Inputs!$C$39)))-'Year Schedule'!$K$23+'Year Schedule'!$L$23)</f>
        <v>#VALUE!</v>
      </c>
      <c r="W186" s="0" t="e">
        <f aca="true">MAX(0,V186*(1+(_xlfn.NORM.INV(RAND(),Inputs!$D$39,Inputs!$C$39)))-'Year Schedule'!$K$24+'Year Schedule'!$L$24)</f>
        <v>#VALUE!</v>
      </c>
      <c r="X186" s="0" t="e">
        <f aca="true">MAX(0,W186*(1+(_xlfn.NORM.INV(RAND(),Inputs!$D$39,Inputs!$C$39)))-'Year Schedule'!$K$25+'Year Schedule'!$L$25)</f>
        <v>#VALUE!</v>
      </c>
      <c r="Y186" s="0" t="e">
        <f aca="true">MAX(0,X186*(1+(_xlfn.NORM.INV(RAND(),Inputs!$D$39,Inputs!$C$39)))-'Year Schedule'!$K$26+'Year Schedule'!$L$26)</f>
        <v>#VALUE!</v>
      </c>
      <c r="Z186" s="0" t="e">
        <f aca="true">MAX(0,Y186*(1+(_xlfn.NORM.INV(RAND(),Inputs!$D$39,Inputs!$C$39)))-'Year Schedule'!$K$27+'Year Schedule'!$L$27)</f>
        <v>#VALUE!</v>
      </c>
      <c r="AA186" s="0" t="e">
        <f aca="true">MAX(0,Z186*(1+(_xlfn.NORM.INV(RAND(),Inputs!$D$39,Inputs!$C$39)))-'Year Schedule'!$K$28+'Year Schedule'!$L$28)</f>
        <v>#VALUE!</v>
      </c>
      <c r="AB186" s="0" t="e">
        <f aca="true">MAX(0,AA186*(1+(_xlfn.NORM.INV(RAND(),Inputs!$D$39,Inputs!$C$39)))-'Year Schedule'!$K$29+'Year Schedule'!$L$29)</f>
        <v>#VALUE!</v>
      </c>
      <c r="AC186" s="0" t="e">
        <f aca="true">MAX(0,AB186*(1+(_xlfn.NORM.INV(RAND(),Inputs!$D$39,Inputs!$C$39)))-'Year Schedule'!$K$30+'Year Schedule'!$L$30)</f>
        <v>#VALUE!</v>
      </c>
      <c r="AD186" s="0" t="e">
        <f aca="true">MAX(0,AC186*(1+(_xlfn.NORM.INV(RAND(),Inputs!$D$39,Inputs!$C$39)))-'Year Schedule'!$K$31+'Year Schedule'!$L$31)</f>
        <v>#VALUE!</v>
      </c>
      <c r="AE186" s="0" t="e">
        <f aca="true">MAX(0,AD186*(1+(_xlfn.NORM.INV(RAND(),Inputs!$D$39,Inputs!$C$39)))-'Year Schedule'!$K$32+'Year Schedule'!$L$32)</f>
        <v>#VALUE!</v>
      </c>
      <c r="AF186" s="0" t="e">
        <f aca="true">MAX(0,AE186*(1+(_xlfn.NORM.INV(RAND(),Inputs!$D$39,Inputs!$C$39)))-'Year Schedule'!$K$33+'Year Schedule'!$L$33)</f>
        <v>#VALUE!</v>
      </c>
      <c r="AG186" s="0" t="e">
        <f aca="true">MAX(0,AF186*(1+(_xlfn.NORM.INV(RAND(),Inputs!$D$39,Inputs!$C$39)))-'Year Schedule'!$K$34+'Year Schedule'!$L$34)</f>
        <v>#VALUE!</v>
      </c>
      <c r="AH186" s="0" t="e">
        <f aca="true">MAX(0,AG186*(1+(_xlfn.NORM.INV(RAND(),Inputs!$D$39,Inputs!$C$39)))-'Year Schedule'!$K$35+'Year Schedule'!$L$35)</f>
        <v>#VALUE!</v>
      </c>
      <c r="AI186" s="0" t="e">
        <f aca="true">MAX(0,AH186*(1+(_xlfn.NORM.INV(RAND(),Inputs!$D$39,Inputs!$C$39)))-'Year Schedule'!$K$36+'Year Schedule'!$L$36)</f>
        <v>#VALUE!</v>
      </c>
      <c r="AJ186" s="0" t="e">
        <f aca="true">MAX(0,AI186*(1+(_xlfn.NORM.INV(RAND(),Inputs!$D$39,Inputs!$C$39)))-'Year Schedule'!$K$37+'Year Schedule'!$L$37)</f>
        <v>#VALUE!</v>
      </c>
      <c r="AK186" s="0" t="e">
        <f aca="true">MAX(0,AJ186*(1+(_xlfn.NORM.INV(RAND(),Inputs!$D$39,Inputs!$C$39)))-'Year Schedule'!$K$38+'Year Schedule'!$L$38)</f>
        <v>#VALUE!</v>
      </c>
      <c r="AL186" s="0" t="e">
        <f aca="true">MAX(0,AK186*(1+(_xlfn.NORM.INV(RAND(),Inputs!$D$39,Inputs!$C$39)))-'Year Schedule'!$K$39+'Year Schedule'!$L$39)</f>
        <v>#VALUE!</v>
      </c>
      <c r="AM186" s="0" t="e">
        <f aca="true">MAX(0,AL186*(1+(_xlfn.NORM.INV(RAND(),Inputs!$D$39,Inputs!$C$39)))-'Year Schedule'!$K$40+'Year Schedule'!$L$40)</f>
        <v>#VALUE!</v>
      </c>
      <c r="AN186" s="0" t="e">
        <f aca="true">MAX(0,AM186*(1+(_xlfn.NORM.INV(RAND(),Inputs!$D$39,Inputs!$C$39)))-'Year Schedule'!$K$41+'Year Schedule'!$L$41)</f>
        <v>#VALUE!</v>
      </c>
      <c r="AO186" s="0" t="e">
        <f aca="true">MAX(0,AN186*(1+(_xlfn.NORM.INV(RAND(),Inputs!$D$39,Inputs!$C$39)))-'Year Schedule'!$K$42+'Year Schedule'!$L$42)</f>
        <v>#VALUE!</v>
      </c>
      <c r="AP186" s="0" t="e">
        <f aca="true">MAX(0,AO186*(1+(_xlfn.NORM.INV(RAND(),Inputs!$D$39,Inputs!$C$39)))-'Year Schedule'!$K$43+'Year Schedule'!$L$43)</f>
        <v>#VALUE!</v>
      </c>
      <c r="AQ186" s="0" t="e">
        <f aca="true">MAX(0,AP186*(1+(_xlfn.NORM.INV(RAND(),Inputs!$D$39,Inputs!$C$39)))-'Year Schedule'!$K$44+'Year Schedule'!$L$44)</f>
        <v>#VALUE!</v>
      </c>
      <c r="AR186" s="0" t="e">
        <f aca="true">MAX(0,AQ186*(1+(_xlfn.NORM.INV(RAND(),Inputs!$D$39,Inputs!$C$39)))-'Year Schedule'!$K$45+'Year Schedule'!$L$45)</f>
        <v>#VALUE!</v>
      </c>
      <c r="AS186" s="0" t="e">
        <f aca="true">MAX(0,AR186*(1+(_xlfn.NORM.INV(RAND(),Inputs!$D$39,Inputs!$C$39)))-'Year Schedule'!$K$46+'Year Schedule'!$L$46)</f>
        <v>#VALUE!</v>
      </c>
      <c r="AT186" s="0" t="e">
        <f aca="true">MAX(0,AS186*(1+(_xlfn.NORM.INV(RAND(),Inputs!$D$39,Inputs!$C$39)))-'Year Schedule'!$K$47+'Year Schedule'!$L$47)</f>
        <v>#VALUE!</v>
      </c>
      <c r="AU186" s="0" t="e">
        <f aca="true">MAX(0,AT186*(1+(_xlfn.NORM.INV(RAND(),Inputs!$D$39,Inputs!$C$39)))-'Year Schedule'!$K$48+'Year Schedule'!$L$48)</f>
        <v>#VALUE!</v>
      </c>
      <c r="AV186" s="0" t="e">
        <f aca="true">MAX(0,AU186*(1+(_xlfn.NORM.INV(RAND(),Inputs!$D$39,Inputs!$C$39)))-'Year Schedule'!$K$49+'Year Schedule'!$L$49)</f>
        <v>#VALUE!</v>
      </c>
      <c r="AW186" s="0" t="e">
        <f aca="true">MAX(0,AV186*(1+(_xlfn.NORM.INV(RAND(),Inputs!$D$39,Inputs!$C$39)))-'Year Schedule'!$K$50+'Year Schedule'!$L$50)</f>
        <v>#VALUE!</v>
      </c>
      <c r="AX186" s="0" t="e">
        <f aca="true">MAX(0,AW186*(1+(_xlfn.NORM.INV(RAND(),Inputs!$D$39,Inputs!$C$39)))-'Year Schedule'!$K$51+'Year Schedule'!$L$51)</f>
        <v>#VALUE!</v>
      </c>
      <c r="AY186" s="0" t="e">
        <f aca="true">MAX(0,AX186*(1+(_xlfn.NORM.INV(RAND(),Inputs!$D$39,Inputs!$C$39)))-'Year Schedule'!$K$52+'Year Schedule'!$L$52)</f>
        <v>#VALUE!</v>
      </c>
      <c r="AZ186" s="0" t="e">
        <f aca="true">MAX(0,AY186*(1+(_xlfn.NORM.INV(RAND(),Inputs!$D$39,Inputs!$C$39)))-'Year Schedule'!$K$53+'Year Schedule'!$L$53)</f>
        <v>#VALUE!</v>
      </c>
      <c r="BA186" s="0" t="e">
        <f aca="false">INDEX(C186:AZ186,1,Inputs!$C$6)</f>
        <v>#VALUE!</v>
      </c>
      <c r="BB186" s="0" t="n">
        <f aca="false">IFERROR(EXP(SUMPRODUCT(LN((C186:INDEX(C186:AZ186,1,Inputs!$C$6)+$C$1004:INDEX($C$1004:$AZ$1004,1,Inputs!$C$6))/B186:INDEX(B186:AY186,1,Inputs!$C$6)))/Inputs!$C$6)-1,-1)</f>
        <v>-1</v>
      </c>
    </row>
    <row r="187" customFormat="false" ht="15" hidden="false" customHeight="true" outlineLevel="0" collapsed="false">
      <c r="A187" s="0" t="n">
        <v>185</v>
      </c>
      <c r="B187" s="177" t="n">
        <f aca="false">Inputs!$C$38</f>
        <v>0</v>
      </c>
      <c r="C187" s="0" t="e">
        <f aca="true">MAX(0,B187*(1+(_xlfn.NORM.INV(RAND(),Inputs!$D$39,Inputs!$C$39)))-'Year Schedule'!$K$4+'Year Schedule'!$L$4)</f>
        <v>#VALUE!</v>
      </c>
      <c r="D187" s="0" t="e">
        <f aca="true">MAX(0,C187*(1+(_xlfn.NORM.INV(RAND(),Inputs!$D$39,Inputs!$C$39)))-'Year Schedule'!$K$5+'Year Schedule'!$L$5)</f>
        <v>#VALUE!</v>
      </c>
      <c r="E187" s="0" t="e">
        <f aca="true">MAX(0,D187*(1+(_xlfn.NORM.INV(RAND(),Inputs!$D$39,Inputs!$C$39)))-'Year Schedule'!$K$6+'Year Schedule'!$L$6)</f>
        <v>#VALUE!</v>
      </c>
      <c r="F187" s="0" t="e">
        <f aca="true">MAX(0,E187*(1+(_xlfn.NORM.INV(RAND(),Inputs!$D$39,Inputs!$C$39)))-'Year Schedule'!$K$7+'Year Schedule'!$L$7)</f>
        <v>#VALUE!</v>
      </c>
      <c r="G187" s="0" t="e">
        <f aca="true">MAX(0,F187*(1+(_xlfn.NORM.INV(RAND(),Inputs!$D$39,Inputs!$C$39)))-'Year Schedule'!$K$8+'Year Schedule'!$L$8)</f>
        <v>#VALUE!</v>
      </c>
      <c r="H187" s="0" t="e">
        <f aca="true">MAX(0,G187*(1+(_xlfn.NORM.INV(RAND(),Inputs!$D$39,Inputs!$C$39)))-'Year Schedule'!$K$9+'Year Schedule'!$L$9)</f>
        <v>#VALUE!</v>
      </c>
      <c r="I187" s="0" t="e">
        <f aca="true">MAX(0,H187*(1+(_xlfn.NORM.INV(RAND(),Inputs!$D$39,Inputs!$C$39)))-'Year Schedule'!$K$10+'Year Schedule'!$L$10)</f>
        <v>#VALUE!</v>
      </c>
      <c r="J187" s="0" t="e">
        <f aca="true">MAX(0,I187*(1+(_xlfn.NORM.INV(RAND(),Inputs!$D$39,Inputs!$C$39)))-'Year Schedule'!$K$11+'Year Schedule'!$L$11)</f>
        <v>#VALUE!</v>
      </c>
      <c r="K187" s="0" t="e">
        <f aca="true">MAX(0,J187*(1+(_xlfn.NORM.INV(RAND(),Inputs!$D$39,Inputs!$C$39)))-'Year Schedule'!$K$12+'Year Schedule'!$L$12)</f>
        <v>#VALUE!</v>
      </c>
      <c r="L187" s="0" t="e">
        <f aca="true">MAX(0,K187*(1+(_xlfn.NORM.INV(RAND(),Inputs!$D$39,Inputs!$C$39)))-'Year Schedule'!$K$13+'Year Schedule'!$L$13)</f>
        <v>#VALUE!</v>
      </c>
      <c r="M187" s="0" t="e">
        <f aca="true">MAX(0,L187*(1+(_xlfn.NORM.INV(RAND(),Inputs!$D$39,Inputs!$C$39)))-'Year Schedule'!$K$14+'Year Schedule'!$L$14)</f>
        <v>#VALUE!</v>
      </c>
      <c r="N187" s="0" t="e">
        <f aca="true">MAX(0,M187*(1+(_xlfn.NORM.INV(RAND(),Inputs!$D$39,Inputs!$C$39)))-'Year Schedule'!$K$15+'Year Schedule'!$L$15)</f>
        <v>#VALUE!</v>
      </c>
      <c r="O187" s="0" t="e">
        <f aca="true">MAX(0,N187*(1+(_xlfn.NORM.INV(RAND(),Inputs!$D$39,Inputs!$C$39)))-'Year Schedule'!$K$16+'Year Schedule'!$L$16)</f>
        <v>#VALUE!</v>
      </c>
      <c r="P187" s="0" t="e">
        <f aca="true">MAX(0,O187*(1+(_xlfn.NORM.INV(RAND(),Inputs!$D$39,Inputs!$C$39)))-'Year Schedule'!$K$17+'Year Schedule'!$L$17)</f>
        <v>#VALUE!</v>
      </c>
      <c r="Q187" s="0" t="e">
        <f aca="true">MAX(0,P187*(1+(_xlfn.NORM.INV(RAND(),Inputs!$D$39,Inputs!$C$39)))-'Year Schedule'!$K$18+'Year Schedule'!$L$18)</f>
        <v>#VALUE!</v>
      </c>
      <c r="R187" s="0" t="e">
        <f aca="true">MAX(0,Q187*(1+(_xlfn.NORM.INV(RAND(),Inputs!$D$39,Inputs!$C$39)))-'Year Schedule'!$K$19+'Year Schedule'!$L$19)</f>
        <v>#VALUE!</v>
      </c>
      <c r="S187" s="0" t="e">
        <f aca="true">MAX(0,R187*(1+(_xlfn.NORM.INV(RAND(),Inputs!$D$39,Inputs!$C$39)))-'Year Schedule'!$K$20+'Year Schedule'!$L$20)</f>
        <v>#VALUE!</v>
      </c>
      <c r="T187" s="0" t="e">
        <f aca="true">MAX(0,S187*(1+(_xlfn.NORM.INV(RAND(),Inputs!$D$39,Inputs!$C$39)))-'Year Schedule'!$K$21+'Year Schedule'!$L$21)</f>
        <v>#VALUE!</v>
      </c>
      <c r="U187" s="0" t="e">
        <f aca="true">MAX(0,T187*(1+(_xlfn.NORM.INV(RAND(),Inputs!$D$39,Inputs!$C$39)))-'Year Schedule'!$K$22+'Year Schedule'!$L$22)</f>
        <v>#VALUE!</v>
      </c>
      <c r="V187" s="0" t="e">
        <f aca="true">MAX(0,U187*(1+(_xlfn.NORM.INV(RAND(),Inputs!$D$39,Inputs!$C$39)))-'Year Schedule'!$K$23+'Year Schedule'!$L$23)</f>
        <v>#VALUE!</v>
      </c>
      <c r="W187" s="0" t="e">
        <f aca="true">MAX(0,V187*(1+(_xlfn.NORM.INV(RAND(),Inputs!$D$39,Inputs!$C$39)))-'Year Schedule'!$K$24+'Year Schedule'!$L$24)</f>
        <v>#VALUE!</v>
      </c>
      <c r="X187" s="0" t="e">
        <f aca="true">MAX(0,W187*(1+(_xlfn.NORM.INV(RAND(),Inputs!$D$39,Inputs!$C$39)))-'Year Schedule'!$K$25+'Year Schedule'!$L$25)</f>
        <v>#VALUE!</v>
      </c>
      <c r="Y187" s="0" t="e">
        <f aca="true">MAX(0,X187*(1+(_xlfn.NORM.INV(RAND(),Inputs!$D$39,Inputs!$C$39)))-'Year Schedule'!$K$26+'Year Schedule'!$L$26)</f>
        <v>#VALUE!</v>
      </c>
      <c r="Z187" s="0" t="e">
        <f aca="true">MAX(0,Y187*(1+(_xlfn.NORM.INV(RAND(),Inputs!$D$39,Inputs!$C$39)))-'Year Schedule'!$K$27+'Year Schedule'!$L$27)</f>
        <v>#VALUE!</v>
      </c>
      <c r="AA187" s="0" t="e">
        <f aca="true">MAX(0,Z187*(1+(_xlfn.NORM.INV(RAND(),Inputs!$D$39,Inputs!$C$39)))-'Year Schedule'!$K$28+'Year Schedule'!$L$28)</f>
        <v>#VALUE!</v>
      </c>
      <c r="AB187" s="0" t="e">
        <f aca="true">MAX(0,AA187*(1+(_xlfn.NORM.INV(RAND(),Inputs!$D$39,Inputs!$C$39)))-'Year Schedule'!$K$29+'Year Schedule'!$L$29)</f>
        <v>#VALUE!</v>
      </c>
      <c r="AC187" s="0" t="e">
        <f aca="true">MAX(0,AB187*(1+(_xlfn.NORM.INV(RAND(),Inputs!$D$39,Inputs!$C$39)))-'Year Schedule'!$K$30+'Year Schedule'!$L$30)</f>
        <v>#VALUE!</v>
      </c>
      <c r="AD187" s="0" t="e">
        <f aca="true">MAX(0,AC187*(1+(_xlfn.NORM.INV(RAND(),Inputs!$D$39,Inputs!$C$39)))-'Year Schedule'!$K$31+'Year Schedule'!$L$31)</f>
        <v>#VALUE!</v>
      </c>
      <c r="AE187" s="0" t="e">
        <f aca="true">MAX(0,AD187*(1+(_xlfn.NORM.INV(RAND(),Inputs!$D$39,Inputs!$C$39)))-'Year Schedule'!$K$32+'Year Schedule'!$L$32)</f>
        <v>#VALUE!</v>
      </c>
      <c r="AF187" s="0" t="e">
        <f aca="true">MAX(0,AE187*(1+(_xlfn.NORM.INV(RAND(),Inputs!$D$39,Inputs!$C$39)))-'Year Schedule'!$K$33+'Year Schedule'!$L$33)</f>
        <v>#VALUE!</v>
      </c>
      <c r="AG187" s="0" t="e">
        <f aca="true">MAX(0,AF187*(1+(_xlfn.NORM.INV(RAND(),Inputs!$D$39,Inputs!$C$39)))-'Year Schedule'!$K$34+'Year Schedule'!$L$34)</f>
        <v>#VALUE!</v>
      </c>
      <c r="AH187" s="0" t="e">
        <f aca="true">MAX(0,AG187*(1+(_xlfn.NORM.INV(RAND(),Inputs!$D$39,Inputs!$C$39)))-'Year Schedule'!$K$35+'Year Schedule'!$L$35)</f>
        <v>#VALUE!</v>
      </c>
      <c r="AI187" s="0" t="e">
        <f aca="true">MAX(0,AH187*(1+(_xlfn.NORM.INV(RAND(),Inputs!$D$39,Inputs!$C$39)))-'Year Schedule'!$K$36+'Year Schedule'!$L$36)</f>
        <v>#VALUE!</v>
      </c>
      <c r="AJ187" s="0" t="e">
        <f aca="true">MAX(0,AI187*(1+(_xlfn.NORM.INV(RAND(),Inputs!$D$39,Inputs!$C$39)))-'Year Schedule'!$K$37+'Year Schedule'!$L$37)</f>
        <v>#VALUE!</v>
      </c>
      <c r="AK187" s="0" t="e">
        <f aca="true">MAX(0,AJ187*(1+(_xlfn.NORM.INV(RAND(),Inputs!$D$39,Inputs!$C$39)))-'Year Schedule'!$K$38+'Year Schedule'!$L$38)</f>
        <v>#VALUE!</v>
      </c>
      <c r="AL187" s="0" t="e">
        <f aca="true">MAX(0,AK187*(1+(_xlfn.NORM.INV(RAND(),Inputs!$D$39,Inputs!$C$39)))-'Year Schedule'!$K$39+'Year Schedule'!$L$39)</f>
        <v>#VALUE!</v>
      </c>
      <c r="AM187" s="0" t="e">
        <f aca="true">MAX(0,AL187*(1+(_xlfn.NORM.INV(RAND(),Inputs!$D$39,Inputs!$C$39)))-'Year Schedule'!$K$40+'Year Schedule'!$L$40)</f>
        <v>#VALUE!</v>
      </c>
      <c r="AN187" s="0" t="e">
        <f aca="true">MAX(0,AM187*(1+(_xlfn.NORM.INV(RAND(),Inputs!$D$39,Inputs!$C$39)))-'Year Schedule'!$K$41+'Year Schedule'!$L$41)</f>
        <v>#VALUE!</v>
      </c>
      <c r="AO187" s="0" t="e">
        <f aca="true">MAX(0,AN187*(1+(_xlfn.NORM.INV(RAND(),Inputs!$D$39,Inputs!$C$39)))-'Year Schedule'!$K$42+'Year Schedule'!$L$42)</f>
        <v>#VALUE!</v>
      </c>
      <c r="AP187" s="0" t="e">
        <f aca="true">MAX(0,AO187*(1+(_xlfn.NORM.INV(RAND(),Inputs!$D$39,Inputs!$C$39)))-'Year Schedule'!$K$43+'Year Schedule'!$L$43)</f>
        <v>#VALUE!</v>
      </c>
      <c r="AQ187" s="0" t="e">
        <f aca="true">MAX(0,AP187*(1+(_xlfn.NORM.INV(RAND(),Inputs!$D$39,Inputs!$C$39)))-'Year Schedule'!$K$44+'Year Schedule'!$L$44)</f>
        <v>#VALUE!</v>
      </c>
      <c r="AR187" s="0" t="e">
        <f aca="true">MAX(0,AQ187*(1+(_xlfn.NORM.INV(RAND(),Inputs!$D$39,Inputs!$C$39)))-'Year Schedule'!$K$45+'Year Schedule'!$L$45)</f>
        <v>#VALUE!</v>
      </c>
      <c r="AS187" s="0" t="e">
        <f aca="true">MAX(0,AR187*(1+(_xlfn.NORM.INV(RAND(),Inputs!$D$39,Inputs!$C$39)))-'Year Schedule'!$K$46+'Year Schedule'!$L$46)</f>
        <v>#VALUE!</v>
      </c>
      <c r="AT187" s="0" t="e">
        <f aca="true">MAX(0,AS187*(1+(_xlfn.NORM.INV(RAND(),Inputs!$D$39,Inputs!$C$39)))-'Year Schedule'!$K$47+'Year Schedule'!$L$47)</f>
        <v>#VALUE!</v>
      </c>
      <c r="AU187" s="0" t="e">
        <f aca="true">MAX(0,AT187*(1+(_xlfn.NORM.INV(RAND(),Inputs!$D$39,Inputs!$C$39)))-'Year Schedule'!$K$48+'Year Schedule'!$L$48)</f>
        <v>#VALUE!</v>
      </c>
      <c r="AV187" s="0" t="e">
        <f aca="true">MAX(0,AU187*(1+(_xlfn.NORM.INV(RAND(),Inputs!$D$39,Inputs!$C$39)))-'Year Schedule'!$K$49+'Year Schedule'!$L$49)</f>
        <v>#VALUE!</v>
      </c>
      <c r="AW187" s="0" t="e">
        <f aca="true">MAX(0,AV187*(1+(_xlfn.NORM.INV(RAND(),Inputs!$D$39,Inputs!$C$39)))-'Year Schedule'!$K$50+'Year Schedule'!$L$50)</f>
        <v>#VALUE!</v>
      </c>
      <c r="AX187" s="0" t="e">
        <f aca="true">MAX(0,AW187*(1+(_xlfn.NORM.INV(RAND(),Inputs!$D$39,Inputs!$C$39)))-'Year Schedule'!$K$51+'Year Schedule'!$L$51)</f>
        <v>#VALUE!</v>
      </c>
      <c r="AY187" s="0" t="e">
        <f aca="true">MAX(0,AX187*(1+(_xlfn.NORM.INV(RAND(),Inputs!$D$39,Inputs!$C$39)))-'Year Schedule'!$K$52+'Year Schedule'!$L$52)</f>
        <v>#VALUE!</v>
      </c>
      <c r="AZ187" s="0" t="e">
        <f aca="true">MAX(0,AY187*(1+(_xlfn.NORM.INV(RAND(),Inputs!$D$39,Inputs!$C$39)))-'Year Schedule'!$K$53+'Year Schedule'!$L$53)</f>
        <v>#VALUE!</v>
      </c>
      <c r="BA187" s="0" t="e">
        <f aca="false">INDEX(C187:AZ187,1,Inputs!$C$6)</f>
        <v>#VALUE!</v>
      </c>
      <c r="BB187" s="0" t="n">
        <f aca="false">IFERROR(EXP(SUMPRODUCT(LN((C187:INDEX(C187:AZ187,1,Inputs!$C$6)+$C$1004:INDEX($C$1004:$AZ$1004,1,Inputs!$C$6))/B187:INDEX(B187:AY187,1,Inputs!$C$6)))/Inputs!$C$6)-1,-1)</f>
        <v>-1</v>
      </c>
    </row>
    <row r="188" customFormat="false" ht="15" hidden="false" customHeight="true" outlineLevel="0" collapsed="false">
      <c r="A188" s="0" t="n">
        <v>186</v>
      </c>
      <c r="B188" s="177" t="n">
        <f aca="false">Inputs!$C$38</f>
        <v>0</v>
      </c>
      <c r="C188" s="0" t="e">
        <f aca="true">MAX(0,B188*(1+(_xlfn.NORM.INV(RAND(),Inputs!$D$39,Inputs!$C$39)))-'Year Schedule'!$K$4+'Year Schedule'!$L$4)</f>
        <v>#VALUE!</v>
      </c>
      <c r="D188" s="0" t="e">
        <f aca="true">MAX(0,C188*(1+(_xlfn.NORM.INV(RAND(),Inputs!$D$39,Inputs!$C$39)))-'Year Schedule'!$K$5+'Year Schedule'!$L$5)</f>
        <v>#VALUE!</v>
      </c>
      <c r="E188" s="0" t="e">
        <f aca="true">MAX(0,D188*(1+(_xlfn.NORM.INV(RAND(),Inputs!$D$39,Inputs!$C$39)))-'Year Schedule'!$K$6+'Year Schedule'!$L$6)</f>
        <v>#VALUE!</v>
      </c>
      <c r="F188" s="0" t="e">
        <f aca="true">MAX(0,E188*(1+(_xlfn.NORM.INV(RAND(),Inputs!$D$39,Inputs!$C$39)))-'Year Schedule'!$K$7+'Year Schedule'!$L$7)</f>
        <v>#VALUE!</v>
      </c>
      <c r="G188" s="0" t="e">
        <f aca="true">MAX(0,F188*(1+(_xlfn.NORM.INV(RAND(),Inputs!$D$39,Inputs!$C$39)))-'Year Schedule'!$K$8+'Year Schedule'!$L$8)</f>
        <v>#VALUE!</v>
      </c>
      <c r="H188" s="0" t="e">
        <f aca="true">MAX(0,G188*(1+(_xlfn.NORM.INV(RAND(),Inputs!$D$39,Inputs!$C$39)))-'Year Schedule'!$K$9+'Year Schedule'!$L$9)</f>
        <v>#VALUE!</v>
      </c>
      <c r="I188" s="0" t="e">
        <f aca="true">MAX(0,H188*(1+(_xlfn.NORM.INV(RAND(),Inputs!$D$39,Inputs!$C$39)))-'Year Schedule'!$K$10+'Year Schedule'!$L$10)</f>
        <v>#VALUE!</v>
      </c>
      <c r="J188" s="0" t="e">
        <f aca="true">MAX(0,I188*(1+(_xlfn.NORM.INV(RAND(),Inputs!$D$39,Inputs!$C$39)))-'Year Schedule'!$K$11+'Year Schedule'!$L$11)</f>
        <v>#VALUE!</v>
      </c>
      <c r="K188" s="0" t="e">
        <f aca="true">MAX(0,J188*(1+(_xlfn.NORM.INV(RAND(),Inputs!$D$39,Inputs!$C$39)))-'Year Schedule'!$K$12+'Year Schedule'!$L$12)</f>
        <v>#VALUE!</v>
      </c>
      <c r="L188" s="0" t="e">
        <f aca="true">MAX(0,K188*(1+(_xlfn.NORM.INV(RAND(),Inputs!$D$39,Inputs!$C$39)))-'Year Schedule'!$K$13+'Year Schedule'!$L$13)</f>
        <v>#VALUE!</v>
      </c>
      <c r="M188" s="0" t="e">
        <f aca="true">MAX(0,L188*(1+(_xlfn.NORM.INV(RAND(),Inputs!$D$39,Inputs!$C$39)))-'Year Schedule'!$K$14+'Year Schedule'!$L$14)</f>
        <v>#VALUE!</v>
      </c>
      <c r="N188" s="0" t="e">
        <f aca="true">MAX(0,M188*(1+(_xlfn.NORM.INV(RAND(),Inputs!$D$39,Inputs!$C$39)))-'Year Schedule'!$K$15+'Year Schedule'!$L$15)</f>
        <v>#VALUE!</v>
      </c>
      <c r="O188" s="0" t="e">
        <f aca="true">MAX(0,N188*(1+(_xlfn.NORM.INV(RAND(),Inputs!$D$39,Inputs!$C$39)))-'Year Schedule'!$K$16+'Year Schedule'!$L$16)</f>
        <v>#VALUE!</v>
      </c>
      <c r="P188" s="0" t="e">
        <f aca="true">MAX(0,O188*(1+(_xlfn.NORM.INV(RAND(),Inputs!$D$39,Inputs!$C$39)))-'Year Schedule'!$K$17+'Year Schedule'!$L$17)</f>
        <v>#VALUE!</v>
      </c>
      <c r="Q188" s="0" t="e">
        <f aca="true">MAX(0,P188*(1+(_xlfn.NORM.INV(RAND(),Inputs!$D$39,Inputs!$C$39)))-'Year Schedule'!$K$18+'Year Schedule'!$L$18)</f>
        <v>#VALUE!</v>
      </c>
      <c r="R188" s="0" t="e">
        <f aca="true">MAX(0,Q188*(1+(_xlfn.NORM.INV(RAND(),Inputs!$D$39,Inputs!$C$39)))-'Year Schedule'!$K$19+'Year Schedule'!$L$19)</f>
        <v>#VALUE!</v>
      </c>
      <c r="S188" s="0" t="e">
        <f aca="true">MAX(0,R188*(1+(_xlfn.NORM.INV(RAND(),Inputs!$D$39,Inputs!$C$39)))-'Year Schedule'!$K$20+'Year Schedule'!$L$20)</f>
        <v>#VALUE!</v>
      </c>
      <c r="T188" s="0" t="e">
        <f aca="true">MAX(0,S188*(1+(_xlfn.NORM.INV(RAND(),Inputs!$D$39,Inputs!$C$39)))-'Year Schedule'!$K$21+'Year Schedule'!$L$21)</f>
        <v>#VALUE!</v>
      </c>
      <c r="U188" s="0" t="e">
        <f aca="true">MAX(0,T188*(1+(_xlfn.NORM.INV(RAND(),Inputs!$D$39,Inputs!$C$39)))-'Year Schedule'!$K$22+'Year Schedule'!$L$22)</f>
        <v>#VALUE!</v>
      </c>
      <c r="V188" s="0" t="e">
        <f aca="true">MAX(0,U188*(1+(_xlfn.NORM.INV(RAND(),Inputs!$D$39,Inputs!$C$39)))-'Year Schedule'!$K$23+'Year Schedule'!$L$23)</f>
        <v>#VALUE!</v>
      </c>
      <c r="W188" s="0" t="e">
        <f aca="true">MAX(0,V188*(1+(_xlfn.NORM.INV(RAND(),Inputs!$D$39,Inputs!$C$39)))-'Year Schedule'!$K$24+'Year Schedule'!$L$24)</f>
        <v>#VALUE!</v>
      </c>
      <c r="X188" s="0" t="e">
        <f aca="true">MAX(0,W188*(1+(_xlfn.NORM.INV(RAND(),Inputs!$D$39,Inputs!$C$39)))-'Year Schedule'!$K$25+'Year Schedule'!$L$25)</f>
        <v>#VALUE!</v>
      </c>
      <c r="Y188" s="0" t="e">
        <f aca="true">MAX(0,X188*(1+(_xlfn.NORM.INV(RAND(),Inputs!$D$39,Inputs!$C$39)))-'Year Schedule'!$K$26+'Year Schedule'!$L$26)</f>
        <v>#VALUE!</v>
      </c>
      <c r="Z188" s="0" t="e">
        <f aca="true">MAX(0,Y188*(1+(_xlfn.NORM.INV(RAND(),Inputs!$D$39,Inputs!$C$39)))-'Year Schedule'!$K$27+'Year Schedule'!$L$27)</f>
        <v>#VALUE!</v>
      </c>
      <c r="AA188" s="0" t="e">
        <f aca="true">MAX(0,Z188*(1+(_xlfn.NORM.INV(RAND(),Inputs!$D$39,Inputs!$C$39)))-'Year Schedule'!$K$28+'Year Schedule'!$L$28)</f>
        <v>#VALUE!</v>
      </c>
      <c r="AB188" s="0" t="e">
        <f aca="true">MAX(0,AA188*(1+(_xlfn.NORM.INV(RAND(),Inputs!$D$39,Inputs!$C$39)))-'Year Schedule'!$K$29+'Year Schedule'!$L$29)</f>
        <v>#VALUE!</v>
      </c>
      <c r="AC188" s="0" t="e">
        <f aca="true">MAX(0,AB188*(1+(_xlfn.NORM.INV(RAND(),Inputs!$D$39,Inputs!$C$39)))-'Year Schedule'!$K$30+'Year Schedule'!$L$30)</f>
        <v>#VALUE!</v>
      </c>
      <c r="AD188" s="0" t="e">
        <f aca="true">MAX(0,AC188*(1+(_xlfn.NORM.INV(RAND(),Inputs!$D$39,Inputs!$C$39)))-'Year Schedule'!$K$31+'Year Schedule'!$L$31)</f>
        <v>#VALUE!</v>
      </c>
      <c r="AE188" s="0" t="e">
        <f aca="true">MAX(0,AD188*(1+(_xlfn.NORM.INV(RAND(),Inputs!$D$39,Inputs!$C$39)))-'Year Schedule'!$K$32+'Year Schedule'!$L$32)</f>
        <v>#VALUE!</v>
      </c>
      <c r="AF188" s="0" t="e">
        <f aca="true">MAX(0,AE188*(1+(_xlfn.NORM.INV(RAND(),Inputs!$D$39,Inputs!$C$39)))-'Year Schedule'!$K$33+'Year Schedule'!$L$33)</f>
        <v>#VALUE!</v>
      </c>
      <c r="AG188" s="0" t="e">
        <f aca="true">MAX(0,AF188*(1+(_xlfn.NORM.INV(RAND(),Inputs!$D$39,Inputs!$C$39)))-'Year Schedule'!$K$34+'Year Schedule'!$L$34)</f>
        <v>#VALUE!</v>
      </c>
      <c r="AH188" s="0" t="e">
        <f aca="true">MAX(0,AG188*(1+(_xlfn.NORM.INV(RAND(),Inputs!$D$39,Inputs!$C$39)))-'Year Schedule'!$K$35+'Year Schedule'!$L$35)</f>
        <v>#VALUE!</v>
      </c>
      <c r="AI188" s="0" t="e">
        <f aca="true">MAX(0,AH188*(1+(_xlfn.NORM.INV(RAND(),Inputs!$D$39,Inputs!$C$39)))-'Year Schedule'!$K$36+'Year Schedule'!$L$36)</f>
        <v>#VALUE!</v>
      </c>
      <c r="AJ188" s="0" t="e">
        <f aca="true">MAX(0,AI188*(1+(_xlfn.NORM.INV(RAND(),Inputs!$D$39,Inputs!$C$39)))-'Year Schedule'!$K$37+'Year Schedule'!$L$37)</f>
        <v>#VALUE!</v>
      </c>
      <c r="AK188" s="0" t="e">
        <f aca="true">MAX(0,AJ188*(1+(_xlfn.NORM.INV(RAND(),Inputs!$D$39,Inputs!$C$39)))-'Year Schedule'!$K$38+'Year Schedule'!$L$38)</f>
        <v>#VALUE!</v>
      </c>
      <c r="AL188" s="0" t="e">
        <f aca="true">MAX(0,AK188*(1+(_xlfn.NORM.INV(RAND(),Inputs!$D$39,Inputs!$C$39)))-'Year Schedule'!$K$39+'Year Schedule'!$L$39)</f>
        <v>#VALUE!</v>
      </c>
      <c r="AM188" s="0" t="e">
        <f aca="true">MAX(0,AL188*(1+(_xlfn.NORM.INV(RAND(),Inputs!$D$39,Inputs!$C$39)))-'Year Schedule'!$K$40+'Year Schedule'!$L$40)</f>
        <v>#VALUE!</v>
      </c>
      <c r="AN188" s="0" t="e">
        <f aca="true">MAX(0,AM188*(1+(_xlfn.NORM.INV(RAND(),Inputs!$D$39,Inputs!$C$39)))-'Year Schedule'!$K$41+'Year Schedule'!$L$41)</f>
        <v>#VALUE!</v>
      </c>
      <c r="AO188" s="0" t="e">
        <f aca="true">MAX(0,AN188*(1+(_xlfn.NORM.INV(RAND(),Inputs!$D$39,Inputs!$C$39)))-'Year Schedule'!$K$42+'Year Schedule'!$L$42)</f>
        <v>#VALUE!</v>
      </c>
      <c r="AP188" s="0" t="e">
        <f aca="true">MAX(0,AO188*(1+(_xlfn.NORM.INV(RAND(),Inputs!$D$39,Inputs!$C$39)))-'Year Schedule'!$K$43+'Year Schedule'!$L$43)</f>
        <v>#VALUE!</v>
      </c>
      <c r="AQ188" s="0" t="e">
        <f aca="true">MAX(0,AP188*(1+(_xlfn.NORM.INV(RAND(),Inputs!$D$39,Inputs!$C$39)))-'Year Schedule'!$K$44+'Year Schedule'!$L$44)</f>
        <v>#VALUE!</v>
      </c>
      <c r="AR188" s="0" t="e">
        <f aca="true">MAX(0,AQ188*(1+(_xlfn.NORM.INV(RAND(),Inputs!$D$39,Inputs!$C$39)))-'Year Schedule'!$K$45+'Year Schedule'!$L$45)</f>
        <v>#VALUE!</v>
      </c>
      <c r="AS188" s="0" t="e">
        <f aca="true">MAX(0,AR188*(1+(_xlfn.NORM.INV(RAND(),Inputs!$D$39,Inputs!$C$39)))-'Year Schedule'!$K$46+'Year Schedule'!$L$46)</f>
        <v>#VALUE!</v>
      </c>
      <c r="AT188" s="0" t="e">
        <f aca="true">MAX(0,AS188*(1+(_xlfn.NORM.INV(RAND(),Inputs!$D$39,Inputs!$C$39)))-'Year Schedule'!$K$47+'Year Schedule'!$L$47)</f>
        <v>#VALUE!</v>
      </c>
      <c r="AU188" s="0" t="e">
        <f aca="true">MAX(0,AT188*(1+(_xlfn.NORM.INV(RAND(),Inputs!$D$39,Inputs!$C$39)))-'Year Schedule'!$K$48+'Year Schedule'!$L$48)</f>
        <v>#VALUE!</v>
      </c>
      <c r="AV188" s="0" t="e">
        <f aca="true">MAX(0,AU188*(1+(_xlfn.NORM.INV(RAND(),Inputs!$D$39,Inputs!$C$39)))-'Year Schedule'!$K$49+'Year Schedule'!$L$49)</f>
        <v>#VALUE!</v>
      </c>
      <c r="AW188" s="0" t="e">
        <f aca="true">MAX(0,AV188*(1+(_xlfn.NORM.INV(RAND(),Inputs!$D$39,Inputs!$C$39)))-'Year Schedule'!$K$50+'Year Schedule'!$L$50)</f>
        <v>#VALUE!</v>
      </c>
      <c r="AX188" s="0" t="e">
        <f aca="true">MAX(0,AW188*(1+(_xlfn.NORM.INV(RAND(),Inputs!$D$39,Inputs!$C$39)))-'Year Schedule'!$K$51+'Year Schedule'!$L$51)</f>
        <v>#VALUE!</v>
      </c>
      <c r="AY188" s="0" t="e">
        <f aca="true">MAX(0,AX188*(1+(_xlfn.NORM.INV(RAND(),Inputs!$D$39,Inputs!$C$39)))-'Year Schedule'!$K$52+'Year Schedule'!$L$52)</f>
        <v>#VALUE!</v>
      </c>
      <c r="AZ188" s="0" t="e">
        <f aca="true">MAX(0,AY188*(1+(_xlfn.NORM.INV(RAND(),Inputs!$D$39,Inputs!$C$39)))-'Year Schedule'!$K$53+'Year Schedule'!$L$53)</f>
        <v>#VALUE!</v>
      </c>
      <c r="BA188" s="0" t="e">
        <f aca="false">INDEX(C188:AZ188,1,Inputs!$C$6)</f>
        <v>#VALUE!</v>
      </c>
      <c r="BB188" s="0" t="n">
        <f aca="false">IFERROR(EXP(SUMPRODUCT(LN((C188:INDEX(C188:AZ188,1,Inputs!$C$6)+$C$1004:INDEX($C$1004:$AZ$1004,1,Inputs!$C$6))/B188:INDEX(B188:AY188,1,Inputs!$C$6)))/Inputs!$C$6)-1,-1)</f>
        <v>-1</v>
      </c>
    </row>
    <row r="189" customFormat="false" ht="15" hidden="false" customHeight="true" outlineLevel="0" collapsed="false">
      <c r="A189" s="0" t="n">
        <v>187</v>
      </c>
      <c r="B189" s="177" t="n">
        <f aca="false">Inputs!$C$38</f>
        <v>0</v>
      </c>
      <c r="C189" s="0" t="e">
        <f aca="true">MAX(0,B189*(1+(_xlfn.NORM.INV(RAND(),Inputs!$D$39,Inputs!$C$39)))-'Year Schedule'!$K$4+'Year Schedule'!$L$4)</f>
        <v>#VALUE!</v>
      </c>
      <c r="D189" s="0" t="e">
        <f aca="true">MAX(0,C189*(1+(_xlfn.NORM.INV(RAND(),Inputs!$D$39,Inputs!$C$39)))-'Year Schedule'!$K$5+'Year Schedule'!$L$5)</f>
        <v>#VALUE!</v>
      </c>
      <c r="E189" s="0" t="e">
        <f aca="true">MAX(0,D189*(1+(_xlfn.NORM.INV(RAND(),Inputs!$D$39,Inputs!$C$39)))-'Year Schedule'!$K$6+'Year Schedule'!$L$6)</f>
        <v>#VALUE!</v>
      </c>
      <c r="F189" s="0" t="e">
        <f aca="true">MAX(0,E189*(1+(_xlfn.NORM.INV(RAND(),Inputs!$D$39,Inputs!$C$39)))-'Year Schedule'!$K$7+'Year Schedule'!$L$7)</f>
        <v>#VALUE!</v>
      </c>
      <c r="G189" s="0" t="e">
        <f aca="true">MAX(0,F189*(1+(_xlfn.NORM.INV(RAND(),Inputs!$D$39,Inputs!$C$39)))-'Year Schedule'!$K$8+'Year Schedule'!$L$8)</f>
        <v>#VALUE!</v>
      </c>
      <c r="H189" s="0" t="e">
        <f aca="true">MAX(0,G189*(1+(_xlfn.NORM.INV(RAND(),Inputs!$D$39,Inputs!$C$39)))-'Year Schedule'!$K$9+'Year Schedule'!$L$9)</f>
        <v>#VALUE!</v>
      </c>
      <c r="I189" s="0" t="e">
        <f aca="true">MAX(0,H189*(1+(_xlfn.NORM.INV(RAND(),Inputs!$D$39,Inputs!$C$39)))-'Year Schedule'!$K$10+'Year Schedule'!$L$10)</f>
        <v>#VALUE!</v>
      </c>
      <c r="J189" s="0" t="e">
        <f aca="true">MAX(0,I189*(1+(_xlfn.NORM.INV(RAND(),Inputs!$D$39,Inputs!$C$39)))-'Year Schedule'!$K$11+'Year Schedule'!$L$11)</f>
        <v>#VALUE!</v>
      </c>
      <c r="K189" s="0" t="e">
        <f aca="true">MAX(0,J189*(1+(_xlfn.NORM.INV(RAND(),Inputs!$D$39,Inputs!$C$39)))-'Year Schedule'!$K$12+'Year Schedule'!$L$12)</f>
        <v>#VALUE!</v>
      </c>
      <c r="L189" s="0" t="e">
        <f aca="true">MAX(0,K189*(1+(_xlfn.NORM.INV(RAND(),Inputs!$D$39,Inputs!$C$39)))-'Year Schedule'!$K$13+'Year Schedule'!$L$13)</f>
        <v>#VALUE!</v>
      </c>
      <c r="M189" s="0" t="e">
        <f aca="true">MAX(0,L189*(1+(_xlfn.NORM.INV(RAND(),Inputs!$D$39,Inputs!$C$39)))-'Year Schedule'!$K$14+'Year Schedule'!$L$14)</f>
        <v>#VALUE!</v>
      </c>
      <c r="N189" s="0" t="e">
        <f aca="true">MAX(0,M189*(1+(_xlfn.NORM.INV(RAND(),Inputs!$D$39,Inputs!$C$39)))-'Year Schedule'!$K$15+'Year Schedule'!$L$15)</f>
        <v>#VALUE!</v>
      </c>
      <c r="O189" s="0" t="e">
        <f aca="true">MAX(0,N189*(1+(_xlfn.NORM.INV(RAND(),Inputs!$D$39,Inputs!$C$39)))-'Year Schedule'!$K$16+'Year Schedule'!$L$16)</f>
        <v>#VALUE!</v>
      </c>
      <c r="P189" s="0" t="e">
        <f aca="true">MAX(0,O189*(1+(_xlfn.NORM.INV(RAND(),Inputs!$D$39,Inputs!$C$39)))-'Year Schedule'!$K$17+'Year Schedule'!$L$17)</f>
        <v>#VALUE!</v>
      </c>
      <c r="Q189" s="0" t="e">
        <f aca="true">MAX(0,P189*(1+(_xlfn.NORM.INV(RAND(),Inputs!$D$39,Inputs!$C$39)))-'Year Schedule'!$K$18+'Year Schedule'!$L$18)</f>
        <v>#VALUE!</v>
      </c>
      <c r="R189" s="0" t="e">
        <f aca="true">MAX(0,Q189*(1+(_xlfn.NORM.INV(RAND(),Inputs!$D$39,Inputs!$C$39)))-'Year Schedule'!$K$19+'Year Schedule'!$L$19)</f>
        <v>#VALUE!</v>
      </c>
      <c r="S189" s="0" t="e">
        <f aca="true">MAX(0,R189*(1+(_xlfn.NORM.INV(RAND(),Inputs!$D$39,Inputs!$C$39)))-'Year Schedule'!$K$20+'Year Schedule'!$L$20)</f>
        <v>#VALUE!</v>
      </c>
      <c r="T189" s="0" t="e">
        <f aca="true">MAX(0,S189*(1+(_xlfn.NORM.INV(RAND(),Inputs!$D$39,Inputs!$C$39)))-'Year Schedule'!$K$21+'Year Schedule'!$L$21)</f>
        <v>#VALUE!</v>
      </c>
      <c r="U189" s="0" t="e">
        <f aca="true">MAX(0,T189*(1+(_xlfn.NORM.INV(RAND(),Inputs!$D$39,Inputs!$C$39)))-'Year Schedule'!$K$22+'Year Schedule'!$L$22)</f>
        <v>#VALUE!</v>
      </c>
      <c r="V189" s="0" t="e">
        <f aca="true">MAX(0,U189*(1+(_xlfn.NORM.INV(RAND(),Inputs!$D$39,Inputs!$C$39)))-'Year Schedule'!$K$23+'Year Schedule'!$L$23)</f>
        <v>#VALUE!</v>
      </c>
      <c r="W189" s="0" t="e">
        <f aca="true">MAX(0,V189*(1+(_xlfn.NORM.INV(RAND(),Inputs!$D$39,Inputs!$C$39)))-'Year Schedule'!$K$24+'Year Schedule'!$L$24)</f>
        <v>#VALUE!</v>
      </c>
      <c r="X189" s="0" t="e">
        <f aca="true">MAX(0,W189*(1+(_xlfn.NORM.INV(RAND(),Inputs!$D$39,Inputs!$C$39)))-'Year Schedule'!$K$25+'Year Schedule'!$L$25)</f>
        <v>#VALUE!</v>
      </c>
      <c r="Y189" s="0" t="e">
        <f aca="true">MAX(0,X189*(1+(_xlfn.NORM.INV(RAND(),Inputs!$D$39,Inputs!$C$39)))-'Year Schedule'!$K$26+'Year Schedule'!$L$26)</f>
        <v>#VALUE!</v>
      </c>
      <c r="Z189" s="0" t="e">
        <f aca="true">MAX(0,Y189*(1+(_xlfn.NORM.INV(RAND(),Inputs!$D$39,Inputs!$C$39)))-'Year Schedule'!$K$27+'Year Schedule'!$L$27)</f>
        <v>#VALUE!</v>
      </c>
      <c r="AA189" s="0" t="e">
        <f aca="true">MAX(0,Z189*(1+(_xlfn.NORM.INV(RAND(),Inputs!$D$39,Inputs!$C$39)))-'Year Schedule'!$K$28+'Year Schedule'!$L$28)</f>
        <v>#VALUE!</v>
      </c>
      <c r="AB189" s="0" t="e">
        <f aca="true">MAX(0,AA189*(1+(_xlfn.NORM.INV(RAND(),Inputs!$D$39,Inputs!$C$39)))-'Year Schedule'!$K$29+'Year Schedule'!$L$29)</f>
        <v>#VALUE!</v>
      </c>
      <c r="AC189" s="0" t="e">
        <f aca="true">MAX(0,AB189*(1+(_xlfn.NORM.INV(RAND(),Inputs!$D$39,Inputs!$C$39)))-'Year Schedule'!$K$30+'Year Schedule'!$L$30)</f>
        <v>#VALUE!</v>
      </c>
      <c r="AD189" s="0" t="e">
        <f aca="true">MAX(0,AC189*(1+(_xlfn.NORM.INV(RAND(),Inputs!$D$39,Inputs!$C$39)))-'Year Schedule'!$K$31+'Year Schedule'!$L$31)</f>
        <v>#VALUE!</v>
      </c>
      <c r="AE189" s="0" t="e">
        <f aca="true">MAX(0,AD189*(1+(_xlfn.NORM.INV(RAND(),Inputs!$D$39,Inputs!$C$39)))-'Year Schedule'!$K$32+'Year Schedule'!$L$32)</f>
        <v>#VALUE!</v>
      </c>
      <c r="AF189" s="0" t="e">
        <f aca="true">MAX(0,AE189*(1+(_xlfn.NORM.INV(RAND(),Inputs!$D$39,Inputs!$C$39)))-'Year Schedule'!$K$33+'Year Schedule'!$L$33)</f>
        <v>#VALUE!</v>
      </c>
      <c r="AG189" s="0" t="e">
        <f aca="true">MAX(0,AF189*(1+(_xlfn.NORM.INV(RAND(),Inputs!$D$39,Inputs!$C$39)))-'Year Schedule'!$K$34+'Year Schedule'!$L$34)</f>
        <v>#VALUE!</v>
      </c>
      <c r="AH189" s="0" t="e">
        <f aca="true">MAX(0,AG189*(1+(_xlfn.NORM.INV(RAND(),Inputs!$D$39,Inputs!$C$39)))-'Year Schedule'!$K$35+'Year Schedule'!$L$35)</f>
        <v>#VALUE!</v>
      </c>
      <c r="AI189" s="0" t="e">
        <f aca="true">MAX(0,AH189*(1+(_xlfn.NORM.INV(RAND(),Inputs!$D$39,Inputs!$C$39)))-'Year Schedule'!$K$36+'Year Schedule'!$L$36)</f>
        <v>#VALUE!</v>
      </c>
      <c r="AJ189" s="0" t="e">
        <f aca="true">MAX(0,AI189*(1+(_xlfn.NORM.INV(RAND(),Inputs!$D$39,Inputs!$C$39)))-'Year Schedule'!$K$37+'Year Schedule'!$L$37)</f>
        <v>#VALUE!</v>
      </c>
      <c r="AK189" s="0" t="e">
        <f aca="true">MAX(0,AJ189*(1+(_xlfn.NORM.INV(RAND(),Inputs!$D$39,Inputs!$C$39)))-'Year Schedule'!$K$38+'Year Schedule'!$L$38)</f>
        <v>#VALUE!</v>
      </c>
      <c r="AL189" s="0" t="e">
        <f aca="true">MAX(0,AK189*(1+(_xlfn.NORM.INV(RAND(),Inputs!$D$39,Inputs!$C$39)))-'Year Schedule'!$K$39+'Year Schedule'!$L$39)</f>
        <v>#VALUE!</v>
      </c>
      <c r="AM189" s="0" t="e">
        <f aca="true">MAX(0,AL189*(1+(_xlfn.NORM.INV(RAND(),Inputs!$D$39,Inputs!$C$39)))-'Year Schedule'!$K$40+'Year Schedule'!$L$40)</f>
        <v>#VALUE!</v>
      </c>
      <c r="AN189" s="0" t="e">
        <f aca="true">MAX(0,AM189*(1+(_xlfn.NORM.INV(RAND(),Inputs!$D$39,Inputs!$C$39)))-'Year Schedule'!$K$41+'Year Schedule'!$L$41)</f>
        <v>#VALUE!</v>
      </c>
      <c r="AO189" s="0" t="e">
        <f aca="true">MAX(0,AN189*(1+(_xlfn.NORM.INV(RAND(),Inputs!$D$39,Inputs!$C$39)))-'Year Schedule'!$K$42+'Year Schedule'!$L$42)</f>
        <v>#VALUE!</v>
      </c>
      <c r="AP189" s="0" t="e">
        <f aca="true">MAX(0,AO189*(1+(_xlfn.NORM.INV(RAND(),Inputs!$D$39,Inputs!$C$39)))-'Year Schedule'!$K$43+'Year Schedule'!$L$43)</f>
        <v>#VALUE!</v>
      </c>
      <c r="AQ189" s="0" t="e">
        <f aca="true">MAX(0,AP189*(1+(_xlfn.NORM.INV(RAND(),Inputs!$D$39,Inputs!$C$39)))-'Year Schedule'!$K$44+'Year Schedule'!$L$44)</f>
        <v>#VALUE!</v>
      </c>
      <c r="AR189" s="0" t="e">
        <f aca="true">MAX(0,AQ189*(1+(_xlfn.NORM.INV(RAND(),Inputs!$D$39,Inputs!$C$39)))-'Year Schedule'!$K$45+'Year Schedule'!$L$45)</f>
        <v>#VALUE!</v>
      </c>
      <c r="AS189" s="0" t="e">
        <f aca="true">MAX(0,AR189*(1+(_xlfn.NORM.INV(RAND(),Inputs!$D$39,Inputs!$C$39)))-'Year Schedule'!$K$46+'Year Schedule'!$L$46)</f>
        <v>#VALUE!</v>
      </c>
      <c r="AT189" s="0" t="e">
        <f aca="true">MAX(0,AS189*(1+(_xlfn.NORM.INV(RAND(),Inputs!$D$39,Inputs!$C$39)))-'Year Schedule'!$K$47+'Year Schedule'!$L$47)</f>
        <v>#VALUE!</v>
      </c>
      <c r="AU189" s="0" t="e">
        <f aca="true">MAX(0,AT189*(1+(_xlfn.NORM.INV(RAND(),Inputs!$D$39,Inputs!$C$39)))-'Year Schedule'!$K$48+'Year Schedule'!$L$48)</f>
        <v>#VALUE!</v>
      </c>
      <c r="AV189" s="0" t="e">
        <f aca="true">MAX(0,AU189*(1+(_xlfn.NORM.INV(RAND(),Inputs!$D$39,Inputs!$C$39)))-'Year Schedule'!$K$49+'Year Schedule'!$L$49)</f>
        <v>#VALUE!</v>
      </c>
      <c r="AW189" s="0" t="e">
        <f aca="true">MAX(0,AV189*(1+(_xlfn.NORM.INV(RAND(),Inputs!$D$39,Inputs!$C$39)))-'Year Schedule'!$K$50+'Year Schedule'!$L$50)</f>
        <v>#VALUE!</v>
      </c>
      <c r="AX189" s="0" t="e">
        <f aca="true">MAX(0,AW189*(1+(_xlfn.NORM.INV(RAND(),Inputs!$D$39,Inputs!$C$39)))-'Year Schedule'!$K$51+'Year Schedule'!$L$51)</f>
        <v>#VALUE!</v>
      </c>
      <c r="AY189" s="0" t="e">
        <f aca="true">MAX(0,AX189*(1+(_xlfn.NORM.INV(RAND(),Inputs!$D$39,Inputs!$C$39)))-'Year Schedule'!$K$52+'Year Schedule'!$L$52)</f>
        <v>#VALUE!</v>
      </c>
      <c r="AZ189" s="0" t="e">
        <f aca="true">MAX(0,AY189*(1+(_xlfn.NORM.INV(RAND(),Inputs!$D$39,Inputs!$C$39)))-'Year Schedule'!$K$53+'Year Schedule'!$L$53)</f>
        <v>#VALUE!</v>
      </c>
      <c r="BA189" s="0" t="e">
        <f aca="false">INDEX(C189:AZ189,1,Inputs!$C$6)</f>
        <v>#VALUE!</v>
      </c>
      <c r="BB189" s="0" t="n">
        <f aca="false">IFERROR(EXP(SUMPRODUCT(LN((C189:INDEX(C189:AZ189,1,Inputs!$C$6)+$C$1004:INDEX($C$1004:$AZ$1004,1,Inputs!$C$6))/B189:INDEX(B189:AY189,1,Inputs!$C$6)))/Inputs!$C$6)-1,-1)</f>
        <v>-1</v>
      </c>
    </row>
    <row r="190" customFormat="false" ht="15" hidden="false" customHeight="true" outlineLevel="0" collapsed="false">
      <c r="A190" s="0" t="n">
        <v>188</v>
      </c>
      <c r="B190" s="177" t="n">
        <f aca="false">Inputs!$C$38</f>
        <v>0</v>
      </c>
      <c r="C190" s="0" t="e">
        <f aca="true">MAX(0,B190*(1+(_xlfn.NORM.INV(RAND(),Inputs!$D$39,Inputs!$C$39)))-'Year Schedule'!$K$4+'Year Schedule'!$L$4)</f>
        <v>#VALUE!</v>
      </c>
      <c r="D190" s="0" t="e">
        <f aca="true">MAX(0,C190*(1+(_xlfn.NORM.INV(RAND(),Inputs!$D$39,Inputs!$C$39)))-'Year Schedule'!$K$5+'Year Schedule'!$L$5)</f>
        <v>#VALUE!</v>
      </c>
      <c r="E190" s="0" t="e">
        <f aca="true">MAX(0,D190*(1+(_xlfn.NORM.INV(RAND(),Inputs!$D$39,Inputs!$C$39)))-'Year Schedule'!$K$6+'Year Schedule'!$L$6)</f>
        <v>#VALUE!</v>
      </c>
      <c r="F190" s="0" t="e">
        <f aca="true">MAX(0,E190*(1+(_xlfn.NORM.INV(RAND(),Inputs!$D$39,Inputs!$C$39)))-'Year Schedule'!$K$7+'Year Schedule'!$L$7)</f>
        <v>#VALUE!</v>
      </c>
      <c r="G190" s="0" t="e">
        <f aca="true">MAX(0,F190*(1+(_xlfn.NORM.INV(RAND(),Inputs!$D$39,Inputs!$C$39)))-'Year Schedule'!$K$8+'Year Schedule'!$L$8)</f>
        <v>#VALUE!</v>
      </c>
      <c r="H190" s="0" t="e">
        <f aca="true">MAX(0,G190*(1+(_xlfn.NORM.INV(RAND(),Inputs!$D$39,Inputs!$C$39)))-'Year Schedule'!$K$9+'Year Schedule'!$L$9)</f>
        <v>#VALUE!</v>
      </c>
      <c r="I190" s="0" t="e">
        <f aca="true">MAX(0,H190*(1+(_xlfn.NORM.INV(RAND(),Inputs!$D$39,Inputs!$C$39)))-'Year Schedule'!$K$10+'Year Schedule'!$L$10)</f>
        <v>#VALUE!</v>
      </c>
      <c r="J190" s="0" t="e">
        <f aca="true">MAX(0,I190*(1+(_xlfn.NORM.INV(RAND(),Inputs!$D$39,Inputs!$C$39)))-'Year Schedule'!$K$11+'Year Schedule'!$L$11)</f>
        <v>#VALUE!</v>
      </c>
      <c r="K190" s="0" t="e">
        <f aca="true">MAX(0,J190*(1+(_xlfn.NORM.INV(RAND(),Inputs!$D$39,Inputs!$C$39)))-'Year Schedule'!$K$12+'Year Schedule'!$L$12)</f>
        <v>#VALUE!</v>
      </c>
      <c r="L190" s="0" t="e">
        <f aca="true">MAX(0,K190*(1+(_xlfn.NORM.INV(RAND(),Inputs!$D$39,Inputs!$C$39)))-'Year Schedule'!$K$13+'Year Schedule'!$L$13)</f>
        <v>#VALUE!</v>
      </c>
      <c r="M190" s="0" t="e">
        <f aca="true">MAX(0,L190*(1+(_xlfn.NORM.INV(RAND(),Inputs!$D$39,Inputs!$C$39)))-'Year Schedule'!$K$14+'Year Schedule'!$L$14)</f>
        <v>#VALUE!</v>
      </c>
      <c r="N190" s="0" t="e">
        <f aca="true">MAX(0,M190*(1+(_xlfn.NORM.INV(RAND(),Inputs!$D$39,Inputs!$C$39)))-'Year Schedule'!$K$15+'Year Schedule'!$L$15)</f>
        <v>#VALUE!</v>
      </c>
      <c r="O190" s="0" t="e">
        <f aca="true">MAX(0,N190*(1+(_xlfn.NORM.INV(RAND(),Inputs!$D$39,Inputs!$C$39)))-'Year Schedule'!$K$16+'Year Schedule'!$L$16)</f>
        <v>#VALUE!</v>
      </c>
      <c r="P190" s="0" t="e">
        <f aca="true">MAX(0,O190*(1+(_xlfn.NORM.INV(RAND(),Inputs!$D$39,Inputs!$C$39)))-'Year Schedule'!$K$17+'Year Schedule'!$L$17)</f>
        <v>#VALUE!</v>
      </c>
      <c r="Q190" s="0" t="e">
        <f aca="true">MAX(0,P190*(1+(_xlfn.NORM.INV(RAND(),Inputs!$D$39,Inputs!$C$39)))-'Year Schedule'!$K$18+'Year Schedule'!$L$18)</f>
        <v>#VALUE!</v>
      </c>
      <c r="R190" s="0" t="e">
        <f aca="true">MAX(0,Q190*(1+(_xlfn.NORM.INV(RAND(),Inputs!$D$39,Inputs!$C$39)))-'Year Schedule'!$K$19+'Year Schedule'!$L$19)</f>
        <v>#VALUE!</v>
      </c>
      <c r="S190" s="0" t="e">
        <f aca="true">MAX(0,R190*(1+(_xlfn.NORM.INV(RAND(),Inputs!$D$39,Inputs!$C$39)))-'Year Schedule'!$K$20+'Year Schedule'!$L$20)</f>
        <v>#VALUE!</v>
      </c>
      <c r="T190" s="0" t="e">
        <f aca="true">MAX(0,S190*(1+(_xlfn.NORM.INV(RAND(),Inputs!$D$39,Inputs!$C$39)))-'Year Schedule'!$K$21+'Year Schedule'!$L$21)</f>
        <v>#VALUE!</v>
      </c>
      <c r="U190" s="0" t="e">
        <f aca="true">MAX(0,T190*(1+(_xlfn.NORM.INV(RAND(),Inputs!$D$39,Inputs!$C$39)))-'Year Schedule'!$K$22+'Year Schedule'!$L$22)</f>
        <v>#VALUE!</v>
      </c>
      <c r="V190" s="0" t="e">
        <f aca="true">MAX(0,U190*(1+(_xlfn.NORM.INV(RAND(),Inputs!$D$39,Inputs!$C$39)))-'Year Schedule'!$K$23+'Year Schedule'!$L$23)</f>
        <v>#VALUE!</v>
      </c>
      <c r="W190" s="0" t="e">
        <f aca="true">MAX(0,V190*(1+(_xlfn.NORM.INV(RAND(),Inputs!$D$39,Inputs!$C$39)))-'Year Schedule'!$K$24+'Year Schedule'!$L$24)</f>
        <v>#VALUE!</v>
      </c>
      <c r="X190" s="0" t="e">
        <f aca="true">MAX(0,W190*(1+(_xlfn.NORM.INV(RAND(),Inputs!$D$39,Inputs!$C$39)))-'Year Schedule'!$K$25+'Year Schedule'!$L$25)</f>
        <v>#VALUE!</v>
      </c>
      <c r="Y190" s="0" t="e">
        <f aca="true">MAX(0,X190*(1+(_xlfn.NORM.INV(RAND(),Inputs!$D$39,Inputs!$C$39)))-'Year Schedule'!$K$26+'Year Schedule'!$L$26)</f>
        <v>#VALUE!</v>
      </c>
      <c r="Z190" s="0" t="e">
        <f aca="true">MAX(0,Y190*(1+(_xlfn.NORM.INV(RAND(),Inputs!$D$39,Inputs!$C$39)))-'Year Schedule'!$K$27+'Year Schedule'!$L$27)</f>
        <v>#VALUE!</v>
      </c>
      <c r="AA190" s="0" t="e">
        <f aca="true">MAX(0,Z190*(1+(_xlfn.NORM.INV(RAND(),Inputs!$D$39,Inputs!$C$39)))-'Year Schedule'!$K$28+'Year Schedule'!$L$28)</f>
        <v>#VALUE!</v>
      </c>
      <c r="AB190" s="0" t="e">
        <f aca="true">MAX(0,AA190*(1+(_xlfn.NORM.INV(RAND(),Inputs!$D$39,Inputs!$C$39)))-'Year Schedule'!$K$29+'Year Schedule'!$L$29)</f>
        <v>#VALUE!</v>
      </c>
      <c r="AC190" s="0" t="e">
        <f aca="true">MAX(0,AB190*(1+(_xlfn.NORM.INV(RAND(),Inputs!$D$39,Inputs!$C$39)))-'Year Schedule'!$K$30+'Year Schedule'!$L$30)</f>
        <v>#VALUE!</v>
      </c>
      <c r="AD190" s="0" t="e">
        <f aca="true">MAX(0,AC190*(1+(_xlfn.NORM.INV(RAND(),Inputs!$D$39,Inputs!$C$39)))-'Year Schedule'!$K$31+'Year Schedule'!$L$31)</f>
        <v>#VALUE!</v>
      </c>
      <c r="AE190" s="0" t="e">
        <f aca="true">MAX(0,AD190*(1+(_xlfn.NORM.INV(RAND(),Inputs!$D$39,Inputs!$C$39)))-'Year Schedule'!$K$32+'Year Schedule'!$L$32)</f>
        <v>#VALUE!</v>
      </c>
      <c r="AF190" s="0" t="e">
        <f aca="true">MAX(0,AE190*(1+(_xlfn.NORM.INV(RAND(),Inputs!$D$39,Inputs!$C$39)))-'Year Schedule'!$K$33+'Year Schedule'!$L$33)</f>
        <v>#VALUE!</v>
      </c>
      <c r="AG190" s="0" t="e">
        <f aca="true">MAX(0,AF190*(1+(_xlfn.NORM.INV(RAND(),Inputs!$D$39,Inputs!$C$39)))-'Year Schedule'!$K$34+'Year Schedule'!$L$34)</f>
        <v>#VALUE!</v>
      </c>
      <c r="AH190" s="0" t="e">
        <f aca="true">MAX(0,AG190*(1+(_xlfn.NORM.INV(RAND(),Inputs!$D$39,Inputs!$C$39)))-'Year Schedule'!$K$35+'Year Schedule'!$L$35)</f>
        <v>#VALUE!</v>
      </c>
      <c r="AI190" s="0" t="e">
        <f aca="true">MAX(0,AH190*(1+(_xlfn.NORM.INV(RAND(),Inputs!$D$39,Inputs!$C$39)))-'Year Schedule'!$K$36+'Year Schedule'!$L$36)</f>
        <v>#VALUE!</v>
      </c>
      <c r="AJ190" s="0" t="e">
        <f aca="true">MAX(0,AI190*(1+(_xlfn.NORM.INV(RAND(),Inputs!$D$39,Inputs!$C$39)))-'Year Schedule'!$K$37+'Year Schedule'!$L$37)</f>
        <v>#VALUE!</v>
      </c>
      <c r="AK190" s="0" t="e">
        <f aca="true">MAX(0,AJ190*(1+(_xlfn.NORM.INV(RAND(),Inputs!$D$39,Inputs!$C$39)))-'Year Schedule'!$K$38+'Year Schedule'!$L$38)</f>
        <v>#VALUE!</v>
      </c>
      <c r="AL190" s="0" t="e">
        <f aca="true">MAX(0,AK190*(1+(_xlfn.NORM.INV(RAND(),Inputs!$D$39,Inputs!$C$39)))-'Year Schedule'!$K$39+'Year Schedule'!$L$39)</f>
        <v>#VALUE!</v>
      </c>
      <c r="AM190" s="0" t="e">
        <f aca="true">MAX(0,AL190*(1+(_xlfn.NORM.INV(RAND(),Inputs!$D$39,Inputs!$C$39)))-'Year Schedule'!$K$40+'Year Schedule'!$L$40)</f>
        <v>#VALUE!</v>
      </c>
      <c r="AN190" s="0" t="e">
        <f aca="true">MAX(0,AM190*(1+(_xlfn.NORM.INV(RAND(),Inputs!$D$39,Inputs!$C$39)))-'Year Schedule'!$K$41+'Year Schedule'!$L$41)</f>
        <v>#VALUE!</v>
      </c>
      <c r="AO190" s="0" t="e">
        <f aca="true">MAX(0,AN190*(1+(_xlfn.NORM.INV(RAND(),Inputs!$D$39,Inputs!$C$39)))-'Year Schedule'!$K$42+'Year Schedule'!$L$42)</f>
        <v>#VALUE!</v>
      </c>
      <c r="AP190" s="0" t="e">
        <f aca="true">MAX(0,AO190*(1+(_xlfn.NORM.INV(RAND(),Inputs!$D$39,Inputs!$C$39)))-'Year Schedule'!$K$43+'Year Schedule'!$L$43)</f>
        <v>#VALUE!</v>
      </c>
      <c r="AQ190" s="0" t="e">
        <f aca="true">MAX(0,AP190*(1+(_xlfn.NORM.INV(RAND(),Inputs!$D$39,Inputs!$C$39)))-'Year Schedule'!$K$44+'Year Schedule'!$L$44)</f>
        <v>#VALUE!</v>
      </c>
      <c r="AR190" s="0" t="e">
        <f aca="true">MAX(0,AQ190*(1+(_xlfn.NORM.INV(RAND(),Inputs!$D$39,Inputs!$C$39)))-'Year Schedule'!$K$45+'Year Schedule'!$L$45)</f>
        <v>#VALUE!</v>
      </c>
      <c r="AS190" s="0" t="e">
        <f aca="true">MAX(0,AR190*(1+(_xlfn.NORM.INV(RAND(),Inputs!$D$39,Inputs!$C$39)))-'Year Schedule'!$K$46+'Year Schedule'!$L$46)</f>
        <v>#VALUE!</v>
      </c>
      <c r="AT190" s="0" t="e">
        <f aca="true">MAX(0,AS190*(1+(_xlfn.NORM.INV(RAND(),Inputs!$D$39,Inputs!$C$39)))-'Year Schedule'!$K$47+'Year Schedule'!$L$47)</f>
        <v>#VALUE!</v>
      </c>
      <c r="AU190" s="0" t="e">
        <f aca="true">MAX(0,AT190*(1+(_xlfn.NORM.INV(RAND(),Inputs!$D$39,Inputs!$C$39)))-'Year Schedule'!$K$48+'Year Schedule'!$L$48)</f>
        <v>#VALUE!</v>
      </c>
      <c r="AV190" s="0" t="e">
        <f aca="true">MAX(0,AU190*(1+(_xlfn.NORM.INV(RAND(),Inputs!$D$39,Inputs!$C$39)))-'Year Schedule'!$K$49+'Year Schedule'!$L$49)</f>
        <v>#VALUE!</v>
      </c>
      <c r="AW190" s="0" t="e">
        <f aca="true">MAX(0,AV190*(1+(_xlfn.NORM.INV(RAND(),Inputs!$D$39,Inputs!$C$39)))-'Year Schedule'!$K$50+'Year Schedule'!$L$50)</f>
        <v>#VALUE!</v>
      </c>
      <c r="AX190" s="0" t="e">
        <f aca="true">MAX(0,AW190*(1+(_xlfn.NORM.INV(RAND(),Inputs!$D$39,Inputs!$C$39)))-'Year Schedule'!$K$51+'Year Schedule'!$L$51)</f>
        <v>#VALUE!</v>
      </c>
      <c r="AY190" s="0" t="e">
        <f aca="true">MAX(0,AX190*(1+(_xlfn.NORM.INV(RAND(),Inputs!$D$39,Inputs!$C$39)))-'Year Schedule'!$K$52+'Year Schedule'!$L$52)</f>
        <v>#VALUE!</v>
      </c>
      <c r="AZ190" s="0" t="e">
        <f aca="true">MAX(0,AY190*(1+(_xlfn.NORM.INV(RAND(),Inputs!$D$39,Inputs!$C$39)))-'Year Schedule'!$K$53+'Year Schedule'!$L$53)</f>
        <v>#VALUE!</v>
      </c>
      <c r="BA190" s="0" t="e">
        <f aca="false">INDEX(C190:AZ190,1,Inputs!$C$6)</f>
        <v>#VALUE!</v>
      </c>
      <c r="BB190" s="0" t="n">
        <f aca="false">IFERROR(EXP(SUMPRODUCT(LN((C190:INDEX(C190:AZ190,1,Inputs!$C$6)+$C$1004:INDEX($C$1004:$AZ$1004,1,Inputs!$C$6))/B190:INDEX(B190:AY190,1,Inputs!$C$6)))/Inputs!$C$6)-1,-1)</f>
        <v>-1</v>
      </c>
    </row>
    <row r="191" customFormat="false" ht="15" hidden="false" customHeight="true" outlineLevel="0" collapsed="false">
      <c r="A191" s="0" t="n">
        <v>189</v>
      </c>
      <c r="B191" s="177" t="n">
        <f aca="false">Inputs!$C$38</f>
        <v>0</v>
      </c>
      <c r="C191" s="0" t="e">
        <f aca="true">MAX(0,B191*(1+(_xlfn.NORM.INV(RAND(),Inputs!$D$39,Inputs!$C$39)))-'Year Schedule'!$K$4+'Year Schedule'!$L$4)</f>
        <v>#VALUE!</v>
      </c>
      <c r="D191" s="0" t="e">
        <f aca="true">MAX(0,C191*(1+(_xlfn.NORM.INV(RAND(),Inputs!$D$39,Inputs!$C$39)))-'Year Schedule'!$K$5+'Year Schedule'!$L$5)</f>
        <v>#VALUE!</v>
      </c>
      <c r="E191" s="0" t="e">
        <f aca="true">MAX(0,D191*(1+(_xlfn.NORM.INV(RAND(),Inputs!$D$39,Inputs!$C$39)))-'Year Schedule'!$K$6+'Year Schedule'!$L$6)</f>
        <v>#VALUE!</v>
      </c>
      <c r="F191" s="0" t="e">
        <f aca="true">MAX(0,E191*(1+(_xlfn.NORM.INV(RAND(),Inputs!$D$39,Inputs!$C$39)))-'Year Schedule'!$K$7+'Year Schedule'!$L$7)</f>
        <v>#VALUE!</v>
      </c>
      <c r="G191" s="0" t="e">
        <f aca="true">MAX(0,F191*(1+(_xlfn.NORM.INV(RAND(),Inputs!$D$39,Inputs!$C$39)))-'Year Schedule'!$K$8+'Year Schedule'!$L$8)</f>
        <v>#VALUE!</v>
      </c>
      <c r="H191" s="0" t="e">
        <f aca="true">MAX(0,G191*(1+(_xlfn.NORM.INV(RAND(),Inputs!$D$39,Inputs!$C$39)))-'Year Schedule'!$K$9+'Year Schedule'!$L$9)</f>
        <v>#VALUE!</v>
      </c>
      <c r="I191" s="0" t="e">
        <f aca="true">MAX(0,H191*(1+(_xlfn.NORM.INV(RAND(),Inputs!$D$39,Inputs!$C$39)))-'Year Schedule'!$K$10+'Year Schedule'!$L$10)</f>
        <v>#VALUE!</v>
      </c>
      <c r="J191" s="0" t="e">
        <f aca="true">MAX(0,I191*(1+(_xlfn.NORM.INV(RAND(),Inputs!$D$39,Inputs!$C$39)))-'Year Schedule'!$K$11+'Year Schedule'!$L$11)</f>
        <v>#VALUE!</v>
      </c>
      <c r="K191" s="0" t="e">
        <f aca="true">MAX(0,J191*(1+(_xlfn.NORM.INV(RAND(),Inputs!$D$39,Inputs!$C$39)))-'Year Schedule'!$K$12+'Year Schedule'!$L$12)</f>
        <v>#VALUE!</v>
      </c>
      <c r="L191" s="0" t="e">
        <f aca="true">MAX(0,K191*(1+(_xlfn.NORM.INV(RAND(),Inputs!$D$39,Inputs!$C$39)))-'Year Schedule'!$K$13+'Year Schedule'!$L$13)</f>
        <v>#VALUE!</v>
      </c>
      <c r="M191" s="0" t="e">
        <f aca="true">MAX(0,L191*(1+(_xlfn.NORM.INV(RAND(),Inputs!$D$39,Inputs!$C$39)))-'Year Schedule'!$K$14+'Year Schedule'!$L$14)</f>
        <v>#VALUE!</v>
      </c>
      <c r="N191" s="0" t="e">
        <f aca="true">MAX(0,M191*(1+(_xlfn.NORM.INV(RAND(),Inputs!$D$39,Inputs!$C$39)))-'Year Schedule'!$K$15+'Year Schedule'!$L$15)</f>
        <v>#VALUE!</v>
      </c>
      <c r="O191" s="0" t="e">
        <f aca="true">MAX(0,N191*(1+(_xlfn.NORM.INV(RAND(),Inputs!$D$39,Inputs!$C$39)))-'Year Schedule'!$K$16+'Year Schedule'!$L$16)</f>
        <v>#VALUE!</v>
      </c>
      <c r="P191" s="0" t="e">
        <f aca="true">MAX(0,O191*(1+(_xlfn.NORM.INV(RAND(),Inputs!$D$39,Inputs!$C$39)))-'Year Schedule'!$K$17+'Year Schedule'!$L$17)</f>
        <v>#VALUE!</v>
      </c>
      <c r="Q191" s="0" t="e">
        <f aca="true">MAX(0,P191*(1+(_xlfn.NORM.INV(RAND(),Inputs!$D$39,Inputs!$C$39)))-'Year Schedule'!$K$18+'Year Schedule'!$L$18)</f>
        <v>#VALUE!</v>
      </c>
      <c r="R191" s="0" t="e">
        <f aca="true">MAX(0,Q191*(1+(_xlfn.NORM.INV(RAND(),Inputs!$D$39,Inputs!$C$39)))-'Year Schedule'!$K$19+'Year Schedule'!$L$19)</f>
        <v>#VALUE!</v>
      </c>
      <c r="S191" s="0" t="e">
        <f aca="true">MAX(0,R191*(1+(_xlfn.NORM.INV(RAND(),Inputs!$D$39,Inputs!$C$39)))-'Year Schedule'!$K$20+'Year Schedule'!$L$20)</f>
        <v>#VALUE!</v>
      </c>
      <c r="T191" s="0" t="e">
        <f aca="true">MAX(0,S191*(1+(_xlfn.NORM.INV(RAND(),Inputs!$D$39,Inputs!$C$39)))-'Year Schedule'!$K$21+'Year Schedule'!$L$21)</f>
        <v>#VALUE!</v>
      </c>
      <c r="U191" s="0" t="e">
        <f aca="true">MAX(0,T191*(1+(_xlfn.NORM.INV(RAND(),Inputs!$D$39,Inputs!$C$39)))-'Year Schedule'!$K$22+'Year Schedule'!$L$22)</f>
        <v>#VALUE!</v>
      </c>
      <c r="V191" s="0" t="e">
        <f aca="true">MAX(0,U191*(1+(_xlfn.NORM.INV(RAND(),Inputs!$D$39,Inputs!$C$39)))-'Year Schedule'!$K$23+'Year Schedule'!$L$23)</f>
        <v>#VALUE!</v>
      </c>
      <c r="W191" s="0" t="e">
        <f aca="true">MAX(0,V191*(1+(_xlfn.NORM.INV(RAND(),Inputs!$D$39,Inputs!$C$39)))-'Year Schedule'!$K$24+'Year Schedule'!$L$24)</f>
        <v>#VALUE!</v>
      </c>
      <c r="X191" s="0" t="e">
        <f aca="true">MAX(0,W191*(1+(_xlfn.NORM.INV(RAND(),Inputs!$D$39,Inputs!$C$39)))-'Year Schedule'!$K$25+'Year Schedule'!$L$25)</f>
        <v>#VALUE!</v>
      </c>
      <c r="Y191" s="0" t="e">
        <f aca="true">MAX(0,X191*(1+(_xlfn.NORM.INV(RAND(),Inputs!$D$39,Inputs!$C$39)))-'Year Schedule'!$K$26+'Year Schedule'!$L$26)</f>
        <v>#VALUE!</v>
      </c>
      <c r="Z191" s="0" t="e">
        <f aca="true">MAX(0,Y191*(1+(_xlfn.NORM.INV(RAND(),Inputs!$D$39,Inputs!$C$39)))-'Year Schedule'!$K$27+'Year Schedule'!$L$27)</f>
        <v>#VALUE!</v>
      </c>
      <c r="AA191" s="0" t="e">
        <f aca="true">MAX(0,Z191*(1+(_xlfn.NORM.INV(RAND(),Inputs!$D$39,Inputs!$C$39)))-'Year Schedule'!$K$28+'Year Schedule'!$L$28)</f>
        <v>#VALUE!</v>
      </c>
      <c r="AB191" s="0" t="e">
        <f aca="true">MAX(0,AA191*(1+(_xlfn.NORM.INV(RAND(),Inputs!$D$39,Inputs!$C$39)))-'Year Schedule'!$K$29+'Year Schedule'!$L$29)</f>
        <v>#VALUE!</v>
      </c>
      <c r="AC191" s="0" t="e">
        <f aca="true">MAX(0,AB191*(1+(_xlfn.NORM.INV(RAND(),Inputs!$D$39,Inputs!$C$39)))-'Year Schedule'!$K$30+'Year Schedule'!$L$30)</f>
        <v>#VALUE!</v>
      </c>
      <c r="AD191" s="0" t="e">
        <f aca="true">MAX(0,AC191*(1+(_xlfn.NORM.INV(RAND(),Inputs!$D$39,Inputs!$C$39)))-'Year Schedule'!$K$31+'Year Schedule'!$L$31)</f>
        <v>#VALUE!</v>
      </c>
      <c r="AE191" s="0" t="e">
        <f aca="true">MAX(0,AD191*(1+(_xlfn.NORM.INV(RAND(),Inputs!$D$39,Inputs!$C$39)))-'Year Schedule'!$K$32+'Year Schedule'!$L$32)</f>
        <v>#VALUE!</v>
      </c>
      <c r="AF191" s="0" t="e">
        <f aca="true">MAX(0,AE191*(1+(_xlfn.NORM.INV(RAND(),Inputs!$D$39,Inputs!$C$39)))-'Year Schedule'!$K$33+'Year Schedule'!$L$33)</f>
        <v>#VALUE!</v>
      </c>
      <c r="AG191" s="0" t="e">
        <f aca="true">MAX(0,AF191*(1+(_xlfn.NORM.INV(RAND(),Inputs!$D$39,Inputs!$C$39)))-'Year Schedule'!$K$34+'Year Schedule'!$L$34)</f>
        <v>#VALUE!</v>
      </c>
      <c r="AH191" s="0" t="e">
        <f aca="true">MAX(0,AG191*(1+(_xlfn.NORM.INV(RAND(),Inputs!$D$39,Inputs!$C$39)))-'Year Schedule'!$K$35+'Year Schedule'!$L$35)</f>
        <v>#VALUE!</v>
      </c>
      <c r="AI191" s="0" t="e">
        <f aca="true">MAX(0,AH191*(1+(_xlfn.NORM.INV(RAND(),Inputs!$D$39,Inputs!$C$39)))-'Year Schedule'!$K$36+'Year Schedule'!$L$36)</f>
        <v>#VALUE!</v>
      </c>
      <c r="AJ191" s="0" t="e">
        <f aca="true">MAX(0,AI191*(1+(_xlfn.NORM.INV(RAND(),Inputs!$D$39,Inputs!$C$39)))-'Year Schedule'!$K$37+'Year Schedule'!$L$37)</f>
        <v>#VALUE!</v>
      </c>
      <c r="AK191" s="0" t="e">
        <f aca="true">MAX(0,AJ191*(1+(_xlfn.NORM.INV(RAND(),Inputs!$D$39,Inputs!$C$39)))-'Year Schedule'!$K$38+'Year Schedule'!$L$38)</f>
        <v>#VALUE!</v>
      </c>
      <c r="AL191" s="0" t="e">
        <f aca="true">MAX(0,AK191*(1+(_xlfn.NORM.INV(RAND(),Inputs!$D$39,Inputs!$C$39)))-'Year Schedule'!$K$39+'Year Schedule'!$L$39)</f>
        <v>#VALUE!</v>
      </c>
      <c r="AM191" s="0" t="e">
        <f aca="true">MAX(0,AL191*(1+(_xlfn.NORM.INV(RAND(),Inputs!$D$39,Inputs!$C$39)))-'Year Schedule'!$K$40+'Year Schedule'!$L$40)</f>
        <v>#VALUE!</v>
      </c>
      <c r="AN191" s="0" t="e">
        <f aca="true">MAX(0,AM191*(1+(_xlfn.NORM.INV(RAND(),Inputs!$D$39,Inputs!$C$39)))-'Year Schedule'!$K$41+'Year Schedule'!$L$41)</f>
        <v>#VALUE!</v>
      </c>
      <c r="AO191" s="0" t="e">
        <f aca="true">MAX(0,AN191*(1+(_xlfn.NORM.INV(RAND(),Inputs!$D$39,Inputs!$C$39)))-'Year Schedule'!$K$42+'Year Schedule'!$L$42)</f>
        <v>#VALUE!</v>
      </c>
      <c r="AP191" s="0" t="e">
        <f aca="true">MAX(0,AO191*(1+(_xlfn.NORM.INV(RAND(),Inputs!$D$39,Inputs!$C$39)))-'Year Schedule'!$K$43+'Year Schedule'!$L$43)</f>
        <v>#VALUE!</v>
      </c>
      <c r="AQ191" s="0" t="e">
        <f aca="true">MAX(0,AP191*(1+(_xlfn.NORM.INV(RAND(),Inputs!$D$39,Inputs!$C$39)))-'Year Schedule'!$K$44+'Year Schedule'!$L$44)</f>
        <v>#VALUE!</v>
      </c>
      <c r="AR191" s="0" t="e">
        <f aca="true">MAX(0,AQ191*(1+(_xlfn.NORM.INV(RAND(),Inputs!$D$39,Inputs!$C$39)))-'Year Schedule'!$K$45+'Year Schedule'!$L$45)</f>
        <v>#VALUE!</v>
      </c>
      <c r="AS191" s="0" t="e">
        <f aca="true">MAX(0,AR191*(1+(_xlfn.NORM.INV(RAND(),Inputs!$D$39,Inputs!$C$39)))-'Year Schedule'!$K$46+'Year Schedule'!$L$46)</f>
        <v>#VALUE!</v>
      </c>
      <c r="AT191" s="0" t="e">
        <f aca="true">MAX(0,AS191*(1+(_xlfn.NORM.INV(RAND(),Inputs!$D$39,Inputs!$C$39)))-'Year Schedule'!$K$47+'Year Schedule'!$L$47)</f>
        <v>#VALUE!</v>
      </c>
      <c r="AU191" s="0" t="e">
        <f aca="true">MAX(0,AT191*(1+(_xlfn.NORM.INV(RAND(),Inputs!$D$39,Inputs!$C$39)))-'Year Schedule'!$K$48+'Year Schedule'!$L$48)</f>
        <v>#VALUE!</v>
      </c>
      <c r="AV191" s="0" t="e">
        <f aca="true">MAX(0,AU191*(1+(_xlfn.NORM.INV(RAND(),Inputs!$D$39,Inputs!$C$39)))-'Year Schedule'!$K$49+'Year Schedule'!$L$49)</f>
        <v>#VALUE!</v>
      </c>
      <c r="AW191" s="0" t="e">
        <f aca="true">MAX(0,AV191*(1+(_xlfn.NORM.INV(RAND(),Inputs!$D$39,Inputs!$C$39)))-'Year Schedule'!$K$50+'Year Schedule'!$L$50)</f>
        <v>#VALUE!</v>
      </c>
      <c r="AX191" s="0" t="e">
        <f aca="true">MAX(0,AW191*(1+(_xlfn.NORM.INV(RAND(),Inputs!$D$39,Inputs!$C$39)))-'Year Schedule'!$K$51+'Year Schedule'!$L$51)</f>
        <v>#VALUE!</v>
      </c>
      <c r="AY191" s="0" t="e">
        <f aca="true">MAX(0,AX191*(1+(_xlfn.NORM.INV(RAND(),Inputs!$D$39,Inputs!$C$39)))-'Year Schedule'!$K$52+'Year Schedule'!$L$52)</f>
        <v>#VALUE!</v>
      </c>
      <c r="AZ191" s="0" t="e">
        <f aca="true">MAX(0,AY191*(1+(_xlfn.NORM.INV(RAND(),Inputs!$D$39,Inputs!$C$39)))-'Year Schedule'!$K$53+'Year Schedule'!$L$53)</f>
        <v>#VALUE!</v>
      </c>
      <c r="BA191" s="0" t="e">
        <f aca="false">INDEX(C191:AZ191,1,Inputs!$C$6)</f>
        <v>#VALUE!</v>
      </c>
      <c r="BB191" s="0" t="n">
        <f aca="false">IFERROR(EXP(SUMPRODUCT(LN((C191:INDEX(C191:AZ191,1,Inputs!$C$6)+$C$1004:INDEX($C$1004:$AZ$1004,1,Inputs!$C$6))/B191:INDEX(B191:AY191,1,Inputs!$C$6)))/Inputs!$C$6)-1,-1)</f>
        <v>-1</v>
      </c>
    </row>
    <row r="192" customFormat="false" ht="15" hidden="false" customHeight="true" outlineLevel="0" collapsed="false">
      <c r="A192" s="0" t="n">
        <v>190</v>
      </c>
      <c r="B192" s="177" t="n">
        <f aca="false">Inputs!$C$38</f>
        <v>0</v>
      </c>
      <c r="C192" s="0" t="e">
        <f aca="true">MAX(0,B192*(1+(_xlfn.NORM.INV(RAND(),Inputs!$D$39,Inputs!$C$39)))-'Year Schedule'!$K$4+'Year Schedule'!$L$4)</f>
        <v>#VALUE!</v>
      </c>
      <c r="D192" s="0" t="e">
        <f aca="true">MAX(0,C192*(1+(_xlfn.NORM.INV(RAND(),Inputs!$D$39,Inputs!$C$39)))-'Year Schedule'!$K$5+'Year Schedule'!$L$5)</f>
        <v>#VALUE!</v>
      </c>
      <c r="E192" s="0" t="e">
        <f aca="true">MAX(0,D192*(1+(_xlfn.NORM.INV(RAND(),Inputs!$D$39,Inputs!$C$39)))-'Year Schedule'!$K$6+'Year Schedule'!$L$6)</f>
        <v>#VALUE!</v>
      </c>
      <c r="F192" s="0" t="e">
        <f aca="true">MAX(0,E192*(1+(_xlfn.NORM.INV(RAND(),Inputs!$D$39,Inputs!$C$39)))-'Year Schedule'!$K$7+'Year Schedule'!$L$7)</f>
        <v>#VALUE!</v>
      </c>
      <c r="G192" s="0" t="e">
        <f aca="true">MAX(0,F192*(1+(_xlfn.NORM.INV(RAND(),Inputs!$D$39,Inputs!$C$39)))-'Year Schedule'!$K$8+'Year Schedule'!$L$8)</f>
        <v>#VALUE!</v>
      </c>
      <c r="H192" s="0" t="e">
        <f aca="true">MAX(0,G192*(1+(_xlfn.NORM.INV(RAND(),Inputs!$D$39,Inputs!$C$39)))-'Year Schedule'!$K$9+'Year Schedule'!$L$9)</f>
        <v>#VALUE!</v>
      </c>
      <c r="I192" s="0" t="e">
        <f aca="true">MAX(0,H192*(1+(_xlfn.NORM.INV(RAND(),Inputs!$D$39,Inputs!$C$39)))-'Year Schedule'!$K$10+'Year Schedule'!$L$10)</f>
        <v>#VALUE!</v>
      </c>
      <c r="J192" s="0" t="e">
        <f aca="true">MAX(0,I192*(1+(_xlfn.NORM.INV(RAND(),Inputs!$D$39,Inputs!$C$39)))-'Year Schedule'!$K$11+'Year Schedule'!$L$11)</f>
        <v>#VALUE!</v>
      </c>
      <c r="K192" s="0" t="e">
        <f aca="true">MAX(0,J192*(1+(_xlfn.NORM.INV(RAND(),Inputs!$D$39,Inputs!$C$39)))-'Year Schedule'!$K$12+'Year Schedule'!$L$12)</f>
        <v>#VALUE!</v>
      </c>
      <c r="L192" s="0" t="e">
        <f aca="true">MAX(0,K192*(1+(_xlfn.NORM.INV(RAND(),Inputs!$D$39,Inputs!$C$39)))-'Year Schedule'!$K$13+'Year Schedule'!$L$13)</f>
        <v>#VALUE!</v>
      </c>
      <c r="M192" s="0" t="e">
        <f aca="true">MAX(0,L192*(1+(_xlfn.NORM.INV(RAND(),Inputs!$D$39,Inputs!$C$39)))-'Year Schedule'!$K$14+'Year Schedule'!$L$14)</f>
        <v>#VALUE!</v>
      </c>
      <c r="N192" s="0" t="e">
        <f aca="true">MAX(0,M192*(1+(_xlfn.NORM.INV(RAND(),Inputs!$D$39,Inputs!$C$39)))-'Year Schedule'!$K$15+'Year Schedule'!$L$15)</f>
        <v>#VALUE!</v>
      </c>
      <c r="O192" s="0" t="e">
        <f aca="true">MAX(0,N192*(1+(_xlfn.NORM.INV(RAND(),Inputs!$D$39,Inputs!$C$39)))-'Year Schedule'!$K$16+'Year Schedule'!$L$16)</f>
        <v>#VALUE!</v>
      </c>
      <c r="P192" s="0" t="e">
        <f aca="true">MAX(0,O192*(1+(_xlfn.NORM.INV(RAND(),Inputs!$D$39,Inputs!$C$39)))-'Year Schedule'!$K$17+'Year Schedule'!$L$17)</f>
        <v>#VALUE!</v>
      </c>
      <c r="Q192" s="0" t="e">
        <f aca="true">MAX(0,P192*(1+(_xlfn.NORM.INV(RAND(),Inputs!$D$39,Inputs!$C$39)))-'Year Schedule'!$K$18+'Year Schedule'!$L$18)</f>
        <v>#VALUE!</v>
      </c>
      <c r="R192" s="0" t="e">
        <f aca="true">MAX(0,Q192*(1+(_xlfn.NORM.INV(RAND(),Inputs!$D$39,Inputs!$C$39)))-'Year Schedule'!$K$19+'Year Schedule'!$L$19)</f>
        <v>#VALUE!</v>
      </c>
      <c r="S192" s="0" t="e">
        <f aca="true">MAX(0,R192*(1+(_xlfn.NORM.INV(RAND(),Inputs!$D$39,Inputs!$C$39)))-'Year Schedule'!$K$20+'Year Schedule'!$L$20)</f>
        <v>#VALUE!</v>
      </c>
      <c r="T192" s="0" t="e">
        <f aca="true">MAX(0,S192*(1+(_xlfn.NORM.INV(RAND(),Inputs!$D$39,Inputs!$C$39)))-'Year Schedule'!$K$21+'Year Schedule'!$L$21)</f>
        <v>#VALUE!</v>
      </c>
      <c r="U192" s="0" t="e">
        <f aca="true">MAX(0,T192*(1+(_xlfn.NORM.INV(RAND(),Inputs!$D$39,Inputs!$C$39)))-'Year Schedule'!$K$22+'Year Schedule'!$L$22)</f>
        <v>#VALUE!</v>
      </c>
      <c r="V192" s="0" t="e">
        <f aca="true">MAX(0,U192*(1+(_xlfn.NORM.INV(RAND(),Inputs!$D$39,Inputs!$C$39)))-'Year Schedule'!$K$23+'Year Schedule'!$L$23)</f>
        <v>#VALUE!</v>
      </c>
      <c r="W192" s="0" t="e">
        <f aca="true">MAX(0,V192*(1+(_xlfn.NORM.INV(RAND(),Inputs!$D$39,Inputs!$C$39)))-'Year Schedule'!$K$24+'Year Schedule'!$L$24)</f>
        <v>#VALUE!</v>
      </c>
      <c r="X192" s="0" t="e">
        <f aca="true">MAX(0,W192*(1+(_xlfn.NORM.INV(RAND(),Inputs!$D$39,Inputs!$C$39)))-'Year Schedule'!$K$25+'Year Schedule'!$L$25)</f>
        <v>#VALUE!</v>
      </c>
      <c r="Y192" s="0" t="e">
        <f aca="true">MAX(0,X192*(1+(_xlfn.NORM.INV(RAND(),Inputs!$D$39,Inputs!$C$39)))-'Year Schedule'!$K$26+'Year Schedule'!$L$26)</f>
        <v>#VALUE!</v>
      </c>
      <c r="Z192" s="0" t="e">
        <f aca="true">MAX(0,Y192*(1+(_xlfn.NORM.INV(RAND(),Inputs!$D$39,Inputs!$C$39)))-'Year Schedule'!$K$27+'Year Schedule'!$L$27)</f>
        <v>#VALUE!</v>
      </c>
      <c r="AA192" s="0" t="e">
        <f aca="true">MAX(0,Z192*(1+(_xlfn.NORM.INV(RAND(),Inputs!$D$39,Inputs!$C$39)))-'Year Schedule'!$K$28+'Year Schedule'!$L$28)</f>
        <v>#VALUE!</v>
      </c>
      <c r="AB192" s="0" t="e">
        <f aca="true">MAX(0,AA192*(1+(_xlfn.NORM.INV(RAND(),Inputs!$D$39,Inputs!$C$39)))-'Year Schedule'!$K$29+'Year Schedule'!$L$29)</f>
        <v>#VALUE!</v>
      </c>
      <c r="AC192" s="0" t="e">
        <f aca="true">MAX(0,AB192*(1+(_xlfn.NORM.INV(RAND(),Inputs!$D$39,Inputs!$C$39)))-'Year Schedule'!$K$30+'Year Schedule'!$L$30)</f>
        <v>#VALUE!</v>
      </c>
      <c r="AD192" s="0" t="e">
        <f aca="true">MAX(0,AC192*(1+(_xlfn.NORM.INV(RAND(),Inputs!$D$39,Inputs!$C$39)))-'Year Schedule'!$K$31+'Year Schedule'!$L$31)</f>
        <v>#VALUE!</v>
      </c>
      <c r="AE192" s="0" t="e">
        <f aca="true">MAX(0,AD192*(1+(_xlfn.NORM.INV(RAND(),Inputs!$D$39,Inputs!$C$39)))-'Year Schedule'!$K$32+'Year Schedule'!$L$32)</f>
        <v>#VALUE!</v>
      </c>
      <c r="AF192" s="0" t="e">
        <f aca="true">MAX(0,AE192*(1+(_xlfn.NORM.INV(RAND(),Inputs!$D$39,Inputs!$C$39)))-'Year Schedule'!$K$33+'Year Schedule'!$L$33)</f>
        <v>#VALUE!</v>
      </c>
      <c r="AG192" s="0" t="e">
        <f aca="true">MAX(0,AF192*(1+(_xlfn.NORM.INV(RAND(),Inputs!$D$39,Inputs!$C$39)))-'Year Schedule'!$K$34+'Year Schedule'!$L$34)</f>
        <v>#VALUE!</v>
      </c>
      <c r="AH192" s="0" t="e">
        <f aca="true">MAX(0,AG192*(1+(_xlfn.NORM.INV(RAND(),Inputs!$D$39,Inputs!$C$39)))-'Year Schedule'!$K$35+'Year Schedule'!$L$35)</f>
        <v>#VALUE!</v>
      </c>
      <c r="AI192" s="0" t="e">
        <f aca="true">MAX(0,AH192*(1+(_xlfn.NORM.INV(RAND(),Inputs!$D$39,Inputs!$C$39)))-'Year Schedule'!$K$36+'Year Schedule'!$L$36)</f>
        <v>#VALUE!</v>
      </c>
      <c r="AJ192" s="0" t="e">
        <f aca="true">MAX(0,AI192*(1+(_xlfn.NORM.INV(RAND(),Inputs!$D$39,Inputs!$C$39)))-'Year Schedule'!$K$37+'Year Schedule'!$L$37)</f>
        <v>#VALUE!</v>
      </c>
      <c r="AK192" s="0" t="e">
        <f aca="true">MAX(0,AJ192*(1+(_xlfn.NORM.INV(RAND(),Inputs!$D$39,Inputs!$C$39)))-'Year Schedule'!$K$38+'Year Schedule'!$L$38)</f>
        <v>#VALUE!</v>
      </c>
      <c r="AL192" s="0" t="e">
        <f aca="true">MAX(0,AK192*(1+(_xlfn.NORM.INV(RAND(),Inputs!$D$39,Inputs!$C$39)))-'Year Schedule'!$K$39+'Year Schedule'!$L$39)</f>
        <v>#VALUE!</v>
      </c>
      <c r="AM192" s="0" t="e">
        <f aca="true">MAX(0,AL192*(1+(_xlfn.NORM.INV(RAND(),Inputs!$D$39,Inputs!$C$39)))-'Year Schedule'!$K$40+'Year Schedule'!$L$40)</f>
        <v>#VALUE!</v>
      </c>
      <c r="AN192" s="0" t="e">
        <f aca="true">MAX(0,AM192*(1+(_xlfn.NORM.INV(RAND(),Inputs!$D$39,Inputs!$C$39)))-'Year Schedule'!$K$41+'Year Schedule'!$L$41)</f>
        <v>#VALUE!</v>
      </c>
      <c r="AO192" s="0" t="e">
        <f aca="true">MAX(0,AN192*(1+(_xlfn.NORM.INV(RAND(),Inputs!$D$39,Inputs!$C$39)))-'Year Schedule'!$K$42+'Year Schedule'!$L$42)</f>
        <v>#VALUE!</v>
      </c>
      <c r="AP192" s="0" t="e">
        <f aca="true">MAX(0,AO192*(1+(_xlfn.NORM.INV(RAND(),Inputs!$D$39,Inputs!$C$39)))-'Year Schedule'!$K$43+'Year Schedule'!$L$43)</f>
        <v>#VALUE!</v>
      </c>
      <c r="AQ192" s="0" t="e">
        <f aca="true">MAX(0,AP192*(1+(_xlfn.NORM.INV(RAND(),Inputs!$D$39,Inputs!$C$39)))-'Year Schedule'!$K$44+'Year Schedule'!$L$44)</f>
        <v>#VALUE!</v>
      </c>
      <c r="AR192" s="0" t="e">
        <f aca="true">MAX(0,AQ192*(1+(_xlfn.NORM.INV(RAND(),Inputs!$D$39,Inputs!$C$39)))-'Year Schedule'!$K$45+'Year Schedule'!$L$45)</f>
        <v>#VALUE!</v>
      </c>
      <c r="AS192" s="0" t="e">
        <f aca="true">MAX(0,AR192*(1+(_xlfn.NORM.INV(RAND(),Inputs!$D$39,Inputs!$C$39)))-'Year Schedule'!$K$46+'Year Schedule'!$L$46)</f>
        <v>#VALUE!</v>
      </c>
      <c r="AT192" s="0" t="e">
        <f aca="true">MAX(0,AS192*(1+(_xlfn.NORM.INV(RAND(),Inputs!$D$39,Inputs!$C$39)))-'Year Schedule'!$K$47+'Year Schedule'!$L$47)</f>
        <v>#VALUE!</v>
      </c>
      <c r="AU192" s="0" t="e">
        <f aca="true">MAX(0,AT192*(1+(_xlfn.NORM.INV(RAND(),Inputs!$D$39,Inputs!$C$39)))-'Year Schedule'!$K$48+'Year Schedule'!$L$48)</f>
        <v>#VALUE!</v>
      </c>
      <c r="AV192" s="0" t="e">
        <f aca="true">MAX(0,AU192*(1+(_xlfn.NORM.INV(RAND(),Inputs!$D$39,Inputs!$C$39)))-'Year Schedule'!$K$49+'Year Schedule'!$L$49)</f>
        <v>#VALUE!</v>
      </c>
      <c r="AW192" s="0" t="e">
        <f aca="true">MAX(0,AV192*(1+(_xlfn.NORM.INV(RAND(),Inputs!$D$39,Inputs!$C$39)))-'Year Schedule'!$K$50+'Year Schedule'!$L$50)</f>
        <v>#VALUE!</v>
      </c>
      <c r="AX192" s="0" t="e">
        <f aca="true">MAX(0,AW192*(1+(_xlfn.NORM.INV(RAND(),Inputs!$D$39,Inputs!$C$39)))-'Year Schedule'!$K$51+'Year Schedule'!$L$51)</f>
        <v>#VALUE!</v>
      </c>
      <c r="AY192" s="0" t="e">
        <f aca="true">MAX(0,AX192*(1+(_xlfn.NORM.INV(RAND(),Inputs!$D$39,Inputs!$C$39)))-'Year Schedule'!$K$52+'Year Schedule'!$L$52)</f>
        <v>#VALUE!</v>
      </c>
      <c r="AZ192" s="0" t="e">
        <f aca="true">MAX(0,AY192*(1+(_xlfn.NORM.INV(RAND(),Inputs!$D$39,Inputs!$C$39)))-'Year Schedule'!$K$53+'Year Schedule'!$L$53)</f>
        <v>#VALUE!</v>
      </c>
      <c r="BA192" s="0" t="e">
        <f aca="false">INDEX(C192:AZ192,1,Inputs!$C$6)</f>
        <v>#VALUE!</v>
      </c>
      <c r="BB192" s="0" t="n">
        <f aca="false">IFERROR(EXP(SUMPRODUCT(LN((C192:INDEX(C192:AZ192,1,Inputs!$C$6)+$C$1004:INDEX($C$1004:$AZ$1004,1,Inputs!$C$6))/B192:INDEX(B192:AY192,1,Inputs!$C$6)))/Inputs!$C$6)-1,-1)</f>
        <v>-1</v>
      </c>
    </row>
    <row r="193" customFormat="false" ht="15" hidden="false" customHeight="true" outlineLevel="0" collapsed="false">
      <c r="A193" s="0" t="n">
        <v>191</v>
      </c>
      <c r="B193" s="177" t="n">
        <f aca="false">Inputs!$C$38</f>
        <v>0</v>
      </c>
      <c r="C193" s="0" t="e">
        <f aca="true">MAX(0,B193*(1+(_xlfn.NORM.INV(RAND(),Inputs!$D$39,Inputs!$C$39)))-'Year Schedule'!$K$4+'Year Schedule'!$L$4)</f>
        <v>#VALUE!</v>
      </c>
      <c r="D193" s="0" t="e">
        <f aca="true">MAX(0,C193*(1+(_xlfn.NORM.INV(RAND(),Inputs!$D$39,Inputs!$C$39)))-'Year Schedule'!$K$5+'Year Schedule'!$L$5)</f>
        <v>#VALUE!</v>
      </c>
      <c r="E193" s="0" t="e">
        <f aca="true">MAX(0,D193*(1+(_xlfn.NORM.INV(RAND(),Inputs!$D$39,Inputs!$C$39)))-'Year Schedule'!$K$6+'Year Schedule'!$L$6)</f>
        <v>#VALUE!</v>
      </c>
      <c r="F193" s="0" t="e">
        <f aca="true">MAX(0,E193*(1+(_xlfn.NORM.INV(RAND(),Inputs!$D$39,Inputs!$C$39)))-'Year Schedule'!$K$7+'Year Schedule'!$L$7)</f>
        <v>#VALUE!</v>
      </c>
      <c r="G193" s="0" t="e">
        <f aca="true">MAX(0,F193*(1+(_xlfn.NORM.INV(RAND(),Inputs!$D$39,Inputs!$C$39)))-'Year Schedule'!$K$8+'Year Schedule'!$L$8)</f>
        <v>#VALUE!</v>
      </c>
      <c r="H193" s="0" t="e">
        <f aca="true">MAX(0,G193*(1+(_xlfn.NORM.INV(RAND(),Inputs!$D$39,Inputs!$C$39)))-'Year Schedule'!$K$9+'Year Schedule'!$L$9)</f>
        <v>#VALUE!</v>
      </c>
      <c r="I193" s="0" t="e">
        <f aca="true">MAX(0,H193*(1+(_xlfn.NORM.INV(RAND(),Inputs!$D$39,Inputs!$C$39)))-'Year Schedule'!$K$10+'Year Schedule'!$L$10)</f>
        <v>#VALUE!</v>
      </c>
      <c r="J193" s="0" t="e">
        <f aca="true">MAX(0,I193*(1+(_xlfn.NORM.INV(RAND(),Inputs!$D$39,Inputs!$C$39)))-'Year Schedule'!$K$11+'Year Schedule'!$L$11)</f>
        <v>#VALUE!</v>
      </c>
      <c r="K193" s="0" t="e">
        <f aca="true">MAX(0,J193*(1+(_xlfn.NORM.INV(RAND(),Inputs!$D$39,Inputs!$C$39)))-'Year Schedule'!$K$12+'Year Schedule'!$L$12)</f>
        <v>#VALUE!</v>
      </c>
      <c r="L193" s="0" t="e">
        <f aca="true">MAX(0,K193*(1+(_xlfn.NORM.INV(RAND(),Inputs!$D$39,Inputs!$C$39)))-'Year Schedule'!$K$13+'Year Schedule'!$L$13)</f>
        <v>#VALUE!</v>
      </c>
      <c r="M193" s="0" t="e">
        <f aca="true">MAX(0,L193*(1+(_xlfn.NORM.INV(RAND(),Inputs!$D$39,Inputs!$C$39)))-'Year Schedule'!$K$14+'Year Schedule'!$L$14)</f>
        <v>#VALUE!</v>
      </c>
      <c r="N193" s="0" t="e">
        <f aca="true">MAX(0,M193*(1+(_xlfn.NORM.INV(RAND(),Inputs!$D$39,Inputs!$C$39)))-'Year Schedule'!$K$15+'Year Schedule'!$L$15)</f>
        <v>#VALUE!</v>
      </c>
      <c r="O193" s="0" t="e">
        <f aca="true">MAX(0,N193*(1+(_xlfn.NORM.INV(RAND(),Inputs!$D$39,Inputs!$C$39)))-'Year Schedule'!$K$16+'Year Schedule'!$L$16)</f>
        <v>#VALUE!</v>
      </c>
      <c r="P193" s="0" t="e">
        <f aca="true">MAX(0,O193*(1+(_xlfn.NORM.INV(RAND(),Inputs!$D$39,Inputs!$C$39)))-'Year Schedule'!$K$17+'Year Schedule'!$L$17)</f>
        <v>#VALUE!</v>
      </c>
      <c r="Q193" s="0" t="e">
        <f aca="true">MAX(0,P193*(1+(_xlfn.NORM.INV(RAND(),Inputs!$D$39,Inputs!$C$39)))-'Year Schedule'!$K$18+'Year Schedule'!$L$18)</f>
        <v>#VALUE!</v>
      </c>
      <c r="R193" s="0" t="e">
        <f aca="true">MAX(0,Q193*(1+(_xlfn.NORM.INV(RAND(),Inputs!$D$39,Inputs!$C$39)))-'Year Schedule'!$K$19+'Year Schedule'!$L$19)</f>
        <v>#VALUE!</v>
      </c>
      <c r="S193" s="0" t="e">
        <f aca="true">MAX(0,R193*(1+(_xlfn.NORM.INV(RAND(),Inputs!$D$39,Inputs!$C$39)))-'Year Schedule'!$K$20+'Year Schedule'!$L$20)</f>
        <v>#VALUE!</v>
      </c>
      <c r="T193" s="0" t="e">
        <f aca="true">MAX(0,S193*(1+(_xlfn.NORM.INV(RAND(),Inputs!$D$39,Inputs!$C$39)))-'Year Schedule'!$K$21+'Year Schedule'!$L$21)</f>
        <v>#VALUE!</v>
      </c>
      <c r="U193" s="0" t="e">
        <f aca="true">MAX(0,T193*(1+(_xlfn.NORM.INV(RAND(),Inputs!$D$39,Inputs!$C$39)))-'Year Schedule'!$K$22+'Year Schedule'!$L$22)</f>
        <v>#VALUE!</v>
      </c>
      <c r="V193" s="0" t="e">
        <f aca="true">MAX(0,U193*(1+(_xlfn.NORM.INV(RAND(),Inputs!$D$39,Inputs!$C$39)))-'Year Schedule'!$K$23+'Year Schedule'!$L$23)</f>
        <v>#VALUE!</v>
      </c>
      <c r="W193" s="0" t="e">
        <f aca="true">MAX(0,V193*(1+(_xlfn.NORM.INV(RAND(),Inputs!$D$39,Inputs!$C$39)))-'Year Schedule'!$K$24+'Year Schedule'!$L$24)</f>
        <v>#VALUE!</v>
      </c>
      <c r="X193" s="0" t="e">
        <f aca="true">MAX(0,W193*(1+(_xlfn.NORM.INV(RAND(),Inputs!$D$39,Inputs!$C$39)))-'Year Schedule'!$K$25+'Year Schedule'!$L$25)</f>
        <v>#VALUE!</v>
      </c>
      <c r="Y193" s="0" t="e">
        <f aca="true">MAX(0,X193*(1+(_xlfn.NORM.INV(RAND(),Inputs!$D$39,Inputs!$C$39)))-'Year Schedule'!$K$26+'Year Schedule'!$L$26)</f>
        <v>#VALUE!</v>
      </c>
      <c r="Z193" s="0" t="e">
        <f aca="true">MAX(0,Y193*(1+(_xlfn.NORM.INV(RAND(),Inputs!$D$39,Inputs!$C$39)))-'Year Schedule'!$K$27+'Year Schedule'!$L$27)</f>
        <v>#VALUE!</v>
      </c>
      <c r="AA193" s="0" t="e">
        <f aca="true">MAX(0,Z193*(1+(_xlfn.NORM.INV(RAND(),Inputs!$D$39,Inputs!$C$39)))-'Year Schedule'!$K$28+'Year Schedule'!$L$28)</f>
        <v>#VALUE!</v>
      </c>
      <c r="AB193" s="0" t="e">
        <f aca="true">MAX(0,AA193*(1+(_xlfn.NORM.INV(RAND(),Inputs!$D$39,Inputs!$C$39)))-'Year Schedule'!$K$29+'Year Schedule'!$L$29)</f>
        <v>#VALUE!</v>
      </c>
      <c r="AC193" s="0" t="e">
        <f aca="true">MAX(0,AB193*(1+(_xlfn.NORM.INV(RAND(),Inputs!$D$39,Inputs!$C$39)))-'Year Schedule'!$K$30+'Year Schedule'!$L$30)</f>
        <v>#VALUE!</v>
      </c>
      <c r="AD193" s="0" t="e">
        <f aca="true">MAX(0,AC193*(1+(_xlfn.NORM.INV(RAND(),Inputs!$D$39,Inputs!$C$39)))-'Year Schedule'!$K$31+'Year Schedule'!$L$31)</f>
        <v>#VALUE!</v>
      </c>
      <c r="AE193" s="0" t="e">
        <f aca="true">MAX(0,AD193*(1+(_xlfn.NORM.INV(RAND(),Inputs!$D$39,Inputs!$C$39)))-'Year Schedule'!$K$32+'Year Schedule'!$L$32)</f>
        <v>#VALUE!</v>
      </c>
      <c r="AF193" s="0" t="e">
        <f aca="true">MAX(0,AE193*(1+(_xlfn.NORM.INV(RAND(),Inputs!$D$39,Inputs!$C$39)))-'Year Schedule'!$K$33+'Year Schedule'!$L$33)</f>
        <v>#VALUE!</v>
      </c>
      <c r="AG193" s="0" t="e">
        <f aca="true">MAX(0,AF193*(1+(_xlfn.NORM.INV(RAND(),Inputs!$D$39,Inputs!$C$39)))-'Year Schedule'!$K$34+'Year Schedule'!$L$34)</f>
        <v>#VALUE!</v>
      </c>
      <c r="AH193" s="0" t="e">
        <f aca="true">MAX(0,AG193*(1+(_xlfn.NORM.INV(RAND(),Inputs!$D$39,Inputs!$C$39)))-'Year Schedule'!$K$35+'Year Schedule'!$L$35)</f>
        <v>#VALUE!</v>
      </c>
      <c r="AI193" s="0" t="e">
        <f aca="true">MAX(0,AH193*(1+(_xlfn.NORM.INV(RAND(),Inputs!$D$39,Inputs!$C$39)))-'Year Schedule'!$K$36+'Year Schedule'!$L$36)</f>
        <v>#VALUE!</v>
      </c>
      <c r="AJ193" s="0" t="e">
        <f aca="true">MAX(0,AI193*(1+(_xlfn.NORM.INV(RAND(),Inputs!$D$39,Inputs!$C$39)))-'Year Schedule'!$K$37+'Year Schedule'!$L$37)</f>
        <v>#VALUE!</v>
      </c>
      <c r="AK193" s="0" t="e">
        <f aca="true">MAX(0,AJ193*(1+(_xlfn.NORM.INV(RAND(),Inputs!$D$39,Inputs!$C$39)))-'Year Schedule'!$K$38+'Year Schedule'!$L$38)</f>
        <v>#VALUE!</v>
      </c>
      <c r="AL193" s="0" t="e">
        <f aca="true">MAX(0,AK193*(1+(_xlfn.NORM.INV(RAND(),Inputs!$D$39,Inputs!$C$39)))-'Year Schedule'!$K$39+'Year Schedule'!$L$39)</f>
        <v>#VALUE!</v>
      </c>
      <c r="AM193" s="0" t="e">
        <f aca="true">MAX(0,AL193*(1+(_xlfn.NORM.INV(RAND(),Inputs!$D$39,Inputs!$C$39)))-'Year Schedule'!$K$40+'Year Schedule'!$L$40)</f>
        <v>#VALUE!</v>
      </c>
      <c r="AN193" s="0" t="e">
        <f aca="true">MAX(0,AM193*(1+(_xlfn.NORM.INV(RAND(),Inputs!$D$39,Inputs!$C$39)))-'Year Schedule'!$K$41+'Year Schedule'!$L$41)</f>
        <v>#VALUE!</v>
      </c>
      <c r="AO193" s="0" t="e">
        <f aca="true">MAX(0,AN193*(1+(_xlfn.NORM.INV(RAND(),Inputs!$D$39,Inputs!$C$39)))-'Year Schedule'!$K$42+'Year Schedule'!$L$42)</f>
        <v>#VALUE!</v>
      </c>
      <c r="AP193" s="0" t="e">
        <f aca="true">MAX(0,AO193*(1+(_xlfn.NORM.INV(RAND(),Inputs!$D$39,Inputs!$C$39)))-'Year Schedule'!$K$43+'Year Schedule'!$L$43)</f>
        <v>#VALUE!</v>
      </c>
      <c r="AQ193" s="0" t="e">
        <f aca="true">MAX(0,AP193*(1+(_xlfn.NORM.INV(RAND(),Inputs!$D$39,Inputs!$C$39)))-'Year Schedule'!$K$44+'Year Schedule'!$L$44)</f>
        <v>#VALUE!</v>
      </c>
      <c r="AR193" s="0" t="e">
        <f aca="true">MAX(0,AQ193*(1+(_xlfn.NORM.INV(RAND(),Inputs!$D$39,Inputs!$C$39)))-'Year Schedule'!$K$45+'Year Schedule'!$L$45)</f>
        <v>#VALUE!</v>
      </c>
      <c r="AS193" s="0" t="e">
        <f aca="true">MAX(0,AR193*(1+(_xlfn.NORM.INV(RAND(),Inputs!$D$39,Inputs!$C$39)))-'Year Schedule'!$K$46+'Year Schedule'!$L$46)</f>
        <v>#VALUE!</v>
      </c>
      <c r="AT193" s="0" t="e">
        <f aca="true">MAX(0,AS193*(1+(_xlfn.NORM.INV(RAND(),Inputs!$D$39,Inputs!$C$39)))-'Year Schedule'!$K$47+'Year Schedule'!$L$47)</f>
        <v>#VALUE!</v>
      </c>
      <c r="AU193" s="0" t="e">
        <f aca="true">MAX(0,AT193*(1+(_xlfn.NORM.INV(RAND(),Inputs!$D$39,Inputs!$C$39)))-'Year Schedule'!$K$48+'Year Schedule'!$L$48)</f>
        <v>#VALUE!</v>
      </c>
      <c r="AV193" s="0" t="e">
        <f aca="true">MAX(0,AU193*(1+(_xlfn.NORM.INV(RAND(),Inputs!$D$39,Inputs!$C$39)))-'Year Schedule'!$K$49+'Year Schedule'!$L$49)</f>
        <v>#VALUE!</v>
      </c>
      <c r="AW193" s="0" t="e">
        <f aca="true">MAX(0,AV193*(1+(_xlfn.NORM.INV(RAND(),Inputs!$D$39,Inputs!$C$39)))-'Year Schedule'!$K$50+'Year Schedule'!$L$50)</f>
        <v>#VALUE!</v>
      </c>
      <c r="AX193" s="0" t="e">
        <f aca="true">MAX(0,AW193*(1+(_xlfn.NORM.INV(RAND(),Inputs!$D$39,Inputs!$C$39)))-'Year Schedule'!$K$51+'Year Schedule'!$L$51)</f>
        <v>#VALUE!</v>
      </c>
      <c r="AY193" s="0" t="e">
        <f aca="true">MAX(0,AX193*(1+(_xlfn.NORM.INV(RAND(),Inputs!$D$39,Inputs!$C$39)))-'Year Schedule'!$K$52+'Year Schedule'!$L$52)</f>
        <v>#VALUE!</v>
      </c>
      <c r="AZ193" s="0" t="e">
        <f aca="true">MAX(0,AY193*(1+(_xlfn.NORM.INV(RAND(),Inputs!$D$39,Inputs!$C$39)))-'Year Schedule'!$K$53+'Year Schedule'!$L$53)</f>
        <v>#VALUE!</v>
      </c>
      <c r="BA193" s="0" t="e">
        <f aca="false">INDEX(C193:AZ193,1,Inputs!$C$6)</f>
        <v>#VALUE!</v>
      </c>
      <c r="BB193" s="0" t="n">
        <f aca="false">IFERROR(EXP(SUMPRODUCT(LN((C193:INDEX(C193:AZ193,1,Inputs!$C$6)+$C$1004:INDEX($C$1004:$AZ$1004,1,Inputs!$C$6))/B193:INDEX(B193:AY193,1,Inputs!$C$6)))/Inputs!$C$6)-1,-1)</f>
        <v>-1</v>
      </c>
    </row>
    <row r="194" customFormat="false" ht="15" hidden="false" customHeight="true" outlineLevel="0" collapsed="false">
      <c r="A194" s="0" t="n">
        <v>192</v>
      </c>
      <c r="B194" s="177" t="n">
        <f aca="false">Inputs!$C$38</f>
        <v>0</v>
      </c>
      <c r="C194" s="0" t="e">
        <f aca="true">MAX(0,B194*(1+(_xlfn.NORM.INV(RAND(),Inputs!$D$39,Inputs!$C$39)))-'Year Schedule'!$K$4+'Year Schedule'!$L$4)</f>
        <v>#VALUE!</v>
      </c>
      <c r="D194" s="0" t="e">
        <f aca="true">MAX(0,C194*(1+(_xlfn.NORM.INV(RAND(),Inputs!$D$39,Inputs!$C$39)))-'Year Schedule'!$K$5+'Year Schedule'!$L$5)</f>
        <v>#VALUE!</v>
      </c>
      <c r="E194" s="0" t="e">
        <f aca="true">MAX(0,D194*(1+(_xlfn.NORM.INV(RAND(),Inputs!$D$39,Inputs!$C$39)))-'Year Schedule'!$K$6+'Year Schedule'!$L$6)</f>
        <v>#VALUE!</v>
      </c>
      <c r="F194" s="0" t="e">
        <f aca="true">MAX(0,E194*(1+(_xlfn.NORM.INV(RAND(),Inputs!$D$39,Inputs!$C$39)))-'Year Schedule'!$K$7+'Year Schedule'!$L$7)</f>
        <v>#VALUE!</v>
      </c>
      <c r="G194" s="0" t="e">
        <f aca="true">MAX(0,F194*(1+(_xlfn.NORM.INV(RAND(),Inputs!$D$39,Inputs!$C$39)))-'Year Schedule'!$K$8+'Year Schedule'!$L$8)</f>
        <v>#VALUE!</v>
      </c>
      <c r="H194" s="0" t="e">
        <f aca="true">MAX(0,G194*(1+(_xlfn.NORM.INV(RAND(),Inputs!$D$39,Inputs!$C$39)))-'Year Schedule'!$K$9+'Year Schedule'!$L$9)</f>
        <v>#VALUE!</v>
      </c>
      <c r="I194" s="0" t="e">
        <f aca="true">MAX(0,H194*(1+(_xlfn.NORM.INV(RAND(),Inputs!$D$39,Inputs!$C$39)))-'Year Schedule'!$K$10+'Year Schedule'!$L$10)</f>
        <v>#VALUE!</v>
      </c>
      <c r="J194" s="0" t="e">
        <f aca="true">MAX(0,I194*(1+(_xlfn.NORM.INV(RAND(),Inputs!$D$39,Inputs!$C$39)))-'Year Schedule'!$K$11+'Year Schedule'!$L$11)</f>
        <v>#VALUE!</v>
      </c>
      <c r="K194" s="0" t="e">
        <f aca="true">MAX(0,J194*(1+(_xlfn.NORM.INV(RAND(),Inputs!$D$39,Inputs!$C$39)))-'Year Schedule'!$K$12+'Year Schedule'!$L$12)</f>
        <v>#VALUE!</v>
      </c>
      <c r="L194" s="0" t="e">
        <f aca="true">MAX(0,K194*(1+(_xlfn.NORM.INV(RAND(),Inputs!$D$39,Inputs!$C$39)))-'Year Schedule'!$K$13+'Year Schedule'!$L$13)</f>
        <v>#VALUE!</v>
      </c>
      <c r="M194" s="0" t="e">
        <f aca="true">MAX(0,L194*(1+(_xlfn.NORM.INV(RAND(),Inputs!$D$39,Inputs!$C$39)))-'Year Schedule'!$K$14+'Year Schedule'!$L$14)</f>
        <v>#VALUE!</v>
      </c>
      <c r="N194" s="0" t="e">
        <f aca="true">MAX(0,M194*(1+(_xlfn.NORM.INV(RAND(),Inputs!$D$39,Inputs!$C$39)))-'Year Schedule'!$K$15+'Year Schedule'!$L$15)</f>
        <v>#VALUE!</v>
      </c>
      <c r="O194" s="0" t="e">
        <f aca="true">MAX(0,N194*(1+(_xlfn.NORM.INV(RAND(),Inputs!$D$39,Inputs!$C$39)))-'Year Schedule'!$K$16+'Year Schedule'!$L$16)</f>
        <v>#VALUE!</v>
      </c>
      <c r="P194" s="0" t="e">
        <f aca="true">MAX(0,O194*(1+(_xlfn.NORM.INV(RAND(),Inputs!$D$39,Inputs!$C$39)))-'Year Schedule'!$K$17+'Year Schedule'!$L$17)</f>
        <v>#VALUE!</v>
      </c>
      <c r="Q194" s="0" t="e">
        <f aca="true">MAX(0,P194*(1+(_xlfn.NORM.INV(RAND(),Inputs!$D$39,Inputs!$C$39)))-'Year Schedule'!$K$18+'Year Schedule'!$L$18)</f>
        <v>#VALUE!</v>
      </c>
      <c r="R194" s="0" t="e">
        <f aca="true">MAX(0,Q194*(1+(_xlfn.NORM.INV(RAND(),Inputs!$D$39,Inputs!$C$39)))-'Year Schedule'!$K$19+'Year Schedule'!$L$19)</f>
        <v>#VALUE!</v>
      </c>
      <c r="S194" s="0" t="e">
        <f aca="true">MAX(0,R194*(1+(_xlfn.NORM.INV(RAND(),Inputs!$D$39,Inputs!$C$39)))-'Year Schedule'!$K$20+'Year Schedule'!$L$20)</f>
        <v>#VALUE!</v>
      </c>
      <c r="T194" s="0" t="e">
        <f aca="true">MAX(0,S194*(1+(_xlfn.NORM.INV(RAND(),Inputs!$D$39,Inputs!$C$39)))-'Year Schedule'!$K$21+'Year Schedule'!$L$21)</f>
        <v>#VALUE!</v>
      </c>
      <c r="U194" s="0" t="e">
        <f aca="true">MAX(0,T194*(1+(_xlfn.NORM.INV(RAND(),Inputs!$D$39,Inputs!$C$39)))-'Year Schedule'!$K$22+'Year Schedule'!$L$22)</f>
        <v>#VALUE!</v>
      </c>
      <c r="V194" s="0" t="e">
        <f aca="true">MAX(0,U194*(1+(_xlfn.NORM.INV(RAND(),Inputs!$D$39,Inputs!$C$39)))-'Year Schedule'!$K$23+'Year Schedule'!$L$23)</f>
        <v>#VALUE!</v>
      </c>
      <c r="W194" s="0" t="e">
        <f aca="true">MAX(0,V194*(1+(_xlfn.NORM.INV(RAND(),Inputs!$D$39,Inputs!$C$39)))-'Year Schedule'!$K$24+'Year Schedule'!$L$24)</f>
        <v>#VALUE!</v>
      </c>
      <c r="X194" s="0" t="e">
        <f aca="true">MAX(0,W194*(1+(_xlfn.NORM.INV(RAND(),Inputs!$D$39,Inputs!$C$39)))-'Year Schedule'!$K$25+'Year Schedule'!$L$25)</f>
        <v>#VALUE!</v>
      </c>
      <c r="Y194" s="0" t="e">
        <f aca="true">MAX(0,X194*(1+(_xlfn.NORM.INV(RAND(),Inputs!$D$39,Inputs!$C$39)))-'Year Schedule'!$K$26+'Year Schedule'!$L$26)</f>
        <v>#VALUE!</v>
      </c>
      <c r="Z194" s="0" t="e">
        <f aca="true">MAX(0,Y194*(1+(_xlfn.NORM.INV(RAND(),Inputs!$D$39,Inputs!$C$39)))-'Year Schedule'!$K$27+'Year Schedule'!$L$27)</f>
        <v>#VALUE!</v>
      </c>
      <c r="AA194" s="0" t="e">
        <f aca="true">MAX(0,Z194*(1+(_xlfn.NORM.INV(RAND(),Inputs!$D$39,Inputs!$C$39)))-'Year Schedule'!$K$28+'Year Schedule'!$L$28)</f>
        <v>#VALUE!</v>
      </c>
      <c r="AB194" s="0" t="e">
        <f aca="true">MAX(0,AA194*(1+(_xlfn.NORM.INV(RAND(),Inputs!$D$39,Inputs!$C$39)))-'Year Schedule'!$K$29+'Year Schedule'!$L$29)</f>
        <v>#VALUE!</v>
      </c>
      <c r="AC194" s="0" t="e">
        <f aca="true">MAX(0,AB194*(1+(_xlfn.NORM.INV(RAND(),Inputs!$D$39,Inputs!$C$39)))-'Year Schedule'!$K$30+'Year Schedule'!$L$30)</f>
        <v>#VALUE!</v>
      </c>
      <c r="AD194" s="0" t="e">
        <f aca="true">MAX(0,AC194*(1+(_xlfn.NORM.INV(RAND(),Inputs!$D$39,Inputs!$C$39)))-'Year Schedule'!$K$31+'Year Schedule'!$L$31)</f>
        <v>#VALUE!</v>
      </c>
      <c r="AE194" s="0" t="e">
        <f aca="true">MAX(0,AD194*(1+(_xlfn.NORM.INV(RAND(),Inputs!$D$39,Inputs!$C$39)))-'Year Schedule'!$K$32+'Year Schedule'!$L$32)</f>
        <v>#VALUE!</v>
      </c>
      <c r="AF194" s="0" t="e">
        <f aca="true">MAX(0,AE194*(1+(_xlfn.NORM.INV(RAND(),Inputs!$D$39,Inputs!$C$39)))-'Year Schedule'!$K$33+'Year Schedule'!$L$33)</f>
        <v>#VALUE!</v>
      </c>
      <c r="AG194" s="0" t="e">
        <f aca="true">MAX(0,AF194*(1+(_xlfn.NORM.INV(RAND(),Inputs!$D$39,Inputs!$C$39)))-'Year Schedule'!$K$34+'Year Schedule'!$L$34)</f>
        <v>#VALUE!</v>
      </c>
      <c r="AH194" s="0" t="e">
        <f aca="true">MAX(0,AG194*(1+(_xlfn.NORM.INV(RAND(),Inputs!$D$39,Inputs!$C$39)))-'Year Schedule'!$K$35+'Year Schedule'!$L$35)</f>
        <v>#VALUE!</v>
      </c>
      <c r="AI194" s="0" t="e">
        <f aca="true">MAX(0,AH194*(1+(_xlfn.NORM.INV(RAND(),Inputs!$D$39,Inputs!$C$39)))-'Year Schedule'!$K$36+'Year Schedule'!$L$36)</f>
        <v>#VALUE!</v>
      </c>
      <c r="AJ194" s="0" t="e">
        <f aca="true">MAX(0,AI194*(1+(_xlfn.NORM.INV(RAND(),Inputs!$D$39,Inputs!$C$39)))-'Year Schedule'!$K$37+'Year Schedule'!$L$37)</f>
        <v>#VALUE!</v>
      </c>
      <c r="AK194" s="0" t="e">
        <f aca="true">MAX(0,AJ194*(1+(_xlfn.NORM.INV(RAND(),Inputs!$D$39,Inputs!$C$39)))-'Year Schedule'!$K$38+'Year Schedule'!$L$38)</f>
        <v>#VALUE!</v>
      </c>
      <c r="AL194" s="0" t="e">
        <f aca="true">MAX(0,AK194*(1+(_xlfn.NORM.INV(RAND(),Inputs!$D$39,Inputs!$C$39)))-'Year Schedule'!$K$39+'Year Schedule'!$L$39)</f>
        <v>#VALUE!</v>
      </c>
      <c r="AM194" s="0" t="e">
        <f aca="true">MAX(0,AL194*(1+(_xlfn.NORM.INV(RAND(),Inputs!$D$39,Inputs!$C$39)))-'Year Schedule'!$K$40+'Year Schedule'!$L$40)</f>
        <v>#VALUE!</v>
      </c>
      <c r="AN194" s="0" t="e">
        <f aca="true">MAX(0,AM194*(1+(_xlfn.NORM.INV(RAND(),Inputs!$D$39,Inputs!$C$39)))-'Year Schedule'!$K$41+'Year Schedule'!$L$41)</f>
        <v>#VALUE!</v>
      </c>
      <c r="AO194" s="0" t="e">
        <f aca="true">MAX(0,AN194*(1+(_xlfn.NORM.INV(RAND(),Inputs!$D$39,Inputs!$C$39)))-'Year Schedule'!$K$42+'Year Schedule'!$L$42)</f>
        <v>#VALUE!</v>
      </c>
      <c r="AP194" s="0" t="e">
        <f aca="true">MAX(0,AO194*(1+(_xlfn.NORM.INV(RAND(),Inputs!$D$39,Inputs!$C$39)))-'Year Schedule'!$K$43+'Year Schedule'!$L$43)</f>
        <v>#VALUE!</v>
      </c>
      <c r="AQ194" s="0" t="e">
        <f aca="true">MAX(0,AP194*(1+(_xlfn.NORM.INV(RAND(),Inputs!$D$39,Inputs!$C$39)))-'Year Schedule'!$K$44+'Year Schedule'!$L$44)</f>
        <v>#VALUE!</v>
      </c>
      <c r="AR194" s="0" t="e">
        <f aca="true">MAX(0,AQ194*(1+(_xlfn.NORM.INV(RAND(),Inputs!$D$39,Inputs!$C$39)))-'Year Schedule'!$K$45+'Year Schedule'!$L$45)</f>
        <v>#VALUE!</v>
      </c>
      <c r="AS194" s="0" t="e">
        <f aca="true">MAX(0,AR194*(1+(_xlfn.NORM.INV(RAND(),Inputs!$D$39,Inputs!$C$39)))-'Year Schedule'!$K$46+'Year Schedule'!$L$46)</f>
        <v>#VALUE!</v>
      </c>
      <c r="AT194" s="0" t="e">
        <f aca="true">MAX(0,AS194*(1+(_xlfn.NORM.INV(RAND(),Inputs!$D$39,Inputs!$C$39)))-'Year Schedule'!$K$47+'Year Schedule'!$L$47)</f>
        <v>#VALUE!</v>
      </c>
      <c r="AU194" s="0" t="e">
        <f aca="true">MAX(0,AT194*(1+(_xlfn.NORM.INV(RAND(),Inputs!$D$39,Inputs!$C$39)))-'Year Schedule'!$K$48+'Year Schedule'!$L$48)</f>
        <v>#VALUE!</v>
      </c>
      <c r="AV194" s="0" t="e">
        <f aca="true">MAX(0,AU194*(1+(_xlfn.NORM.INV(RAND(),Inputs!$D$39,Inputs!$C$39)))-'Year Schedule'!$K$49+'Year Schedule'!$L$49)</f>
        <v>#VALUE!</v>
      </c>
      <c r="AW194" s="0" t="e">
        <f aca="true">MAX(0,AV194*(1+(_xlfn.NORM.INV(RAND(),Inputs!$D$39,Inputs!$C$39)))-'Year Schedule'!$K$50+'Year Schedule'!$L$50)</f>
        <v>#VALUE!</v>
      </c>
      <c r="AX194" s="0" t="e">
        <f aca="true">MAX(0,AW194*(1+(_xlfn.NORM.INV(RAND(),Inputs!$D$39,Inputs!$C$39)))-'Year Schedule'!$K$51+'Year Schedule'!$L$51)</f>
        <v>#VALUE!</v>
      </c>
      <c r="AY194" s="0" t="e">
        <f aca="true">MAX(0,AX194*(1+(_xlfn.NORM.INV(RAND(),Inputs!$D$39,Inputs!$C$39)))-'Year Schedule'!$K$52+'Year Schedule'!$L$52)</f>
        <v>#VALUE!</v>
      </c>
      <c r="AZ194" s="0" t="e">
        <f aca="true">MAX(0,AY194*(1+(_xlfn.NORM.INV(RAND(),Inputs!$D$39,Inputs!$C$39)))-'Year Schedule'!$K$53+'Year Schedule'!$L$53)</f>
        <v>#VALUE!</v>
      </c>
      <c r="BA194" s="0" t="e">
        <f aca="false">INDEX(C194:AZ194,1,Inputs!$C$6)</f>
        <v>#VALUE!</v>
      </c>
      <c r="BB194" s="0" t="n">
        <f aca="false">IFERROR(EXP(SUMPRODUCT(LN((C194:INDEX(C194:AZ194,1,Inputs!$C$6)+$C$1004:INDEX($C$1004:$AZ$1004,1,Inputs!$C$6))/B194:INDEX(B194:AY194,1,Inputs!$C$6)))/Inputs!$C$6)-1,-1)</f>
        <v>-1</v>
      </c>
    </row>
    <row r="195" customFormat="false" ht="15" hidden="false" customHeight="true" outlineLevel="0" collapsed="false">
      <c r="A195" s="0" t="n">
        <v>193</v>
      </c>
      <c r="B195" s="177" t="n">
        <f aca="false">Inputs!$C$38</f>
        <v>0</v>
      </c>
      <c r="C195" s="0" t="e">
        <f aca="true">MAX(0,B195*(1+(_xlfn.NORM.INV(RAND(),Inputs!$D$39,Inputs!$C$39)))-'Year Schedule'!$K$4+'Year Schedule'!$L$4)</f>
        <v>#VALUE!</v>
      </c>
      <c r="D195" s="0" t="e">
        <f aca="true">MAX(0,C195*(1+(_xlfn.NORM.INV(RAND(),Inputs!$D$39,Inputs!$C$39)))-'Year Schedule'!$K$5+'Year Schedule'!$L$5)</f>
        <v>#VALUE!</v>
      </c>
      <c r="E195" s="0" t="e">
        <f aca="true">MAX(0,D195*(1+(_xlfn.NORM.INV(RAND(),Inputs!$D$39,Inputs!$C$39)))-'Year Schedule'!$K$6+'Year Schedule'!$L$6)</f>
        <v>#VALUE!</v>
      </c>
      <c r="F195" s="0" t="e">
        <f aca="true">MAX(0,E195*(1+(_xlfn.NORM.INV(RAND(),Inputs!$D$39,Inputs!$C$39)))-'Year Schedule'!$K$7+'Year Schedule'!$L$7)</f>
        <v>#VALUE!</v>
      </c>
      <c r="G195" s="0" t="e">
        <f aca="true">MAX(0,F195*(1+(_xlfn.NORM.INV(RAND(),Inputs!$D$39,Inputs!$C$39)))-'Year Schedule'!$K$8+'Year Schedule'!$L$8)</f>
        <v>#VALUE!</v>
      </c>
      <c r="H195" s="0" t="e">
        <f aca="true">MAX(0,G195*(1+(_xlfn.NORM.INV(RAND(),Inputs!$D$39,Inputs!$C$39)))-'Year Schedule'!$K$9+'Year Schedule'!$L$9)</f>
        <v>#VALUE!</v>
      </c>
      <c r="I195" s="0" t="e">
        <f aca="true">MAX(0,H195*(1+(_xlfn.NORM.INV(RAND(),Inputs!$D$39,Inputs!$C$39)))-'Year Schedule'!$K$10+'Year Schedule'!$L$10)</f>
        <v>#VALUE!</v>
      </c>
      <c r="J195" s="0" t="e">
        <f aca="true">MAX(0,I195*(1+(_xlfn.NORM.INV(RAND(),Inputs!$D$39,Inputs!$C$39)))-'Year Schedule'!$K$11+'Year Schedule'!$L$11)</f>
        <v>#VALUE!</v>
      </c>
      <c r="K195" s="0" t="e">
        <f aca="true">MAX(0,J195*(1+(_xlfn.NORM.INV(RAND(),Inputs!$D$39,Inputs!$C$39)))-'Year Schedule'!$K$12+'Year Schedule'!$L$12)</f>
        <v>#VALUE!</v>
      </c>
      <c r="L195" s="0" t="e">
        <f aca="true">MAX(0,K195*(1+(_xlfn.NORM.INV(RAND(),Inputs!$D$39,Inputs!$C$39)))-'Year Schedule'!$K$13+'Year Schedule'!$L$13)</f>
        <v>#VALUE!</v>
      </c>
      <c r="M195" s="0" t="e">
        <f aca="true">MAX(0,L195*(1+(_xlfn.NORM.INV(RAND(),Inputs!$D$39,Inputs!$C$39)))-'Year Schedule'!$K$14+'Year Schedule'!$L$14)</f>
        <v>#VALUE!</v>
      </c>
      <c r="N195" s="0" t="e">
        <f aca="true">MAX(0,M195*(1+(_xlfn.NORM.INV(RAND(),Inputs!$D$39,Inputs!$C$39)))-'Year Schedule'!$K$15+'Year Schedule'!$L$15)</f>
        <v>#VALUE!</v>
      </c>
      <c r="O195" s="0" t="e">
        <f aca="true">MAX(0,N195*(1+(_xlfn.NORM.INV(RAND(),Inputs!$D$39,Inputs!$C$39)))-'Year Schedule'!$K$16+'Year Schedule'!$L$16)</f>
        <v>#VALUE!</v>
      </c>
      <c r="P195" s="0" t="e">
        <f aca="true">MAX(0,O195*(1+(_xlfn.NORM.INV(RAND(),Inputs!$D$39,Inputs!$C$39)))-'Year Schedule'!$K$17+'Year Schedule'!$L$17)</f>
        <v>#VALUE!</v>
      </c>
      <c r="Q195" s="0" t="e">
        <f aca="true">MAX(0,P195*(1+(_xlfn.NORM.INV(RAND(),Inputs!$D$39,Inputs!$C$39)))-'Year Schedule'!$K$18+'Year Schedule'!$L$18)</f>
        <v>#VALUE!</v>
      </c>
      <c r="R195" s="0" t="e">
        <f aca="true">MAX(0,Q195*(1+(_xlfn.NORM.INV(RAND(),Inputs!$D$39,Inputs!$C$39)))-'Year Schedule'!$K$19+'Year Schedule'!$L$19)</f>
        <v>#VALUE!</v>
      </c>
      <c r="S195" s="0" t="e">
        <f aca="true">MAX(0,R195*(1+(_xlfn.NORM.INV(RAND(),Inputs!$D$39,Inputs!$C$39)))-'Year Schedule'!$K$20+'Year Schedule'!$L$20)</f>
        <v>#VALUE!</v>
      </c>
      <c r="T195" s="0" t="e">
        <f aca="true">MAX(0,S195*(1+(_xlfn.NORM.INV(RAND(),Inputs!$D$39,Inputs!$C$39)))-'Year Schedule'!$K$21+'Year Schedule'!$L$21)</f>
        <v>#VALUE!</v>
      </c>
      <c r="U195" s="0" t="e">
        <f aca="true">MAX(0,T195*(1+(_xlfn.NORM.INV(RAND(),Inputs!$D$39,Inputs!$C$39)))-'Year Schedule'!$K$22+'Year Schedule'!$L$22)</f>
        <v>#VALUE!</v>
      </c>
      <c r="V195" s="0" t="e">
        <f aca="true">MAX(0,U195*(1+(_xlfn.NORM.INV(RAND(),Inputs!$D$39,Inputs!$C$39)))-'Year Schedule'!$K$23+'Year Schedule'!$L$23)</f>
        <v>#VALUE!</v>
      </c>
      <c r="W195" s="0" t="e">
        <f aca="true">MAX(0,V195*(1+(_xlfn.NORM.INV(RAND(),Inputs!$D$39,Inputs!$C$39)))-'Year Schedule'!$K$24+'Year Schedule'!$L$24)</f>
        <v>#VALUE!</v>
      </c>
      <c r="X195" s="0" t="e">
        <f aca="true">MAX(0,W195*(1+(_xlfn.NORM.INV(RAND(),Inputs!$D$39,Inputs!$C$39)))-'Year Schedule'!$K$25+'Year Schedule'!$L$25)</f>
        <v>#VALUE!</v>
      </c>
      <c r="Y195" s="0" t="e">
        <f aca="true">MAX(0,X195*(1+(_xlfn.NORM.INV(RAND(),Inputs!$D$39,Inputs!$C$39)))-'Year Schedule'!$K$26+'Year Schedule'!$L$26)</f>
        <v>#VALUE!</v>
      </c>
      <c r="Z195" s="0" t="e">
        <f aca="true">MAX(0,Y195*(1+(_xlfn.NORM.INV(RAND(),Inputs!$D$39,Inputs!$C$39)))-'Year Schedule'!$K$27+'Year Schedule'!$L$27)</f>
        <v>#VALUE!</v>
      </c>
      <c r="AA195" s="0" t="e">
        <f aca="true">MAX(0,Z195*(1+(_xlfn.NORM.INV(RAND(),Inputs!$D$39,Inputs!$C$39)))-'Year Schedule'!$K$28+'Year Schedule'!$L$28)</f>
        <v>#VALUE!</v>
      </c>
      <c r="AB195" s="0" t="e">
        <f aca="true">MAX(0,AA195*(1+(_xlfn.NORM.INV(RAND(),Inputs!$D$39,Inputs!$C$39)))-'Year Schedule'!$K$29+'Year Schedule'!$L$29)</f>
        <v>#VALUE!</v>
      </c>
      <c r="AC195" s="0" t="e">
        <f aca="true">MAX(0,AB195*(1+(_xlfn.NORM.INV(RAND(),Inputs!$D$39,Inputs!$C$39)))-'Year Schedule'!$K$30+'Year Schedule'!$L$30)</f>
        <v>#VALUE!</v>
      </c>
      <c r="AD195" s="0" t="e">
        <f aca="true">MAX(0,AC195*(1+(_xlfn.NORM.INV(RAND(),Inputs!$D$39,Inputs!$C$39)))-'Year Schedule'!$K$31+'Year Schedule'!$L$31)</f>
        <v>#VALUE!</v>
      </c>
      <c r="AE195" s="0" t="e">
        <f aca="true">MAX(0,AD195*(1+(_xlfn.NORM.INV(RAND(),Inputs!$D$39,Inputs!$C$39)))-'Year Schedule'!$K$32+'Year Schedule'!$L$32)</f>
        <v>#VALUE!</v>
      </c>
      <c r="AF195" s="0" t="e">
        <f aca="true">MAX(0,AE195*(1+(_xlfn.NORM.INV(RAND(),Inputs!$D$39,Inputs!$C$39)))-'Year Schedule'!$K$33+'Year Schedule'!$L$33)</f>
        <v>#VALUE!</v>
      </c>
      <c r="AG195" s="0" t="e">
        <f aca="true">MAX(0,AF195*(1+(_xlfn.NORM.INV(RAND(),Inputs!$D$39,Inputs!$C$39)))-'Year Schedule'!$K$34+'Year Schedule'!$L$34)</f>
        <v>#VALUE!</v>
      </c>
      <c r="AH195" s="0" t="e">
        <f aca="true">MAX(0,AG195*(1+(_xlfn.NORM.INV(RAND(),Inputs!$D$39,Inputs!$C$39)))-'Year Schedule'!$K$35+'Year Schedule'!$L$35)</f>
        <v>#VALUE!</v>
      </c>
      <c r="AI195" s="0" t="e">
        <f aca="true">MAX(0,AH195*(1+(_xlfn.NORM.INV(RAND(),Inputs!$D$39,Inputs!$C$39)))-'Year Schedule'!$K$36+'Year Schedule'!$L$36)</f>
        <v>#VALUE!</v>
      </c>
      <c r="AJ195" s="0" t="e">
        <f aca="true">MAX(0,AI195*(1+(_xlfn.NORM.INV(RAND(),Inputs!$D$39,Inputs!$C$39)))-'Year Schedule'!$K$37+'Year Schedule'!$L$37)</f>
        <v>#VALUE!</v>
      </c>
      <c r="AK195" s="0" t="e">
        <f aca="true">MAX(0,AJ195*(1+(_xlfn.NORM.INV(RAND(),Inputs!$D$39,Inputs!$C$39)))-'Year Schedule'!$K$38+'Year Schedule'!$L$38)</f>
        <v>#VALUE!</v>
      </c>
      <c r="AL195" s="0" t="e">
        <f aca="true">MAX(0,AK195*(1+(_xlfn.NORM.INV(RAND(),Inputs!$D$39,Inputs!$C$39)))-'Year Schedule'!$K$39+'Year Schedule'!$L$39)</f>
        <v>#VALUE!</v>
      </c>
      <c r="AM195" s="0" t="e">
        <f aca="true">MAX(0,AL195*(1+(_xlfn.NORM.INV(RAND(),Inputs!$D$39,Inputs!$C$39)))-'Year Schedule'!$K$40+'Year Schedule'!$L$40)</f>
        <v>#VALUE!</v>
      </c>
      <c r="AN195" s="0" t="e">
        <f aca="true">MAX(0,AM195*(1+(_xlfn.NORM.INV(RAND(),Inputs!$D$39,Inputs!$C$39)))-'Year Schedule'!$K$41+'Year Schedule'!$L$41)</f>
        <v>#VALUE!</v>
      </c>
      <c r="AO195" s="0" t="e">
        <f aca="true">MAX(0,AN195*(1+(_xlfn.NORM.INV(RAND(),Inputs!$D$39,Inputs!$C$39)))-'Year Schedule'!$K$42+'Year Schedule'!$L$42)</f>
        <v>#VALUE!</v>
      </c>
      <c r="AP195" s="0" t="e">
        <f aca="true">MAX(0,AO195*(1+(_xlfn.NORM.INV(RAND(),Inputs!$D$39,Inputs!$C$39)))-'Year Schedule'!$K$43+'Year Schedule'!$L$43)</f>
        <v>#VALUE!</v>
      </c>
      <c r="AQ195" s="0" t="e">
        <f aca="true">MAX(0,AP195*(1+(_xlfn.NORM.INV(RAND(),Inputs!$D$39,Inputs!$C$39)))-'Year Schedule'!$K$44+'Year Schedule'!$L$44)</f>
        <v>#VALUE!</v>
      </c>
      <c r="AR195" s="0" t="e">
        <f aca="true">MAX(0,AQ195*(1+(_xlfn.NORM.INV(RAND(),Inputs!$D$39,Inputs!$C$39)))-'Year Schedule'!$K$45+'Year Schedule'!$L$45)</f>
        <v>#VALUE!</v>
      </c>
      <c r="AS195" s="0" t="e">
        <f aca="true">MAX(0,AR195*(1+(_xlfn.NORM.INV(RAND(),Inputs!$D$39,Inputs!$C$39)))-'Year Schedule'!$K$46+'Year Schedule'!$L$46)</f>
        <v>#VALUE!</v>
      </c>
      <c r="AT195" s="0" t="e">
        <f aca="true">MAX(0,AS195*(1+(_xlfn.NORM.INV(RAND(),Inputs!$D$39,Inputs!$C$39)))-'Year Schedule'!$K$47+'Year Schedule'!$L$47)</f>
        <v>#VALUE!</v>
      </c>
      <c r="AU195" s="0" t="e">
        <f aca="true">MAX(0,AT195*(1+(_xlfn.NORM.INV(RAND(),Inputs!$D$39,Inputs!$C$39)))-'Year Schedule'!$K$48+'Year Schedule'!$L$48)</f>
        <v>#VALUE!</v>
      </c>
      <c r="AV195" s="0" t="e">
        <f aca="true">MAX(0,AU195*(1+(_xlfn.NORM.INV(RAND(),Inputs!$D$39,Inputs!$C$39)))-'Year Schedule'!$K$49+'Year Schedule'!$L$49)</f>
        <v>#VALUE!</v>
      </c>
      <c r="AW195" s="0" t="e">
        <f aca="true">MAX(0,AV195*(1+(_xlfn.NORM.INV(RAND(),Inputs!$D$39,Inputs!$C$39)))-'Year Schedule'!$K$50+'Year Schedule'!$L$50)</f>
        <v>#VALUE!</v>
      </c>
      <c r="AX195" s="0" t="e">
        <f aca="true">MAX(0,AW195*(1+(_xlfn.NORM.INV(RAND(),Inputs!$D$39,Inputs!$C$39)))-'Year Schedule'!$K$51+'Year Schedule'!$L$51)</f>
        <v>#VALUE!</v>
      </c>
      <c r="AY195" s="0" t="e">
        <f aca="true">MAX(0,AX195*(1+(_xlfn.NORM.INV(RAND(),Inputs!$D$39,Inputs!$C$39)))-'Year Schedule'!$K$52+'Year Schedule'!$L$52)</f>
        <v>#VALUE!</v>
      </c>
      <c r="AZ195" s="0" t="e">
        <f aca="true">MAX(0,AY195*(1+(_xlfn.NORM.INV(RAND(),Inputs!$D$39,Inputs!$C$39)))-'Year Schedule'!$K$53+'Year Schedule'!$L$53)</f>
        <v>#VALUE!</v>
      </c>
      <c r="BA195" s="0" t="e">
        <f aca="false">INDEX(C195:AZ195,1,Inputs!$C$6)</f>
        <v>#VALUE!</v>
      </c>
      <c r="BB195" s="0" t="n">
        <f aca="false">IFERROR(EXP(SUMPRODUCT(LN((C195:INDEX(C195:AZ195,1,Inputs!$C$6)+$C$1004:INDEX($C$1004:$AZ$1004,1,Inputs!$C$6))/B195:INDEX(B195:AY195,1,Inputs!$C$6)))/Inputs!$C$6)-1,-1)</f>
        <v>-1</v>
      </c>
    </row>
    <row r="196" customFormat="false" ht="15" hidden="false" customHeight="true" outlineLevel="0" collapsed="false">
      <c r="A196" s="0" t="n">
        <v>194</v>
      </c>
      <c r="B196" s="177" t="n">
        <f aca="false">Inputs!$C$38</f>
        <v>0</v>
      </c>
      <c r="C196" s="0" t="e">
        <f aca="true">MAX(0,B196*(1+(_xlfn.NORM.INV(RAND(),Inputs!$D$39,Inputs!$C$39)))-'Year Schedule'!$K$4+'Year Schedule'!$L$4)</f>
        <v>#VALUE!</v>
      </c>
      <c r="D196" s="0" t="e">
        <f aca="true">MAX(0,C196*(1+(_xlfn.NORM.INV(RAND(),Inputs!$D$39,Inputs!$C$39)))-'Year Schedule'!$K$5+'Year Schedule'!$L$5)</f>
        <v>#VALUE!</v>
      </c>
      <c r="E196" s="0" t="e">
        <f aca="true">MAX(0,D196*(1+(_xlfn.NORM.INV(RAND(),Inputs!$D$39,Inputs!$C$39)))-'Year Schedule'!$K$6+'Year Schedule'!$L$6)</f>
        <v>#VALUE!</v>
      </c>
      <c r="F196" s="0" t="e">
        <f aca="true">MAX(0,E196*(1+(_xlfn.NORM.INV(RAND(),Inputs!$D$39,Inputs!$C$39)))-'Year Schedule'!$K$7+'Year Schedule'!$L$7)</f>
        <v>#VALUE!</v>
      </c>
      <c r="G196" s="0" t="e">
        <f aca="true">MAX(0,F196*(1+(_xlfn.NORM.INV(RAND(),Inputs!$D$39,Inputs!$C$39)))-'Year Schedule'!$K$8+'Year Schedule'!$L$8)</f>
        <v>#VALUE!</v>
      </c>
      <c r="H196" s="0" t="e">
        <f aca="true">MAX(0,G196*(1+(_xlfn.NORM.INV(RAND(),Inputs!$D$39,Inputs!$C$39)))-'Year Schedule'!$K$9+'Year Schedule'!$L$9)</f>
        <v>#VALUE!</v>
      </c>
      <c r="I196" s="0" t="e">
        <f aca="true">MAX(0,H196*(1+(_xlfn.NORM.INV(RAND(),Inputs!$D$39,Inputs!$C$39)))-'Year Schedule'!$K$10+'Year Schedule'!$L$10)</f>
        <v>#VALUE!</v>
      </c>
      <c r="J196" s="0" t="e">
        <f aca="true">MAX(0,I196*(1+(_xlfn.NORM.INV(RAND(),Inputs!$D$39,Inputs!$C$39)))-'Year Schedule'!$K$11+'Year Schedule'!$L$11)</f>
        <v>#VALUE!</v>
      </c>
      <c r="K196" s="0" t="e">
        <f aca="true">MAX(0,J196*(1+(_xlfn.NORM.INV(RAND(),Inputs!$D$39,Inputs!$C$39)))-'Year Schedule'!$K$12+'Year Schedule'!$L$12)</f>
        <v>#VALUE!</v>
      </c>
      <c r="L196" s="0" t="e">
        <f aca="true">MAX(0,K196*(1+(_xlfn.NORM.INV(RAND(),Inputs!$D$39,Inputs!$C$39)))-'Year Schedule'!$K$13+'Year Schedule'!$L$13)</f>
        <v>#VALUE!</v>
      </c>
      <c r="M196" s="0" t="e">
        <f aca="true">MAX(0,L196*(1+(_xlfn.NORM.INV(RAND(),Inputs!$D$39,Inputs!$C$39)))-'Year Schedule'!$K$14+'Year Schedule'!$L$14)</f>
        <v>#VALUE!</v>
      </c>
      <c r="N196" s="0" t="e">
        <f aca="true">MAX(0,M196*(1+(_xlfn.NORM.INV(RAND(),Inputs!$D$39,Inputs!$C$39)))-'Year Schedule'!$K$15+'Year Schedule'!$L$15)</f>
        <v>#VALUE!</v>
      </c>
      <c r="O196" s="0" t="e">
        <f aca="true">MAX(0,N196*(1+(_xlfn.NORM.INV(RAND(),Inputs!$D$39,Inputs!$C$39)))-'Year Schedule'!$K$16+'Year Schedule'!$L$16)</f>
        <v>#VALUE!</v>
      </c>
      <c r="P196" s="0" t="e">
        <f aca="true">MAX(0,O196*(1+(_xlfn.NORM.INV(RAND(),Inputs!$D$39,Inputs!$C$39)))-'Year Schedule'!$K$17+'Year Schedule'!$L$17)</f>
        <v>#VALUE!</v>
      </c>
      <c r="Q196" s="0" t="e">
        <f aca="true">MAX(0,P196*(1+(_xlfn.NORM.INV(RAND(),Inputs!$D$39,Inputs!$C$39)))-'Year Schedule'!$K$18+'Year Schedule'!$L$18)</f>
        <v>#VALUE!</v>
      </c>
      <c r="R196" s="0" t="e">
        <f aca="true">MAX(0,Q196*(1+(_xlfn.NORM.INV(RAND(),Inputs!$D$39,Inputs!$C$39)))-'Year Schedule'!$K$19+'Year Schedule'!$L$19)</f>
        <v>#VALUE!</v>
      </c>
      <c r="S196" s="0" t="e">
        <f aca="true">MAX(0,R196*(1+(_xlfn.NORM.INV(RAND(),Inputs!$D$39,Inputs!$C$39)))-'Year Schedule'!$K$20+'Year Schedule'!$L$20)</f>
        <v>#VALUE!</v>
      </c>
      <c r="T196" s="0" t="e">
        <f aca="true">MAX(0,S196*(1+(_xlfn.NORM.INV(RAND(),Inputs!$D$39,Inputs!$C$39)))-'Year Schedule'!$K$21+'Year Schedule'!$L$21)</f>
        <v>#VALUE!</v>
      </c>
      <c r="U196" s="0" t="e">
        <f aca="true">MAX(0,T196*(1+(_xlfn.NORM.INV(RAND(),Inputs!$D$39,Inputs!$C$39)))-'Year Schedule'!$K$22+'Year Schedule'!$L$22)</f>
        <v>#VALUE!</v>
      </c>
      <c r="V196" s="0" t="e">
        <f aca="true">MAX(0,U196*(1+(_xlfn.NORM.INV(RAND(),Inputs!$D$39,Inputs!$C$39)))-'Year Schedule'!$K$23+'Year Schedule'!$L$23)</f>
        <v>#VALUE!</v>
      </c>
      <c r="W196" s="0" t="e">
        <f aca="true">MAX(0,V196*(1+(_xlfn.NORM.INV(RAND(),Inputs!$D$39,Inputs!$C$39)))-'Year Schedule'!$K$24+'Year Schedule'!$L$24)</f>
        <v>#VALUE!</v>
      </c>
      <c r="X196" s="0" t="e">
        <f aca="true">MAX(0,W196*(1+(_xlfn.NORM.INV(RAND(),Inputs!$D$39,Inputs!$C$39)))-'Year Schedule'!$K$25+'Year Schedule'!$L$25)</f>
        <v>#VALUE!</v>
      </c>
      <c r="Y196" s="0" t="e">
        <f aca="true">MAX(0,X196*(1+(_xlfn.NORM.INV(RAND(),Inputs!$D$39,Inputs!$C$39)))-'Year Schedule'!$K$26+'Year Schedule'!$L$26)</f>
        <v>#VALUE!</v>
      </c>
      <c r="Z196" s="0" t="e">
        <f aca="true">MAX(0,Y196*(1+(_xlfn.NORM.INV(RAND(),Inputs!$D$39,Inputs!$C$39)))-'Year Schedule'!$K$27+'Year Schedule'!$L$27)</f>
        <v>#VALUE!</v>
      </c>
      <c r="AA196" s="0" t="e">
        <f aca="true">MAX(0,Z196*(1+(_xlfn.NORM.INV(RAND(),Inputs!$D$39,Inputs!$C$39)))-'Year Schedule'!$K$28+'Year Schedule'!$L$28)</f>
        <v>#VALUE!</v>
      </c>
      <c r="AB196" s="0" t="e">
        <f aca="true">MAX(0,AA196*(1+(_xlfn.NORM.INV(RAND(),Inputs!$D$39,Inputs!$C$39)))-'Year Schedule'!$K$29+'Year Schedule'!$L$29)</f>
        <v>#VALUE!</v>
      </c>
      <c r="AC196" s="0" t="e">
        <f aca="true">MAX(0,AB196*(1+(_xlfn.NORM.INV(RAND(),Inputs!$D$39,Inputs!$C$39)))-'Year Schedule'!$K$30+'Year Schedule'!$L$30)</f>
        <v>#VALUE!</v>
      </c>
      <c r="AD196" s="0" t="e">
        <f aca="true">MAX(0,AC196*(1+(_xlfn.NORM.INV(RAND(),Inputs!$D$39,Inputs!$C$39)))-'Year Schedule'!$K$31+'Year Schedule'!$L$31)</f>
        <v>#VALUE!</v>
      </c>
      <c r="AE196" s="0" t="e">
        <f aca="true">MAX(0,AD196*(1+(_xlfn.NORM.INV(RAND(),Inputs!$D$39,Inputs!$C$39)))-'Year Schedule'!$K$32+'Year Schedule'!$L$32)</f>
        <v>#VALUE!</v>
      </c>
      <c r="AF196" s="0" t="e">
        <f aca="true">MAX(0,AE196*(1+(_xlfn.NORM.INV(RAND(),Inputs!$D$39,Inputs!$C$39)))-'Year Schedule'!$K$33+'Year Schedule'!$L$33)</f>
        <v>#VALUE!</v>
      </c>
      <c r="AG196" s="0" t="e">
        <f aca="true">MAX(0,AF196*(1+(_xlfn.NORM.INV(RAND(),Inputs!$D$39,Inputs!$C$39)))-'Year Schedule'!$K$34+'Year Schedule'!$L$34)</f>
        <v>#VALUE!</v>
      </c>
      <c r="AH196" s="0" t="e">
        <f aca="true">MAX(0,AG196*(1+(_xlfn.NORM.INV(RAND(),Inputs!$D$39,Inputs!$C$39)))-'Year Schedule'!$K$35+'Year Schedule'!$L$35)</f>
        <v>#VALUE!</v>
      </c>
      <c r="AI196" s="0" t="e">
        <f aca="true">MAX(0,AH196*(1+(_xlfn.NORM.INV(RAND(),Inputs!$D$39,Inputs!$C$39)))-'Year Schedule'!$K$36+'Year Schedule'!$L$36)</f>
        <v>#VALUE!</v>
      </c>
      <c r="AJ196" s="0" t="e">
        <f aca="true">MAX(0,AI196*(1+(_xlfn.NORM.INV(RAND(),Inputs!$D$39,Inputs!$C$39)))-'Year Schedule'!$K$37+'Year Schedule'!$L$37)</f>
        <v>#VALUE!</v>
      </c>
      <c r="AK196" s="0" t="e">
        <f aca="true">MAX(0,AJ196*(1+(_xlfn.NORM.INV(RAND(),Inputs!$D$39,Inputs!$C$39)))-'Year Schedule'!$K$38+'Year Schedule'!$L$38)</f>
        <v>#VALUE!</v>
      </c>
      <c r="AL196" s="0" t="e">
        <f aca="true">MAX(0,AK196*(1+(_xlfn.NORM.INV(RAND(),Inputs!$D$39,Inputs!$C$39)))-'Year Schedule'!$K$39+'Year Schedule'!$L$39)</f>
        <v>#VALUE!</v>
      </c>
      <c r="AM196" s="0" t="e">
        <f aca="true">MAX(0,AL196*(1+(_xlfn.NORM.INV(RAND(),Inputs!$D$39,Inputs!$C$39)))-'Year Schedule'!$K$40+'Year Schedule'!$L$40)</f>
        <v>#VALUE!</v>
      </c>
      <c r="AN196" s="0" t="e">
        <f aca="true">MAX(0,AM196*(1+(_xlfn.NORM.INV(RAND(),Inputs!$D$39,Inputs!$C$39)))-'Year Schedule'!$K$41+'Year Schedule'!$L$41)</f>
        <v>#VALUE!</v>
      </c>
      <c r="AO196" s="0" t="e">
        <f aca="true">MAX(0,AN196*(1+(_xlfn.NORM.INV(RAND(),Inputs!$D$39,Inputs!$C$39)))-'Year Schedule'!$K$42+'Year Schedule'!$L$42)</f>
        <v>#VALUE!</v>
      </c>
      <c r="AP196" s="0" t="e">
        <f aca="true">MAX(0,AO196*(1+(_xlfn.NORM.INV(RAND(),Inputs!$D$39,Inputs!$C$39)))-'Year Schedule'!$K$43+'Year Schedule'!$L$43)</f>
        <v>#VALUE!</v>
      </c>
      <c r="AQ196" s="0" t="e">
        <f aca="true">MAX(0,AP196*(1+(_xlfn.NORM.INV(RAND(),Inputs!$D$39,Inputs!$C$39)))-'Year Schedule'!$K$44+'Year Schedule'!$L$44)</f>
        <v>#VALUE!</v>
      </c>
      <c r="AR196" s="0" t="e">
        <f aca="true">MAX(0,AQ196*(1+(_xlfn.NORM.INV(RAND(),Inputs!$D$39,Inputs!$C$39)))-'Year Schedule'!$K$45+'Year Schedule'!$L$45)</f>
        <v>#VALUE!</v>
      </c>
      <c r="AS196" s="0" t="e">
        <f aca="true">MAX(0,AR196*(1+(_xlfn.NORM.INV(RAND(),Inputs!$D$39,Inputs!$C$39)))-'Year Schedule'!$K$46+'Year Schedule'!$L$46)</f>
        <v>#VALUE!</v>
      </c>
      <c r="AT196" s="0" t="e">
        <f aca="true">MAX(0,AS196*(1+(_xlfn.NORM.INV(RAND(),Inputs!$D$39,Inputs!$C$39)))-'Year Schedule'!$K$47+'Year Schedule'!$L$47)</f>
        <v>#VALUE!</v>
      </c>
      <c r="AU196" s="0" t="e">
        <f aca="true">MAX(0,AT196*(1+(_xlfn.NORM.INV(RAND(),Inputs!$D$39,Inputs!$C$39)))-'Year Schedule'!$K$48+'Year Schedule'!$L$48)</f>
        <v>#VALUE!</v>
      </c>
      <c r="AV196" s="0" t="e">
        <f aca="true">MAX(0,AU196*(1+(_xlfn.NORM.INV(RAND(),Inputs!$D$39,Inputs!$C$39)))-'Year Schedule'!$K$49+'Year Schedule'!$L$49)</f>
        <v>#VALUE!</v>
      </c>
      <c r="AW196" s="0" t="e">
        <f aca="true">MAX(0,AV196*(1+(_xlfn.NORM.INV(RAND(),Inputs!$D$39,Inputs!$C$39)))-'Year Schedule'!$K$50+'Year Schedule'!$L$50)</f>
        <v>#VALUE!</v>
      </c>
      <c r="AX196" s="0" t="e">
        <f aca="true">MAX(0,AW196*(1+(_xlfn.NORM.INV(RAND(),Inputs!$D$39,Inputs!$C$39)))-'Year Schedule'!$K$51+'Year Schedule'!$L$51)</f>
        <v>#VALUE!</v>
      </c>
      <c r="AY196" s="0" t="e">
        <f aca="true">MAX(0,AX196*(1+(_xlfn.NORM.INV(RAND(),Inputs!$D$39,Inputs!$C$39)))-'Year Schedule'!$K$52+'Year Schedule'!$L$52)</f>
        <v>#VALUE!</v>
      </c>
      <c r="AZ196" s="0" t="e">
        <f aca="true">MAX(0,AY196*(1+(_xlfn.NORM.INV(RAND(),Inputs!$D$39,Inputs!$C$39)))-'Year Schedule'!$K$53+'Year Schedule'!$L$53)</f>
        <v>#VALUE!</v>
      </c>
      <c r="BA196" s="0" t="e">
        <f aca="false">INDEX(C196:AZ196,1,Inputs!$C$6)</f>
        <v>#VALUE!</v>
      </c>
      <c r="BB196" s="0" t="n">
        <f aca="false">IFERROR(EXP(SUMPRODUCT(LN((C196:INDEX(C196:AZ196,1,Inputs!$C$6)+$C$1004:INDEX($C$1004:$AZ$1004,1,Inputs!$C$6))/B196:INDEX(B196:AY196,1,Inputs!$C$6)))/Inputs!$C$6)-1,-1)</f>
        <v>-1</v>
      </c>
    </row>
    <row r="197" customFormat="false" ht="15" hidden="false" customHeight="true" outlineLevel="0" collapsed="false">
      <c r="A197" s="0" t="n">
        <v>195</v>
      </c>
      <c r="B197" s="177" t="n">
        <f aca="false">Inputs!$C$38</f>
        <v>0</v>
      </c>
      <c r="C197" s="0" t="e">
        <f aca="true">MAX(0,B197*(1+(_xlfn.NORM.INV(RAND(),Inputs!$D$39,Inputs!$C$39)))-'Year Schedule'!$K$4+'Year Schedule'!$L$4)</f>
        <v>#VALUE!</v>
      </c>
      <c r="D197" s="0" t="e">
        <f aca="true">MAX(0,C197*(1+(_xlfn.NORM.INV(RAND(),Inputs!$D$39,Inputs!$C$39)))-'Year Schedule'!$K$5+'Year Schedule'!$L$5)</f>
        <v>#VALUE!</v>
      </c>
      <c r="E197" s="0" t="e">
        <f aca="true">MAX(0,D197*(1+(_xlfn.NORM.INV(RAND(),Inputs!$D$39,Inputs!$C$39)))-'Year Schedule'!$K$6+'Year Schedule'!$L$6)</f>
        <v>#VALUE!</v>
      </c>
      <c r="F197" s="0" t="e">
        <f aca="true">MAX(0,E197*(1+(_xlfn.NORM.INV(RAND(),Inputs!$D$39,Inputs!$C$39)))-'Year Schedule'!$K$7+'Year Schedule'!$L$7)</f>
        <v>#VALUE!</v>
      </c>
      <c r="G197" s="0" t="e">
        <f aca="true">MAX(0,F197*(1+(_xlfn.NORM.INV(RAND(),Inputs!$D$39,Inputs!$C$39)))-'Year Schedule'!$K$8+'Year Schedule'!$L$8)</f>
        <v>#VALUE!</v>
      </c>
      <c r="H197" s="0" t="e">
        <f aca="true">MAX(0,G197*(1+(_xlfn.NORM.INV(RAND(),Inputs!$D$39,Inputs!$C$39)))-'Year Schedule'!$K$9+'Year Schedule'!$L$9)</f>
        <v>#VALUE!</v>
      </c>
      <c r="I197" s="0" t="e">
        <f aca="true">MAX(0,H197*(1+(_xlfn.NORM.INV(RAND(),Inputs!$D$39,Inputs!$C$39)))-'Year Schedule'!$K$10+'Year Schedule'!$L$10)</f>
        <v>#VALUE!</v>
      </c>
      <c r="J197" s="0" t="e">
        <f aca="true">MAX(0,I197*(1+(_xlfn.NORM.INV(RAND(),Inputs!$D$39,Inputs!$C$39)))-'Year Schedule'!$K$11+'Year Schedule'!$L$11)</f>
        <v>#VALUE!</v>
      </c>
      <c r="K197" s="0" t="e">
        <f aca="true">MAX(0,J197*(1+(_xlfn.NORM.INV(RAND(),Inputs!$D$39,Inputs!$C$39)))-'Year Schedule'!$K$12+'Year Schedule'!$L$12)</f>
        <v>#VALUE!</v>
      </c>
      <c r="L197" s="0" t="e">
        <f aca="true">MAX(0,K197*(1+(_xlfn.NORM.INV(RAND(),Inputs!$D$39,Inputs!$C$39)))-'Year Schedule'!$K$13+'Year Schedule'!$L$13)</f>
        <v>#VALUE!</v>
      </c>
      <c r="M197" s="0" t="e">
        <f aca="true">MAX(0,L197*(1+(_xlfn.NORM.INV(RAND(),Inputs!$D$39,Inputs!$C$39)))-'Year Schedule'!$K$14+'Year Schedule'!$L$14)</f>
        <v>#VALUE!</v>
      </c>
      <c r="N197" s="0" t="e">
        <f aca="true">MAX(0,M197*(1+(_xlfn.NORM.INV(RAND(),Inputs!$D$39,Inputs!$C$39)))-'Year Schedule'!$K$15+'Year Schedule'!$L$15)</f>
        <v>#VALUE!</v>
      </c>
      <c r="O197" s="0" t="e">
        <f aca="true">MAX(0,N197*(1+(_xlfn.NORM.INV(RAND(),Inputs!$D$39,Inputs!$C$39)))-'Year Schedule'!$K$16+'Year Schedule'!$L$16)</f>
        <v>#VALUE!</v>
      </c>
      <c r="P197" s="0" t="e">
        <f aca="true">MAX(0,O197*(1+(_xlfn.NORM.INV(RAND(),Inputs!$D$39,Inputs!$C$39)))-'Year Schedule'!$K$17+'Year Schedule'!$L$17)</f>
        <v>#VALUE!</v>
      </c>
      <c r="Q197" s="0" t="e">
        <f aca="true">MAX(0,P197*(1+(_xlfn.NORM.INV(RAND(),Inputs!$D$39,Inputs!$C$39)))-'Year Schedule'!$K$18+'Year Schedule'!$L$18)</f>
        <v>#VALUE!</v>
      </c>
      <c r="R197" s="0" t="e">
        <f aca="true">MAX(0,Q197*(1+(_xlfn.NORM.INV(RAND(),Inputs!$D$39,Inputs!$C$39)))-'Year Schedule'!$K$19+'Year Schedule'!$L$19)</f>
        <v>#VALUE!</v>
      </c>
      <c r="S197" s="0" t="e">
        <f aca="true">MAX(0,R197*(1+(_xlfn.NORM.INV(RAND(),Inputs!$D$39,Inputs!$C$39)))-'Year Schedule'!$K$20+'Year Schedule'!$L$20)</f>
        <v>#VALUE!</v>
      </c>
      <c r="T197" s="0" t="e">
        <f aca="true">MAX(0,S197*(1+(_xlfn.NORM.INV(RAND(),Inputs!$D$39,Inputs!$C$39)))-'Year Schedule'!$K$21+'Year Schedule'!$L$21)</f>
        <v>#VALUE!</v>
      </c>
      <c r="U197" s="0" t="e">
        <f aca="true">MAX(0,T197*(1+(_xlfn.NORM.INV(RAND(),Inputs!$D$39,Inputs!$C$39)))-'Year Schedule'!$K$22+'Year Schedule'!$L$22)</f>
        <v>#VALUE!</v>
      </c>
      <c r="V197" s="0" t="e">
        <f aca="true">MAX(0,U197*(1+(_xlfn.NORM.INV(RAND(),Inputs!$D$39,Inputs!$C$39)))-'Year Schedule'!$K$23+'Year Schedule'!$L$23)</f>
        <v>#VALUE!</v>
      </c>
      <c r="W197" s="0" t="e">
        <f aca="true">MAX(0,V197*(1+(_xlfn.NORM.INV(RAND(),Inputs!$D$39,Inputs!$C$39)))-'Year Schedule'!$K$24+'Year Schedule'!$L$24)</f>
        <v>#VALUE!</v>
      </c>
      <c r="X197" s="0" t="e">
        <f aca="true">MAX(0,W197*(1+(_xlfn.NORM.INV(RAND(),Inputs!$D$39,Inputs!$C$39)))-'Year Schedule'!$K$25+'Year Schedule'!$L$25)</f>
        <v>#VALUE!</v>
      </c>
      <c r="Y197" s="0" t="e">
        <f aca="true">MAX(0,X197*(1+(_xlfn.NORM.INV(RAND(),Inputs!$D$39,Inputs!$C$39)))-'Year Schedule'!$K$26+'Year Schedule'!$L$26)</f>
        <v>#VALUE!</v>
      </c>
      <c r="Z197" s="0" t="e">
        <f aca="true">MAX(0,Y197*(1+(_xlfn.NORM.INV(RAND(),Inputs!$D$39,Inputs!$C$39)))-'Year Schedule'!$K$27+'Year Schedule'!$L$27)</f>
        <v>#VALUE!</v>
      </c>
      <c r="AA197" s="0" t="e">
        <f aca="true">MAX(0,Z197*(1+(_xlfn.NORM.INV(RAND(),Inputs!$D$39,Inputs!$C$39)))-'Year Schedule'!$K$28+'Year Schedule'!$L$28)</f>
        <v>#VALUE!</v>
      </c>
      <c r="AB197" s="0" t="e">
        <f aca="true">MAX(0,AA197*(1+(_xlfn.NORM.INV(RAND(),Inputs!$D$39,Inputs!$C$39)))-'Year Schedule'!$K$29+'Year Schedule'!$L$29)</f>
        <v>#VALUE!</v>
      </c>
      <c r="AC197" s="0" t="e">
        <f aca="true">MAX(0,AB197*(1+(_xlfn.NORM.INV(RAND(),Inputs!$D$39,Inputs!$C$39)))-'Year Schedule'!$K$30+'Year Schedule'!$L$30)</f>
        <v>#VALUE!</v>
      </c>
      <c r="AD197" s="0" t="e">
        <f aca="true">MAX(0,AC197*(1+(_xlfn.NORM.INV(RAND(),Inputs!$D$39,Inputs!$C$39)))-'Year Schedule'!$K$31+'Year Schedule'!$L$31)</f>
        <v>#VALUE!</v>
      </c>
      <c r="AE197" s="0" t="e">
        <f aca="true">MAX(0,AD197*(1+(_xlfn.NORM.INV(RAND(),Inputs!$D$39,Inputs!$C$39)))-'Year Schedule'!$K$32+'Year Schedule'!$L$32)</f>
        <v>#VALUE!</v>
      </c>
      <c r="AF197" s="0" t="e">
        <f aca="true">MAX(0,AE197*(1+(_xlfn.NORM.INV(RAND(),Inputs!$D$39,Inputs!$C$39)))-'Year Schedule'!$K$33+'Year Schedule'!$L$33)</f>
        <v>#VALUE!</v>
      </c>
      <c r="AG197" s="0" t="e">
        <f aca="true">MAX(0,AF197*(1+(_xlfn.NORM.INV(RAND(),Inputs!$D$39,Inputs!$C$39)))-'Year Schedule'!$K$34+'Year Schedule'!$L$34)</f>
        <v>#VALUE!</v>
      </c>
      <c r="AH197" s="0" t="e">
        <f aca="true">MAX(0,AG197*(1+(_xlfn.NORM.INV(RAND(),Inputs!$D$39,Inputs!$C$39)))-'Year Schedule'!$K$35+'Year Schedule'!$L$35)</f>
        <v>#VALUE!</v>
      </c>
      <c r="AI197" s="0" t="e">
        <f aca="true">MAX(0,AH197*(1+(_xlfn.NORM.INV(RAND(),Inputs!$D$39,Inputs!$C$39)))-'Year Schedule'!$K$36+'Year Schedule'!$L$36)</f>
        <v>#VALUE!</v>
      </c>
      <c r="AJ197" s="0" t="e">
        <f aca="true">MAX(0,AI197*(1+(_xlfn.NORM.INV(RAND(),Inputs!$D$39,Inputs!$C$39)))-'Year Schedule'!$K$37+'Year Schedule'!$L$37)</f>
        <v>#VALUE!</v>
      </c>
      <c r="AK197" s="0" t="e">
        <f aca="true">MAX(0,AJ197*(1+(_xlfn.NORM.INV(RAND(),Inputs!$D$39,Inputs!$C$39)))-'Year Schedule'!$K$38+'Year Schedule'!$L$38)</f>
        <v>#VALUE!</v>
      </c>
      <c r="AL197" s="0" t="e">
        <f aca="true">MAX(0,AK197*(1+(_xlfn.NORM.INV(RAND(),Inputs!$D$39,Inputs!$C$39)))-'Year Schedule'!$K$39+'Year Schedule'!$L$39)</f>
        <v>#VALUE!</v>
      </c>
      <c r="AM197" s="0" t="e">
        <f aca="true">MAX(0,AL197*(1+(_xlfn.NORM.INV(RAND(),Inputs!$D$39,Inputs!$C$39)))-'Year Schedule'!$K$40+'Year Schedule'!$L$40)</f>
        <v>#VALUE!</v>
      </c>
      <c r="AN197" s="0" t="e">
        <f aca="true">MAX(0,AM197*(1+(_xlfn.NORM.INV(RAND(),Inputs!$D$39,Inputs!$C$39)))-'Year Schedule'!$K$41+'Year Schedule'!$L$41)</f>
        <v>#VALUE!</v>
      </c>
      <c r="AO197" s="0" t="e">
        <f aca="true">MAX(0,AN197*(1+(_xlfn.NORM.INV(RAND(),Inputs!$D$39,Inputs!$C$39)))-'Year Schedule'!$K$42+'Year Schedule'!$L$42)</f>
        <v>#VALUE!</v>
      </c>
      <c r="AP197" s="0" t="e">
        <f aca="true">MAX(0,AO197*(1+(_xlfn.NORM.INV(RAND(),Inputs!$D$39,Inputs!$C$39)))-'Year Schedule'!$K$43+'Year Schedule'!$L$43)</f>
        <v>#VALUE!</v>
      </c>
      <c r="AQ197" s="0" t="e">
        <f aca="true">MAX(0,AP197*(1+(_xlfn.NORM.INV(RAND(),Inputs!$D$39,Inputs!$C$39)))-'Year Schedule'!$K$44+'Year Schedule'!$L$44)</f>
        <v>#VALUE!</v>
      </c>
      <c r="AR197" s="0" t="e">
        <f aca="true">MAX(0,AQ197*(1+(_xlfn.NORM.INV(RAND(),Inputs!$D$39,Inputs!$C$39)))-'Year Schedule'!$K$45+'Year Schedule'!$L$45)</f>
        <v>#VALUE!</v>
      </c>
      <c r="AS197" s="0" t="e">
        <f aca="true">MAX(0,AR197*(1+(_xlfn.NORM.INV(RAND(),Inputs!$D$39,Inputs!$C$39)))-'Year Schedule'!$K$46+'Year Schedule'!$L$46)</f>
        <v>#VALUE!</v>
      </c>
      <c r="AT197" s="0" t="e">
        <f aca="true">MAX(0,AS197*(1+(_xlfn.NORM.INV(RAND(),Inputs!$D$39,Inputs!$C$39)))-'Year Schedule'!$K$47+'Year Schedule'!$L$47)</f>
        <v>#VALUE!</v>
      </c>
      <c r="AU197" s="0" t="e">
        <f aca="true">MAX(0,AT197*(1+(_xlfn.NORM.INV(RAND(),Inputs!$D$39,Inputs!$C$39)))-'Year Schedule'!$K$48+'Year Schedule'!$L$48)</f>
        <v>#VALUE!</v>
      </c>
      <c r="AV197" s="0" t="e">
        <f aca="true">MAX(0,AU197*(1+(_xlfn.NORM.INV(RAND(),Inputs!$D$39,Inputs!$C$39)))-'Year Schedule'!$K$49+'Year Schedule'!$L$49)</f>
        <v>#VALUE!</v>
      </c>
      <c r="AW197" s="0" t="e">
        <f aca="true">MAX(0,AV197*(1+(_xlfn.NORM.INV(RAND(),Inputs!$D$39,Inputs!$C$39)))-'Year Schedule'!$K$50+'Year Schedule'!$L$50)</f>
        <v>#VALUE!</v>
      </c>
      <c r="AX197" s="0" t="e">
        <f aca="true">MAX(0,AW197*(1+(_xlfn.NORM.INV(RAND(),Inputs!$D$39,Inputs!$C$39)))-'Year Schedule'!$K$51+'Year Schedule'!$L$51)</f>
        <v>#VALUE!</v>
      </c>
      <c r="AY197" s="0" t="e">
        <f aca="true">MAX(0,AX197*(1+(_xlfn.NORM.INV(RAND(),Inputs!$D$39,Inputs!$C$39)))-'Year Schedule'!$K$52+'Year Schedule'!$L$52)</f>
        <v>#VALUE!</v>
      </c>
      <c r="AZ197" s="0" t="e">
        <f aca="true">MAX(0,AY197*(1+(_xlfn.NORM.INV(RAND(),Inputs!$D$39,Inputs!$C$39)))-'Year Schedule'!$K$53+'Year Schedule'!$L$53)</f>
        <v>#VALUE!</v>
      </c>
      <c r="BA197" s="0" t="e">
        <f aca="false">INDEX(C197:AZ197,1,Inputs!$C$6)</f>
        <v>#VALUE!</v>
      </c>
      <c r="BB197" s="0" t="n">
        <f aca="false">IFERROR(EXP(SUMPRODUCT(LN((C197:INDEX(C197:AZ197,1,Inputs!$C$6)+$C$1004:INDEX($C$1004:$AZ$1004,1,Inputs!$C$6))/B197:INDEX(B197:AY197,1,Inputs!$C$6)))/Inputs!$C$6)-1,-1)</f>
        <v>-1</v>
      </c>
    </row>
    <row r="198" customFormat="false" ht="15" hidden="false" customHeight="true" outlineLevel="0" collapsed="false">
      <c r="A198" s="0" t="n">
        <v>196</v>
      </c>
      <c r="B198" s="177" t="n">
        <f aca="false">Inputs!$C$38</f>
        <v>0</v>
      </c>
      <c r="C198" s="0" t="e">
        <f aca="true">MAX(0,B198*(1+(_xlfn.NORM.INV(RAND(),Inputs!$D$39,Inputs!$C$39)))-'Year Schedule'!$K$4+'Year Schedule'!$L$4)</f>
        <v>#VALUE!</v>
      </c>
      <c r="D198" s="0" t="e">
        <f aca="true">MAX(0,C198*(1+(_xlfn.NORM.INV(RAND(),Inputs!$D$39,Inputs!$C$39)))-'Year Schedule'!$K$5+'Year Schedule'!$L$5)</f>
        <v>#VALUE!</v>
      </c>
      <c r="E198" s="0" t="e">
        <f aca="true">MAX(0,D198*(1+(_xlfn.NORM.INV(RAND(),Inputs!$D$39,Inputs!$C$39)))-'Year Schedule'!$K$6+'Year Schedule'!$L$6)</f>
        <v>#VALUE!</v>
      </c>
      <c r="F198" s="0" t="e">
        <f aca="true">MAX(0,E198*(1+(_xlfn.NORM.INV(RAND(),Inputs!$D$39,Inputs!$C$39)))-'Year Schedule'!$K$7+'Year Schedule'!$L$7)</f>
        <v>#VALUE!</v>
      </c>
      <c r="G198" s="0" t="e">
        <f aca="true">MAX(0,F198*(1+(_xlfn.NORM.INV(RAND(),Inputs!$D$39,Inputs!$C$39)))-'Year Schedule'!$K$8+'Year Schedule'!$L$8)</f>
        <v>#VALUE!</v>
      </c>
      <c r="H198" s="0" t="e">
        <f aca="true">MAX(0,G198*(1+(_xlfn.NORM.INV(RAND(),Inputs!$D$39,Inputs!$C$39)))-'Year Schedule'!$K$9+'Year Schedule'!$L$9)</f>
        <v>#VALUE!</v>
      </c>
      <c r="I198" s="0" t="e">
        <f aca="true">MAX(0,H198*(1+(_xlfn.NORM.INV(RAND(),Inputs!$D$39,Inputs!$C$39)))-'Year Schedule'!$K$10+'Year Schedule'!$L$10)</f>
        <v>#VALUE!</v>
      </c>
      <c r="J198" s="0" t="e">
        <f aca="true">MAX(0,I198*(1+(_xlfn.NORM.INV(RAND(),Inputs!$D$39,Inputs!$C$39)))-'Year Schedule'!$K$11+'Year Schedule'!$L$11)</f>
        <v>#VALUE!</v>
      </c>
      <c r="K198" s="0" t="e">
        <f aca="true">MAX(0,J198*(1+(_xlfn.NORM.INV(RAND(),Inputs!$D$39,Inputs!$C$39)))-'Year Schedule'!$K$12+'Year Schedule'!$L$12)</f>
        <v>#VALUE!</v>
      </c>
      <c r="L198" s="0" t="e">
        <f aca="true">MAX(0,K198*(1+(_xlfn.NORM.INV(RAND(),Inputs!$D$39,Inputs!$C$39)))-'Year Schedule'!$K$13+'Year Schedule'!$L$13)</f>
        <v>#VALUE!</v>
      </c>
      <c r="M198" s="0" t="e">
        <f aca="true">MAX(0,L198*(1+(_xlfn.NORM.INV(RAND(),Inputs!$D$39,Inputs!$C$39)))-'Year Schedule'!$K$14+'Year Schedule'!$L$14)</f>
        <v>#VALUE!</v>
      </c>
      <c r="N198" s="0" t="e">
        <f aca="true">MAX(0,M198*(1+(_xlfn.NORM.INV(RAND(),Inputs!$D$39,Inputs!$C$39)))-'Year Schedule'!$K$15+'Year Schedule'!$L$15)</f>
        <v>#VALUE!</v>
      </c>
      <c r="O198" s="0" t="e">
        <f aca="true">MAX(0,N198*(1+(_xlfn.NORM.INV(RAND(),Inputs!$D$39,Inputs!$C$39)))-'Year Schedule'!$K$16+'Year Schedule'!$L$16)</f>
        <v>#VALUE!</v>
      </c>
      <c r="P198" s="0" t="e">
        <f aca="true">MAX(0,O198*(1+(_xlfn.NORM.INV(RAND(),Inputs!$D$39,Inputs!$C$39)))-'Year Schedule'!$K$17+'Year Schedule'!$L$17)</f>
        <v>#VALUE!</v>
      </c>
      <c r="Q198" s="0" t="e">
        <f aca="true">MAX(0,P198*(1+(_xlfn.NORM.INV(RAND(),Inputs!$D$39,Inputs!$C$39)))-'Year Schedule'!$K$18+'Year Schedule'!$L$18)</f>
        <v>#VALUE!</v>
      </c>
      <c r="R198" s="0" t="e">
        <f aca="true">MAX(0,Q198*(1+(_xlfn.NORM.INV(RAND(),Inputs!$D$39,Inputs!$C$39)))-'Year Schedule'!$K$19+'Year Schedule'!$L$19)</f>
        <v>#VALUE!</v>
      </c>
      <c r="S198" s="0" t="e">
        <f aca="true">MAX(0,R198*(1+(_xlfn.NORM.INV(RAND(),Inputs!$D$39,Inputs!$C$39)))-'Year Schedule'!$K$20+'Year Schedule'!$L$20)</f>
        <v>#VALUE!</v>
      </c>
      <c r="T198" s="0" t="e">
        <f aca="true">MAX(0,S198*(1+(_xlfn.NORM.INV(RAND(),Inputs!$D$39,Inputs!$C$39)))-'Year Schedule'!$K$21+'Year Schedule'!$L$21)</f>
        <v>#VALUE!</v>
      </c>
      <c r="U198" s="0" t="e">
        <f aca="true">MAX(0,T198*(1+(_xlfn.NORM.INV(RAND(),Inputs!$D$39,Inputs!$C$39)))-'Year Schedule'!$K$22+'Year Schedule'!$L$22)</f>
        <v>#VALUE!</v>
      </c>
      <c r="V198" s="0" t="e">
        <f aca="true">MAX(0,U198*(1+(_xlfn.NORM.INV(RAND(),Inputs!$D$39,Inputs!$C$39)))-'Year Schedule'!$K$23+'Year Schedule'!$L$23)</f>
        <v>#VALUE!</v>
      </c>
      <c r="W198" s="0" t="e">
        <f aca="true">MAX(0,V198*(1+(_xlfn.NORM.INV(RAND(),Inputs!$D$39,Inputs!$C$39)))-'Year Schedule'!$K$24+'Year Schedule'!$L$24)</f>
        <v>#VALUE!</v>
      </c>
      <c r="X198" s="0" t="e">
        <f aca="true">MAX(0,W198*(1+(_xlfn.NORM.INV(RAND(),Inputs!$D$39,Inputs!$C$39)))-'Year Schedule'!$K$25+'Year Schedule'!$L$25)</f>
        <v>#VALUE!</v>
      </c>
      <c r="Y198" s="0" t="e">
        <f aca="true">MAX(0,X198*(1+(_xlfn.NORM.INV(RAND(),Inputs!$D$39,Inputs!$C$39)))-'Year Schedule'!$K$26+'Year Schedule'!$L$26)</f>
        <v>#VALUE!</v>
      </c>
      <c r="Z198" s="0" t="e">
        <f aca="true">MAX(0,Y198*(1+(_xlfn.NORM.INV(RAND(),Inputs!$D$39,Inputs!$C$39)))-'Year Schedule'!$K$27+'Year Schedule'!$L$27)</f>
        <v>#VALUE!</v>
      </c>
      <c r="AA198" s="0" t="e">
        <f aca="true">MAX(0,Z198*(1+(_xlfn.NORM.INV(RAND(),Inputs!$D$39,Inputs!$C$39)))-'Year Schedule'!$K$28+'Year Schedule'!$L$28)</f>
        <v>#VALUE!</v>
      </c>
      <c r="AB198" s="0" t="e">
        <f aca="true">MAX(0,AA198*(1+(_xlfn.NORM.INV(RAND(),Inputs!$D$39,Inputs!$C$39)))-'Year Schedule'!$K$29+'Year Schedule'!$L$29)</f>
        <v>#VALUE!</v>
      </c>
      <c r="AC198" s="0" t="e">
        <f aca="true">MAX(0,AB198*(1+(_xlfn.NORM.INV(RAND(),Inputs!$D$39,Inputs!$C$39)))-'Year Schedule'!$K$30+'Year Schedule'!$L$30)</f>
        <v>#VALUE!</v>
      </c>
      <c r="AD198" s="0" t="e">
        <f aca="true">MAX(0,AC198*(1+(_xlfn.NORM.INV(RAND(),Inputs!$D$39,Inputs!$C$39)))-'Year Schedule'!$K$31+'Year Schedule'!$L$31)</f>
        <v>#VALUE!</v>
      </c>
      <c r="AE198" s="0" t="e">
        <f aca="true">MAX(0,AD198*(1+(_xlfn.NORM.INV(RAND(),Inputs!$D$39,Inputs!$C$39)))-'Year Schedule'!$K$32+'Year Schedule'!$L$32)</f>
        <v>#VALUE!</v>
      </c>
      <c r="AF198" s="0" t="e">
        <f aca="true">MAX(0,AE198*(1+(_xlfn.NORM.INV(RAND(),Inputs!$D$39,Inputs!$C$39)))-'Year Schedule'!$K$33+'Year Schedule'!$L$33)</f>
        <v>#VALUE!</v>
      </c>
      <c r="AG198" s="0" t="e">
        <f aca="true">MAX(0,AF198*(1+(_xlfn.NORM.INV(RAND(),Inputs!$D$39,Inputs!$C$39)))-'Year Schedule'!$K$34+'Year Schedule'!$L$34)</f>
        <v>#VALUE!</v>
      </c>
      <c r="AH198" s="0" t="e">
        <f aca="true">MAX(0,AG198*(1+(_xlfn.NORM.INV(RAND(),Inputs!$D$39,Inputs!$C$39)))-'Year Schedule'!$K$35+'Year Schedule'!$L$35)</f>
        <v>#VALUE!</v>
      </c>
      <c r="AI198" s="0" t="e">
        <f aca="true">MAX(0,AH198*(1+(_xlfn.NORM.INV(RAND(),Inputs!$D$39,Inputs!$C$39)))-'Year Schedule'!$K$36+'Year Schedule'!$L$36)</f>
        <v>#VALUE!</v>
      </c>
      <c r="AJ198" s="0" t="e">
        <f aca="true">MAX(0,AI198*(1+(_xlfn.NORM.INV(RAND(),Inputs!$D$39,Inputs!$C$39)))-'Year Schedule'!$K$37+'Year Schedule'!$L$37)</f>
        <v>#VALUE!</v>
      </c>
      <c r="AK198" s="0" t="e">
        <f aca="true">MAX(0,AJ198*(1+(_xlfn.NORM.INV(RAND(),Inputs!$D$39,Inputs!$C$39)))-'Year Schedule'!$K$38+'Year Schedule'!$L$38)</f>
        <v>#VALUE!</v>
      </c>
      <c r="AL198" s="0" t="e">
        <f aca="true">MAX(0,AK198*(1+(_xlfn.NORM.INV(RAND(),Inputs!$D$39,Inputs!$C$39)))-'Year Schedule'!$K$39+'Year Schedule'!$L$39)</f>
        <v>#VALUE!</v>
      </c>
      <c r="AM198" s="0" t="e">
        <f aca="true">MAX(0,AL198*(1+(_xlfn.NORM.INV(RAND(),Inputs!$D$39,Inputs!$C$39)))-'Year Schedule'!$K$40+'Year Schedule'!$L$40)</f>
        <v>#VALUE!</v>
      </c>
      <c r="AN198" s="0" t="e">
        <f aca="true">MAX(0,AM198*(1+(_xlfn.NORM.INV(RAND(),Inputs!$D$39,Inputs!$C$39)))-'Year Schedule'!$K$41+'Year Schedule'!$L$41)</f>
        <v>#VALUE!</v>
      </c>
      <c r="AO198" s="0" t="e">
        <f aca="true">MAX(0,AN198*(1+(_xlfn.NORM.INV(RAND(),Inputs!$D$39,Inputs!$C$39)))-'Year Schedule'!$K$42+'Year Schedule'!$L$42)</f>
        <v>#VALUE!</v>
      </c>
      <c r="AP198" s="0" t="e">
        <f aca="true">MAX(0,AO198*(1+(_xlfn.NORM.INV(RAND(),Inputs!$D$39,Inputs!$C$39)))-'Year Schedule'!$K$43+'Year Schedule'!$L$43)</f>
        <v>#VALUE!</v>
      </c>
      <c r="AQ198" s="0" t="e">
        <f aca="true">MAX(0,AP198*(1+(_xlfn.NORM.INV(RAND(),Inputs!$D$39,Inputs!$C$39)))-'Year Schedule'!$K$44+'Year Schedule'!$L$44)</f>
        <v>#VALUE!</v>
      </c>
      <c r="AR198" s="0" t="e">
        <f aca="true">MAX(0,AQ198*(1+(_xlfn.NORM.INV(RAND(),Inputs!$D$39,Inputs!$C$39)))-'Year Schedule'!$K$45+'Year Schedule'!$L$45)</f>
        <v>#VALUE!</v>
      </c>
      <c r="AS198" s="0" t="e">
        <f aca="true">MAX(0,AR198*(1+(_xlfn.NORM.INV(RAND(),Inputs!$D$39,Inputs!$C$39)))-'Year Schedule'!$K$46+'Year Schedule'!$L$46)</f>
        <v>#VALUE!</v>
      </c>
      <c r="AT198" s="0" t="e">
        <f aca="true">MAX(0,AS198*(1+(_xlfn.NORM.INV(RAND(),Inputs!$D$39,Inputs!$C$39)))-'Year Schedule'!$K$47+'Year Schedule'!$L$47)</f>
        <v>#VALUE!</v>
      </c>
      <c r="AU198" s="0" t="e">
        <f aca="true">MAX(0,AT198*(1+(_xlfn.NORM.INV(RAND(),Inputs!$D$39,Inputs!$C$39)))-'Year Schedule'!$K$48+'Year Schedule'!$L$48)</f>
        <v>#VALUE!</v>
      </c>
      <c r="AV198" s="0" t="e">
        <f aca="true">MAX(0,AU198*(1+(_xlfn.NORM.INV(RAND(),Inputs!$D$39,Inputs!$C$39)))-'Year Schedule'!$K$49+'Year Schedule'!$L$49)</f>
        <v>#VALUE!</v>
      </c>
      <c r="AW198" s="0" t="e">
        <f aca="true">MAX(0,AV198*(1+(_xlfn.NORM.INV(RAND(),Inputs!$D$39,Inputs!$C$39)))-'Year Schedule'!$K$50+'Year Schedule'!$L$50)</f>
        <v>#VALUE!</v>
      </c>
      <c r="AX198" s="0" t="e">
        <f aca="true">MAX(0,AW198*(1+(_xlfn.NORM.INV(RAND(),Inputs!$D$39,Inputs!$C$39)))-'Year Schedule'!$K$51+'Year Schedule'!$L$51)</f>
        <v>#VALUE!</v>
      </c>
      <c r="AY198" s="0" t="e">
        <f aca="true">MAX(0,AX198*(1+(_xlfn.NORM.INV(RAND(),Inputs!$D$39,Inputs!$C$39)))-'Year Schedule'!$K$52+'Year Schedule'!$L$52)</f>
        <v>#VALUE!</v>
      </c>
      <c r="AZ198" s="0" t="e">
        <f aca="true">MAX(0,AY198*(1+(_xlfn.NORM.INV(RAND(),Inputs!$D$39,Inputs!$C$39)))-'Year Schedule'!$K$53+'Year Schedule'!$L$53)</f>
        <v>#VALUE!</v>
      </c>
      <c r="BA198" s="0" t="e">
        <f aca="false">INDEX(C198:AZ198,1,Inputs!$C$6)</f>
        <v>#VALUE!</v>
      </c>
      <c r="BB198" s="0" t="n">
        <f aca="false">IFERROR(EXP(SUMPRODUCT(LN((C198:INDEX(C198:AZ198,1,Inputs!$C$6)+$C$1004:INDEX($C$1004:$AZ$1004,1,Inputs!$C$6))/B198:INDEX(B198:AY198,1,Inputs!$C$6)))/Inputs!$C$6)-1,-1)</f>
        <v>-1</v>
      </c>
    </row>
    <row r="199" customFormat="false" ht="15" hidden="false" customHeight="true" outlineLevel="0" collapsed="false">
      <c r="A199" s="0" t="n">
        <v>197</v>
      </c>
      <c r="B199" s="177" t="n">
        <f aca="false">Inputs!$C$38</f>
        <v>0</v>
      </c>
      <c r="C199" s="0" t="e">
        <f aca="true">MAX(0,B199*(1+(_xlfn.NORM.INV(RAND(),Inputs!$D$39,Inputs!$C$39)))-'Year Schedule'!$K$4+'Year Schedule'!$L$4)</f>
        <v>#VALUE!</v>
      </c>
      <c r="D199" s="0" t="e">
        <f aca="true">MAX(0,C199*(1+(_xlfn.NORM.INV(RAND(),Inputs!$D$39,Inputs!$C$39)))-'Year Schedule'!$K$5+'Year Schedule'!$L$5)</f>
        <v>#VALUE!</v>
      </c>
      <c r="E199" s="0" t="e">
        <f aca="true">MAX(0,D199*(1+(_xlfn.NORM.INV(RAND(),Inputs!$D$39,Inputs!$C$39)))-'Year Schedule'!$K$6+'Year Schedule'!$L$6)</f>
        <v>#VALUE!</v>
      </c>
      <c r="F199" s="0" t="e">
        <f aca="true">MAX(0,E199*(1+(_xlfn.NORM.INV(RAND(),Inputs!$D$39,Inputs!$C$39)))-'Year Schedule'!$K$7+'Year Schedule'!$L$7)</f>
        <v>#VALUE!</v>
      </c>
      <c r="G199" s="0" t="e">
        <f aca="true">MAX(0,F199*(1+(_xlfn.NORM.INV(RAND(),Inputs!$D$39,Inputs!$C$39)))-'Year Schedule'!$K$8+'Year Schedule'!$L$8)</f>
        <v>#VALUE!</v>
      </c>
      <c r="H199" s="0" t="e">
        <f aca="true">MAX(0,G199*(1+(_xlfn.NORM.INV(RAND(),Inputs!$D$39,Inputs!$C$39)))-'Year Schedule'!$K$9+'Year Schedule'!$L$9)</f>
        <v>#VALUE!</v>
      </c>
      <c r="I199" s="0" t="e">
        <f aca="true">MAX(0,H199*(1+(_xlfn.NORM.INV(RAND(),Inputs!$D$39,Inputs!$C$39)))-'Year Schedule'!$K$10+'Year Schedule'!$L$10)</f>
        <v>#VALUE!</v>
      </c>
      <c r="J199" s="0" t="e">
        <f aca="true">MAX(0,I199*(1+(_xlfn.NORM.INV(RAND(),Inputs!$D$39,Inputs!$C$39)))-'Year Schedule'!$K$11+'Year Schedule'!$L$11)</f>
        <v>#VALUE!</v>
      </c>
      <c r="K199" s="0" t="e">
        <f aca="true">MAX(0,J199*(1+(_xlfn.NORM.INV(RAND(),Inputs!$D$39,Inputs!$C$39)))-'Year Schedule'!$K$12+'Year Schedule'!$L$12)</f>
        <v>#VALUE!</v>
      </c>
      <c r="L199" s="0" t="e">
        <f aca="true">MAX(0,K199*(1+(_xlfn.NORM.INV(RAND(),Inputs!$D$39,Inputs!$C$39)))-'Year Schedule'!$K$13+'Year Schedule'!$L$13)</f>
        <v>#VALUE!</v>
      </c>
      <c r="M199" s="0" t="e">
        <f aca="true">MAX(0,L199*(1+(_xlfn.NORM.INV(RAND(),Inputs!$D$39,Inputs!$C$39)))-'Year Schedule'!$K$14+'Year Schedule'!$L$14)</f>
        <v>#VALUE!</v>
      </c>
      <c r="N199" s="0" t="e">
        <f aca="true">MAX(0,M199*(1+(_xlfn.NORM.INV(RAND(),Inputs!$D$39,Inputs!$C$39)))-'Year Schedule'!$K$15+'Year Schedule'!$L$15)</f>
        <v>#VALUE!</v>
      </c>
      <c r="O199" s="0" t="e">
        <f aca="true">MAX(0,N199*(1+(_xlfn.NORM.INV(RAND(),Inputs!$D$39,Inputs!$C$39)))-'Year Schedule'!$K$16+'Year Schedule'!$L$16)</f>
        <v>#VALUE!</v>
      </c>
      <c r="P199" s="0" t="e">
        <f aca="true">MAX(0,O199*(1+(_xlfn.NORM.INV(RAND(),Inputs!$D$39,Inputs!$C$39)))-'Year Schedule'!$K$17+'Year Schedule'!$L$17)</f>
        <v>#VALUE!</v>
      </c>
      <c r="Q199" s="0" t="e">
        <f aca="true">MAX(0,P199*(1+(_xlfn.NORM.INV(RAND(),Inputs!$D$39,Inputs!$C$39)))-'Year Schedule'!$K$18+'Year Schedule'!$L$18)</f>
        <v>#VALUE!</v>
      </c>
      <c r="R199" s="0" t="e">
        <f aca="true">MAX(0,Q199*(1+(_xlfn.NORM.INV(RAND(),Inputs!$D$39,Inputs!$C$39)))-'Year Schedule'!$K$19+'Year Schedule'!$L$19)</f>
        <v>#VALUE!</v>
      </c>
      <c r="S199" s="0" t="e">
        <f aca="true">MAX(0,R199*(1+(_xlfn.NORM.INV(RAND(),Inputs!$D$39,Inputs!$C$39)))-'Year Schedule'!$K$20+'Year Schedule'!$L$20)</f>
        <v>#VALUE!</v>
      </c>
      <c r="T199" s="0" t="e">
        <f aca="true">MAX(0,S199*(1+(_xlfn.NORM.INV(RAND(),Inputs!$D$39,Inputs!$C$39)))-'Year Schedule'!$K$21+'Year Schedule'!$L$21)</f>
        <v>#VALUE!</v>
      </c>
      <c r="U199" s="0" t="e">
        <f aca="true">MAX(0,T199*(1+(_xlfn.NORM.INV(RAND(),Inputs!$D$39,Inputs!$C$39)))-'Year Schedule'!$K$22+'Year Schedule'!$L$22)</f>
        <v>#VALUE!</v>
      </c>
      <c r="V199" s="0" t="e">
        <f aca="true">MAX(0,U199*(1+(_xlfn.NORM.INV(RAND(),Inputs!$D$39,Inputs!$C$39)))-'Year Schedule'!$K$23+'Year Schedule'!$L$23)</f>
        <v>#VALUE!</v>
      </c>
      <c r="W199" s="0" t="e">
        <f aca="true">MAX(0,V199*(1+(_xlfn.NORM.INV(RAND(),Inputs!$D$39,Inputs!$C$39)))-'Year Schedule'!$K$24+'Year Schedule'!$L$24)</f>
        <v>#VALUE!</v>
      </c>
      <c r="X199" s="0" t="e">
        <f aca="true">MAX(0,W199*(1+(_xlfn.NORM.INV(RAND(),Inputs!$D$39,Inputs!$C$39)))-'Year Schedule'!$K$25+'Year Schedule'!$L$25)</f>
        <v>#VALUE!</v>
      </c>
      <c r="Y199" s="0" t="e">
        <f aca="true">MAX(0,X199*(1+(_xlfn.NORM.INV(RAND(),Inputs!$D$39,Inputs!$C$39)))-'Year Schedule'!$K$26+'Year Schedule'!$L$26)</f>
        <v>#VALUE!</v>
      </c>
      <c r="Z199" s="0" t="e">
        <f aca="true">MAX(0,Y199*(1+(_xlfn.NORM.INV(RAND(),Inputs!$D$39,Inputs!$C$39)))-'Year Schedule'!$K$27+'Year Schedule'!$L$27)</f>
        <v>#VALUE!</v>
      </c>
      <c r="AA199" s="0" t="e">
        <f aca="true">MAX(0,Z199*(1+(_xlfn.NORM.INV(RAND(),Inputs!$D$39,Inputs!$C$39)))-'Year Schedule'!$K$28+'Year Schedule'!$L$28)</f>
        <v>#VALUE!</v>
      </c>
      <c r="AB199" s="0" t="e">
        <f aca="true">MAX(0,AA199*(1+(_xlfn.NORM.INV(RAND(),Inputs!$D$39,Inputs!$C$39)))-'Year Schedule'!$K$29+'Year Schedule'!$L$29)</f>
        <v>#VALUE!</v>
      </c>
      <c r="AC199" s="0" t="e">
        <f aca="true">MAX(0,AB199*(1+(_xlfn.NORM.INV(RAND(),Inputs!$D$39,Inputs!$C$39)))-'Year Schedule'!$K$30+'Year Schedule'!$L$30)</f>
        <v>#VALUE!</v>
      </c>
      <c r="AD199" s="0" t="e">
        <f aca="true">MAX(0,AC199*(1+(_xlfn.NORM.INV(RAND(),Inputs!$D$39,Inputs!$C$39)))-'Year Schedule'!$K$31+'Year Schedule'!$L$31)</f>
        <v>#VALUE!</v>
      </c>
      <c r="AE199" s="0" t="e">
        <f aca="true">MAX(0,AD199*(1+(_xlfn.NORM.INV(RAND(),Inputs!$D$39,Inputs!$C$39)))-'Year Schedule'!$K$32+'Year Schedule'!$L$32)</f>
        <v>#VALUE!</v>
      </c>
      <c r="AF199" s="0" t="e">
        <f aca="true">MAX(0,AE199*(1+(_xlfn.NORM.INV(RAND(),Inputs!$D$39,Inputs!$C$39)))-'Year Schedule'!$K$33+'Year Schedule'!$L$33)</f>
        <v>#VALUE!</v>
      </c>
      <c r="AG199" s="0" t="e">
        <f aca="true">MAX(0,AF199*(1+(_xlfn.NORM.INV(RAND(),Inputs!$D$39,Inputs!$C$39)))-'Year Schedule'!$K$34+'Year Schedule'!$L$34)</f>
        <v>#VALUE!</v>
      </c>
      <c r="AH199" s="0" t="e">
        <f aca="true">MAX(0,AG199*(1+(_xlfn.NORM.INV(RAND(),Inputs!$D$39,Inputs!$C$39)))-'Year Schedule'!$K$35+'Year Schedule'!$L$35)</f>
        <v>#VALUE!</v>
      </c>
      <c r="AI199" s="0" t="e">
        <f aca="true">MAX(0,AH199*(1+(_xlfn.NORM.INV(RAND(),Inputs!$D$39,Inputs!$C$39)))-'Year Schedule'!$K$36+'Year Schedule'!$L$36)</f>
        <v>#VALUE!</v>
      </c>
      <c r="AJ199" s="0" t="e">
        <f aca="true">MAX(0,AI199*(1+(_xlfn.NORM.INV(RAND(),Inputs!$D$39,Inputs!$C$39)))-'Year Schedule'!$K$37+'Year Schedule'!$L$37)</f>
        <v>#VALUE!</v>
      </c>
      <c r="AK199" s="0" t="e">
        <f aca="true">MAX(0,AJ199*(1+(_xlfn.NORM.INV(RAND(),Inputs!$D$39,Inputs!$C$39)))-'Year Schedule'!$K$38+'Year Schedule'!$L$38)</f>
        <v>#VALUE!</v>
      </c>
      <c r="AL199" s="0" t="e">
        <f aca="true">MAX(0,AK199*(1+(_xlfn.NORM.INV(RAND(),Inputs!$D$39,Inputs!$C$39)))-'Year Schedule'!$K$39+'Year Schedule'!$L$39)</f>
        <v>#VALUE!</v>
      </c>
      <c r="AM199" s="0" t="e">
        <f aca="true">MAX(0,AL199*(1+(_xlfn.NORM.INV(RAND(),Inputs!$D$39,Inputs!$C$39)))-'Year Schedule'!$K$40+'Year Schedule'!$L$40)</f>
        <v>#VALUE!</v>
      </c>
      <c r="AN199" s="0" t="e">
        <f aca="true">MAX(0,AM199*(1+(_xlfn.NORM.INV(RAND(),Inputs!$D$39,Inputs!$C$39)))-'Year Schedule'!$K$41+'Year Schedule'!$L$41)</f>
        <v>#VALUE!</v>
      </c>
      <c r="AO199" s="0" t="e">
        <f aca="true">MAX(0,AN199*(1+(_xlfn.NORM.INV(RAND(),Inputs!$D$39,Inputs!$C$39)))-'Year Schedule'!$K$42+'Year Schedule'!$L$42)</f>
        <v>#VALUE!</v>
      </c>
      <c r="AP199" s="0" t="e">
        <f aca="true">MAX(0,AO199*(1+(_xlfn.NORM.INV(RAND(),Inputs!$D$39,Inputs!$C$39)))-'Year Schedule'!$K$43+'Year Schedule'!$L$43)</f>
        <v>#VALUE!</v>
      </c>
      <c r="AQ199" s="0" t="e">
        <f aca="true">MAX(0,AP199*(1+(_xlfn.NORM.INV(RAND(),Inputs!$D$39,Inputs!$C$39)))-'Year Schedule'!$K$44+'Year Schedule'!$L$44)</f>
        <v>#VALUE!</v>
      </c>
      <c r="AR199" s="0" t="e">
        <f aca="true">MAX(0,AQ199*(1+(_xlfn.NORM.INV(RAND(),Inputs!$D$39,Inputs!$C$39)))-'Year Schedule'!$K$45+'Year Schedule'!$L$45)</f>
        <v>#VALUE!</v>
      </c>
      <c r="AS199" s="0" t="e">
        <f aca="true">MAX(0,AR199*(1+(_xlfn.NORM.INV(RAND(),Inputs!$D$39,Inputs!$C$39)))-'Year Schedule'!$K$46+'Year Schedule'!$L$46)</f>
        <v>#VALUE!</v>
      </c>
      <c r="AT199" s="0" t="e">
        <f aca="true">MAX(0,AS199*(1+(_xlfn.NORM.INV(RAND(),Inputs!$D$39,Inputs!$C$39)))-'Year Schedule'!$K$47+'Year Schedule'!$L$47)</f>
        <v>#VALUE!</v>
      </c>
      <c r="AU199" s="0" t="e">
        <f aca="true">MAX(0,AT199*(1+(_xlfn.NORM.INV(RAND(),Inputs!$D$39,Inputs!$C$39)))-'Year Schedule'!$K$48+'Year Schedule'!$L$48)</f>
        <v>#VALUE!</v>
      </c>
      <c r="AV199" s="0" t="e">
        <f aca="true">MAX(0,AU199*(1+(_xlfn.NORM.INV(RAND(),Inputs!$D$39,Inputs!$C$39)))-'Year Schedule'!$K$49+'Year Schedule'!$L$49)</f>
        <v>#VALUE!</v>
      </c>
      <c r="AW199" s="0" t="e">
        <f aca="true">MAX(0,AV199*(1+(_xlfn.NORM.INV(RAND(),Inputs!$D$39,Inputs!$C$39)))-'Year Schedule'!$K$50+'Year Schedule'!$L$50)</f>
        <v>#VALUE!</v>
      </c>
      <c r="AX199" s="0" t="e">
        <f aca="true">MAX(0,AW199*(1+(_xlfn.NORM.INV(RAND(),Inputs!$D$39,Inputs!$C$39)))-'Year Schedule'!$K$51+'Year Schedule'!$L$51)</f>
        <v>#VALUE!</v>
      </c>
      <c r="AY199" s="0" t="e">
        <f aca="true">MAX(0,AX199*(1+(_xlfn.NORM.INV(RAND(),Inputs!$D$39,Inputs!$C$39)))-'Year Schedule'!$K$52+'Year Schedule'!$L$52)</f>
        <v>#VALUE!</v>
      </c>
      <c r="AZ199" s="0" t="e">
        <f aca="true">MAX(0,AY199*(1+(_xlfn.NORM.INV(RAND(),Inputs!$D$39,Inputs!$C$39)))-'Year Schedule'!$K$53+'Year Schedule'!$L$53)</f>
        <v>#VALUE!</v>
      </c>
      <c r="BA199" s="0" t="e">
        <f aca="false">INDEX(C199:AZ199,1,Inputs!$C$6)</f>
        <v>#VALUE!</v>
      </c>
      <c r="BB199" s="0" t="n">
        <f aca="false">IFERROR(EXP(SUMPRODUCT(LN((C199:INDEX(C199:AZ199,1,Inputs!$C$6)+$C$1004:INDEX($C$1004:$AZ$1004,1,Inputs!$C$6))/B199:INDEX(B199:AY199,1,Inputs!$C$6)))/Inputs!$C$6)-1,-1)</f>
        <v>-1</v>
      </c>
    </row>
    <row r="200" customFormat="false" ht="15" hidden="false" customHeight="true" outlineLevel="0" collapsed="false">
      <c r="A200" s="0" t="n">
        <v>198</v>
      </c>
      <c r="B200" s="177" t="n">
        <f aca="false">Inputs!$C$38</f>
        <v>0</v>
      </c>
      <c r="C200" s="0" t="e">
        <f aca="true">MAX(0,B200*(1+(_xlfn.NORM.INV(RAND(),Inputs!$D$39,Inputs!$C$39)))-'Year Schedule'!$K$4+'Year Schedule'!$L$4)</f>
        <v>#VALUE!</v>
      </c>
      <c r="D200" s="0" t="e">
        <f aca="true">MAX(0,C200*(1+(_xlfn.NORM.INV(RAND(),Inputs!$D$39,Inputs!$C$39)))-'Year Schedule'!$K$5+'Year Schedule'!$L$5)</f>
        <v>#VALUE!</v>
      </c>
      <c r="E200" s="0" t="e">
        <f aca="true">MAX(0,D200*(1+(_xlfn.NORM.INV(RAND(),Inputs!$D$39,Inputs!$C$39)))-'Year Schedule'!$K$6+'Year Schedule'!$L$6)</f>
        <v>#VALUE!</v>
      </c>
      <c r="F200" s="0" t="e">
        <f aca="true">MAX(0,E200*(1+(_xlfn.NORM.INV(RAND(),Inputs!$D$39,Inputs!$C$39)))-'Year Schedule'!$K$7+'Year Schedule'!$L$7)</f>
        <v>#VALUE!</v>
      </c>
      <c r="G200" s="0" t="e">
        <f aca="true">MAX(0,F200*(1+(_xlfn.NORM.INV(RAND(),Inputs!$D$39,Inputs!$C$39)))-'Year Schedule'!$K$8+'Year Schedule'!$L$8)</f>
        <v>#VALUE!</v>
      </c>
      <c r="H200" s="0" t="e">
        <f aca="true">MAX(0,G200*(1+(_xlfn.NORM.INV(RAND(),Inputs!$D$39,Inputs!$C$39)))-'Year Schedule'!$K$9+'Year Schedule'!$L$9)</f>
        <v>#VALUE!</v>
      </c>
      <c r="I200" s="0" t="e">
        <f aca="true">MAX(0,H200*(1+(_xlfn.NORM.INV(RAND(),Inputs!$D$39,Inputs!$C$39)))-'Year Schedule'!$K$10+'Year Schedule'!$L$10)</f>
        <v>#VALUE!</v>
      </c>
      <c r="J200" s="0" t="e">
        <f aca="true">MAX(0,I200*(1+(_xlfn.NORM.INV(RAND(),Inputs!$D$39,Inputs!$C$39)))-'Year Schedule'!$K$11+'Year Schedule'!$L$11)</f>
        <v>#VALUE!</v>
      </c>
      <c r="K200" s="0" t="e">
        <f aca="true">MAX(0,J200*(1+(_xlfn.NORM.INV(RAND(),Inputs!$D$39,Inputs!$C$39)))-'Year Schedule'!$K$12+'Year Schedule'!$L$12)</f>
        <v>#VALUE!</v>
      </c>
      <c r="L200" s="0" t="e">
        <f aca="true">MAX(0,K200*(1+(_xlfn.NORM.INV(RAND(),Inputs!$D$39,Inputs!$C$39)))-'Year Schedule'!$K$13+'Year Schedule'!$L$13)</f>
        <v>#VALUE!</v>
      </c>
      <c r="M200" s="0" t="e">
        <f aca="true">MAX(0,L200*(1+(_xlfn.NORM.INV(RAND(),Inputs!$D$39,Inputs!$C$39)))-'Year Schedule'!$K$14+'Year Schedule'!$L$14)</f>
        <v>#VALUE!</v>
      </c>
      <c r="N200" s="0" t="e">
        <f aca="true">MAX(0,M200*(1+(_xlfn.NORM.INV(RAND(),Inputs!$D$39,Inputs!$C$39)))-'Year Schedule'!$K$15+'Year Schedule'!$L$15)</f>
        <v>#VALUE!</v>
      </c>
      <c r="O200" s="0" t="e">
        <f aca="true">MAX(0,N200*(1+(_xlfn.NORM.INV(RAND(),Inputs!$D$39,Inputs!$C$39)))-'Year Schedule'!$K$16+'Year Schedule'!$L$16)</f>
        <v>#VALUE!</v>
      </c>
      <c r="P200" s="0" t="e">
        <f aca="true">MAX(0,O200*(1+(_xlfn.NORM.INV(RAND(),Inputs!$D$39,Inputs!$C$39)))-'Year Schedule'!$K$17+'Year Schedule'!$L$17)</f>
        <v>#VALUE!</v>
      </c>
      <c r="Q200" s="0" t="e">
        <f aca="true">MAX(0,P200*(1+(_xlfn.NORM.INV(RAND(),Inputs!$D$39,Inputs!$C$39)))-'Year Schedule'!$K$18+'Year Schedule'!$L$18)</f>
        <v>#VALUE!</v>
      </c>
      <c r="R200" s="0" t="e">
        <f aca="true">MAX(0,Q200*(1+(_xlfn.NORM.INV(RAND(),Inputs!$D$39,Inputs!$C$39)))-'Year Schedule'!$K$19+'Year Schedule'!$L$19)</f>
        <v>#VALUE!</v>
      </c>
      <c r="S200" s="0" t="e">
        <f aca="true">MAX(0,R200*(1+(_xlfn.NORM.INV(RAND(),Inputs!$D$39,Inputs!$C$39)))-'Year Schedule'!$K$20+'Year Schedule'!$L$20)</f>
        <v>#VALUE!</v>
      </c>
      <c r="T200" s="0" t="e">
        <f aca="true">MAX(0,S200*(1+(_xlfn.NORM.INV(RAND(),Inputs!$D$39,Inputs!$C$39)))-'Year Schedule'!$K$21+'Year Schedule'!$L$21)</f>
        <v>#VALUE!</v>
      </c>
      <c r="U200" s="0" t="e">
        <f aca="true">MAX(0,T200*(1+(_xlfn.NORM.INV(RAND(),Inputs!$D$39,Inputs!$C$39)))-'Year Schedule'!$K$22+'Year Schedule'!$L$22)</f>
        <v>#VALUE!</v>
      </c>
      <c r="V200" s="0" t="e">
        <f aca="true">MAX(0,U200*(1+(_xlfn.NORM.INV(RAND(),Inputs!$D$39,Inputs!$C$39)))-'Year Schedule'!$K$23+'Year Schedule'!$L$23)</f>
        <v>#VALUE!</v>
      </c>
      <c r="W200" s="0" t="e">
        <f aca="true">MAX(0,V200*(1+(_xlfn.NORM.INV(RAND(),Inputs!$D$39,Inputs!$C$39)))-'Year Schedule'!$K$24+'Year Schedule'!$L$24)</f>
        <v>#VALUE!</v>
      </c>
      <c r="X200" s="0" t="e">
        <f aca="true">MAX(0,W200*(1+(_xlfn.NORM.INV(RAND(),Inputs!$D$39,Inputs!$C$39)))-'Year Schedule'!$K$25+'Year Schedule'!$L$25)</f>
        <v>#VALUE!</v>
      </c>
      <c r="Y200" s="0" t="e">
        <f aca="true">MAX(0,X200*(1+(_xlfn.NORM.INV(RAND(),Inputs!$D$39,Inputs!$C$39)))-'Year Schedule'!$K$26+'Year Schedule'!$L$26)</f>
        <v>#VALUE!</v>
      </c>
      <c r="Z200" s="0" t="e">
        <f aca="true">MAX(0,Y200*(1+(_xlfn.NORM.INV(RAND(),Inputs!$D$39,Inputs!$C$39)))-'Year Schedule'!$K$27+'Year Schedule'!$L$27)</f>
        <v>#VALUE!</v>
      </c>
      <c r="AA200" s="0" t="e">
        <f aca="true">MAX(0,Z200*(1+(_xlfn.NORM.INV(RAND(),Inputs!$D$39,Inputs!$C$39)))-'Year Schedule'!$K$28+'Year Schedule'!$L$28)</f>
        <v>#VALUE!</v>
      </c>
      <c r="AB200" s="0" t="e">
        <f aca="true">MAX(0,AA200*(1+(_xlfn.NORM.INV(RAND(),Inputs!$D$39,Inputs!$C$39)))-'Year Schedule'!$K$29+'Year Schedule'!$L$29)</f>
        <v>#VALUE!</v>
      </c>
      <c r="AC200" s="0" t="e">
        <f aca="true">MAX(0,AB200*(1+(_xlfn.NORM.INV(RAND(),Inputs!$D$39,Inputs!$C$39)))-'Year Schedule'!$K$30+'Year Schedule'!$L$30)</f>
        <v>#VALUE!</v>
      </c>
      <c r="AD200" s="0" t="e">
        <f aca="true">MAX(0,AC200*(1+(_xlfn.NORM.INV(RAND(),Inputs!$D$39,Inputs!$C$39)))-'Year Schedule'!$K$31+'Year Schedule'!$L$31)</f>
        <v>#VALUE!</v>
      </c>
      <c r="AE200" s="0" t="e">
        <f aca="true">MAX(0,AD200*(1+(_xlfn.NORM.INV(RAND(),Inputs!$D$39,Inputs!$C$39)))-'Year Schedule'!$K$32+'Year Schedule'!$L$32)</f>
        <v>#VALUE!</v>
      </c>
      <c r="AF200" s="0" t="e">
        <f aca="true">MAX(0,AE200*(1+(_xlfn.NORM.INV(RAND(),Inputs!$D$39,Inputs!$C$39)))-'Year Schedule'!$K$33+'Year Schedule'!$L$33)</f>
        <v>#VALUE!</v>
      </c>
      <c r="AG200" s="0" t="e">
        <f aca="true">MAX(0,AF200*(1+(_xlfn.NORM.INV(RAND(),Inputs!$D$39,Inputs!$C$39)))-'Year Schedule'!$K$34+'Year Schedule'!$L$34)</f>
        <v>#VALUE!</v>
      </c>
      <c r="AH200" s="0" t="e">
        <f aca="true">MAX(0,AG200*(1+(_xlfn.NORM.INV(RAND(),Inputs!$D$39,Inputs!$C$39)))-'Year Schedule'!$K$35+'Year Schedule'!$L$35)</f>
        <v>#VALUE!</v>
      </c>
      <c r="AI200" s="0" t="e">
        <f aca="true">MAX(0,AH200*(1+(_xlfn.NORM.INV(RAND(),Inputs!$D$39,Inputs!$C$39)))-'Year Schedule'!$K$36+'Year Schedule'!$L$36)</f>
        <v>#VALUE!</v>
      </c>
      <c r="AJ200" s="0" t="e">
        <f aca="true">MAX(0,AI200*(1+(_xlfn.NORM.INV(RAND(),Inputs!$D$39,Inputs!$C$39)))-'Year Schedule'!$K$37+'Year Schedule'!$L$37)</f>
        <v>#VALUE!</v>
      </c>
      <c r="AK200" s="0" t="e">
        <f aca="true">MAX(0,AJ200*(1+(_xlfn.NORM.INV(RAND(),Inputs!$D$39,Inputs!$C$39)))-'Year Schedule'!$K$38+'Year Schedule'!$L$38)</f>
        <v>#VALUE!</v>
      </c>
      <c r="AL200" s="0" t="e">
        <f aca="true">MAX(0,AK200*(1+(_xlfn.NORM.INV(RAND(),Inputs!$D$39,Inputs!$C$39)))-'Year Schedule'!$K$39+'Year Schedule'!$L$39)</f>
        <v>#VALUE!</v>
      </c>
      <c r="AM200" s="0" t="e">
        <f aca="true">MAX(0,AL200*(1+(_xlfn.NORM.INV(RAND(),Inputs!$D$39,Inputs!$C$39)))-'Year Schedule'!$K$40+'Year Schedule'!$L$40)</f>
        <v>#VALUE!</v>
      </c>
      <c r="AN200" s="0" t="e">
        <f aca="true">MAX(0,AM200*(1+(_xlfn.NORM.INV(RAND(),Inputs!$D$39,Inputs!$C$39)))-'Year Schedule'!$K$41+'Year Schedule'!$L$41)</f>
        <v>#VALUE!</v>
      </c>
      <c r="AO200" s="0" t="e">
        <f aca="true">MAX(0,AN200*(1+(_xlfn.NORM.INV(RAND(),Inputs!$D$39,Inputs!$C$39)))-'Year Schedule'!$K$42+'Year Schedule'!$L$42)</f>
        <v>#VALUE!</v>
      </c>
      <c r="AP200" s="0" t="e">
        <f aca="true">MAX(0,AO200*(1+(_xlfn.NORM.INV(RAND(),Inputs!$D$39,Inputs!$C$39)))-'Year Schedule'!$K$43+'Year Schedule'!$L$43)</f>
        <v>#VALUE!</v>
      </c>
      <c r="AQ200" s="0" t="e">
        <f aca="true">MAX(0,AP200*(1+(_xlfn.NORM.INV(RAND(),Inputs!$D$39,Inputs!$C$39)))-'Year Schedule'!$K$44+'Year Schedule'!$L$44)</f>
        <v>#VALUE!</v>
      </c>
      <c r="AR200" s="0" t="e">
        <f aca="true">MAX(0,AQ200*(1+(_xlfn.NORM.INV(RAND(),Inputs!$D$39,Inputs!$C$39)))-'Year Schedule'!$K$45+'Year Schedule'!$L$45)</f>
        <v>#VALUE!</v>
      </c>
      <c r="AS200" s="0" t="e">
        <f aca="true">MAX(0,AR200*(1+(_xlfn.NORM.INV(RAND(),Inputs!$D$39,Inputs!$C$39)))-'Year Schedule'!$K$46+'Year Schedule'!$L$46)</f>
        <v>#VALUE!</v>
      </c>
      <c r="AT200" s="0" t="e">
        <f aca="true">MAX(0,AS200*(1+(_xlfn.NORM.INV(RAND(),Inputs!$D$39,Inputs!$C$39)))-'Year Schedule'!$K$47+'Year Schedule'!$L$47)</f>
        <v>#VALUE!</v>
      </c>
      <c r="AU200" s="0" t="e">
        <f aca="true">MAX(0,AT200*(1+(_xlfn.NORM.INV(RAND(),Inputs!$D$39,Inputs!$C$39)))-'Year Schedule'!$K$48+'Year Schedule'!$L$48)</f>
        <v>#VALUE!</v>
      </c>
      <c r="AV200" s="0" t="e">
        <f aca="true">MAX(0,AU200*(1+(_xlfn.NORM.INV(RAND(),Inputs!$D$39,Inputs!$C$39)))-'Year Schedule'!$K$49+'Year Schedule'!$L$49)</f>
        <v>#VALUE!</v>
      </c>
      <c r="AW200" s="0" t="e">
        <f aca="true">MAX(0,AV200*(1+(_xlfn.NORM.INV(RAND(),Inputs!$D$39,Inputs!$C$39)))-'Year Schedule'!$K$50+'Year Schedule'!$L$50)</f>
        <v>#VALUE!</v>
      </c>
      <c r="AX200" s="0" t="e">
        <f aca="true">MAX(0,AW200*(1+(_xlfn.NORM.INV(RAND(),Inputs!$D$39,Inputs!$C$39)))-'Year Schedule'!$K$51+'Year Schedule'!$L$51)</f>
        <v>#VALUE!</v>
      </c>
      <c r="AY200" s="0" t="e">
        <f aca="true">MAX(0,AX200*(1+(_xlfn.NORM.INV(RAND(),Inputs!$D$39,Inputs!$C$39)))-'Year Schedule'!$K$52+'Year Schedule'!$L$52)</f>
        <v>#VALUE!</v>
      </c>
      <c r="AZ200" s="0" t="e">
        <f aca="true">MAX(0,AY200*(1+(_xlfn.NORM.INV(RAND(),Inputs!$D$39,Inputs!$C$39)))-'Year Schedule'!$K$53+'Year Schedule'!$L$53)</f>
        <v>#VALUE!</v>
      </c>
      <c r="BA200" s="0" t="e">
        <f aca="false">INDEX(C200:AZ200,1,Inputs!$C$6)</f>
        <v>#VALUE!</v>
      </c>
      <c r="BB200" s="0" t="n">
        <f aca="false">IFERROR(EXP(SUMPRODUCT(LN((C200:INDEX(C200:AZ200,1,Inputs!$C$6)+$C$1004:INDEX($C$1004:$AZ$1004,1,Inputs!$C$6))/B200:INDEX(B200:AY200,1,Inputs!$C$6)))/Inputs!$C$6)-1,-1)</f>
        <v>-1</v>
      </c>
    </row>
    <row r="201" customFormat="false" ht="15" hidden="false" customHeight="true" outlineLevel="0" collapsed="false">
      <c r="A201" s="0" t="n">
        <v>199</v>
      </c>
      <c r="B201" s="177" t="n">
        <f aca="false">Inputs!$C$38</f>
        <v>0</v>
      </c>
      <c r="C201" s="0" t="e">
        <f aca="true">MAX(0,B201*(1+(_xlfn.NORM.INV(RAND(),Inputs!$D$39,Inputs!$C$39)))-'Year Schedule'!$K$4+'Year Schedule'!$L$4)</f>
        <v>#VALUE!</v>
      </c>
      <c r="D201" s="0" t="e">
        <f aca="true">MAX(0,C201*(1+(_xlfn.NORM.INV(RAND(),Inputs!$D$39,Inputs!$C$39)))-'Year Schedule'!$K$5+'Year Schedule'!$L$5)</f>
        <v>#VALUE!</v>
      </c>
      <c r="E201" s="0" t="e">
        <f aca="true">MAX(0,D201*(1+(_xlfn.NORM.INV(RAND(),Inputs!$D$39,Inputs!$C$39)))-'Year Schedule'!$K$6+'Year Schedule'!$L$6)</f>
        <v>#VALUE!</v>
      </c>
      <c r="F201" s="0" t="e">
        <f aca="true">MAX(0,E201*(1+(_xlfn.NORM.INV(RAND(),Inputs!$D$39,Inputs!$C$39)))-'Year Schedule'!$K$7+'Year Schedule'!$L$7)</f>
        <v>#VALUE!</v>
      </c>
      <c r="G201" s="0" t="e">
        <f aca="true">MAX(0,F201*(1+(_xlfn.NORM.INV(RAND(),Inputs!$D$39,Inputs!$C$39)))-'Year Schedule'!$K$8+'Year Schedule'!$L$8)</f>
        <v>#VALUE!</v>
      </c>
      <c r="H201" s="0" t="e">
        <f aca="true">MAX(0,G201*(1+(_xlfn.NORM.INV(RAND(),Inputs!$D$39,Inputs!$C$39)))-'Year Schedule'!$K$9+'Year Schedule'!$L$9)</f>
        <v>#VALUE!</v>
      </c>
      <c r="I201" s="0" t="e">
        <f aca="true">MAX(0,H201*(1+(_xlfn.NORM.INV(RAND(),Inputs!$D$39,Inputs!$C$39)))-'Year Schedule'!$K$10+'Year Schedule'!$L$10)</f>
        <v>#VALUE!</v>
      </c>
      <c r="J201" s="0" t="e">
        <f aca="true">MAX(0,I201*(1+(_xlfn.NORM.INV(RAND(),Inputs!$D$39,Inputs!$C$39)))-'Year Schedule'!$K$11+'Year Schedule'!$L$11)</f>
        <v>#VALUE!</v>
      </c>
      <c r="K201" s="0" t="e">
        <f aca="true">MAX(0,J201*(1+(_xlfn.NORM.INV(RAND(),Inputs!$D$39,Inputs!$C$39)))-'Year Schedule'!$K$12+'Year Schedule'!$L$12)</f>
        <v>#VALUE!</v>
      </c>
      <c r="L201" s="0" t="e">
        <f aca="true">MAX(0,K201*(1+(_xlfn.NORM.INV(RAND(),Inputs!$D$39,Inputs!$C$39)))-'Year Schedule'!$K$13+'Year Schedule'!$L$13)</f>
        <v>#VALUE!</v>
      </c>
      <c r="M201" s="0" t="e">
        <f aca="true">MAX(0,L201*(1+(_xlfn.NORM.INV(RAND(),Inputs!$D$39,Inputs!$C$39)))-'Year Schedule'!$K$14+'Year Schedule'!$L$14)</f>
        <v>#VALUE!</v>
      </c>
      <c r="N201" s="0" t="e">
        <f aca="true">MAX(0,M201*(1+(_xlfn.NORM.INV(RAND(),Inputs!$D$39,Inputs!$C$39)))-'Year Schedule'!$K$15+'Year Schedule'!$L$15)</f>
        <v>#VALUE!</v>
      </c>
      <c r="O201" s="0" t="e">
        <f aca="true">MAX(0,N201*(1+(_xlfn.NORM.INV(RAND(),Inputs!$D$39,Inputs!$C$39)))-'Year Schedule'!$K$16+'Year Schedule'!$L$16)</f>
        <v>#VALUE!</v>
      </c>
      <c r="P201" s="0" t="e">
        <f aca="true">MAX(0,O201*(1+(_xlfn.NORM.INV(RAND(),Inputs!$D$39,Inputs!$C$39)))-'Year Schedule'!$K$17+'Year Schedule'!$L$17)</f>
        <v>#VALUE!</v>
      </c>
      <c r="Q201" s="0" t="e">
        <f aca="true">MAX(0,P201*(1+(_xlfn.NORM.INV(RAND(),Inputs!$D$39,Inputs!$C$39)))-'Year Schedule'!$K$18+'Year Schedule'!$L$18)</f>
        <v>#VALUE!</v>
      </c>
      <c r="R201" s="0" t="e">
        <f aca="true">MAX(0,Q201*(1+(_xlfn.NORM.INV(RAND(),Inputs!$D$39,Inputs!$C$39)))-'Year Schedule'!$K$19+'Year Schedule'!$L$19)</f>
        <v>#VALUE!</v>
      </c>
      <c r="S201" s="0" t="e">
        <f aca="true">MAX(0,R201*(1+(_xlfn.NORM.INV(RAND(),Inputs!$D$39,Inputs!$C$39)))-'Year Schedule'!$K$20+'Year Schedule'!$L$20)</f>
        <v>#VALUE!</v>
      </c>
      <c r="T201" s="0" t="e">
        <f aca="true">MAX(0,S201*(1+(_xlfn.NORM.INV(RAND(),Inputs!$D$39,Inputs!$C$39)))-'Year Schedule'!$K$21+'Year Schedule'!$L$21)</f>
        <v>#VALUE!</v>
      </c>
      <c r="U201" s="0" t="e">
        <f aca="true">MAX(0,T201*(1+(_xlfn.NORM.INV(RAND(),Inputs!$D$39,Inputs!$C$39)))-'Year Schedule'!$K$22+'Year Schedule'!$L$22)</f>
        <v>#VALUE!</v>
      </c>
      <c r="V201" s="0" t="e">
        <f aca="true">MAX(0,U201*(1+(_xlfn.NORM.INV(RAND(),Inputs!$D$39,Inputs!$C$39)))-'Year Schedule'!$K$23+'Year Schedule'!$L$23)</f>
        <v>#VALUE!</v>
      </c>
      <c r="W201" s="0" t="e">
        <f aca="true">MAX(0,V201*(1+(_xlfn.NORM.INV(RAND(),Inputs!$D$39,Inputs!$C$39)))-'Year Schedule'!$K$24+'Year Schedule'!$L$24)</f>
        <v>#VALUE!</v>
      </c>
      <c r="X201" s="0" t="e">
        <f aca="true">MAX(0,W201*(1+(_xlfn.NORM.INV(RAND(),Inputs!$D$39,Inputs!$C$39)))-'Year Schedule'!$K$25+'Year Schedule'!$L$25)</f>
        <v>#VALUE!</v>
      </c>
      <c r="Y201" s="0" t="e">
        <f aca="true">MAX(0,X201*(1+(_xlfn.NORM.INV(RAND(),Inputs!$D$39,Inputs!$C$39)))-'Year Schedule'!$K$26+'Year Schedule'!$L$26)</f>
        <v>#VALUE!</v>
      </c>
      <c r="Z201" s="0" t="e">
        <f aca="true">MAX(0,Y201*(1+(_xlfn.NORM.INV(RAND(),Inputs!$D$39,Inputs!$C$39)))-'Year Schedule'!$K$27+'Year Schedule'!$L$27)</f>
        <v>#VALUE!</v>
      </c>
      <c r="AA201" s="0" t="e">
        <f aca="true">MAX(0,Z201*(1+(_xlfn.NORM.INV(RAND(),Inputs!$D$39,Inputs!$C$39)))-'Year Schedule'!$K$28+'Year Schedule'!$L$28)</f>
        <v>#VALUE!</v>
      </c>
      <c r="AB201" s="0" t="e">
        <f aca="true">MAX(0,AA201*(1+(_xlfn.NORM.INV(RAND(),Inputs!$D$39,Inputs!$C$39)))-'Year Schedule'!$K$29+'Year Schedule'!$L$29)</f>
        <v>#VALUE!</v>
      </c>
      <c r="AC201" s="0" t="e">
        <f aca="true">MAX(0,AB201*(1+(_xlfn.NORM.INV(RAND(),Inputs!$D$39,Inputs!$C$39)))-'Year Schedule'!$K$30+'Year Schedule'!$L$30)</f>
        <v>#VALUE!</v>
      </c>
      <c r="AD201" s="0" t="e">
        <f aca="true">MAX(0,AC201*(1+(_xlfn.NORM.INV(RAND(),Inputs!$D$39,Inputs!$C$39)))-'Year Schedule'!$K$31+'Year Schedule'!$L$31)</f>
        <v>#VALUE!</v>
      </c>
      <c r="AE201" s="0" t="e">
        <f aca="true">MAX(0,AD201*(1+(_xlfn.NORM.INV(RAND(),Inputs!$D$39,Inputs!$C$39)))-'Year Schedule'!$K$32+'Year Schedule'!$L$32)</f>
        <v>#VALUE!</v>
      </c>
      <c r="AF201" s="0" t="e">
        <f aca="true">MAX(0,AE201*(1+(_xlfn.NORM.INV(RAND(),Inputs!$D$39,Inputs!$C$39)))-'Year Schedule'!$K$33+'Year Schedule'!$L$33)</f>
        <v>#VALUE!</v>
      </c>
      <c r="AG201" s="0" t="e">
        <f aca="true">MAX(0,AF201*(1+(_xlfn.NORM.INV(RAND(),Inputs!$D$39,Inputs!$C$39)))-'Year Schedule'!$K$34+'Year Schedule'!$L$34)</f>
        <v>#VALUE!</v>
      </c>
      <c r="AH201" s="0" t="e">
        <f aca="true">MAX(0,AG201*(1+(_xlfn.NORM.INV(RAND(),Inputs!$D$39,Inputs!$C$39)))-'Year Schedule'!$K$35+'Year Schedule'!$L$35)</f>
        <v>#VALUE!</v>
      </c>
      <c r="AI201" s="0" t="e">
        <f aca="true">MAX(0,AH201*(1+(_xlfn.NORM.INV(RAND(),Inputs!$D$39,Inputs!$C$39)))-'Year Schedule'!$K$36+'Year Schedule'!$L$36)</f>
        <v>#VALUE!</v>
      </c>
      <c r="AJ201" s="0" t="e">
        <f aca="true">MAX(0,AI201*(1+(_xlfn.NORM.INV(RAND(),Inputs!$D$39,Inputs!$C$39)))-'Year Schedule'!$K$37+'Year Schedule'!$L$37)</f>
        <v>#VALUE!</v>
      </c>
      <c r="AK201" s="0" t="e">
        <f aca="true">MAX(0,AJ201*(1+(_xlfn.NORM.INV(RAND(),Inputs!$D$39,Inputs!$C$39)))-'Year Schedule'!$K$38+'Year Schedule'!$L$38)</f>
        <v>#VALUE!</v>
      </c>
      <c r="AL201" s="0" t="e">
        <f aca="true">MAX(0,AK201*(1+(_xlfn.NORM.INV(RAND(),Inputs!$D$39,Inputs!$C$39)))-'Year Schedule'!$K$39+'Year Schedule'!$L$39)</f>
        <v>#VALUE!</v>
      </c>
      <c r="AM201" s="0" t="e">
        <f aca="true">MAX(0,AL201*(1+(_xlfn.NORM.INV(RAND(),Inputs!$D$39,Inputs!$C$39)))-'Year Schedule'!$K$40+'Year Schedule'!$L$40)</f>
        <v>#VALUE!</v>
      </c>
      <c r="AN201" s="0" t="e">
        <f aca="true">MAX(0,AM201*(1+(_xlfn.NORM.INV(RAND(),Inputs!$D$39,Inputs!$C$39)))-'Year Schedule'!$K$41+'Year Schedule'!$L$41)</f>
        <v>#VALUE!</v>
      </c>
      <c r="AO201" s="0" t="e">
        <f aca="true">MAX(0,AN201*(1+(_xlfn.NORM.INV(RAND(),Inputs!$D$39,Inputs!$C$39)))-'Year Schedule'!$K$42+'Year Schedule'!$L$42)</f>
        <v>#VALUE!</v>
      </c>
      <c r="AP201" s="0" t="e">
        <f aca="true">MAX(0,AO201*(1+(_xlfn.NORM.INV(RAND(),Inputs!$D$39,Inputs!$C$39)))-'Year Schedule'!$K$43+'Year Schedule'!$L$43)</f>
        <v>#VALUE!</v>
      </c>
      <c r="AQ201" s="0" t="e">
        <f aca="true">MAX(0,AP201*(1+(_xlfn.NORM.INV(RAND(),Inputs!$D$39,Inputs!$C$39)))-'Year Schedule'!$K$44+'Year Schedule'!$L$44)</f>
        <v>#VALUE!</v>
      </c>
      <c r="AR201" s="0" t="e">
        <f aca="true">MAX(0,AQ201*(1+(_xlfn.NORM.INV(RAND(),Inputs!$D$39,Inputs!$C$39)))-'Year Schedule'!$K$45+'Year Schedule'!$L$45)</f>
        <v>#VALUE!</v>
      </c>
      <c r="AS201" s="0" t="e">
        <f aca="true">MAX(0,AR201*(1+(_xlfn.NORM.INV(RAND(),Inputs!$D$39,Inputs!$C$39)))-'Year Schedule'!$K$46+'Year Schedule'!$L$46)</f>
        <v>#VALUE!</v>
      </c>
      <c r="AT201" s="0" t="e">
        <f aca="true">MAX(0,AS201*(1+(_xlfn.NORM.INV(RAND(),Inputs!$D$39,Inputs!$C$39)))-'Year Schedule'!$K$47+'Year Schedule'!$L$47)</f>
        <v>#VALUE!</v>
      </c>
      <c r="AU201" s="0" t="e">
        <f aca="true">MAX(0,AT201*(1+(_xlfn.NORM.INV(RAND(),Inputs!$D$39,Inputs!$C$39)))-'Year Schedule'!$K$48+'Year Schedule'!$L$48)</f>
        <v>#VALUE!</v>
      </c>
      <c r="AV201" s="0" t="e">
        <f aca="true">MAX(0,AU201*(1+(_xlfn.NORM.INV(RAND(),Inputs!$D$39,Inputs!$C$39)))-'Year Schedule'!$K$49+'Year Schedule'!$L$49)</f>
        <v>#VALUE!</v>
      </c>
      <c r="AW201" s="0" t="e">
        <f aca="true">MAX(0,AV201*(1+(_xlfn.NORM.INV(RAND(),Inputs!$D$39,Inputs!$C$39)))-'Year Schedule'!$K$50+'Year Schedule'!$L$50)</f>
        <v>#VALUE!</v>
      </c>
      <c r="AX201" s="0" t="e">
        <f aca="true">MAX(0,AW201*(1+(_xlfn.NORM.INV(RAND(),Inputs!$D$39,Inputs!$C$39)))-'Year Schedule'!$K$51+'Year Schedule'!$L$51)</f>
        <v>#VALUE!</v>
      </c>
      <c r="AY201" s="0" t="e">
        <f aca="true">MAX(0,AX201*(1+(_xlfn.NORM.INV(RAND(),Inputs!$D$39,Inputs!$C$39)))-'Year Schedule'!$K$52+'Year Schedule'!$L$52)</f>
        <v>#VALUE!</v>
      </c>
      <c r="AZ201" s="0" t="e">
        <f aca="true">MAX(0,AY201*(1+(_xlfn.NORM.INV(RAND(),Inputs!$D$39,Inputs!$C$39)))-'Year Schedule'!$K$53+'Year Schedule'!$L$53)</f>
        <v>#VALUE!</v>
      </c>
      <c r="BA201" s="0" t="e">
        <f aca="false">INDEX(C201:AZ201,1,Inputs!$C$6)</f>
        <v>#VALUE!</v>
      </c>
      <c r="BB201" s="0" t="n">
        <f aca="false">IFERROR(EXP(SUMPRODUCT(LN((C201:INDEX(C201:AZ201,1,Inputs!$C$6)+$C$1004:INDEX($C$1004:$AZ$1004,1,Inputs!$C$6))/B201:INDEX(B201:AY201,1,Inputs!$C$6)))/Inputs!$C$6)-1,-1)</f>
        <v>-1</v>
      </c>
    </row>
    <row r="202" customFormat="false" ht="15" hidden="false" customHeight="true" outlineLevel="0" collapsed="false">
      <c r="A202" s="0" t="n">
        <v>200</v>
      </c>
      <c r="B202" s="177" t="n">
        <f aca="false">Inputs!$C$38</f>
        <v>0</v>
      </c>
      <c r="C202" s="0" t="e">
        <f aca="true">MAX(0,B202*(1+(_xlfn.NORM.INV(RAND(),Inputs!$D$39,Inputs!$C$39)))-'Year Schedule'!$K$4+'Year Schedule'!$L$4)</f>
        <v>#VALUE!</v>
      </c>
      <c r="D202" s="0" t="e">
        <f aca="true">MAX(0,C202*(1+(_xlfn.NORM.INV(RAND(),Inputs!$D$39,Inputs!$C$39)))-'Year Schedule'!$K$5+'Year Schedule'!$L$5)</f>
        <v>#VALUE!</v>
      </c>
      <c r="E202" s="0" t="e">
        <f aca="true">MAX(0,D202*(1+(_xlfn.NORM.INV(RAND(),Inputs!$D$39,Inputs!$C$39)))-'Year Schedule'!$K$6+'Year Schedule'!$L$6)</f>
        <v>#VALUE!</v>
      </c>
      <c r="F202" s="0" t="e">
        <f aca="true">MAX(0,E202*(1+(_xlfn.NORM.INV(RAND(),Inputs!$D$39,Inputs!$C$39)))-'Year Schedule'!$K$7+'Year Schedule'!$L$7)</f>
        <v>#VALUE!</v>
      </c>
      <c r="G202" s="0" t="e">
        <f aca="true">MAX(0,F202*(1+(_xlfn.NORM.INV(RAND(),Inputs!$D$39,Inputs!$C$39)))-'Year Schedule'!$K$8+'Year Schedule'!$L$8)</f>
        <v>#VALUE!</v>
      </c>
      <c r="H202" s="0" t="e">
        <f aca="true">MAX(0,G202*(1+(_xlfn.NORM.INV(RAND(),Inputs!$D$39,Inputs!$C$39)))-'Year Schedule'!$K$9+'Year Schedule'!$L$9)</f>
        <v>#VALUE!</v>
      </c>
      <c r="I202" s="0" t="e">
        <f aca="true">MAX(0,H202*(1+(_xlfn.NORM.INV(RAND(),Inputs!$D$39,Inputs!$C$39)))-'Year Schedule'!$K$10+'Year Schedule'!$L$10)</f>
        <v>#VALUE!</v>
      </c>
      <c r="J202" s="0" t="e">
        <f aca="true">MAX(0,I202*(1+(_xlfn.NORM.INV(RAND(),Inputs!$D$39,Inputs!$C$39)))-'Year Schedule'!$K$11+'Year Schedule'!$L$11)</f>
        <v>#VALUE!</v>
      </c>
      <c r="K202" s="0" t="e">
        <f aca="true">MAX(0,J202*(1+(_xlfn.NORM.INV(RAND(),Inputs!$D$39,Inputs!$C$39)))-'Year Schedule'!$K$12+'Year Schedule'!$L$12)</f>
        <v>#VALUE!</v>
      </c>
      <c r="L202" s="0" t="e">
        <f aca="true">MAX(0,K202*(1+(_xlfn.NORM.INV(RAND(),Inputs!$D$39,Inputs!$C$39)))-'Year Schedule'!$K$13+'Year Schedule'!$L$13)</f>
        <v>#VALUE!</v>
      </c>
      <c r="M202" s="0" t="e">
        <f aca="true">MAX(0,L202*(1+(_xlfn.NORM.INV(RAND(),Inputs!$D$39,Inputs!$C$39)))-'Year Schedule'!$K$14+'Year Schedule'!$L$14)</f>
        <v>#VALUE!</v>
      </c>
      <c r="N202" s="0" t="e">
        <f aca="true">MAX(0,M202*(1+(_xlfn.NORM.INV(RAND(),Inputs!$D$39,Inputs!$C$39)))-'Year Schedule'!$K$15+'Year Schedule'!$L$15)</f>
        <v>#VALUE!</v>
      </c>
      <c r="O202" s="0" t="e">
        <f aca="true">MAX(0,N202*(1+(_xlfn.NORM.INV(RAND(),Inputs!$D$39,Inputs!$C$39)))-'Year Schedule'!$K$16+'Year Schedule'!$L$16)</f>
        <v>#VALUE!</v>
      </c>
      <c r="P202" s="0" t="e">
        <f aca="true">MAX(0,O202*(1+(_xlfn.NORM.INV(RAND(),Inputs!$D$39,Inputs!$C$39)))-'Year Schedule'!$K$17+'Year Schedule'!$L$17)</f>
        <v>#VALUE!</v>
      </c>
      <c r="Q202" s="0" t="e">
        <f aca="true">MAX(0,P202*(1+(_xlfn.NORM.INV(RAND(),Inputs!$D$39,Inputs!$C$39)))-'Year Schedule'!$K$18+'Year Schedule'!$L$18)</f>
        <v>#VALUE!</v>
      </c>
      <c r="R202" s="0" t="e">
        <f aca="true">MAX(0,Q202*(1+(_xlfn.NORM.INV(RAND(),Inputs!$D$39,Inputs!$C$39)))-'Year Schedule'!$K$19+'Year Schedule'!$L$19)</f>
        <v>#VALUE!</v>
      </c>
      <c r="S202" s="0" t="e">
        <f aca="true">MAX(0,R202*(1+(_xlfn.NORM.INV(RAND(),Inputs!$D$39,Inputs!$C$39)))-'Year Schedule'!$K$20+'Year Schedule'!$L$20)</f>
        <v>#VALUE!</v>
      </c>
      <c r="T202" s="0" t="e">
        <f aca="true">MAX(0,S202*(1+(_xlfn.NORM.INV(RAND(),Inputs!$D$39,Inputs!$C$39)))-'Year Schedule'!$K$21+'Year Schedule'!$L$21)</f>
        <v>#VALUE!</v>
      </c>
      <c r="U202" s="0" t="e">
        <f aca="true">MAX(0,T202*(1+(_xlfn.NORM.INV(RAND(),Inputs!$D$39,Inputs!$C$39)))-'Year Schedule'!$K$22+'Year Schedule'!$L$22)</f>
        <v>#VALUE!</v>
      </c>
      <c r="V202" s="0" t="e">
        <f aca="true">MAX(0,U202*(1+(_xlfn.NORM.INV(RAND(),Inputs!$D$39,Inputs!$C$39)))-'Year Schedule'!$K$23+'Year Schedule'!$L$23)</f>
        <v>#VALUE!</v>
      </c>
      <c r="W202" s="0" t="e">
        <f aca="true">MAX(0,V202*(1+(_xlfn.NORM.INV(RAND(),Inputs!$D$39,Inputs!$C$39)))-'Year Schedule'!$K$24+'Year Schedule'!$L$24)</f>
        <v>#VALUE!</v>
      </c>
      <c r="X202" s="0" t="e">
        <f aca="true">MAX(0,W202*(1+(_xlfn.NORM.INV(RAND(),Inputs!$D$39,Inputs!$C$39)))-'Year Schedule'!$K$25+'Year Schedule'!$L$25)</f>
        <v>#VALUE!</v>
      </c>
      <c r="Y202" s="0" t="e">
        <f aca="true">MAX(0,X202*(1+(_xlfn.NORM.INV(RAND(),Inputs!$D$39,Inputs!$C$39)))-'Year Schedule'!$K$26+'Year Schedule'!$L$26)</f>
        <v>#VALUE!</v>
      </c>
      <c r="Z202" s="0" t="e">
        <f aca="true">MAX(0,Y202*(1+(_xlfn.NORM.INV(RAND(),Inputs!$D$39,Inputs!$C$39)))-'Year Schedule'!$K$27+'Year Schedule'!$L$27)</f>
        <v>#VALUE!</v>
      </c>
      <c r="AA202" s="0" t="e">
        <f aca="true">MAX(0,Z202*(1+(_xlfn.NORM.INV(RAND(),Inputs!$D$39,Inputs!$C$39)))-'Year Schedule'!$K$28+'Year Schedule'!$L$28)</f>
        <v>#VALUE!</v>
      </c>
      <c r="AB202" s="0" t="e">
        <f aca="true">MAX(0,AA202*(1+(_xlfn.NORM.INV(RAND(),Inputs!$D$39,Inputs!$C$39)))-'Year Schedule'!$K$29+'Year Schedule'!$L$29)</f>
        <v>#VALUE!</v>
      </c>
      <c r="AC202" s="0" t="e">
        <f aca="true">MAX(0,AB202*(1+(_xlfn.NORM.INV(RAND(),Inputs!$D$39,Inputs!$C$39)))-'Year Schedule'!$K$30+'Year Schedule'!$L$30)</f>
        <v>#VALUE!</v>
      </c>
      <c r="AD202" s="0" t="e">
        <f aca="true">MAX(0,AC202*(1+(_xlfn.NORM.INV(RAND(),Inputs!$D$39,Inputs!$C$39)))-'Year Schedule'!$K$31+'Year Schedule'!$L$31)</f>
        <v>#VALUE!</v>
      </c>
      <c r="AE202" s="0" t="e">
        <f aca="true">MAX(0,AD202*(1+(_xlfn.NORM.INV(RAND(),Inputs!$D$39,Inputs!$C$39)))-'Year Schedule'!$K$32+'Year Schedule'!$L$32)</f>
        <v>#VALUE!</v>
      </c>
      <c r="AF202" s="0" t="e">
        <f aca="true">MAX(0,AE202*(1+(_xlfn.NORM.INV(RAND(),Inputs!$D$39,Inputs!$C$39)))-'Year Schedule'!$K$33+'Year Schedule'!$L$33)</f>
        <v>#VALUE!</v>
      </c>
      <c r="AG202" s="0" t="e">
        <f aca="true">MAX(0,AF202*(1+(_xlfn.NORM.INV(RAND(),Inputs!$D$39,Inputs!$C$39)))-'Year Schedule'!$K$34+'Year Schedule'!$L$34)</f>
        <v>#VALUE!</v>
      </c>
      <c r="AH202" s="0" t="e">
        <f aca="true">MAX(0,AG202*(1+(_xlfn.NORM.INV(RAND(),Inputs!$D$39,Inputs!$C$39)))-'Year Schedule'!$K$35+'Year Schedule'!$L$35)</f>
        <v>#VALUE!</v>
      </c>
      <c r="AI202" s="0" t="e">
        <f aca="true">MAX(0,AH202*(1+(_xlfn.NORM.INV(RAND(),Inputs!$D$39,Inputs!$C$39)))-'Year Schedule'!$K$36+'Year Schedule'!$L$36)</f>
        <v>#VALUE!</v>
      </c>
      <c r="AJ202" s="0" t="e">
        <f aca="true">MAX(0,AI202*(1+(_xlfn.NORM.INV(RAND(),Inputs!$D$39,Inputs!$C$39)))-'Year Schedule'!$K$37+'Year Schedule'!$L$37)</f>
        <v>#VALUE!</v>
      </c>
      <c r="AK202" s="0" t="e">
        <f aca="true">MAX(0,AJ202*(1+(_xlfn.NORM.INV(RAND(),Inputs!$D$39,Inputs!$C$39)))-'Year Schedule'!$K$38+'Year Schedule'!$L$38)</f>
        <v>#VALUE!</v>
      </c>
      <c r="AL202" s="0" t="e">
        <f aca="true">MAX(0,AK202*(1+(_xlfn.NORM.INV(RAND(),Inputs!$D$39,Inputs!$C$39)))-'Year Schedule'!$K$39+'Year Schedule'!$L$39)</f>
        <v>#VALUE!</v>
      </c>
      <c r="AM202" s="0" t="e">
        <f aca="true">MAX(0,AL202*(1+(_xlfn.NORM.INV(RAND(),Inputs!$D$39,Inputs!$C$39)))-'Year Schedule'!$K$40+'Year Schedule'!$L$40)</f>
        <v>#VALUE!</v>
      </c>
      <c r="AN202" s="0" t="e">
        <f aca="true">MAX(0,AM202*(1+(_xlfn.NORM.INV(RAND(),Inputs!$D$39,Inputs!$C$39)))-'Year Schedule'!$K$41+'Year Schedule'!$L$41)</f>
        <v>#VALUE!</v>
      </c>
      <c r="AO202" s="0" t="e">
        <f aca="true">MAX(0,AN202*(1+(_xlfn.NORM.INV(RAND(),Inputs!$D$39,Inputs!$C$39)))-'Year Schedule'!$K$42+'Year Schedule'!$L$42)</f>
        <v>#VALUE!</v>
      </c>
      <c r="AP202" s="0" t="e">
        <f aca="true">MAX(0,AO202*(1+(_xlfn.NORM.INV(RAND(),Inputs!$D$39,Inputs!$C$39)))-'Year Schedule'!$K$43+'Year Schedule'!$L$43)</f>
        <v>#VALUE!</v>
      </c>
      <c r="AQ202" s="0" t="e">
        <f aca="true">MAX(0,AP202*(1+(_xlfn.NORM.INV(RAND(),Inputs!$D$39,Inputs!$C$39)))-'Year Schedule'!$K$44+'Year Schedule'!$L$44)</f>
        <v>#VALUE!</v>
      </c>
      <c r="AR202" s="0" t="e">
        <f aca="true">MAX(0,AQ202*(1+(_xlfn.NORM.INV(RAND(),Inputs!$D$39,Inputs!$C$39)))-'Year Schedule'!$K$45+'Year Schedule'!$L$45)</f>
        <v>#VALUE!</v>
      </c>
      <c r="AS202" s="0" t="e">
        <f aca="true">MAX(0,AR202*(1+(_xlfn.NORM.INV(RAND(),Inputs!$D$39,Inputs!$C$39)))-'Year Schedule'!$K$46+'Year Schedule'!$L$46)</f>
        <v>#VALUE!</v>
      </c>
      <c r="AT202" s="0" t="e">
        <f aca="true">MAX(0,AS202*(1+(_xlfn.NORM.INV(RAND(),Inputs!$D$39,Inputs!$C$39)))-'Year Schedule'!$K$47+'Year Schedule'!$L$47)</f>
        <v>#VALUE!</v>
      </c>
      <c r="AU202" s="0" t="e">
        <f aca="true">MAX(0,AT202*(1+(_xlfn.NORM.INV(RAND(),Inputs!$D$39,Inputs!$C$39)))-'Year Schedule'!$K$48+'Year Schedule'!$L$48)</f>
        <v>#VALUE!</v>
      </c>
      <c r="AV202" s="0" t="e">
        <f aca="true">MAX(0,AU202*(1+(_xlfn.NORM.INV(RAND(),Inputs!$D$39,Inputs!$C$39)))-'Year Schedule'!$K$49+'Year Schedule'!$L$49)</f>
        <v>#VALUE!</v>
      </c>
      <c r="AW202" s="0" t="e">
        <f aca="true">MAX(0,AV202*(1+(_xlfn.NORM.INV(RAND(),Inputs!$D$39,Inputs!$C$39)))-'Year Schedule'!$K$50+'Year Schedule'!$L$50)</f>
        <v>#VALUE!</v>
      </c>
      <c r="AX202" s="0" t="e">
        <f aca="true">MAX(0,AW202*(1+(_xlfn.NORM.INV(RAND(),Inputs!$D$39,Inputs!$C$39)))-'Year Schedule'!$K$51+'Year Schedule'!$L$51)</f>
        <v>#VALUE!</v>
      </c>
      <c r="AY202" s="0" t="e">
        <f aca="true">MAX(0,AX202*(1+(_xlfn.NORM.INV(RAND(),Inputs!$D$39,Inputs!$C$39)))-'Year Schedule'!$K$52+'Year Schedule'!$L$52)</f>
        <v>#VALUE!</v>
      </c>
      <c r="AZ202" s="0" t="e">
        <f aca="true">MAX(0,AY202*(1+(_xlfn.NORM.INV(RAND(),Inputs!$D$39,Inputs!$C$39)))-'Year Schedule'!$K$53+'Year Schedule'!$L$53)</f>
        <v>#VALUE!</v>
      </c>
      <c r="BA202" s="0" t="e">
        <f aca="false">INDEX(C202:AZ202,1,Inputs!$C$6)</f>
        <v>#VALUE!</v>
      </c>
      <c r="BB202" s="0" t="n">
        <f aca="false">IFERROR(EXP(SUMPRODUCT(LN((C202:INDEX(C202:AZ202,1,Inputs!$C$6)+$C$1004:INDEX($C$1004:$AZ$1004,1,Inputs!$C$6))/B202:INDEX(B202:AY202,1,Inputs!$C$6)))/Inputs!$C$6)-1,-1)</f>
        <v>-1</v>
      </c>
    </row>
    <row r="203" customFormat="false" ht="15" hidden="false" customHeight="true" outlineLevel="0" collapsed="false">
      <c r="A203" s="0" t="n">
        <v>201</v>
      </c>
      <c r="B203" s="177" t="n">
        <f aca="false">Inputs!$C$38</f>
        <v>0</v>
      </c>
      <c r="C203" s="0" t="e">
        <f aca="true">MAX(0,B203*(1+(_xlfn.NORM.INV(RAND(),Inputs!$D$39,Inputs!$C$39)))-'Year Schedule'!$K$4+'Year Schedule'!$L$4)</f>
        <v>#VALUE!</v>
      </c>
      <c r="D203" s="0" t="e">
        <f aca="true">MAX(0,C203*(1+(_xlfn.NORM.INV(RAND(),Inputs!$D$39,Inputs!$C$39)))-'Year Schedule'!$K$5+'Year Schedule'!$L$5)</f>
        <v>#VALUE!</v>
      </c>
      <c r="E203" s="0" t="e">
        <f aca="true">MAX(0,D203*(1+(_xlfn.NORM.INV(RAND(),Inputs!$D$39,Inputs!$C$39)))-'Year Schedule'!$K$6+'Year Schedule'!$L$6)</f>
        <v>#VALUE!</v>
      </c>
      <c r="F203" s="0" t="e">
        <f aca="true">MAX(0,E203*(1+(_xlfn.NORM.INV(RAND(),Inputs!$D$39,Inputs!$C$39)))-'Year Schedule'!$K$7+'Year Schedule'!$L$7)</f>
        <v>#VALUE!</v>
      </c>
      <c r="G203" s="0" t="e">
        <f aca="true">MAX(0,F203*(1+(_xlfn.NORM.INV(RAND(),Inputs!$D$39,Inputs!$C$39)))-'Year Schedule'!$K$8+'Year Schedule'!$L$8)</f>
        <v>#VALUE!</v>
      </c>
      <c r="H203" s="0" t="e">
        <f aca="true">MAX(0,G203*(1+(_xlfn.NORM.INV(RAND(),Inputs!$D$39,Inputs!$C$39)))-'Year Schedule'!$K$9+'Year Schedule'!$L$9)</f>
        <v>#VALUE!</v>
      </c>
      <c r="I203" s="0" t="e">
        <f aca="true">MAX(0,H203*(1+(_xlfn.NORM.INV(RAND(),Inputs!$D$39,Inputs!$C$39)))-'Year Schedule'!$K$10+'Year Schedule'!$L$10)</f>
        <v>#VALUE!</v>
      </c>
      <c r="J203" s="0" t="e">
        <f aca="true">MAX(0,I203*(1+(_xlfn.NORM.INV(RAND(),Inputs!$D$39,Inputs!$C$39)))-'Year Schedule'!$K$11+'Year Schedule'!$L$11)</f>
        <v>#VALUE!</v>
      </c>
      <c r="K203" s="0" t="e">
        <f aca="true">MAX(0,J203*(1+(_xlfn.NORM.INV(RAND(),Inputs!$D$39,Inputs!$C$39)))-'Year Schedule'!$K$12+'Year Schedule'!$L$12)</f>
        <v>#VALUE!</v>
      </c>
      <c r="L203" s="0" t="e">
        <f aca="true">MAX(0,K203*(1+(_xlfn.NORM.INV(RAND(),Inputs!$D$39,Inputs!$C$39)))-'Year Schedule'!$K$13+'Year Schedule'!$L$13)</f>
        <v>#VALUE!</v>
      </c>
      <c r="M203" s="0" t="e">
        <f aca="true">MAX(0,L203*(1+(_xlfn.NORM.INV(RAND(),Inputs!$D$39,Inputs!$C$39)))-'Year Schedule'!$K$14+'Year Schedule'!$L$14)</f>
        <v>#VALUE!</v>
      </c>
      <c r="N203" s="0" t="e">
        <f aca="true">MAX(0,M203*(1+(_xlfn.NORM.INV(RAND(),Inputs!$D$39,Inputs!$C$39)))-'Year Schedule'!$K$15+'Year Schedule'!$L$15)</f>
        <v>#VALUE!</v>
      </c>
      <c r="O203" s="0" t="e">
        <f aca="true">MAX(0,N203*(1+(_xlfn.NORM.INV(RAND(),Inputs!$D$39,Inputs!$C$39)))-'Year Schedule'!$K$16+'Year Schedule'!$L$16)</f>
        <v>#VALUE!</v>
      </c>
      <c r="P203" s="0" t="e">
        <f aca="true">MAX(0,O203*(1+(_xlfn.NORM.INV(RAND(),Inputs!$D$39,Inputs!$C$39)))-'Year Schedule'!$K$17+'Year Schedule'!$L$17)</f>
        <v>#VALUE!</v>
      </c>
      <c r="Q203" s="0" t="e">
        <f aca="true">MAX(0,P203*(1+(_xlfn.NORM.INV(RAND(),Inputs!$D$39,Inputs!$C$39)))-'Year Schedule'!$K$18+'Year Schedule'!$L$18)</f>
        <v>#VALUE!</v>
      </c>
      <c r="R203" s="0" t="e">
        <f aca="true">MAX(0,Q203*(1+(_xlfn.NORM.INV(RAND(),Inputs!$D$39,Inputs!$C$39)))-'Year Schedule'!$K$19+'Year Schedule'!$L$19)</f>
        <v>#VALUE!</v>
      </c>
      <c r="S203" s="0" t="e">
        <f aca="true">MAX(0,R203*(1+(_xlfn.NORM.INV(RAND(),Inputs!$D$39,Inputs!$C$39)))-'Year Schedule'!$K$20+'Year Schedule'!$L$20)</f>
        <v>#VALUE!</v>
      </c>
      <c r="T203" s="0" t="e">
        <f aca="true">MAX(0,S203*(1+(_xlfn.NORM.INV(RAND(),Inputs!$D$39,Inputs!$C$39)))-'Year Schedule'!$K$21+'Year Schedule'!$L$21)</f>
        <v>#VALUE!</v>
      </c>
      <c r="U203" s="0" t="e">
        <f aca="true">MAX(0,T203*(1+(_xlfn.NORM.INV(RAND(),Inputs!$D$39,Inputs!$C$39)))-'Year Schedule'!$K$22+'Year Schedule'!$L$22)</f>
        <v>#VALUE!</v>
      </c>
      <c r="V203" s="0" t="e">
        <f aca="true">MAX(0,U203*(1+(_xlfn.NORM.INV(RAND(),Inputs!$D$39,Inputs!$C$39)))-'Year Schedule'!$K$23+'Year Schedule'!$L$23)</f>
        <v>#VALUE!</v>
      </c>
      <c r="W203" s="0" t="e">
        <f aca="true">MAX(0,V203*(1+(_xlfn.NORM.INV(RAND(),Inputs!$D$39,Inputs!$C$39)))-'Year Schedule'!$K$24+'Year Schedule'!$L$24)</f>
        <v>#VALUE!</v>
      </c>
      <c r="X203" s="0" t="e">
        <f aca="true">MAX(0,W203*(1+(_xlfn.NORM.INV(RAND(),Inputs!$D$39,Inputs!$C$39)))-'Year Schedule'!$K$25+'Year Schedule'!$L$25)</f>
        <v>#VALUE!</v>
      </c>
      <c r="Y203" s="0" t="e">
        <f aca="true">MAX(0,X203*(1+(_xlfn.NORM.INV(RAND(),Inputs!$D$39,Inputs!$C$39)))-'Year Schedule'!$K$26+'Year Schedule'!$L$26)</f>
        <v>#VALUE!</v>
      </c>
      <c r="Z203" s="0" t="e">
        <f aca="true">MAX(0,Y203*(1+(_xlfn.NORM.INV(RAND(),Inputs!$D$39,Inputs!$C$39)))-'Year Schedule'!$K$27+'Year Schedule'!$L$27)</f>
        <v>#VALUE!</v>
      </c>
      <c r="AA203" s="0" t="e">
        <f aca="true">MAX(0,Z203*(1+(_xlfn.NORM.INV(RAND(),Inputs!$D$39,Inputs!$C$39)))-'Year Schedule'!$K$28+'Year Schedule'!$L$28)</f>
        <v>#VALUE!</v>
      </c>
      <c r="AB203" s="0" t="e">
        <f aca="true">MAX(0,AA203*(1+(_xlfn.NORM.INV(RAND(),Inputs!$D$39,Inputs!$C$39)))-'Year Schedule'!$K$29+'Year Schedule'!$L$29)</f>
        <v>#VALUE!</v>
      </c>
      <c r="AC203" s="0" t="e">
        <f aca="true">MAX(0,AB203*(1+(_xlfn.NORM.INV(RAND(),Inputs!$D$39,Inputs!$C$39)))-'Year Schedule'!$K$30+'Year Schedule'!$L$30)</f>
        <v>#VALUE!</v>
      </c>
      <c r="AD203" s="0" t="e">
        <f aca="true">MAX(0,AC203*(1+(_xlfn.NORM.INV(RAND(),Inputs!$D$39,Inputs!$C$39)))-'Year Schedule'!$K$31+'Year Schedule'!$L$31)</f>
        <v>#VALUE!</v>
      </c>
      <c r="AE203" s="0" t="e">
        <f aca="true">MAX(0,AD203*(1+(_xlfn.NORM.INV(RAND(),Inputs!$D$39,Inputs!$C$39)))-'Year Schedule'!$K$32+'Year Schedule'!$L$32)</f>
        <v>#VALUE!</v>
      </c>
      <c r="AF203" s="0" t="e">
        <f aca="true">MAX(0,AE203*(1+(_xlfn.NORM.INV(RAND(),Inputs!$D$39,Inputs!$C$39)))-'Year Schedule'!$K$33+'Year Schedule'!$L$33)</f>
        <v>#VALUE!</v>
      </c>
      <c r="AG203" s="0" t="e">
        <f aca="true">MAX(0,AF203*(1+(_xlfn.NORM.INV(RAND(),Inputs!$D$39,Inputs!$C$39)))-'Year Schedule'!$K$34+'Year Schedule'!$L$34)</f>
        <v>#VALUE!</v>
      </c>
      <c r="AH203" s="0" t="e">
        <f aca="true">MAX(0,AG203*(1+(_xlfn.NORM.INV(RAND(),Inputs!$D$39,Inputs!$C$39)))-'Year Schedule'!$K$35+'Year Schedule'!$L$35)</f>
        <v>#VALUE!</v>
      </c>
      <c r="AI203" s="0" t="e">
        <f aca="true">MAX(0,AH203*(1+(_xlfn.NORM.INV(RAND(),Inputs!$D$39,Inputs!$C$39)))-'Year Schedule'!$K$36+'Year Schedule'!$L$36)</f>
        <v>#VALUE!</v>
      </c>
      <c r="AJ203" s="0" t="e">
        <f aca="true">MAX(0,AI203*(1+(_xlfn.NORM.INV(RAND(),Inputs!$D$39,Inputs!$C$39)))-'Year Schedule'!$K$37+'Year Schedule'!$L$37)</f>
        <v>#VALUE!</v>
      </c>
      <c r="AK203" s="0" t="e">
        <f aca="true">MAX(0,AJ203*(1+(_xlfn.NORM.INV(RAND(),Inputs!$D$39,Inputs!$C$39)))-'Year Schedule'!$K$38+'Year Schedule'!$L$38)</f>
        <v>#VALUE!</v>
      </c>
      <c r="AL203" s="0" t="e">
        <f aca="true">MAX(0,AK203*(1+(_xlfn.NORM.INV(RAND(),Inputs!$D$39,Inputs!$C$39)))-'Year Schedule'!$K$39+'Year Schedule'!$L$39)</f>
        <v>#VALUE!</v>
      </c>
      <c r="AM203" s="0" t="e">
        <f aca="true">MAX(0,AL203*(1+(_xlfn.NORM.INV(RAND(),Inputs!$D$39,Inputs!$C$39)))-'Year Schedule'!$K$40+'Year Schedule'!$L$40)</f>
        <v>#VALUE!</v>
      </c>
      <c r="AN203" s="0" t="e">
        <f aca="true">MAX(0,AM203*(1+(_xlfn.NORM.INV(RAND(),Inputs!$D$39,Inputs!$C$39)))-'Year Schedule'!$K$41+'Year Schedule'!$L$41)</f>
        <v>#VALUE!</v>
      </c>
      <c r="AO203" s="0" t="e">
        <f aca="true">MAX(0,AN203*(1+(_xlfn.NORM.INV(RAND(),Inputs!$D$39,Inputs!$C$39)))-'Year Schedule'!$K$42+'Year Schedule'!$L$42)</f>
        <v>#VALUE!</v>
      </c>
      <c r="AP203" s="0" t="e">
        <f aca="true">MAX(0,AO203*(1+(_xlfn.NORM.INV(RAND(),Inputs!$D$39,Inputs!$C$39)))-'Year Schedule'!$K$43+'Year Schedule'!$L$43)</f>
        <v>#VALUE!</v>
      </c>
      <c r="AQ203" s="0" t="e">
        <f aca="true">MAX(0,AP203*(1+(_xlfn.NORM.INV(RAND(),Inputs!$D$39,Inputs!$C$39)))-'Year Schedule'!$K$44+'Year Schedule'!$L$44)</f>
        <v>#VALUE!</v>
      </c>
      <c r="AR203" s="0" t="e">
        <f aca="true">MAX(0,AQ203*(1+(_xlfn.NORM.INV(RAND(),Inputs!$D$39,Inputs!$C$39)))-'Year Schedule'!$K$45+'Year Schedule'!$L$45)</f>
        <v>#VALUE!</v>
      </c>
      <c r="AS203" s="0" t="e">
        <f aca="true">MAX(0,AR203*(1+(_xlfn.NORM.INV(RAND(),Inputs!$D$39,Inputs!$C$39)))-'Year Schedule'!$K$46+'Year Schedule'!$L$46)</f>
        <v>#VALUE!</v>
      </c>
      <c r="AT203" s="0" t="e">
        <f aca="true">MAX(0,AS203*(1+(_xlfn.NORM.INV(RAND(),Inputs!$D$39,Inputs!$C$39)))-'Year Schedule'!$K$47+'Year Schedule'!$L$47)</f>
        <v>#VALUE!</v>
      </c>
      <c r="AU203" s="0" t="e">
        <f aca="true">MAX(0,AT203*(1+(_xlfn.NORM.INV(RAND(),Inputs!$D$39,Inputs!$C$39)))-'Year Schedule'!$K$48+'Year Schedule'!$L$48)</f>
        <v>#VALUE!</v>
      </c>
      <c r="AV203" s="0" t="e">
        <f aca="true">MAX(0,AU203*(1+(_xlfn.NORM.INV(RAND(),Inputs!$D$39,Inputs!$C$39)))-'Year Schedule'!$K$49+'Year Schedule'!$L$49)</f>
        <v>#VALUE!</v>
      </c>
      <c r="AW203" s="0" t="e">
        <f aca="true">MAX(0,AV203*(1+(_xlfn.NORM.INV(RAND(),Inputs!$D$39,Inputs!$C$39)))-'Year Schedule'!$K$50+'Year Schedule'!$L$50)</f>
        <v>#VALUE!</v>
      </c>
      <c r="AX203" s="0" t="e">
        <f aca="true">MAX(0,AW203*(1+(_xlfn.NORM.INV(RAND(),Inputs!$D$39,Inputs!$C$39)))-'Year Schedule'!$K$51+'Year Schedule'!$L$51)</f>
        <v>#VALUE!</v>
      </c>
      <c r="AY203" s="0" t="e">
        <f aca="true">MAX(0,AX203*(1+(_xlfn.NORM.INV(RAND(),Inputs!$D$39,Inputs!$C$39)))-'Year Schedule'!$K$52+'Year Schedule'!$L$52)</f>
        <v>#VALUE!</v>
      </c>
      <c r="AZ203" s="0" t="e">
        <f aca="true">MAX(0,AY203*(1+(_xlfn.NORM.INV(RAND(),Inputs!$D$39,Inputs!$C$39)))-'Year Schedule'!$K$53+'Year Schedule'!$L$53)</f>
        <v>#VALUE!</v>
      </c>
      <c r="BA203" s="0" t="e">
        <f aca="false">INDEX(C203:AZ203,1,Inputs!$C$6)</f>
        <v>#VALUE!</v>
      </c>
      <c r="BB203" s="0" t="n">
        <f aca="false">IFERROR(EXP(SUMPRODUCT(LN((C203:INDEX(C203:AZ203,1,Inputs!$C$6)+$C$1004:INDEX($C$1004:$AZ$1004,1,Inputs!$C$6))/B203:INDEX(B203:AY203,1,Inputs!$C$6)))/Inputs!$C$6)-1,-1)</f>
        <v>-1</v>
      </c>
    </row>
    <row r="204" customFormat="false" ht="15" hidden="false" customHeight="true" outlineLevel="0" collapsed="false">
      <c r="A204" s="0" t="n">
        <v>202</v>
      </c>
      <c r="B204" s="177" t="n">
        <f aca="false">Inputs!$C$38</f>
        <v>0</v>
      </c>
      <c r="C204" s="0" t="e">
        <f aca="true">MAX(0,B204*(1+(_xlfn.NORM.INV(RAND(),Inputs!$D$39,Inputs!$C$39)))-'Year Schedule'!$K$4+'Year Schedule'!$L$4)</f>
        <v>#VALUE!</v>
      </c>
      <c r="D204" s="0" t="e">
        <f aca="true">MAX(0,C204*(1+(_xlfn.NORM.INV(RAND(),Inputs!$D$39,Inputs!$C$39)))-'Year Schedule'!$K$5+'Year Schedule'!$L$5)</f>
        <v>#VALUE!</v>
      </c>
      <c r="E204" s="0" t="e">
        <f aca="true">MAX(0,D204*(1+(_xlfn.NORM.INV(RAND(),Inputs!$D$39,Inputs!$C$39)))-'Year Schedule'!$K$6+'Year Schedule'!$L$6)</f>
        <v>#VALUE!</v>
      </c>
      <c r="F204" s="0" t="e">
        <f aca="true">MAX(0,E204*(1+(_xlfn.NORM.INV(RAND(),Inputs!$D$39,Inputs!$C$39)))-'Year Schedule'!$K$7+'Year Schedule'!$L$7)</f>
        <v>#VALUE!</v>
      </c>
      <c r="G204" s="0" t="e">
        <f aca="true">MAX(0,F204*(1+(_xlfn.NORM.INV(RAND(),Inputs!$D$39,Inputs!$C$39)))-'Year Schedule'!$K$8+'Year Schedule'!$L$8)</f>
        <v>#VALUE!</v>
      </c>
      <c r="H204" s="0" t="e">
        <f aca="true">MAX(0,G204*(1+(_xlfn.NORM.INV(RAND(),Inputs!$D$39,Inputs!$C$39)))-'Year Schedule'!$K$9+'Year Schedule'!$L$9)</f>
        <v>#VALUE!</v>
      </c>
      <c r="I204" s="0" t="e">
        <f aca="true">MAX(0,H204*(1+(_xlfn.NORM.INV(RAND(),Inputs!$D$39,Inputs!$C$39)))-'Year Schedule'!$K$10+'Year Schedule'!$L$10)</f>
        <v>#VALUE!</v>
      </c>
      <c r="J204" s="0" t="e">
        <f aca="true">MAX(0,I204*(1+(_xlfn.NORM.INV(RAND(),Inputs!$D$39,Inputs!$C$39)))-'Year Schedule'!$K$11+'Year Schedule'!$L$11)</f>
        <v>#VALUE!</v>
      </c>
      <c r="K204" s="0" t="e">
        <f aca="true">MAX(0,J204*(1+(_xlfn.NORM.INV(RAND(),Inputs!$D$39,Inputs!$C$39)))-'Year Schedule'!$K$12+'Year Schedule'!$L$12)</f>
        <v>#VALUE!</v>
      </c>
      <c r="L204" s="0" t="e">
        <f aca="true">MAX(0,K204*(1+(_xlfn.NORM.INV(RAND(),Inputs!$D$39,Inputs!$C$39)))-'Year Schedule'!$K$13+'Year Schedule'!$L$13)</f>
        <v>#VALUE!</v>
      </c>
      <c r="M204" s="0" t="e">
        <f aca="true">MAX(0,L204*(1+(_xlfn.NORM.INV(RAND(),Inputs!$D$39,Inputs!$C$39)))-'Year Schedule'!$K$14+'Year Schedule'!$L$14)</f>
        <v>#VALUE!</v>
      </c>
      <c r="N204" s="0" t="e">
        <f aca="true">MAX(0,M204*(1+(_xlfn.NORM.INV(RAND(),Inputs!$D$39,Inputs!$C$39)))-'Year Schedule'!$K$15+'Year Schedule'!$L$15)</f>
        <v>#VALUE!</v>
      </c>
      <c r="O204" s="0" t="e">
        <f aca="true">MAX(0,N204*(1+(_xlfn.NORM.INV(RAND(),Inputs!$D$39,Inputs!$C$39)))-'Year Schedule'!$K$16+'Year Schedule'!$L$16)</f>
        <v>#VALUE!</v>
      </c>
      <c r="P204" s="0" t="e">
        <f aca="true">MAX(0,O204*(1+(_xlfn.NORM.INV(RAND(),Inputs!$D$39,Inputs!$C$39)))-'Year Schedule'!$K$17+'Year Schedule'!$L$17)</f>
        <v>#VALUE!</v>
      </c>
      <c r="Q204" s="0" t="e">
        <f aca="true">MAX(0,P204*(1+(_xlfn.NORM.INV(RAND(),Inputs!$D$39,Inputs!$C$39)))-'Year Schedule'!$K$18+'Year Schedule'!$L$18)</f>
        <v>#VALUE!</v>
      </c>
      <c r="R204" s="0" t="e">
        <f aca="true">MAX(0,Q204*(1+(_xlfn.NORM.INV(RAND(),Inputs!$D$39,Inputs!$C$39)))-'Year Schedule'!$K$19+'Year Schedule'!$L$19)</f>
        <v>#VALUE!</v>
      </c>
      <c r="S204" s="0" t="e">
        <f aca="true">MAX(0,R204*(1+(_xlfn.NORM.INV(RAND(),Inputs!$D$39,Inputs!$C$39)))-'Year Schedule'!$K$20+'Year Schedule'!$L$20)</f>
        <v>#VALUE!</v>
      </c>
      <c r="T204" s="0" t="e">
        <f aca="true">MAX(0,S204*(1+(_xlfn.NORM.INV(RAND(),Inputs!$D$39,Inputs!$C$39)))-'Year Schedule'!$K$21+'Year Schedule'!$L$21)</f>
        <v>#VALUE!</v>
      </c>
      <c r="U204" s="0" t="e">
        <f aca="true">MAX(0,T204*(1+(_xlfn.NORM.INV(RAND(),Inputs!$D$39,Inputs!$C$39)))-'Year Schedule'!$K$22+'Year Schedule'!$L$22)</f>
        <v>#VALUE!</v>
      </c>
      <c r="V204" s="0" t="e">
        <f aca="true">MAX(0,U204*(1+(_xlfn.NORM.INV(RAND(),Inputs!$D$39,Inputs!$C$39)))-'Year Schedule'!$K$23+'Year Schedule'!$L$23)</f>
        <v>#VALUE!</v>
      </c>
      <c r="W204" s="0" t="e">
        <f aca="true">MAX(0,V204*(1+(_xlfn.NORM.INV(RAND(),Inputs!$D$39,Inputs!$C$39)))-'Year Schedule'!$K$24+'Year Schedule'!$L$24)</f>
        <v>#VALUE!</v>
      </c>
      <c r="X204" s="0" t="e">
        <f aca="true">MAX(0,W204*(1+(_xlfn.NORM.INV(RAND(),Inputs!$D$39,Inputs!$C$39)))-'Year Schedule'!$K$25+'Year Schedule'!$L$25)</f>
        <v>#VALUE!</v>
      </c>
      <c r="Y204" s="0" t="e">
        <f aca="true">MAX(0,X204*(1+(_xlfn.NORM.INV(RAND(),Inputs!$D$39,Inputs!$C$39)))-'Year Schedule'!$K$26+'Year Schedule'!$L$26)</f>
        <v>#VALUE!</v>
      </c>
      <c r="Z204" s="0" t="e">
        <f aca="true">MAX(0,Y204*(1+(_xlfn.NORM.INV(RAND(),Inputs!$D$39,Inputs!$C$39)))-'Year Schedule'!$K$27+'Year Schedule'!$L$27)</f>
        <v>#VALUE!</v>
      </c>
      <c r="AA204" s="0" t="e">
        <f aca="true">MAX(0,Z204*(1+(_xlfn.NORM.INV(RAND(),Inputs!$D$39,Inputs!$C$39)))-'Year Schedule'!$K$28+'Year Schedule'!$L$28)</f>
        <v>#VALUE!</v>
      </c>
      <c r="AB204" s="0" t="e">
        <f aca="true">MAX(0,AA204*(1+(_xlfn.NORM.INV(RAND(),Inputs!$D$39,Inputs!$C$39)))-'Year Schedule'!$K$29+'Year Schedule'!$L$29)</f>
        <v>#VALUE!</v>
      </c>
      <c r="AC204" s="0" t="e">
        <f aca="true">MAX(0,AB204*(1+(_xlfn.NORM.INV(RAND(),Inputs!$D$39,Inputs!$C$39)))-'Year Schedule'!$K$30+'Year Schedule'!$L$30)</f>
        <v>#VALUE!</v>
      </c>
      <c r="AD204" s="0" t="e">
        <f aca="true">MAX(0,AC204*(1+(_xlfn.NORM.INV(RAND(),Inputs!$D$39,Inputs!$C$39)))-'Year Schedule'!$K$31+'Year Schedule'!$L$31)</f>
        <v>#VALUE!</v>
      </c>
      <c r="AE204" s="0" t="e">
        <f aca="true">MAX(0,AD204*(1+(_xlfn.NORM.INV(RAND(),Inputs!$D$39,Inputs!$C$39)))-'Year Schedule'!$K$32+'Year Schedule'!$L$32)</f>
        <v>#VALUE!</v>
      </c>
      <c r="AF204" s="0" t="e">
        <f aca="true">MAX(0,AE204*(1+(_xlfn.NORM.INV(RAND(),Inputs!$D$39,Inputs!$C$39)))-'Year Schedule'!$K$33+'Year Schedule'!$L$33)</f>
        <v>#VALUE!</v>
      </c>
      <c r="AG204" s="0" t="e">
        <f aca="true">MAX(0,AF204*(1+(_xlfn.NORM.INV(RAND(),Inputs!$D$39,Inputs!$C$39)))-'Year Schedule'!$K$34+'Year Schedule'!$L$34)</f>
        <v>#VALUE!</v>
      </c>
      <c r="AH204" s="0" t="e">
        <f aca="true">MAX(0,AG204*(1+(_xlfn.NORM.INV(RAND(),Inputs!$D$39,Inputs!$C$39)))-'Year Schedule'!$K$35+'Year Schedule'!$L$35)</f>
        <v>#VALUE!</v>
      </c>
      <c r="AI204" s="0" t="e">
        <f aca="true">MAX(0,AH204*(1+(_xlfn.NORM.INV(RAND(),Inputs!$D$39,Inputs!$C$39)))-'Year Schedule'!$K$36+'Year Schedule'!$L$36)</f>
        <v>#VALUE!</v>
      </c>
      <c r="AJ204" s="0" t="e">
        <f aca="true">MAX(0,AI204*(1+(_xlfn.NORM.INV(RAND(),Inputs!$D$39,Inputs!$C$39)))-'Year Schedule'!$K$37+'Year Schedule'!$L$37)</f>
        <v>#VALUE!</v>
      </c>
      <c r="AK204" s="0" t="e">
        <f aca="true">MAX(0,AJ204*(1+(_xlfn.NORM.INV(RAND(),Inputs!$D$39,Inputs!$C$39)))-'Year Schedule'!$K$38+'Year Schedule'!$L$38)</f>
        <v>#VALUE!</v>
      </c>
      <c r="AL204" s="0" t="e">
        <f aca="true">MAX(0,AK204*(1+(_xlfn.NORM.INV(RAND(),Inputs!$D$39,Inputs!$C$39)))-'Year Schedule'!$K$39+'Year Schedule'!$L$39)</f>
        <v>#VALUE!</v>
      </c>
      <c r="AM204" s="0" t="e">
        <f aca="true">MAX(0,AL204*(1+(_xlfn.NORM.INV(RAND(),Inputs!$D$39,Inputs!$C$39)))-'Year Schedule'!$K$40+'Year Schedule'!$L$40)</f>
        <v>#VALUE!</v>
      </c>
      <c r="AN204" s="0" t="e">
        <f aca="true">MAX(0,AM204*(1+(_xlfn.NORM.INV(RAND(),Inputs!$D$39,Inputs!$C$39)))-'Year Schedule'!$K$41+'Year Schedule'!$L$41)</f>
        <v>#VALUE!</v>
      </c>
      <c r="AO204" s="0" t="e">
        <f aca="true">MAX(0,AN204*(1+(_xlfn.NORM.INV(RAND(),Inputs!$D$39,Inputs!$C$39)))-'Year Schedule'!$K$42+'Year Schedule'!$L$42)</f>
        <v>#VALUE!</v>
      </c>
      <c r="AP204" s="0" t="e">
        <f aca="true">MAX(0,AO204*(1+(_xlfn.NORM.INV(RAND(),Inputs!$D$39,Inputs!$C$39)))-'Year Schedule'!$K$43+'Year Schedule'!$L$43)</f>
        <v>#VALUE!</v>
      </c>
      <c r="AQ204" s="0" t="e">
        <f aca="true">MAX(0,AP204*(1+(_xlfn.NORM.INV(RAND(),Inputs!$D$39,Inputs!$C$39)))-'Year Schedule'!$K$44+'Year Schedule'!$L$44)</f>
        <v>#VALUE!</v>
      </c>
      <c r="AR204" s="0" t="e">
        <f aca="true">MAX(0,AQ204*(1+(_xlfn.NORM.INV(RAND(),Inputs!$D$39,Inputs!$C$39)))-'Year Schedule'!$K$45+'Year Schedule'!$L$45)</f>
        <v>#VALUE!</v>
      </c>
      <c r="AS204" s="0" t="e">
        <f aca="true">MAX(0,AR204*(1+(_xlfn.NORM.INV(RAND(),Inputs!$D$39,Inputs!$C$39)))-'Year Schedule'!$K$46+'Year Schedule'!$L$46)</f>
        <v>#VALUE!</v>
      </c>
      <c r="AT204" s="0" t="e">
        <f aca="true">MAX(0,AS204*(1+(_xlfn.NORM.INV(RAND(),Inputs!$D$39,Inputs!$C$39)))-'Year Schedule'!$K$47+'Year Schedule'!$L$47)</f>
        <v>#VALUE!</v>
      </c>
      <c r="AU204" s="0" t="e">
        <f aca="true">MAX(0,AT204*(1+(_xlfn.NORM.INV(RAND(),Inputs!$D$39,Inputs!$C$39)))-'Year Schedule'!$K$48+'Year Schedule'!$L$48)</f>
        <v>#VALUE!</v>
      </c>
      <c r="AV204" s="0" t="e">
        <f aca="true">MAX(0,AU204*(1+(_xlfn.NORM.INV(RAND(),Inputs!$D$39,Inputs!$C$39)))-'Year Schedule'!$K$49+'Year Schedule'!$L$49)</f>
        <v>#VALUE!</v>
      </c>
      <c r="AW204" s="0" t="e">
        <f aca="true">MAX(0,AV204*(1+(_xlfn.NORM.INV(RAND(),Inputs!$D$39,Inputs!$C$39)))-'Year Schedule'!$K$50+'Year Schedule'!$L$50)</f>
        <v>#VALUE!</v>
      </c>
      <c r="AX204" s="0" t="e">
        <f aca="true">MAX(0,AW204*(1+(_xlfn.NORM.INV(RAND(),Inputs!$D$39,Inputs!$C$39)))-'Year Schedule'!$K$51+'Year Schedule'!$L$51)</f>
        <v>#VALUE!</v>
      </c>
      <c r="AY204" s="0" t="e">
        <f aca="true">MAX(0,AX204*(1+(_xlfn.NORM.INV(RAND(),Inputs!$D$39,Inputs!$C$39)))-'Year Schedule'!$K$52+'Year Schedule'!$L$52)</f>
        <v>#VALUE!</v>
      </c>
      <c r="AZ204" s="0" t="e">
        <f aca="true">MAX(0,AY204*(1+(_xlfn.NORM.INV(RAND(),Inputs!$D$39,Inputs!$C$39)))-'Year Schedule'!$K$53+'Year Schedule'!$L$53)</f>
        <v>#VALUE!</v>
      </c>
      <c r="BA204" s="0" t="e">
        <f aca="false">INDEX(C204:AZ204,1,Inputs!$C$6)</f>
        <v>#VALUE!</v>
      </c>
      <c r="BB204" s="0" t="n">
        <f aca="false">IFERROR(EXP(SUMPRODUCT(LN((C204:INDEX(C204:AZ204,1,Inputs!$C$6)+$C$1004:INDEX($C$1004:$AZ$1004,1,Inputs!$C$6))/B204:INDEX(B204:AY204,1,Inputs!$C$6)))/Inputs!$C$6)-1,-1)</f>
        <v>-1</v>
      </c>
    </row>
    <row r="205" customFormat="false" ht="15" hidden="false" customHeight="true" outlineLevel="0" collapsed="false">
      <c r="A205" s="0" t="n">
        <v>203</v>
      </c>
      <c r="B205" s="177" t="n">
        <f aca="false">Inputs!$C$38</f>
        <v>0</v>
      </c>
      <c r="C205" s="0" t="e">
        <f aca="true">MAX(0,B205*(1+(_xlfn.NORM.INV(RAND(),Inputs!$D$39,Inputs!$C$39)))-'Year Schedule'!$K$4+'Year Schedule'!$L$4)</f>
        <v>#VALUE!</v>
      </c>
      <c r="D205" s="0" t="e">
        <f aca="true">MAX(0,C205*(1+(_xlfn.NORM.INV(RAND(),Inputs!$D$39,Inputs!$C$39)))-'Year Schedule'!$K$5+'Year Schedule'!$L$5)</f>
        <v>#VALUE!</v>
      </c>
      <c r="E205" s="0" t="e">
        <f aca="true">MAX(0,D205*(1+(_xlfn.NORM.INV(RAND(),Inputs!$D$39,Inputs!$C$39)))-'Year Schedule'!$K$6+'Year Schedule'!$L$6)</f>
        <v>#VALUE!</v>
      </c>
      <c r="F205" s="0" t="e">
        <f aca="true">MAX(0,E205*(1+(_xlfn.NORM.INV(RAND(),Inputs!$D$39,Inputs!$C$39)))-'Year Schedule'!$K$7+'Year Schedule'!$L$7)</f>
        <v>#VALUE!</v>
      </c>
      <c r="G205" s="0" t="e">
        <f aca="true">MAX(0,F205*(1+(_xlfn.NORM.INV(RAND(),Inputs!$D$39,Inputs!$C$39)))-'Year Schedule'!$K$8+'Year Schedule'!$L$8)</f>
        <v>#VALUE!</v>
      </c>
      <c r="H205" s="0" t="e">
        <f aca="true">MAX(0,G205*(1+(_xlfn.NORM.INV(RAND(),Inputs!$D$39,Inputs!$C$39)))-'Year Schedule'!$K$9+'Year Schedule'!$L$9)</f>
        <v>#VALUE!</v>
      </c>
      <c r="I205" s="0" t="e">
        <f aca="true">MAX(0,H205*(1+(_xlfn.NORM.INV(RAND(),Inputs!$D$39,Inputs!$C$39)))-'Year Schedule'!$K$10+'Year Schedule'!$L$10)</f>
        <v>#VALUE!</v>
      </c>
      <c r="J205" s="0" t="e">
        <f aca="true">MAX(0,I205*(1+(_xlfn.NORM.INV(RAND(),Inputs!$D$39,Inputs!$C$39)))-'Year Schedule'!$K$11+'Year Schedule'!$L$11)</f>
        <v>#VALUE!</v>
      </c>
      <c r="K205" s="0" t="e">
        <f aca="true">MAX(0,J205*(1+(_xlfn.NORM.INV(RAND(),Inputs!$D$39,Inputs!$C$39)))-'Year Schedule'!$K$12+'Year Schedule'!$L$12)</f>
        <v>#VALUE!</v>
      </c>
      <c r="L205" s="0" t="e">
        <f aca="true">MAX(0,K205*(1+(_xlfn.NORM.INV(RAND(),Inputs!$D$39,Inputs!$C$39)))-'Year Schedule'!$K$13+'Year Schedule'!$L$13)</f>
        <v>#VALUE!</v>
      </c>
      <c r="M205" s="0" t="e">
        <f aca="true">MAX(0,L205*(1+(_xlfn.NORM.INV(RAND(),Inputs!$D$39,Inputs!$C$39)))-'Year Schedule'!$K$14+'Year Schedule'!$L$14)</f>
        <v>#VALUE!</v>
      </c>
      <c r="N205" s="0" t="e">
        <f aca="true">MAX(0,M205*(1+(_xlfn.NORM.INV(RAND(),Inputs!$D$39,Inputs!$C$39)))-'Year Schedule'!$K$15+'Year Schedule'!$L$15)</f>
        <v>#VALUE!</v>
      </c>
      <c r="O205" s="0" t="e">
        <f aca="true">MAX(0,N205*(1+(_xlfn.NORM.INV(RAND(),Inputs!$D$39,Inputs!$C$39)))-'Year Schedule'!$K$16+'Year Schedule'!$L$16)</f>
        <v>#VALUE!</v>
      </c>
      <c r="P205" s="0" t="e">
        <f aca="true">MAX(0,O205*(1+(_xlfn.NORM.INV(RAND(),Inputs!$D$39,Inputs!$C$39)))-'Year Schedule'!$K$17+'Year Schedule'!$L$17)</f>
        <v>#VALUE!</v>
      </c>
      <c r="Q205" s="0" t="e">
        <f aca="true">MAX(0,P205*(1+(_xlfn.NORM.INV(RAND(),Inputs!$D$39,Inputs!$C$39)))-'Year Schedule'!$K$18+'Year Schedule'!$L$18)</f>
        <v>#VALUE!</v>
      </c>
      <c r="R205" s="0" t="e">
        <f aca="true">MAX(0,Q205*(1+(_xlfn.NORM.INV(RAND(),Inputs!$D$39,Inputs!$C$39)))-'Year Schedule'!$K$19+'Year Schedule'!$L$19)</f>
        <v>#VALUE!</v>
      </c>
      <c r="S205" s="0" t="e">
        <f aca="true">MAX(0,R205*(1+(_xlfn.NORM.INV(RAND(),Inputs!$D$39,Inputs!$C$39)))-'Year Schedule'!$K$20+'Year Schedule'!$L$20)</f>
        <v>#VALUE!</v>
      </c>
      <c r="T205" s="0" t="e">
        <f aca="true">MAX(0,S205*(1+(_xlfn.NORM.INV(RAND(),Inputs!$D$39,Inputs!$C$39)))-'Year Schedule'!$K$21+'Year Schedule'!$L$21)</f>
        <v>#VALUE!</v>
      </c>
      <c r="U205" s="0" t="e">
        <f aca="true">MAX(0,T205*(1+(_xlfn.NORM.INV(RAND(),Inputs!$D$39,Inputs!$C$39)))-'Year Schedule'!$K$22+'Year Schedule'!$L$22)</f>
        <v>#VALUE!</v>
      </c>
      <c r="V205" s="0" t="e">
        <f aca="true">MAX(0,U205*(1+(_xlfn.NORM.INV(RAND(),Inputs!$D$39,Inputs!$C$39)))-'Year Schedule'!$K$23+'Year Schedule'!$L$23)</f>
        <v>#VALUE!</v>
      </c>
      <c r="W205" s="0" t="e">
        <f aca="true">MAX(0,V205*(1+(_xlfn.NORM.INV(RAND(),Inputs!$D$39,Inputs!$C$39)))-'Year Schedule'!$K$24+'Year Schedule'!$L$24)</f>
        <v>#VALUE!</v>
      </c>
      <c r="X205" s="0" t="e">
        <f aca="true">MAX(0,W205*(1+(_xlfn.NORM.INV(RAND(),Inputs!$D$39,Inputs!$C$39)))-'Year Schedule'!$K$25+'Year Schedule'!$L$25)</f>
        <v>#VALUE!</v>
      </c>
      <c r="Y205" s="0" t="e">
        <f aca="true">MAX(0,X205*(1+(_xlfn.NORM.INV(RAND(),Inputs!$D$39,Inputs!$C$39)))-'Year Schedule'!$K$26+'Year Schedule'!$L$26)</f>
        <v>#VALUE!</v>
      </c>
      <c r="Z205" s="0" t="e">
        <f aca="true">MAX(0,Y205*(1+(_xlfn.NORM.INV(RAND(),Inputs!$D$39,Inputs!$C$39)))-'Year Schedule'!$K$27+'Year Schedule'!$L$27)</f>
        <v>#VALUE!</v>
      </c>
      <c r="AA205" s="0" t="e">
        <f aca="true">MAX(0,Z205*(1+(_xlfn.NORM.INV(RAND(),Inputs!$D$39,Inputs!$C$39)))-'Year Schedule'!$K$28+'Year Schedule'!$L$28)</f>
        <v>#VALUE!</v>
      </c>
      <c r="AB205" s="0" t="e">
        <f aca="true">MAX(0,AA205*(1+(_xlfn.NORM.INV(RAND(),Inputs!$D$39,Inputs!$C$39)))-'Year Schedule'!$K$29+'Year Schedule'!$L$29)</f>
        <v>#VALUE!</v>
      </c>
      <c r="AC205" s="0" t="e">
        <f aca="true">MAX(0,AB205*(1+(_xlfn.NORM.INV(RAND(),Inputs!$D$39,Inputs!$C$39)))-'Year Schedule'!$K$30+'Year Schedule'!$L$30)</f>
        <v>#VALUE!</v>
      </c>
      <c r="AD205" s="0" t="e">
        <f aca="true">MAX(0,AC205*(1+(_xlfn.NORM.INV(RAND(),Inputs!$D$39,Inputs!$C$39)))-'Year Schedule'!$K$31+'Year Schedule'!$L$31)</f>
        <v>#VALUE!</v>
      </c>
      <c r="AE205" s="0" t="e">
        <f aca="true">MAX(0,AD205*(1+(_xlfn.NORM.INV(RAND(),Inputs!$D$39,Inputs!$C$39)))-'Year Schedule'!$K$32+'Year Schedule'!$L$32)</f>
        <v>#VALUE!</v>
      </c>
      <c r="AF205" s="0" t="e">
        <f aca="true">MAX(0,AE205*(1+(_xlfn.NORM.INV(RAND(),Inputs!$D$39,Inputs!$C$39)))-'Year Schedule'!$K$33+'Year Schedule'!$L$33)</f>
        <v>#VALUE!</v>
      </c>
      <c r="AG205" s="0" t="e">
        <f aca="true">MAX(0,AF205*(1+(_xlfn.NORM.INV(RAND(),Inputs!$D$39,Inputs!$C$39)))-'Year Schedule'!$K$34+'Year Schedule'!$L$34)</f>
        <v>#VALUE!</v>
      </c>
      <c r="AH205" s="0" t="e">
        <f aca="true">MAX(0,AG205*(1+(_xlfn.NORM.INV(RAND(),Inputs!$D$39,Inputs!$C$39)))-'Year Schedule'!$K$35+'Year Schedule'!$L$35)</f>
        <v>#VALUE!</v>
      </c>
      <c r="AI205" s="0" t="e">
        <f aca="true">MAX(0,AH205*(1+(_xlfn.NORM.INV(RAND(),Inputs!$D$39,Inputs!$C$39)))-'Year Schedule'!$K$36+'Year Schedule'!$L$36)</f>
        <v>#VALUE!</v>
      </c>
      <c r="AJ205" s="0" t="e">
        <f aca="true">MAX(0,AI205*(1+(_xlfn.NORM.INV(RAND(),Inputs!$D$39,Inputs!$C$39)))-'Year Schedule'!$K$37+'Year Schedule'!$L$37)</f>
        <v>#VALUE!</v>
      </c>
      <c r="AK205" s="0" t="e">
        <f aca="true">MAX(0,AJ205*(1+(_xlfn.NORM.INV(RAND(),Inputs!$D$39,Inputs!$C$39)))-'Year Schedule'!$K$38+'Year Schedule'!$L$38)</f>
        <v>#VALUE!</v>
      </c>
      <c r="AL205" s="0" t="e">
        <f aca="true">MAX(0,AK205*(1+(_xlfn.NORM.INV(RAND(),Inputs!$D$39,Inputs!$C$39)))-'Year Schedule'!$K$39+'Year Schedule'!$L$39)</f>
        <v>#VALUE!</v>
      </c>
      <c r="AM205" s="0" t="e">
        <f aca="true">MAX(0,AL205*(1+(_xlfn.NORM.INV(RAND(),Inputs!$D$39,Inputs!$C$39)))-'Year Schedule'!$K$40+'Year Schedule'!$L$40)</f>
        <v>#VALUE!</v>
      </c>
      <c r="AN205" s="0" t="e">
        <f aca="true">MAX(0,AM205*(1+(_xlfn.NORM.INV(RAND(),Inputs!$D$39,Inputs!$C$39)))-'Year Schedule'!$K$41+'Year Schedule'!$L$41)</f>
        <v>#VALUE!</v>
      </c>
      <c r="AO205" s="0" t="e">
        <f aca="true">MAX(0,AN205*(1+(_xlfn.NORM.INV(RAND(),Inputs!$D$39,Inputs!$C$39)))-'Year Schedule'!$K$42+'Year Schedule'!$L$42)</f>
        <v>#VALUE!</v>
      </c>
      <c r="AP205" s="0" t="e">
        <f aca="true">MAX(0,AO205*(1+(_xlfn.NORM.INV(RAND(),Inputs!$D$39,Inputs!$C$39)))-'Year Schedule'!$K$43+'Year Schedule'!$L$43)</f>
        <v>#VALUE!</v>
      </c>
      <c r="AQ205" s="0" t="e">
        <f aca="true">MAX(0,AP205*(1+(_xlfn.NORM.INV(RAND(),Inputs!$D$39,Inputs!$C$39)))-'Year Schedule'!$K$44+'Year Schedule'!$L$44)</f>
        <v>#VALUE!</v>
      </c>
      <c r="AR205" s="0" t="e">
        <f aca="true">MAX(0,AQ205*(1+(_xlfn.NORM.INV(RAND(),Inputs!$D$39,Inputs!$C$39)))-'Year Schedule'!$K$45+'Year Schedule'!$L$45)</f>
        <v>#VALUE!</v>
      </c>
      <c r="AS205" s="0" t="e">
        <f aca="true">MAX(0,AR205*(1+(_xlfn.NORM.INV(RAND(),Inputs!$D$39,Inputs!$C$39)))-'Year Schedule'!$K$46+'Year Schedule'!$L$46)</f>
        <v>#VALUE!</v>
      </c>
      <c r="AT205" s="0" t="e">
        <f aca="true">MAX(0,AS205*(1+(_xlfn.NORM.INV(RAND(),Inputs!$D$39,Inputs!$C$39)))-'Year Schedule'!$K$47+'Year Schedule'!$L$47)</f>
        <v>#VALUE!</v>
      </c>
      <c r="AU205" s="0" t="e">
        <f aca="true">MAX(0,AT205*(1+(_xlfn.NORM.INV(RAND(),Inputs!$D$39,Inputs!$C$39)))-'Year Schedule'!$K$48+'Year Schedule'!$L$48)</f>
        <v>#VALUE!</v>
      </c>
      <c r="AV205" s="0" t="e">
        <f aca="true">MAX(0,AU205*(1+(_xlfn.NORM.INV(RAND(),Inputs!$D$39,Inputs!$C$39)))-'Year Schedule'!$K$49+'Year Schedule'!$L$49)</f>
        <v>#VALUE!</v>
      </c>
      <c r="AW205" s="0" t="e">
        <f aca="true">MAX(0,AV205*(1+(_xlfn.NORM.INV(RAND(),Inputs!$D$39,Inputs!$C$39)))-'Year Schedule'!$K$50+'Year Schedule'!$L$50)</f>
        <v>#VALUE!</v>
      </c>
      <c r="AX205" s="0" t="e">
        <f aca="true">MAX(0,AW205*(1+(_xlfn.NORM.INV(RAND(),Inputs!$D$39,Inputs!$C$39)))-'Year Schedule'!$K$51+'Year Schedule'!$L$51)</f>
        <v>#VALUE!</v>
      </c>
      <c r="AY205" s="0" t="e">
        <f aca="true">MAX(0,AX205*(1+(_xlfn.NORM.INV(RAND(),Inputs!$D$39,Inputs!$C$39)))-'Year Schedule'!$K$52+'Year Schedule'!$L$52)</f>
        <v>#VALUE!</v>
      </c>
      <c r="AZ205" s="0" t="e">
        <f aca="true">MAX(0,AY205*(1+(_xlfn.NORM.INV(RAND(),Inputs!$D$39,Inputs!$C$39)))-'Year Schedule'!$K$53+'Year Schedule'!$L$53)</f>
        <v>#VALUE!</v>
      </c>
      <c r="BA205" s="0" t="e">
        <f aca="false">INDEX(C205:AZ205,1,Inputs!$C$6)</f>
        <v>#VALUE!</v>
      </c>
      <c r="BB205" s="0" t="n">
        <f aca="false">IFERROR(EXP(SUMPRODUCT(LN((C205:INDEX(C205:AZ205,1,Inputs!$C$6)+$C$1004:INDEX($C$1004:$AZ$1004,1,Inputs!$C$6))/B205:INDEX(B205:AY205,1,Inputs!$C$6)))/Inputs!$C$6)-1,-1)</f>
        <v>-1</v>
      </c>
    </row>
    <row r="206" customFormat="false" ht="15" hidden="false" customHeight="true" outlineLevel="0" collapsed="false">
      <c r="A206" s="0" t="n">
        <v>204</v>
      </c>
      <c r="B206" s="177" t="n">
        <f aca="false">Inputs!$C$38</f>
        <v>0</v>
      </c>
      <c r="C206" s="0" t="e">
        <f aca="true">MAX(0,B206*(1+(_xlfn.NORM.INV(RAND(),Inputs!$D$39,Inputs!$C$39)))-'Year Schedule'!$K$4+'Year Schedule'!$L$4)</f>
        <v>#VALUE!</v>
      </c>
      <c r="D206" s="0" t="e">
        <f aca="true">MAX(0,C206*(1+(_xlfn.NORM.INV(RAND(),Inputs!$D$39,Inputs!$C$39)))-'Year Schedule'!$K$5+'Year Schedule'!$L$5)</f>
        <v>#VALUE!</v>
      </c>
      <c r="E206" s="0" t="e">
        <f aca="true">MAX(0,D206*(1+(_xlfn.NORM.INV(RAND(),Inputs!$D$39,Inputs!$C$39)))-'Year Schedule'!$K$6+'Year Schedule'!$L$6)</f>
        <v>#VALUE!</v>
      </c>
      <c r="F206" s="0" t="e">
        <f aca="true">MAX(0,E206*(1+(_xlfn.NORM.INV(RAND(),Inputs!$D$39,Inputs!$C$39)))-'Year Schedule'!$K$7+'Year Schedule'!$L$7)</f>
        <v>#VALUE!</v>
      </c>
      <c r="G206" s="0" t="e">
        <f aca="true">MAX(0,F206*(1+(_xlfn.NORM.INV(RAND(),Inputs!$D$39,Inputs!$C$39)))-'Year Schedule'!$K$8+'Year Schedule'!$L$8)</f>
        <v>#VALUE!</v>
      </c>
      <c r="H206" s="0" t="e">
        <f aca="true">MAX(0,G206*(1+(_xlfn.NORM.INV(RAND(),Inputs!$D$39,Inputs!$C$39)))-'Year Schedule'!$K$9+'Year Schedule'!$L$9)</f>
        <v>#VALUE!</v>
      </c>
      <c r="I206" s="0" t="e">
        <f aca="true">MAX(0,H206*(1+(_xlfn.NORM.INV(RAND(),Inputs!$D$39,Inputs!$C$39)))-'Year Schedule'!$K$10+'Year Schedule'!$L$10)</f>
        <v>#VALUE!</v>
      </c>
      <c r="J206" s="0" t="e">
        <f aca="true">MAX(0,I206*(1+(_xlfn.NORM.INV(RAND(),Inputs!$D$39,Inputs!$C$39)))-'Year Schedule'!$K$11+'Year Schedule'!$L$11)</f>
        <v>#VALUE!</v>
      </c>
      <c r="K206" s="0" t="e">
        <f aca="true">MAX(0,J206*(1+(_xlfn.NORM.INV(RAND(),Inputs!$D$39,Inputs!$C$39)))-'Year Schedule'!$K$12+'Year Schedule'!$L$12)</f>
        <v>#VALUE!</v>
      </c>
      <c r="L206" s="0" t="e">
        <f aca="true">MAX(0,K206*(1+(_xlfn.NORM.INV(RAND(),Inputs!$D$39,Inputs!$C$39)))-'Year Schedule'!$K$13+'Year Schedule'!$L$13)</f>
        <v>#VALUE!</v>
      </c>
      <c r="M206" s="0" t="e">
        <f aca="true">MAX(0,L206*(1+(_xlfn.NORM.INV(RAND(),Inputs!$D$39,Inputs!$C$39)))-'Year Schedule'!$K$14+'Year Schedule'!$L$14)</f>
        <v>#VALUE!</v>
      </c>
      <c r="N206" s="0" t="e">
        <f aca="true">MAX(0,M206*(1+(_xlfn.NORM.INV(RAND(),Inputs!$D$39,Inputs!$C$39)))-'Year Schedule'!$K$15+'Year Schedule'!$L$15)</f>
        <v>#VALUE!</v>
      </c>
      <c r="O206" s="0" t="e">
        <f aca="true">MAX(0,N206*(1+(_xlfn.NORM.INV(RAND(),Inputs!$D$39,Inputs!$C$39)))-'Year Schedule'!$K$16+'Year Schedule'!$L$16)</f>
        <v>#VALUE!</v>
      </c>
      <c r="P206" s="0" t="e">
        <f aca="true">MAX(0,O206*(1+(_xlfn.NORM.INV(RAND(),Inputs!$D$39,Inputs!$C$39)))-'Year Schedule'!$K$17+'Year Schedule'!$L$17)</f>
        <v>#VALUE!</v>
      </c>
      <c r="Q206" s="0" t="e">
        <f aca="true">MAX(0,P206*(1+(_xlfn.NORM.INV(RAND(),Inputs!$D$39,Inputs!$C$39)))-'Year Schedule'!$K$18+'Year Schedule'!$L$18)</f>
        <v>#VALUE!</v>
      </c>
      <c r="R206" s="0" t="e">
        <f aca="true">MAX(0,Q206*(1+(_xlfn.NORM.INV(RAND(),Inputs!$D$39,Inputs!$C$39)))-'Year Schedule'!$K$19+'Year Schedule'!$L$19)</f>
        <v>#VALUE!</v>
      </c>
      <c r="S206" s="0" t="e">
        <f aca="true">MAX(0,R206*(1+(_xlfn.NORM.INV(RAND(),Inputs!$D$39,Inputs!$C$39)))-'Year Schedule'!$K$20+'Year Schedule'!$L$20)</f>
        <v>#VALUE!</v>
      </c>
      <c r="T206" s="0" t="e">
        <f aca="true">MAX(0,S206*(1+(_xlfn.NORM.INV(RAND(),Inputs!$D$39,Inputs!$C$39)))-'Year Schedule'!$K$21+'Year Schedule'!$L$21)</f>
        <v>#VALUE!</v>
      </c>
      <c r="U206" s="0" t="e">
        <f aca="true">MAX(0,T206*(1+(_xlfn.NORM.INV(RAND(),Inputs!$D$39,Inputs!$C$39)))-'Year Schedule'!$K$22+'Year Schedule'!$L$22)</f>
        <v>#VALUE!</v>
      </c>
      <c r="V206" s="0" t="e">
        <f aca="true">MAX(0,U206*(1+(_xlfn.NORM.INV(RAND(),Inputs!$D$39,Inputs!$C$39)))-'Year Schedule'!$K$23+'Year Schedule'!$L$23)</f>
        <v>#VALUE!</v>
      </c>
      <c r="W206" s="0" t="e">
        <f aca="true">MAX(0,V206*(1+(_xlfn.NORM.INV(RAND(),Inputs!$D$39,Inputs!$C$39)))-'Year Schedule'!$K$24+'Year Schedule'!$L$24)</f>
        <v>#VALUE!</v>
      </c>
      <c r="X206" s="0" t="e">
        <f aca="true">MAX(0,W206*(1+(_xlfn.NORM.INV(RAND(),Inputs!$D$39,Inputs!$C$39)))-'Year Schedule'!$K$25+'Year Schedule'!$L$25)</f>
        <v>#VALUE!</v>
      </c>
      <c r="Y206" s="0" t="e">
        <f aca="true">MAX(0,X206*(1+(_xlfn.NORM.INV(RAND(),Inputs!$D$39,Inputs!$C$39)))-'Year Schedule'!$K$26+'Year Schedule'!$L$26)</f>
        <v>#VALUE!</v>
      </c>
      <c r="Z206" s="0" t="e">
        <f aca="true">MAX(0,Y206*(1+(_xlfn.NORM.INV(RAND(),Inputs!$D$39,Inputs!$C$39)))-'Year Schedule'!$K$27+'Year Schedule'!$L$27)</f>
        <v>#VALUE!</v>
      </c>
      <c r="AA206" s="0" t="e">
        <f aca="true">MAX(0,Z206*(1+(_xlfn.NORM.INV(RAND(),Inputs!$D$39,Inputs!$C$39)))-'Year Schedule'!$K$28+'Year Schedule'!$L$28)</f>
        <v>#VALUE!</v>
      </c>
      <c r="AB206" s="0" t="e">
        <f aca="true">MAX(0,AA206*(1+(_xlfn.NORM.INV(RAND(),Inputs!$D$39,Inputs!$C$39)))-'Year Schedule'!$K$29+'Year Schedule'!$L$29)</f>
        <v>#VALUE!</v>
      </c>
      <c r="AC206" s="0" t="e">
        <f aca="true">MAX(0,AB206*(1+(_xlfn.NORM.INV(RAND(),Inputs!$D$39,Inputs!$C$39)))-'Year Schedule'!$K$30+'Year Schedule'!$L$30)</f>
        <v>#VALUE!</v>
      </c>
      <c r="AD206" s="0" t="e">
        <f aca="true">MAX(0,AC206*(1+(_xlfn.NORM.INV(RAND(),Inputs!$D$39,Inputs!$C$39)))-'Year Schedule'!$K$31+'Year Schedule'!$L$31)</f>
        <v>#VALUE!</v>
      </c>
      <c r="AE206" s="0" t="e">
        <f aca="true">MAX(0,AD206*(1+(_xlfn.NORM.INV(RAND(),Inputs!$D$39,Inputs!$C$39)))-'Year Schedule'!$K$32+'Year Schedule'!$L$32)</f>
        <v>#VALUE!</v>
      </c>
      <c r="AF206" s="0" t="e">
        <f aca="true">MAX(0,AE206*(1+(_xlfn.NORM.INV(RAND(),Inputs!$D$39,Inputs!$C$39)))-'Year Schedule'!$K$33+'Year Schedule'!$L$33)</f>
        <v>#VALUE!</v>
      </c>
      <c r="AG206" s="0" t="e">
        <f aca="true">MAX(0,AF206*(1+(_xlfn.NORM.INV(RAND(),Inputs!$D$39,Inputs!$C$39)))-'Year Schedule'!$K$34+'Year Schedule'!$L$34)</f>
        <v>#VALUE!</v>
      </c>
      <c r="AH206" s="0" t="e">
        <f aca="true">MAX(0,AG206*(1+(_xlfn.NORM.INV(RAND(),Inputs!$D$39,Inputs!$C$39)))-'Year Schedule'!$K$35+'Year Schedule'!$L$35)</f>
        <v>#VALUE!</v>
      </c>
      <c r="AI206" s="0" t="e">
        <f aca="true">MAX(0,AH206*(1+(_xlfn.NORM.INV(RAND(),Inputs!$D$39,Inputs!$C$39)))-'Year Schedule'!$K$36+'Year Schedule'!$L$36)</f>
        <v>#VALUE!</v>
      </c>
      <c r="AJ206" s="0" t="e">
        <f aca="true">MAX(0,AI206*(1+(_xlfn.NORM.INV(RAND(),Inputs!$D$39,Inputs!$C$39)))-'Year Schedule'!$K$37+'Year Schedule'!$L$37)</f>
        <v>#VALUE!</v>
      </c>
      <c r="AK206" s="0" t="e">
        <f aca="true">MAX(0,AJ206*(1+(_xlfn.NORM.INV(RAND(),Inputs!$D$39,Inputs!$C$39)))-'Year Schedule'!$K$38+'Year Schedule'!$L$38)</f>
        <v>#VALUE!</v>
      </c>
      <c r="AL206" s="0" t="e">
        <f aca="true">MAX(0,AK206*(1+(_xlfn.NORM.INV(RAND(),Inputs!$D$39,Inputs!$C$39)))-'Year Schedule'!$K$39+'Year Schedule'!$L$39)</f>
        <v>#VALUE!</v>
      </c>
      <c r="AM206" s="0" t="e">
        <f aca="true">MAX(0,AL206*(1+(_xlfn.NORM.INV(RAND(),Inputs!$D$39,Inputs!$C$39)))-'Year Schedule'!$K$40+'Year Schedule'!$L$40)</f>
        <v>#VALUE!</v>
      </c>
      <c r="AN206" s="0" t="e">
        <f aca="true">MAX(0,AM206*(1+(_xlfn.NORM.INV(RAND(),Inputs!$D$39,Inputs!$C$39)))-'Year Schedule'!$K$41+'Year Schedule'!$L$41)</f>
        <v>#VALUE!</v>
      </c>
      <c r="AO206" s="0" t="e">
        <f aca="true">MAX(0,AN206*(1+(_xlfn.NORM.INV(RAND(),Inputs!$D$39,Inputs!$C$39)))-'Year Schedule'!$K$42+'Year Schedule'!$L$42)</f>
        <v>#VALUE!</v>
      </c>
      <c r="AP206" s="0" t="e">
        <f aca="true">MAX(0,AO206*(1+(_xlfn.NORM.INV(RAND(),Inputs!$D$39,Inputs!$C$39)))-'Year Schedule'!$K$43+'Year Schedule'!$L$43)</f>
        <v>#VALUE!</v>
      </c>
      <c r="AQ206" s="0" t="e">
        <f aca="true">MAX(0,AP206*(1+(_xlfn.NORM.INV(RAND(),Inputs!$D$39,Inputs!$C$39)))-'Year Schedule'!$K$44+'Year Schedule'!$L$44)</f>
        <v>#VALUE!</v>
      </c>
      <c r="AR206" s="0" t="e">
        <f aca="true">MAX(0,AQ206*(1+(_xlfn.NORM.INV(RAND(),Inputs!$D$39,Inputs!$C$39)))-'Year Schedule'!$K$45+'Year Schedule'!$L$45)</f>
        <v>#VALUE!</v>
      </c>
      <c r="AS206" s="0" t="e">
        <f aca="true">MAX(0,AR206*(1+(_xlfn.NORM.INV(RAND(),Inputs!$D$39,Inputs!$C$39)))-'Year Schedule'!$K$46+'Year Schedule'!$L$46)</f>
        <v>#VALUE!</v>
      </c>
      <c r="AT206" s="0" t="e">
        <f aca="true">MAX(0,AS206*(1+(_xlfn.NORM.INV(RAND(),Inputs!$D$39,Inputs!$C$39)))-'Year Schedule'!$K$47+'Year Schedule'!$L$47)</f>
        <v>#VALUE!</v>
      </c>
      <c r="AU206" s="0" t="e">
        <f aca="true">MAX(0,AT206*(1+(_xlfn.NORM.INV(RAND(),Inputs!$D$39,Inputs!$C$39)))-'Year Schedule'!$K$48+'Year Schedule'!$L$48)</f>
        <v>#VALUE!</v>
      </c>
      <c r="AV206" s="0" t="e">
        <f aca="true">MAX(0,AU206*(1+(_xlfn.NORM.INV(RAND(),Inputs!$D$39,Inputs!$C$39)))-'Year Schedule'!$K$49+'Year Schedule'!$L$49)</f>
        <v>#VALUE!</v>
      </c>
      <c r="AW206" s="0" t="e">
        <f aca="true">MAX(0,AV206*(1+(_xlfn.NORM.INV(RAND(),Inputs!$D$39,Inputs!$C$39)))-'Year Schedule'!$K$50+'Year Schedule'!$L$50)</f>
        <v>#VALUE!</v>
      </c>
      <c r="AX206" s="0" t="e">
        <f aca="true">MAX(0,AW206*(1+(_xlfn.NORM.INV(RAND(),Inputs!$D$39,Inputs!$C$39)))-'Year Schedule'!$K$51+'Year Schedule'!$L$51)</f>
        <v>#VALUE!</v>
      </c>
      <c r="AY206" s="0" t="e">
        <f aca="true">MAX(0,AX206*(1+(_xlfn.NORM.INV(RAND(),Inputs!$D$39,Inputs!$C$39)))-'Year Schedule'!$K$52+'Year Schedule'!$L$52)</f>
        <v>#VALUE!</v>
      </c>
      <c r="AZ206" s="0" t="e">
        <f aca="true">MAX(0,AY206*(1+(_xlfn.NORM.INV(RAND(),Inputs!$D$39,Inputs!$C$39)))-'Year Schedule'!$K$53+'Year Schedule'!$L$53)</f>
        <v>#VALUE!</v>
      </c>
      <c r="BA206" s="0" t="e">
        <f aca="false">INDEX(C206:AZ206,1,Inputs!$C$6)</f>
        <v>#VALUE!</v>
      </c>
      <c r="BB206" s="0" t="n">
        <f aca="false">IFERROR(EXP(SUMPRODUCT(LN((C206:INDEX(C206:AZ206,1,Inputs!$C$6)+$C$1004:INDEX($C$1004:$AZ$1004,1,Inputs!$C$6))/B206:INDEX(B206:AY206,1,Inputs!$C$6)))/Inputs!$C$6)-1,-1)</f>
        <v>-1</v>
      </c>
    </row>
    <row r="207" customFormat="false" ht="15" hidden="false" customHeight="true" outlineLevel="0" collapsed="false">
      <c r="A207" s="0" t="n">
        <v>205</v>
      </c>
      <c r="B207" s="177" t="n">
        <f aca="false">Inputs!$C$38</f>
        <v>0</v>
      </c>
      <c r="C207" s="0" t="e">
        <f aca="true">MAX(0,B207*(1+(_xlfn.NORM.INV(RAND(),Inputs!$D$39,Inputs!$C$39)))-'Year Schedule'!$K$4+'Year Schedule'!$L$4)</f>
        <v>#VALUE!</v>
      </c>
      <c r="D207" s="0" t="e">
        <f aca="true">MAX(0,C207*(1+(_xlfn.NORM.INV(RAND(),Inputs!$D$39,Inputs!$C$39)))-'Year Schedule'!$K$5+'Year Schedule'!$L$5)</f>
        <v>#VALUE!</v>
      </c>
      <c r="E207" s="0" t="e">
        <f aca="true">MAX(0,D207*(1+(_xlfn.NORM.INV(RAND(),Inputs!$D$39,Inputs!$C$39)))-'Year Schedule'!$K$6+'Year Schedule'!$L$6)</f>
        <v>#VALUE!</v>
      </c>
      <c r="F207" s="0" t="e">
        <f aca="true">MAX(0,E207*(1+(_xlfn.NORM.INV(RAND(),Inputs!$D$39,Inputs!$C$39)))-'Year Schedule'!$K$7+'Year Schedule'!$L$7)</f>
        <v>#VALUE!</v>
      </c>
      <c r="G207" s="0" t="e">
        <f aca="true">MAX(0,F207*(1+(_xlfn.NORM.INV(RAND(),Inputs!$D$39,Inputs!$C$39)))-'Year Schedule'!$K$8+'Year Schedule'!$L$8)</f>
        <v>#VALUE!</v>
      </c>
      <c r="H207" s="0" t="e">
        <f aca="true">MAX(0,G207*(1+(_xlfn.NORM.INV(RAND(),Inputs!$D$39,Inputs!$C$39)))-'Year Schedule'!$K$9+'Year Schedule'!$L$9)</f>
        <v>#VALUE!</v>
      </c>
      <c r="I207" s="0" t="e">
        <f aca="true">MAX(0,H207*(1+(_xlfn.NORM.INV(RAND(),Inputs!$D$39,Inputs!$C$39)))-'Year Schedule'!$K$10+'Year Schedule'!$L$10)</f>
        <v>#VALUE!</v>
      </c>
      <c r="J207" s="0" t="e">
        <f aca="true">MAX(0,I207*(1+(_xlfn.NORM.INV(RAND(),Inputs!$D$39,Inputs!$C$39)))-'Year Schedule'!$K$11+'Year Schedule'!$L$11)</f>
        <v>#VALUE!</v>
      </c>
      <c r="K207" s="0" t="e">
        <f aca="true">MAX(0,J207*(1+(_xlfn.NORM.INV(RAND(),Inputs!$D$39,Inputs!$C$39)))-'Year Schedule'!$K$12+'Year Schedule'!$L$12)</f>
        <v>#VALUE!</v>
      </c>
      <c r="L207" s="0" t="e">
        <f aca="true">MAX(0,K207*(1+(_xlfn.NORM.INV(RAND(),Inputs!$D$39,Inputs!$C$39)))-'Year Schedule'!$K$13+'Year Schedule'!$L$13)</f>
        <v>#VALUE!</v>
      </c>
      <c r="M207" s="0" t="e">
        <f aca="true">MAX(0,L207*(1+(_xlfn.NORM.INV(RAND(),Inputs!$D$39,Inputs!$C$39)))-'Year Schedule'!$K$14+'Year Schedule'!$L$14)</f>
        <v>#VALUE!</v>
      </c>
      <c r="N207" s="0" t="e">
        <f aca="true">MAX(0,M207*(1+(_xlfn.NORM.INV(RAND(),Inputs!$D$39,Inputs!$C$39)))-'Year Schedule'!$K$15+'Year Schedule'!$L$15)</f>
        <v>#VALUE!</v>
      </c>
      <c r="O207" s="0" t="e">
        <f aca="true">MAX(0,N207*(1+(_xlfn.NORM.INV(RAND(),Inputs!$D$39,Inputs!$C$39)))-'Year Schedule'!$K$16+'Year Schedule'!$L$16)</f>
        <v>#VALUE!</v>
      </c>
      <c r="P207" s="0" t="e">
        <f aca="true">MAX(0,O207*(1+(_xlfn.NORM.INV(RAND(),Inputs!$D$39,Inputs!$C$39)))-'Year Schedule'!$K$17+'Year Schedule'!$L$17)</f>
        <v>#VALUE!</v>
      </c>
      <c r="Q207" s="0" t="e">
        <f aca="true">MAX(0,P207*(1+(_xlfn.NORM.INV(RAND(),Inputs!$D$39,Inputs!$C$39)))-'Year Schedule'!$K$18+'Year Schedule'!$L$18)</f>
        <v>#VALUE!</v>
      </c>
      <c r="R207" s="0" t="e">
        <f aca="true">MAX(0,Q207*(1+(_xlfn.NORM.INV(RAND(),Inputs!$D$39,Inputs!$C$39)))-'Year Schedule'!$K$19+'Year Schedule'!$L$19)</f>
        <v>#VALUE!</v>
      </c>
      <c r="S207" s="0" t="e">
        <f aca="true">MAX(0,R207*(1+(_xlfn.NORM.INV(RAND(),Inputs!$D$39,Inputs!$C$39)))-'Year Schedule'!$K$20+'Year Schedule'!$L$20)</f>
        <v>#VALUE!</v>
      </c>
      <c r="T207" s="0" t="e">
        <f aca="true">MAX(0,S207*(1+(_xlfn.NORM.INV(RAND(),Inputs!$D$39,Inputs!$C$39)))-'Year Schedule'!$K$21+'Year Schedule'!$L$21)</f>
        <v>#VALUE!</v>
      </c>
      <c r="U207" s="0" t="e">
        <f aca="true">MAX(0,T207*(1+(_xlfn.NORM.INV(RAND(),Inputs!$D$39,Inputs!$C$39)))-'Year Schedule'!$K$22+'Year Schedule'!$L$22)</f>
        <v>#VALUE!</v>
      </c>
      <c r="V207" s="0" t="e">
        <f aca="true">MAX(0,U207*(1+(_xlfn.NORM.INV(RAND(),Inputs!$D$39,Inputs!$C$39)))-'Year Schedule'!$K$23+'Year Schedule'!$L$23)</f>
        <v>#VALUE!</v>
      </c>
      <c r="W207" s="0" t="e">
        <f aca="true">MAX(0,V207*(1+(_xlfn.NORM.INV(RAND(),Inputs!$D$39,Inputs!$C$39)))-'Year Schedule'!$K$24+'Year Schedule'!$L$24)</f>
        <v>#VALUE!</v>
      </c>
      <c r="X207" s="0" t="e">
        <f aca="true">MAX(0,W207*(1+(_xlfn.NORM.INV(RAND(),Inputs!$D$39,Inputs!$C$39)))-'Year Schedule'!$K$25+'Year Schedule'!$L$25)</f>
        <v>#VALUE!</v>
      </c>
      <c r="Y207" s="0" t="e">
        <f aca="true">MAX(0,X207*(1+(_xlfn.NORM.INV(RAND(),Inputs!$D$39,Inputs!$C$39)))-'Year Schedule'!$K$26+'Year Schedule'!$L$26)</f>
        <v>#VALUE!</v>
      </c>
      <c r="Z207" s="0" t="e">
        <f aca="true">MAX(0,Y207*(1+(_xlfn.NORM.INV(RAND(),Inputs!$D$39,Inputs!$C$39)))-'Year Schedule'!$K$27+'Year Schedule'!$L$27)</f>
        <v>#VALUE!</v>
      </c>
      <c r="AA207" s="0" t="e">
        <f aca="true">MAX(0,Z207*(1+(_xlfn.NORM.INV(RAND(),Inputs!$D$39,Inputs!$C$39)))-'Year Schedule'!$K$28+'Year Schedule'!$L$28)</f>
        <v>#VALUE!</v>
      </c>
      <c r="AB207" s="0" t="e">
        <f aca="true">MAX(0,AA207*(1+(_xlfn.NORM.INV(RAND(),Inputs!$D$39,Inputs!$C$39)))-'Year Schedule'!$K$29+'Year Schedule'!$L$29)</f>
        <v>#VALUE!</v>
      </c>
      <c r="AC207" s="0" t="e">
        <f aca="true">MAX(0,AB207*(1+(_xlfn.NORM.INV(RAND(),Inputs!$D$39,Inputs!$C$39)))-'Year Schedule'!$K$30+'Year Schedule'!$L$30)</f>
        <v>#VALUE!</v>
      </c>
      <c r="AD207" s="0" t="e">
        <f aca="true">MAX(0,AC207*(1+(_xlfn.NORM.INV(RAND(),Inputs!$D$39,Inputs!$C$39)))-'Year Schedule'!$K$31+'Year Schedule'!$L$31)</f>
        <v>#VALUE!</v>
      </c>
      <c r="AE207" s="0" t="e">
        <f aca="true">MAX(0,AD207*(1+(_xlfn.NORM.INV(RAND(),Inputs!$D$39,Inputs!$C$39)))-'Year Schedule'!$K$32+'Year Schedule'!$L$32)</f>
        <v>#VALUE!</v>
      </c>
      <c r="AF207" s="0" t="e">
        <f aca="true">MAX(0,AE207*(1+(_xlfn.NORM.INV(RAND(),Inputs!$D$39,Inputs!$C$39)))-'Year Schedule'!$K$33+'Year Schedule'!$L$33)</f>
        <v>#VALUE!</v>
      </c>
      <c r="AG207" s="0" t="e">
        <f aca="true">MAX(0,AF207*(1+(_xlfn.NORM.INV(RAND(),Inputs!$D$39,Inputs!$C$39)))-'Year Schedule'!$K$34+'Year Schedule'!$L$34)</f>
        <v>#VALUE!</v>
      </c>
      <c r="AH207" s="0" t="e">
        <f aca="true">MAX(0,AG207*(1+(_xlfn.NORM.INV(RAND(),Inputs!$D$39,Inputs!$C$39)))-'Year Schedule'!$K$35+'Year Schedule'!$L$35)</f>
        <v>#VALUE!</v>
      </c>
      <c r="AI207" s="0" t="e">
        <f aca="true">MAX(0,AH207*(1+(_xlfn.NORM.INV(RAND(),Inputs!$D$39,Inputs!$C$39)))-'Year Schedule'!$K$36+'Year Schedule'!$L$36)</f>
        <v>#VALUE!</v>
      </c>
      <c r="AJ207" s="0" t="e">
        <f aca="true">MAX(0,AI207*(1+(_xlfn.NORM.INV(RAND(),Inputs!$D$39,Inputs!$C$39)))-'Year Schedule'!$K$37+'Year Schedule'!$L$37)</f>
        <v>#VALUE!</v>
      </c>
      <c r="AK207" s="0" t="e">
        <f aca="true">MAX(0,AJ207*(1+(_xlfn.NORM.INV(RAND(),Inputs!$D$39,Inputs!$C$39)))-'Year Schedule'!$K$38+'Year Schedule'!$L$38)</f>
        <v>#VALUE!</v>
      </c>
      <c r="AL207" s="0" t="e">
        <f aca="true">MAX(0,AK207*(1+(_xlfn.NORM.INV(RAND(),Inputs!$D$39,Inputs!$C$39)))-'Year Schedule'!$K$39+'Year Schedule'!$L$39)</f>
        <v>#VALUE!</v>
      </c>
      <c r="AM207" s="0" t="e">
        <f aca="true">MAX(0,AL207*(1+(_xlfn.NORM.INV(RAND(),Inputs!$D$39,Inputs!$C$39)))-'Year Schedule'!$K$40+'Year Schedule'!$L$40)</f>
        <v>#VALUE!</v>
      </c>
      <c r="AN207" s="0" t="e">
        <f aca="true">MAX(0,AM207*(1+(_xlfn.NORM.INV(RAND(),Inputs!$D$39,Inputs!$C$39)))-'Year Schedule'!$K$41+'Year Schedule'!$L$41)</f>
        <v>#VALUE!</v>
      </c>
      <c r="AO207" s="0" t="e">
        <f aca="true">MAX(0,AN207*(1+(_xlfn.NORM.INV(RAND(),Inputs!$D$39,Inputs!$C$39)))-'Year Schedule'!$K$42+'Year Schedule'!$L$42)</f>
        <v>#VALUE!</v>
      </c>
      <c r="AP207" s="0" t="e">
        <f aca="true">MAX(0,AO207*(1+(_xlfn.NORM.INV(RAND(),Inputs!$D$39,Inputs!$C$39)))-'Year Schedule'!$K$43+'Year Schedule'!$L$43)</f>
        <v>#VALUE!</v>
      </c>
      <c r="AQ207" s="0" t="e">
        <f aca="true">MAX(0,AP207*(1+(_xlfn.NORM.INV(RAND(),Inputs!$D$39,Inputs!$C$39)))-'Year Schedule'!$K$44+'Year Schedule'!$L$44)</f>
        <v>#VALUE!</v>
      </c>
      <c r="AR207" s="0" t="e">
        <f aca="true">MAX(0,AQ207*(1+(_xlfn.NORM.INV(RAND(),Inputs!$D$39,Inputs!$C$39)))-'Year Schedule'!$K$45+'Year Schedule'!$L$45)</f>
        <v>#VALUE!</v>
      </c>
      <c r="AS207" s="0" t="e">
        <f aca="true">MAX(0,AR207*(1+(_xlfn.NORM.INV(RAND(),Inputs!$D$39,Inputs!$C$39)))-'Year Schedule'!$K$46+'Year Schedule'!$L$46)</f>
        <v>#VALUE!</v>
      </c>
      <c r="AT207" s="0" t="e">
        <f aca="true">MAX(0,AS207*(1+(_xlfn.NORM.INV(RAND(),Inputs!$D$39,Inputs!$C$39)))-'Year Schedule'!$K$47+'Year Schedule'!$L$47)</f>
        <v>#VALUE!</v>
      </c>
      <c r="AU207" s="0" t="e">
        <f aca="true">MAX(0,AT207*(1+(_xlfn.NORM.INV(RAND(),Inputs!$D$39,Inputs!$C$39)))-'Year Schedule'!$K$48+'Year Schedule'!$L$48)</f>
        <v>#VALUE!</v>
      </c>
      <c r="AV207" s="0" t="e">
        <f aca="true">MAX(0,AU207*(1+(_xlfn.NORM.INV(RAND(),Inputs!$D$39,Inputs!$C$39)))-'Year Schedule'!$K$49+'Year Schedule'!$L$49)</f>
        <v>#VALUE!</v>
      </c>
      <c r="AW207" s="0" t="e">
        <f aca="true">MAX(0,AV207*(1+(_xlfn.NORM.INV(RAND(),Inputs!$D$39,Inputs!$C$39)))-'Year Schedule'!$K$50+'Year Schedule'!$L$50)</f>
        <v>#VALUE!</v>
      </c>
      <c r="AX207" s="0" t="e">
        <f aca="true">MAX(0,AW207*(1+(_xlfn.NORM.INV(RAND(),Inputs!$D$39,Inputs!$C$39)))-'Year Schedule'!$K$51+'Year Schedule'!$L$51)</f>
        <v>#VALUE!</v>
      </c>
      <c r="AY207" s="0" t="e">
        <f aca="true">MAX(0,AX207*(1+(_xlfn.NORM.INV(RAND(),Inputs!$D$39,Inputs!$C$39)))-'Year Schedule'!$K$52+'Year Schedule'!$L$52)</f>
        <v>#VALUE!</v>
      </c>
      <c r="AZ207" s="0" t="e">
        <f aca="true">MAX(0,AY207*(1+(_xlfn.NORM.INV(RAND(),Inputs!$D$39,Inputs!$C$39)))-'Year Schedule'!$K$53+'Year Schedule'!$L$53)</f>
        <v>#VALUE!</v>
      </c>
      <c r="BA207" s="0" t="e">
        <f aca="false">INDEX(C207:AZ207,1,Inputs!$C$6)</f>
        <v>#VALUE!</v>
      </c>
      <c r="BB207" s="0" t="n">
        <f aca="false">IFERROR(EXP(SUMPRODUCT(LN((C207:INDEX(C207:AZ207,1,Inputs!$C$6)+$C$1004:INDEX($C$1004:$AZ$1004,1,Inputs!$C$6))/B207:INDEX(B207:AY207,1,Inputs!$C$6)))/Inputs!$C$6)-1,-1)</f>
        <v>-1</v>
      </c>
    </row>
    <row r="208" customFormat="false" ht="15" hidden="false" customHeight="true" outlineLevel="0" collapsed="false">
      <c r="A208" s="0" t="n">
        <v>206</v>
      </c>
      <c r="B208" s="177" t="n">
        <f aca="false">Inputs!$C$38</f>
        <v>0</v>
      </c>
      <c r="C208" s="0" t="e">
        <f aca="true">MAX(0,B208*(1+(_xlfn.NORM.INV(RAND(),Inputs!$D$39,Inputs!$C$39)))-'Year Schedule'!$K$4+'Year Schedule'!$L$4)</f>
        <v>#VALUE!</v>
      </c>
      <c r="D208" s="0" t="e">
        <f aca="true">MAX(0,C208*(1+(_xlfn.NORM.INV(RAND(),Inputs!$D$39,Inputs!$C$39)))-'Year Schedule'!$K$5+'Year Schedule'!$L$5)</f>
        <v>#VALUE!</v>
      </c>
      <c r="E208" s="0" t="e">
        <f aca="true">MAX(0,D208*(1+(_xlfn.NORM.INV(RAND(),Inputs!$D$39,Inputs!$C$39)))-'Year Schedule'!$K$6+'Year Schedule'!$L$6)</f>
        <v>#VALUE!</v>
      </c>
      <c r="F208" s="0" t="e">
        <f aca="true">MAX(0,E208*(1+(_xlfn.NORM.INV(RAND(),Inputs!$D$39,Inputs!$C$39)))-'Year Schedule'!$K$7+'Year Schedule'!$L$7)</f>
        <v>#VALUE!</v>
      </c>
      <c r="G208" s="0" t="e">
        <f aca="true">MAX(0,F208*(1+(_xlfn.NORM.INV(RAND(),Inputs!$D$39,Inputs!$C$39)))-'Year Schedule'!$K$8+'Year Schedule'!$L$8)</f>
        <v>#VALUE!</v>
      </c>
      <c r="H208" s="0" t="e">
        <f aca="true">MAX(0,G208*(1+(_xlfn.NORM.INV(RAND(),Inputs!$D$39,Inputs!$C$39)))-'Year Schedule'!$K$9+'Year Schedule'!$L$9)</f>
        <v>#VALUE!</v>
      </c>
      <c r="I208" s="0" t="e">
        <f aca="true">MAX(0,H208*(1+(_xlfn.NORM.INV(RAND(),Inputs!$D$39,Inputs!$C$39)))-'Year Schedule'!$K$10+'Year Schedule'!$L$10)</f>
        <v>#VALUE!</v>
      </c>
      <c r="J208" s="0" t="e">
        <f aca="true">MAX(0,I208*(1+(_xlfn.NORM.INV(RAND(),Inputs!$D$39,Inputs!$C$39)))-'Year Schedule'!$K$11+'Year Schedule'!$L$11)</f>
        <v>#VALUE!</v>
      </c>
      <c r="K208" s="0" t="e">
        <f aca="true">MAX(0,J208*(1+(_xlfn.NORM.INV(RAND(),Inputs!$D$39,Inputs!$C$39)))-'Year Schedule'!$K$12+'Year Schedule'!$L$12)</f>
        <v>#VALUE!</v>
      </c>
      <c r="L208" s="0" t="e">
        <f aca="true">MAX(0,K208*(1+(_xlfn.NORM.INV(RAND(),Inputs!$D$39,Inputs!$C$39)))-'Year Schedule'!$K$13+'Year Schedule'!$L$13)</f>
        <v>#VALUE!</v>
      </c>
      <c r="M208" s="0" t="e">
        <f aca="true">MAX(0,L208*(1+(_xlfn.NORM.INV(RAND(),Inputs!$D$39,Inputs!$C$39)))-'Year Schedule'!$K$14+'Year Schedule'!$L$14)</f>
        <v>#VALUE!</v>
      </c>
      <c r="N208" s="0" t="e">
        <f aca="true">MAX(0,M208*(1+(_xlfn.NORM.INV(RAND(),Inputs!$D$39,Inputs!$C$39)))-'Year Schedule'!$K$15+'Year Schedule'!$L$15)</f>
        <v>#VALUE!</v>
      </c>
      <c r="O208" s="0" t="e">
        <f aca="true">MAX(0,N208*(1+(_xlfn.NORM.INV(RAND(),Inputs!$D$39,Inputs!$C$39)))-'Year Schedule'!$K$16+'Year Schedule'!$L$16)</f>
        <v>#VALUE!</v>
      </c>
      <c r="P208" s="0" t="e">
        <f aca="true">MAX(0,O208*(1+(_xlfn.NORM.INV(RAND(),Inputs!$D$39,Inputs!$C$39)))-'Year Schedule'!$K$17+'Year Schedule'!$L$17)</f>
        <v>#VALUE!</v>
      </c>
      <c r="Q208" s="0" t="e">
        <f aca="true">MAX(0,P208*(1+(_xlfn.NORM.INV(RAND(),Inputs!$D$39,Inputs!$C$39)))-'Year Schedule'!$K$18+'Year Schedule'!$L$18)</f>
        <v>#VALUE!</v>
      </c>
      <c r="R208" s="0" t="e">
        <f aca="true">MAX(0,Q208*(1+(_xlfn.NORM.INV(RAND(),Inputs!$D$39,Inputs!$C$39)))-'Year Schedule'!$K$19+'Year Schedule'!$L$19)</f>
        <v>#VALUE!</v>
      </c>
      <c r="S208" s="0" t="e">
        <f aca="true">MAX(0,R208*(1+(_xlfn.NORM.INV(RAND(),Inputs!$D$39,Inputs!$C$39)))-'Year Schedule'!$K$20+'Year Schedule'!$L$20)</f>
        <v>#VALUE!</v>
      </c>
      <c r="T208" s="0" t="e">
        <f aca="true">MAX(0,S208*(1+(_xlfn.NORM.INV(RAND(),Inputs!$D$39,Inputs!$C$39)))-'Year Schedule'!$K$21+'Year Schedule'!$L$21)</f>
        <v>#VALUE!</v>
      </c>
      <c r="U208" s="0" t="e">
        <f aca="true">MAX(0,T208*(1+(_xlfn.NORM.INV(RAND(),Inputs!$D$39,Inputs!$C$39)))-'Year Schedule'!$K$22+'Year Schedule'!$L$22)</f>
        <v>#VALUE!</v>
      </c>
      <c r="V208" s="0" t="e">
        <f aca="true">MAX(0,U208*(1+(_xlfn.NORM.INV(RAND(),Inputs!$D$39,Inputs!$C$39)))-'Year Schedule'!$K$23+'Year Schedule'!$L$23)</f>
        <v>#VALUE!</v>
      </c>
      <c r="W208" s="0" t="e">
        <f aca="true">MAX(0,V208*(1+(_xlfn.NORM.INV(RAND(),Inputs!$D$39,Inputs!$C$39)))-'Year Schedule'!$K$24+'Year Schedule'!$L$24)</f>
        <v>#VALUE!</v>
      </c>
      <c r="X208" s="0" t="e">
        <f aca="true">MAX(0,W208*(1+(_xlfn.NORM.INV(RAND(),Inputs!$D$39,Inputs!$C$39)))-'Year Schedule'!$K$25+'Year Schedule'!$L$25)</f>
        <v>#VALUE!</v>
      </c>
      <c r="Y208" s="0" t="e">
        <f aca="true">MAX(0,X208*(1+(_xlfn.NORM.INV(RAND(),Inputs!$D$39,Inputs!$C$39)))-'Year Schedule'!$K$26+'Year Schedule'!$L$26)</f>
        <v>#VALUE!</v>
      </c>
      <c r="Z208" s="0" t="e">
        <f aca="true">MAX(0,Y208*(1+(_xlfn.NORM.INV(RAND(),Inputs!$D$39,Inputs!$C$39)))-'Year Schedule'!$K$27+'Year Schedule'!$L$27)</f>
        <v>#VALUE!</v>
      </c>
      <c r="AA208" s="0" t="e">
        <f aca="true">MAX(0,Z208*(1+(_xlfn.NORM.INV(RAND(),Inputs!$D$39,Inputs!$C$39)))-'Year Schedule'!$K$28+'Year Schedule'!$L$28)</f>
        <v>#VALUE!</v>
      </c>
      <c r="AB208" s="0" t="e">
        <f aca="true">MAX(0,AA208*(1+(_xlfn.NORM.INV(RAND(),Inputs!$D$39,Inputs!$C$39)))-'Year Schedule'!$K$29+'Year Schedule'!$L$29)</f>
        <v>#VALUE!</v>
      </c>
      <c r="AC208" s="0" t="e">
        <f aca="true">MAX(0,AB208*(1+(_xlfn.NORM.INV(RAND(),Inputs!$D$39,Inputs!$C$39)))-'Year Schedule'!$K$30+'Year Schedule'!$L$30)</f>
        <v>#VALUE!</v>
      </c>
      <c r="AD208" s="0" t="e">
        <f aca="true">MAX(0,AC208*(1+(_xlfn.NORM.INV(RAND(),Inputs!$D$39,Inputs!$C$39)))-'Year Schedule'!$K$31+'Year Schedule'!$L$31)</f>
        <v>#VALUE!</v>
      </c>
      <c r="AE208" s="0" t="e">
        <f aca="true">MAX(0,AD208*(1+(_xlfn.NORM.INV(RAND(),Inputs!$D$39,Inputs!$C$39)))-'Year Schedule'!$K$32+'Year Schedule'!$L$32)</f>
        <v>#VALUE!</v>
      </c>
      <c r="AF208" s="0" t="e">
        <f aca="true">MAX(0,AE208*(1+(_xlfn.NORM.INV(RAND(),Inputs!$D$39,Inputs!$C$39)))-'Year Schedule'!$K$33+'Year Schedule'!$L$33)</f>
        <v>#VALUE!</v>
      </c>
      <c r="AG208" s="0" t="e">
        <f aca="true">MAX(0,AF208*(1+(_xlfn.NORM.INV(RAND(),Inputs!$D$39,Inputs!$C$39)))-'Year Schedule'!$K$34+'Year Schedule'!$L$34)</f>
        <v>#VALUE!</v>
      </c>
      <c r="AH208" s="0" t="e">
        <f aca="true">MAX(0,AG208*(1+(_xlfn.NORM.INV(RAND(),Inputs!$D$39,Inputs!$C$39)))-'Year Schedule'!$K$35+'Year Schedule'!$L$35)</f>
        <v>#VALUE!</v>
      </c>
      <c r="AI208" s="0" t="e">
        <f aca="true">MAX(0,AH208*(1+(_xlfn.NORM.INV(RAND(),Inputs!$D$39,Inputs!$C$39)))-'Year Schedule'!$K$36+'Year Schedule'!$L$36)</f>
        <v>#VALUE!</v>
      </c>
      <c r="AJ208" s="0" t="e">
        <f aca="true">MAX(0,AI208*(1+(_xlfn.NORM.INV(RAND(),Inputs!$D$39,Inputs!$C$39)))-'Year Schedule'!$K$37+'Year Schedule'!$L$37)</f>
        <v>#VALUE!</v>
      </c>
      <c r="AK208" s="0" t="e">
        <f aca="true">MAX(0,AJ208*(1+(_xlfn.NORM.INV(RAND(),Inputs!$D$39,Inputs!$C$39)))-'Year Schedule'!$K$38+'Year Schedule'!$L$38)</f>
        <v>#VALUE!</v>
      </c>
      <c r="AL208" s="0" t="e">
        <f aca="true">MAX(0,AK208*(1+(_xlfn.NORM.INV(RAND(),Inputs!$D$39,Inputs!$C$39)))-'Year Schedule'!$K$39+'Year Schedule'!$L$39)</f>
        <v>#VALUE!</v>
      </c>
      <c r="AM208" s="0" t="e">
        <f aca="true">MAX(0,AL208*(1+(_xlfn.NORM.INV(RAND(),Inputs!$D$39,Inputs!$C$39)))-'Year Schedule'!$K$40+'Year Schedule'!$L$40)</f>
        <v>#VALUE!</v>
      </c>
      <c r="AN208" s="0" t="e">
        <f aca="true">MAX(0,AM208*(1+(_xlfn.NORM.INV(RAND(),Inputs!$D$39,Inputs!$C$39)))-'Year Schedule'!$K$41+'Year Schedule'!$L$41)</f>
        <v>#VALUE!</v>
      </c>
      <c r="AO208" s="0" t="e">
        <f aca="true">MAX(0,AN208*(1+(_xlfn.NORM.INV(RAND(),Inputs!$D$39,Inputs!$C$39)))-'Year Schedule'!$K$42+'Year Schedule'!$L$42)</f>
        <v>#VALUE!</v>
      </c>
      <c r="AP208" s="0" t="e">
        <f aca="true">MAX(0,AO208*(1+(_xlfn.NORM.INV(RAND(),Inputs!$D$39,Inputs!$C$39)))-'Year Schedule'!$K$43+'Year Schedule'!$L$43)</f>
        <v>#VALUE!</v>
      </c>
      <c r="AQ208" s="0" t="e">
        <f aca="true">MAX(0,AP208*(1+(_xlfn.NORM.INV(RAND(),Inputs!$D$39,Inputs!$C$39)))-'Year Schedule'!$K$44+'Year Schedule'!$L$44)</f>
        <v>#VALUE!</v>
      </c>
      <c r="AR208" s="0" t="e">
        <f aca="true">MAX(0,AQ208*(1+(_xlfn.NORM.INV(RAND(),Inputs!$D$39,Inputs!$C$39)))-'Year Schedule'!$K$45+'Year Schedule'!$L$45)</f>
        <v>#VALUE!</v>
      </c>
      <c r="AS208" s="0" t="e">
        <f aca="true">MAX(0,AR208*(1+(_xlfn.NORM.INV(RAND(),Inputs!$D$39,Inputs!$C$39)))-'Year Schedule'!$K$46+'Year Schedule'!$L$46)</f>
        <v>#VALUE!</v>
      </c>
      <c r="AT208" s="0" t="e">
        <f aca="true">MAX(0,AS208*(1+(_xlfn.NORM.INV(RAND(),Inputs!$D$39,Inputs!$C$39)))-'Year Schedule'!$K$47+'Year Schedule'!$L$47)</f>
        <v>#VALUE!</v>
      </c>
      <c r="AU208" s="0" t="e">
        <f aca="true">MAX(0,AT208*(1+(_xlfn.NORM.INV(RAND(),Inputs!$D$39,Inputs!$C$39)))-'Year Schedule'!$K$48+'Year Schedule'!$L$48)</f>
        <v>#VALUE!</v>
      </c>
      <c r="AV208" s="0" t="e">
        <f aca="true">MAX(0,AU208*(1+(_xlfn.NORM.INV(RAND(),Inputs!$D$39,Inputs!$C$39)))-'Year Schedule'!$K$49+'Year Schedule'!$L$49)</f>
        <v>#VALUE!</v>
      </c>
      <c r="AW208" s="0" t="e">
        <f aca="true">MAX(0,AV208*(1+(_xlfn.NORM.INV(RAND(),Inputs!$D$39,Inputs!$C$39)))-'Year Schedule'!$K$50+'Year Schedule'!$L$50)</f>
        <v>#VALUE!</v>
      </c>
      <c r="AX208" s="0" t="e">
        <f aca="true">MAX(0,AW208*(1+(_xlfn.NORM.INV(RAND(),Inputs!$D$39,Inputs!$C$39)))-'Year Schedule'!$K$51+'Year Schedule'!$L$51)</f>
        <v>#VALUE!</v>
      </c>
      <c r="AY208" s="0" t="e">
        <f aca="true">MAX(0,AX208*(1+(_xlfn.NORM.INV(RAND(),Inputs!$D$39,Inputs!$C$39)))-'Year Schedule'!$K$52+'Year Schedule'!$L$52)</f>
        <v>#VALUE!</v>
      </c>
      <c r="AZ208" s="0" t="e">
        <f aca="true">MAX(0,AY208*(1+(_xlfn.NORM.INV(RAND(),Inputs!$D$39,Inputs!$C$39)))-'Year Schedule'!$K$53+'Year Schedule'!$L$53)</f>
        <v>#VALUE!</v>
      </c>
      <c r="BA208" s="0" t="e">
        <f aca="false">INDEX(C208:AZ208,1,Inputs!$C$6)</f>
        <v>#VALUE!</v>
      </c>
      <c r="BB208" s="0" t="n">
        <f aca="false">IFERROR(EXP(SUMPRODUCT(LN((C208:INDEX(C208:AZ208,1,Inputs!$C$6)+$C$1004:INDEX($C$1004:$AZ$1004,1,Inputs!$C$6))/B208:INDEX(B208:AY208,1,Inputs!$C$6)))/Inputs!$C$6)-1,-1)</f>
        <v>-1</v>
      </c>
    </row>
    <row r="209" customFormat="false" ht="15" hidden="false" customHeight="true" outlineLevel="0" collapsed="false">
      <c r="A209" s="0" t="n">
        <v>207</v>
      </c>
      <c r="B209" s="177" t="n">
        <f aca="false">Inputs!$C$38</f>
        <v>0</v>
      </c>
      <c r="C209" s="0" t="e">
        <f aca="true">MAX(0,B209*(1+(_xlfn.NORM.INV(RAND(),Inputs!$D$39,Inputs!$C$39)))-'Year Schedule'!$K$4+'Year Schedule'!$L$4)</f>
        <v>#VALUE!</v>
      </c>
      <c r="D209" s="0" t="e">
        <f aca="true">MAX(0,C209*(1+(_xlfn.NORM.INV(RAND(),Inputs!$D$39,Inputs!$C$39)))-'Year Schedule'!$K$5+'Year Schedule'!$L$5)</f>
        <v>#VALUE!</v>
      </c>
      <c r="E209" s="0" t="e">
        <f aca="true">MAX(0,D209*(1+(_xlfn.NORM.INV(RAND(),Inputs!$D$39,Inputs!$C$39)))-'Year Schedule'!$K$6+'Year Schedule'!$L$6)</f>
        <v>#VALUE!</v>
      </c>
      <c r="F209" s="0" t="e">
        <f aca="true">MAX(0,E209*(1+(_xlfn.NORM.INV(RAND(),Inputs!$D$39,Inputs!$C$39)))-'Year Schedule'!$K$7+'Year Schedule'!$L$7)</f>
        <v>#VALUE!</v>
      </c>
      <c r="G209" s="0" t="e">
        <f aca="true">MAX(0,F209*(1+(_xlfn.NORM.INV(RAND(),Inputs!$D$39,Inputs!$C$39)))-'Year Schedule'!$K$8+'Year Schedule'!$L$8)</f>
        <v>#VALUE!</v>
      </c>
      <c r="H209" s="0" t="e">
        <f aca="true">MAX(0,G209*(1+(_xlfn.NORM.INV(RAND(),Inputs!$D$39,Inputs!$C$39)))-'Year Schedule'!$K$9+'Year Schedule'!$L$9)</f>
        <v>#VALUE!</v>
      </c>
      <c r="I209" s="0" t="e">
        <f aca="true">MAX(0,H209*(1+(_xlfn.NORM.INV(RAND(),Inputs!$D$39,Inputs!$C$39)))-'Year Schedule'!$K$10+'Year Schedule'!$L$10)</f>
        <v>#VALUE!</v>
      </c>
      <c r="J209" s="0" t="e">
        <f aca="true">MAX(0,I209*(1+(_xlfn.NORM.INV(RAND(),Inputs!$D$39,Inputs!$C$39)))-'Year Schedule'!$K$11+'Year Schedule'!$L$11)</f>
        <v>#VALUE!</v>
      </c>
      <c r="K209" s="0" t="e">
        <f aca="true">MAX(0,J209*(1+(_xlfn.NORM.INV(RAND(),Inputs!$D$39,Inputs!$C$39)))-'Year Schedule'!$K$12+'Year Schedule'!$L$12)</f>
        <v>#VALUE!</v>
      </c>
      <c r="L209" s="0" t="e">
        <f aca="true">MAX(0,K209*(1+(_xlfn.NORM.INV(RAND(),Inputs!$D$39,Inputs!$C$39)))-'Year Schedule'!$K$13+'Year Schedule'!$L$13)</f>
        <v>#VALUE!</v>
      </c>
      <c r="M209" s="0" t="e">
        <f aca="true">MAX(0,L209*(1+(_xlfn.NORM.INV(RAND(),Inputs!$D$39,Inputs!$C$39)))-'Year Schedule'!$K$14+'Year Schedule'!$L$14)</f>
        <v>#VALUE!</v>
      </c>
      <c r="N209" s="0" t="e">
        <f aca="true">MAX(0,M209*(1+(_xlfn.NORM.INV(RAND(),Inputs!$D$39,Inputs!$C$39)))-'Year Schedule'!$K$15+'Year Schedule'!$L$15)</f>
        <v>#VALUE!</v>
      </c>
      <c r="O209" s="0" t="e">
        <f aca="true">MAX(0,N209*(1+(_xlfn.NORM.INV(RAND(),Inputs!$D$39,Inputs!$C$39)))-'Year Schedule'!$K$16+'Year Schedule'!$L$16)</f>
        <v>#VALUE!</v>
      </c>
      <c r="P209" s="0" t="e">
        <f aca="true">MAX(0,O209*(1+(_xlfn.NORM.INV(RAND(),Inputs!$D$39,Inputs!$C$39)))-'Year Schedule'!$K$17+'Year Schedule'!$L$17)</f>
        <v>#VALUE!</v>
      </c>
      <c r="Q209" s="0" t="e">
        <f aca="true">MAX(0,P209*(1+(_xlfn.NORM.INV(RAND(),Inputs!$D$39,Inputs!$C$39)))-'Year Schedule'!$K$18+'Year Schedule'!$L$18)</f>
        <v>#VALUE!</v>
      </c>
      <c r="R209" s="0" t="e">
        <f aca="true">MAX(0,Q209*(1+(_xlfn.NORM.INV(RAND(),Inputs!$D$39,Inputs!$C$39)))-'Year Schedule'!$K$19+'Year Schedule'!$L$19)</f>
        <v>#VALUE!</v>
      </c>
      <c r="S209" s="0" t="e">
        <f aca="true">MAX(0,R209*(1+(_xlfn.NORM.INV(RAND(),Inputs!$D$39,Inputs!$C$39)))-'Year Schedule'!$K$20+'Year Schedule'!$L$20)</f>
        <v>#VALUE!</v>
      </c>
      <c r="T209" s="0" t="e">
        <f aca="true">MAX(0,S209*(1+(_xlfn.NORM.INV(RAND(),Inputs!$D$39,Inputs!$C$39)))-'Year Schedule'!$K$21+'Year Schedule'!$L$21)</f>
        <v>#VALUE!</v>
      </c>
      <c r="U209" s="0" t="e">
        <f aca="true">MAX(0,T209*(1+(_xlfn.NORM.INV(RAND(),Inputs!$D$39,Inputs!$C$39)))-'Year Schedule'!$K$22+'Year Schedule'!$L$22)</f>
        <v>#VALUE!</v>
      </c>
      <c r="V209" s="0" t="e">
        <f aca="true">MAX(0,U209*(1+(_xlfn.NORM.INV(RAND(),Inputs!$D$39,Inputs!$C$39)))-'Year Schedule'!$K$23+'Year Schedule'!$L$23)</f>
        <v>#VALUE!</v>
      </c>
      <c r="W209" s="0" t="e">
        <f aca="true">MAX(0,V209*(1+(_xlfn.NORM.INV(RAND(),Inputs!$D$39,Inputs!$C$39)))-'Year Schedule'!$K$24+'Year Schedule'!$L$24)</f>
        <v>#VALUE!</v>
      </c>
      <c r="X209" s="0" t="e">
        <f aca="true">MAX(0,W209*(1+(_xlfn.NORM.INV(RAND(),Inputs!$D$39,Inputs!$C$39)))-'Year Schedule'!$K$25+'Year Schedule'!$L$25)</f>
        <v>#VALUE!</v>
      </c>
      <c r="Y209" s="0" t="e">
        <f aca="true">MAX(0,X209*(1+(_xlfn.NORM.INV(RAND(),Inputs!$D$39,Inputs!$C$39)))-'Year Schedule'!$K$26+'Year Schedule'!$L$26)</f>
        <v>#VALUE!</v>
      </c>
      <c r="Z209" s="0" t="e">
        <f aca="true">MAX(0,Y209*(1+(_xlfn.NORM.INV(RAND(),Inputs!$D$39,Inputs!$C$39)))-'Year Schedule'!$K$27+'Year Schedule'!$L$27)</f>
        <v>#VALUE!</v>
      </c>
      <c r="AA209" s="0" t="e">
        <f aca="true">MAX(0,Z209*(1+(_xlfn.NORM.INV(RAND(),Inputs!$D$39,Inputs!$C$39)))-'Year Schedule'!$K$28+'Year Schedule'!$L$28)</f>
        <v>#VALUE!</v>
      </c>
      <c r="AB209" s="0" t="e">
        <f aca="true">MAX(0,AA209*(1+(_xlfn.NORM.INV(RAND(),Inputs!$D$39,Inputs!$C$39)))-'Year Schedule'!$K$29+'Year Schedule'!$L$29)</f>
        <v>#VALUE!</v>
      </c>
      <c r="AC209" s="0" t="e">
        <f aca="true">MAX(0,AB209*(1+(_xlfn.NORM.INV(RAND(),Inputs!$D$39,Inputs!$C$39)))-'Year Schedule'!$K$30+'Year Schedule'!$L$30)</f>
        <v>#VALUE!</v>
      </c>
      <c r="AD209" s="0" t="e">
        <f aca="true">MAX(0,AC209*(1+(_xlfn.NORM.INV(RAND(),Inputs!$D$39,Inputs!$C$39)))-'Year Schedule'!$K$31+'Year Schedule'!$L$31)</f>
        <v>#VALUE!</v>
      </c>
      <c r="AE209" s="0" t="e">
        <f aca="true">MAX(0,AD209*(1+(_xlfn.NORM.INV(RAND(),Inputs!$D$39,Inputs!$C$39)))-'Year Schedule'!$K$32+'Year Schedule'!$L$32)</f>
        <v>#VALUE!</v>
      </c>
      <c r="AF209" s="0" t="e">
        <f aca="true">MAX(0,AE209*(1+(_xlfn.NORM.INV(RAND(),Inputs!$D$39,Inputs!$C$39)))-'Year Schedule'!$K$33+'Year Schedule'!$L$33)</f>
        <v>#VALUE!</v>
      </c>
      <c r="AG209" s="0" t="e">
        <f aca="true">MAX(0,AF209*(1+(_xlfn.NORM.INV(RAND(),Inputs!$D$39,Inputs!$C$39)))-'Year Schedule'!$K$34+'Year Schedule'!$L$34)</f>
        <v>#VALUE!</v>
      </c>
      <c r="AH209" s="0" t="e">
        <f aca="true">MAX(0,AG209*(1+(_xlfn.NORM.INV(RAND(),Inputs!$D$39,Inputs!$C$39)))-'Year Schedule'!$K$35+'Year Schedule'!$L$35)</f>
        <v>#VALUE!</v>
      </c>
      <c r="AI209" s="0" t="e">
        <f aca="true">MAX(0,AH209*(1+(_xlfn.NORM.INV(RAND(),Inputs!$D$39,Inputs!$C$39)))-'Year Schedule'!$K$36+'Year Schedule'!$L$36)</f>
        <v>#VALUE!</v>
      </c>
      <c r="AJ209" s="0" t="e">
        <f aca="true">MAX(0,AI209*(1+(_xlfn.NORM.INV(RAND(),Inputs!$D$39,Inputs!$C$39)))-'Year Schedule'!$K$37+'Year Schedule'!$L$37)</f>
        <v>#VALUE!</v>
      </c>
      <c r="AK209" s="0" t="e">
        <f aca="true">MAX(0,AJ209*(1+(_xlfn.NORM.INV(RAND(),Inputs!$D$39,Inputs!$C$39)))-'Year Schedule'!$K$38+'Year Schedule'!$L$38)</f>
        <v>#VALUE!</v>
      </c>
      <c r="AL209" s="0" t="e">
        <f aca="true">MAX(0,AK209*(1+(_xlfn.NORM.INV(RAND(),Inputs!$D$39,Inputs!$C$39)))-'Year Schedule'!$K$39+'Year Schedule'!$L$39)</f>
        <v>#VALUE!</v>
      </c>
      <c r="AM209" s="0" t="e">
        <f aca="true">MAX(0,AL209*(1+(_xlfn.NORM.INV(RAND(),Inputs!$D$39,Inputs!$C$39)))-'Year Schedule'!$K$40+'Year Schedule'!$L$40)</f>
        <v>#VALUE!</v>
      </c>
      <c r="AN209" s="0" t="e">
        <f aca="true">MAX(0,AM209*(1+(_xlfn.NORM.INV(RAND(),Inputs!$D$39,Inputs!$C$39)))-'Year Schedule'!$K$41+'Year Schedule'!$L$41)</f>
        <v>#VALUE!</v>
      </c>
      <c r="AO209" s="0" t="e">
        <f aca="true">MAX(0,AN209*(1+(_xlfn.NORM.INV(RAND(),Inputs!$D$39,Inputs!$C$39)))-'Year Schedule'!$K$42+'Year Schedule'!$L$42)</f>
        <v>#VALUE!</v>
      </c>
      <c r="AP209" s="0" t="e">
        <f aca="true">MAX(0,AO209*(1+(_xlfn.NORM.INV(RAND(),Inputs!$D$39,Inputs!$C$39)))-'Year Schedule'!$K$43+'Year Schedule'!$L$43)</f>
        <v>#VALUE!</v>
      </c>
      <c r="AQ209" s="0" t="e">
        <f aca="true">MAX(0,AP209*(1+(_xlfn.NORM.INV(RAND(),Inputs!$D$39,Inputs!$C$39)))-'Year Schedule'!$K$44+'Year Schedule'!$L$44)</f>
        <v>#VALUE!</v>
      </c>
      <c r="AR209" s="0" t="e">
        <f aca="true">MAX(0,AQ209*(1+(_xlfn.NORM.INV(RAND(),Inputs!$D$39,Inputs!$C$39)))-'Year Schedule'!$K$45+'Year Schedule'!$L$45)</f>
        <v>#VALUE!</v>
      </c>
      <c r="AS209" s="0" t="e">
        <f aca="true">MAX(0,AR209*(1+(_xlfn.NORM.INV(RAND(),Inputs!$D$39,Inputs!$C$39)))-'Year Schedule'!$K$46+'Year Schedule'!$L$46)</f>
        <v>#VALUE!</v>
      </c>
      <c r="AT209" s="0" t="e">
        <f aca="true">MAX(0,AS209*(1+(_xlfn.NORM.INV(RAND(),Inputs!$D$39,Inputs!$C$39)))-'Year Schedule'!$K$47+'Year Schedule'!$L$47)</f>
        <v>#VALUE!</v>
      </c>
      <c r="AU209" s="0" t="e">
        <f aca="true">MAX(0,AT209*(1+(_xlfn.NORM.INV(RAND(),Inputs!$D$39,Inputs!$C$39)))-'Year Schedule'!$K$48+'Year Schedule'!$L$48)</f>
        <v>#VALUE!</v>
      </c>
      <c r="AV209" s="0" t="e">
        <f aca="true">MAX(0,AU209*(1+(_xlfn.NORM.INV(RAND(),Inputs!$D$39,Inputs!$C$39)))-'Year Schedule'!$K$49+'Year Schedule'!$L$49)</f>
        <v>#VALUE!</v>
      </c>
      <c r="AW209" s="0" t="e">
        <f aca="true">MAX(0,AV209*(1+(_xlfn.NORM.INV(RAND(),Inputs!$D$39,Inputs!$C$39)))-'Year Schedule'!$K$50+'Year Schedule'!$L$50)</f>
        <v>#VALUE!</v>
      </c>
      <c r="AX209" s="0" t="e">
        <f aca="true">MAX(0,AW209*(1+(_xlfn.NORM.INV(RAND(),Inputs!$D$39,Inputs!$C$39)))-'Year Schedule'!$K$51+'Year Schedule'!$L$51)</f>
        <v>#VALUE!</v>
      </c>
      <c r="AY209" s="0" t="e">
        <f aca="true">MAX(0,AX209*(1+(_xlfn.NORM.INV(RAND(),Inputs!$D$39,Inputs!$C$39)))-'Year Schedule'!$K$52+'Year Schedule'!$L$52)</f>
        <v>#VALUE!</v>
      </c>
      <c r="AZ209" s="0" t="e">
        <f aca="true">MAX(0,AY209*(1+(_xlfn.NORM.INV(RAND(),Inputs!$D$39,Inputs!$C$39)))-'Year Schedule'!$K$53+'Year Schedule'!$L$53)</f>
        <v>#VALUE!</v>
      </c>
      <c r="BA209" s="0" t="e">
        <f aca="false">INDEX(C209:AZ209,1,Inputs!$C$6)</f>
        <v>#VALUE!</v>
      </c>
      <c r="BB209" s="0" t="n">
        <f aca="false">IFERROR(EXP(SUMPRODUCT(LN((C209:INDEX(C209:AZ209,1,Inputs!$C$6)+$C$1004:INDEX($C$1004:$AZ$1004,1,Inputs!$C$6))/B209:INDEX(B209:AY209,1,Inputs!$C$6)))/Inputs!$C$6)-1,-1)</f>
        <v>-1</v>
      </c>
    </row>
    <row r="210" customFormat="false" ht="15" hidden="false" customHeight="true" outlineLevel="0" collapsed="false">
      <c r="A210" s="0" t="n">
        <v>208</v>
      </c>
      <c r="B210" s="177" t="n">
        <f aca="false">Inputs!$C$38</f>
        <v>0</v>
      </c>
      <c r="C210" s="0" t="e">
        <f aca="true">MAX(0,B210*(1+(_xlfn.NORM.INV(RAND(),Inputs!$D$39,Inputs!$C$39)))-'Year Schedule'!$K$4+'Year Schedule'!$L$4)</f>
        <v>#VALUE!</v>
      </c>
      <c r="D210" s="0" t="e">
        <f aca="true">MAX(0,C210*(1+(_xlfn.NORM.INV(RAND(),Inputs!$D$39,Inputs!$C$39)))-'Year Schedule'!$K$5+'Year Schedule'!$L$5)</f>
        <v>#VALUE!</v>
      </c>
      <c r="E210" s="0" t="e">
        <f aca="true">MAX(0,D210*(1+(_xlfn.NORM.INV(RAND(),Inputs!$D$39,Inputs!$C$39)))-'Year Schedule'!$K$6+'Year Schedule'!$L$6)</f>
        <v>#VALUE!</v>
      </c>
      <c r="F210" s="0" t="e">
        <f aca="true">MAX(0,E210*(1+(_xlfn.NORM.INV(RAND(),Inputs!$D$39,Inputs!$C$39)))-'Year Schedule'!$K$7+'Year Schedule'!$L$7)</f>
        <v>#VALUE!</v>
      </c>
      <c r="G210" s="0" t="e">
        <f aca="true">MAX(0,F210*(1+(_xlfn.NORM.INV(RAND(),Inputs!$D$39,Inputs!$C$39)))-'Year Schedule'!$K$8+'Year Schedule'!$L$8)</f>
        <v>#VALUE!</v>
      </c>
      <c r="H210" s="0" t="e">
        <f aca="true">MAX(0,G210*(1+(_xlfn.NORM.INV(RAND(),Inputs!$D$39,Inputs!$C$39)))-'Year Schedule'!$K$9+'Year Schedule'!$L$9)</f>
        <v>#VALUE!</v>
      </c>
      <c r="I210" s="0" t="e">
        <f aca="true">MAX(0,H210*(1+(_xlfn.NORM.INV(RAND(),Inputs!$D$39,Inputs!$C$39)))-'Year Schedule'!$K$10+'Year Schedule'!$L$10)</f>
        <v>#VALUE!</v>
      </c>
      <c r="J210" s="0" t="e">
        <f aca="true">MAX(0,I210*(1+(_xlfn.NORM.INV(RAND(),Inputs!$D$39,Inputs!$C$39)))-'Year Schedule'!$K$11+'Year Schedule'!$L$11)</f>
        <v>#VALUE!</v>
      </c>
      <c r="K210" s="0" t="e">
        <f aca="true">MAX(0,J210*(1+(_xlfn.NORM.INV(RAND(),Inputs!$D$39,Inputs!$C$39)))-'Year Schedule'!$K$12+'Year Schedule'!$L$12)</f>
        <v>#VALUE!</v>
      </c>
      <c r="L210" s="0" t="e">
        <f aca="true">MAX(0,K210*(1+(_xlfn.NORM.INV(RAND(),Inputs!$D$39,Inputs!$C$39)))-'Year Schedule'!$K$13+'Year Schedule'!$L$13)</f>
        <v>#VALUE!</v>
      </c>
      <c r="M210" s="0" t="e">
        <f aca="true">MAX(0,L210*(1+(_xlfn.NORM.INV(RAND(),Inputs!$D$39,Inputs!$C$39)))-'Year Schedule'!$K$14+'Year Schedule'!$L$14)</f>
        <v>#VALUE!</v>
      </c>
      <c r="N210" s="0" t="e">
        <f aca="true">MAX(0,M210*(1+(_xlfn.NORM.INV(RAND(),Inputs!$D$39,Inputs!$C$39)))-'Year Schedule'!$K$15+'Year Schedule'!$L$15)</f>
        <v>#VALUE!</v>
      </c>
      <c r="O210" s="0" t="e">
        <f aca="true">MAX(0,N210*(1+(_xlfn.NORM.INV(RAND(),Inputs!$D$39,Inputs!$C$39)))-'Year Schedule'!$K$16+'Year Schedule'!$L$16)</f>
        <v>#VALUE!</v>
      </c>
      <c r="P210" s="0" t="e">
        <f aca="true">MAX(0,O210*(1+(_xlfn.NORM.INV(RAND(),Inputs!$D$39,Inputs!$C$39)))-'Year Schedule'!$K$17+'Year Schedule'!$L$17)</f>
        <v>#VALUE!</v>
      </c>
      <c r="Q210" s="0" t="e">
        <f aca="true">MAX(0,P210*(1+(_xlfn.NORM.INV(RAND(),Inputs!$D$39,Inputs!$C$39)))-'Year Schedule'!$K$18+'Year Schedule'!$L$18)</f>
        <v>#VALUE!</v>
      </c>
      <c r="R210" s="0" t="e">
        <f aca="true">MAX(0,Q210*(1+(_xlfn.NORM.INV(RAND(),Inputs!$D$39,Inputs!$C$39)))-'Year Schedule'!$K$19+'Year Schedule'!$L$19)</f>
        <v>#VALUE!</v>
      </c>
      <c r="S210" s="0" t="e">
        <f aca="true">MAX(0,R210*(1+(_xlfn.NORM.INV(RAND(),Inputs!$D$39,Inputs!$C$39)))-'Year Schedule'!$K$20+'Year Schedule'!$L$20)</f>
        <v>#VALUE!</v>
      </c>
      <c r="T210" s="0" t="e">
        <f aca="true">MAX(0,S210*(1+(_xlfn.NORM.INV(RAND(),Inputs!$D$39,Inputs!$C$39)))-'Year Schedule'!$K$21+'Year Schedule'!$L$21)</f>
        <v>#VALUE!</v>
      </c>
      <c r="U210" s="0" t="e">
        <f aca="true">MAX(0,T210*(1+(_xlfn.NORM.INV(RAND(),Inputs!$D$39,Inputs!$C$39)))-'Year Schedule'!$K$22+'Year Schedule'!$L$22)</f>
        <v>#VALUE!</v>
      </c>
      <c r="V210" s="0" t="e">
        <f aca="true">MAX(0,U210*(1+(_xlfn.NORM.INV(RAND(),Inputs!$D$39,Inputs!$C$39)))-'Year Schedule'!$K$23+'Year Schedule'!$L$23)</f>
        <v>#VALUE!</v>
      </c>
      <c r="W210" s="0" t="e">
        <f aca="true">MAX(0,V210*(1+(_xlfn.NORM.INV(RAND(),Inputs!$D$39,Inputs!$C$39)))-'Year Schedule'!$K$24+'Year Schedule'!$L$24)</f>
        <v>#VALUE!</v>
      </c>
      <c r="X210" s="0" t="e">
        <f aca="true">MAX(0,W210*(1+(_xlfn.NORM.INV(RAND(),Inputs!$D$39,Inputs!$C$39)))-'Year Schedule'!$K$25+'Year Schedule'!$L$25)</f>
        <v>#VALUE!</v>
      </c>
      <c r="Y210" s="0" t="e">
        <f aca="true">MAX(0,X210*(1+(_xlfn.NORM.INV(RAND(),Inputs!$D$39,Inputs!$C$39)))-'Year Schedule'!$K$26+'Year Schedule'!$L$26)</f>
        <v>#VALUE!</v>
      </c>
      <c r="Z210" s="0" t="e">
        <f aca="true">MAX(0,Y210*(1+(_xlfn.NORM.INV(RAND(),Inputs!$D$39,Inputs!$C$39)))-'Year Schedule'!$K$27+'Year Schedule'!$L$27)</f>
        <v>#VALUE!</v>
      </c>
      <c r="AA210" s="0" t="e">
        <f aca="true">MAX(0,Z210*(1+(_xlfn.NORM.INV(RAND(),Inputs!$D$39,Inputs!$C$39)))-'Year Schedule'!$K$28+'Year Schedule'!$L$28)</f>
        <v>#VALUE!</v>
      </c>
      <c r="AB210" s="0" t="e">
        <f aca="true">MAX(0,AA210*(1+(_xlfn.NORM.INV(RAND(),Inputs!$D$39,Inputs!$C$39)))-'Year Schedule'!$K$29+'Year Schedule'!$L$29)</f>
        <v>#VALUE!</v>
      </c>
      <c r="AC210" s="0" t="e">
        <f aca="true">MAX(0,AB210*(1+(_xlfn.NORM.INV(RAND(),Inputs!$D$39,Inputs!$C$39)))-'Year Schedule'!$K$30+'Year Schedule'!$L$30)</f>
        <v>#VALUE!</v>
      </c>
      <c r="AD210" s="0" t="e">
        <f aca="true">MAX(0,AC210*(1+(_xlfn.NORM.INV(RAND(),Inputs!$D$39,Inputs!$C$39)))-'Year Schedule'!$K$31+'Year Schedule'!$L$31)</f>
        <v>#VALUE!</v>
      </c>
      <c r="AE210" s="0" t="e">
        <f aca="true">MAX(0,AD210*(1+(_xlfn.NORM.INV(RAND(),Inputs!$D$39,Inputs!$C$39)))-'Year Schedule'!$K$32+'Year Schedule'!$L$32)</f>
        <v>#VALUE!</v>
      </c>
      <c r="AF210" s="0" t="e">
        <f aca="true">MAX(0,AE210*(1+(_xlfn.NORM.INV(RAND(),Inputs!$D$39,Inputs!$C$39)))-'Year Schedule'!$K$33+'Year Schedule'!$L$33)</f>
        <v>#VALUE!</v>
      </c>
      <c r="AG210" s="0" t="e">
        <f aca="true">MAX(0,AF210*(1+(_xlfn.NORM.INV(RAND(),Inputs!$D$39,Inputs!$C$39)))-'Year Schedule'!$K$34+'Year Schedule'!$L$34)</f>
        <v>#VALUE!</v>
      </c>
      <c r="AH210" s="0" t="e">
        <f aca="true">MAX(0,AG210*(1+(_xlfn.NORM.INV(RAND(),Inputs!$D$39,Inputs!$C$39)))-'Year Schedule'!$K$35+'Year Schedule'!$L$35)</f>
        <v>#VALUE!</v>
      </c>
      <c r="AI210" s="0" t="e">
        <f aca="true">MAX(0,AH210*(1+(_xlfn.NORM.INV(RAND(),Inputs!$D$39,Inputs!$C$39)))-'Year Schedule'!$K$36+'Year Schedule'!$L$36)</f>
        <v>#VALUE!</v>
      </c>
      <c r="AJ210" s="0" t="e">
        <f aca="true">MAX(0,AI210*(1+(_xlfn.NORM.INV(RAND(),Inputs!$D$39,Inputs!$C$39)))-'Year Schedule'!$K$37+'Year Schedule'!$L$37)</f>
        <v>#VALUE!</v>
      </c>
      <c r="AK210" s="0" t="e">
        <f aca="true">MAX(0,AJ210*(1+(_xlfn.NORM.INV(RAND(),Inputs!$D$39,Inputs!$C$39)))-'Year Schedule'!$K$38+'Year Schedule'!$L$38)</f>
        <v>#VALUE!</v>
      </c>
      <c r="AL210" s="0" t="e">
        <f aca="true">MAX(0,AK210*(1+(_xlfn.NORM.INV(RAND(),Inputs!$D$39,Inputs!$C$39)))-'Year Schedule'!$K$39+'Year Schedule'!$L$39)</f>
        <v>#VALUE!</v>
      </c>
      <c r="AM210" s="0" t="e">
        <f aca="true">MAX(0,AL210*(1+(_xlfn.NORM.INV(RAND(),Inputs!$D$39,Inputs!$C$39)))-'Year Schedule'!$K$40+'Year Schedule'!$L$40)</f>
        <v>#VALUE!</v>
      </c>
      <c r="AN210" s="0" t="e">
        <f aca="true">MAX(0,AM210*(1+(_xlfn.NORM.INV(RAND(),Inputs!$D$39,Inputs!$C$39)))-'Year Schedule'!$K$41+'Year Schedule'!$L$41)</f>
        <v>#VALUE!</v>
      </c>
      <c r="AO210" s="0" t="e">
        <f aca="true">MAX(0,AN210*(1+(_xlfn.NORM.INV(RAND(),Inputs!$D$39,Inputs!$C$39)))-'Year Schedule'!$K$42+'Year Schedule'!$L$42)</f>
        <v>#VALUE!</v>
      </c>
      <c r="AP210" s="0" t="e">
        <f aca="true">MAX(0,AO210*(1+(_xlfn.NORM.INV(RAND(),Inputs!$D$39,Inputs!$C$39)))-'Year Schedule'!$K$43+'Year Schedule'!$L$43)</f>
        <v>#VALUE!</v>
      </c>
      <c r="AQ210" s="0" t="e">
        <f aca="true">MAX(0,AP210*(1+(_xlfn.NORM.INV(RAND(),Inputs!$D$39,Inputs!$C$39)))-'Year Schedule'!$K$44+'Year Schedule'!$L$44)</f>
        <v>#VALUE!</v>
      </c>
      <c r="AR210" s="0" t="e">
        <f aca="true">MAX(0,AQ210*(1+(_xlfn.NORM.INV(RAND(),Inputs!$D$39,Inputs!$C$39)))-'Year Schedule'!$K$45+'Year Schedule'!$L$45)</f>
        <v>#VALUE!</v>
      </c>
      <c r="AS210" s="0" t="e">
        <f aca="true">MAX(0,AR210*(1+(_xlfn.NORM.INV(RAND(),Inputs!$D$39,Inputs!$C$39)))-'Year Schedule'!$K$46+'Year Schedule'!$L$46)</f>
        <v>#VALUE!</v>
      </c>
      <c r="AT210" s="0" t="e">
        <f aca="true">MAX(0,AS210*(1+(_xlfn.NORM.INV(RAND(),Inputs!$D$39,Inputs!$C$39)))-'Year Schedule'!$K$47+'Year Schedule'!$L$47)</f>
        <v>#VALUE!</v>
      </c>
      <c r="AU210" s="0" t="e">
        <f aca="true">MAX(0,AT210*(1+(_xlfn.NORM.INV(RAND(),Inputs!$D$39,Inputs!$C$39)))-'Year Schedule'!$K$48+'Year Schedule'!$L$48)</f>
        <v>#VALUE!</v>
      </c>
      <c r="AV210" s="0" t="e">
        <f aca="true">MAX(0,AU210*(1+(_xlfn.NORM.INV(RAND(),Inputs!$D$39,Inputs!$C$39)))-'Year Schedule'!$K$49+'Year Schedule'!$L$49)</f>
        <v>#VALUE!</v>
      </c>
      <c r="AW210" s="0" t="e">
        <f aca="true">MAX(0,AV210*(1+(_xlfn.NORM.INV(RAND(),Inputs!$D$39,Inputs!$C$39)))-'Year Schedule'!$K$50+'Year Schedule'!$L$50)</f>
        <v>#VALUE!</v>
      </c>
      <c r="AX210" s="0" t="e">
        <f aca="true">MAX(0,AW210*(1+(_xlfn.NORM.INV(RAND(),Inputs!$D$39,Inputs!$C$39)))-'Year Schedule'!$K$51+'Year Schedule'!$L$51)</f>
        <v>#VALUE!</v>
      </c>
      <c r="AY210" s="0" t="e">
        <f aca="true">MAX(0,AX210*(1+(_xlfn.NORM.INV(RAND(),Inputs!$D$39,Inputs!$C$39)))-'Year Schedule'!$K$52+'Year Schedule'!$L$52)</f>
        <v>#VALUE!</v>
      </c>
      <c r="AZ210" s="0" t="e">
        <f aca="true">MAX(0,AY210*(1+(_xlfn.NORM.INV(RAND(),Inputs!$D$39,Inputs!$C$39)))-'Year Schedule'!$K$53+'Year Schedule'!$L$53)</f>
        <v>#VALUE!</v>
      </c>
      <c r="BA210" s="0" t="e">
        <f aca="false">INDEX(C210:AZ210,1,Inputs!$C$6)</f>
        <v>#VALUE!</v>
      </c>
      <c r="BB210" s="0" t="n">
        <f aca="false">IFERROR(EXP(SUMPRODUCT(LN((C210:INDEX(C210:AZ210,1,Inputs!$C$6)+$C$1004:INDEX($C$1004:$AZ$1004,1,Inputs!$C$6))/B210:INDEX(B210:AY210,1,Inputs!$C$6)))/Inputs!$C$6)-1,-1)</f>
        <v>-1</v>
      </c>
    </row>
    <row r="211" customFormat="false" ht="15" hidden="false" customHeight="true" outlineLevel="0" collapsed="false">
      <c r="A211" s="0" t="n">
        <v>209</v>
      </c>
      <c r="B211" s="177" t="n">
        <f aca="false">Inputs!$C$38</f>
        <v>0</v>
      </c>
      <c r="C211" s="0" t="e">
        <f aca="true">MAX(0,B211*(1+(_xlfn.NORM.INV(RAND(),Inputs!$D$39,Inputs!$C$39)))-'Year Schedule'!$K$4+'Year Schedule'!$L$4)</f>
        <v>#VALUE!</v>
      </c>
      <c r="D211" s="0" t="e">
        <f aca="true">MAX(0,C211*(1+(_xlfn.NORM.INV(RAND(),Inputs!$D$39,Inputs!$C$39)))-'Year Schedule'!$K$5+'Year Schedule'!$L$5)</f>
        <v>#VALUE!</v>
      </c>
      <c r="E211" s="0" t="e">
        <f aca="true">MAX(0,D211*(1+(_xlfn.NORM.INV(RAND(),Inputs!$D$39,Inputs!$C$39)))-'Year Schedule'!$K$6+'Year Schedule'!$L$6)</f>
        <v>#VALUE!</v>
      </c>
      <c r="F211" s="0" t="e">
        <f aca="true">MAX(0,E211*(1+(_xlfn.NORM.INV(RAND(),Inputs!$D$39,Inputs!$C$39)))-'Year Schedule'!$K$7+'Year Schedule'!$L$7)</f>
        <v>#VALUE!</v>
      </c>
      <c r="G211" s="0" t="e">
        <f aca="true">MAX(0,F211*(1+(_xlfn.NORM.INV(RAND(),Inputs!$D$39,Inputs!$C$39)))-'Year Schedule'!$K$8+'Year Schedule'!$L$8)</f>
        <v>#VALUE!</v>
      </c>
      <c r="H211" s="0" t="e">
        <f aca="true">MAX(0,G211*(1+(_xlfn.NORM.INV(RAND(),Inputs!$D$39,Inputs!$C$39)))-'Year Schedule'!$K$9+'Year Schedule'!$L$9)</f>
        <v>#VALUE!</v>
      </c>
      <c r="I211" s="0" t="e">
        <f aca="true">MAX(0,H211*(1+(_xlfn.NORM.INV(RAND(),Inputs!$D$39,Inputs!$C$39)))-'Year Schedule'!$K$10+'Year Schedule'!$L$10)</f>
        <v>#VALUE!</v>
      </c>
      <c r="J211" s="0" t="e">
        <f aca="true">MAX(0,I211*(1+(_xlfn.NORM.INV(RAND(),Inputs!$D$39,Inputs!$C$39)))-'Year Schedule'!$K$11+'Year Schedule'!$L$11)</f>
        <v>#VALUE!</v>
      </c>
      <c r="K211" s="0" t="e">
        <f aca="true">MAX(0,J211*(1+(_xlfn.NORM.INV(RAND(),Inputs!$D$39,Inputs!$C$39)))-'Year Schedule'!$K$12+'Year Schedule'!$L$12)</f>
        <v>#VALUE!</v>
      </c>
      <c r="L211" s="0" t="e">
        <f aca="true">MAX(0,K211*(1+(_xlfn.NORM.INV(RAND(),Inputs!$D$39,Inputs!$C$39)))-'Year Schedule'!$K$13+'Year Schedule'!$L$13)</f>
        <v>#VALUE!</v>
      </c>
      <c r="M211" s="0" t="e">
        <f aca="true">MAX(0,L211*(1+(_xlfn.NORM.INV(RAND(),Inputs!$D$39,Inputs!$C$39)))-'Year Schedule'!$K$14+'Year Schedule'!$L$14)</f>
        <v>#VALUE!</v>
      </c>
      <c r="N211" s="0" t="e">
        <f aca="true">MAX(0,M211*(1+(_xlfn.NORM.INV(RAND(),Inputs!$D$39,Inputs!$C$39)))-'Year Schedule'!$K$15+'Year Schedule'!$L$15)</f>
        <v>#VALUE!</v>
      </c>
      <c r="O211" s="0" t="e">
        <f aca="true">MAX(0,N211*(1+(_xlfn.NORM.INV(RAND(),Inputs!$D$39,Inputs!$C$39)))-'Year Schedule'!$K$16+'Year Schedule'!$L$16)</f>
        <v>#VALUE!</v>
      </c>
      <c r="P211" s="0" t="e">
        <f aca="true">MAX(0,O211*(1+(_xlfn.NORM.INV(RAND(),Inputs!$D$39,Inputs!$C$39)))-'Year Schedule'!$K$17+'Year Schedule'!$L$17)</f>
        <v>#VALUE!</v>
      </c>
      <c r="Q211" s="0" t="e">
        <f aca="true">MAX(0,P211*(1+(_xlfn.NORM.INV(RAND(),Inputs!$D$39,Inputs!$C$39)))-'Year Schedule'!$K$18+'Year Schedule'!$L$18)</f>
        <v>#VALUE!</v>
      </c>
      <c r="R211" s="0" t="e">
        <f aca="true">MAX(0,Q211*(1+(_xlfn.NORM.INV(RAND(),Inputs!$D$39,Inputs!$C$39)))-'Year Schedule'!$K$19+'Year Schedule'!$L$19)</f>
        <v>#VALUE!</v>
      </c>
      <c r="S211" s="0" t="e">
        <f aca="true">MAX(0,R211*(1+(_xlfn.NORM.INV(RAND(),Inputs!$D$39,Inputs!$C$39)))-'Year Schedule'!$K$20+'Year Schedule'!$L$20)</f>
        <v>#VALUE!</v>
      </c>
      <c r="T211" s="0" t="e">
        <f aca="true">MAX(0,S211*(1+(_xlfn.NORM.INV(RAND(),Inputs!$D$39,Inputs!$C$39)))-'Year Schedule'!$K$21+'Year Schedule'!$L$21)</f>
        <v>#VALUE!</v>
      </c>
      <c r="U211" s="0" t="e">
        <f aca="true">MAX(0,T211*(1+(_xlfn.NORM.INV(RAND(),Inputs!$D$39,Inputs!$C$39)))-'Year Schedule'!$K$22+'Year Schedule'!$L$22)</f>
        <v>#VALUE!</v>
      </c>
      <c r="V211" s="0" t="e">
        <f aca="true">MAX(0,U211*(1+(_xlfn.NORM.INV(RAND(),Inputs!$D$39,Inputs!$C$39)))-'Year Schedule'!$K$23+'Year Schedule'!$L$23)</f>
        <v>#VALUE!</v>
      </c>
      <c r="W211" s="0" t="e">
        <f aca="true">MAX(0,V211*(1+(_xlfn.NORM.INV(RAND(),Inputs!$D$39,Inputs!$C$39)))-'Year Schedule'!$K$24+'Year Schedule'!$L$24)</f>
        <v>#VALUE!</v>
      </c>
      <c r="X211" s="0" t="e">
        <f aca="true">MAX(0,W211*(1+(_xlfn.NORM.INV(RAND(),Inputs!$D$39,Inputs!$C$39)))-'Year Schedule'!$K$25+'Year Schedule'!$L$25)</f>
        <v>#VALUE!</v>
      </c>
      <c r="Y211" s="0" t="e">
        <f aca="true">MAX(0,X211*(1+(_xlfn.NORM.INV(RAND(),Inputs!$D$39,Inputs!$C$39)))-'Year Schedule'!$K$26+'Year Schedule'!$L$26)</f>
        <v>#VALUE!</v>
      </c>
      <c r="Z211" s="0" t="e">
        <f aca="true">MAX(0,Y211*(1+(_xlfn.NORM.INV(RAND(),Inputs!$D$39,Inputs!$C$39)))-'Year Schedule'!$K$27+'Year Schedule'!$L$27)</f>
        <v>#VALUE!</v>
      </c>
      <c r="AA211" s="0" t="e">
        <f aca="true">MAX(0,Z211*(1+(_xlfn.NORM.INV(RAND(),Inputs!$D$39,Inputs!$C$39)))-'Year Schedule'!$K$28+'Year Schedule'!$L$28)</f>
        <v>#VALUE!</v>
      </c>
      <c r="AB211" s="0" t="e">
        <f aca="true">MAX(0,AA211*(1+(_xlfn.NORM.INV(RAND(),Inputs!$D$39,Inputs!$C$39)))-'Year Schedule'!$K$29+'Year Schedule'!$L$29)</f>
        <v>#VALUE!</v>
      </c>
      <c r="AC211" s="0" t="e">
        <f aca="true">MAX(0,AB211*(1+(_xlfn.NORM.INV(RAND(),Inputs!$D$39,Inputs!$C$39)))-'Year Schedule'!$K$30+'Year Schedule'!$L$30)</f>
        <v>#VALUE!</v>
      </c>
      <c r="AD211" s="0" t="e">
        <f aca="true">MAX(0,AC211*(1+(_xlfn.NORM.INV(RAND(),Inputs!$D$39,Inputs!$C$39)))-'Year Schedule'!$K$31+'Year Schedule'!$L$31)</f>
        <v>#VALUE!</v>
      </c>
      <c r="AE211" s="0" t="e">
        <f aca="true">MAX(0,AD211*(1+(_xlfn.NORM.INV(RAND(),Inputs!$D$39,Inputs!$C$39)))-'Year Schedule'!$K$32+'Year Schedule'!$L$32)</f>
        <v>#VALUE!</v>
      </c>
      <c r="AF211" s="0" t="e">
        <f aca="true">MAX(0,AE211*(1+(_xlfn.NORM.INV(RAND(),Inputs!$D$39,Inputs!$C$39)))-'Year Schedule'!$K$33+'Year Schedule'!$L$33)</f>
        <v>#VALUE!</v>
      </c>
      <c r="AG211" s="0" t="e">
        <f aca="true">MAX(0,AF211*(1+(_xlfn.NORM.INV(RAND(),Inputs!$D$39,Inputs!$C$39)))-'Year Schedule'!$K$34+'Year Schedule'!$L$34)</f>
        <v>#VALUE!</v>
      </c>
      <c r="AH211" s="0" t="e">
        <f aca="true">MAX(0,AG211*(1+(_xlfn.NORM.INV(RAND(),Inputs!$D$39,Inputs!$C$39)))-'Year Schedule'!$K$35+'Year Schedule'!$L$35)</f>
        <v>#VALUE!</v>
      </c>
      <c r="AI211" s="0" t="e">
        <f aca="true">MAX(0,AH211*(1+(_xlfn.NORM.INV(RAND(),Inputs!$D$39,Inputs!$C$39)))-'Year Schedule'!$K$36+'Year Schedule'!$L$36)</f>
        <v>#VALUE!</v>
      </c>
      <c r="AJ211" s="0" t="e">
        <f aca="true">MAX(0,AI211*(1+(_xlfn.NORM.INV(RAND(),Inputs!$D$39,Inputs!$C$39)))-'Year Schedule'!$K$37+'Year Schedule'!$L$37)</f>
        <v>#VALUE!</v>
      </c>
      <c r="AK211" s="0" t="e">
        <f aca="true">MAX(0,AJ211*(1+(_xlfn.NORM.INV(RAND(),Inputs!$D$39,Inputs!$C$39)))-'Year Schedule'!$K$38+'Year Schedule'!$L$38)</f>
        <v>#VALUE!</v>
      </c>
      <c r="AL211" s="0" t="e">
        <f aca="true">MAX(0,AK211*(1+(_xlfn.NORM.INV(RAND(),Inputs!$D$39,Inputs!$C$39)))-'Year Schedule'!$K$39+'Year Schedule'!$L$39)</f>
        <v>#VALUE!</v>
      </c>
      <c r="AM211" s="0" t="e">
        <f aca="true">MAX(0,AL211*(1+(_xlfn.NORM.INV(RAND(),Inputs!$D$39,Inputs!$C$39)))-'Year Schedule'!$K$40+'Year Schedule'!$L$40)</f>
        <v>#VALUE!</v>
      </c>
      <c r="AN211" s="0" t="e">
        <f aca="true">MAX(0,AM211*(1+(_xlfn.NORM.INV(RAND(),Inputs!$D$39,Inputs!$C$39)))-'Year Schedule'!$K$41+'Year Schedule'!$L$41)</f>
        <v>#VALUE!</v>
      </c>
      <c r="AO211" s="0" t="e">
        <f aca="true">MAX(0,AN211*(1+(_xlfn.NORM.INV(RAND(),Inputs!$D$39,Inputs!$C$39)))-'Year Schedule'!$K$42+'Year Schedule'!$L$42)</f>
        <v>#VALUE!</v>
      </c>
      <c r="AP211" s="0" t="e">
        <f aca="true">MAX(0,AO211*(1+(_xlfn.NORM.INV(RAND(),Inputs!$D$39,Inputs!$C$39)))-'Year Schedule'!$K$43+'Year Schedule'!$L$43)</f>
        <v>#VALUE!</v>
      </c>
      <c r="AQ211" s="0" t="e">
        <f aca="true">MAX(0,AP211*(1+(_xlfn.NORM.INV(RAND(),Inputs!$D$39,Inputs!$C$39)))-'Year Schedule'!$K$44+'Year Schedule'!$L$44)</f>
        <v>#VALUE!</v>
      </c>
      <c r="AR211" s="0" t="e">
        <f aca="true">MAX(0,AQ211*(1+(_xlfn.NORM.INV(RAND(),Inputs!$D$39,Inputs!$C$39)))-'Year Schedule'!$K$45+'Year Schedule'!$L$45)</f>
        <v>#VALUE!</v>
      </c>
      <c r="AS211" s="0" t="e">
        <f aca="true">MAX(0,AR211*(1+(_xlfn.NORM.INV(RAND(),Inputs!$D$39,Inputs!$C$39)))-'Year Schedule'!$K$46+'Year Schedule'!$L$46)</f>
        <v>#VALUE!</v>
      </c>
      <c r="AT211" s="0" t="e">
        <f aca="true">MAX(0,AS211*(1+(_xlfn.NORM.INV(RAND(),Inputs!$D$39,Inputs!$C$39)))-'Year Schedule'!$K$47+'Year Schedule'!$L$47)</f>
        <v>#VALUE!</v>
      </c>
      <c r="AU211" s="0" t="e">
        <f aca="true">MAX(0,AT211*(1+(_xlfn.NORM.INV(RAND(),Inputs!$D$39,Inputs!$C$39)))-'Year Schedule'!$K$48+'Year Schedule'!$L$48)</f>
        <v>#VALUE!</v>
      </c>
      <c r="AV211" s="0" t="e">
        <f aca="true">MAX(0,AU211*(1+(_xlfn.NORM.INV(RAND(),Inputs!$D$39,Inputs!$C$39)))-'Year Schedule'!$K$49+'Year Schedule'!$L$49)</f>
        <v>#VALUE!</v>
      </c>
      <c r="AW211" s="0" t="e">
        <f aca="true">MAX(0,AV211*(1+(_xlfn.NORM.INV(RAND(),Inputs!$D$39,Inputs!$C$39)))-'Year Schedule'!$K$50+'Year Schedule'!$L$50)</f>
        <v>#VALUE!</v>
      </c>
      <c r="AX211" s="0" t="e">
        <f aca="true">MAX(0,AW211*(1+(_xlfn.NORM.INV(RAND(),Inputs!$D$39,Inputs!$C$39)))-'Year Schedule'!$K$51+'Year Schedule'!$L$51)</f>
        <v>#VALUE!</v>
      </c>
      <c r="AY211" s="0" t="e">
        <f aca="true">MAX(0,AX211*(1+(_xlfn.NORM.INV(RAND(),Inputs!$D$39,Inputs!$C$39)))-'Year Schedule'!$K$52+'Year Schedule'!$L$52)</f>
        <v>#VALUE!</v>
      </c>
      <c r="AZ211" s="0" t="e">
        <f aca="true">MAX(0,AY211*(1+(_xlfn.NORM.INV(RAND(),Inputs!$D$39,Inputs!$C$39)))-'Year Schedule'!$K$53+'Year Schedule'!$L$53)</f>
        <v>#VALUE!</v>
      </c>
      <c r="BA211" s="0" t="e">
        <f aca="false">INDEX(C211:AZ211,1,Inputs!$C$6)</f>
        <v>#VALUE!</v>
      </c>
      <c r="BB211" s="0" t="n">
        <f aca="false">IFERROR(EXP(SUMPRODUCT(LN((C211:INDEX(C211:AZ211,1,Inputs!$C$6)+$C$1004:INDEX($C$1004:$AZ$1004,1,Inputs!$C$6))/B211:INDEX(B211:AY211,1,Inputs!$C$6)))/Inputs!$C$6)-1,-1)</f>
        <v>-1</v>
      </c>
    </row>
    <row r="212" customFormat="false" ht="15" hidden="false" customHeight="true" outlineLevel="0" collapsed="false">
      <c r="A212" s="0" t="n">
        <v>210</v>
      </c>
      <c r="B212" s="177" t="n">
        <f aca="false">Inputs!$C$38</f>
        <v>0</v>
      </c>
      <c r="C212" s="0" t="e">
        <f aca="true">MAX(0,B212*(1+(_xlfn.NORM.INV(RAND(),Inputs!$D$39,Inputs!$C$39)))-'Year Schedule'!$K$4+'Year Schedule'!$L$4)</f>
        <v>#VALUE!</v>
      </c>
      <c r="D212" s="0" t="e">
        <f aca="true">MAX(0,C212*(1+(_xlfn.NORM.INV(RAND(),Inputs!$D$39,Inputs!$C$39)))-'Year Schedule'!$K$5+'Year Schedule'!$L$5)</f>
        <v>#VALUE!</v>
      </c>
      <c r="E212" s="0" t="e">
        <f aca="true">MAX(0,D212*(1+(_xlfn.NORM.INV(RAND(),Inputs!$D$39,Inputs!$C$39)))-'Year Schedule'!$K$6+'Year Schedule'!$L$6)</f>
        <v>#VALUE!</v>
      </c>
      <c r="F212" s="0" t="e">
        <f aca="true">MAX(0,E212*(1+(_xlfn.NORM.INV(RAND(),Inputs!$D$39,Inputs!$C$39)))-'Year Schedule'!$K$7+'Year Schedule'!$L$7)</f>
        <v>#VALUE!</v>
      </c>
      <c r="G212" s="0" t="e">
        <f aca="true">MAX(0,F212*(1+(_xlfn.NORM.INV(RAND(),Inputs!$D$39,Inputs!$C$39)))-'Year Schedule'!$K$8+'Year Schedule'!$L$8)</f>
        <v>#VALUE!</v>
      </c>
      <c r="H212" s="0" t="e">
        <f aca="true">MAX(0,G212*(1+(_xlfn.NORM.INV(RAND(),Inputs!$D$39,Inputs!$C$39)))-'Year Schedule'!$K$9+'Year Schedule'!$L$9)</f>
        <v>#VALUE!</v>
      </c>
      <c r="I212" s="0" t="e">
        <f aca="true">MAX(0,H212*(1+(_xlfn.NORM.INV(RAND(),Inputs!$D$39,Inputs!$C$39)))-'Year Schedule'!$K$10+'Year Schedule'!$L$10)</f>
        <v>#VALUE!</v>
      </c>
      <c r="J212" s="0" t="e">
        <f aca="true">MAX(0,I212*(1+(_xlfn.NORM.INV(RAND(),Inputs!$D$39,Inputs!$C$39)))-'Year Schedule'!$K$11+'Year Schedule'!$L$11)</f>
        <v>#VALUE!</v>
      </c>
      <c r="K212" s="0" t="e">
        <f aca="true">MAX(0,J212*(1+(_xlfn.NORM.INV(RAND(),Inputs!$D$39,Inputs!$C$39)))-'Year Schedule'!$K$12+'Year Schedule'!$L$12)</f>
        <v>#VALUE!</v>
      </c>
      <c r="L212" s="0" t="e">
        <f aca="true">MAX(0,K212*(1+(_xlfn.NORM.INV(RAND(),Inputs!$D$39,Inputs!$C$39)))-'Year Schedule'!$K$13+'Year Schedule'!$L$13)</f>
        <v>#VALUE!</v>
      </c>
      <c r="M212" s="0" t="e">
        <f aca="true">MAX(0,L212*(1+(_xlfn.NORM.INV(RAND(),Inputs!$D$39,Inputs!$C$39)))-'Year Schedule'!$K$14+'Year Schedule'!$L$14)</f>
        <v>#VALUE!</v>
      </c>
      <c r="N212" s="0" t="e">
        <f aca="true">MAX(0,M212*(1+(_xlfn.NORM.INV(RAND(),Inputs!$D$39,Inputs!$C$39)))-'Year Schedule'!$K$15+'Year Schedule'!$L$15)</f>
        <v>#VALUE!</v>
      </c>
      <c r="O212" s="0" t="e">
        <f aca="true">MAX(0,N212*(1+(_xlfn.NORM.INV(RAND(),Inputs!$D$39,Inputs!$C$39)))-'Year Schedule'!$K$16+'Year Schedule'!$L$16)</f>
        <v>#VALUE!</v>
      </c>
      <c r="P212" s="0" t="e">
        <f aca="true">MAX(0,O212*(1+(_xlfn.NORM.INV(RAND(),Inputs!$D$39,Inputs!$C$39)))-'Year Schedule'!$K$17+'Year Schedule'!$L$17)</f>
        <v>#VALUE!</v>
      </c>
      <c r="Q212" s="0" t="e">
        <f aca="true">MAX(0,P212*(1+(_xlfn.NORM.INV(RAND(),Inputs!$D$39,Inputs!$C$39)))-'Year Schedule'!$K$18+'Year Schedule'!$L$18)</f>
        <v>#VALUE!</v>
      </c>
      <c r="R212" s="0" t="e">
        <f aca="true">MAX(0,Q212*(1+(_xlfn.NORM.INV(RAND(),Inputs!$D$39,Inputs!$C$39)))-'Year Schedule'!$K$19+'Year Schedule'!$L$19)</f>
        <v>#VALUE!</v>
      </c>
      <c r="S212" s="0" t="e">
        <f aca="true">MAX(0,R212*(1+(_xlfn.NORM.INV(RAND(),Inputs!$D$39,Inputs!$C$39)))-'Year Schedule'!$K$20+'Year Schedule'!$L$20)</f>
        <v>#VALUE!</v>
      </c>
      <c r="T212" s="0" t="e">
        <f aca="true">MAX(0,S212*(1+(_xlfn.NORM.INV(RAND(),Inputs!$D$39,Inputs!$C$39)))-'Year Schedule'!$K$21+'Year Schedule'!$L$21)</f>
        <v>#VALUE!</v>
      </c>
      <c r="U212" s="0" t="e">
        <f aca="true">MAX(0,T212*(1+(_xlfn.NORM.INV(RAND(),Inputs!$D$39,Inputs!$C$39)))-'Year Schedule'!$K$22+'Year Schedule'!$L$22)</f>
        <v>#VALUE!</v>
      </c>
      <c r="V212" s="0" t="e">
        <f aca="true">MAX(0,U212*(1+(_xlfn.NORM.INV(RAND(),Inputs!$D$39,Inputs!$C$39)))-'Year Schedule'!$K$23+'Year Schedule'!$L$23)</f>
        <v>#VALUE!</v>
      </c>
      <c r="W212" s="0" t="e">
        <f aca="true">MAX(0,V212*(1+(_xlfn.NORM.INV(RAND(),Inputs!$D$39,Inputs!$C$39)))-'Year Schedule'!$K$24+'Year Schedule'!$L$24)</f>
        <v>#VALUE!</v>
      </c>
      <c r="X212" s="0" t="e">
        <f aca="true">MAX(0,W212*(1+(_xlfn.NORM.INV(RAND(),Inputs!$D$39,Inputs!$C$39)))-'Year Schedule'!$K$25+'Year Schedule'!$L$25)</f>
        <v>#VALUE!</v>
      </c>
      <c r="Y212" s="0" t="e">
        <f aca="true">MAX(0,X212*(1+(_xlfn.NORM.INV(RAND(),Inputs!$D$39,Inputs!$C$39)))-'Year Schedule'!$K$26+'Year Schedule'!$L$26)</f>
        <v>#VALUE!</v>
      </c>
      <c r="Z212" s="0" t="e">
        <f aca="true">MAX(0,Y212*(1+(_xlfn.NORM.INV(RAND(),Inputs!$D$39,Inputs!$C$39)))-'Year Schedule'!$K$27+'Year Schedule'!$L$27)</f>
        <v>#VALUE!</v>
      </c>
      <c r="AA212" s="0" t="e">
        <f aca="true">MAX(0,Z212*(1+(_xlfn.NORM.INV(RAND(),Inputs!$D$39,Inputs!$C$39)))-'Year Schedule'!$K$28+'Year Schedule'!$L$28)</f>
        <v>#VALUE!</v>
      </c>
      <c r="AB212" s="0" t="e">
        <f aca="true">MAX(0,AA212*(1+(_xlfn.NORM.INV(RAND(),Inputs!$D$39,Inputs!$C$39)))-'Year Schedule'!$K$29+'Year Schedule'!$L$29)</f>
        <v>#VALUE!</v>
      </c>
      <c r="AC212" s="0" t="e">
        <f aca="true">MAX(0,AB212*(1+(_xlfn.NORM.INV(RAND(),Inputs!$D$39,Inputs!$C$39)))-'Year Schedule'!$K$30+'Year Schedule'!$L$30)</f>
        <v>#VALUE!</v>
      </c>
      <c r="AD212" s="0" t="e">
        <f aca="true">MAX(0,AC212*(1+(_xlfn.NORM.INV(RAND(),Inputs!$D$39,Inputs!$C$39)))-'Year Schedule'!$K$31+'Year Schedule'!$L$31)</f>
        <v>#VALUE!</v>
      </c>
      <c r="AE212" s="0" t="e">
        <f aca="true">MAX(0,AD212*(1+(_xlfn.NORM.INV(RAND(),Inputs!$D$39,Inputs!$C$39)))-'Year Schedule'!$K$32+'Year Schedule'!$L$32)</f>
        <v>#VALUE!</v>
      </c>
      <c r="AF212" s="0" t="e">
        <f aca="true">MAX(0,AE212*(1+(_xlfn.NORM.INV(RAND(),Inputs!$D$39,Inputs!$C$39)))-'Year Schedule'!$K$33+'Year Schedule'!$L$33)</f>
        <v>#VALUE!</v>
      </c>
      <c r="AG212" s="0" t="e">
        <f aca="true">MAX(0,AF212*(1+(_xlfn.NORM.INV(RAND(),Inputs!$D$39,Inputs!$C$39)))-'Year Schedule'!$K$34+'Year Schedule'!$L$34)</f>
        <v>#VALUE!</v>
      </c>
      <c r="AH212" s="0" t="e">
        <f aca="true">MAX(0,AG212*(1+(_xlfn.NORM.INV(RAND(),Inputs!$D$39,Inputs!$C$39)))-'Year Schedule'!$K$35+'Year Schedule'!$L$35)</f>
        <v>#VALUE!</v>
      </c>
      <c r="AI212" s="0" t="e">
        <f aca="true">MAX(0,AH212*(1+(_xlfn.NORM.INV(RAND(),Inputs!$D$39,Inputs!$C$39)))-'Year Schedule'!$K$36+'Year Schedule'!$L$36)</f>
        <v>#VALUE!</v>
      </c>
      <c r="AJ212" s="0" t="e">
        <f aca="true">MAX(0,AI212*(1+(_xlfn.NORM.INV(RAND(),Inputs!$D$39,Inputs!$C$39)))-'Year Schedule'!$K$37+'Year Schedule'!$L$37)</f>
        <v>#VALUE!</v>
      </c>
      <c r="AK212" s="0" t="e">
        <f aca="true">MAX(0,AJ212*(1+(_xlfn.NORM.INV(RAND(),Inputs!$D$39,Inputs!$C$39)))-'Year Schedule'!$K$38+'Year Schedule'!$L$38)</f>
        <v>#VALUE!</v>
      </c>
      <c r="AL212" s="0" t="e">
        <f aca="true">MAX(0,AK212*(1+(_xlfn.NORM.INV(RAND(),Inputs!$D$39,Inputs!$C$39)))-'Year Schedule'!$K$39+'Year Schedule'!$L$39)</f>
        <v>#VALUE!</v>
      </c>
      <c r="AM212" s="0" t="e">
        <f aca="true">MAX(0,AL212*(1+(_xlfn.NORM.INV(RAND(),Inputs!$D$39,Inputs!$C$39)))-'Year Schedule'!$K$40+'Year Schedule'!$L$40)</f>
        <v>#VALUE!</v>
      </c>
      <c r="AN212" s="0" t="e">
        <f aca="true">MAX(0,AM212*(1+(_xlfn.NORM.INV(RAND(),Inputs!$D$39,Inputs!$C$39)))-'Year Schedule'!$K$41+'Year Schedule'!$L$41)</f>
        <v>#VALUE!</v>
      </c>
      <c r="AO212" s="0" t="e">
        <f aca="true">MAX(0,AN212*(1+(_xlfn.NORM.INV(RAND(),Inputs!$D$39,Inputs!$C$39)))-'Year Schedule'!$K$42+'Year Schedule'!$L$42)</f>
        <v>#VALUE!</v>
      </c>
      <c r="AP212" s="0" t="e">
        <f aca="true">MAX(0,AO212*(1+(_xlfn.NORM.INV(RAND(),Inputs!$D$39,Inputs!$C$39)))-'Year Schedule'!$K$43+'Year Schedule'!$L$43)</f>
        <v>#VALUE!</v>
      </c>
      <c r="AQ212" s="0" t="e">
        <f aca="true">MAX(0,AP212*(1+(_xlfn.NORM.INV(RAND(),Inputs!$D$39,Inputs!$C$39)))-'Year Schedule'!$K$44+'Year Schedule'!$L$44)</f>
        <v>#VALUE!</v>
      </c>
      <c r="AR212" s="0" t="e">
        <f aca="true">MAX(0,AQ212*(1+(_xlfn.NORM.INV(RAND(),Inputs!$D$39,Inputs!$C$39)))-'Year Schedule'!$K$45+'Year Schedule'!$L$45)</f>
        <v>#VALUE!</v>
      </c>
      <c r="AS212" s="0" t="e">
        <f aca="true">MAX(0,AR212*(1+(_xlfn.NORM.INV(RAND(),Inputs!$D$39,Inputs!$C$39)))-'Year Schedule'!$K$46+'Year Schedule'!$L$46)</f>
        <v>#VALUE!</v>
      </c>
      <c r="AT212" s="0" t="e">
        <f aca="true">MAX(0,AS212*(1+(_xlfn.NORM.INV(RAND(),Inputs!$D$39,Inputs!$C$39)))-'Year Schedule'!$K$47+'Year Schedule'!$L$47)</f>
        <v>#VALUE!</v>
      </c>
      <c r="AU212" s="0" t="e">
        <f aca="true">MAX(0,AT212*(1+(_xlfn.NORM.INV(RAND(),Inputs!$D$39,Inputs!$C$39)))-'Year Schedule'!$K$48+'Year Schedule'!$L$48)</f>
        <v>#VALUE!</v>
      </c>
      <c r="AV212" s="0" t="e">
        <f aca="true">MAX(0,AU212*(1+(_xlfn.NORM.INV(RAND(),Inputs!$D$39,Inputs!$C$39)))-'Year Schedule'!$K$49+'Year Schedule'!$L$49)</f>
        <v>#VALUE!</v>
      </c>
      <c r="AW212" s="0" t="e">
        <f aca="true">MAX(0,AV212*(1+(_xlfn.NORM.INV(RAND(),Inputs!$D$39,Inputs!$C$39)))-'Year Schedule'!$K$50+'Year Schedule'!$L$50)</f>
        <v>#VALUE!</v>
      </c>
      <c r="AX212" s="0" t="e">
        <f aca="true">MAX(0,AW212*(1+(_xlfn.NORM.INV(RAND(),Inputs!$D$39,Inputs!$C$39)))-'Year Schedule'!$K$51+'Year Schedule'!$L$51)</f>
        <v>#VALUE!</v>
      </c>
      <c r="AY212" s="0" t="e">
        <f aca="true">MAX(0,AX212*(1+(_xlfn.NORM.INV(RAND(),Inputs!$D$39,Inputs!$C$39)))-'Year Schedule'!$K$52+'Year Schedule'!$L$52)</f>
        <v>#VALUE!</v>
      </c>
      <c r="AZ212" s="0" t="e">
        <f aca="true">MAX(0,AY212*(1+(_xlfn.NORM.INV(RAND(),Inputs!$D$39,Inputs!$C$39)))-'Year Schedule'!$K$53+'Year Schedule'!$L$53)</f>
        <v>#VALUE!</v>
      </c>
      <c r="BA212" s="0" t="e">
        <f aca="false">INDEX(C212:AZ212,1,Inputs!$C$6)</f>
        <v>#VALUE!</v>
      </c>
      <c r="BB212" s="0" t="n">
        <f aca="false">IFERROR(EXP(SUMPRODUCT(LN((C212:INDEX(C212:AZ212,1,Inputs!$C$6)+$C$1004:INDEX($C$1004:$AZ$1004,1,Inputs!$C$6))/B212:INDEX(B212:AY212,1,Inputs!$C$6)))/Inputs!$C$6)-1,-1)</f>
        <v>-1</v>
      </c>
    </row>
    <row r="213" customFormat="false" ht="15" hidden="false" customHeight="true" outlineLevel="0" collapsed="false">
      <c r="A213" s="0" t="n">
        <v>211</v>
      </c>
      <c r="B213" s="177" t="n">
        <f aca="false">Inputs!$C$38</f>
        <v>0</v>
      </c>
      <c r="C213" s="0" t="e">
        <f aca="true">MAX(0,B213*(1+(_xlfn.NORM.INV(RAND(),Inputs!$D$39,Inputs!$C$39)))-'Year Schedule'!$K$4+'Year Schedule'!$L$4)</f>
        <v>#VALUE!</v>
      </c>
      <c r="D213" s="0" t="e">
        <f aca="true">MAX(0,C213*(1+(_xlfn.NORM.INV(RAND(),Inputs!$D$39,Inputs!$C$39)))-'Year Schedule'!$K$5+'Year Schedule'!$L$5)</f>
        <v>#VALUE!</v>
      </c>
      <c r="E213" s="0" t="e">
        <f aca="true">MAX(0,D213*(1+(_xlfn.NORM.INV(RAND(),Inputs!$D$39,Inputs!$C$39)))-'Year Schedule'!$K$6+'Year Schedule'!$L$6)</f>
        <v>#VALUE!</v>
      </c>
      <c r="F213" s="0" t="e">
        <f aca="true">MAX(0,E213*(1+(_xlfn.NORM.INV(RAND(),Inputs!$D$39,Inputs!$C$39)))-'Year Schedule'!$K$7+'Year Schedule'!$L$7)</f>
        <v>#VALUE!</v>
      </c>
      <c r="G213" s="0" t="e">
        <f aca="true">MAX(0,F213*(1+(_xlfn.NORM.INV(RAND(),Inputs!$D$39,Inputs!$C$39)))-'Year Schedule'!$K$8+'Year Schedule'!$L$8)</f>
        <v>#VALUE!</v>
      </c>
      <c r="H213" s="0" t="e">
        <f aca="true">MAX(0,G213*(1+(_xlfn.NORM.INV(RAND(),Inputs!$D$39,Inputs!$C$39)))-'Year Schedule'!$K$9+'Year Schedule'!$L$9)</f>
        <v>#VALUE!</v>
      </c>
      <c r="I213" s="0" t="e">
        <f aca="true">MAX(0,H213*(1+(_xlfn.NORM.INV(RAND(),Inputs!$D$39,Inputs!$C$39)))-'Year Schedule'!$K$10+'Year Schedule'!$L$10)</f>
        <v>#VALUE!</v>
      </c>
      <c r="J213" s="0" t="e">
        <f aca="true">MAX(0,I213*(1+(_xlfn.NORM.INV(RAND(),Inputs!$D$39,Inputs!$C$39)))-'Year Schedule'!$K$11+'Year Schedule'!$L$11)</f>
        <v>#VALUE!</v>
      </c>
      <c r="K213" s="0" t="e">
        <f aca="true">MAX(0,J213*(1+(_xlfn.NORM.INV(RAND(),Inputs!$D$39,Inputs!$C$39)))-'Year Schedule'!$K$12+'Year Schedule'!$L$12)</f>
        <v>#VALUE!</v>
      </c>
      <c r="L213" s="0" t="e">
        <f aca="true">MAX(0,K213*(1+(_xlfn.NORM.INV(RAND(),Inputs!$D$39,Inputs!$C$39)))-'Year Schedule'!$K$13+'Year Schedule'!$L$13)</f>
        <v>#VALUE!</v>
      </c>
      <c r="M213" s="0" t="e">
        <f aca="true">MAX(0,L213*(1+(_xlfn.NORM.INV(RAND(),Inputs!$D$39,Inputs!$C$39)))-'Year Schedule'!$K$14+'Year Schedule'!$L$14)</f>
        <v>#VALUE!</v>
      </c>
      <c r="N213" s="0" t="e">
        <f aca="true">MAX(0,M213*(1+(_xlfn.NORM.INV(RAND(),Inputs!$D$39,Inputs!$C$39)))-'Year Schedule'!$K$15+'Year Schedule'!$L$15)</f>
        <v>#VALUE!</v>
      </c>
      <c r="O213" s="0" t="e">
        <f aca="true">MAX(0,N213*(1+(_xlfn.NORM.INV(RAND(),Inputs!$D$39,Inputs!$C$39)))-'Year Schedule'!$K$16+'Year Schedule'!$L$16)</f>
        <v>#VALUE!</v>
      </c>
      <c r="P213" s="0" t="e">
        <f aca="true">MAX(0,O213*(1+(_xlfn.NORM.INV(RAND(),Inputs!$D$39,Inputs!$C$39)))-'Year Schedule'!$K$17+'Year Schedule'!$L$17)</f>
        <v>#VALUE!</v>
      </c>
      <c r="Q213" s="0" t="e">
        <f aca="true">MAX(0,P213*(1+(_xlfn.NORM.INV(RAND(),Inputs!$D$39,Inputs!$C$39)))-'Year Schedule'!$K$18+'Year Schedule'!$L$18)</f>
        <v>#VALUE!</v>
      </c>
      <c r="R213" s="0" t="e">
        <f aca="true">MAX(0,Q213*(1+(_xlfn.NORM.INV(RAND(),Inputs!$D$39,Inputs!$C$39)))-'Year Schedule'!$K$19+'Year Schedule'!$L$19)</f>
        <v>#VALUE!</v>
      </c>
      <c r="S213" s="0" t="e">
        <f aca="true">MAX(0,R213*(1+(_xlfn.NORM.INV(RAND(),Inputs!$D$39,Inputs!$C$39)))-'Year Schedule'!$K$20+'Year Schedule'!$L$20)</f>
        <v>#VALUE!</v>
      </c>
      <c r="T213" s="0" t="e">
        <f aca="true">MAX(0,S213*(1+(_xlfn.NORM.INV(RAND(),Inputs!$D$39,Inputs!$C$39)))-'Year Schedule'!$K$21+'Year Schedule'!$L$21)</f>
        <v>#VALUE!</v>
      </c>
      <c r="U213" s="0" t="e">
        <f aca="true">MAX(0,T213*(1+(_xlfn.NORM.INV(RAND(),Inputs!$D$39,Inputs!$C$39)))-'Year Schedule'!$K$22+'Year Schedule'!$L$22)</f>
        <v>#VALUE!</v>
      </c>
      <c r="V213" s="0" t="e">
        <f aca="true">MAX(0,U213*(1+(_xlfn.NORM.INV(RAND(),Inputs!$D$39,Inputs!$C$39)))-'Year Schedule'!$K$23+'Year Schedule'!$L$23)</f>
        <v>#VALUE!</v>
      </c>
      <c r="W213" s="0" t="e">
        <f aca="true">MAX(0,V213*(1+(_xlfn.NORM.INV(RAND(),Inputs!$D$39,Inputs!$C$39)))-'Year Schedule'!$K$24+'Year Schedule'!$L$24)</f>
        <v>#VALUE!</v>
      </c>
      <c r="X213" s="0" t="e">
        <f aca="true">MAX(0,W213*(1+(_xlfn.NORM.INV(RAND(),Inputs!$D$39,Inputs!$C$39)))-'Year Schedule'!$K$25+'Year Schedule'!$L$25)</f>
        <v>#VALUE!</v>
      </c>
      <c r="Y213" s="0" t="e">
        <f aca="true">MAX(0,X213*(1+(_xlfn.NORM.INV(RAND(),Inputs!$D$39,Inputs!$C$39)))-'Year Schedule'!$K$26+'Year Schedule'!$L$26)</f>
        <v>#VALUE!</v>
      </c>
      <c r="Z213" s="0" t="e">
        <f aca="true">MAX(0,Y213*(1+(_xlfn.NORM.INV(RAND(),Inputs!$D$39,Inputs!$C$39)))-'Year Schedule'!$K$27+'Year Schedule'!$L$27)</f>
        <v>#VALUE!</v>
      </c>
      <c r="AA213" s="0" t="e">
        <f aca="true">MAX(0,Z213*(1+(_xlfn.NORM.INV(RAND(),Inputs!$D$39,Inputs!$C$39)))-'Year Schedule'!$K$28+'Year Schedule'!$L$28)</f>
        <v>#VALUE!</v>
      </c>
      <c r="AB213" s="0" t="e">
        <f aca="true">MAX(0,AA213*(1+(_xlfn.NORM.INV(RAND(),Inputs!$D$39,Inputs!$C$39)))-'Year Schedule'!$K$29+'Year Schedule'!$L$29)</f>
        <v>#VALUE!</v>
      </c>
      <c r="AC213" s="0" t="e">
        <f aca="true">MAX(0,AB213*(1+(_xlfn.NORM.INV(RAND(),Inputs!$D$39,Inputs!$C$39)))-'Year Schedule'!$K$30+'Year Schedule'!$L$30)</f>
        <v>#VALUE!</v>
      </c>
      <c r="AD213" s="0" t="e">
        <f aca="true">MAX(0,AC213*(1+(_xlfn.NORM.INV(RAND(),Inputs!$D$39,Inputs!$C$39)))-'Year Schedule'!$K$31+'Year Schedule'!$L$31)</f>
        <v>#VALUE!</v>
      </c>
      <c r="AE213" s="0" t="e">
        <f aca="true">MAX(0,AD213*(1+(_xlfn.NORM.INV(RAND(),Inputs!$D$39,Inputs!$C$39)))-'Year Schedule'!$K$32+'Year Schedule'!$L$32)</f>
        <v>#VALUE!</v>
      </c>
      <c r="AF213" s="0" t="e">
        <f aca="true">MAX(0,AE213*(1+(_xlfn.NORM.INV(RAND(),Inputs!$D$39,Inputs!$C$39)))-'Year Schedule'!$K$33+'Year Schedule'!$L$33)</f>
        <v>#VALUE!</v>
      </c>
      <c r="AG213" s="0" t="e">
        <f aca="true">MAX(0,AF213*(1+(_xlfn.NORM.INV(RAND(),Inputs!$D$39,Inputs!$C$39)))-'Year Schedule'!$K$34+'Year Schedule'!$L$34)</f>
        <v>#VALUE!</v>
      </c>
      <c r="AH213" s="0" t="e">
        <f aca="true">MAX(0,AG213*(1+(_xlfn.NORM.INV(RAND(),Inputs!$D$39,Inputs!$C$39)))-'Year Schedule'!$K$35+'Year Schedule'!$L$35)</f>
        <v>#VALUE!</v>
      </c>
      <c r="AI213" s="0" t="e">
        <f aca="true">MAX(0,AH213*(1+(_xlfn.NORM.INV(RAND(),Inputs!$D$39,Inputs!$C$39)))-'Year Schedule'!$K$36+'Year Schedule'!$L$36)</f>
        <v>#VALUE!</v>
      </c>
      <c r="AJ213" s="0" t="e">
        <f aca="true">MAX(0,AI213*(1+(_xlfn.NORM.INV(RAND(),Inputs!$D$39,Inputs!$C$39)))-'Year Schedule'!$K$37+'Year Schedule'!$L$37)</f>
        <v>#VALUE!</v>
      </c>
      <c r="AK213" s="0" t="e">
        <f aca="true">MAX(0,AJ213*(1+(_xlfn.NORM.INV(RAND(),Inputs!$D$39,Inputs!$C$39)))-'Year Schedule'!$K$38+'Year Schedule'!$L$38)</f>
        <v>#VALUE!</v>
      </c>
      <c r="AL213" s="0" t="e">
        <f aca="true">MAX(0,AK213*(1+(_xlfn.NORM.INV(RAND(),Inputs!$D$39,Inputs!$C$39)))-'Year Schedule'!$K$39+'Year Schedule'!$L$39)</f>
        <v>#VALUE!</v>
      </c>
      <c r="AM213" s="0" t="e">
        <f aca="true">MAX(0,AL213*(1+(_xlfn.NORM.INV(RAND(),Inputs!$D$39,Inputs!$C$39)))-'Year Schedule'!$K$40+'Year Schedule'!$L$40)</f>
        <v>#VALUE!</v>
      </c>
      <c r="AN213" s="0" t="e">
        <f aca="true">MAX(0,AM213*(1+(_xlfn.NORM.INV(RAND(),Inputs!$D$39,Inputs!$C$39)))-'Year Schedule'!$K$41+'Year Schedule'!$L$41)</f>
        <v>#VALUE!</v>
      </c>
      <c r="AO213" s="0" t="e">
        <f aca="true">MAX(0,AN213*(1+(_xlfn.NORM.INV(RAND(),Inputs!$D$39,Inputs!$C$39)))-'Year Schedule'!$K$42+'Year Schedule'!$L$42)</f>
        <v>#VALUE!</v>
      </c>
      <c r="AP213" s="0" t="e">
        <f aca="true">MAX(0,AO213*(1+(_xlfn.NORM.INV(RAND(),Inputs!$D$39,Inputs!$C$39)))-'Year Schedule'!$K$43+'Year Schedule'!$L$43)</f>
        <v>#VALUE!</v>
      </c>
      <c r="AQ213" s="0" t="e">
        <f aca="true">MAX(0,AP213*(1+(_xlfn.NORM.INV(RAND(),Inputs!$D$39,Inputs!$C$39)))-'Year Schedule'!$K$44+'Year Schedule'!$L$44)</f>
        <v>#VALUE!</v>
      </c>
      <c r="AR213" s="0" t="e">
        <f aca="true">MAX(0,AQ213*(1+(_xlfn.NORM.INV(RAND(),Inputs!$D$39,Inputs!$C$39)))-'Year Schedule'!$K$45+'Year Schedule'!$L$45)</f>
        <v>#VALUE!</v>
      </c>
      <c r="AS213" s="0" t="e">
        <f aca="true">MAX(0,AR213*(1+(_xlfn.NORM.INV(RAND(),Inputs!$D$39,Inputs!$C$39)))-'Year Schedule'!$K$46+'Year Schedule'!$L$46)</f>
        <v>#VALUE!</v>
      </c>
      <c r="AT213" s="0" t="e">
        <f aca="true">MAX(0,AS213*(1+(_xlfn.NORM.INV(RAND(),Inputs!$D$39,Inputs!$C$39)))-'Year Schedule'!$K$47+'Year Schedule'!$L$47)</f>
        <v>#VALUE!</v>
      </c>
      <c r="AU213" s="0" t="e">
        <f aca="true">MAX(0,AT213*(1+(_xlfn.NORM.INV(RAND(),Inputs!$D$39,Inputs!$C$39)))-'Year Schedule'!$K$48+'Year Schedule'!$L$48)</f>
        <v>#VALUE!</v>
      </c>
      <c r="AV213" s="0" t="e">
        <f aca="true">MAX(0,AU213*(1+(_xlfn.NORM.INV(RAND(),Inputs!$D$39,Inputs!$C$39)))-'Year Schedule'!$K$49+'Year Schedule'!$L$49)</f>
        <v>#VALUE!</v>
      </c>
      <c r="AW213" s="0" t="e">
        <f aca="true">MAX(0,AV213*(1+(_xlfn.NORM.INV(RAND(),Inputs!$D$39,Inputs!$C$39)))-'Year Schedule'!$K$50+'Year Schedule'!$L$50)</f>
        <v>#VALUE!</v>
      </c>
      <c r="AX213" s="0" t="e">
        <f aca="true">MAX(0,AW213*(1+(_xlfn.NORM.INV(RAND(),Inputs!$D$39,Inputs!$C$39)))-'Year Schedule'!$K$51+'Year Schedule'!$L$51)</f>
        <v>#VALUE!</v>
      </c>
      <c r="AY213" s="0" t="e">
        <f aca="true">MAX(0,AX213*(1+(_xlfn.NORM.INV(RAND(),Inputs!$D$39,Inputs!$C$39)))-'Year Schedule'!$K$52+'Year Schedule'!$L$52)</f>
        <v>#VALUE!</v>
      </c>
      <c r="AZ213" s="0" t="e">
        <f aca="true">MAX(0,AY213*(1+(_xlfn.NORM.INV(RAND(),Inputs!$D$39,Inputs!$C$39)))-'Year Schedule'!$K$53+'Year Schedule'!$L$53)</f>
        <v>#VALUE!</v>
      </c>
      <c r="BA213" s="0" t="e">
        <f aca="false">INDEX(C213:AZ213,1,Inputs!$C$6)</f>
        <v>#VALUE!</v>
      </c>
      <c r="BB213" s="0" t="n">
        <f aca="false">IFERROR(EXP(SUMPRODUCT(LN((C213:INDEX(C213:AZ213,1,Inputs!$C$6)+$C$1004:INDEX($C$1004:$AZ$1004,1,Inputs!$C$6))/B213:INDEX(B213:AY213,1,Inputs!$C$6)))/Inputs!$C$6)-1,-1)</f>
        <v>-1</v>
      </c>
    </row>
    <row r="214" customFormat="false" ht="15" hidden="false" customHeight="true" outlineLevel="0" collapsed="false">
      <c r="A214" s="0" t="n">
        <v>212</v>
      </c>
      <c r="B214" s="177" t="n">
        <f aca="false">Inputs!$C$38</f>
        <v>0</v>
      </c>
      <c r="C214" s="0" t="e">
        <f aca="true">MAX(0,B214*(1+(_xlfn.NORM.INV(RAND(),Inputs!$D$39,Inputs!$C$39)))-'Year Schedule'!$K$4+'Year Schedule'!$L$4)</f>
        <v>#VALUE!</v>
      </c>
      <c r="D214" s="0" t="e">
        <f aca="true">MAX(0,C214*(1+(_xlfn.NORM.INV(RAND(),Inputs!$D$39,Inputs!$C$39)))-'Year Schedule'!$K$5+'Year Schedule'!$L$5)</f>
        <v>#VALUE!</v>
      </c>
      <c r="E214" s="0" t="e">
        <f aca="true">MAX(0,D214*(1+(_xlfn.NORM.INV(RAND(),Inputs!$D$39,Inputs!$C$39)))-'Year Schedule'!$K$6+'Year Schedule'!$L$6)</f>
        <v>#VALUE!</v>
      </c>
      <c r="F214" s="0" t="e">
        <f aca="true">MAX(0,E214*(1+(_xlfn.NORM.INV(RAND(),Inputs!$D$39,Inputs!$C$39)))-'Year Schedule'!$K$7+'Year Schedule'!$L$7)</f>
        <v>#VALUE!</v>
      </c>
      <c r="G214" s="0" t="e">
        <f aca="true">MAX(0,F214*(1+(_xlfn.NORM.INV(RAND(),Inputs!$D$39,Inputs!$C$39)))-'Year Schedule'!$K$8+'Year Schedule'!$L$8)</f>
        <v>#VALUE!</v>
      </c>
      <c r="H214" s="0" t="e">
        <f aca="true">MAX(0,G214*(1+(_xlfn.NORM.INV(RAND(),Inputs!$D$39,Inputs!$C$39)))-'Year Schedule'!$K$9+'Year Schedule'!$L$9)</f>
        <v>#VALUE!</v>
      </c>
      <c r="I214" s="0" t="e">
        <f aca="true">MAX(0,H214*(1+(_xlfn.NORM.INV(RAND(),Inputs!$D$39,Inputs!$C$39)))-'Year Schedule'!$K$10+'Year Schedule'!$L$10)</f>
        <v>#VALUE!</v>
      </c>
      <c r="J214" s="0" t="e">
        <f aca="true">MAX(0,I214*(1+(_xlfn.NORM.INV(RAND(),Inputs!$D$39,Inputs!$C$39)))-'Year Schedule'!$K$11+'Year Schedule'!$L$11)</f>
        <v>#VALUE!</v>
      </c>
      <c r="K214" s="0" t="e">
        <f aca="true">MAX(0,J214*(1+(_xlfn.NORM.INV(RAND(),Inputs!$D$39,Inputs!$C$39)))-'Year Schedule'!$K$12+'Year Schedule'!$L$12)</f>
        <v>#VALUE!</v>
      </c>
      <c r="L214" s="0" t="e">
        <f aca="true">MAX(0,K214*(1+(_xlfn.NORM.INV(RAND(),Inputs!$D$39,Inputs!$C$39)))-'Year Schedule'!$K$13+'Year Schedule'!$L$13)</f>
        <v>#VALUE!</v>
      </c>
      <c r="M214" s="0" t="e">
        <f aca="true">MAX(0,L214*(1+(_xlfn.NORM.INV(RAND(),Inputs!$D$39,Inputs!$C$39)))-'Year Schedule'!$K$14+'Year Schedule'!$L$14)</f>
        <v>#VALUE!</v>
      </c>
      <c r="N214" s="0" t="e">
        <f aca="true">MAX(0,M214*(1+(_xlfn.NORM.INV(RAND(),Inputs!$D$39,Inputs!$C$39)))-'Year Schedule'!$K$15+'Year Schedule'!$L$15)</f>
        <v>#VALUE!</v>
      </c>
      <c r="O214" s="0" t="e">
        <f aca="true">MAX(0,N214*(1+(_xlfn.NORM.INV(RAND(),Inputs!$D$39,Inputs!$C$39)))-'Year Schedule'!$K$16+'Year Schedule'!$L$16)</f>
        <v>#VALUE!</v>
      </c>
      <c r="P214" s="0" t="e">
        <f aca="true">MAX(0,O214*(1+(_xlfn.NORM.INV(RAND(),Inputs!$D$39,Inputs!$C$39)))-'Year Schedule'!$K$17+'Year Schedule'!$L$17)</f>
        <v>#VALUE!</v>
      </c>
      <c r="Q214" s="0" t="e">
        <f aca="true">MAX(0,P214*(1+(_xlfn.NORM.INV(RAND(),Inputs!$D$39,Inputs!$C$39)))-'Year Schedule'!$K$18+'Year Schedule'!$L$18)</f>
        <v>#VALUE!</v>
      </c>
      <c r="R214" s="0" t="e">
        <f aca="true">MAX(0,Q214*(1+(_xlfn.NORM.INV(RAND(),Inputs!$D$39,Inputs!$C$39)))-'Year Schedule'!$K$19+'Year Schedule'!$L$19)</f>
        <v>#VALUE!</v>
      </c>
      <c r="S214" s="0" t="e">
        <f aca="true">MAX(0,R214*(1+(_xlfn.NORM.INV(RAND(),Inputs!$D$39,Inputs!$C$39)))-'Year Schedule'!$K$20+'Year Schedule'!$L$20)</f>
        <v>#VALUE!</v>
      </c>
      <c r="T214" s="0" t="e">
        <f aca="true">MAX(0,S214*(1+(_xlfn.NORM.INV(RAND(),Inputs!$D$39,Inputs!$C$39)))-'Year Schedule'!$K$21+'Year Schedule'!$L$21)</f>
        <v>#VALUE!</v>
      </c>
      <c r="U214" s="0" t="e">
        <f aca="true">MAX(0,T214*(1+(_xlfn.NORM.INV(RAND(),Inputs!$D$39,Inputs!$C$39)))-'Year Schedule'!$K$22+'Year Schedule'!$L$22)</f>
        <v>#VALUE!</v>
      </c>
      <c r="V214" s="0" t="e">
        <f aca="true">MAX(0,U214*(1+(_xlfn.NORM.INV(RAND(),Inputs!$D$39,Inputs!$C$39)))-'Year Schedule'!$K$23+'Year Schedule'!$L$23)</f>
        <v>#VALUE!</v>
      </c>
      <c r="W214" s="0" t="e">
        <f aca="true">MAX(0,V214*(1+(_xlfn.NORM.INV(RAND(),Inputs!$D$39,Inputs!$C$39)))-'Year Schedule'!$K$24+'Year Schedule'!$L$24)</f>
        <v>#VALUE!</v>
      </c>
      <c r="X214" s="0" t="e">
        <f aca="true">MAX(0,W214*(1+(_xlfn.NORM.INV(RAND(),Inputs!$D$39,Inputs!$C$39)))-'Year Schedule'!$K$25+'Year Schedule'!$L$25)</f>
        <v>#VALUE!</v>
      </c>
      <c r="Y214" s="0" t="e">
        <f aca="true">MAX(0,X214*(1+(_xlfn.NORM.INV(RAND(),Inputs!$D$39,Inputs!$C$39)))-'Year Schedule'!$K$26+'Year Schedule'!$L$26)</f>
        <v>#VALUE!</v>
      </c>
      <c r="Z214" s="0" t="e">
        <f aca="true">MAX(0,Y214*(1+(_xlfn.NORM.INV(RAND(),Inputs!$D$39,Inputs!$C$39)))-'Year Schedule'!$K$27+'Year Schedule'!$L$27)</f>
        <v>#VALUE!</v>
      </c>
      <c r="AA214" s="0" t="e">
        <f aca="true">MAX(0,Z214*(1+(_xlfn.NORM.INV(RAND(),Inputs!$D$39,Inputs!$C$39)))-'Year Schedule'!$K$28+'Year Schedule'!$L$28)</f>
        <v>#VALUE!</v>
      </c>
      <c r="AB214" s="0" t="e">
        <f aca="true">MAX(0,AA214*(1+(_xlfn.NORM.INV(RAND(),Inputs!$D$39,Inputs!$C$39)))-'Year Schedule'!$K$29+'Year Schedule'!$L$29)</f>
        <v>#VALUE!</v>
      </c>
      <c r="AC214" s="0" t="e">
        <f aca="true">MAX(0,AB214*(1+(_xlfn.NORM.INV(RAND(),Inputs!$D$39,Inputs!$C$39)))-'Year Schedule'!$K$30+'Year Schedule'!$L$30)</f>
        <v>#VALUE!</v>
      </c>
      <c r="AD214" s="0" t="e">
        <f aca="true">MAX(0,AC214*(1+(_xlfn.NORM.INV(RAND(),Inputs!$D$39,Inputs!$C$39)))-'Year Schedule'!$K$31+'Year Schedule'!$L$31)</f>
        <v>#VALUE!</v>
      </c>
      <c r="AE214" s="0" t="e">
        <f aca="true">MAX(0,AD214*(1+(_xlfn.NORM.INV(RAND(),Inputs!$D$39,Inputs!$C$39)))-'Year Schedule'!$K$32+'Year Schedule'!$L$32)</f>
        <v>#VALUE!</v>
      </c>
      <c r="AF214" s="0" t="e">
        <f aca="true">MAX(0,AE214*(1+(_xlfn.NORM.INV(RAND(),Inputs!$D$39,Inputs!$C$39)))-'Year Schedule'!$K$33+'Year Schedule'!$L$33)</f>
        <v>#VALUE!</v>
      </c>
      <c r="AG214" s="0" t="e">
        <f aca="true">MAX(0,AF214*(1+(_xlfn.NORM.INV(RAND(),Inputs!$D$39,Inputs!$C$39)))-'Year Schedule'!$K$34+'Year Schedule'!$L$34)</f>
        <v>#VALUE!</v>
      </c>
      <c r="AH214" s="0" t="e">
        <f aca="true">MAX(0,AG214*(1+(_xlfn.NORM.INV(RAND(),Inputs!$D$39,Inputs!$C$39)))-'Year Schedule'!$K$35+'Year Schedule'!$L$35)</f>
        <v>#VALUE!</v>
      </c>
      <c r="AI214" s="0" t="e">
        <f aca="true">MAX(0,AH214*(1+(_xlfn.NORM.INV(RAND(),Inputs!$D$39,Inputs!$C$39)))-'Year Schedule'!$K$36+'Year Schedule'!$L$36)</f>
        <v>#VALUE!</v>
      </c>
      <c r="AJ214" s="0" t="e">
        <f aca="true">MAX(0,AI214*(1+(_xlfn.NORM.INV(RAND(),Inputs!$D$39,Inputs!$C$39)))-'Year Schedule'!$K$37+'Year Schedule'!$L$37)</f>
        <v>#VALUE!</v>
      </c>
      <c r="AK214" s="0" t="e">
        <f aca="true">MAX(0,AJ214*(1+(_xlfn.NORM.INV(RAND(),Inputs!$D$39,Inputs!$C$39)))-'Year Schedule'!$K$38+'Year Schedule'!$L$38)</f>
        <v>#VALUE!</v>
      </c>
      <c r="AL214" s="0" t="e">
        <f aca="true">MAX(0,AK214*(1+(_xlfn.NORM.INV(RAND(),Inputs!$D$39,Inputs!$C$39)))-'Year Schedule'!$K$39+'Year Schedule'!$L$39)</f>
        <v>#VALUE!</v>
      </c>
      <c r="AM214" s="0" t="e">
        <f aca="true">MAX(0,AL214*(1+(_xlfn.NORM.INV(RAND(),Inputs!$D$39,Inputs!$C$39)))-'Year Schedule'!$K$40+'Year Schedule'!$L$40)</f>
        <v>#VALUE!</v>
      </c>
      <c r="AN214" s="0" t="e">
        <f aca="true">MAX(0,AM214*(1+(_xlfn.NORM.INV(RAND(),Inputs!$D$39,Inputs!$C$39)))-'Year Schedule'!$K$41+'Year Schedule'!$L$41)</f>
        <v>#VALUE!</v>
      </c>
      <c r="AO214" s="0" t="e">
        <f aca="true">MAX(0,AN214*(1+(_xlfn.NORM.INV(RAND(),Inputs!$D$39,Inputs!$C$39)))-'Year Schedule'!$K$42+'Year Schedule'!$L$42)</f>
        <v>#VALUE!</v>
      </c>
      <c r="AP214" s="0" t="e">
        <f aca="true">MAX(0,AO214*(1+(_xlfn.NORM.INV(RAND(),Inputs!$D$39,Inputs!$C$39)))-'Year Schedule'!$K$43+'Year Schedule'!$L$43)</f>
        <v>#VALUE!</v>
      </c>
      <c r="AQ214" s="0" t="e">
        <f aca="true">MAX(0,AP214*(1+(_xlfn.NORM.INV(RAND(),Inputs!$D$39,Inputs!$C$39)))-'Year Schedule'!$K$44+'Year Schedule'!$L$44)</f>
        <v>#VALUE!</v>
      </c>
      <c r="AR214" s="0" t="e">
        <f aca="true">MAX(0,AQ214*(1+(_xlfn.NORM.INV(RAND(),Inputs!$D$39,Inputs!$C$39)))-'Year Schedule'!$K$45+'Year Schedule'!$L$45)</f>
        <v>#VALUE!</v>
      </c>
      <c r="AS214" s="0" t="e">
        <f aca="true">MAX(0,AR214*(1+(_xlfn.NORM.INV(RAND(),Inputs!$D$39,Inputs!$C$39)))-'Year Schedule'!$K$46+'Year Schedule'!$L$46)</f>
        <v>#VALUE!</v>
      </c>
      <c r="AT214" s="0" t="e">
        <f aca="true">MAX(0,AS214*(1+(_xlfn.NORM.INV(RAND(),Inputs!$D$39,Inputs!$C$39)))-'Year Schedule'!$K$47+'Year Schedule'!$L$47)</f>
        <v>#VALUE!</v>
      </c>
      <c r="AU214" s="0" t="e">
        <f aca="true">MAX(0,AT214*(1+(_xlfn.NORM.INV(RAND(),Inputs!$D$39,Inputs!$C$39)))-'Year Schedule'!$K$48+'Year Schedule'!$L$48)</f>
        <v>#VALUE!</v>
      </c>
      <c r="AV214" s="0" t="e">
        <f aca="true">MAX(0,AU214*(1+(_xlfn.NORM.INV(RAND(),Inputs!$D$39,Inputs!$C$39)))-'Year Schedule'!$K$49+'Year Schedule'!$L$49)</f>
        <v>#VALUE!</v>
      </c>
      <c r="AW214" s="0" t="e">
        <f aca="true">MAX(0,AV214*(1+(_xlfn.NORM.INV(RAND(),Inputs!$D$39,Inputs!$C$39)))-'Year Schedule'!$K$50+'Year Schedule'!$L$50)</f>
        <v>#VALUE!</v>
      </c>
      <c r="AX214" s="0" t="e">
        <f aca="true">MAX(0,AW214*(1+(_xlfn.NORM.INV(RAND(),Inputs!$D$39,Inputs!$C$39)))-'Year Schedule'!$K$51+'Year Schedule'!$L$51)</f>
        <v>#VALUE!</v>
      </c>
      <c r="AY214" s="0" t="e">
        <f aca="true">MAX(0,AX214*(1+(_xlfn.NORM.INV(RAND(),Inputs!$D$39,Inputs!$C$39)))-'Year Schedule'!$K$52+'Year Schedule'!$L$52)</f>
        <v>#VALUE!</v>
      </c>
      <c r="AZ214" s="0" t="e">
        <f aca="true">MAX(0,AY214*(1+(_xlfn.NORM.INV(RAND(),Inputs!$D$39,Inputs!$C$39)))-'Year Schedule'!$K$53+'Year Schedule'!$L$53)</f>
        <v>#VALUE!</v>
      </c>
      <c r="BA214" s="0" t="e">
        <f aca="false">INDEX(C214:AZ214,1,Inputs!$C$6)</f>
        <v>#VALUE!</v>
      </c>
      <c r="BB214" s="0" t="n">
        <f aca="false">IFERROR(EXP(SUMPRODUCT(LN((C214:INDEX(C214:AZ214,1,Inputs!$C$6)+$C$1004:INDEX($C$1004:$AZ$1004,1,Inputs!$C$6))/B214:INDEX(B214:AY214,1,Inputs!$C$6)))/Inputs!$C$6)-1,-1)</f>
        <v>-1</v>
      </c>
    </row>
    <row r="215" customFormat="false" ht="15" hidden="false" customHeight="true" outlineLevel="0" collapsed="false">
      <c r="A215" s="0" t="n">
        <v>213</v>
      </c>
      <c r="B215" s="177" t="n">
        <f aca="false">Inputs!$C$38</f>
        <v>0</v>
      </c>
      <c r="C215" s="0" t="e">
        <f aca="true">MAX(0,B215*(1+(_xlfn.NORM.INV(RAND(),Inputs!$D$39,Inputs!$C$39)))-'Year Schedule'!$K$4+'Year Schedule'!$L$4)</f>
        <v>#VALUE!</v>
      </c>
      <c r="D215" s="0" t="e">
        <f aca="true">MAX(0,C215*(1+(_xlfn.NORM.INV(RAND(),Inputs!$D$39,Inputs!$C$39)))-'Year Schedule'!$K$5+'Year Schedule'!$L$5)</f>
        <v>#VALUE!</v>
      </c>
      <c r="E215" s="0" t="e">
        <f aca="true">MAX(0,D215*(1+(_xlfn.NORM.INV(RAND(),Inputs!$D$39,Inputs!$C$39)))-'Year Schedule'!$K$6+'Year Schedule'!$L$6)</f>
        <v>#VALUE!</v>
      </c>
      <c r="F215" s="0" t="e">
        <f aca="true">MAX(0,E215*(1+(_xlfn.NORM.INV(RAND(),Inputs!$D$39,Inputs!$C$39)))-'Year Schedule'!$K$7+'Year Schedule'!$L$7)</f>
        <v>#VALUE!</v>
      </c>
      <c r="G215" s="0" t="e">
        <f aca="true">MAX(0,F215*(1+(_xlfn.NORM.INV(RAND(),Inputs!$D$39,Inputs!$C$39)))-'Year Schedule'!$K$8+'Year Schedule'!$L$8)</f>
        <v>#VALUE!</v>
      </c>
      <c r="H215" s="0" t="e">
        <f aca="true">MAX(0,G215*(1+(_xlfn.NORM.INV(RAND(),Inputs!$D$39,Inputs!$C$39)))-'Year Schedule'!$K$9+'Year Schedule'!$L$9)</f>
        <v>#VALUE!</v>
      </c>
      <c r="I215" s="0" t="e">
        <f aca="true">MAX(0,H215*(1+(_xlfn.NORM.INV(RAND(),Inputs!$D$39,Inputs!$C$39)))-'Year Schedule'!$K$10+'Year Schedule'!$L$10)</f>
        <v>#VALUE!</v>
      </c>
      <c r="J215" s="0" t="e">
        <f aca="true">MAX(0,I215*(1+(_xlfn.NORM.INV(RAND(),Inputs!$D$39,Inputs!$C$39)))-'Year Schedule'!$K$11+'Year Schedule'!$L$11)</f>
        <v>#VALUE!</v>
      </c>
      <c r="K215" s="0" t="e">
        <f aca="true">MAX(0,J215*(1+(_xlfn.NORM.INV(RAND(),Inputs!$D$39,Inputs!$C$39)))-'Year Schedule'!$K$12+'Year Schedule'!$L$12)</f>
        <v>#VALUE!</v>
      </c>
      <c r="L215" s="0" t="e">
        <f aca="true">MAX(0,K215*(1+(_xlfn.NORM.INV(RAND(),Inputs!$D$39,Inputs!$C$39)))-'Year Schedule'!$K$13+'Year Schedule'!$L$13)</f>
        <v>#VALUE!</v>
      </c>
      <c r="M215" s="0" t="e">
        <f aca="true">MAX(0,L215*(1+(_xlfn.NORM.INV(RAND(),Inputs!$D$39,Inputs!$C$39)))-'Year Schedule'!$K$14+'Year Schedule'!$L$14)</f>
        <v>#VALUE!</v>
      </c>
      <c r="N215" s="0" t="e">
        <f aca="true">MAX(0,M215*(1+(_xlfn.NORM.INV(RAND(),Inputs!$D$39,Inputs!$C$39)))-'Year Schedule'!$K$15+'Year Schedule'!$L$15)</f>
        <v>#VALUE!</v>
      </c>
      <c r="O215" s="0" t="e">
        <f aca="true">MAX(0,N215*(1+(_xlfn.NORM.INV(RAND(),Inputs!$D$39,Inputs!$C$39)))-'Year Schedule'!$K$16+'Year Schedule'!$L$16)</f>
        <v>#VALUE!</v>
      </c>
      <c r="P215" s="0" t="e">
        <f aca="true">MAX(0,O215*(1+(_xlfn.NORM.INV(RAND(),Inputs!$D$39,Inputs!$C$39)))-'Year Schedule'!$K$17+'Year Schedule'!$L$17)</f>
        <v>#VALUE!</v>
      </c>
      <c r="Q215" s="0" t="e">
        <f aca="true">MAX(0,P215*(1+(_xlfn.NORM.INV(RAND(),Inputs!$D$39,Inputs!$C$39)))-'Year Schedule'!$K$18+'Year Schedule'!$L$18)</f>
        <v>#VALUE!</v>
      </c>
      <c r="R215" s="0" t="e">
        <f aca="true">MAX(0,Q215*(1+(_xlfn.NORM.INV(RAND(),Inputs!$D$39,Inputs!$C$39)))-'Year Schedule'!$K$19+'Year Schedule'!$L$19)</f>
        <v>#VALUE!</v>
      </c>
      <c r="S215" s="0" t="e">
        <f aca="true">MAX(0,R215*(1+(_xlfn.NORM.INV(RAND(),Inputs!$D$39,Inputs!$C$39)))-'Year Schedule'!$K$20+'Year Schedule'!$L$20)</f>
        <v>#VALUE!</v>
      </c>
      <c r="T215" s="0" t="e">
        <f aca="true">MAX(0,S215*(1+(_xlfn.NORM.INV(RAND(),Inputs!$D$39,Inputs!$C$39)))-'Year Schedule'!$K$21+'Year Schedule'!$L$21)</f>
        <v>#VALUE!</v>
      </c>
      <c r="U215" s="0" t="e">
        <f aca="true">MAX(0,T215*(1+(_xlfn.NORM.INV(RAND(),Inputs!$D$39,Inputs!$C$39)))-'Year Schedule'!$K$22+'Year Schedule'!$L$22)</f>
        <v>#VALUE!</v>
      </c>
      <c r="V215" s="0" t="e">
        <f aca="true">MAX(0,U215*(1+(_xlfn.NORM.INV(RAND(),Inputs!$D$39,Inputs!$C$39)))-'Year Schedule'!$K$23+'Year Schedule'!$L$23)</f>
        <v>#VALUE!</v>
      </c>
      <c r="W215" s="0" t="e">
        <f aca="true">MAX(0,V215*(1+(_xlfn.NORM.INV(RAND(),Inputs!$D$39,Inputs!$C$39)))-'Year Schedule'!$K$24+'Year Schedule'!$L$24)</f>
        <v>#VALUE!</v>
      </c>
      <c r="X215" s="0" t="e">
        <f aca="true">MAX(0,W215*(1+(_xlfn.NORM.INV(RAND(),Inputs!$D$39,Inputs!$C$39)))-'Year Schedule'!$K$25+'Year Schedule'!$L$25)</f>
        <v>#VALUE!</v>
      </c>
      <c r="Y215" s="0" t="e">
        <f aca="true">MAX(0,X215*(1+(_xlfn.NORM.INV(RAND(),Inputs!$D$39,Inputs!$C$39)))-'Year Schedule'!$K$26+'Year Schedule'!$L$26)</f>
        <v>#VALUE!</v>
      </c>
      <c r="Z215" s="0" t="e">
        <f aca="true">MAX(0,Y215*(1+(_xlfn.NORM.INV(RAND(),Inputs!$D$39,Inputs!$C$39)))-'Year Schedule'!$K$27+'Year Schedule'!$L$27)</f>
        <v>#VALUE!</v>
      </c>
      <c r="AA215" s="0" t="e">
        <f aca="true">MAX(0,Z215*(1+(_xlfn.NORM.INV(RAND(),Inputs!$D$39,Inputs!$C$39)))-'Year Schedule'!$K$28+'Year Schedule'!$L$28)</f>
        <v>#VALUE!</v>
      </c>
      <c r="AB215" s="0" t="e">
        <f aca="true">MAX(0,AA215*(1+(_xlfn.NORM.INV(RAND(),Inputs!$D$39,Inputs!$C$39)))-'Year Schedule'!$K$29+'Year Schedule'!$L$29)</f>
        <v>#VALUE!</v>
      </c>
      <c r="AC215" s="0" t="e">
        <f aca="true">MAX(0,AB215*(1+(_xlfn.NORM.INV(RAND(),Inputs!$D$39,Inputs!$C$39)))-'Year Schedule'!$K$30+'Year Schedule'!$L$30)</f>
        <v>#VALUE!</v>
      </c>
      <c r="AD215" s="0" t="e">
        <f aca="true">MAX(0,AC215*(1+(_xlfn.NORM.INV(RAND(),Inputs!$D$39,Inputs!$C$39)))-'Year Schedule'!$K$31+'Year Schedule'!$L$31)</f>
        <v>#VALUE!</v>
      </c>
      <c r="AE215" s="0" t="e">
        <f aca="true">MAX(0,AD215*(1+(_xlfn.NORM.INV(RAND(),Inputs!$D$39,Inputs!$C$39)))-'Year Schedule'!$K$32+'Year Schedule'!$L$32)</f>
        <v>#VALUE!</v>
      </c>
      <c r="AF215" s="0" t="e">
        <f aca="true">MAX(0,AE215*(1+(_xlfn.NORM.INV(RAND(),Inputs!$D$39,Inputs!$C$39)))-'Year Schedule'!$K$33+'Year Schedule'!$L$33)</f>
        <v>#VALUE!</v>
      </c>
      <c r="AG215" s="0" t="e">
        <f aca="true">MAX(0,AF215*(1+(_xlfn.NORM.INV(RAND(),Inputs!$D$39,Inputs!$C$39)))-'Year Schedule'!$K$34+'Year Schedule'!$L$34)</f>
        <v>#VALUE!</v>
      </c>
      <c r="AH215" s="0" t="e">
        <f aca="true">MAX(0,AG215*(1+(_xlfn.NORM.INV(RAND(),Inputs!$D$39,Inputs!$C$39)))-'Year Schedule'!$K$35+'Year Schedule'!$L$35)</f>
        <v>#VALUE!</v>
      </c>
      <c r="AI215" s="0" t="e">
        <f aca="true">MAX(0,AH215*(1+(_xlfn.NORM.INV(RAND(),Inputs!$D$39,Inputs!$C$39)))-'Year Schedule'!$K$36+'Year Schedule'!$L$36)</f>
        <v>#VALUE!</v>
      </c>
      <c r="AJ215" s="0" t="e">
        <f aca="true">MAX(0,AI215*(1+(_xlfn.NORM.INV(RAND(),Inputs!$D$39,Inputs!$C$39)))-'Year Schedule'!$K$37+'Year Schedule'!$L$37)</f>
        <v>#VALUE!</v>
      </c>
      <c r="AK215" s="0" t="e">
        <f aca="true">MAX(0,AJ215*(1+(_xlfn.NORM.INV(RAND(),Inputs!$D$39,Inputs!$C$39)))-'Year Schedule'!$K$38+'Year Schedule'!$L$38)</f>
        <v>#VALUE!</v>
      </c>
      <c r="AL215" s="0" t="e">
        <f aca="true">MAX(0,AK215*(1+(_xlfn.NORM.INV(RAND(),Inputs!$D$39,Inputs!$C$39)))-'Year Schedule'!$K$39+'Year Schedule'!$L$39)</f>
        <v>#VALUE!</v>
      </c>
      <c r="AM215" s="0" t="e">
        <f aca="true">MAX(0,AL215*(1+(_xlfn.NORM.INV(RAND(),Inputs!$D$39,Inputs!$C$39)))-'Year Schedule'!$K$40+'Year Schedule'!$L$40)</f>
        <v>#VALUE!</v>
      </c>
      <c r="AN215" s="0" t="e">
        <f aca="true">MAX(0,AM215*(1+(_xlfn.NORM.INV(RAND(),Inputs!$D$39,Inputs!$C$39)))-'Year Schedule'!$K$41+'Year Schedule'!$L$41)</f>
        <v>#VALUE!</v>
      </c>
      <c r="AO215" s="0" t="e">
        <f aca="true">MAX(0,AN215*(1+(_xlfn.NORM.INV(RAND(),Inputs!$D$39,Inputs!$C$39)))-'Year Schedule'!$K$42+'Year Schedule'!$L$42)</f>
        <v>#VALUE!</v>
      </c>
      <c r="AP215" s="0" t="e">
        <f aca="true">MAX(0,AO215*(1+(_xlfn.NORM.INV(RAND(),Inputs!$D$39,Inputs!$C$39)))-'Year Schedule'!$K$43+'Year Schedule'!$L$43)</f>
        <v>#VALUE!</v>
      </c>
      <c r="AQ215" s="0" t="e">
        <f aca="true">MAX(0,AP215*(1+(_xlfn.NORM.INV(RAND(),Inputs!$D$39,Inputs!$C$39)))-'Year Schedule'!$K$44+'Year Schedule'!$L$44)</f>
        <v>#VALUE!</v>
      </c>
      <c r="AR215" s="0" t="e">
        <f aca="true">MAX(0,AQ215*(1+(_xlfn.NORM.INV(RAND(),Inputs!$D$39,Inputs!$C$39)))-'Year Schedule'!$K$45+'Year Schedule'!$L$45)</f>
        <v>#VALUE!</v>
      </c>
      <c r="AS215" s="0" t="e">
        <f aca="true">MAX(0,AR215*(1+(_xlfn.NORM.INV(RAND(),Inputs!$D$39,Inputs!$C$39)))-'Year Schedule'!$K$46+'Year Schedule'!$L$46)</f>
        <v>#VALUE!</v>
      </c>
      <c r="AT215" s="0" t="e">
        <f aca="true">MAX(0,AS215*(1+(_xlfn.NORM.INV(RAND(),Inputs!$D$39,Inputs!$C$39)))-'Year Schedule'!$K$47+'Year Schedule'!$L$47)</f>
        <v>#VALUE!</v>
      </c>
      <c r="AU215" s="0" t="e">
        <f aca="true">MAX(0,AT215*(1+(_xlfn.NORM.INV(RAND(),Inputs!$D$39,Inputs!$C$39)))-'Year Schedule'!$K$48+'Year Schedule'!$L$48)</f>
        <v>#VALUE!</v>
      </c>
      <c r="AV215" s="0" t="e">
        <f aca="true">MAX(0,AU215*(1+(_xlfn.NORM.INV(RAND(),Inputs!$D$39,Inputs!$C$39)))-'Year Schedule'!$K$49+'Year Schedule'!$L$49)</f>
        <v>#VALUE!</v>
      </c>
      <c r="AW215" s="0" t="e">
        <f aca="true">MAX(0,AV215*(1+(_xlfn.NORM.INV(RAND(),Inputs!$D$39,Inputs!$C$39)))-'Year Schedule'!$K$50+'Year Schedule'!$L$50)</f>
        <v>#VALUE!</v>
      </c>
      <c r="AX215" s="0" t="e">
        <f aca="true">MAX(0,AW215*(1+(_xlfn.NORM.INV(RAND(),Inputs!$D$39,Inputs!$C$39)))-'Year Schedule'!$K$51+'Year Schedule'!$L$51)</f>
        <v>#VALUE!</v>
      </c>
      <c r="AY215" s="0" t="e">
        <f aca="true">MAX(0,AX215*(1+(_xlfn.NORM.INV(RAND(),Inputs!$D$39,Inputs!$C$39)))-'Year Schedule'!$K$52+'Year Schedule'!$L$52)</f>
        <v>#VALUE!</v>
      </c>
      <c r="AZ215" s="0" t="e">
        <f aca="true">MAX(0,AY215*(1+(_xlfn.NORM.INV(RAND(),Inputs!$D$39,Inputs!$C$39)))-'Year Schedule'!$K$53+'Year Schedule'!$L$53)</f>
        <v>#VALUE!</v>
      </c>
      <c r="BA215" s="0" t="e">
        <f aca="false">INDEX(C215:AZ215,1,Inputs!$C$6)</f>
        <v>#VALUE!</v>
      </c>
      <c r="BB215" s="0" t="n">
        <f aca="false">IFERROR(EXP(SUMPRODUCT(LN((C215:INDEX(C215:AZ215,1,Inputs!$C$6)+$C$1004:INDEX($C$1004:$AZ$1004,1,Inputs!$C$6))/B215:INDEX(B215:AY215,1,Inputs!$C$6)))/Inputs!$C$6)-1,-1)</f>
        <v>-1</v>
      </c>
    </row>
    <row r="216" customFormat="false" ht="15" hidden="false" customHeight="true" outlineLevel="0" collapsed="false">
      <c r="A216" s="0" t="n">
        <v>214</v>
      </c>
      <c r="B216" s="177" t="n">
        <f aca="false">Inputs!$C$38</f>
        <v>0</v>
      </c>
      <c r="C216" s="0" t="e">
        <f aca="true">MAX(0,B216*(1+(_xlfn.NORM.INV(RAND(),Inputs!$D$39,Inputs!$C$39)))-'Year Schedule'!$K$4+'Year Schedule'!$L$4)</f>
        <v>#VALUE!</v>
      </c>
      <c r="D216" s="0" t="e">
        <f aca="true">MAX(0,C216*(1+(_xlfn.NORM.INV(RAND(),Inputs!$D$39,Inputs!$C$39)))-'Year Schedule'!$K$5+'Year Schedule'!$L$5)</f>
        <v>#VALUE!</v>
      </c>
      <c r="E216" s="0" t="e">
        <f aca="true">MAX(0,D216*(1+(_xlfn.NORM.INV(RAND(),Inputs!$D$39,Inputs!$C$39)))-'Year Schedule'!$K$6+'Year Schedule'!$L$6)</f>
        <v>#VALUE!</v>
      </c>
      <c r="F216" s="0" t="e">
        <f aca="true">MAX(0,E216*(1+(_xlfn.NORM.INV(RAND(),Inputs!$D$39,Inputs!$C$39)))-'Year Schedule'!$K$7+'Year Schedule'!$L$7)</f>
        <v>#VALUE!</v>
      </c>
      <c r="G216" s="0" t="e">
        <f aca="true">MAX(0,F216*(1+(_xlfn.NORM.INV(RAND(),Inputs!$D$39,Inputs!$C$39)))-'Year Schedule'!$K$8+'Year Schedule'!$L$8)</f>
        <v>#VALUE!</v>
      </c>
      <c r="H216" s="0" t="e">
        <f aca="true">MAX(0,G216*(1+(_xlfn.NORM.INV(RAND(),Inputs!$D$39,Inputs!$C$39)))-'Year Schedule'!$K$9+'Year Schedule'!$L$9)</f>
        <v>#VALUE!</v>
      </c>
      <c r="I216" s="0" t="e">
        <f aca="true">MAX(0,H216*(1+(_xlfn.NORM.INV(RAND(),Inputs!$D$39,Inputs!$C$39)))-'Year Schedule'!$K$10+'Year Schedule'!$L$10)</f>
        <v>#VALUE!</v>
      </c>
      <c r="J216" s="0" t="e">
        <f aca="true">MAX(0,I216*(1+(_xlfn.NORM.INV(RAND(),Inputs!$D$39,Inputs!$C$39)))-'Year Schedule'!$K$11+'Year Schedule'!$L$11)</f>
        <v>#VALUE!</v>
      </c>
      <c r="K216" s="0" t="e">
        <f aca="true">MAX(0,J216*(1+(_xlfn.NORM.INV(RAND(),Inputs!$D$39,Inputs!$C$39)))-'Year Schedule'!$K$12+'Year Schedule'!$L$12)</f>
        <v>#VALUE!</v>
      </c>
      <c r="L216" s="0" t="e">
        <f aca="true">MAX(0,K216*(1+(_xlfn.NORM.INV(RAND(),Inputs!$D$39,Inputs!$C$39)))-'Year Schedule'!$K$13+'Year Schedule'!$L$13)</f>
        <v>#VALUE!</v>
      </c>
      <c r="M216" s="0" t="e">
        <f aca="true">MAX(0,L216*(1+(_xlfn.NORM.INV(RAND(),Inputs!$D$39,Inputs!$C$39)))-'Year Schedule'!$K$14+'Year Schedule'!$L$14)</f>
        <v>#VALUE!</v>
      </c>
      <c r="N216" s="0" t="e">
        <f aca="true">MAX(0,M216*(1+(_xlfn.NORM.INV(RAND(),Inputs!$D$39,Inputs!$C$39)))-'Year Schedule'!$K$15+'Year Schedule'!$L$15)</f>
        <v>#VALUE!</v>
      </c>
      <c r="O216" s="0" t="e">
        <f aca="true">MAX(0,N216*(1+(_xlfn.NORM.INV(RAND(),Inputs!$D$39,Inputs!$C$39)))-'Year Schedule'!$K$16+'Year Schedule'!$L$16)</f>
        <v>#VALUE!</v>
      </c>
      <c r="P216" s="0" t="e">
        <f aca="true">MAX(0,O216*(1+(_xlfn.NORM.INV(RAND(),Inputs!$D$39,Inputs!$C$39)))-'Year Schedule'!$K$17+'Year Schedule'!$L$17)</f>
        <v>#VALUE!</v>
      </c>
      <c r="Q216" s="0" t="e">
        <f aca="true">MAX(0,P216*(1+(_xlfn.NORM.INV(RAND(),Inputs!$D$39,Inputs!$C$39)))-'Year Schedule'!$K$18+'Year Schedule'!$L$18)</f>
        <v>#VALUE!</v>
      </c>
      <c r="R216" s="0" t="e">
        <f aca="true">MAX(0,Q216*(1+(_xlfn.NORM.INV(RAND(),Inputs!$D$39,Inputs!$C$39)))-'Year Schedule'!$K$19+'Year Schedule'!$L$19)</f>
        <v>#VALUE!</v>
      </c>
      <c r="S216" s="0" t="e">
        <f aca="true">MAX(0,R216*(1+(_xlfn.NORM.INV(RAND(),Inputs!$D$39,Inputs!$C$39)))-'Year Schedule'!$K$20+'Year Schedule'!$L$20)</f>
        <v>#VALUE!</v>
      </c>
      <c r="T216" s="0" t="e">
        <f aca="true">MAX(0,S216*(1+(_xlfn.NORM.INV(RAND(),Inputs!$D$39,Inputs!$C$39)))-'Year Schedule'!$K$21+'Year Schedule'!$L$21)</f>
        <v>#VALUE!</v>
      </c>
      <c r="U216" s="0" t="e">
        <f aca="true">MAX(0,T216*(1+(_xlfn.NORM.INV(RAND(),Inputs!$D$39,Inputs!$C$39)))-'Year Schedule'!$K$22+'Year Schedule'!$L$22)</f>
        <v>#VALUE!</v>
      </c>
      <c r="V216" s="0" t="e">
        <f aca="true">MAX(0,U216*(1+(_xlfn.NORM.INV(RAND(),Inputs!$D$39,Inputs!$C$39)))-'Year Schedule'!$K$23+'Year Schedule'!$L$23)</f>
        <v>#VALUE!</v>
      </c>
      <c r="W216" s="0" t="e">
        <f aca="true">MAX(0,V216*(1+(_xlfn.NORM.INV(RAND(),Inputs!$D$39,Inputs!$C$39)))-'Year Schedule'!$K$24+'Year Schedule'!$L$24)</f>
        <v>#VALUE!</v>
      </c>
      <c r="X216" s="0" t="e">
        <f aca="true">MAX(0,W216*(1+(_xlfn.NORM.INV(RAND(),Inputs!$D$39,Inputs!$C$39)))-'Year Schedule'!$K$25+'Year Schedule'!$L$25)</f>
        <v>#VALUE!</v>
      </c>
      <c r="Y216" s="0" t="e">
        <f aca="true">MAX(0,X216*(1+(_xlfn.NORM.INV(RAND(),Inputs!$D$39,Inputs!$C$39)))-'Year Schedule'!$K$26+'Year Schedule'!$L$26)</f>
        <v>#VALUE!</v>
      </c>
      <c r="Z216" s="0" t="e">
        <f aca="true">MAX(0,Y216*(1+(_xlfn.NORM.INV(RAND(),Inputs!$D$39,Inputs!$C$39)))-'Year Schedule'!$K$27+'Year Schedule'!$L$27)</f>
        <v>#VALUE!</v>
      </c>
      <c r="AA216" s="0" t="e">
        <f aca="true">MAX(0,Z216*(1+(_xlfn.NORM.INV(RAND(),Inputs!$D$39,Inputs!$C$39)))-'Year Schedule'!$K$28+'Year Schedule'!$L$28)</f>
        <v>#VALUE!</v>
      </c>
      <c r="AB216" s="0" t="e">
        <f aca="true">MAX(0,AA216*(1+(_xlfn.NORM.INV(RAND(),Inputs!$D$39,Inputs!$C$39)))-'Year Schedule'!$K$29+'Year Schedule'!$L$29)</f>
        <v>#VALUE!</v>
      </c>
      <c r="AC216" s="0" t="e">
        <f aca="true">MAX(0,AB216*(1+(_xlfn.NORM.INV(RAND(),Inputs!$D$39,Inputs!$C$39)))-'Year Schedule'!$K$30+'Year Schedule'!$L$30)</f>
        <v>#VALUE!</v>
      </c>
      <c r="AD216" s="0" t="e">
        <f aca="true">MAX(0,AC216*(1+(_xlfn.NORM.INV(RAND(),Inputs!$D$39,Inputs!$C$39)))-'Year Schedule'!$K$31+'Year Schedule'!$L$31)</f>
        <v>#VALUE!</v>
      </c>
      <c r="AE216" s="0" t="e">
        <f aca="true">MAX(0,AD216*(1+(_xlfn.NORM.INV(RAND(),Inputs!$D$39,Inputs!$C$39)))-'Year Schedule'!$K$32+'Year Schedule'!$L$32)</f>
        <v>#VALUE!</v>
      </c>
      <c r="AF216" s="0" t="e">
        <f aca="true">MAX(0,AE216*(1+(_xlfn.NORM.INV(RAND(),Inputs!$D$39,Inputs!$C$39)))-'Year Schedule'!$K$33+'Year Schedule'!$L$33)</f>
        <v>#VALUE!</v>
      </c>
      <c r="AG216" s="0" t="e">
        <f aca="true">MAX(0,AF216*(1+(_xlfn.NORM.INV(RAND(),Inputs!$D$39,Inputs!$C$39)))-'Year Schedule'!$K$34+'Year Schedule'!$L$34)</f>
        <v>#VALUE!</v>
      </c>
      <c r="AH216" s="0" t="e">
        <f aca="true">MAX(0,AG216*(1+(_xlfn.NORM.INV(RAND(),Inputs!$D$39,Inputs!$C$39)))-'Year Schedule'!$K$35+'Year Schedule'!$L$35)</f>
        <v>#VALUE!</v>
      </c>
      <c r="AI216" s="0" t="e">
        <f aca="true">MAX(0,AH216*(1+(_xlfn.NORM.INV(RAND(),Inputs!$D$39,Inputs!$C$39)))-'Year Schedule'!$K$36+'Year Schedule'!$L$36)</f>
        <v>#VALUE!</v>
      </c>
      <c r="AJ216" s="0" t="e">
        <f aca="true">MAX(0,AI216*(1+(_xlfn.NORM.INV(RAND(),Inputs!$D$39,Inputs!$C$39)))-'Year Schedule'!$K$37+'Year Schedule'!$L$37)</f>
        <v>#VALUE!</v>
      </c>
      <c r="AK216" s="0" t="e">
        <f aca="true">MAX(0,AJ216*(1+(_xlfn.NORM.INV(RAND(),Inputs!$D$39,Inputs!$C$39)))-'Year Schedule'!$K$38+'Year Schedule'!$L$38)</f>
        <v>#VALUE!</v>
      </c>
      <c r="AL216" s="0" t="e">
        <f aca="true">MAX(0,AK216*(1+(_xlfn.NORM.INV(RAND(),Inputs!$D$39,Inputs!$C$39)))-'Year Schedule'!$K$39+'Year Schedule'!$L$39)</f>
        <v>#VALUE!</v>
      </c>
      <c r="AM216" s="0" t="e">
        <f aca="true">MAX(0,AL216*(1+(_xlfn.NORM.INV(RAND(),Inputs!$D$39,Inputs!$C$39)))-'Year Schedule'!$K$40+'Year Schedule'!$L$40)</f>
        <v>#VALUE!</v>
      </c>
      <c r="AN216" s="0" t="e">
        <f aca="true">MAX(0,AM216*(1+(_xlfn.NORM.INV(RAND(),Inputs!$D$39,Inputs!$C$39)))-'Year Schedule'!$K$41+'Year Schedule'!$L$41)</f>
        <v>#VALUE!</v>
      </c>
      <c r="AO216" s="0" t="e">
        <f aca="true">MAX(0,AN216*(1+(_xlfn.NORM.INV(RAND(),Inputs!$D$39,Inputs!$C$39)))-'Year Schedule'!$K$42+'Year Schedule'!$L$42)</f>
        <v>#VALUE!</v>
      </c>
      <c r="AP216" s="0" t="e">
        <f aca="true">MAX(0,AO216*(1+(_xlfn.NORM.INV(RAND(),Inputs!$D$39,Inputs!$C$39)))-'Year Schedule'!$K$43+'Year Schedule'!$L$43)</f>
        <v>#VALUE!</v>
      </c>
      <c r="AQ216" s="0" t="e">
        <f aca="true">MAX(0,AP216*(1+(_xlfn.NORM.INV(RAND(),Inputs!$D$39,Inputs!$C$39)))-'Year Schedule'!$K$44+'Year Schedule'!$L$44)</f>
        <v>#VALUE!</v>
      </c>
      <c r="AR216" s="0" t="e">
        <f aca="true">MAX(0,AQ216*(1+(_xlfn.NORM.INV(RAND(),Inputs!$D$39,Inputs!$C$39)))-'Year Schedule'!$K$45+'Year Schedule'!$L$45)</f>
        <v>#VALUE!</v>
      </c>
      <c r="AS216" s="0" t="e">
        <f aca="true">MAX(0,AR216*(1+(_xlfn.NORM.INV(RAND(),Inputs!$D$39,Inputs!$C$39)))-'Year Schedule'!$K$46+'Year Schedule'!$L$46)</f>
        <v>#VALUE!</v>
      </c>
      <c r="AT216" s="0" t="e">
        <f aca="true">MAX(0,AS216*(1+(_xlfn.NORM.INV(RAND(),Inputs!$D$39,Inputs!$C$39)))-'Year Schedule'!$K$47+'Year Schedule'!$L$47)</f>
        <v>#VALUE!</v>
      </c>
      <c r="AU216" s="0" t="e">
        <f aca="true">MAX(0,AT216*(1+(_xlfn.NORM.INV(RAND(),Inputs!$D$39,Inputs!$C$39)))-'Year Schedule'!$K$48+'Year Schedule'!$L$48)</f>
        <v>#VALUE!</v>
      </c>
      <c r="AV216" s="0" t="e">
        <f aca="true">MAX(0,AU216*(1+(_xlfn.NORM.INV(RAND(),Inputs!$D$39,Inputs!$C$39)))-'Year Schedule'!$K$49+'Year Schedule'!$L$49)</f>
        <v>#VALUE!</v>
      </c>
      <c r="AW216" s="0" t="e">
        <f aca="true">MAX(0,AV216*(1+(_xlfn.NORM.INV(RAND(),Inputs!$D$39,Inputs!$C$39)))-'Year Schedule'!$K$50+'Year Schedule'!$L$50)</f>
        <v>#VALUE!</v>
      </c>
      <c r="AX216" s="0" t="e">
        <f aca="true">MAX(0,AW216*(1+(_xlfn.NORM.INV(RAND(),Inputs!$D$39,Inputs!$C$39)))-'Year Schedule'!$K$51+'Year Schedule'!$L$51)</f>
        <v>#VALUE!</v>
      </c>
      <c r="AY216" s="0" t="e">
        <f aca="true">MAX(0,AX216*(1+(_xlfn.NORM.INV(RAND(),Inputs!$D$39,Inputs!$C$39)))-'Year Schedule'!$K$52+'Year Schedule'!$L$52)</f>
        <v>#VALUE!</v>
      </c>
      <c r="AZ216" s="0" t="e">
        <f aca="true">MAX(0,AY216*(1+(_xlfn.NORM.INV(RAND(),Inputs!$D$39,Inputs!$C$39)))-'Year Schedule'!$K$53+'Year Schedule'!$L$53)</f>
        <v>#VALUE!</v>
      </c>
      <c r="BA216" s="0" t="e">
        <f aca="false">INDEX(C216:AZ216,1,Inputs!$C$6)</f>
        <v>#VALUE!</v>
      </c>
      <c r="BB216" s="0" t="n">
        <f aca="false">IFERROR(EXP(SUMPRODUCT(LN((C216:INDEX(C216:AZ216,1,Inputs!$C$6)+$C$1004:INDEX($C$1004:$AZ$1004,1,Inputs!$C$6))/B216:INDEX(B216:AY216,1,Inputs!$C$6)))/Inputs!$C$6)-1,-1)</f>
        <v>-1</v>
      </c>
    </row>
    <row r="217" customFormat="false" ht="15" hidden="false" customHeight="true" outlineLevel="0" collapsed="false">
      <c r="A217" s="0" t="n">
        <v>215</v>
      </c>
      <c r="B217" s="177" t="n">
        <f aca="false">Inputs!$C$38</f>
        <v>0</v>
      </c>
      <c r="C217" s="0" t="e">
        <f aca="true">MAX(0,B217*(1+(_xlfn.NORM.INV(RAND(),Inputs!$D$39,Inputs!$C$39)))-'Year Schedule'!$K$4+'Year Schedule'!$L$4)</f>
        <v>#VALUE!</v>
      </c>
      <c r="D217" s="0" t="e">
        <f aca="true">MAX(0,C217*(1+(_xlfn.NORM.INV(RAND(),Inputs!$D$39,Inputs!$C$39)))-'Year Schedule'!$K$5+'Year Schedule'!$L$5)</f>
        <v>#VALUE!</v>
      </c>
      <c r="E217" s="0" t="e">
        <f aca="true">MAX(0,D217*(1+(_xlfn.NORM.INV(RAND(),Inputs!$D$39,Inputs!$C$39)))-'Year Schedule'!$K$6+'Year Schedule'!$L$6)</f>
        <v>#VALUE!</v>
      </c>
      <c r="F217" s="0" t="e">
        <f aca="true">MAX(0,E217*(1+(_xlfn.NORM.INV(RAND(),Inputs!$D$39,Inputs!$C$39)))-'Year Schedule'!$K$7+'Year Schedule'!$L$7)</f>
        <v>#VALUE!</v>
      </c>
      <c r="G217" s="0" t="e">
        <f aca="true">MAX(0,F217*(1+(_xlfn.NORM.INV(RAND(),Inputs!$D$39,Inputs!$C$39)))-'Year Schedule'!$K$8+'Year Schedule'!$L$8)</f>
        <v>#VALUE!</v>
      </c>
      <c r="H217" s="0" t="e">
        <f aca="true">MAX(0,G217*(1+(_xlfn.NORM.INV(RAND(),Inputs!$D$39,Inputs!$C$39)))-'Year Schedule'!$K$9+'Year Schedule'!$L$9)</f>
        <v>#VALUE!</v>
      </c>
      <c r="I217" s="0" t="e">
        <f aca="true">MAX(0,H217*(1+(_xlfn.NORM.INV(RAND(),Inputs!$D$39,Inputs!$C$39)))-'Year Schedule'!$K$10+'Year Schedule'!$L$10)</f>
        <v>#VALUE!</v>
      </c>
      <c r="J217" s="0" t="e">
        <f aca="true">MAX(0,I217*(1+(_xlfn.NORM.INV(RAND(),Inputs!$D$39,Inputs!$C$39)))-'Year Schedule'!$K$11+'Year Schedule'!$L$11)</f>
        <v>#VALUE!</v>
      </c>
      <c r="K217" s="0" t="e">
        <f aca="true">MAX(0,J217*(1+(_xlfn.NORM.INV(RAND(),Inputs!$D$39,Inputs!$C$39)))-'Year Schedule'!$K$12+'Year Schedule'!$L$12)</f>
        <v>#VALUE!</v>
      </c>
      <c r="L217" s="0" t="e">
        <f aca="true">MAX(0,K217*(1+(_xlfn.NORM.INV(RAND(),Inputs!$D$39,Inputs!$C$39)))-'Year Schedule'!$K$13+'Year Schedule'!$L$13)</f>
        <v>#VALUE!</v>
      </c>
      <c r="M217" s="0" t="e">
        <f aca="true">MAX(0,L217*(1+(_xlfn.NORM.INV(RAND(),Inputs!$D$39,Inputs!$C$39)))-'Year Schedule'!$K$14+'Year Schedule'!$L$14)</f>
        <v>#VALUE!</v>
      </c>
      <c r="N217" s="0" t="e">
        <f aca="true">MAX(0,M217*(1+(_xlfn.NORM.INV(RAND(),Inputs!$D$39,Inputs!$C$39)))-'Year Schedule'!$K$15+'Year Schedule'!$L$15)</f>
        <v>#VALUE!</v>
      </c>
      <c r="O217" s="0" t="e">
        <f aca="true">MAX(0,N217*(1+(_xlfn.NORM.INV(RAND(),Inputs!$D$39,Inputs!$C$39)))-'Year Schedule'!$K$16+'Year Schedule'!$L$16)</f>
        <v>#VALUE!</v>
      </c>
      <c r="P217" s="0" t="e">
        <f aca="true">MAX(0,O217*(1+(_xlfn.NORM.INV(RAND(),Inputs!$D$39,Inputs!$C$39)))-'Year Schedule'!$K$17+'Year Schedule'!$L$17)</f>
        <v>#VALUE!</v>
      </c>
      <c r="Q217" s="0" t="e">
        <f aca="true">MAX(0,P217*(1+(_xlfn.NORM.INV(RAND(),Inputs!$D$39,Inputs!$C$39)))-'Year Schedule'!$K$18+'Year Schedule'!$L$18)</f>
        <v>#VALUE!</v>
      </c>
      <c r="R217" s="0" t="e">
        <f aca="true">MAX(0,Q217*(1+(_xlfn.NORM.INV(RAND(),Inputs!$D$39,Inputs!$C$39)))-'Year Schedule'!$K$19+'Year Schedule'!$L$19)</f>
        <v>#VALUE!</v>
      </c>
      <c r="S217" s="0" t="e">
        <f aca="true">MAX(0,R217*(1+(_xlfn.NORM.INV(RAND(),Inputs!$D$39,Inputs!$C$39)))-'Year Schedule'!$K$20+'Year Schedule'!$L$20)</f>
        <v>#VALUE!</v>
      </c>
      <c r="T217" s="0" t="e">
        <f aca="true">MAX(0,S217*(1+(_xlfn.NORM.INV(RAND(),Inputs!$D$39,Inputs!$C$39)))-'Year Schedule'!$K$21+'Year Schedule'!$L$21)</f>
        <v>#VALUE!</v>
      </c>
      <c r="U217" s="0" t="e">
        <f aca="true">MAX(0,T217*(1+(_xlfn.NORM.INV(RAND(),Inputs!$D$39,Inputs!$C$39)))-'Year Schedule'!$K$22+'Year Schedule'!$L$22)</f>
        <v>#VALUE!</v>
      </c>
      <c r="V217" s="0" t="e">
        <f aca="true">MAX(0,U217*(1+(_xlfn.NORM.INV(RAND(),Inputs!$D$39,Inputs!$C$39)))-'Year Schedule'!$K$23+'Year Schedule'!$L$23)</f>
        <v>#VALUE!</v>
      </c>
      <c r="W217" s="0" t="e">
        <f aca="true">MAX(0,V217*(1+(_xlfn.NORM.INV(RAND(),Inputs!$D$39,Inputs!$C$39)))-'Year Schedule'!$K$24+'Year Schedule'!$L$24)</f>
        <v>#VALUE!</v>
      </c>
      <c r="X217" s="0" t="e">
        <f aca="true">MAX(0,W217*(1+(_xlfn.NORM.INV(RAND(),Inputs!$D$39,Inputs!$C$39)))-'Year Schedule'!$K$25+'Year Schedule'!$L$25)</f>
        <v>#VALUE!</v>
      </c>
      <c r="Y217" s="0" t="e">
        <f aca="true">MAX(0,X217*(1+(_xlfn.NORM.INV(RAND(),Inputs!$D$39,Inputs!$C$39)))-'Year Schedule'!$K$26+'Year Schedule'!$L$26)</f>
        <v>#VALUE!</v>
      </c>
      <c r="Z217" s="0" t="e">
        <f aca="true">MAX(0,Y217*(1+(_xlfn.NORM.INV(RAND(),Inputs!$D$39,Inputs!$C$39)))-'Year Schedule'!$K$27+'Year Schedule'!$L$27)</f>
        <v>#VALUE!</v>
      </c>
      <c r="AA217" s="0" t="e">
        <f aca="true">MAX(0,Z217*(1+(_xlfn.NORM.INV(RAND(),Inputs!$D$39,Inputs!$C$39)))-'Year Schedule'!$K$28+'Year Schedule'!$L$28)</f>
        <v>#VALUE!</v>
      </c>
      <c r="AB217" s="0" t="e">
        <f aca="true">MAX(0,AA217*(1+(_xlfn.NORM.INV(RAND(),Inputs!$D$39,Inputs!$C$39)))-'Year Schedule'!$K$29+'Year Schedule'!$L$29)</f>
        <v>#VALUE!</v>
      </c>
      <c r="AC217" s="0" t="e">
        <f aca="true">MAX(0,AB217*(1+(_xlfn.NORM.INV(RAND(),Inputs!$D$39,Inputs!$C$39)))-'Year Schedule'!$K$30+'Year Schedule'!$L$30)</f>
        <v>#VALUE!</v>
      </c>
      <c r="AD217" s="0" t="e">
        <f aca="true">MAX(0,AC217*(1+(_xlfn.NORM.INV(RAND(),Inputs!$D$39,Inputs!$C$39)))-'Year Schedule'!$K$31+'Year Schedule'!$L$31)</f>
        <v>#VALUE!</v>
      </c>
      <c r="AE217" s="0" t="e">
        <f aca="true">MAX(0,AD217*(1+(_xlfn.NORM.INV(RAND(),Inputs!$D$39,Inputs!$C$39)))-'Year Schedule'!$K$32+'Year Schedule'!$L$32)</f>
        <v>#VALUE!</v>
      </c>
      <c r="AF217" s="0" t="e">
        <f aca="true">MAX(0,AE217*(1+(_xlfn.NORM.INV(RAND(),Inputs!$D$39,Inputs!$C$39)))-'Year Schedule'!$K$33+'Year Schedule'!$L$33)</f>
        <v>#VALUE!</v>
      </c>
      <c r="AG217" s="0" t="e">
        <f aca="true">MAX(0,AF217*(1+(_xlfn.NORM.INV(RAND(),Inputs!$D$39,Inputs!$C$39)))-'Year Schedule'!$K$34+'Year Schedule'!$L$34)</f>
        <v>#VALUE!</v>
      </c>
      <c r="AH217" s="0" t="e">
        <f aca="true">MAX(0,AG217*(1+(_xlfn.NORM.INV(RAND(),Inputs!$D$39,Inputs!$C$39)))-'Year Schedule'!$K$35+'Year Schedule'!$L$35)</f>
        <v>#VALUE!</v>
      </c>
      <c r="AI217" s="0" t="e">
        <f aca="true">MAX(0,AH217*(1+(_xlfn.NORM.INV(RAND(),Inputs!$D$39,Inputs!$C$39)))-'Year Schedule'!$K$36+'Year Schedule'!$L$36)</f>
        <v>#VALUE!</v>
      </c>
      <c r="AJ217" s="0" t="e">
        <f aca="true">MAX(0,AI217*(1+(_xlfn.NORM.INV(RAND(),Inputs!$D$39,Inputs!$C$39)))-'Year Schedule'!$K$37+'Year Schedule'!$L$37)</f>
        <v>#VALUE!</v>
      </c>
      <c r="AK217" s="0" t="e">
        <f aca="true">MAX(0,AJ217*(1+(_xlfn.NORM.INV(RAND(),Inputs!$D$39,Inputs!$C$39)))-'Year Schedule'!$K$38+'Year Schedule'!$L$38)</f>
        <v>#VALUE!</v>
      </c>
      <c r="AL217" s="0" t="e">
        <f aca="true">MAX(0,AK217*(1+(_xlfn.NORM.INV(RAND(),Inputs!$D$39,Inputs!$C$39)))-'Year Schedule'!$K$39+'Year Schedule'!$L$39)</f>
        <v>#VALUE!</v>
      </c>
      <c r="AM217" s="0" t="e">
        <f aca="true">MAX(0,AL217*(1+(_xlfn.NORM.INV(RAND(),Inputs!$D$39,Inputs!$C$39)))-'Year Schedule'!$K$40+'Year Schedule'!$L$40)</f>
        <v>#VALUE!</v>
      </c>
      <c r="AN217" s="0" t="e">
        <f aca="true">MAX(0,AM217*(1+(_xlfn.NORM.INV(RAND(),Inputs!$D$39,Inputs!$C$39)))-'Year Schedule'!$K$41+'Year Schedule'!$L$41)</f>
        <v>#VALUE!</v>
      </c>
      <c r="AO217" s="0" t="e">
        <f aca="true">MAX(0,AN217*(1+(_xlfn.NORM.INV(RAND(),Inputs!$D$39,Inputs!$C$39)))-'Year Schedule'!$K$42+'Year Schedule'!$L$42)</f>
        <v>#VALUE!</v>
      </c>
      <c r="AP217" s="0" t="e">
        <f aca="true">MAX(0,AO217*(1+(_xlfn.NORM.INV(RAND(),Inputs!$D$39,Inputs!$C$39)))-'Year Schedule'!$K$43+'Year Schedule'!$L$43)</f>
        <v>#VALUE!</v>
      </c>
      <c r="AQ217" s="0" t="e">
        <f aca="true">MAX(0,AP217*(1+(_xlfn.NORM.INV(RAND(),Inputs!$D$39,Inputs!$C$39)))-'Year Schedule'!$K$44+'Year Schedule'!$L$44)</f>
        <v>#VALUE!</v>
      </c>
      <c r="AR217" s="0" t="e">
        <f aca="true">MAX(0,AQ217*(1+(_xlfn.NORM.INV(RAND(),Inputs!$D$39,Inputs!$C$39)))-'Year Schedule'!$K$45+'Year Schedule'!$L$45)</f>
        <v>#VALUE!</v>
      </c>
      <c r="AS217" s="0" t="e">
        <f aca="true">MAX(0,AR217*(1+(_xlfn.NORM.INV(RAND(),Inputs!$D$39,Inputs!$C$39)))-'Year Schedule'!$K$46+'Year Schedule'!$L$46)</f>
        <v>#VALUE!</v>
      </c>
      <c r="AT217" s="0" t="e">
        <f aca="true">MAX(0,AS217*(1+(_xlfn.NORM.INV(RAND(),Inputs!$D$39,Inputs!$C$39)))-'Year Schedule'!$K$47+'Year Schedule'!$L$47)</f>
        <v>#VALUE!</v>
      </c>
      <c r="AU217" s="0" t="e">
        <f aca="true">MAX(0,AT217*(1+(_xlfn.NORM.INV(RAND(),Inputs!$D$39,Inputs!$C$39)))-'Year Schedule'!$K$48+'Year Schedule'!$L$48)</f>
        <v>#VALUE!</v>
      </c>
      <c r="AV217" s="0" t="e">
        <f aca="true">MAX(0,AU217*(1+(_xlfn.NORM.INV(RAND(),Inputs!$D$39,Inputs!$C$39)))-'Year Schedule'!$K$49+'Year Schedule'!$L$49)</f>
        <v>#VALUE!</v>
      </c>
      <c r="AW217" s="0" t="e">
        <f aca="true">MAX(0,AV217*(1+(_xlfn.NORM.INV(RAND(),Inputs!$D$39,Inputs!$C$39)))-'Year Schedule'!$K$50+'Year Schedule'!$L$50)</f>
        <v>#VALUE!</v>
      </c>
      <c r="AX217" s="0" t="e">
        <f aca="true">MAX(0,AW217*(1+(_xlfn.NORM.INV(RAND(),Inputs!$D$39,Inputs!$C$39)))-'Year Schedule'!$K$51+'Year Schedule'!$L$51)</f>
        <v>#VALUE!</v>
      </c>
      <c r="AY217" s="0" t="e">
        <f aca="true">MAX(0,AX217*(1+(_xlfn.NORM.INV(RAND(),Inputs!$D$39,Inputs!$C$39)))-'Year Schedule'!$K$52+'Year Schedule'!$L$52)</f>
        <v>#VALUE!</v>
      </c>
      <c r="AZ217" s="0" t="e">
        <f aca="true">MAX(0,AY217*(1+(_xlfn.NORM.INV(RAND(),Inputs!$D$39,Inputs!$C$39)))-'Year Schedule'!$K$53+'Year Schedule'!$L$53)</f>
        <v>#VALUE!</v>
      </c>
      <c r="BA217" s="0" t="e">
        <f aca="false">INDEX(C217:AZ217,1,Inputs!$C$6)</f>
        <v>#VALUE!</v>
      </c>
      <c r="BB217" s="0" t="n">
        <f aca="false">IFERROR(EXP(SUMPRODUCT(LN((C217:INDEX(C217:AZ217,1,Inputs!$C$6)+$C$1004:INDEX($C$1004:$AZ$1004,1,Inputs!$C$6))/B217:INDEX(B217:AY217,1,Inputs!$C$6)))/Inputs!$C$6)-1,-1)</f>
        <v>-1</v>
      </c>
    </row>
    <row r="218" customFormat="false" ht="15" hidden="false" customHeight="true" outlineLevel="0" collapsed="false">
      <c r="A218" s="0" t="n">
        <v>216</v>
      </c>
      <c r="B218" s="177" t="n">
        <f aca="false">Inputs!$C$38</f>
        <v>0</v>
      </c>
      <c r="C218" s="0" t="e">
        <f aca="true">MAX(0,B218*(1+(_xlfn.NORM.INV(RAND(),Inputs!$D$39,Inputs!$C$39)))-'Year Schedule'!$K$4+'Year Schedule'!$L$4)</f>
        <v>#VALUE!</v>
      </c>
      <c r="D218" s="0" t="e">
        <f aca="true">MAX(0,C218*(1+(_xlfn.NORM.INV(RAND(),Inputs!$D$39,Inputs!$C$39)))-'Year Schedule'!$K$5+'Year Schedule'!$L$5)</f>
        <v>#VALUE!</v>
      </c>
      <c r="E218" s="0" t="e">
        <f aca="true">MAX(0,D218*(1+(_xlfn.NORM.INV(RAND(),Inputs!$D$39,Inputs!$C$39)))-'Year Schedule'!$K$6+'Year Schedule'!$L$6)</f>
        <v>#VALUE!</v>
      </c>
      <c r="F218" s="0" t="e">
        <f aca="true">MAX(0,E218*(1+(_xlfn.NORM.INV(RAND(),Inputs!$D$39,Inputs!$C$39)))-'Year Schedule'!$K$7+'Year Schedule'!$L$7)</f>
        <v>#VALUE!</v>
      </c>
      <c r="G218" s="0" t="e">
        <f aca="true">MAX(0,F218*(1+(_xlfn.NORM.INV(RAND(),Inputs!$D$39,Inputs!$C$39)))-'Year Schedule'!$K$8+'Year Schedule'!$L$8)</f>
        <v>#VALUE!</v>
      </c>
      <c r="H218" s="0" t="e">
        <f aca="true">MAX(0,G218*(1+(_xlfn.NORM.INV(RAND(),Inputs!$D$39,Inputs!$C$39)))-'Year Schedule'!$K$9+'Year Schedule'!$L$9)</f>
        <v>#VALUE!</v>
      </c>
      <c r="I218" s="0" t="e">
        <f aca="true">MAX(0,H218*(1+(_xlfn.NORM.INV(RAND(),Inputs!$D$39,Inputs!$C$39)))-'Year Schedule'!$K$10+'Year Schedule'!$L$10)</f>
        <v>#VALUE!</v>
      </c>
      <c r="J218" s="0" t="e">
        <f aca="true">MAX(0,I218*(1+(_xlfn.NORM.INV(RAND(),Inputs!$D$39,Inputs!$C$39)))-'Year Schedule'!$K$11+'Year Schedule'!$L$11)</f>
        <v>#VALUE!</v>
      </c>
      <c r="K218" s="0" t="e">
        <f aca="true">MAX(0,J218*(1+(_xlfn.NORM.INV(RAND(),Inputs!$D$39,Inputs!$C$39)))-'Year Schedule'!$K$12+'Year Schedule'!$L$12)</f>
        <v>#VALUE!</v>
      </c>
      <c r="L218" s="0" t="e">
        <f aca="true">MAX(0,K218*(1+(_xlfn.NORM.INV(RAND(),Inputs!$D$39,Inputs!$C$39)))-'Year Schedule'!$K$13+'Year Schedule'!$L$13)</f>
        <v>#VALUE!</v>
      </c>
      <c r="M218" s="0" t="e">
        <f aca="true">MAX(0,L218*(1+(_xlfn.NORM.INV(RAND(),Inputs!$D$39,Inputs!$C$39)))-'Year Schedule'!$K$14+'Year Schedule'!$L$14)</f>
        <v>#VALUE!</v>
      </c>
      <c r="N218" s="0" t="e">
        <f aca="true">MAX(0,M218*(1+(_xlfn.NORM.INV(RAND(),Inputs!$D$39,Inputs!$C$39)))-'Year Schedule'!$K$15+'Year Schedule'!$L$15)</f>
        <v>#VALUE!</v>
      </c>
      <c r="O218" s="0" t="e">
        <f aca="true">MAX(0,N218*(1+(_xlfn.NORM.INV(RAND(),Inputs!$D$39,Inputs!$C$39)))-'Year Schedule'!$K$16+'Year Schedule'!$L$16)</f>
        <v>#VALUE!</v>
      </c>
      <c r="P218" s="0" t="e">
        <f aca="true">MAX(0,O218*(1+(_xlfn.NORM.INV(RAND(),Inputs!$D$39,Inputs!$C$39)))-'Year Schedule'!$K$17+'Year Schedule'!$L$17)</f>
        <v>#VALUE!</v>
      </c>
      <c r="Q218" s="0" t="e">
        <f aca="true">MAX(0,P218*(1+(_xlfn.NORM.INV(RAND(),Inputs!$D$39,Inputs!$C$39)))-'Year Schedule'!$K$18+'Year Schedule'!$L$18)</f>
        <v>#VALUE!</v>
      </c>
      <c r="R218" s="0" t="e">
        <f aca="true">MAX(0,Q218*(1+(_xlfn.NORM.INV(RAND(),Inputs!$D$39,Inputs!$C$39)))-'Year Schedule'!$K$19+'Year Schedule'!$L$19)</f>
        <v>#VALUE!</v>
      </c>
      <c r="S218" s="0" t="e">
        <f aca="true">MAX(0,R218*(1+(_xlfn.NORM.INV(RAND(),Inputs!$D$39,Inputs!$C$39)))-'Year Schedule'!$K$20+'Year Schedule'!$L$20)</f>
        <v>#VALUE!</v>
      </c>
      <c r="T218" s="0" t="e">
        <f aca="true">MAX(0,S218*(1+(_xlfn.NORM.INV(RAND(),Inputs!$D$39,Inputs!$C$39)))-'Year Schedule'!$K$21+'Year Schedule'!$L$21)</f>
        <v>#VALUE!</v>
      </c>
      <c r="U218" s="0" t="e">
        <f aca="true">MAX(0,T218*(1+(_xlfn.NORM.INV(RAND(),Inputs!$D$39,Inputs!$C$39)))-'Year Schedule'!$K$22+'Year Schedule'!$L$22)</f>
        <v>#VALUE!</v>
      </c>
      <c r="V218" s="0" t="e">
        <f aca="true">MAX(0,U218*(1+(_xlfn.NORM.INV(RAND(),Inputs!$D$39,Inputs!$C$39)))-'Year Schedule'!$K$23+'Year Schedule'!$L$23)</f>
        <v>#VALUE!</v>
      </c>
      <c r="W218" s="0" t="e">
        <f aca="true">MAX(0,V218*(1+(_xlfn.NORM.INV(RAND(),Inputs!$D$39,Inputs!$C$39)))-'Year Schedule'!$K$24+'Year Schedule'!$L$24)</f>
        <v>#VALUE!</v>
      </c>
      <c r="X218" s="0" t="e">
        <f aca="true">MAX(0,W218*(1+(_xlfn.NORM.INV(RAND(),Inputs!$D$39,Inputs!$C$39)))-'Year Schedule'!$K$25+'Year Schedule'!$L$25)</f>
        <v>#VALUE!</v>
      </c>
      <c r="Y218" s="0" t="e">
        <f aca="true">MAX(0,X218*(1+(_xlfn.NORM.INV(RAND(),Inputs!$D$39,Inputs!$C$39)))-'Year Schedule'!$K$26+'Year Schedule'!$L$26)</f>
        <v>#VALUE!</v>
      </c>
      <c r="Z218" s="0" t="e">
        <f aca="true">MAX(0,Y218*(1+(_xlfn.NORM.INV(RAND(),Inputs!$D$39,Inputs!$C$39)))-'Year Schedule'!$K$27+'Year Schedule'!$L$27)</f>
        <v>#VALUE!</v>
      </c>
      <c r="AA218" s="0" t="e">
        <f aca="true">MAX(0,Z218*(1+(_xlfn.NORM.INV(RAND(),Inputs!$D$39,Inputs!$C$39)))-'Year Schedule'!$K$28+'Year Schedule'!$L$28)</f>
        <v>#VALUE!</v>
      </c>
      <c r="AB218" s="0" t="e">
        <f aca="true">MAX(0,AA218*(1+(_xlfn.NORM.INV(RAND(),Inputs!$D$39,Inputs!$C$39)))-'Year Schedule'!$K$29+'Year Schedule'!$L$29)</f>
        <v>#VALUE!</v>
      </c>
      <c r="AC218" s="0" t="e">
        <f aca="true">MAX(0,AB218*(1+(_xlfn.NORM.INV(RAND(),Inputs!$D$39,Inputs!$C$39)))-'Year Schedule'!$K$30+'Year Schedule'!$L$30)</f>
        <v>#VALUE!</v>
      </c>
      <c r="AD218" s="0" t="e">
        <f aca="true">MAX(0,AC218*(1+(_xlfn.NORM.INV(RAND(),Inputs!$D$39,Inputs!$C$39)))-'Year Schedule'!$K$31+'Year Schedule'!$L$31)</f>
        <v>#VALUE!</v>
      </c>
      <c r="AE218" s="0" t="e">
        <f aca="true">MAX(0,AD218*(1+(_xlfn.NORM.INV(RAND(),Inputs!$D$39,Inputs!$C$39)))-'Year Schedule'!$K$32+'Year Schedule'!$L$32)</f>
        <v>#VALUE!</v>
      </c>
      <c r="AF218" s="0" t="e">
        <f aca="true">MAX(0,AE218*(1+(_xlfn.NORM.INV(RAND(),Inputs!$D$39,Inputs!$C$39)))-'Year Schedule'!$K$33+'Year Schedule'!$L$33)</f>
        <v>#VALUE!</v>
      </c>
      <c r="AG218" s="0" t="e">
        <f aca="true">MAX(0,AF218*(1+(_xlfn.NORM.INV(RAND(),Inputs!$D$39,Inputs!$C$39)))-'Year Schedule'!$K$34+'Year Schedule'!$L$34)</f>
        <v>#VALUE!</v>
      </c>
      <c r="AH218" s="0" t="e">
        <f aca="true">MAX(0,AG218*(1+(_xlfn.NORM.INV(RAND(),Inputs!$D$39,Inputs!$C$39)))-'Year Schedule'!$K$35+'Year Schedule'!$L$35)</f>
        <v>#VALUE!</v>
      </c>
      <c r="AI218" s="0" t="e">
        <f aca="true">MAX(0,AH218*(1+(_xlfn.NORM.INV(RAND(),Inputs!$D$39,Inputs!$C$39)))-'Year Schedule'!$K$36+'Year Schedule'!$L$36)</f>
        <v>#VALUE!</v>
      </c>
      <c r="AJ218" s="0" t="e">
        <f aca="true">MAX(0,AI218*(1+(_xlfn.NORM.INV(RAND(),Inputs!$D$39,Inputs!$C$39)))-'Year Schedule'!$K$37+'Year Schedule'!$L$37)</f>
        <v>#VALUE!</v>
      </c>
      <c r="AK218" s="0" t="e">
        <f aca="true">MAX(0,AJ218*(1+(_xlfn.NORM.INV(RAND(),Inputs!$D$39,Inputs!$C$39)))-'Year Schedule'!$K$38+'Year Schedule'!$L$38)</f>
        <v>#VALUE!</v>
      </c>
      <c r="AL218" s="0" t="e">
        <f aca="true">MAX(0,AK218*(1+(_xlfn.NORM.INV(RAND(),Inputs!$D$39,Inputs!$C$39)))-'Year Schedule'!$K$39+'Year Schedule'!$L$39)</f>
        <v>#VALUE!</v>
      </c>
      <c r="AM218" s="0" t="e">
        <f aca="true">MAX(0,AL218*(1+(_xlfn.NORM.INV(RAND(),Inputs!$D$39,Inputs!$C$39)))-'Year Schedule'!$K$40+'Year Schedule'!$L$40)</f>
        <v>#VALUE!</v>
      </c>
      <c r="AN218" s="0" t="e">
        <f aca="true">MAX(0,AM218*(1+(_xlfn.NORM.INV(RAND(),Inputs!$D$39,Inputs!$C$39)))-'Year Schedule'!$K$41+'Year Schedule'!$L$41)</f>
        <v>#VALUE!</v>
      </c>
      <c r="AO218" s="0" t="e">
        <f aca="true">MAX(0,AN218*(1+(_xlfn.NORM.INV(RAND(),Inputs!$D$39,Inputs!$C$39)))-'Year Schedule'!$K$42+'Year Schedule'!$L$42)</f>
        <v>#VALUE!</v>
      </c>
      <c r="AP218" s="0" t="e">
        <f aca="true">MAX(0,AO218*(1+(_xlfn.NORM.INV(RAND(),Inputs!$D$39,Inputs!$C$39)))-'Year Schedule'!$K$43+'Year Schedule'!$L$43)</f>
        <v>#VALUE!</v>
      </c>
      <c r="AQ218" s="0" t="e">
        <f aca="true">MAX(0,AP218*(1+(_xlfn.NORM.INV(RAND(),Inputs!$D$39,Inputs!$C$39)))-'Year Schedule'!$K$44+'Year Schedule'!$L$44)</f>
        <v>#VALUE!</v>
      </c>
      <c r="AR218" s="0" t="e">
        <f aca="true">MAX(0,AQ218*(1+(_xlfn.NORM.INV(RAND(),Inputs!$D$39,Inputs!$C$39)))-'Year Schedule'!$K$45+'Year Schedule'!$L$45)</f>
        <v>#VALUE!</v>
      </c>
      <c r="AS218" s="0" t="e">
        <f aca="true">MAX(0,AR218*(1+(_xlfn.NORM.INV(RAND(),Inputs!$D$39,Inputs!$C$39)))-'Year Schedule'!$K$46+'Year Schedule'!$L$46)</f>
        <v>#VALUE!</v>
      </c>
      <c r="AT218" s="0" t="e">
        <f aca="true">MAX(0,AS218*(1+(_xlfn.NORM.INV(RAND(),Inputs!$D$39,Inputs!$C$39)))-'Year Schedule'!$K$47+'Year Schedule'!$L$47)</f>
        <v>#VALUE!</v>
      </c>
      <c r="AU218" s="0" t="e">
        <f aca="true">MAX(0,AT218*(1+(_xlfn.NORM.INV(RAND(),Inputs!$D$39,Inputs!$C$39)))-'Year Schedule'!$K$48+'Year Schedule'!$L$48)</f>
        <v>#VALUE!</v>
      </c>
      <c r="AV218" s="0" t="e">
        <f aca="true">MAX(0,AU218*(1+(_xlfn.NORM.INV(RAND(),Inputs!$D$39,Inputs!$C$39)))-'Year Schedule'!$K$49+'Year Schedule'!$L$49)</f>
        <v>#VALUE!</v>
      </c>
      <c r="AW218" s="0" t="e">
        <f aca="true">MAX(0,AV218*(1+(_xlfn.NORM.INV(RAND(),Inputs!$D$39,Inputs!$C$39)))-'Year Schedule'!$K$50+'Year Schedule'!$L$50)</f>
        <v>#VALUE!</v>
      </c>
      <c r="AX218" s="0" t="e">
        <f aca="true">MAX(0,AW218*(1+(_xlfn.NORM.INV(RAND(),Inputs!$D$39,Inputs!$C$39)))-'Year Schedule'!$K$51+'Year Schedule'!$L$51)</f>
        <v>#VALUE!</v>
      </c>
      <c r="AY218" s="0" t="e">
        <f aca="true">MAX(0,AX218*(1+(_xlfn.NORM.INV(RAND(),Inputs!$D$39,Inputs!$C$39)))-'Year Schedule'!$K$52+'Year Schedule'!$L$52)</f>
        <v>#VALUE!</v>
      </c>
      <c r="AZ218" s="0" t="e">
        <f aca="true">MAX(0,AY218*(1+(_xlfn.NORM.INV(RAND(),Inputs!$D$39,Inputs!$C$39)))-'Year Schedule'!$K$53+'Year Schedule'!$L$53)</f>
        <v>#VALUE!</v>
      </c>
      <c r="BA218" s="0" t="e">
        <f aca="false">INDEX(C218:AZ218,1,Inputs!$C$6)</f>
        <v>#VALUE!</v>
      </c>
      <c r="BB218" s="0" t="n">
        <f aca="false">IFERROR(EXP(SUMPRODUCT(LN((C218:INDEX(C218:AZ218,1,Inputs!$C$6)+$C$1004:INDEX($C$1004:$AZ$1004,1,Inputs!$C$6))/B218:INDEX(B218:AY218,1,Inputs!$C$6)))/Inputs!$C$6)-1,-1)</f>
        <v>-1</v>
      </c>
    </row>
    <row r="219" customFormat="false" ht="15" hidden="false" customHeight="true" outlineLevel="0" collapsed="false">
      <c r="A219" s="0" t="n">
        <v>217</v>
      </c>
      <c r="B219" s="177" t="n">
        <f aca="false">Inputs!$C$38</f>
        <v>0</v>
      </c>
      <c r="C219" s="0" t="e">
        <f aca="true">MAX(0,B219*(1+(_xlfn.NORM.INV(RAND(),Inputs!$D$39,Inputs!$C$39)))-'Year Schedule'!$K$4+'Year Schedule'!$L$4)</f>
        <v>#VALUE!</v>
      </c>
      <c r="D219" s="0" t="e">
        <f aca="true">MAX(0,C219*(1+(_xlfn.NORM.INV(RAND(),Inputs!$D$39,Inputs!$C$39)))-'Year Schedule'!$K$5+'Year Schedule'!$L$5)</f>
        <v>#VALUE!</v>
      </c>
      <c r="E219" s="0" t="e">
        <f aca="true">MAX(0,D219*(1+(_xlfn.NORM.INV(RAND(),Inputs!$D$39,Inputs!$C$39)))-'Year Schedule'!$K$6+'Year Schedule'!$L$6)</f>
        <v>#VALUE!</v>
      </c>
      <c r="F219" s="0" t="e">
        <f aca="true">MAX(0,E219*(1+(_xlfn.NORM.INV(RAND(),Inputs!$D$39,Inputs!$C$39)))-'Year Schedule'!$K$7+'Year Schedule'!$L$7)</f>
        <v>#VALUE!</v>
      </c>
      <c r="G219" s="0" t="e">
        <f aca="true">MAX(0,F219*(1+(_xlfn.NORM.INV(RAND(),Inputs!$D$39,Inputs!$C$39)))-'Year Schedule'!$K$8+'Year Schedule'!$L$8)</f>
        <v>#VALUE!</v>
      </c>
      <c r="H219" s="0" t="e">
        <f aca="true">MAX(0,G219*(1+(_xlfn.NORM.INV(RAND(),Inputs!$D$39,Inputs!$C$39)))-'Year Schedule'!$K$9+'Year Schedule'!$L$9)</f>
        <v>#VALUE!</v>
      </c>
      <c r="I219" s="0" t="e">
        <f aca="true">MAX(0,H219*(1+(_xlfn.NORM.INV(RAND(),Inputs!$D$39,Inputs!$C$39)))-'Year Schedule'!$K$10+'Year Schedule'!$L$10)</f>
        <v>#VALUE!</v>
      </c>
      <c r="J219" s="0" t="e">
        <f aca="true">MAX(0,I219*(1+(_xlfn.NORM.INV(RAND(),Inputs!$D$39,Inputs!$C$39)))-'Year Schedule'!$K$11+'Year Schedule'!$L$11)</f>
        <v>#VALUE!</v>
      </c>
      <c r="K219" s="0" t="e">
        <f aca="true">MAX(0,J219*(1+(_xlfn.NORM.INV(RAND(),Inputs!$D$39,Inputs!$C$39)))-'Year Schedule'!$K$12+'Year Schedule'!$L$12)</f>
        <v>#VALUE!</v>
      </c>
      <c r="L219" s="0" t="e">
        <f aca="true">MAX(0,K219*(1+(_xlfn.NORM.INV(RAND(),Inputs!$D$39,Inputs!$C$39)))-'Year Schedule'!$K$13+'Year Schedule'!$L$13)</f>
        <v>#VALUE!</v>
      </c>
      <c r="M219" s="0" t="e">
        <f aca="true">MAX(0,L219*(1+(_xlfn.NORM.INV(RAND(),Inputs!$D$39,Inputs!$C$39)))-'Year Schedule'!$K$14+'Year Schedule'!$L$14)</f>
        <v>#VALUE!</v>
      </c>
      <c r="N219" s="0" t="e">
        <f aca="true">MAX(0,M219*(1+(_xlfn.NORM.INV(RAND(),Inputs!$D$39,Inputs!$C$39)))-'Year Schedule'!$K$15+'Year Schedule'!$L$15)</f>
        <v>#VALUE!</v>
      </c>
      <c r="O219" s="0" t="e">
        <f aca="true">MAX(0,N219*(1+(_xlfn.NORM.INV(RAND(),Inputs!$D$39,Inputs!$C$39)))-'Year Schedule'!$K$16+'Year Schedule'!$L$16)</f>
        <v>#VALUE!</v>
      </c>
      <c r="P219" s="0" t="e">
        <f aca="true">MAX(0,O219*(1+(_xlfn.NORM.INV(RAND(),Inputs!$D$39,Inputs!$C$39)))-'Year Schedule'!$K$17+'Year Schedule'!$L$17)</f>
        <v>#VALUE!</v>
      </c>
      <c r="Q219" s="0" t="e">
        <f aca="true">MAX(0,P219*(1+(_xlfn.NORM.INV(RAND(),Inputs!$D$39,Inputs!$C$39)))-'Year Schedule'!$K$18+'Year Schedule'!$L$18)</f>
        <v>#VALUE!</v>
      </c>
      <c r="R219" s="0" t="e">
        <f aca="true">MAX(0,Q219*(1+(_xlfn.NORM.INV(RAND(),Inputs!$D$39,Inputs!$C$39)))-'Year Schedule'!$K$19+'Year Schedule'!$L$19)</f>
        <v>#VALUE!</v>
      </c>
      <c r="S219" s="0" t="e">
        <f aca="true">MAX(0,R219*(1+(_xlfn.NORM.INV(RAND(),Inputs!$D$39,Inputs!$C$39)))-'Year Schedule'!$K$20+'Year Schedule'!$L$20)</f>
        <v>#VALUE!</v>
      </c>
      <c r="T219" s="0" t="e">
        <f aca="true">MAX(0,S219*(1+(_xlfn.NORM.INV(RAND(),Inputs!$D$39,Inputs!$C$39)))-'Year Schedule'!$K$21+'Year Schedule'!$L$21)</f>
        <v>#VALUE!</v>
      </c>
      <c r="U219" s="0" t="e">
        <f aca="true">MAX(0,T219*(1+(_xlfn.NORM.INV(RAND(),Inputs!$D$39,Inputs!$C$39)))-'Year Schedule'!$K$22+'Year Schedule'!$L$22)</f>
        <v>#VALUE!</v>
      </c>
      <c r="V219" s="0" t="e">
        <f aca="true">MAX(0,U219*(1+(_xlfn.NORM.INV(RAND(),Inputs!$D$39,Inputs!$C$39)))-'Year Schedule'!$K$23+'Year Schedule'!$L$23)</f>
        <v>#VALUE!</v>
      </c>
      <c r="W219" s="0" t="e">
        <f aca="true">MAX(0,V219*(1+(_xlfn.NORM.INV(RAND(),Inputs!$D$39,Inputs!$C$39)))-'Year Schedule'!$K$24+'Year Schedule'!$L$24)</f>
        <v>#VALUE!</v>
      </c>
      <c r="X219" s="0" t="e">
        <f aca="true">MAX(0,W219*(1+(_xlfn.NORM.INV(RAND(),Inputs!$D$39,Inputs!$C$39)))-'Year Schedule'!$K$25+'Year Schedule'!$L$25)</f>
        <v>#VALUE!</v>
      </c>
      <c r="Y219" s="0" t="e">
        <f aca="true">MAX(0,X219*(1+(_xlfn.NORM.INV(RAND(),Inputs!$D$39,Inputs!$C$39)))-'Year Schedule'!$K$26+'Year Schedule'!$L$26)</f>
        <v>#VALUE!</v>
      </c>
      <c r="Z219" s="0" t="e">
        <f aca="true">MAX(0,Y219*(1+(_xlfn.NORM.INV(RAND(),Inputs!$D$39,Inputs!$C$39)))-'Year Schedule'!$K$27+'Year Schedule'!$L$27)</f>
        <v>#VALUE!</v>
      </c>
      <c r="AA219" s="0" t="e">
        <f aca="true">MAX(0,Z219*(1+(_xlfn.NORM.INV(RAND(),Inputs!$D$39,Inputs!$C$39)))-'Year Schedule'!$K$28+'Year Schedule'!$L$28)</f>
        <v>#VALUE!</v>
      </c>
      <c r="AB219" s="0" t="e">
        <f aca="true">MAX(0,AA219*(1+(_xlfn.NORM.INV(RAND(),Inputs!$D$39,Inputs!$C$39)))-'Year Schedule'!$K$29+'Year Schedule'!$L$29)</f>
        <v>#VALUE!</v>
      </c>
      <c r="AC219" s="0" t="e">
        <f aca="true">MAX(0,AB219*(1+(_xlfn.NORM.INV(RAND(),Inputs!$D$39,Inputs!$C$39)))-'Year Schedule'!$K$30+'Year Schedule'!$L$30)</f>
        <v>#VALUE!</v>
      </c>
      <c r="AD219" s="0" t="e">
        <f aca="true">MAX(0,AC219*(1+(_xlfn.NORM.INV(RAND(),Inputs!$D$39,Inputs!$C$39)))-'Year Schedule'!$K$31+'Year Schedule'!$L$31)</f>
        <v>#VALUE!</v>
      </c>
      <c r="AE219" s="0" t="e">
        <f aca="true">MAX(0,AD219*(1+(_xlfn.NORM.INV(RAND(),Inputs!$D$39,Inputs!$C$39)))-'Year Schedule'!$K$32+'Year Schedule'!$L$32)</f>
        <v>#VALUE!</v>
      </c>
      <c r="AF219" s="0" t="e">
        <f aca="true">MAX(0,AE219*(1+(_xlfn.NORM.INV(RAND(),Inputs!$D$39,Inputs!$C$39)))-'Year Schedule'!$K$33+'Year Schedule'!$L$33)</f>
        <v>#VALUE!</v>
      </c>
      <c r="AG219" s="0" t="e">
        <f aca="true">MAX(0,AF219*(1+(_xlfn.NORM.INV(RAND(),Inputs!$D$39,Inputs!$C$39)))-'Year Schedule'!$K$34+'Year Schedule'!$L$34)</f>
        <v>#VALUE!</v>
      </c>
      <c r="AH219" s="0" t="e">
        <f aca="true">MAX(0,AG219*(1+(_xlfn.NORM.INV(RAND(),Inputs!$D$39,Inputs!$C$39)))-'Year Schedule'!$K$35+'Year Schedule'!$L$35)</f>
        <v>#VALUE!</v>
      </c>
      <c r="AI219" s="0" t="e">
        <f aca="true">MAX(0,AH219*(1+(_xlfn.NORM.INV(RAND(),Inputs!$D$39,Inputs!$C$39)))-'Year Schedule'!$K$36+'Year Schedule'!$L$36)</f>
        <v>#VALUE!</v>
      </c>
      <c r="AJ219" s="0" t="e">
        <f aca="true">MAX(0,AI219*(1+(_xlfn.NORM.INV(RAND(),Inputs!$D$39,Inputs!$C$39)))-'Year Schedule'!$K$37+'Year Schedule'!$L$37)</f>
        <v>#VALUE!</v>
      </c>
      <c r="AK219" s="0" t="e">
        <f aca="true">MAX(0,AJ219*(1+(_xlfn.NORM.INV(RAND(),Inputs!$D$39,Inputs!$C$39)))-'Year Schedule'!$K$38+'Year Schedule'!$L$38)</f>
        <v>#VALUE!</v>
      </c>
      <c r="AL219" s="0" t="e">
        <f aca="true">MAX(0,AK219*(1+(_xlfn.NORM.INV(RAND(),Inputs!$D$39,Inputs!$C$39)))-'Year Schedule'!$K$39+'Year Schedule'!$L$39)</f>
        <v>#VALUE!</v>
      </c>
      <c r="AM219" s="0" t="e">
        <f aca="true">MAX(0,AL219*(1+(_xlfn.NORM.INV(RAND(),Inputs!$D$39,Inputs!$C$39)))-'Year Schedule'!$K$40+'Year Schedule'!$L$40)</f>
        <v>#VALUE!</v>
      </c>
      <c r="AN219" s="0" t="e">
        <f aca="true">MAX(0,AM219*(1+(_xlfn.NORM.INV(RAND(),Inputs!$D$39,Inputs!$C$39)))-'Year Schedule'!$K$41+'Year Schedule'!$L$41)</f>
        <v>#VALUE!</v>
      </c>
      <c r="AO219" s="0" t="e">
        <f aca="true">MAX(0,AN219*(1+(_xlfn.NORM.INV(RAND(),Inputs!$D$39,Inputs!$C$39)))-'Year Schedule'!$K$42+'Year Schedule'!$L$42)</f>
        <v>#VALUE!</v>
      </c>
      <c r="AP219" s="0" t="e">
        <f aca="true">MAX(0,AO219*(1+(_xlfn.NORM.INV(RAND(),Inputs!$D$39,Inputs!$C$39)))-'Year Schedule'!$K$43+'Year Schedule'!$L$43)</f>
        <v>#VALUE!</v>
      </c>
      <c r="AQ219" s="0" t="e">
        <f aca="true">MAX(0,AP219*(1+(_xlfn.NORM.INV(RAND(),Inputs!$D$39,Inputs!$C$39)))-'Year Schedule'!$K$44+'Year Schedule'!$L$44)</f>
        <v>#VALUE!</v>
      </c>
      <c r="AR219" s="0" t="e">
        <f aca="true">MAX(0,AQ219*(1+(_xlfn.NORM.INV(RAND(),Inputs!$D$39,Inputs!$C$39)))-'Year Schedule'!$K$45+'Year Schedule'!$L$45)</f>
        <v>#VALUE!</v>
      </c>
      <c r="AS219" s="0" t="e">
        <f aca="true">MAX(0,AR219*(1+(_xlfn.NORM.INV(RAND(),Inputs!$D$39,Inputs!$C$39)))-'Year Schedule'!$K$46+'Year Schedule'!$L$46)</f>
        <v>#VALUE!</v>
      </c>
      <c r="AT219" s="0" t="e">
        <f aca="true">MAX(0,AS219*(1+(_xlfn.NORM.INV(RAND(),Inputs!$D$39,Inputs!$C$39)))-'Year Schedule'!$K$47+'Year Schedule'!$L$47)</f>
        <v>#VALUE!</v>
      </c>
      <c r="AU219" s="0" t="e">
        <f aca="true">MAX(0,AT219*(1+(_xlfn.NORM.INV(RAND(),Inputs!$D$39,Inputs!$C$39)))-'Year Schedule'!$K$48+'Year Schedule'!$L$48)</f>
        <v>#VALUE!</v>
      </c>
      <c r="AV219" s="0" t="e">
        <f aca="true">MAX(0,AU219*(1+(_xlfn.NORM.INV(RAND(),Inputs!$D$39,Inputs!$C$39)))-'Year Schedule'!$K$49+'Year Schedule'!$L$49)</f>
        <v>#VALUE!</v>
      </c>
      <c r="AW219" s="0" t="e">
        <f aca="true">MAX(0,AV219*(1+(_xlfn.NORM.INV(RAND(),Inputs!$D$39,Inputs!$C$39)))-'Year Schedule'!$K$50+'Year Schedule'!$L$50)</f>
        <v>#VALUE!</v>
      </c>
      <c r="AX219" s="0" t="e">
        <f aca="true">MAX(0,AW219*(1+(_xlfn.NORM.INV(RAND(),Inputs!$D$39,Inputs!$C$39)))-'Year Schedule'!$K$51+'Year Schedule'!$L$51)</f>
        <v>#VALUE!</v>
      </c>
      <c r="AY219" s="0" t="e">
        <f aca="true">MAX(0,AX219*(1+(_xlfn.NORM.INV(RAND(),Inputs!$D$39,Inputs!$C$39)))-'Year Schedule'!$K$52+'Year Schedule'!$L$52)</f>
        <v>#VALUE!</v>
      </c>
      <c r="AZ219" s="0" t="e">
        <f aca="true">MAX(0,AY219*(1+(_xlfn.NORM.INV(RAND(),Inputs!$D$39,Inputs!$C$39)))-'Year Schedule'!$K$53+'Year Schedule'!$L$53)</f>
        <v>#VALUE!</v>
      </c>
      <c r="BA219" s="0" t="e">
        <f aca="false">INDEX(C219:AZ219,1,Inputs!$C$6)</f>
        <v>#VALUE!</v>
      </c>
      <c r="BB219" s="0" t="n">
        <f aca="false">IFERROR(EXP(SUMPRODUCT(LN((C219:INDEX(C219:AZ219,1,Inputs!$C$6)+$C$1004:INDEX($C$1004:$AZ$1004,1,Inputs!$C$6))/B219:INDEX(B219:AY219,1,Inputs!$C$6)))/Inputs!$C$6)-1,-1)</f>
        <v>-1</v>
      </c>
    </row>
    <row r="220" customFormat="false" ht="15" hidden="false" customHeight="true" outlineLevel="0" collapsed="false">
      <c r="A220" s="0" t="n">
        <v>218</v>
      </c>
      <c r="B220" s="177" t="n">
        <f aca="false">Inputs!$C$38</f>
        <v>0</v>
      </c>
      <c r="C220" s="0" t="e">
        <f aca="true">MAX(0,B220*(1+(_xlfn.NORM.INV(RAND(),Inputs!$D$39,Inputs!$C$39)))-'Year Schedule'!$K$4+'Year Schedule'!$L$4)</f>
        <v>#VALUE!</v>
      </c>
      <c r="D220" s="0" t="e">
        <f aca="true">MAX(0,C220*(1+(_xlfn.NORM.INV(RAND(),Inputs!$D$39,Inputs!$C$39)))-'Year Schedule'!$K$5+'Year Schedule'!$L$5)</f>
        <v>#VALUE!</v>
      </c>
      <c r="E220" s="0" t="e">
        <f aca="true">MAX(0,D220*(1+(_xlfn.NORM.INV(RAND(),Inputs!$D$39,Inputs!$C$39)))-'Year Schedule'!$K$6+'Year Schedule'!$L$6)</f>
        <v>#VALUE!</v>
      </c>
      <c r="F220" s="0" t="e">
        <f aca="true">MAX(0,E220*(1+(_xlfn.NORM.INV(RAND(),Inputs!$D$39,Inputs!$C$39)))-'Year Schedule'!$K$7+'Year Schedule'!$L$7)</f>
        <v>#VALUE!</v>
      </c>
      <c r="G220" s="0" t="e">
        <f aca="true">MAX(0,F220*(1+(_xlfn.NORM.INV(RAND(),Inputs!$D$39,Inputs!$C$39)))-'Year Schedule'!$K$8+'Year Schedule'!$L$8)</f>
        <v>#VALUE!</v>
      </c>
      <c r="H220" s="0" t="e">
        <f aca="true">MAX(0,G220*(1+(_xlfn.NORM.INV(RAND(),Inputs!$D$39,Inputs!$C$39)))-'Year Schedule'!$K$9+'Year Schedule'!$L$9)</f>
        <v>#VALUE!</v>
      </c>
      <c r="I220" s="0" t="e">
        <f aca="true">MAX(0,H220*(1+(_xlfn.NORM.INV(RAND(),Inputs!$D$39,Inputs!$C$39)))-'Year Schedule'!$K$10+'Year Schedule'!$L$10)</f>
        <v>#VALUE!</v>
      </c>
      <c r="J220" s="0" t="e">
        <f aca="true">MAX(0,I220*(1+(_xlfn.NORM.INV(RAND(),Inputs!$D$39,Inputs!$C$39)))-'Year Schedule'!$K$11+'Year Schedule'!$L$11)</f>
        <v>#VALUE!</v>
      </c>
      <c r="K220" s="0" t="e">
        <f aca="true">MAX(0,J220*(1+(_xlfn.NORM.INV(RAND(),Inputs!$D$39,Inputs!$C$39)))-'Year Schedule'!$K$12+'Year Schedule'!$L$12)</f>
        <v>#VALUE!</v>
      </c>
      <c r="L220" s="0" t="e">
        <f aca="true">MAX(0,K220*(1+(_xlfn.NORM.INV(RAND(),Inputs!$D$39,Inputs!$C$39)))-'Year Schedule'!$K$13+'Year Schedule'!$L$13)</f>
        <v>#VALUE!</v>
      </c>
      <c r="M220" s="0" t="e">
        <f aca="true">MAX(0,L220*(1+(_xlfn.NORM.INV(RAND(),Inputs!$D$39,Inputs!$C$39)))-'Year Schedule'!$K$14+'Year Schedule'!$L$14)</f>
        <v>#VALUE!</v>
      </c>
      <c r="N220" s="0" t="e">
        <f aca="true">MAX(0,M220*(1+(_xlfn.NORM.INV(RAND(),Inputs!$D$39,Inputs!$C$39)))-'Year Schedule'!$K$15+'Year Schedule'!$L$15)</f>
        <v>#VALUE!</v>
      </c>
      <c r="O220" s="0" t="e">
        <f aca="true">MAX(0,N220*(1+(_xlfn.NORM.INV(RAND(),Inputs!$D$39,Inputs!$C$39)))-'Year Schedule'!$K$16+'Year Schedule'!$L$16)</f>
        <v>#VALUE!</v>
      </c>
      <c r="P220" s="0" t="e">
        <f aca="true">MAX(0,O220*(1+(_xlfn.NORM.INV(RAND(),Inputs!$D$39,Inputs!$C$39)))-'Year Schedule'!$K$17+'Year Schedule'!$L$17)</f>
        <v>#VALUE!</v>
      </c>
      <c r="Q220" s="0" t="e">
        <f aca="true">MAX(0,P220*(1+(_xlfn.NORM.INV(RAND(),Inputs!$D$39,Inputs!$C$39)))-'Year Schedule'!$K$18+'Year Schedule'!$L$18)</f>
        <v>#VALUE!</v>
      </c>
      <c r="R220" s="0" t="e">
        <f aca="true">MAX(0,Q220*(1+(_xlfn.NORM.INV(RAND(),Inputs!$D$39,Inputs!$C$39)))-'Year Schedule'!$K$19+'Year Schedule'!$L$19)</f>
        <v>#VALUE!</v>
      </c>
      <c r="S220" s="0" t="e">
        <f aca="true">MAX(0,R220*(1+(_xlfn.NORM.INV(RAND(),Inputs!$D$39,Inputs!$C$39)))-'Year Schedule'!$K$20+'Year Schedule'!$L$20)</f>
        <v>#VALUE!</v>
      </c>
      <c r="T220" s="0" t="e">
        <f aca="true">MAX(0,S220*(1+(_xlfn.NORM.INV(RAND(),Inputs!$D$39,Inputs!$C$39)))-'Year Schedule'!$K$21+'Year Schedule'!$L$21)</f>
        <v>#VALUE!</v>
      </c>
      <c r="U220" s="0" t="e">
        <f aca="true">MAX(0,T220*(1+(_xlfn.NORM.INV(RAND(),Inputs!$D$39,Inputs!$C$39)))-'Year Schedule'!$K$22+'Year Schedule'!$L$22)</f>
        <v>#VALUE!</v>
      </c>
      <c r="V220" s="0" t="e">
        <f aca="true">MAX(0,U220*(1+(_xlfn.NORM.INV(RAND(),Inputs!$D$39,Inputs!$C$39)))-'Year Schedule'!$K$23+'Year Schedule'!$L$23)</f>
        <v>#VALUE!</v>
      </c>
      <c r="W220" s="0" t="e">
        <f aca="true">MAX(0,V220*(1+(_xlfn.NORM.INV(RAND(),Inputs!$D$39,Inputs!$C$39)))-'Year Schedule'!$K$24+'Year Schedule'!$L$24)</f>
        <v>#VALUE!</v>
      </c>
      <c r="X220" s="0" t="e">
        <f aca="true">MAX(0,W220*(1+(_xlfn.NORM.INV(RAND(),Inputs!$D$39,Inputs!$C$39)))-'Year Schedule'!$K$25+'Year Schedule'!$L$25)</f>
        <v>#VALUE!</v>
      </c>
      <c r="Y220" s="0" t="e">
        <f aca="true">MAX(0,X220*(1+(_xlfn.NORM.INV(RAND(),Inputs!$D$39,Inputs!$C$39)))-'Year Schedule'!$K$26+'Year Schedule'!$L$26)</f>
        <v>#VALUE!</v>
      </c>
      <c r="Z220" s="0" t="e">
        <f aca="true">MAX(0,Y220*(1+(_xlfn.NORM.INV(RAND(),Inputs!$D$39,Inputs!$C$39)))-'Year Schedule'!$K$27+'Year Schedule'!$L$27)</f>
        <v>#VALUE!</v>
      </c>
      <c r="AA220" s="0" t="e">
        <f aca="true">MAX(0,Z220*(1+(_xlfn.NORM.INV(RAND(),Inputs!$D$39,Inputs!$C$39)))-'Year Schedule'!$K$28+'Year Schedule'!$L$28)</f>
        <v>#VALUE!</v>
      </c>
      <c r="AB220" s="0" t="e">
        <f aca="true">MAX(0,AA220*(1+(_xlfn.NORM.INV(RAND(),Inputs!$D$39,Inputs!$C$39)))-'Year Schedule'!$K$29+'Year Schedule'!$L$29)</f>
        <v>#VALUE!</v>
      </c>
      <c r="AC220" s="0" t="e">
        <f aca="true">MAX(0,AB220*(1+(_xlfn.NORM.INV(RAND(),Inputs!$D$39,Inputs!$C$39)))-'Year Schedule'!$K$30+'Year Schedule'!$L$30)</f>
        <v>#VALUE!</v>
      </c>
      <c r="AD220" s="0" t="e">
        <f aca="true">MAX(0,AC220*(1+(_xlfn.NORM.INV(RAND(),Inputs!$D$39,Inputs!$C$39)))-'Year Schedule'!$K$31+'Year Schedule'!$L$31)</f>
        <v>#VALUE!</v>
      </c>
      <c r="AE220" s="0" t="e">
        <f aca="true">MAX(0,AD220*(1+(_xlfn.NORM.INV(RAND(),Inputs!$D$39,Inputs!$C$39)))-'Year Schedule'!$K$32+'Year Schedule'!$L$32)</f>
        <v>#VALUE!</v>
      </c>
      <c r="AF220" s="0" t="e">
        <f aca="true">MAX(0,AE220*(1+(_xlfn.NORM.INV(RAND(),Inputs!$D$39,Inputs!$C$39)))-'Year Schedule'!$K$33+'Year Schedule'!$L$33)</f>
        <v>#VALUE!</v>
      </c>
      <c r="AG220" s="0" t="e">
        <f aca="true">MAX(0,AF220*(1+(_xlfn.NORM.INV(RAND(),Inputs!$D$39,Inputs!$C$39)))-'Year Schedule'!$K$34+'Year Schedule'!$L$34)</f>
        <v>#VALUE!</v>
      </c>
      <c r="AH220" s="0" t="e">
        <f aca="true">MAX(0,AG220*(1+(_xlfn.NORM.INV(RAND(),Inputs!$D$39,Inputs!$C$39)))-'Year Schedule'!$K$35+'Year Schedule'!$L$35)</f>
        <v>#VALUE!</v>
      </c>
      <c r="AI220" s="0" t="e">
        <f aca="true">MAX(0,AH220*(1+(_xlfn.NORM.INV(RAND(),Inputs!$D$39,Inputs!$C$39)))-'Year Schedule'!$K$36+'Year Schedule'!$L$36)</f>
        <v>#VALUE!</v>
      </c>
      <c r="AJ220" s="0" t="e">
        <f aca="true">MAX(0,AI220*(1+(_xlfn.NORM.INV(RAND(),Inputs!$D$39,Inputs!$C$39)))-'Year Schedule'!$K$37+'Year Schedule'!$L$37)</f>
        <v>#VALUE!</v>
      </c>
      <c r="AK220" s="0" t="e">
        <f aca="true">MAX(0,AJ220*(1+(_xlfn.NORM.INV(RAND(),Inputs!$D$39,Inputs!$C$39)))-'Year Schedule'!$K$38+'Year Schedule'!$L$38)</f>
        <v>#VALUE!</v>
      </c>
      <c r="AL220" s="0" t="e">
        <f aca="true">MAX(0,AK220*(1+(_xlfn.NORM.INV(RAND(),Inputs!$D$39,Inputs!$C$39)))-'Year Schedule'!$K$39+'Year Schedule'!$L$39)</f>
        <v>#VALUE!</v>
      </c>
      <c r="AM220" s="0" t="e">
        <f aca="true">MAX(0,AL220*(1+(_xlfn.NORM.INV(RAND(),Inputs!$D$39,Inputs!$C$39)))-'Year Schedule'!$K$40+'Year Schedule'!$L$40)</f>
        <v>#VALUE!</v>
      </c>
      <c r="AN220" s="0" t="e">
        <f aca="true">MAX(0,AM220*(1+(_xlfn.NORM.INV(RAND(),Inputs!$D$39,Inputs!$C$39)))-'Year Schedule'!$K$41+'Year Schedule'!$L$41)</f>
        <v>#VALUE!</v>
      </c>
      <c r="AO220" s="0" t="e">
        <f aca="true">MAX(0,AN220*(1+(_xlfn.NORM.INV(RAND(),Inputs!$D$39,Inputs!$C$39)))-'Year Schedule'!$K$42+'Year Schedule'!$L$42)</f>
        <v>#VALUE!</v>
      </c>
      <c r="AP220" s="0" t="e">
        <f aca="true">MAX(0,AO220*(1+(_xlfn.NORM.INV(RAND(),Inputs!$D$39,Inputs!$C$39)))-'Year Schedule'!$K$43+'Year Schedule'!$L$43)</f>
        <v>#VALUE!</v>
      </c>
      <c r="AQ220" s="0" t="e">
        <f aca="true">MAX(0,AP220*(1+(_xlfn.NORM.INV(RAND(),Inputs!$D$39,Inputs!$C$39)))-'Year Schedule'!$K$44+'Year Schedule'!$L$44)</f>
        <v>#VALUE!</v>
      </c>
      <c r="AR220" s="0" t="e">
        <f aca="true">MAX(0,AQ220*(1+(_xlfn.NORM.INV(RAND(),Inputs!$D$39,Inputs!$C$39)))-'Year Schedule'!$K$45+'Year Schedule'!$L$45)</f>
        <v>#VALUE!</v>
      </c>
      <c r="AS220" s="0" t="e">
        <f aca="true">MAX(0,AR220*(1+(_xlfn.NORM.INV(RAND(),Inputs!$D$39,Inputs!$C$39)))-'Year Schedule'!$K$46+'Year Schedule'!$L$46)</f>
        <v>#VALUE!</v>
      </c>
      <c r="AT220" s="0" t="e">
        <f aca="true">MAX(0,AS220*(1+(_xlfn.NORM.INV(RAND(),Inputs!$D$39,Inputs!$C$39)))-'Year Schedule'!$K$47+'Year Schedule'!$L$47)</f>
        <v>#VALUE!</v>
      </c>
      <c r="AU220" s="0" t="e">
        <f aca="true">MAX(0,AT220*(1+(_xlfn.NORM.INV(RAND(),Inputs!$D$39,Inputs!$C$39)))-'Year Schedule'!$K$48+'Year Schedule'!$L$48)</f>
        <v>#VALUE!</v>
      </c>
      <c r="AV220" s="0" t="e">
        <f aca="true">MAX(0,AU220*(1+(_xlfn.NORM.INV(RAND(),Inputs!$D$39,Inputs!$C$39)))-'Year Schedule'!$K$49+'Year Schedule'!$L$49)</f>
        <v>#VALUE!</v>
      </c>
      <c r="AW220" s="0" t="e">
        <f aca="true">MAX(0,AV220*(1+(_xlfn.NORM.INV(RAND(),Inputs!$D$39,Inputs!$C$39)))-'Year Schedule'!$K$50+'Year Schedule'!$L$50)</f>
        <v>#VALUE!</v>
      </c>
      <c r="AX220" s="0" t="e">
        <f aca="true">MAX(0,AW220*(1+(_xlfn.NORM.INV(RAND(),Inputs!$D$39,Inputs!$C$39)))-'Year Schedule'!$K$51+'Year Schedule'!$L$51)</f>
        <v>#VALUE!</v>
      </c>
      <c r="AY220" s="0" t="e">
        <f aca="true">MAX(0,AX220*(1+(_xlfn.NORM.INV(RAND(),Inputs!$D$39,Inputs!$C$39)))-'Year Schedule'!$K$52+'Year Schedule'!$L$52)</f>
        <v>#VALUE!</v>
      </c>
      <c r="AZ220" s="0" t="e">
        <f aca="true">MAX(0,AY220*(1+(_xlfn.NORM.INV(RAND(),Inputs!$D$39,Inputs!$C$39)))-'Year Schedule'!$K$53+'Year Schedule'!$L$53)</f>
        <v>#VALUE!</v>
      </c>
      <c r="BA220" s="0" t="e">
        <f aca="false">INDEX(C220:AZ220,1,Inputs!$C$6)</f>
        <v>#VALUE!</v>
      </c>
      <c r="BB220" s="0" t="n">
        <f aca="false">IFERROR(EXP(SUMPRODUCT(LN((C220:INDEX(C220:AZ220,1,Inputs!$C$6)+$C$1004:INDEX($C$1004:$AZ$1004,1,Inputs!$C$6))/B220:INDEX(B220:AY220,1,Inputs!$C$6)))/Inputs!$C$6)-1,-1)</f>
        <v>-1</v>
      </c>
    </row>
    <row r="221" customFormat="false" ht="15" hidden="false" customHeight="true" outlineLevel="0" collapsed="false">
      <c r="A221" s="0" t="n">
        <v>219</v>
      </c>
      <c r="B221" s="177" t="n">
        <f aca="false">Inputs!$C$38</f>
        <v>0</v>
      </c>
      <c r="C221" s="0" t="e">
        <f aca="true">MAX(0,B221*(1+(_xlfn.NORM.INV(RAND(),Inputs!$D$39,Inputs!$C$39)))-'Year Schedule'!$K$4+'Year Schedule'!$L$4)</f>
        <v>#VALUE!</v>
      </c>
      <c r="D221" s="0" t="e">
        <f aca="true">MAX(0,C221*(1+(_xlfn.NORM.INV(RAND(),Inputs!$D$39,Inputs!$C$39)))-'Year Schedule'!$K$5+'Year Schedule'!$L$5)</f>
        <v>#VALUE!</v>
      </c>
      <c r="E221" s="0" t="e">
        <f aca="true">MAX(0,D221*(1+(_xlfn.NORM.INV(RAND(),Inputs!$D$39,Inputs!$C$39)))-'Year Schedule'!$K$6+'Year Schedule'!$L$6)</f>
        <v>#VALUE!</v>
      </c>
      <c r="F221" s="0" t="e">
        <f aca="true">MAX(0,E221*(1+(_xlfn.NORM.INV(RAND(),Inputs!$D$39,Inputs!$C$39)))-'Year Schedule'!$K$7+'Year Schedule'!$L$7)</f>
        <v>#VALUE!</v>
      </c>
      <c r="G221" s="0" t="e">
        <f aca="true">MAX(0,F221*(1+(_xlfn.NORM.INV(RAND(),Inputs!$D$39,Inputs!$C$39)))-'Year Schedule'!$K$8+'Year Schedule'!$L$8)</f>
        <v>#VALUE!</v>
      </c>
      <c r="H221" s="0" t="e">
        <f aca="true">MAX(0,G221*(1+(_xlfn.NORM.INV(RAND(),Inputs!$D$39,Inputs!$C$39)))-'Year Schedule'!$K$9+'Year Schedule'!$L$9)</f>
        <v>#VALUE!</v>
      </c>
      <c r="I221" s="0" t="e">
        <f aca="true">MAX(0,H221*(1+(_xlfn.NORM.INV(RAND(),Inputs!$D$39,Inputs!$C$39)))-'Year Schedule'!$K$10+'Year Schedule'!$L$10)</f>
        <v>#VALUE!</v>
      </c>
      <c r="J221" s="0" t="e">
        <f aca="true">MAX(0,I221*(1+(_xlfn.NORM.INV(RAND(),Inputs!$D$39,Inputs!$C$39)))-'Year Schedule'!$K$11+'Year Schedule'!$L$11)</f>
        <v>#VALUE!</v>
      </c>
      <c r="K221" s="0" t="e">
        <f aca="true">MAX(0,J221*(1+(_xlfn.NORM.INV(RAND(),Inputs!$D$39,Inputs!$C$39)))-'Year Schedule'!$K$12+'Year Schedule'!$L$12)</f>
        <v>#VALUE!</v>
      </c>
      <c r="L221" s="0" t="e">
        <f aca="true">MAX(0,K221*(1+(_xlfn.NORM.INV(RAND(),Inputs!$D$39,Inputs!$C$39)))-'Year Schedule'!$K$13+'Year Schedule'!$L$13)</f>
        <v>#VALUE!</v>
      </c>
      <c r="M221" s="0" t="e">
        <f aca="true">MAX(0,L221*(1+(_xlfn.NORM.INV(RAND(),Inputs!$D$39,Inputs!$C$39)))-'Year Schedule'!$K$14+'Year Schedule'!$L$14)</f>
        <v>#VALUE!</v>
      </c>
      <c r="N221" s="0" t="e">
        <f aca="true">MAX(0,M221*(1+(_xlfn.NORM.INV(RAND(),Inputs!$D$39,Inputs!$C$39)))-'Year Schedule'!$K$15+'Year Schedule'!$L$15)</f>
        <v>#VALUE!</v>
      </c>
      <c r="O221" s="0" t="e">
        <f aca="true">MAX(0,N221*(1+(_xlfn.NORM.INV(RAND(),Inputs!$D$39,Inputs!$C$39)))-'Year Schedule'!$K$16+'Year Schedule'!$L$16)</f>
        <v>#VALUE!</v>
      </c>
      <c r="P221" s="0" t="e">
        <f aca="true">MAX(0,O221*(1+(_xlfn.NORM.INV(RAND(),Inputs!$D$39,Inputs!$C$39)))-'Year Schedule'!$K$17+'Year Schedule'!$L$17)</f>
        <v>#VALUE!</v>
      </c>
      <c r="Q221" s="0" t="e">
        <f aca="true">MAX(0,P221*(1+(_xlfn.NORM.INV(RAND(),Inputs!$D$39,Inputs!$C$39)))-'Year Schedule'!$K$18+'Year Schedule'!$L$18)</f>
        <v>#VALUE!</v>
      </c>
      <c r="R221" s="0" t="e">
        <f aca="true">MAX(0,Q221*(1+(_xlfn.NORM.INV(RAND(),Inputs!$D$39,Inputs!$C$39)))-'Year Schedule'!$K$19+'Year Schedule'!$L$19)</f>
        <v>#VALUE!</v>
      </c>
      <c r="S221" s="0" t="e">
        <f aca="true">MAX(0,R221*(1+(_xlfn.NORM.INV(RAND(),Inputs!$D$39,Inputs!$C$39)))-'Year Schedule'!$K$20+'Year Schedule'!$L$20)</f>
        <v>#VALUE!</v>
      </c>
      <c r="T221" s="0" t="e">
        <f aca="true">MAX(0,S221*(1+(_xlfn.NORM.INV(RAND(),Inputs!$D$39,Inputs!$C$39)))-'Year Schedule'!$K$21+'Year Schedule'!$L$21)</f>
        <v>#VALUE!</v>
      </c>
      <c r="U221" s="0" t="e">
        <f aca="true">MAX(0,T221*(1+(_xlfn.NORM.INV(RAND(),Inputs!$D$39,Inputs!$C$39)))-'Year Schedule'!$K$22+'Year Schedule'!$L$22)</f>
        <v>#VALUE!</v>
      </c>
      <c r="V221" s="0" t="e">
        <f aca="true">MAX(0,U221*(1+(_xlfn.NORM.INV(RAND(),Inputs!$D$39,Inputs!$C$39)))-'Year Schedule'!$K$23+'Year Schedule'!$L$23)</f>
        <v>#VALUE!</v>
      </c>
      <c r="W221" s="0" t="e">
        <f aca="true">MAX(0,V221*(1+(_xlfn.NORM.INV(RAND(),Inputs!$D$39,Inputs!$C$39)))-'Year Schedule'!$K$24+'Year Schedule'!$L$24)</f>
        <v>#VALUE!</v>
      </c>
      <c r="X221" s="0" t="e">
        <f aca="true">MAX(0,W221*(1+(_xlfn.NORM.INV(RAND(),Inputs!$D$39,Inputs!$C$39)))-'Year Schedule'!$K$25+'Year Schedule'!$L$25)</f>
        <v>#VALUE!</v>
      </c>
      <c r="Y221" s="0" t="e">
        <f aca="true">MAX(0,X221*(1+(_xlfn.NORM.INV(RAND(),Inputs!$D$39,Inputs!$C$39)))-'Year Schedule'!$K$26+'Year Schedule'!$L$26)</f>
        <v>#VALUE!</v>
      </c>
      <c r="Z221" s="0" t="e">
        <f aca="true">MAX(0,Y221*(1+(_xlfn.NORM.INV(RAND(),Inputs!$D$39,Inputs!$C$39)))-'Year Schedule'!$K$27+'Year Schedule'!$L$27)</f>
        <v>#VALUE!</v>
      </c>
      <c r="AA221" s="0" t="e">
        <f aca="true">MAX(0,Z221*(1+(_xlfn.NORM.INV(RAND(),Inputs!$D$39,Inputs!$C$39)))-'Year Schedule'!$K$28+'Year Schedule'!$L$28)</f>
        <v>#VALUE!</v>
      </c>
      <c r="AB221" s="0" t="e">
        <f aca="true">MAX(0,AA221*(1+(_xlfn.NORM.INV(RAND(),Inputs!$D$39,Inputs!$C$39)))-'Year Schedule'!$K$29+'Year Schedule'!$L$29)</f>
        <v>#VALUE!</v>
      </c>
      <c r="AC221" s="0" t="e">
        <f aca="true">MAX(0,AB221*(1+(_xlfn.NORM.INV(RAND(),Inputs!$D$39,Inputs!$C$39)))-'Year Schedule'!$K$30+'Year Schedule'!$L$30)</f>
        <v>#VALUE!</v>
      </c>
      <c r="AD221" s="0" t="e">
        <f aca="true">MAX(0,AC221*(1+(_xlfn.NORM.INV(RAND(),Inputs!$D$39,Inputs!$C$39)))-'Year Schedule'!$K$31+'Year Schedule'!$L$31)</f>
        <v>#VALUE!</v>
      </c>
      <c r="AE221" s="0" t="e">
        <f aca="true">MAX(0,AD221*(1+(_xlfn.NORM.INV(RAND(),Inputs!$D$39,Inputs!$C$39)))-'Year Schedule'!$K$32+'Year Schedule'!$L$32)</f>
        <v>#VALUE!</v>
      </c>
      <c r="AF221" s="0" t="e">
        <f aca="true">MAX(0,AE221*(1+(_xlfn.NORM.INV(RAND(),Inputs!$D$39,Inputs!$C$39)))-'Year Schedule'!$K$33+'Year Schedule'!$L$33)</f>
        <v>#VALUE!</v>
      </c>
      <c r="AG221" s="0" t="e">
        <f aca="true">MAX(0,AF221*(1+(_xlfn.NORM.INV(RAND(),Inputs!$D$39,Inputs!$C$39)))-'Year Schedule'!$K$34+'Year Schedule'!$L$34)</f>
        <v>#VALUE!</v>
      </c>
      <c r="AH221" s="0" t="e">
        <f aca="true">MAX(0,AG221*(1+(_xlfn.NORM.INV(RAND(),Inputs!$D$39,Inputs!$C$39)))-'Year Schedule'!$K$35+'Year Schedule'!$L$35)</f>
        <v>#VALUE!</v>
      </c>
      <c r="AI221" s="0" t="e">
        <f aca="true">MAX(0,AH221*(1+(_xlfn.NORM.INV(RAND(),Inputs!$D$39,Inputs!$C$39)))-'Year Schedule'!$K$36+'Year Schedule'!$L$36)</f>
        <v>#VALUE!</v>
      </c>
      <c r="AJ221" s="0" t="e">
        <f aca="true">MAX(0,AI221*(1+(_xlfn.NORM.INV(RAND(),Inputs!$D$39,Inputs!$C$39)))-'Year Schedule'!$K$37+'Year Schedule'!$L$37)</f>
        <v>#VALUE!</v>
      </c>
      <c r="AK221" s="0" t="e">
        <f aca="true">MAX(0,AJ221*(1+(_xlfn.NORM.INV(RAND(),Inputs!$D$39,Inputs!$C$39)))-'Year Schedule'!$K$38+'Year Schedule'!$L$38)</f>
        <v>#VALUE!</v>
      </c>
      <c r="AL221" s="0" t="e">
        <f aca="true">MAX(0,AK221*(1+(_xlfn.NORM.INV(RAND(),Inputs!$D$39,Inputs!$C$39)))-'Year Schedule'!$K$39+'Year Schedule'!$L$39)</f>
        <v>#VALUE!</v>
      </c>
      <c r="AM221" s="0" t="e">
        <f aca="true">MAX(0,AL221*(1+(_xlfn.NORM.INV(RAND(),Inputs!$D$39,Inputs!$C$39)))-'Year Schedule'!$K$40+'Year Schedule'!$L$40)</f>
        <v>#VALUE!</v>
      </c>
      <c r="AN221" s="0" t="e">
        <f aca="true">MAX(0,AM221*(1+(_xlfn.NORM.INV(RAND(),Inputs!$D$39,Inputs!$C$39)))-'Year Schedule'!$K$41+'Year Schedule'!$L$41)</f>
        <v>#VALUE!</v>
      </c>
      <c r="AO221" s="0" t="e">
        <f aca="true">MAX(0,AN221*(1+(_xlfn.NORM.INV(RAND(),Inputs!$D$39,Inputs!$C$39)))-'Year Schedule'!$K$42+'Year Schedule'!$L$42)</f>
        <v>#VALUE!</v>
      </c>
      <c r="AP221" s="0" t="e">
        <f aca="true">MAX(0,AO221*(1+(_xlfn.NORM.INV(RAND(),Inputs!$D$39,Inputs!$C$39)))-'Year Schedule'!$K$43+'Year Schedule'!$L$43)</f>
        <v>#VALUE!</v>
      </c>
      <c r="AQ221" s="0" t="e">
        <f aca="true">MAX(0,AP221*(1+(_xlfn.NORM.INV(RAND(),Inputs!$D$39,Inputs!$C$39)))-'Year Schedule'!$K$44+'Year Schedule'!$L$44)</f>
        <v>#VALUE!</v>
      </c>
      <c r="AR221" s="0" t="e">
        <f aca="true">MAX(0,AQ221*(1+(_xlfn.NORM.INV(RAND(),Inputs!$D$39,Inputs!$C$39)))-'Year Schedule'!$K$45+'Year Schedule'!$L$45)</f>
        <v>#VALUE!</v>
      </c>
      <c r="AS221" s="0" t="e">
        <f aca="true">MAX(0,AR221*(1+(_xlfn.NORM.INV(RAND(),Inputs!$D$39,Inputs!$C$39)))-'Year Schedule'!$K$46+'Year Schedule'!$L$46)</f>
        <v>#VALUE!</v>
      </c>
      <c r="AT221" s="0" t="e">
        <f aca="true">MAX(0,AS221*(1+(_xlfn.NORM.INV(RAND(),Inputs!$D$39,Inputs!$C$39)))-'Year Schedule'!$K$47+'Year Schedule'!$L$47)</f>
        <v>#VALUE!</v>
      </c>
      <c r="AU221" s="0" t="e">
        <f aca="true">MAX(0,AT221*(1+(_xlfn.NORM.INV(RAND(),Inputs!$D$39,Inputs!$C$39)))-'Year Schedule'!$K$48+'Year Schedule'!$L$48)</f>
        <v>#VALUE!</v>
      </c>
      <c r="AV221" s="0" t="e">
        <f aca="true">MAX(0,AU221*(1+(_xlfn.NORM.INV(RAND(),Inputs!$D$39,Inputs!$C$39)))-'Year Schedule'!$K$49+'Year Schedule'!$L$49)</f>
        <v>#VALUE!</v>
      </c>
      <c r="AW221" s="0" t="e">
        <f aca="true">MAX(0,AV221*(1+(_xlfn.NORM.INV(RAND(),Inputs!$D$39,Inputs!$C$39)))-'Year Schedule'!$K$50+'Year Schedule'!$L$50)</f>
        <v>#VALUE!</v>
      </c>
      <c r="AX221" s="0" t="e">
        <f aca="true">MAX(0,AW221*(1+(_xlfn.NORM.INV(RAND(),Inputs!$D$39,Inputs!$C$39)))-'Year Schedule'!$K$51+'Year Schedule'!$L$51)</f>
        <v>#VALUE!</v>
      </c>
      <c r="AY221" s="0" t="e">
        <f aca="true">MAX(0,AX221*(1+(_xlfn.NORM.INV(RAND(),Inputs!$D$39,Inputs!$C$39)))-'Year Schedule'!$K$52+'Year Schedule'!$L$52)</f>
        <v>#VALUE!</v>
      </c>
      <c r="AZ221" s="0" t="e">
        <f aca="true">MAX(0,AY221*(1+(_xlfn.NORM.INV(RAND(),Inputs!$D$39,Inputs!$C$39)))-'Year Schedule'!$K$53+'Year Schedule'!$L$53)</f>
        <v>#VALUE!</v>
      </c>
      <c r="BA221" s="0" t="e">
        <f aca="false">INDEX(C221:AZ221,1,Inputs!$C$6)</f>
        <v>#VALUE!</v>
      </c>
      <c r="BB221" s="0" t="n">
        <f aca="false">IFERROR(EXP(SUMPRODUCT(LN((C221:INDEX(C221:AZ221,1,Inputs!$C$6)+$C$1004:INDEX($C$1004:$AZ$1004,1,Inputs!$C$6))/B221:INDEX(B221:AY221,1,Inputs!$C$6)))/Inputs!$C$6)-1,-1)</f>
        <v>-1</v>
      </c>
    </row>
    <row r="222" customFormat="false" ht="15" hidden="false" customHeight="true" outlineLevel="0" collapsed="false">
      <c r="A222" s="0" t="n">
        <v>220</v>
      </c>
      <c r="B222" s="177" t="n">
        <f aca="false">Inputs!$C$38</f>
        <v>0</v>
      </c>
      <c r="C222" s="0" t="e">
        <f aca="true">MAX(0,B222*(1+(_xlfn.NORM.INV(RAND(),Inputs!$D$39,Inputs!$C$39)))-'Year Schedule'!$K$4+'Year Schedule'!$L$4)</f>
        <v>#VALUE!</v>
      </c>
      <c r="D222" s="0" t="e">
        <f aca="true">MAX(0,C222*(1+(_xlfn.NORM.INV(RAND(),Inputs!$D$39,Inputs!$C$39)))-'Year Schedule'!$K$5+'Year Schedule'!$L$5)</f>
        <v>#VALUE!</v>
      </c>
      <c r="E222" s="0" t="e">
        <f aca="true">MAX(0,D222*(1+(_xlfn.NORM.INV(RAND(),Inputs!$D$39,Inputs!$C$39)))-'Year Schedule'!$K$6+'Year Schedule'!$L$6)</f>
        <v>#VALUE!</v>
      </c>
      <c r="F222" s="0" t="e">
        <f aca="true">MAX(0,E222*(1+(_xlfn.NORM.INV(RAND(),Inputs!$D$39,Inputs!$C$39)))-'Year Schedule'!$K$7+'Year Schedule'!$L$7)</f>
        <v>#VALUE!</v>
      </c>
      <c r="G222" s="0" t="e">
        <f aca="true">MAX(0,F222*(1+(_xlfn.NORM.INV(RAND(),Inputs!$D$39,Inputs!$C$39)))-'Year Schedule'!$K$8+'Year Schedule'!$L$8)</f>
        <v>#VALUE!</v>
      </c>
      <c r="H222" s="0" t="e">
        <f aca="true">MAX(0,G222*(1+(_xlfn.NORM.INV(RAND(),Inputs!$D$39,Inputs!$C$39)))-'Year Schedule'!$K$9+'Year Schedule'!$L$9)</f>
        <v>#VALUE!</v>
      </c>
      <c r="I222" s="0" t="e">
        <f aca="true">MAX(0,H222*(1+(_xlfn.NORM.INV(RAND(),Inputs!$D$39,Inputs!$C$39)))-'Year Schedule'!$K$10+'Year Schedule'!$L$10)</f>
        <v>#VALUE!</v>
      </c>
      <c r="J222" s="0" t="e">
        <f aca="true">MAX(0,I222*(1+(_xlfn.NORM.INV(RAND(),Inputs!$D$39,Inputs!$C$39)))-'Year Schedule'!$K$11+'Year Schedule'!$L$11)</f>
        <v>#VALUE!</v>
      </c>
      <c r="K222" s="0" t="e">
        <f aca="true">MAX(0,J222*(1+(_xlfn.NORM.INV(RAND(),Inputs!$D$39,Inputs!$C$39)))-'Year Schedule'!$K$12+'Year Schedule'!$L$12)</f>
        <v>#VALUE!</v>
      </c>
      <c r="L222" s="0" t="e">
        <f aca="true">MAX(0,K222*(1+(_xlfn.NORM.INV(RAND(),Inputs!$D$39,Inputs!$C$39)))-'Year Schedule'!$K$13+'Year Schedule'!$L$13)</f>
        <v>#VALUE!</v>
      </c>
      <c r="M222" s="0" t="e">
        <f aca="true">MAX(0,L222*(1+(_xlfn.NORM.INV(RAND(),Inputs!$D$39,Inputs!$C$39)))-'Year Schedule'!$K$14+'Year Schedule'!$L$14)</f>
        <v>#VALUE!</v>
      </c>
      <c r="N222" s="0" t="e">
        <f aca="true">MAX(0,M222*(1+(_xlfn.NORM.INV(RAND(),Inputs!$D$39,Inputs!$C$39)))-'Year Schedule'!$K$15+'Year Schedule'!$L$15)</f>
        <v>#VALUE!</v>
      </c>
      <c r="O222" s="0" t="e">
        <f aca="true">MAX(0,N222*(1+(_xlfn.NORM.INV(RAND(),Inputs!$D$39,Inputs!$C$39)))-'Year Schedule'!$K$16+'Year Schedule'!$L$16)</f>
        <v>#VALUE!</v>
      </c>
      <c r="P222" s="0" t="e">
        <f aca="true">MAX(0,O222*(1+(_xlfn.NORM.INV(RAND(),Inputs!$D$39,Inputs!$C$39)))-'Year Schedule'!$K$17+'Year Schedule'!$L$17)</f>
        <v>#VALUE!</v>
      </c>
      <c r="Q222" s="0" t="e">
        <f aca="true">MAX(0,P222*(1+(_xlfn.NORM.INV(RAND(),Inputs!$D$39,Inputs!$C$39)))-'Year Schedule'!$K$18+'Year Schedule'!$L$18)</f>
        <v>#VALUE!</v>
      </c>
      <c r="R222" s="0" t="e">
        <f aca="true">MAX(0,Q222*(1+(_xlfn.NORM.INV(RAND(),Inputs!$D$39,Inputs!$C$39)))-'Year Schedule'!$K$19+'Year Schedule'!$L$19)</f>
        <v>#VALUE!</v>
      </c>
      <c r="S222" s="0" t="e">
        <f aca="true">MAX(0,R222*(1+(_xlfn.NORM.INV(RAND(),Inputs!$D$39,Inputs!$C$39)))-'Year Schedule'!$K$20+'Year Schedule'!$L$20)</f>
        <v>#VALUE!</v>
      </c>
      <c r="T222" s="0" t="e">
        <f aca="true">MAX(0,S222*(1+(_xlfn.NORM.INV(RAND(),Inputs!$D$39,Inputs!$C$39)))-'Year Schedule'!$K$21+'Year Schedule'!$L$21)</f>
        <v>#VALUE!</v>
      </c>
      <c r="U222" s="0" t="e">
        <f aca="true">MAX(0,T222*(1+(_xlfn.NORM.INV(RAND(),Inputs!$D$39,Inputs!$C$39)))-'Year Schedule'!$K$22+'Year Schedule'!$L$22)</f>
        <v>#VALUE!</v>
      </c>
      <c r="V222" s="0" t="e">
        <f aca="true">MAX(0,U222*(1+(_xlfn.NORM.INV(RAND(),Inputs!$D$39,Inputs!$C$39)))-'Year Schedule'!$K$23+'Year Schedule'!$L$23)</f>
        <v>#VALUE!</v>
      </c>
      <c r="W222" s="0" t="e">
        <f aca="true">MAX(0,V222*(1+(_xlfn.NORM.INV(RAND(),Inputs!$D$39,Inputs!$C$39)))-'Year Schedule'!$K$24+'Year Schedule'!$L$24)</f>
        <v>#VALUE!</v>
      </c>
      <c r="X222" s="0" t="e">
        <f aca="true">MAX(0,W222*(1+(_xlfn.NORM.INV(RAND(),Inputs!$D$39,Inputs!$C$39)))-'Year Schedule'!$K$25+'Year Schedule'!$L$25)</f>
        <v>#VALUE!</v>
      </c>
      <c r="Y222" s="0" t="e">
        <f aca="true">MAX(0,X222*(1+(_xlfn.NORM.INV(RAND(),Inputs!$D$39,Inputs!$C$39)))-'Year Schedule'!$K$26+'Year Schedule'!$L$26)</f>
        <v>#VALUE!</v>
      </c>
      <c r="Z222" s="0" t="e">
        <f aca="true">MAX(0,Y222*(1+(_xlfn.NORM.INV(RAND(),Inputs!$D$39,Inputs!$C$39)))-'Year Schedule'!$K$27+'Year Schedule'!$L$27)</f>
        <v>#VALUE!</v>
      </c>
      <c r="AA222" s="0" t="e">
        <f aca="true">MAX(0,Z222*(1+(_xlfn.NORM.INV(RAND(),Inputs!$D$39,Inputs!$C$39)))-'Year Schedule'!$K$28+'Year Schedule'!$L$28)</f>
        <v>#VALUE!</v>
      </c>
      <c r="AB222" s="0" t="e">
        <f aca="true">MAX(0,AA222*(1+(_xlfn.NORM.INV(RAND(),Inputs!$D$39,Inputs!$C$39)))-'Year Schedule'!$K$29+'Year Schedule'!$L$29)</f>
        <v>#VALUE!</v>
      </c>
      <c r="AC222" s="0" t="e">
        <f aca="true">MAX(0,AB222*(1+(_xlfn.NORM.INV(RAND(),Inputs!$D$39,Inputs!$C$39)))-'Year Schedule'!$K$30+'Year Schedule'!$L$30)</f>
        <v>#VALUE!</v>
      </c>
      <c r="AD222" s="0" t="e">
        <f aca="true">MAX(0,AC222*(1+(_xlfn.NORM.INV(RAND(),Inputs!$D$39,Inputs!$C$39)))-'Year Schedule'!$K$31+'Year Schedule'!$L$31)</f>
        <v>#VALUE!</v>
      </c>
      <c r="AE222" s="0" t="e">
        <f aca="true">MAX(0,AD222*(1+(_xlfn.NORM.INV(RAND(),Inputs!$D$39,Inputs!$C$39)))-'Year Schedule'!$K$32+'Year Schedule'!$L$32)</f>
        <v>#VALUE!</v>
      </c>
      <c r="AF222" s="0" t="e">
        <f aca="true">MAX(0,AE222*(1+(_xlfn.NORM.INV(RAND(),Inputs!$D$39,Inputs!$C$39)))-'Year Schedule'!$K$33+'Year Schedule'!$L$33)</f>
        <v>#VALUE!</v>
      </c>
      <c r="AG222" s="0" t="e">
        <f aca="true">MAX(0,AF222*(1+(_xlfn.NORM.INV(RAND(),Inputs!$D$39,Inputs!$C$39)))-'Year Schedule'!$K$34+'Year Schedule'!$L$34)</f>
        <v>#VALUE!</v>
      </c>
      <c r="AH222" s="0" t="e">
        <f aca="true">MAX(0,AG222*(1+(_xlfn.NORM.INV(RAND(),Inputs!$D$39,Inputs!$C$39)))-'Year Schedule'!$K$35+'Year Schedule'!$L$35)</f>
        <v>#VALUE!</v>
      </c>
      <c r="AI222" s="0" t="e">
        <f aca="true">MAX(0,AH222*(1+(_xlfn.NORM.INV(RAND(),Inputs!$D$39,Inputs!$C$39)))-'Year Schedule'!$K$36+'Year Schedule'!$L$36)</f>
        <v>#VALUE!</v>
      </c>
      <c r="AJ222" s="0" t="e">
        <f aca="true">MAX(0,AI222*(1+(_xlfn.NORM.INV(RAND(),Inputs!$D$39,Inputs!$C$39)))-'Year Schedule'!$K$37+'Year Schedule'!$L$37)</f>
        <v>#VALUE!</v>
      </c>
      <c r="AK222" s="0" t="e">
        <f aca="true">MAX(0,AJ222*(1+(_xlfn.NORM.INV(RAND(),Inputs!$D$39,Inputs!$C$39)))-'Year Schedule'!$K$38+'Year Schedule'!$L$38)</f>
        <v>#VALUE!</v>
      </c>
      <c r="AL222" s="0" t="e">
        <f aca="true">MAX(0,AK222*(1+(_xlfn.NORM.INV(RAND(),Inputs!$D$39,Inputs!$C$39)))-'Year Schedule'!$K$39+'Year Schedule'!$L$39)</f>
        <v>#VALUE!</v>
      </c>
      <c r="AM222" s="0" t="e">
        <f aca="true">MAX(0,AL222*(1+(_xlfn.NORM.INV(RAND(),Inputs!$D$39,Inputs!$C$39)))-'Year Schedule'!$K$40+'Year Schedule'!$L$40)</f>
        <v>#VALUE!</v>
      </c>
      <c r="AN222" s="0" t="e">
        <f aca="true">MAX(0,AM222*(1+(_xlfn.NORM.INV(RAND(),Inputs!$D$39,Inputs!$C$39)))-'Year Schedule'!$K$41+'Year Schedule'!$L$41)</f>
        <v>#VALUE!</v>
      </c>
      <c r="AO222" s="0" t="e">
        <f aca="true">MAX(0,AN222*(1+(_xlfn.NORM.INV(RAND(),Inputs!$D$39,Inputs!$C$39)))-'Year Schedule'!$K$42+'Year Schedule'!$L$42)</f>
        <v>#VALUE!</v>
      </c>
      <c r="AP222" s="0" t="e">
        <f aca="true">MAX(0,AO222*(1+(_xlfn.NORM.INV(RAND(),Inputs!$D$39,Inputs!$C$39)))-'Year Schedule'!$K$43+'Year Schedule'!$L$43)</f>
        <v>#VALUE!</v>
      </c>
      <c r="AQ222" s="0" t="e">
        <f aca="true">MAX(0,AP222*(1+(_xlfn.NORM.INV(RAND(),Inputs!$D$39,Inputs!$C$39)))-'Year Schedule'!$K$44+'Year Schedule'!$L$44)</f>
        <v>#VALUE!</v>
      </c>
      <c r="AR222" s="0" t="e">
        <f aca="true">MAX(0,AQ222*(1+(_xlfn.NORM.INV(RAND(),Inputs!$D$39,Inputs!$C$39)))-'Year Schedule'!$K$45+'Year Schedule'!$L$45)</f>
        <v>#VALUE!</v>
      </c>
      <c r="AS222" s="0" t="e">
        <f aca="true">MAX(0,AR222*(1+(_xlfn.NORM.INV(RAND(),Inputs!$D$39,Inputs!$C$39)))-'Year Schedule'!$K$46+'Year Schedule'!$L$46)</f>
        <v>#VALUE!</v>
      </c>
      <c r="AT222" s="0" t="e">
        <f aca="true">MAX(0,AS222*(1+(_xlfn.NORM.INV(RAND(),Inputs!$D$39,Inputs!$C$39)))-'Year Schedule'!$K$47+'Year Schedule'!$L$47)</f>
        <v>#VALUE!</v>
      </c>
      <c r="AU222" s="0" t="e">
        <f aca="true">MAX(0,AT222*(1+(_xlfn.NORM.INV(RAND(),Inputs!$D$39,Inputs!$C$39)))-'Year Schedule'!$K$48+'Year Schedule'!$L$48)</f>
        <v>#VALUE!</v>
      </c>
      <c r="AV222" s="0" t="e">
        <f aca="true">MAX(0,AU222*(1+(_xlfn.NORM.INV(RAND(),Inputs!$D$39,Inputs!$C$39)))-'Year Schedule'!$K$49+'Year Schedule'!$L$49)</f>
        <v>#VALUE!</v>
      </c>
      <c r="AW222" s="0" t="e">
        <f aca="true">MAX(0,AV222*(1+(_xlfn.NORM.INV(RAND(),Inputs!$D$39,Inputs!$C$39)))-'Year Schedule'!$K$50+'Year Schedule'!$L$50)</f>
        <v>#VALUE!</v>
      </c>
      <c r="AX222" s="0" t="e">
        <f aca="true">MAX(0,AW222*(1+(_xlfn.NORM.INV(RAND(),Inputs!$D$39,Inputs!$C$39)))-'Year Schedule'!$K$51+'Year Schedule'!$L$51)</f>
        <v>#VALUE!</v>
      </c>
      <c r="AY222" s="0" t="e">
        <f aca="true">MAX(0,AX222*(1+(_xlfn.NORM.INV(RAND(),Inputs!$D$39,Inputs!$C$39)))-'Year Schedule'!$K$52+'Year Schedule'!$L$52)</f>
        <v>#VALUE!</v>
      </c>
      <c r="AZ222" s="0" t="e">
        <f aca="true">MAX(0,AY222*(1+(_xlfn.NORM.INV(RAND(),Inputs!$D$39,Inputs!$C$39)))-'Year Schedule'!$K$53+'Year Schedule'!$L$53)</f>
        <v>#VALUE!</v>
      </c>
      <c r="BA222" s="0" t="e">
        <f aca="false">INDEX(C222:AZ222,1,Inputs!$C$6)</f>
        <v>#VALUE!</v>
      </c>
      <c r="BB222" s="0" t="n">
        <f aca="false">IFERROR(EXP(SUMPRODUCT(LN((C222:INDEX(C222:AZ222,1,Inputs!$C$6)+$C$1004:INDEX($C$1004:$AZ$1004,1,Inputs!$C$6))/B222:INDEX(B222:AY222,1,Inputs!$C$6)))/Inputs!$C$6)-1,-1)</f>
        <v>-1</v>
      </c>
    </row>
    <row r="223" customFormat="false" ht="15" hidden="false" customHeight="true" outlineLevel="0" collapsed="false">
      <c r="A223" s="0" t="n">
        <v>221</v>
      </c>
      <c r="B223" s="177" t="n">
        <f aca="false">Inputs!$C$38</f>
        <v>0</v>
      </c>
      <c r="C223" s="0" t="e">
        <f aca="true">MAX(0,B223*(1+(_xlfn.NORM.INV(RAND(),Inputs!$D$39,Inputs!$C$39)))-'Year Schedule'!$K$4+'Year Schedule'!$L$4)</f>
        <v>#VALUE!</v>
      </c>
      <c r="D223" s="0" t="e">
        <f aca="true">MAX(0,C223*(1+(_xlfn.NORM.INV(RAND(),Inputs!$D$39,Inputs!$C$39)))-'Year Schedule'!$K$5+'Year Schedule'!$L$5)</f>
        <v>#VALUE!</v>
      </c>
      <c r="E223" s="0" t="e">
        <f aca="true">MAX(0,D223*(1+(_xlfn.NORM.INV(RAND(),Inputs!$D$39,Inputs!$C$39)))-'Year Schedule'!$K$6+'Year Schedule'!$L$6)</f>
        <v>#VALUE!</v>
      </c>
      <c r="F223" s="0" t="e">
        <f aca="true">MAX(0,E223*(1+(_xlfn.NORM.INV(RAND(),Inputs!$D$39,Inputs!$C$39)))-'Year Schedule'!$K$7+'Year Schedule'!$L$7)</f>
        <v>#VALUE!</v>
      </c>
      <c r="G223" s="0" t="e">
        <f aca="true">MAX(0,F223*(1+(_xlfn.NORM.INV(RAND(),Inputs!$D$39,Inputs!$C$39)))-'Year Schedule'!$K$8+'Year Schedule'!$L$8)</f>
        <v>#VALUE!</v>
      </c>
      <c r="H223" s="0" t="e">
        <f aca="true">MAX(0,G223*(1+(_xlfn.NORM.INV(RAND(),Inputs!$D$39,Inputs!$C$39)))-'Year Schedule'!$K$9+'Year Schedule'!$L$9)</f>
        <v>#VALUE!</v>
      </c>
      <c r="I223" s="0" t="e">
        <f aca="true">MAX(0,H223*(1+(_xlfn.NORM.INV(RAND(),Inputs!$D$39,Inputs!$C$39)))-'Year Schedule'!$K$10+'Year Schedule'!$L$10)</f>
        <v>#VALUE!</v>
      </c>
      <c r="J223" s="0" t="e">
        <f aca="true">MAX(0,I223*(1+(_xlfn.NORM.INV(RAND(),Inputs!$D$39,Inputs!$C$39)))-'Year Schedule'!$K$11+'Year Schedule'!$L$11)</f>
        <v>#VALUE!</v>
      </c>
      <c r="K223" s="0" t="e">
        <f aca="true">MAX(0,J223*(1+(_xlfn.NORM.INV(RAND(),Inputs!$D$39,Inputs!$C$39)))-'Year Schedule'!$K$12+'Year Schedule'!$L$12)</f>
        <v>#VALUE!</v>
      </c>
      <c r="L223" s="0" t="e">
        <f aca="true">MAX(0,K223*(1+(_xlfn.NORM.INV(RAND(),Inputs!$D$39,Inputs!$C$39)))-'Year Schedule'!$K$13+'Year Schedule'!$L$13)</f>
        <v>#VALUE!</v>
      </c>
      <c r="M223" s="0" t="e">
        <f aca="true">MAX(0,L223*(1+(_xlfn.NORM.INV(RAND(),Inputs!$D$39,Inputs!$C$39)))-'Year Schedule'!$K$14+'Year Schedule'!$L$14)</f>
        <v>#VALUE!</v>
      </c>
      <c r="N223" s="0" t="e">
        <f aca="true">MAX(0,M223*(1+(_xlfn.NORM.INV(RAND(),Inputs!$D$39,Inputs!$C$39)))-'Year Schedule'!$K$15+'Year Schedule'!$L$15)</f>
        <v>#VALUE!</v>
      </c>
      <c r="O223" s="0" t="e">
        <f aca="true">MAX(0,N223*(1+(_xlfn.NORM.INV(RAND(),Inputs!$D$39,Inputs!$C$39)))-'Year Schedule'!$K$16+'Year Schedule'!$L$16)</f>
        <v>#VALUE!</v>
      </c>
      <c r="P223" s="0" t="e">
        <f aca="true">MAX(0,O223*(1+(_xlfn.NORM.INV(RAND(),Inputs!$D$39,Inputs!$C$39)))-'Year Schedule'!$K$17+'Year Schedule'!$L$17)</f>
        <v>#VALUE!</v>
      </c>
      <c r="Q223" s="0" t="e">
        <f aca="true">MAX(0,P223*(1+(_xlfn.NORM.INV(RAND(),Inputs!$D$39,Inputs!$C$39)))-'Year Schedule'!$K$18+'Year Schedule'!$L$18)</f>
        <v>#VALUE!</v>
      </c>
      <c r="R223" s="0" t="e">
        <f aca="true">MAX(0,Q223*(1+(_xlfn.NORM.INV(RAND(),Inputs!$D$39,Inputs!$C$39)))-'Year Schedule'!$K$19+'Year Schedule'!$L$19)</f>
        <v>#VALUE!</v>
      </c>
      <c r="S223" s="0" t="e">
        <f aca="true">MAX(0,R223*(1+(_xlfn.NORM.INV(RAND(),Inputs!$D$39,Inputs!$C$39)))-'Year Schedule'!$K$20+'Year Schedule'!$L$20)</f>
        <v>#VALUE!</v>
      </c>
      <c r="T223" s="0" t="e">
        <f aca="true">MAX(0,S223*(1+(_xlfn.NORM.INV(RAND(),Inputs!$D$39,Inputs!$C$39)))-'Year Schedule'!$K$21+'Year Schedule'!$L$21)</f>
        <v>#VALUE!</v>
      </c>
      <c r="U223" s="0" t="e">
        <f aca="true">MAX(0,T223*(1+(_xlfn.NORM.INV(RAND(),Inputs!$D$39,Inputs!$C$39)))-'Year Schedule'!$K$22+'Year Schedule'!$L$22)</f>
        <v>#VALUE!</v>
      </c>
      <c r="V223" s="0" t="e">
        <f aca="true">MAX(0,U223*(1+(_xlfn.NORM.INV(RAND(),Inputs!$D$39,Inputs!$C$39)))-'Year Schedule'!$K$23+'Year Schedule'!$L$23)</f>
        <v>#VALUE!</v>
      </c>
      <c r="W223" s="0" t="e">
        <f aca="true">MAX(0,V223*(1+(_xlfn.NORM.INV(RAND(),Inputs!$D$39,Inputs!$C$39)))-'Year Schedule'!$K$24+'Year Schedule'!$L$24)</f>
        <v>#VALUE!</v>
      </c>
      <c r="X223" s="0" t="e">
        <f aca="true">MAX(0,W223*(1+(_xlfn.NORM.INV(RAND(),Inputs!$D$39,Inputs!$C$39)))-'Year Schedule'!$K$25+'Year Schedule'!$L$25)</f>
        <v>#VALUE!</v>
      </c>
      <c r="Y223" s="0" t="e">
        <f aca="true">MAX(0,X223*(1+(_xlfn.NORM.INV(RAND(),Inputs!$D$39,Inputs!$C$39)))-'Year Schedule'!$K$26+'Year Schedule'!$L$26)</f>
        <v>#VALUE!</v>
      </c>
      <c r="Z223" s="0" t="e">
        <f aca="true">MAX(0,Y223*(1+(_xlfn.NORM.INV(RAND(),Inputs!$D$39,Inputs!$C$39)))-'Year Schedule'!$K$27+'Year Schedule'!$L$27)</f>
        <v>#VALUE!</v>
      </c>
      <c r="AA223" s="0" t="e">
        <f aca="true">MAX(0,Z223*(1+(_xlfn.NORM.INV(RAND(),Inputs!$D$39,Inputs!$C$39)))-'Year Schedule'!$K$28+'Year Schedule'!$L$28)</f>
        <v>#VALUE!</v>
      </c>
      <c r="AB223" s="0" t="e">
        <f aca="true">MAX(0,AA223*(1+(_xlfn.NORM.INV(RAND(),Inputs!$D$39,Inputs!$C$39)))-'Year Schedule'!$K$29+'Year Schedule'!$L$29)</f>
        <v>#VALUE!</v>
      </c>
      <c r="AC223" s="0" t="e">
        <f aca="true">MAX(0,AB223*(1+(_xlfn.NORM.INV(RAND(),Inputs!$D$39,Inputs!$C$39)))-'Year Schedule'!$K$30+'Year Schedule'!$L$30)</f>
        <v>#VALUE!</v>
      </c>
      <c r="AD223" s="0" t="e">
        <f aca="true">MAX(0,AC223*(1+(_xlfn.NORM.INV(RAND(),Inputs!$D$39,Inputs!$C$39)))-'Year Schedule'!$K$31+'Year Schedule'!$L$31)</f>
        <v>#VALUE!</v>
      </c>
      <c r="AE223" s="0" t="e">
        <f aca="true">MAX(0,AD223*(1+(_xlfn.NORM.INV(RAND(),Inputs!$D$39,Inputs!$C$39)))-'Year Schedule'!$K$32+'Year Schedule'!$L$32)</f>
        <v>#VALUE!</v>
      </c>
      <c r="AF223" s="0" t="e">
        <f aca="true">MAX(0,AE223*(1+(_xlfn.NORM.INV(RAND(),Inputs!$D$39,Inputs!$C$39)))-'Year Schedule'!$K$33+'Year Schedule'!$L$33)</f>
        <v>#VALUE!</v>
      </c>
      <c r="AG223" s="0" t="e">
        <f aca="true">MAX(0,AF223*(1+(_xlfn.NORM.INV(RAND(),Inputs!$D$39,Inputs!$C$39)))-'Year Schedule'!$K$34+'Year Schedule'!$L$34)</f>
        <v>#VALUE!</v>
      </c>
      <c r="AH223" s="0" t="e">
        <f aca="true">MAX(0,AG223*(1+(_xlfn.NORM.INV(RAND(),Inputs!$D$39,Inputs!$C$39)))-'Year Schedule'!$K$35+'Year Schedule'!$L$35)</f>
        <v>#VALUE!</v>
      </c>
      <c r="AI223" s="0" t="e">
        <f aca="true">MAX(0,AH223*(1+(_xlfn.NORM.INV(RAND(),Inputs!$D$39,Inputs!$C$39)))-'Year Schedule'!$K$36+'Year Schedule'!$L$36)</f>
        <v>#VALUE!</v>
      </c>
      <c r="AJ223" s="0" t="e">
        <f aca="true">MAX(0,AI223*(1+(_xlfn.NORM.INV(RAND(),Inputs!$D$39,Inputs!$C$39)))-'Year Schedule'!$K$37+'Year Schedule'!$L$37)</f>
        <v>#VALUE!</v>
      </c>
      <c r="AK223" s="0" t="e">
        <f aca="true">MAX(0,AJ223*(1+(_xlfn.NORM.INV(RAND(),Inputs!$D$39,Inputs!$C$39)))-'Year Schedule'!$K$38+'Year Schedule'!$L$38)</f>
        <v>#VALUE!</v>
      </c>
      <c r="AL223" s="0" t="e">
        <f aca="true">MAX(0,AK223*(1+(_xlfn.NORM.INV(RAND(),Inputs!$D$39,Inputs!$C$39)))-'Year Schedule'!$K$39+'Year Schedule'!$L$39)</f>
        <v>#VALUE!</v>
      </c>
      <c r="AM223" s="0" t="e">
        <f aca="true">MAX(0,AL223*(1+(_xlfn.NORM.INV(RAND(),Inputs!$D$39,Inputs!$C$39)))-'Year Schedule'!$K$40+'Year Schedule'!$L$40)</f>
        <v>#VALUE!</v>
      </c>
      <c r="AN223" s="0" t="e">
        <f aca="true">MAX(0,AM223*(1+(_xlfn.NORM.INV(RAND(),Inputs!$D$39,Inputs!$C$39)))-'Year Schedule'!$K$41+'Year Schedule'!$L$41)</f>
        <v>#VALUE!</v>
      </c>
      <c r="AO223" s="0" t="e">
        <f aca="true">MAX(0,AN223*(1+(_xlfn.NORM.INV(RAND(),Inputs!$D$39,Inputs!$C$39)))-'Year Schedule'!$K$42+'Year Schedule'!$L$42)</f>
        <v>#VALUE!</v>
      </c>
      <c r="AP223" s="0" t="e">
        <f aca="true">MAX(0,AO223*(1+(_xlfn.NORM.INV(RAND(),Inputs!$D$39,Inputs!$C$39)))-'Year Schedule'!$K$43+'Year Schedule'!$L$43)</f>
        <v>#VALUE!</v>
      </c>
      <c r="AQ223" s="0" t="e">
        <f aca="true">MAX(0,AP223*(1+(_xlfn.NORM.INV(RAND(),Inputs!$D$39,Inputs!$C$39)))-'Year Schedule'!$K$44+'Year Schedule'!$L$44)</f>
        <v>#VALUE!</v>
      </c>
      <c r="AR223" s="0" t="e">
        <f aca="true">MAX(0,AQ223*(1+(_xlfn.NORM.INV(RAND(),Inputs!$D$39,Inputs!$C$39)))-'Year Schedule'!$K$45+'Year Schedule'!$L$45)</f>
        <v>#VALUE!</v>
      </c>
      <c r="AS223" s="0" t="e">
        <f aca="true">MAX(0,AR223*(1+(_xlfn.NORM.INV(RAND(),Inputs!$D$39,Inputs!$C$39)))-'Year Schedule'!$K$46+'Year Schedule'!$L$46)</f>
        <v>#VALUE!</v>
      </c>
      <c r="AT223" s="0" t="e">
        <f aca="true">MAX(0,AS223*(1+(_xlfn.NORM.INV(RAND(),Inputs!$D$39,Inputs!$C$39)))-'Year Schedule'!$K$47+'Year Schedule'!$L$47)</f>
        <v>#VALUE!</v>
      </c>
      <c r="AU223" s="0" t="e">
        <f aca="true">MAX(0,AT223*(1+(_xlfn.NORM.INV(RAND(),Inputs!$D$39,Inputs!$C$39)))-'Year Schedule'!$K$48+'Year Schedule'!$L$48)</f>
        <v>#VALUE!</v>
      </c>
      <c r="AV223" s="0" t="e">
        <f aca="true">MAX(0,AU223*(1+(_xlfn.NORM.INV(RAND(),Inputs!$D$39,Inputs!$C$39)))-'Year Schedule'!$K$49+'Year Schedule'!$L$49)</f>
        <v>#VALUE!</v>
      </c>
      <c r="AW223" s="0" t="e">
        <f aca="true">MAX(0,AV223*(1+(_xlfn.NORM.INV(RAND(),Inputs!$D$39,Inputs!$C$39)))-'Year Schedule'!$K$50+'Year Schedule'!$L$50)</f>
        <v>#VALUE!</v>
      </c>
      <c r="AX223" s="0" t="e">
        <f aca="true">MAX(0,AW223*(1+(_xlfn.NORM.INV(RAND(),Inputs!$D$39,Inputs!$C$39)))-'Year Schedule'!$K$51+'Year Schedule'!$L$51)</f>
        <v>#VALUE!</v>
      </c>
      <c r="AY223" s="0" t="e">
        <f aca="true">MAX(0,AX223*(1+(_xlfn.NORM.INV(RAND(),Inputs!$D$39,Inputs!$C$39)))-'Year Schedule'!$K$52+'Year Schedule'!$L$52)</f>
        <v>#VALUE!</v>
      </c>
      <c r="AZ223" s="0" t="e">
        <f aca="true">MAX(0,AY223*(1+(_xlfn.NORM.INV(RAND(),Inputs!$D$39,Inputs!$C$39)))-'Year Schedule'!$K$53+'Year Schedule'!$L$53)</f>
        <v>#VALUE!</v>
      </c>
      <c r="BA223" s="0" t="e">
        <f aca="false">INDEX(C223:AZ223,1,Inputs!$C$6)</f>
        <v>#VALUE!</v>
      </c>
      <c r="BB223" s="0" t="n">
        <f aca="false">IFERROR(EXP(SUMPRODUCT(LN((C223:INDEX(C223:AZ223,1,Inputs!$C$6)+$C$1004:INDEX($C$1004:$AZ$1004,1,Inputs!$C$6))/B223:INDEX(B223:AY223,1,Inputs!$C$6)))/Inputs!$C$6)-1,-1)</f>
        <v>-1</v>
      </c>
    </row>
    <row r="224" customFormat="false" ht="15" hidden="false" customHeight="true" outlineLevel="0" collapsed="false">
      <c r="A224" s="0" t="n">
        <v>222</v>
      </c>
      <c r="B224" s="177" t="n">
        <f aca="false">Inputs!$C$38</f>
        <v>0</v>
      </c>
      <c r="C224" s="0" t="e">
        <f aca="true">MAX(0,B224*(1+(_xlfn.NORM.INV(RAND(),Inputs!$D$39,Inputs!$C$39)))-'Year Schedule'!$K$4+'Year Schedule'!$L$4)</f>
        <v>#VALUE!</v>
      </c>
      <c r="D224" s="0" t="e">
        <f aca="true">MAX(0,C224*(1+(_xlfn.NORM.INV(RAND(),Inputs!$D$39,Inputs!$C$39)))-'Year Schedule'!$K$5+'Year Schedule'!$L$5)</f>
        <v>#VALUE!</v>
      </c>
      <c r="E224" s="0" t="e">
        <f aca="true">MAX(0,D224*(1+(_xlfn.NORM.INV(RAND(),Inputs!$D$39,Inputs!$C$39)))-'Year Schedule'!$K$6+'Year Schedule'!$L$6)</f>
        <v>#VALUE!</v>
      </c>
      <c r="F224" s="0" t="e">
        <f aca="true">MAX(0,E224*(1+(_xlfn.NORM.INV(RAND(),Inputs!$D$39,Inputs!$C$39)))-'Year Schedule'!$K$7+'Year Schedule'!$L$7)</f>
        <v>#VALUE!</v>
      </c>
      <c r="G224" s="0" t="e">
        <f aca="true">MAX(0,F224*(1+(_xlfn.NORM.INV(RAND(),Inputs!$D$39,Inputs!$C$39)))-'Year Schedule'!$K$8+'Year Schedule'!$L$8)</f>
        <v>#VALUE!</v>
      </c>
      <c r="H224" s="0" t="e">
        <f aca="true">MAX(0,G224*(1+(_xlfn.NORM.INV(RAND(),Inputs!$D$39,Inputs!$C$39)))-'Year Schedule'!$K$9+'Year Schedule'!$L$9)</f>
        <v>#VALUE!</v>
      </c>
      <c r="I224" s="0" t="e">
        <f aca="true">MAX(0,H224*(1+(_xlfn.NORM.INV(RAND(),Inputs!$D$39,Inputs!$C$39)))-'Year Schedule'!$K$10+'Year Schedule'!$L$10)</f>
        <v>#VALUE!</v>
      </c>
      <c r="J224" s="0" t="e">
        <f aca="true">MAX(0,I224*(1+(_xlfn.NORM.INV(RAND(),Inputs!$D$39,Inputs!$C$39)))-'Year Schedule'!$K$11+'Year Schedule'!$L$11)</f>
        <v>#VALUE!</v>
      </c>
      <c r="K224" s="0" t="e">
        <f aca="true">MAX(0,J224*(1+(_xlfn.NORM.INV(RAND(),Inputs!$D$39,Inputs!$C$39)))-'Year Schedule'!$K$12+'Year Schedule'!$L$12)</f>
        <v>#VALUE!</v>
      </c>
      <c r="L224" s="0" t="e">
        <f aca="true">MAX(0,K224*(1+(_xlfn.NORM.INV(RAND(),Inputs!$D$39,Inputs!$C$39)))-'Year Schedule'!$K$13+'Year Schedule'!$L$13)</f>
        <v>#VALUE!</v>
      </c>
      <c r="M224" s="0" t="e">
        <f aca="true">MAX(0,L224*(1+(_xlfn.NORM.INV(RAND(),Inputs!$D$39,Inputs!$C$39)))-'Year Schedule'!$K$14+'Year Schedule'!$L$14)</f>
        <v>#VALUE!</v>
      </c>
      <c r="N224" s="0" t="e">
        <f aca="true">MAX(0,M224*(1+(_xlfn.NORM.INV(RAND(),Inputs!$D$39,Inputs!$C$39)))-'Year Schedule'!$K$15+'Year Schedule'!$L$15)</f>
        <v>#VALUE!</v>
      </c>
      <c r="O224" s="0" t="e">
        <f aca="true">MAX(0,N224*(1+(_xlfn.NORM.INV(RAND(),Inputs!$D$39,Inputs!$C$39)))-'Year Schedule'!$K$16+'Year Schedule'!$L$16)</f>
        <v>#VALUE!</v>
      </c>
      <c r="P224" s="0" t="e">
        <f aca="true">MAX(0,O224*(1+(_xlfn.NORM.INV(RAND(),Inputs!$D$39,Inputs!$C$39)))-'Year Schedule'!$K$17+'Year Schedule'!$L$17)</f>
        <v>#VALUE!</v>
      </c>
      <c r="Q224" s="0" t="e">
        <f aca="true">MAX(0,P224*(1+(_xlfn.NORM.INV(RAND(),Inputs!$D$39,Inputs!$C$39)))-'Year Schedule'!$K$18+'Year Schedule'!$L$18)</f>
        <v>#VALUE!</v>
      </c>
      <c r="R224" s="0" t="e">
        <f aca="true">MAX(0,Q224*(1+(_xlfn.NORM.INV(RAND(),Inputs!$D$39,Inputs!$C$39)))-'Year Schedule'!$K$19+'Year Schedule'!$L$19)</f>
        <v>#VALUE!</v>
      </c>
      <c r="S224" s="0" t="e">
        <f aca="true">MAX(0,R224*(1+(_xlfn.NORM.INV(RAND(),Inputs!$D$39,Inputs!$C$39)))-'Year Schedule'!$K$20+'Year Schedule'!$L$20)</f>
        <v>#VALUE!</v>
      </c>
      <c r="T224" s="0" t="e">
        <f aca="true">MAX(0,S224*(1+(_xlfn.NORM.INV(RAND(),Inputs!$D$39,Inputs!$C$39)))-'Year Schedule'!$K$21+'Year Schedule'!$L$21)</f>
        <v>#VALUE!</v>
      </c>
      <c r="U224" s="0" t="e">
        <f aca="true">MAX(0,T224*(1+(_xlfn.NORM.INV(RAND(),Inputs!$D$39,Inputs!$C$39)))-'Year Schedule'!$K$22+'Year Schedule'!$L$22)</f>
        <v>#VALUE!</v>
      </c>
      <c r="V224" s="0" t="e">
        <f aca="true">MAX(0,U224*(1+(_xlfn.NORM.INV(RAND(),Inputs!$D$39,Inputs!$C$39)))-'Year Schedule'!$K$23+'Year Schedule'!$L$23)</f>
        <v>#VALUE!</v>
      </c>
      <c r="W224" s="0" t="e">
        <f aca="true">MAX(0,V224*(1+(_xlfn.NORM.INV(RAND(),Inputs!$D$39,Inputs!$C$39)))-'Year Schedule'!$K$24+'Year Schedule'!$L$24)</f>
        <v>#VALUE!</v>
      </c>
      <c r="X224" s="0" t="e">
        <f aca="true">MAX(0,W224*(1+(_xlfn.NORM.INV(RAND(),Inputs!$D$39,Inputs!$C$39)))-'Year Schedule'!$K$25+'Year Schedule'!$L$25)</f>
        <v>#VALUE!</v>
      </c>
      <c r="Y224" s="0" t="e">
        <f aca="true">MAX(0,X224*(1+(_xlfn.NORM.INV(RAND(),Inputs!$D$39,Inputs!$C$39)))-'Year Schedule'!$K$26+'Year Schedule'!$L$26)</f>
        <v>#VALUE!</v>
      </c>
      <c r="Z224" s="0" t="e">
        <f aca="true">MAX(0,Y224*(1+(_xlfn.NORM.INV(RAND(),Inputs!$D$39,Inputs!$C$39)))-'Year Schedule'!$K$27+'Year Schedule'!$L$27)</f>
        <v>#VALUE!</v>
      </c>
      <c r="AA224" s="0" t="e">
        <f aca="true">MAX(0,Z224*(1+(_xlfn.NORM.INV(RAND(),Inputs!$D$39,Inputs!$C$39)))-'Year Schedule'!$K$28+'Year Schedule'!$L$28)</f>
        <v>#VALUE!</v>
      </c>
      <c r="AB224" s="0" t="e">
        <f aca="true">MAX(0,AA224*(1+(_xlfn.NORM.INV(RAND(),Inputs!$D$39,Inputs!$C$39)))-'Year Schedule'!$K$29+'Year Schedule'!$L$29)</f>
        <v>#VALUE!</v>
      </c>
      <c r="AC224" s="0" t="e">
        <f aca="true">MAX(0,AB224*(1+(_xlfn.NORM.INV(RAND(),Inputs!$D$39,Inputs!$C$39)))-'Year Schedule'!$K$30+'Year Schedule'!$L$30)</f>
        <v>#VALUE!</v>
      </c>
      <c r="AD224" s="0" t="e">
        <f aca="true">MAX(0,AC224*(1+(_xlfn.NORM.INV(RAND(),Inputs!$D$39,Inputs!$C$39)))-'Year Schedule'!$K$31+'Year Schedule'!$L$31)</f>
        <v>#VALUE!</v>
      </c>
      <c r="AE224" s="0" t="e">
        <f aca="true">MAX(0,AD224*(1+(_xlfn.NORM.INV(RAND(),Inputs!$D$39,Inputs!$C$39)))-'Year Schedule'!$K$32+'Year Schedule'!$L$32)</f>
        <v>#VALUE!</v>
      </c>
      <c r="AF224" s="0" t="e">
        <f aca="true">MAX(0,AE224*(1+(_xlfn.NORM.INV(RAND(),Inputs!$D$39,Inputs!$C$39)))-'Year Schedule'!$K$33+'Year Schedule'!$L$33)</f>
        <v>#VALUE!</v>
      </c>
      <c r="AG224" s="0" t="e">
        <f aca="true">MAX(0,AF224*(1+(_xlfn.NORM.INV(RAND(),Inputs!$D$39,Inputs!$C$39)))-'Year Schedule'!$K$34+'Year Schedule'!$L$34)</f>
        <v>#VALUE!</v>
      </c>
      <c r="AH224" s="0" t="e">
        <f aca="true">MAX(0,AG224*(1+(_xlfn.NORM.INV(RAND(),Inputs!$D$39,Inputs!$C$39)))-'Year Schedule'!$K$35+'Year Schedule'!$L$35)</f>
        <v>#VALUE!</v>
      </c>
      <c r="AI224" s="0" t="e">
        <f aca="true">MAX(0,AH224*(1+(_xlfn.NORM.INV(RAND(),Inputs!$D$39,Inputs!$C$39)))-'Year Schedule'!$K$36+'Year Schedule'!$L$36)</f>
        <v>#VALUE!</v>
      </c>
      <c r="AJ224" s="0" t="e">
        <f aca="true">MAX(0,AI224*(1+(_xlfn.NORM.INV(RAND(),Inputs!$D$39,Inputs!$C$39)))-'Year Schedule'!$K$37+'Year Schedule'!$L$37)</f>
        <v>#VALUE!</v>
      </c>
      <c r="AK224" s="0" t="e">
        <f aca="true">MAX(0,AJ224*(1+(_xlfn.NORM.INV(RAND(),Inputs!$D$39,Inputs!$C$39)))-'Year Schedule'!$K$38+'Year Schedule'!$L$38)</f>
        <v>#VALUE!</v>
      </c>
      <c r="AL224" s="0" t="e">
        <f aca="true">MAX(0,AK224*(1+(_xlfn.NORM.INV(RAND(),Inputs!$D$39,Inputs!$C$39)))-'Year Schedule'!$K$39+'Year Schedule'!$L$39)</f>
        <v>#VALUE!</v>
      </c>
      <c r="AM224" s="0" t="e">
        <f aca="true">MAX(0,AL224*(1+(_xlfn.NORM.INV(RAND(),Inputs!$D$39,Inputs!$C$39)))-'Year Schedule'!$K$40+'Year Schedule'!$L$40)</f>
        <v>#VALUE!</v>
      </c>
      <c r="AN224" s="0" t="e">
        <f aca="true">MAX(0,AM224*(1+(_xlfn.NORM.INV(RAND(),Inputs!$D$39,Inputs!$C$39)))-'Year Schedule'!$K$41+'Year Schedule'!$L$41)</f>
        <v>#VALUE!</v>
      </c>
      <c r="AO224" s="0" t="e">
        <f aca="true">MAX(0,AN224*(1+(_xlfn.NORM.INV(RAND(),Inputs!$D$39,Inputs!$C$39)))-'Year Schedule'!$K$42+'Year Schedule'!$L$42)</f>
        <v>#VALUE!</v>
      </c>
      <c r="AP224" s="0" t="e">
        <f aca="true">MAX(0,AO224*(1+(_xlfn.NORM.INV(RAND(),Inputs!$D$39,Inputs!$C$39)))-'Year Schedule'!$K$43+'Year Schedule'!$L$43)</f>
        <v>#VALUE!</v>
      </c>
      <c r="AQ224" s="0" t="e">
        <f aca="true">MAX(0,AP224*(1+(_xlfn.NORM.INV(RAND(),Inputs!$D$39,Inputs!$C$39)))-'Year Schedule'!$K$44+'Year Schedule'!$L$44)</f>
        <v>#VALUE!</v>
      </c>
      <c r="AR224" s="0" t="e">
        <f aca="true">MAX(0,AQ224*(1+(_xlfn.NORM.INV(RAND(),Inputs!$D$39,Inputs!$C$39)))-'Year Schedule'!$K$45+'Year Schedule'!$L$45)</f>
        <v>#VALUE!</v>
      </c>
      <c r="AS224" s="0" t="e">
        <f aca="true">MAX(0,AR224*(1+(_xlfn.NORM.INV(RAND(),Inputs!$D$39,Inputs!$C$39)))-'Year Schedule'!$K$46+'Year Schedule'!$L$46)</f>
        <v>#VALUE!</v>
      </c>
      <c r="AT224" s="0" t="e">
        <f aca="true">MAX(0,AS224*(1+(_xlfn.NORM.INV(RAND(),Inputs!$D$39,Inputs!$C$39)))-'Year Schedule'!$K$47+'Year Schedule'!$L$47)</f>
        <v>#VALUE!</v>
      </c>
      <c r="AU224" s="0" t="e">
        <f aca="true">MAX(0,AT224*(1+(_xlfn.NORM.INV(RAND(),Inputs!$D$39,Inputs!$C$39)))-'Year Schedule'!$K$48+'Year Schedule'!$L$48)</f>
        <v>#VALUE!</v>
      </c>
      <c r="AV224" s="0" t="e">
        <f aca="true">MAX(0,AU224*(1+(_xlfn.NORM.INV(RAND(),Inputs!$D$39,Inputs!$C$39)))-'Year Schedule'!$K$49+'Year Schedule'!$L$49)</f>
        <v>#VALUE!</v>
      </c>
      <c r="AW224" s="0" t="e">
        <f aca="true">MAX(0,AV224*(1+(_xlfn.NORM.INV(RAND(),Inputs!$D$39,Inputs!$C$39)))-'Year Schedule'!$K$50+'Year Schedule'!$L$50)</f>
        <v>#VALUE!</v>
      </c>
      <c r="AX224" s="0" t="e">
        <f aca="true">MAX(0,AW224*(1+(_xlfn.NORM.INV(RAND(),Inputs!$D$39,Inputs!$C$39)))-'Year Schedule'!$K$51+'Year Schedule'!$L$51)</f>
        <v>#VALUE!</v>
      </c>
      <c r="AY224" s="0" t="e">
        <f aca="true">MAX(0,AX224*(1+(_xlfn.NORM.INV(RAND(),Inputs!$D$39,Inputs!$C$39)))-'Year Schedule'!$K$52+'Year Schedule'!$L$52)</f>
        <v>#VALUE!</v>
      </c>
      <c r="AZ224" s="0" t="e">
        <f aca="true">MAX(0,AY224*(1+(_xlfn.NORM.INV(RAND(),Inputs!$D$39,Inputs!$C$39)))-'Year Schedule'!$K$53+'Year Schedule'!$L$53)</f>
        <v>#VALUE!</v>
      </c>
      <c r="BA224" s="0" t="e">
        <f aca="false">INDEX(C224:AZ224,1,Inputs!$C$6)</f>
        <v>#VALUE!</v>
      </c>
      <c r="BB224" s="0" t="n">
        <f aca="false">IFERROR(EXP(SUMPRODUCT(LN((C224:INDEX(C224:AZ224,1,Inputs!$C$6)+$C$1004:INDEX($C$1004:$AZ$1004,1,Inputs!$C$6))/B224:INDEX(B224:AY224,1,Inputs!$C$6)))/Inputs!$C$6)-1,-1)</f>
        <v>-1</v>
      </c>
    </row>
    <row r="225" customFormat="false" ht="15" hidden="false" customHeight="true" outlineLevel="0" collapsed="false">
      <c r="A225" s="0" t="n">
        <v>223</v>
      </c>
      <c r="B225" s="177" t="n">
        <f aca="false">Inputs!$C$38</f>
        <v>0</v>
      </c>
      <c r="C225" s="0" t="e">
        <f aca="true">MAX(0,B225*(1+(_xlfn.NORM.INV(RAND(),Inputs!$D$39,Inputs!$C$39)))-'Year Schedule'!$K$4+'Year Schedule'!$L$4)</f>
        <v>#VALUE!</v>
      </c>
      <c r="D225" s="0" t="e">
        <f aca="true">MAX(0,C225*(1+(_xlfn.NORM.INV(RAND(),Inputs!$D$39,Inputs!$C$39)))-'Year Schedule'!$K$5+'Year Schedule'!$L$5)</f>
        <v>#VALUE!</v>
      </c>
      <c r="E225" s="0" t="e">
        <f aca="true">MAX(0,D225*(1+(_xlfn.NORM.INV(RAND(),Inputs!$D$39,Inputs!$C$39)))-'Year Schedule'!$K$6+'Year Schedule'!$L$6)</f>
        <v>#VALUE!</v>
      </c>
      <c r="F225" s="0" t="e">
        <f aca="true">MAX(0,E225*(1+(_xlfn.NORM.INV(RAND(),Inputs!$D$39,Inputs!$C$39)))-'Year Schedule'!$K$7+'Year Schedule'!$L$7)</f>
        <v>#VALUE!</v>
      </c>
      <c r="G225" s="0" t="e">
        <f aca="true">MAX(0,F225*(1+(_xlfn.NORM.INV(RAND(),Inputs!$D$39,Inputs!$C$39)))-'Year Schedule'!$K$8+'Year Schedule'!$L$8)</f>
        <v>#VALUE!</v>
      </c>
      <c r="H225" s="0" t="e">
        <f aca="true">MAX(0,G225*(1+(_xlfn.NORM.INV(RAND(),Inputs!$D$39,Inputs!$C$39)))-'Year Schedule'!$K$9+'Year Schedule'!$L$9)</f>
        <v>#VALUE!</v>
      </c>
      <c r="I225" s="0" t="e">
        <f aca="true">MAX(0,H225*(1+(_xlfn.NORM.INV(RAND(),Inputs!$D$39,Inputs!$C$39)))-'Year Schedule'!$K$10+'Year Schedule'!$L$10)</f>
        <v>#VALUE!</v>
      </c>
      <c r="J225" s="0" t="e">
        <f aca="true">MAX(0,I225*(1+(_xlfn.NORM.INV(RAND(),Inputs!$D$39,Inputs!$C$39)))-'Year Schedule'!$K$11+'Year Schedule'!$L$11)</f>
        <v>#VALUE!</v>
      </c>
      <c r="K225" s="0" t="e">
        <f aca="true">MAX(0,J225*(1+(_xlfn.NORM.INV(RAND(),Inputs!$D$39,Inputs!$C$39)))-'Year Schedule'!$K$12+'Year Schedule'!$L$12)</f>
        <v>#VALUE!</v>
      </c>
      <c r="L225" s="0" t="e">
        <f aca="true">MAX(0,K225*(1+(_xlfn.NORM.INV(RAND(),Inputs!$D$39,Inputs!$C$39)))-'Year Schedule'!$K$13+'Year Schedule'!$L$13)</f>
        <v>#VALUE!</v>
      </c>
      <c r="M225" s="0" t="e">
        <f aca="true">MAX(0,L225*(1+(_xlfn.NORM.INV(RAND(),Inputs!$D$39,Inputs!$C$39)))-'Year Schedule'!$K$14+'Year Schedule'!$L$14)</f>
        <v>#VALUE!</v>
      </c>
      <c r="N225" s="0" t="e">
        <f aca="true">MAX(0,M225*(1+(_xlfn.NORM.INV(RAND(),Inputs!$D$39,Inputs!$C$39)))-'Year Schedule'!$K$15+'Year Schedule'!$L$15)</f>
        <v>#VALUE!</v>
      </c>
      <c r="O225" s="0" t="e">
        <f aca="true">MAX(0,N225*(1+(_xlfn.NORM.INV(RAND(),Inputs!$D$39,Inputs!$C$39)))-'Year Schedule'!$K$16+'Year Schedule'!$L$16)</f>
        <v>#VALUE!</v>
      </c>
      <c r="P225" s="0" t="e">
        <f aca="true">MAX(0,O225*(1+(_xlfn.NORM.INV(RAND(),Inputs!$D$39,Inputs!$C$39)))-'Year Schedule'!$K$17+'Year Schedule'!$L$17)</f>
        <v>#VALUE!</v>
      </c>
      <c r="Q225" s="0" t="e">
        <f aca="true">MAX(0,P225*(1+(_xlfn.NORM.INV(RAND(),Inputs!$D$39,Inputs!$C$39)))-'Year Schedule'!$K$18+'Year Schedule'!$L$18)</f>
        <v>#VALUE!</v>
      </c>
      <c r="R225" s="0" t="e">
        <f aca="true">MAX(0,Q225*(1+(_xlfn.NORM.INV(RAND(),Inputs!$D$39,Inputs!$C$39)))-'Year Schedule'!$K$19+'Year Schedule'!$L$19)</f>
        <v>#VALUE!</v>
      </c>
      <c r="S225" s="0" t="e">
        <f aca="true">MAX(0,R225*(1+(_xlfn.NORM.INV(RAND(),Inputs!$D$39,Inputs!$C$39)))-'Year Schedule'!$K$20+'Year Schedule'!$L$20)</f>
        <v>#VALUE!</v>
      </c>
      <c r="T225" s="0" t="e">
        <f aca="true">MAX(0,S225*(1+(_xlfn.NORM.INV(RAND(),Inputs!$D$39,Inputs!$C$39)))-'Year Schedule'!$K$21+'Year Schedule'!$L$21)</f>
        <v>#VALUE!</v>
      </c>
      <c r="U225" s="0" t="e">
        <f aca="true">MAX(0,T225*(1+(_xlfn.NORM.INV(RAND(),Inputs!$D$39,Inputs!$C$39)))-'Year Schedule'!$K$22+'Year Schedule'!$L$22)</f>
        <v>#VALUE!</v>
      </c>
      <c r="V225" s="0" t="e">
        <f aca="true">MAX(0,U225*(1+(_xlfn.NORM.INV(RAND(),Inputs!$D$39,Inputs!$C$39)))-'Year Schedule'!$K$23+'Year Schedule'!$L$23)</f>
        <v>#VALUE!</v>
      </c>
      <c r="W225" s="0" t="e">
        <f aca="true">MAX(0,V225*(1+(_xlfn.NORM.INV(RAND(),Inputs!$D$39,Inputs!$C$39)))-'Year Schedule'!$K$24+'Year Schedule'!$L$24)</f>
        <v>#VALUE!</v>
      </c>
      <c r="X225" s="0" t="e">
        <f aca="true">MAX(0,W225*(1+(_xlfn.NORM.INV(RAND(),Inputs!$D$39,Inputs!$C$39)))-'Year Schedule'!$K$25+'Year Schedule'!$L$25)</f>
        <v>#VALUE!</v>
      </c>
      <c r="Y225" s="0" t="e">
        <f aca="true">MAX(0,X225*(1+(_xlfn.NORM.INV(RAND(),Inputs!$D$39,Inputs!$C$39)))-'Year Schedule'!$K$26+'Year Schedule'!$L$26)</f>
        <v>#VALUE!</v>
      </c>
      <c r="Z225" s="0" t="e">
        <f aca="true">MAX(0,Y225*(1+(_xlfn.NORM.INV(RAND(),Inputs!$D$39,Inputs!$C$39)))-'Year Schedule'!$K$27+'Year Schedule'!$L$27)</f>
        <v>#VALUE!</v>
      </c>
      <c r="AA225" s="0" t="e">
        <f aca="true">MAX(0,Z225*(1+(_xlfn.NORM.INV(RAND(),Inputs!$D$39,Inputs!$C$39)))-'Year Schedule'!$K$28+'Year Schedule'!$L$28)</f>
        <v>#VALUE!</v>
      </c>
      <c r="AB225" s="0" t="e">
        <f aca="true">MAX(0,AA225*(1+(_xlfn.NORM.INV(RAND(),Inputs!$D$39,Inputs!$C$39)))-'Year Schedule'!$K$29+'Year Schedule'!$L$29)</f>
        <v>#VALUE!</v>
      </c>
      <c r="AC225" s="0" t="e">
        <f aca="true">MAX(0,AB225*(1+(_xlfn.NORM.INV(RAND(),Inputs!$D$39,Inputs!$C$39)))-'Year Schedule'!$K$30+'Year Schedule'!$L$30)</f>
        <v>#VALUE!</v>
      </c>
      <c r="AD225" s="0" t="e">
        <f aca="true">MAX(0,AC225*(1+(_xlfn.NORM.INV(RAND(),Inputs!$D$39,Inputs!$C$39)))-'Year Schedule'!$K$31+'Year Schedule'!$L$31)</f>
        <v>#VALUE!</v>
      </c>
      <c r="AE225" s="0" t="e">
        <f aca="true">MAX(0,AD225*(1+(_xlfn.NORM.INV(RAND(),Inputs!$D$39,Inputs!$C$39)))-'Year Schedule'!$K$32+'Year Schedule'!$L$32)</f>
        <v>#VALUE!</v>
      </c>
      <c r="AF225" s="0" t="e">
        <f aca="true">MAX(0,AE225*(1+(_xlfn.NORM.INV(RAND(),Inputs!$D$39,Inputs!$C$39)))-'Year Schedule'!$K$33+'Year Schedule'!$L$33)</f>
        <v>#VALUE!</v>
      </c>
      <c r="AG225" s="0" t="e">
        <f aca="true">MAX(0,AF225*(1+(_xlfn.NORM.INV(RAND(),Inputs!$D$39,Inputs!$C$39)))-'Year Schedule'!$K$34+'Year Schedule'!$L$34)</f>
        <v>#VALUE!</v>
      </c>
      <c r="AH225" s="0" t="e">
        <f aca="true">MAX(0,AG225*(1+(_xlfn.NORM.INV(RAND(),Inputs!$D$39,Inputs!$C$39)))-'Year Schedule'!$K$35+'Year Schedule'!$L$35)</f>
        <v>#VALUE!</v>
      </c>
      <c r="AI225" s="0" t="e">
        <f aca="true">MAX(0,AH225*(1+(_xlfn.NORM.INV(RAND(),Inputs!$D$39,Inputs!$C$39)))-'Year Schedule'!$K$36+'Year Schedule'!$L$36)</f>
        <v>#VALUE!</v>
      </c>
      <c r="AJ225" s="0" t="e">
        <f aca="true">MAX(0,AI225*(1+(_xlfn.NORM.INV(RAND(),Inputs!$D$39,Inputs!$C$39)))-'Year Schedule'!$K$37+'Year Schedule'!$L$37)</f>
        <v>#VALUE!</v>
      </c>
      <c r="AK225" s="0" t="e">
        <f aca="true">MAX(0,AJ225*(1+(_xlfn.NORM.INV(RAND(),Inputs!$D$39,Inputs!$C$39)))-'Year Schedule'!$K$38+'Year Schedule'!$L$38)</f>
        <v>#VALUE!</v>
      </c>
      <c r="AL225" s="0" t="e">
        <f aca="true">MAX(0,AK225*(1+(_xlfn.NORM.INV(RAND(),Inputs!$D$39,Inputs!$C$39)))-'Year Schedule'!$K$39+'Year Schedule'!$L$39)</f>
        <v>#VALUE!</v>
      </c>
      <c r="AM225" s="0" t="e">
        <f aca="true">MAX(0,AL225*(1+(_xlfn.NORM.INV(RAND(),Inputs!$D$39,Inputs!$C$39)))-'Year Schedule'!$K$40+'Year Schedule'!$L$40)</f>
        <v>#VALUE!</v>
      </c>
      <c r="AN225" s="0" t="e">
        <f aca="true">MAX(0,AM225*(1+(_xlfn.NORM.INV(RAND(),Inputs!$D$39,Inputs!$C$39)))-'Year Schedule'!$K$41+'Year Schedule'!$L$41)</f>
        <v>#VALUE!</v>
      </c>
      <c r="AO225" s="0" t="e">
        <f aca="true">MAX(0,AN225*(1+(_xlfn.NORM.INV(RAND(),Inputs!$D$39,Inputs!$C$39)))-'Year Schedule'!$K$42+'Year Schedule'!$L$42)</f>
        <v>#VALUE!</v>
      </c>
      <c r="AP225" s="0" t="e">
        <f aca="true">MAX(0,AO225*(1+(_xlfn.NORM.INV(RAND(),Inputs!$D$39,Inputs!$C$39)))-'Year Schedule'!$K$43+'Year Schedule'!$L$43)</f>
        <v>#VALUE!</v>
      </c>
      <c r="AQ225" s="0" t="e">
        <f aca="true">MAX(0,AP225*(1+(_xlfn.NORM.INV(RAND(),Inputs!$D$39,Inputs!$C$39)))-'Year Schedule'!$K$44+'Year Schedule'!$L$44)</f>
        <v>#VALUE!</v>
      </c>
      <c r="AR225" s="0" t="e">
        <f aca="true">MAX(0,AQ225*(1+(_xlfn.NORM.INV(RAND(),Inputs!$D$39,Inputs!$C$39)))-'Year Schedule'!$K$45+'Year Schedule'!$L$45)</f>
        <v>#VALUE!</v>
      </c>
      <c r="AS225" s="0" t="e">
        <f aca="true">MAX(0,AR225*(1+(_xlfn.NORM.INV(RAND(),Inputs!$D$39,Inputs!$C$39)))-'Year Schedule'!$K$46+'Year Schedule'!$L$46)</f>
        <v>#VALUE!</v>
      </c>
      <c r="AT225" s="0" t="e">
        <f aca="true">MAX(0,AS225*(1+(_xlfn.NORM.INV(RAND(),Inputs!$D$39,Inputs!$C$39)))-'Year Schedule'!$K$47+'Year Schedule'!$L$47)</f>
        <v>#VALUE!</v>
      </c>
      <c r="AU225" s="0" t="e">
        <f aca="true">MAX(0,AT225*(1+(_xlfn.NORM.INV(RAND(),Inputs!$D$39,Inputs!$C$39)))-'Year Schedule'!$K$48+'Year Schedule'!$L$48)</f>
        <v>#VALUE!</v>
      </c>
      <c r="AV225" s="0" t="e">
        <f aca="true">MAX(0,AU225*(1+(_xlfn.NORM.INV(RAND(),Inputs!$D$39,Inputs!$C$39)))-'Year Schedule'!$K$49+'Year Schedule'!$L$49)</f>
        <v>#VALUE!</v>
      </c>
      <c r="AW225" s="0" t="e">
        <f aca="true">MAX(0,AV225*(1+(_xlfn.NORM.INV(RAND(),Inputs!$D$39,Inputs!$C$39)))-'Year Schedule'!$K$50+'Year Schedule'!$L$50)</f>
        <v>#VALUE!</v>
      </c>
      <c r="AX225" s="0" t="e">
        <f aca="true">MAX(0,AW225*(1+(_xlfn.NORM.INV(RAND(),Inputs!$D$39,Inputs!$C$39)))-'Year Schedule'!$K$51+'Year Schedule'!$L$51)</f>
        <v>#VALUE!</v>
      </c>
      <c r="AY225" s="0" t="e">
        <f aca="true">MAX(0,AX225*(1+(_xlfn.NORM.INV(RAND(),Inputs!$D$39,Inputs!$C$39)))-'Year Schedule'!$K$52+'Year Schedule'!$L$52)</f>
        <v>#VALUE!</v>
      </c>
      <c r="AZ225" s="0" t="e">
        <f aca="true">MAX(0,AY225*(1+(_xlfn.NORM.INV(RAND(),Inputs!$D$39,Inputs!$C$39)))-'Year Schedule'!$K$53+'Year Schedule'!$L$53)</f>
        <v>#VALUE!</v>
      </c>
      <c r="BA225" s="0" t="e">
        <f aca="false">INDEX(C225:AZ225,1,Inputs!$C$6)</f>
        <v>#VALUE!</v>
      </c>
      <c r="BB225" s="0" t="n">
        <f aca="false">IFERROR(EXP(SUMPRODUCT(LN((C225:INDEX(C225:AZ225,1,Inputs!$C$6)+$C$1004:INDEX($C$1004:$AZ$1004,1,Inputs!$C$6))/B225:INDEX(B225:AY225,1,Inputs!$C$6)))/Inputs!$C$6)-1,-1)</f>
        <v>-1</v>
      </c>
    </row>
    <row r="226" customFormat="false" ht="15" hidden="false" customHeight="true" outlineLevel="0" collapsed="false">
      <c r="A226" s="0" t="n">
        <v>224</v>
      </c>
      <c r="B226" s="177" t="n">
        <f aca="false">Inputs!$C$38</f>
        <v>0</v>
      </c>
      <c r="C226" s="0" t="e">
        <f aca="true">MAX(0,B226*(1+(_xlfn.NORM.INV(RAND(),Inputs!$D$39,Inputs!$C$39)))-'Year Schedule'!$K$4+'Year Schedule'!$L$4)</f>
        <v>#VALUE!</v>
      </c>
      <c r="D226" s="0" t="e">
        <f aca="true">MAX(0,C226*(1+(_xlfn.NORM.INV(RAND(),Inputs!$D$39,Inputs!$C$39)))-'Year Schedule'!$K$5+'Year Schedule'!$L$5)</f>
        <v>#VALUE!</v>
      </c>
      <c r="E226" s="0" t="e">
        <f aca="true">MAX(0,D226*(1+(_xlfn.NORM.INV(RAND(),Inputs!$D$39,Inputs!$C$39)))-'Year Schedule'!$K$6+'Year Schedule'!$L$6)</f>
        <v>#VALUE!</v>
      </c>
      <c r="F226" s="0" t="e">
        <f aca="true">MAX(0,E226*(1+(_xlfn.NORM.INV(RAND(),Inputs!$D$39,Inputs!$C$39)))-'Year Schedule'!$K$7+'Year Schedule'!$L$7)</f>
        <v>#VALUE!</v>
      </c>
      <c r="G226" s="0" t="e">
        <f aca="true">MAX(0,F226*(1+(_xlfn.NORM.INV(RAND(),Inputs!$D$39,Inputs!$C$39)))-'Year Schedule'!$K$8+'Year Schedule'!$L$8)</f>
        <v>#VALUE!</v>
      </c>
      <c r="H226" s="0" t="e">
        <f aca="true">MAX(0,G226*(1+(_xlfn.NORM.INV(RAND(),Inputs!$D$39,Inputs!$C$39)))-'Year Schedule'!$K$9+'Year Schedule'!$L$9)</f>
        <v>#VALUE!</v>
      </c>
      <c r="I226" s="0" t="e">
        <f aca="true">MAX(0,H226*(1+(_xlfn.NORM.INV(RAND(),Inputs!$D$39,Inputs!$C$39)))-'Year Schedule'!$K$10+'Year Schedule'!$L$10)</f>
        <v>#VALUE!</v>
      </c>
      <c r="J226" s="0" t="e">
        <f aca="true">MAX(0,I226*(1+(_xlfn.NORM.INV(RAND(),Inputs!$D$39,Inputs!$C$39)))-'Year Schedule'!$K$11+'Year Schedule'!$L$11)</f>
        <v>#VALUE!</v>
      </c>
      <c r="K226" s="0" t="e">
        <f aca="true">MAX(0,J226*(1+(_xlfn.NORM.INV(RAND(),Inputs!$D$39,Inputs!$C$39)))-'Year Schedule'!$K$12+'Year Schedule'!$L$12)</f>
        <v>#VALUE!</v>
      </c>
      <c r="L226" s="0" t="e">
        <f aca="true">MAX(0,K226*(1+(_xlfn.NORM.INV(RAND(),Inputs!$D$39,Inputs!$C$39)))-'Year Schedule'!$K$13+'Year Schedule'!$L$13)</f>
        <v>#VALUE!</v>
      </c>
      <c r="M226" s="0" t="e">
        <f aca="true">MAX(0,L226*(1+(_xlfn.NORM.INV(RAND(),Inputs!$D$39,Inputs!$C$39)))-'Year Schedule'!$K$14+'Year Schedule'!$L$14)</f>
        <v>#VALUE!</v>
      </c>
      <c r="N226" s="0" t="e">
        <f aca="true">MAX(0,M226*(1+(_xlfn.NORM.INV(RAND(),Inputs!$D$39,Inputs!$C$39)))-'Year Schedule'!$K$15+'Year Schedule'!$L$15)</f>
        <v>#VALUE!</v>
      </c>
      <c r="O226" s="0" t="e">
        <f aca="true">MAX(0,N226*(1+(_xlfn.NORM.INV(RAND(),Inputs!$D$39,Inputs!$C$39)))-'Year Schedule'!$K$16+'Year Schedule'!$L$16)</f>
        <v>#VALUE!</v>
      </c>
      <c r="P226" s="0" t="e">
        <f aca="true">MAX(0,O226*(1+(_xlfn.NORM.INV(RAND(),Inputs!$D$39,Inputs!$C$39)))-'Year Schedule'!$K$17+'Year Schedule'!$L$17)</f>
        <v>#VALUE!</v>
      </c>
      <c r="Q226" s="0" t="e">
        <f aca="true">MAX(0,P226*(1+(_xlfn.NORM.INV(RAND(),Inputs!$D$39,Inputs!$C$39)))-'Year Schedule'!$K$18+'Year Schedule'!$L$18)</f>
        <v>#VALUE!</v>
      </c>
      <c r="R226" s="0" t="e">
        <f aca="true">MAX(0,Q226*(1+(_xlfn.NORM.INV(RAND(),Inputs!$D$39,Inputs!$C$39)))-'Year Schedule'!$K$19+'Year Schedule'!$L$19)</f>
        <v>#VALUE!</v>
      </c>
      <c r="S226" s="0" t="e">
        <f aca="true">MAX(0,R226*(1+(_xlfn.NORM.INV(RAND(),Inputs!$D$39,Inputs!$C$39)))-'Year Schedule'!$K$20+'Year Schedule'!$L$20)</f>
        <v>#VALUE!</v>
      </c>
      <c r="T226" s="0" t="e">
        <f aca="true">MAX(0,S226*(1+(_xlfn.NORM.INV(RAND(),Inputs!$D$39,Inputs!$C$39)))-'Year Schedule'!$K$21+'Year Schedule'!$L$21)</f>
        <v>#VALUE!</v>
      </c>
      <c r="U226" s="0" t="e">
        <f aca="true">MAX(0,T226*(1+(_xlfn.NORM.INV(RAND(),Inputs!$D$39,Inputs!$C$39)))-'Year Schedule'!$K$22+'Year Schedule'!$L$22)</f>
        <v>#VALUE!</v>
      </c>
      <c r="V226" s="0" t="e">
        <f aca="true">MAX(0,U226*(1+(_xlfn.NORM.INV(RAND(),Inputs!$D$39,Inputs!$C$39)))-'Year Schedule'!$K$23+'Year Schedule'!$L$23)</f>
        <v>#VALUE!</v>
      </c>
      <c r="W226" s="0" t="e">
        <f aca="true">MAX(0,V226*(1+(_xlfn.NORM.INV(RAND(),Inputs!$D$39,Inputs!$C$39)))-'Year Schedule'!$K$24+'Year Schedule'!$L$24)</f>
        <v>#VALUE!</v>
      </c>
      <c r="X226" s="0" t="e">
        <f aca="true">MAX(0,W226*(1+(_xlfn.NORM.INV(RAND(),Inputs!$D$39,Inputs!$C$39)))-'Year Schedule'!$K$25+'Year Schedule'!$L$25)</f>
        <v>#VALUE!</v>
      </c>
      <c r="Y226" s="0" t="e">
        <f aca="true">MAX(0,X226*(1+(_xlfn.NORM.INV(RAND(),Inputs!$D$39,Inputs!$C$39)))-'Year Schedule'!$K$26+'Year Schedule'!$L$26)</f>
        <v>#VALUE!</v>
      </c>
      <c r="Z226" s="0" t="e">
        <f aca="true">MAX(0,Y226*(1+(_xlfn.NORM.INV(RAND(),Inputs!$D$39,Inputs!$C$39)))-'Year Schedule'!$K$27+'Year Schedule'!$L$27)</f>
        <v>#VALUE!</v>
      </c>
      <c r="AA226" s="0" t="e">
        <f aca="true">MAX(0,Z226*(1+(_xlfn.NORM.INV(RAND(),Inputs!$D$39,Inputs!$C$39)))-'Year Schedule'!$K$28+'Year Schedule'!$L$28)</f>
        <v>#VALUE!</v>
      </c>
      <c r="AB226" s="0" t="e">
        <f aca="true">MAX(0,AA226*(1+(_xlfn.NORM.INV(RAND(),Inputs!$D$39,Inputs!$C$39)))-'Year Schedule'!$K$29+'Year Schedule'!$L$29)</f>
        <v>#VALUE!</v>
      </c>
      <c r="AC226" s="0" t="e">
        <f aca="true">MAX(0,AB226*(1+(_xlfn.NORM.INV(RAND(),Inputs!$D$39,Inputs!$C$39)))-'Year Schedule'!$K$30+'Year Schedule'!$L$30)</f>
        <v>#VALUE!</v>
      </c>
      <c r="AD226" s="0" t="e">
        <f aca="true">MAX(0,AC226*(1+(_xlfn.NORM.INV(RAND(),Inputs!$D$39,Inputs!$C$39)))-'Year Schedule'!$K$31+'Year Schedule'!$L$31)</f>
        <v>#VALUE!</v>
      </c>
      <c r="AE226" s="0" t="e">
        <f aca="true">MAX(0,AD226*(1+(_xlfn.NORM.INV(RAND(),Inputs!$D$39,Inputs!$C$39)))-'Year Schedule'!$K$32+'Year Schedule'!$L$32)</f>
        <v>#VALUE!</v>
      </c>
      <c r="AF226" s="0" t="e">
        <f aca="true">MAX(0,AE226*(1+(_xlfn.NORM.INV(RAND(),Inputs!$D$39,Inputs!$C$39)))-'Year Schedule'!$K$33+'Year Schedule'!$L$33)</f>
        <v>#VALUE!</v>
      </c>
      <c r="AG226" s="0" t="e">
        <f aca="true">MAX(0,AF226*(1+(_xlfn.NORM.INV(RAND(),Inputs!$D$39,Inputs!$C$39)))-'Year Schedule'!$K$34+'Year Schedule'!$L$34)</f>
        <v>#VALUE!</v>
      </c>
      <c r="AH226" s="0" t="e">
        <f aca="true">MAX(0,AG226*(1+(_xlfn.NORM.INV(RAND(),Inputs!$D$39,Inputs!$C$39)))-'Year Schedule'!$K$35+'Year Schedule'!$L$35)</f>
        <v>#VALUE!</v>
      </c>
      <c r="AI226" s="0" t="e">
        <f aca="true">MAX(0,AH226*(1+(_xlfn.NORM.INV(RAND(),Inputs!$D$39,Inputs!$C$39)))-'Year Schedule'!$K$36+'Year Schedule'!$L$36)</f>
        <v>#VALUE!</v>
      </c>
      <c r="AJ226" s="0" t="e">
        <f aca="true">MAX(0,AI226*(1+(_xlfn.NORM.INV(RAND(),Inputs!$D$39,Inputs!$C$39)))-'Year Schedule'!$K$37+'Year Schedule'!$L$37)</f>
        <v>#VALUE!</v>
      </c>
      <c r="AK226" s="0" t="e">
        <f aca="true">MAX(0,AJ226*(1+(_xlfn.NORM.INV(RAND(),Inputs!$D$39,Inputs!$C$39)))-'Year Schedule'!$K$38+'Year Schedule'!$L$38)</f>
        <v>#VALUE!</v>
      </c>
      <c r="AL226" s="0" t="e">
        <f aca="true">MAX(0,AK226*(1+(_xlfn.NORM.INV(RAND(),Inputs!$D$39,Inputs!$C$39)))-'Year Schedule'!$K$39+'Year Schedule'!$L$39)</f>
        <v>#VALUE!</v>
      </c>
      <c r="AM226" s="0" t="e">
        <f aca="true">MAX(0,AL226*(1+(_xlfn.NORM.INV(RAND(),Inputs!$D$39,Inputs!$C$39)))-'Year Schedule'!$K$40+'Year Schedule'!$L$40)</f>
        <v>#VALUE!</v>
      </c>
      <c r="AN226" s="0" t="e">
        <f aca="true">MAX(0,AM226*(1+(_xlfn.NORM.INV(RAND(),Inputs!$D$39,Inputs!$C$39)))-'Year Schedule'!$K$41+'Year Schedule'!$L$41)</f>
        <v>#VALUE!</v>
      </c>
      <c r="AO226" s="0" t="e">
        <f aca="true">MAX(0,AN226*(1+(_xlfn.NORM.INV(RAND(),Inputs!$D$39,Inputs!$C$39)))-'Year Schedule'!$K$42+'Year Schedule'!$L$42)</f>
        <v>#VALUE!</v>
      </c>
      <c r="AP226" s="0" t="e">
        <f aca="true">MAX(0,AO226*(1+(_xlfn.NORM.INV(RAND(),Inputs!$D$39,Inputs!$C$39)))-'Year Schedule'!$K$43+'Year Schedule'!$L$43)</f>
        <v>#VALUE!</v>
      </c>
      <c r="AQ226" s="0" t="e">
        <f aca="true">MAX(0,AP226*(1+(_xlfn.NORM.INV(RAND(),Inputs!$D$39,Inputs!$C$39)))-'Year Schedule'!$K$44+'Year Schedule'!$L$44)</f>
        <v>#VALUE!</v>
      </c>
      <c r="AR226" s="0" t="e">
        <f aca="true">MAX(0,AQ226*(1+(_xlfn.NORM.INV(RAND(),Inputs!$D$39,Inputs!$C$39)))-'Year Schedule'!$K$45+'Year Schedule'!$L$45)</f>
        <v>#VALUE!</v>
      </c>
      <c r="AS226" s="0" t="e">
        <f aca="true">MAX(0,AR226*(1+(_xlfn.NORM.INV(RAND(),Inputs!$D$39,Inputs!$C$39)))-'Year Schedule'!$K$46+'Year Schedule'!$L$46)</f>
        <v>#VALUE!</v>
      </c>
      <c r="AT226" s="0" t="e">
        <f aca="true">MAX(0,AS226*(1+(_xlfn.NORM.INV(RAND(),Inputs!$D$39,Inputs!$C$39)))-'Year Schedule'!$K$47+'Year Schedule'!$L$47)</f>
        <v>#VALUE!</v>
      </c>
      <c r="AU226" s="0" t="e">
        <f aca="true">MAX(0,AT226*(1+(_xlfn.NORM.INV(RAND(),Inputs!$D$39,Inputs!$C$39)))-'Year Schedule'!$K$48+'Year Schedule'!$L$48)</f>
        <v>#VALUE!</v>
      </c>
      <c r="AV226" s="0" t="e">
        <f aca="true">MAX(0,AU226*(1+(_xlfn.NORM.INV(RAND(),Inputs!$D$39,Inputs!$C$39)))-'Year Schedule'!$K$49+'Year Schedule'!$L$49)</f>
        <v>#VALUE!</v>
      </c>
      <c r="AW226" s="0" t="e">
        <f aca="true">MAX(0,AV226*(1+(_xlfn.NORM.INV(RAND(),Inputs!$D$39,Inputs!$C$39)))-'Year Schedule'!$K$50+'Year Schedule'!$L$50)</f>
        <v>#VALUE!</v>
      </c>
      <c r="AX226" s="0" t="e">
        <f aca="true">MAX(0,AW226*(1+(_xlfn.NORM.INV(RAND(),Inputs!$D$39,Inputs!$C$39)))-'Year Schedule'!$K$51+'Year Schedule'!$L$51)</f>
        <v>#VALUE!</v>
      </c>
      <c r="AY226" s="0" t="e">
        <f aca="true">MAX(0,AX226*(1+(_xlfn.NORM.INV(RAND(),Inputs!$D$39,Inputs!$C$39)))-'Year Schedule'!$K$52+'Year Schedule'!$L$52)</f>
        <v>#VALUE!</v>
      </c>
      <c r="AZ226" s="0" t="e">
        <f aca="true">MAX(0,AY226*(1+(_xlfn.NORM.INV(RAND(),Inputs!$D$39,Inputs!$C$39)))-'Year Schedule'!$K$53+'Year Schedule'!$L$53)</f>
        <v>#VALUE!</v>
      </c>
      <c r="BA226" s="0" t="e">
        <f aca="false">INDEX(C226:AZ226,1,Inputs!$C$6)</f>
        <v>#VALUE!</v>
      </c>
      <c r="BB226" s="0" t="n">
        <f aca="false">IFERROR(EXP(SUMPRODUCT(LN((C226:INDEX(C226:AZ226,1,Inputs!$C$6)+$C$1004:INDEX($C$1004:$AZ$1004,1,Inputs!$C$6))/B226:INDEX(B226:AY226,1,Inputs!$C$6)))/Inputs!$C$6)-1,-1)</f>
        <v>-1</v>
      </c>
    </row>
    <row r="227" customFormat="false" ht="15" hidden="false" customHeight="true" outlineLevel="0" collapsed="false">
      <c r="A227" s="0" t="n">
        <v>225</v>
      </c>
      <c r="B227" s="177" t="n">
        <f aca="false">Inputs!$C$38</f>
        <v>0</v>
      </c>
      <c r="C227" s="0" t="e">
        <f aca="true">MAX(0,B227*(1+(_xlfn.NORM.INV(RAND(),Inputs!$D$39,Inputs!$C$39)))-'Year Schedule'!$K$4+'Year Schedule'!$L$4)</f>
        <v>#VALUE!</v>
      </c>
      <c r="D227" s="0" t="e">
        <f aca="true">MAX(0,C227*(1+(_xlfn.NORM.INV(RAND(),Inputs!$D$39,Inputs!$C$39)))-'Year Schedule'!$K$5+'Year Schedule'!$L$5)</f>
        <v>#VALUE!</v>
      </c>
      <c r="E227" s="0" t="e">
        <f aca="true">MAX(0,D227*(1+(_xlfn.NORM.INV(RAND(),Inputs!$D$39,Inputs!$C$39)))-'Year Schedule'!$K$6+'Year Schedule'!$L$6)</f>
        <v>#VALUE!</v>
      </c>
      <c r="F227" s="0" t="e">
        <f aca="true">MAX(0,E227*(1+(_xlfn.NORM.INV(RAND(),Inputs!$D$39,Inputs!$C$39)))-'Year Schedule'!$K$7+'Year Schedule'!$L$7)</f>
        <v>#VALUE!</v>
      </c>
      <c r="G227" s="0" t="e">
        <f aca="true">MAX(0,F227*(1+(_xlfn.NORM.INV(RAND(),Inputs!$D$39,Inputs!$C$39)))-'Year Schedule'!$K$8+'Year Schedule'!$L$8)</f>
        <v>#VALUE!</v>
      </c>
      <c r="H227" s="0" t="e">
        <f aca="true">MAX(0,G227*(1+(_xlfn.NORM.INV(RAND(),Inputs!$D$39,Inputs!$C$39)))-'Year Schedule'!$K$9+'Year Schedule'!$L$9)</f>
        <v>#VALUE!</v>
      </c>
      <c r="I227" s="0" t="e">
        <f aca="true">MAX(0,H227*(1+(_xlfn.NORM.INV(RAND(),Inputs!$D$39,Inputs!$C$39)))-'Year Schedule'!$K$10+'Year Schedule'!$L$10)</f>
        <v>#VALUE!</v>
      </c>
      <c r="J227" s="0" t="e">
        <f aca="true">MAX(0,I227*(1+(_xlfn.NORM.INV(RAND(),Inputs!$D$39,Inputs!$C$39)))-'Year Schedule'!$K$11+'Year Schedule'!$L$11)</f>
        <v>#VALUE!</v>
      </c>
      <c r="K227" s="0" t="e">
        <f aca="true">MAX(0,J227*(1+(_xlfn.NORM.INV(RAND(),Inputs!$D$39,Inputs!$C$39)))-'Year Schedule'!$K$12+'Year Schedule'!$L$12)</f>
        <v>#VALUE!</v>
      </c>
      <c r="L227" s="0" t="e">
        <f aca="true">MAX(0,K227*(1+(_xlfn.NORM.INV(RAND(),Inputs!$D$39,Inputs!$C$39)))-'Year Schedule'!$K$13+'Year Schedule'!$L$13)</f>
        <v>#VALUE!</v>
      </c>
      <c r="M227" s="0" t="e">
        <f aca="true">MAX(0,L227*(1+(_xlfn.NORM.INV(RAND(),Inputs!$D$39,Inputs!$C$39)))-'Year Schedule'!$K$14+'Year Schedule'!$L$14)</f>
        <v>#VALUE!</v>
      </c>
      <c r="N227" s="0" t="e">
        <f aca="true">MAX(0,M227*(1+(_xlfn.NORM.INV(RAND(),Inputs!$D$39,Inputs!$C$39)))-'Year Schedule'!$K$15+'Year Schedule'!$L$15)</f>
        <v>#VALUE!</v>
      </c>
      <c r="O227" s="0" t="e">
        <f aca="true">MAX(0,N227*(1+(_xlfn.NORM.INV(RAND(),Inputs!$D$39,Inputs!$C$39)))-'Year Schedule'!$K$16+'Year Schedule'!$L$16)</f>
        <v>#VALUE!</v>
      </c>
      <c r="P227" s="0" t="e">
        <f aca="true">MAX(0,O227*(1+(_xlfn.NORM.INV(RAND(),Inputs!$D$39,Inputs!$C$39)))-'Year Schedule'!$K$17+'Year Schedule'!$L$17)</f>
        <v>#VALUE!</v>
      </c>
      <c r="Q227" s="0" t="e">
        <f aca="true">MAX(0,P227*(1+(_xlfn.NORM.INV(RAND(),Inputs!$D$39,Inputs!$C$39)))-'Year Schedule'!$K$18+'Year Schedule'!$L$18)</f>
        <v>#VALUE!</v>
      </c>
      <c r="R227" s="0" t="e">
        <f aca="true">MAX(0,Q227*(1+(_xlfn.NORM.INV(RAND(),Inputs!$D$39,Inputs!$C$39)))-'Year Schedule'!$K$19+'Year Schedule'!$L$19)</f>
        <v>#VALUE!</v>
      </c>
      <c r="S227" s="0" t="e">
        <f aca="true">MAX(0,R227*(1+(_xlfn.NORM.INV(RAND(),Inputs!$D$39,Inputs!$C$39)))-'Year Schedule'!$K$20+'Year Schedule'!$L$20)</f>
        <v>#VALUE!</v>
      </c>
      <c r="T227" s="0" t="e">
        <f aca="true">MAX(0,S227*(1+(_xlfn.NORM.INV(RAND(),Inputs!$D$39,Inputs!$C$39)))-'Year Schedule'!$K$21+'Year Schedule'!$L$21)</f>
        <v>#VALUE!</v>
      </c>
      <c r="U227" s="0" t="e">
        <f aca="true">MAX(0,T227*(1+(_xlfn.NORM.INV(RAND(),Inputs!$D$39,Inputs!$C$39)))-'Year Schedule'!$K$22+'Year Schedule'!$L$22)</f>
        <v>#VALUE!</v>
      </c>
      <c r="V227" s="0" t="e">
        <f aca="true">MAX(0,U227*(1+(_xlfn.NORM.INV(RAND(),Inputs!$D$39,Inputs!$C$39)))-'Year Schedule'!$K$23+'Year Schedule'!$L$23)</f>
        <v>#VALUE!</v>
      </c>
      <c r="W227" s="0" t="e">
        <f aca="true">MAX(0,V227*(1+(_xlfn.NORM.INV(RAND(),Inputs!$D$39,Inputs!$C$39)))-'Year Schedule'!$K$24+'Year Schedule'!$L$24)</f>
        <v>#VALUE!</v>
      </c>
      <c r="X227" s="0" t="e">
        <f aca="true">MAX(0,W227*(1+(_xlfn.NORM.INV(RAND(),Inputs!$D$39,Inputs!$C$39)))-'Year Schedule'!$K$25+'Year Schedule'!$L$25)</f>
        <v>#VALUE!</v>
      </c>
      <c r="Y227" s="0" t="e">
        <f aca="true">MAX(0,X227*(1+(_xlfn.NORM.INV(RAND(),Inputs!$D$39,Inputs!$C$39)))-'Year Schedule'!$K$26+'Year Schedule'!$L$26)</f>
        <v>#VALUE!</v>
      </c>
      <c r="Z227" s="0" t="e">
        <f aca="true">MAX(0,Y227*(1+(_xlfn.NORM.INV(RAND(),Inputs!$D$39,Inputs!$C$39)))-'Year Schedule'!$K$27+'Year Schedule'!$L$27)</f>
        <v>#VALUE!</v>
      </c>
      <c r="AA227" s="0" t="e">
        <f aca="true">MAX(0,Z227*(1+(_xlfn.NORM.INV(RAND(),Inputs!$D$39,Inputs!$C$39)))-'Year Schedule'!$K$28+'Year Schedule'!$L$28)</f>
        <v>#VALUE!</v>
      </c>
      <c r="AB227" s="0" t="e">
        <f aca="true">MAX(0,AA227*(1+(_xlfn.NORM.INV(RAND(),Inputs!$D$39,Inputs!$C$39)))-'Year Schedule'!$K$29+'Year Schedule'!$L$29)</f>
        <v>#VALUE!</v>
      </c>
      <c r="AC227" s="0" t="e">
        <f aca="true">MAX(0,AB227*(1+(_xlfn.NORM.INV(RAND(),Inputs!$D$39,Inputs!$C$39)))-'Year Schedule'!$K$30+'Year Schedule'!$L$30)</f>
        <v>#VALUE!</v>
      </c>
      <c r="AD227" s="0" t="e">
        <f aca="true">MAX(0,AC227*(1+(_xlfn.NORM.INV(RAND(),Inputs!$D$39,Inputs!$C$39)))-'Year Schedule'!$K$31+'Year Schedule'!$L$31)</f>
        <v>#VALUE!</v>
      </c>
      <c r="AE227" s="0" t="e">
        <f aca="true">MAX(0,AD227*(1+(_xlfn.NORM.INV(RAND(),Inputs!$D$39,Inputs!$C$39)))-'Year Schedule'!$K$32+'Year Schedule'!$L$32)</f>
        <v>#VALUE!</v>
      </c>
      <c r="AF227" s="0" t="e">
        <f aca="true">MAX(0,AE227*(1+(_xlfn.NORM.INV(RAND(),Inputs!$D$39,Inputs!$C$39)))-'Year Schedule'!$K$33+'Year Schedule'!$L$33)</f>
        <v>#VALUE!</v>
      </c>
      <c r="AG227" s="0" t="e">
        <f aca="true">MAX(0,AF227*(1+(_xlfn.NORM.INV(RAND(),Inputs!$D$39,Inputs!$C$39)))-'Year Schedule'!$K$34+'Year Schedule'!$L$34)</f>
        <v>#VALUE!</v>
      </c>
      <c r="AH227" s="0" t="e">
        <f aca="true">MAX(0,AG227*(1+(_xlfn.NORM.INV(RAND(),Inputs!$D$39,Inputs!$C$39)))-'Year Schedule'!$K$35+'Year Schedule'!$L$35)</f>
        <v>#VALUE!</v>
      </c>
      <c r="AI227" s="0" t="e">
        <f aca="true">MAX(0,AH227*(1+(_xlfn.NORM.INV(RAND(),Inputs!$D$39,Inputs!$C$39)))-'Year Schedule'!$K$36+'Year Schedule'!$L$36)</f>
        <v>#VALUE!</v>
      </c>
      <c r="AJ227" s="0" t="e">
        <f aca="true">MAX(0,AI227*(1+(_xlfn.NORM.INV(RAND(),Inputs!$D$39,Inputs!$C$39)))-'Year Schedule'!$K$37+'Year Schedule'!$L$37)</f>
        <v>#VALUE!</v>
      </c>
      <c r="AK227" s="0" t="e">
        <f aca="true">MAX(0,AJ227*(1+(_xlfn.NORM.INV(RAND(),Inputs!$D$39,Inputs!$C$39)))-'Year Schedule'!$K$38+'Year Schedule'!$L$38)</f>
        <v>#VALUE!</v>
      </c>
      <c r="AL227" s="0" t="e">
        <f aca="true">MAX(0,AK227*(1+(_xlfn.NORM.INV(RAND(),Inputs!$D$39,Inputs!$C$39)))-'Year Schedule'!$K$39+'Year Schedule'!$L$39)</f>
        <v>#VALUE!</v>
      </c>
      <c r="AM227" s="0" t="e">
        <f aca="true">MAX(0,AL227*(1+(_xlfn.NORM.INV(RAND(),Inputs!$D$39,Inputs!$C$39)))-'Year Schedule'!$K$40+'Year Schedule'!$L$40)</f>
        <v>#VALUE!</v>
      </c>
      <c r="AN227" s="0" t="e">
        <f aca="true">MAX(0,AM227*(1+(_xlfn.NORM.INV(RAND(),Inputs!$D$39,Inputs!$C$39)))-'Year Schedule'!$K$41+'Year Schedule'!$L$41)</f>
        <v>#VALUE!</v>
      </c>
      <c r="AO227" s="0" t="e">
        <f aca="true">MAX(0,AN227*(1+(_xlfn.NORM.INV(RAND(),Inputs!$D$39,Inputs!$C$39)))-'Year Schedule'!$K$42+'Year Schedule'!$L$42)</f>
        <v>#VALUE!</v>
      </c>
      <c r="AP227" s="0" t="e">
        <f aca="true">MAX(0,AO227*(1+(_xlfn.NORM.INV(RAND(),Inputs!$D$39,Inputs!$C$39)))-'Year Schedule'!$K$43+'Year Schedule'!$L$43)</f>
        <v>#VALUE!</v>
      </c>
      <c r="AQ227" s="0" t="e">
        <f aca="true">MAX(0,AP227*(1+(_xlfn.NORM.INV(RAND(),Inputs!$D$39,Inputs!$C$39)))-'Year Schedule'!$K$44+'Year Schedule'!$L$44)</f>
        <v>#VALUE!</v>
      </c>
      <c r="AR227" s="0" t="e">
        <f aca="true">MAX(0,AQ227*(1+(_xlfn.NORM.INV(RAND(),Inputs!$D$39,Inputs!$C$39)))-'Year Schedule'!$K$45+'Year Schedule'!$L$45)</f>
        <v>#VALUE!</v>
      </c>
      <c r="AS227" s="0" t="e">
        <f aca="true">MAX(0,AR227*(1+(_xlfn.NORM.INV(RAND(),Inputs!$D$39,Inputs!$C$39)))-'Year Schedule'!$K$46+'Year Schedule'!$L$46)</f>
        <v>#VALUE!</v>
      </c>
      <c r="AT227" s="0" t="e">
        <f aca="true">MAX(0,AS227*(1+(_xlfn.NORM.INV(RAND(),Inputs!$D$39,Inputs!$C$39)))-'Year Schedule'!$K$47+'Year Schedule'!$L$47)</f>
        <v>#VALUE!</v>
      </c>
      <c r="AU227" s="0" t="e">
        <f aca="true">MAX(0,AT227*(1+(_xlfn.NORM.INV(RAND(),Inputs!$D$39,Inputs!$C$39)))-'Year Schedule'!$K$48+'Year Schedule'!$L$48)</f>
        <v>#VALUE!</v>
      </c>
      <c r="AV227" s="0" t="e">
        <f aca="true">MAX(0,AU227*(1+(_xlfn.NORM.INV(RAND(),Inputs!$D$39,Inputs!$C$39)))-'Year Schedule'!$K$49+'Year Schedule'!$L$49)</f>
        <v>#VALUE!</v>
      </c>
      <c r="AW227" s="0" t="e">
        <f aca="true">MAX(0,AV227*(1+(_xlfn.NORM.INV(RAND(),Inputs!$D$39,Inputs!$C$39)))-'Year Schedule'!$K$50+'Year Schedule'!$L$50)</f>
        <v>#VALUE!</v>
      </c>
      <c r="AX227" s="0" t="e">
        <f aca="true">MAX(0,AW227*(1+(_xlfn.NORM.INV(RAND(),Inputs!$D$39,Inputs!$C$39)))-'Year Schedule'!$K$51+'Year Schedule'!$L$51)</f>
        <v>#VALUE!</v>
      </c>
      <c r="AY227" s="0" t="e">
        <f aca="true">MAX(0,AX227*(1+(_xlfn.NORM.INV(RAND(),Inputs!$D$39,Inputs!$C$39)))-'Year Schedule'!$K$52+'Year Schedule'!$L$52)</f>
        <v>#VALUE!</v>
      </c>
      <c r="AZ227" s="0" t="e">
        <f aca="true">MAX(0,AY227*(1+(_xlfn.NORM.INV(RAND(),Inputs!$D$39,Inputs!$C$39)))-'Year Schedule'!$K$53+'Year Schedule'!$L$53)</f>
        <v>#VALUE!</v>
      </c>
      <c r="BA227" s="0" t="e">
        <f aca="false">INDEX(C227:AZ227,1,Inputs!$C$6)</f>
        <v>#VALUE!</v>
      </c>
      <c r="BB227" s="0" t="n">
        <f aca="false">IFERROR(EXP(SUMPRODUCT(LN((C227:INDEX(C227:AZ227,1,Inputs!$C$6)+$C$1004:INDEX($C$1004:$AZ$1004,1,Inputs!$C$6))/B227:INDEX(B227:AY227,1,Inputs!$C$6)))/Inputs!$C$6)-1,-1)</f>
        <v>-1</v>
      </c>
    </row>
    <row r="228" customFormat="false" ht="15" hidden="false" customHeight="true" outlineLevel="0" collapsed="false">
      <c r="A228" s="0" t="n">
        <v>226</v>
      </c>
      <c r="B228" s="177" t="n">
        <f aca="false">Inputs!$C$38</f>
        <v>0</v>
      </c>
      <c r="C228" s="0" t="e">
        <f aca="true">MAX(0,B228*(1+(_xlfn.NORM.INV(RAND(),Inputs!$D$39,Inputs!$C$39)))-'Year Schedule'!$K$4+'Year Schedule'!$L$4)</f>
        <v>#VALUE!</v>
      </c>
      <c r="D228" s="0" t="e">
        <f aca="true">MAX(0,C228*(1+(_xlfn.NORM.INV(RAND(),Inputs!$D$39,Inputs!$C$39)))-'Year Schedule'!$K$5+'Year Schedule'!$L$5)</f>
        <v>#VALUE!</v>
      </c>
      <c r="E228" s="0" t="e">
        <f aca="true">MAX(0,D228*(1+(_xlfn.NORM.INV(RAND(),Inputs!$D$39,Inputs!$C$39)))-'Year Schedule'!$K$6+'Year Schedule'!$L$6)</f>
        <v>#VALUE!</v>
      </c>
      <c r="F228" s="0" t="e">
        <f aca="true">MAX(0,E228*(1+(_xlfn.NORM.INV(RAND(),Inputs!$D$39,Inputs!$C$39)))-'Year Schedule'!$K$7+'Year Schedule'!$L$7)</f>
        <v>#VALUE!</v>
      </c>
      <c r="G228" s="0" t="e">
        <f aca="true">MAX(0,F228*(1+(_xlfn.NORM.INV(RAND(),Inputs!$D$39,Inputs!$C$39)))-'Year Schedule'!$K$8+'Year Schedule'!$L$8)</f>
        <v>#VALUE!</v>
      </c>
      <c r="H228" s="0" t="e">
        <f aca="true">MAX(0,G228*(1+(_xlfn.NORM.INV(RAND(),Inputs!$D$39,Inputs!$C$39)))-'Year Schedule'!$K$9+'Year Schedule'!$L$9)</f>
        <v>#VALUE!</v>
      </c>
      <c r="I228" s="0" t="e">
        <f aca="true">MAX(0,H228*(1+(_xlfn.NORM.INV(RAND(),Inputs!$D$39,Inputs!$C$39)))-'Year Schedule'!$K$10+'Year Schedule'!$L$10)</f>
        <v>#VALUE!</v>
      </c>
      <c r="J228" s="0" t="e">
        <f aca="true">MAX(0,I228*(1+(_xlfn.NORM.INV(RAND(),Inputs!$D$39,Inputs!$C$39)))-'Year Schedule'!$K$11+'Year Schedule'!$L$11)</f>
        <v>#VALUE!</v>
      </c>
      <c r="K228" s="0" t="e">
        <f aca="true">MAX(0,J228*(1+(_xlfn.NORM.INV(RAND(),Inputs!$D$39,Inputs!$C$39)))-'Year Schedule'!$K$12+'Year Schedule'!$L$12)</f>
        <v>#VALUE!</v>
      </c>
      <c r="L228" s="0" t="e">
        <f aca="true">MAX(0,K228*(1+(_xlfn.NORM.INV(RAND(),Inputs!$D$39,Inputs!$C$39)))-'Year Schedule'!$K$13+'Year Schedule'!$L$13)</f>
        <v>#VALUE!</v>
      </c>
      <c r="M228" s="0" t="e">
        <f aca="true">MAX(0,L228*(1+(_xlfn.NORM.INV(RAND(),Inputs!$D$39,Inputs!$C$39)))-'Year Schedule'!$K$14+'Year Schedule'!$L$14)</f>
        <v>#VALUE!</v>
      </c>
      <c r="N228" s="0" t="e">
        <f aca="true">MAX(0,M228*(1+(_xlfn.NORM.INV(RAND(),Inputs!$D$39,Inputs!$C$39)))-'Year Schedule'!$K$15+'Year Schedule'!$L$15)</f>
        <v>#VALUE!</v>
      </c>
      <c r="O228" s="0" t="e">
        <f aca="true">MAX(0,N228*(1+(_xlfn.NORM.INV(RAND(),Inputs!$D$39,Inputs!$C$39)))-'Year Schedule'!$K$16+'Year Schedule'!$L$16)</f>
        <v>#VALUE!</v>
      </c>
      <c r="P228" s="0" t="e">
        <f aca="true">MAX(0,O228*(1+(_xlfn.NORM.INV(RAND(),Inputs!$D$39,Inputs!$C$39)))-'Year Schedule'!$K$17+'Year Schedule'!$L$17)</f>
        <v>#VALUE!</v>
      </c>
      <c r="Q228" s="0" t="e">
        <f aca="true">MAX(0,P228*(1+(_xlfn.NORM.INV(RAND(),Inputs!$D$39,Inputs!$C$39)))-'Year Schedule'!$K$18+'Year Schedule'!$L$18)</f>
        <v>#VALUE!</v>
      </c>
      <c r="R228" s="0" t="e">
        <f aca="true">MAX(0,Q228*(1+(_xlfn.NORM.INV(RAND(),Inputs!$D$39,Inputs!$C$39)))-'Year Schedule'!$K$19+'Year Schedule'!$L$19)</f>
        <v>#VALUE!</v>
      </c>
      <c r="S228" s="0" t="e">
        <f aca="true">MAX(0,R228*(1+(_xlfn.NORM.INV(RAND(),Inputs!$D$39,Inputs!$C$39)))-'Year Schedule'!$K$20+'Year Schedule'!$L$20)</f>
        <v>#VALUE!</v>
      </c>
      <c r="T228" s="0" t="e">
        <f aca="true">MAX(0,S228*(1+(_xlfn.NORM.INV(RAND(),Inputs!$D$39,Inputs!$C$39)))-'Year Schedule'!$K$21+'Year Schedule'!$L$21)</f>
        <v>#VALUE!</v>
      </c>
      <c r="U228" s="0" t="e">
        <f aca="true">MAX(0,T228*(1+(_xlfn.NORM.INV(RAND(),Inputs!$D$39,Inputs!$C$39)))-'Year Schedule'!$K$22+'Year Schedule'!$L$22)</f>
        <v>#VALUE!</v>
      </c>
      <c r="V228" s="0" t="e">
        <f aca="true">MAX(0,U228*(1+(_xlfn.NORM.INV(RAND(),Inputs!$D$39,Inputs!$C$39)))-'Year Schedule'!$K$23+'Year Schedule'!$L$23)</f>
        <v>#VALUE!</v>
      </c>
      <c r="W228" s="0" t="e">
        <f aca="true">MAX(0,V228*(1+(_xlfn.NORM.INV(RAND(),Inputs!$D$39,Inputs!$C$39)))-'Year Schedule'!$K$24+'Year Schedule'!$L$24)</f>
        <v>#VALUE!</v>
      </c>
      <c r="X228" s="0" t="e">
        <f aca="true">MAX(0,W228*(1+(_xlfn.NORM.INV(RAND(),Inputs!$D$39,Inputs!$C$39)))-'Year Schedule'!$K$25+'Year Schedule'!$L$25)</f>
        <v>#VALUE!</v>
      </c>
      <c r="Y228" s="0" t="e">
        <f aca="true">MAX(0,X228*(1+(_xlfn.NORM.INV(RAND(),Inputs!$D$39,Inputs!$C$39)))-'Year Schedule'!$K$26+'Year Schedule'!$L$26)</f>
        <v>#VALUE!</v>
      </c>
      <c r="Z228" s="0" t="e">
        <f aca="true">MAX(0,Y228*(1+(_xlfn.NORM.INV(RAND(),Inputs!$D$39,Inputs!$C$39)))-'Year Schedule'!$K$27+'Year Schedule'!$L$27)</f>
        <v>#VALUE!</v>
      </c>
      <c r="AA228" s="0" t="e">
        <f aca="true">MAX(0,Z228*(1+(_xlfn.NORM.INV(RAND(),Inputs!$D$39,Inputs!$C$39)))-'Year Schedule'!$K$28+'Year Schedule'!$L$28)</f>
        <v>#VALUE!</v>
      </c>
      <c r="AB228" s="0" t="e">
        <f aca="true">MAX(0,AA228*(1+(_xlfn.NORM.INV(RAND(),Inputs!$D$39,Inputs!$C$39)))-'Year Schedule'!$K$29+'Year Schedule'!$L$29)</f>
        <v>#VALUE!</v>
      </c>
      <c r="AC228" s="0" t="e">
        <f aca="true">MAX(0,AB228*(1+(_xlfn.NORM.INV(RAND(),Inputs!$D$39,Inputs!$C$39)))-'Year Schedule'!$K$30+'Year Schedule'!$L$30)</f>
        <v>#VALUE!</v>
      </c>
      <c r="AD228" s="0" t="e">
        <f aca="true">MAX(0,AC228*(1+(_xlfn.NORM.INV(RAND(),Inputs!$D$39,Inputs!$C$39)))-'Year Schedule'!$K$31+'Year Schedule'!$L$31)</f>
        <v>#VALUE!</v>
      </c>
      <c r="AE228" s="0" t="e">
        <f aca="true">MAX(0,AD228*(1+(_xlfn.NORM.INV(RAND(),Inputs!$D$39,Inputs!$C$39)))-'Year Schedule'!$K$32+'Year Schedule'!$L$32)</f>
        <v>#VALUE!</v>
      </c>
      <c r="AF228" s="0" t="e">
        <f aca="true">MAX(0,AE228*(1+(_xlfn.NORM.INV(RAND(),Inputs!$D$39,Inputs!$C$39)))-'Year Schedule'!$K$33+'Year Schedule'!$L$33)</f>
        <v>#VALUE!</v>
      </c>
      <c r="AG228" s="0" t="e">
        <f aca="true">MAX(0,AF228*(1+(_xlfn.NORM.INV(RAND(),Inputs!$D$39,Inputs!$C$39)))-'Year Schedule'!$K$34+'Year Schedule'!$L$34)</f>
        <v>#VALUE!</v>
      </c>
      <c r="AH228" s="0" t="e">
        <f aca="true">MAX(0,AG228*(1+(_xlfn.NORM.INV(RAND(),Inputs!$D$39,Inputs!$C$39)))-'Year Schedule'!$K$35+'Year Schedule'!$L$35)</f>
        <v>#VALUE!</v>
      </c>
      <c r="AI228" s="0" t="e">
        <f aca="true">MAX(0,AH228*(1+(_xlfn.NORM.INV(RAND(),Inputs!$D$39,Inputs!$C$39)))-'Year Schedule'!$K$36+'Year Schedule'!$L$36)</f>
        <v>#VALUE!</v>
      </c>
      <c r="AJ228" s="0" t="e">
        <f aca="true">MAX(0,AI228*(1+(_xlfn.NORM.INV(RAND(),Inputs!$D$39,Inputs!$C$39)))-'Year Schedule'!$K$37+'Year Schedule'!$L$37)</f>
        <v>#VALUE!</v>
      </c>
      <c r="AK228" s="0" t="e">
        <f aca="true">MAX(0,AJ228*(1+(_xlfn.NORM.INV(RAND(),Inputs!$D$39,Inputs!$C$39)))-'Year Schedule'!$K$38+'Year Schedule'!$L$38)</f>
        <v>#VALUE!</v>
      </c>
      <c r="AL228" s="0" t="e">
        <f aca="true">MAX(0,AK228*(1+(_xlfn.NORM.INV(RAND(),Inputs!$D$39,Inputs!$C$39)))-'Year Schedule'!$K$39+'Year Schedule'!$L$39)</f>
        <v>#VALUE!</v>
      </c>
      <c r="AM228" s="0" t="e">
        <f aca="true">MAX(0,AL228*(1+(_xlfn.NORM.INV(RAND(),Inputs!$D$39,Inputs!$C$39)))-'Year Schedule'!$K$40+'Year Schedule'!$L$40)</f>
        <v>#VALUE!</v>
      </c>
      <c r="AN228" s="0" t="e">
        <f aca="true">MAX(0,AM228*(1+(_xlfn.NORM.INV(RAND(),Inputs!$D$39,Inputs!$C$39)))-'Year Schedule'!$K$41+'Year Schedule'!$L$41)</f>
        <v>#VALUE!</v>
      </c>
      <c r="AO228" s="0" t="e">
        <f aca="true">MAX(0,AN228*(1+(_xlfn.NORM.INV(RAND(),Inputs!$D$39,Inputs!$C$39)))-'Year Schedule'!$K$42+'Year Schedule'!$L$42)</f>
        <v>#VALUE!</v>
      </c>
      <c r="AP228" s="0" t="e">
        <f aca="true">MAX(0,AO228*(1+(_xlfn.NORM.INV(RAND(),Inputs!$D$39,Inputs!$C$39)))-'Year Schedule'!$K$43+'Year Schedule'!$L$43)</f>
        <v>#VALUE!</v>
      </c>
      <c r="AQ228" s="0" t="e">
        <f aca="true">MAX(0,AP228*(1+(_xlfn.NORM.INV(RAND(),Inputs!$D$39,Inputs!$C$39)))-'Year Schedule'!$K$44+'Year Schedule'!$L$44)</f>
        <v>#VALUE!</v>
      </c>
      <c r="AR228" s="0" t="e">
        <f aca="true">MAX(0,AQ228*(1+(_xlfn.NORM.INV(RAND(),Inputs!$D$39,Inputs!$C$39)))-'Year Schedule'!$K$45+'Year Schedule'!$L$45)</f>
        <v>#VALUE!</v>
      </c>
      <c r="AS228" s="0" t="e">
        <f aca="true">MAX(0,AR228*(1+(_xlfn.NORM.INV(RAND(),Inputs!$D$39,Inputs!$C$39)))-'Year Schedule'!$K$46+'Year Schedule'!$L$46)</f>
        <v>#VALUE!</v>
      </c>
      <c r="AT228" s="0" t="e">
        <f aca="true">MAX(0,AS228*(1+(_xlfn.NORM.INV(RAND(),Inputs!$D$39,Inputs!$C$39)))-'Year Schedule'!$K$47+'Year Schedule'!$L$47)</f>
        <v>#VALUE!</v>
      </c>
      <c r="AU228" s="0" t="e">
        <f aca="true">MAX(0,AT228*(1+(_xlfn.NORM.INV(RAND(),Inputs!$D$39,Inputs!$C$39)))-'Year Schedule'!$K$48+'Year Schedule'!$L$48)</f>
        <v>#VALUE!</v>
      </c>
      <c r="AV228" s="0" t="e">
        <f aca="true">MAX(0,AU228*(1+(_xlfn.NORM.INV(RAND(),Inputs!$D$39,Inputs!$C$39)))-'Year Schedule'!$K$49+'Year Schedule'!$L$49)</f>
        <v>#VALUE!</v>
      </c>
      <c r="AW228" s="0" t="e">
        <f aca="true">MAX(0,AV228*(1+(_xlfn.NORM.INV(RAND(),Inputs!$D$39,Inputs!$C$39)))-'Year Schedule'!$K$50+'Year Schedule'!$L$50)</f>
        <v>#VALUE!</v>
      </c>
      <c r="AX228" s="0" t="e">
        <f aca="true">MAX(0,AW228*(1+(_xlfn.NORM.INV(RAND(),Inputs!$D$39,Inputs!$C$39)))-'Year Schedule'!$K$51+'Year Schedule'!$L$51)</f>
        <v>#VALUE!</v>
      </c>
      <c r="AY228" s="0" t="e">
        <f aca="true">MAX(0,AX228*(1+(_xlfn.NORM.INV(RAND(),Inputs!$D$39,Inputs!$C$39)))-'Year Schedule'!$K$52+'Year Schedule'!$L$52)</f>
        <v>#VALUE!</v>
      </c>
      <c r="AZ228" s="0" t="e">
        <f aca="true">MAX(0,AY228*(1+(_xlfn.NORM.INV(RAND(),Inputs!$D$39,Inputs!$C$39)))-'Year Schedule'!$K$53+'Year Schedule'!$L$53)</f>
        <v>#VALUE!</v>
      </c>
      <c r="BA228" s="0" t="e">
        <f aca="false">INDEX(C228:AZ228,1,Inputs!$C$6)</f>
        <v>#VALUE!</v>
      </c>
      <c r="BB228" s="0" t="n">
        <f aca="false">IFERROR(EXP(SUMPRODUCT(LN((C228:INDEX(C228:AZ228,1,Inputs!$C$6)+$C$1004:INDEX($C$1004:$AZ$1004,1,Inputs!$C$6))/B228:INDEX(B228:AY228,1,Inputs!$C$6)))/Inputs!$C$6)-1,-1)</f>
        <v>-1</v>
      </c>
    </row>
    <row r="229" customFormat="false" ht="15" hidden="false" customHeight="true" outlineLevel="0" collapsed="false">
      <c r="A229" s="0" t="n">
        <v>227</v>
      </c>
      <c r="B229" s="177" t="n">
        <f aca="false">Inputs!$C$38</f>
        <v>0</v>
      </c>
      <c r="C229" s="0" t="e">
        <f aca="true">MAX(0,B229*(1+(_xlfn.NORM.INV(RAND(),Inputs!$D$39,Inputs!$C$39)))-'Year Schedule'!$K$4+'Year Schedule'!$L$4)</f>
        <v>#VALUE!</v>
      </c>
      <c r="D229" s="0" t="e">
        <f aca="true">MAX(0,C229*(1+(_xlfn.NORM.INV(RAND(),Inputs!$D$39,Inputs!$C$39)))-'Year Schedule'!$K$5+'Year Schedule'!$L$5)</f>
        <v>#VALUE!</v>
      </c>
      <c r="E229" s="0" t="e">
        <f aca="true">MAX(0,D229*(1+(_xlfn.NORM.INV(RAND(),Inputs!$D$39,Inputs!$C$39)))-'Year Schedule'!$K$6+'Year Schedule'!$L$6)</f>
        <v>#VALUE!</v>
      </c>
      <c r="F229" s="0" t="e">
        <f aca="true">MAX(0,E229*(1+(_xlfn.NORM.INV(RAND(),Inputs!$D$39,Inputs!$C$39)))-'Year Schedule'!$K$7+'Year Schedule'!$L$7)</f>
        <v>#VALUE!</v>
      </c>
      <c r="G229" s="0" t="e">
        <f aca="true">MAX(0,F229*(1+(_xlfn.NORM.INV(RAND(),Inputs!$D$39,Inputs!$C$39)))-'Year Schedule'!$K$8+'Year Schedule'!$L$8)</f>
        <v>#VALUE!</v>
      </c>
      <c r="H229" s="0" t="e">
        <f aca="true">MAX(0,G229*(1+(_xlfn.NORM.INV(RAND(),Inputs!$D$39,Inputs!$C$39)))-'Year Schedule'!$K$9+'Year Schedule'!$L$9)</f>
        <v>#VALUE!</v>
      </c>
      <c r="I229" s="0" t="e">
        <f aca="true">MAX(0,H229*(1+(_xlfn.NORM.INV(RAND(),Inputs!$D$39,Inputs!$C$39)))-'Year Schedule'!$K$10+'Year Schedule'!$L$10)</f>
        <v>#VALUE!</v>
      </c>
      <c r="J229" s="0" t="e">
        <f aca="true">MAX(0,I229*(1+(_xlfn.NORM.INV(RAND(),Inputs!$D$39,Inputs!$C$39)))-'Year Schedule'!$K$11+'Year Schedule'!$L$11)</f>
        <v>#VALUE!</v>
      </c>
      <c r="K229" s="0" t="e">
        <f aca="true">MAX(0,J229*(1+(_xlfn.NORM.INV(RAND(),Inputs!$D$39,Inputs!$C$39)))-'Year Schedule'!$K$12+'Year Schedule'!$L$12)</f>
        <v>#VALUE!</v>
      </c>
      <c r="L229" s="0" t="e">
        <f aca="true">MAX(0,K229*(1+(_xlfn.NORM.INV(RAND(),Inputs!$D$39,Inputs!$C$39)))-'Year Schedule'!$K$13+'Year Schedule'!$L$13)</f>
        <v>#VALUE!</v>
      </c>
      <c r="M229" s="0" t="e">
        <f aca="true">MAX(0,L229*(1+(_xlfn.NORM.INV(RAND(),Inputs!$D$39,Inputs!$C$39)))-'Year Schedule'!$K$14+'Year Schedule'!$L$14)</f>
        <v>#VALUE!</v>
      </c>
      <c r="N229" s="0" t="e">
        <f aca="true">MAX(0,M229*(1+(_xlfn.NORM.INV(RAND(),Inputs!$D$39,Inputs!$C$39)))-'Year Schedule'!$K$15+'Year Schedule'!$L$15)</f>
        <v>#VALUE!</v>
      </c>
      <c r="O229" s="0" t="e">
        <f aca="true">MAX(0,N229*(1+(_xlfn.NORM.INV(RAND(),Inputs!$D$39,Inputs!$C$39)))-'Year Schedule'!$K$16+'Year Schedule'!$L$16)</f>
        <v>#VALUE!</v>
      </c>
      <c r="P229" s="0" t="e">
        <f aca="true">MAX(0,O229*(1+(_xlfn.NORM.INV(RAND(),Inputs!$D$39,Inputs!$C$39)))-'Year Schedule'!$K$17+'Year Schedule'!$L$17)</f>
        <v>#VALUE!</v>
      </c>
      <c r="Q229" s="0" t="e">
        <f aca="true">MAX(0,P229*(1+(_xlfn.NORM.INV(RAND(),Inputs!$D$39,Inputs!$C$39)))-'Year Schedule'!$K$18+'Year Schedule'!$L$18)</f>
        <v>#VALUE!</v>
      </c>
      <c r="R229" s="0" t="e">
        <f aca="true">MAX(0,Q229*(1+(_xlfn.NORM.INV(RAND(),Inputs!$D$39,Inputs!$C$39)))-'Year Schedule'!$K$19+'Year Schedule'!$L$19)</f>
        <v>#VALUE!</v>
      </c>
      <c r="S229" s="0" t="e">
        <f aca="true">MAX(0,R229*(1+(_xlfn.NORM.INV(RAND(),Inputs!$D$39,Inputs!$C$39)))-'Year Schedule'!$K$20+'Year Schedule'!$L$20)</f>
        <v>#VALUE!</v>
      </c>
      <c r="T229" s="0" t="e">
        <f aca="true">MAX(0,S229*(1+(_xlfn.NORM.INV(RAND(),Inputs!$D$39,Inputs!$C$39)))-'Year Schedule'!$K$21+'Year Schedule'!$L$21)</f>
        <v>#VALUE!</v>
      </c>
      <c r="U229" s="0" t="e">
        <f aca="true">MAX(0,T229*(1+(_xlfn.NORM.INV(RAND(),Inputs!$D$39,Inputs!$C$39)))-'Year Schedule'!$K$22+'Year Schedule'!$L$22)</f>
        <v>#VALUE!</v>
      </c>
      <c r="V229" s="0" t="e">
        <f aca="true">MAX(0,U229*(1+(_xlfn.NORM.INV(RAND(),Inputs!$D$39,Inputs!$C$39)))-'Year Schedule'!$K$23+'Year Schedule'!$L$23)</f>
        <v>#VALUE!</v>
      </c>
      <c r="W229" s="0" t="e">
        <f aca="true">MAX(0,V229*(1+(_xlfn.NORM.INV(RAND(),Inputs!$D$39,Inputs!$C$39)))-'Year Schedule'!$K$24+'Year Schedule'!$L$24)</f>
        <v>#VALUE!</v>
      </c>
      <c r="X229" s="0" t="e">
        <f aca="true">MAX(0,W229*(1+(_xlfn.NORM.INV(RAND(),Inputs!$D$39,Inputs!$C$39)))-'Year Schedule'!$K$25+'Year Schedule'!$L$25)</f>
        <v>#VALUE!</v>
      </c>
      <c r="Y229" s="0" t="e">
        <f aca="true">MAX(0,X229*(1+(_xlfn.NORM.INV(RAND(),Inputs!$D$39,Inputs!$C$39)))-'Year Schedule'!$K$26+'Year Schedule'!$L$26)</f>
        <v>#VALUE!</v>
      </c>
      <c r="Z229" s="0" t="e">
        <f aca="true">MAX(0,Y229*(1+(_xlfn.NORM.INV(RAND(),Inputs!$D$39,Inputs!$C$39)))-'Year Schedule'!$K$27+'Year Schedule'!$L$27)</f>
        <v>#VALUE!</v>
      </c>
      <c r="AA229" s="0" t="e">
        <f aca="true">MAX(0,Z229*(1+(_xlfn.NORM.INV(RAND(),Inputs!$D$39,Inputs!$C$39)))-'Year Schedule'!$K$28+'Year Schedule'!$L$28)</f>
        <v>#VALUE!</v>
      </c>
      <c r="AB229" s="0" t="e">
        <f aca="true">MAX(0,AA229*(1+(_xlfn.NORM.INV(RAND(),Inputs!$D$39,Inputs!$C$39)))-'Year Schedule'!$K$29+'Year Schedule'!$L$29)</f>
        <v>#VALUE!</v>
      </c>
      <c r="AC229" s="0" t="e">
        <f aca="true">MAX(0,AB229*(1+(_xlfn.NORM.INV(RAND(),Inputs!$D$39,Inputs!$C$39)))-'Year Schedule'!$K$30+'Year Schedule'!$L$30)</f>
        <v>#VALUE!</v>
      </c>
      <c r="AD229" s="0" t="e">
        <f aca="true">MAX(0,AC229*(1+(_xlfn.NORM.INV(RAND(),Inputs!$D$39,Inputs!$C$39)))-'Year Schedule'!$K$31+'Year Schedule'!$L$31)</f>
        <v>#VALUE!</v>
      </c>
      <c r="AE229" s="0" t="e">
        <f aca="true">MAX(0,AD229*(1+(_xlfn.NORM.INV(RAND(),Inputs!$D$39,Inputs!$C$39)))-'Year Schedule'!$K$32+'Year Schedule'!$L$32)</f>
        <v>#VALUE!</v>
      </c>
      <c r="AF229" s="0" t="e">
        <f aca="true">MAX(0,AE229*(1+(_xlfn.NORM.INV(RAND(),Inputs!$D$39,Inputs!$C$39)))-'Year Schedule'!$K$33+'Year Schedule'!$L$33)</f>
        <v>#VALUE!</v>
      </c>
      <c r="AG229" s="0" t="e">
        <f aca="true">MAX(0,AF229*(1+(_xlfn.NORM.INV(RAND(),Inputs!$D$39,Inputs!$C$39)))-'Year Schedule'!$K$34+'Year Schedule'!$L$34)</f>
        <v>#VALUE!</v>
      </c>
      <c r="AH229" s="0" t="e">
        <f aca="true">MAX(0,AG229*(1+(_xlfn.NORM.INV(RAND(),Inputs!$D$39,Inputs!$C$39)))-'Year Schedule'!$K$35+'Year Schedule'!$L$35)</f>
        <v>#VALUE!</v>
      </c>
      <c r="AI229" s="0" t="e">
        <f aca="true">MAX(0,AH229*(1+(_xlfn.NORM.INV(RAND(),Inputs!$D$39,Inputs!$C$39)))-'Year Schedule'!$K$36+'Year Schedule'!$L$36)</f>
        <v>#VALUE!</v>
      </c>
      <c r="AJ229" s="0" t="e">
        <f aca="true">MAX(0,AI229*(1+(_xlfn.NORM.INV(RAND(),Inputs!$D$39,Inputs!$C$39)))-'Year Schedule'!$K$37+'Year Schedule'!$L$37)</f>
        <v>#VALUE!</v>
      </c>
      <c r="AK229" s="0" t="e">
        <f aca="true">MAX(0,AJ229*(1+(_xlfn.NORM.INV(RAND(),Inputs!$D$39,Inputs!$C$39)))-'Year Schedule'!$K$38+'Year Schedule'!$L$38)</f>
        <v>#VALUE!</v>
      </c>
      <c r="AL229" s="0" t="e">
        <f aca="true">MAX(0,AK229*(1+(_xlfn.NORM.INV(RAND(),Inputs!$D$39,Inputs!$C$39)))-'Year Schedule'!$K$39+'Year Schedule'!$L$39)</f>
        <v>#VALUE!</v>
      </c>
      <c r="AM229" s="0" t="e">
        <f aca="true">MAX(0,AL229*(1+(_xlfn.NORM.INV(RAND(),Inputs!$D$39,Inputs!$C$39)))-'Year Schedule'!$K$40+'Year Schedule'!$L$40)</f>
        <v>#VALUE!</v>
      </c>
      <c r="AN229" s="0" t="e">
        <f aca="true">MAX(0,AM229*(1+(_xlfn.NORM.INV(RAND(),Inputs!$D$39,Inputs!$C$39)))-'Year Schedule'!$K$41+'Year Schedule'!$L$41)</f>
        <v>#VALUE!</v>
      </c>
      <c r="AO229" s="0" t="e">
        <f aca="true">MAX(0,AN229*(1+(_xlfn.NORM.INV(RAND(),Inputs!$D$39,Inputs!$C$39)))-'Year Schedule'!$K$42+'Year Schedule'!$L$42)</f>
        <v>#VALUE!</v>
      </c>
      <c r="AP229" s="0" t="e">
        <f aca="true">MAX(0,AO229*(1+(_xlfn.NORM.INV(RAND(),Inputs!$D$39,Inputs!$C$39)))-'Year Schedule'!$K$43+'Year Schedule'!$L$43)</f>
        <v>#VALUE!</v>
      </c>
      <c r="AQ229" s="0" t="e">
        <f aca="true">MAX(0,AP229*(1+(_xlfn.NORM.INV(RAND(),Inputs!$D$39,Inputs!$C$39)))-'Year Schedule'!$K$44+'Year Schedule'!$L$44)</f>
        <v>#VALUE!</v>
      </c>
      <c r="AR229" s="0" t="e">
        <f aca="true">MAX(0,AQ229*(1+(_xlfn.NORM.INV(RAND(),Inputs!$D$39,Inputs!$C$39)))-'Year Schedule'!$K$45+'Year Schedule'!$L$45)</f>
        <v>#VALUE!</v>
      </c>
      <c r="AS229" s="0" t="e">
        <f aca="true">MAX(0,AR229*(1+(_xlfn.NORM.INV(RAND(),Inputs!$D$39,Inputs!$C$39)))-'Year Schedule'!$K$46+'Year Schedule'!$L$46)</f>
        <v>#VALUE!</v>
      </c>
      <c r="AT229" s="0" t="e">
        <f aca="true">MAX(0,AS229*(1+(_xlfn.NORM.INV(RAND(),Inputs!$D$39,Inputs!$C$39)))-'Year Schedule'!$K$47+'Year Schedule'!$L$47)</f>
        <v>#VALUE!</v>
      </c>
      <c r="AU229" s="0" t="e">
        <f aca="true">MAX(0,AT229*(1+(_xlfn.NORM.INV(RAND(),Inputs!$D$39,Inputs!$C$39)))-'Year Schedule'!$K$48+'Year Schedule'!$L$48)</f>
        <v>#VALUE!</v>
      </c>
      <c r="AV229" s="0" t="e">
        <f aca="true">MAX(0,AU229*(1+(_xlfn.NORM.INV(RAND(),Inputs!$D$39,Inputs!$C$39)))-'Year Schedule'!$K$49+'Year Schedule'!$L$49)</f>
        <v>#VALUE!</v>
      </c>
      <c r="AW229" s="0" t="e">
        <f aca="true">MAX(0,AV229*(1+(_xlfn.NORM.INV(RAND(),Inputs!$D$39,Inputs!$C$39)))-'Year Schedule'!$K$50+'Year Schedule'!$L$50)</f>
        <v>#VALUE!</v>
      </c>
      <c r="AX229" s="0" t="e">
        <f aca="true">MAX(0,AW229*(1+(_xlfn.NORM.INV(RAND(),Inputs!$D$39,Inputs!$C$39)))-'Year Schedule'!$K$51+'Year Schedule'!$L$51)</f>
        <v>#VALUE!</v>
      </c>
      <c r="AY229" s="0" t="e">
        <f aca="true">MAX(0,AX229*(1+(_xlfn.NORM.INV(RAND(),Inputs!$D$39,Inputs!$C$39)))-'Year Schedule'!$K$52+'Year Schedule'!$L$52)</f>
        <v>#VALUE!</v>
      </c>
      <c r="AZ229" s="0" t="e">
        <f aca="true">MAX(0,AY229*(1+(_xlfn.NORM.INV(RAND(),Inputs!$D$39,Inputs!$C$39)))-'Year Schedule'!$K$53+'Year Schedule'!$L$53)</f>
        <v>#VALUE!</v>
      </c>
      <c r="BA229" s="0" t="e">
        <f aca="false">INDEX(C229:AZ229,1,Inputs!$C$6)</f>
        <v>#VALUE!</v>
      </c>
      <c r="BB229" s="0" t="n">
        <f aca="false">IFERROR(EXP(SUMPRODUCT(LN((C229:INDEX(C229:AZ229,1,Inputs!$C$6)+$C$1004:INDEX($C$1004:$AZ$1004,1,Inputs!$C$6))/B229:INDEX(B229:AY229,1,Inputs!$C$6)))/Inputs!$C$6)-1,-1)</f>
        <v>-1</v>
      </c>
    </row>
    <row r="230" customFormat="false" ht="15" hidden="false" customHeight="true" outlineLevel="0" collapsed="false">
      <c r="A230" s="0" t="n">
        <v>228</v>
      </c>
      <c r="B230" s="177" t="n">
        <f aca="false">Inputs!$C$38</f>
        <v>0</v>
      </c>
      <c r="C230" s="0" t="e">
        <f aca="true">MAX(0,B230*(1+(_xlfn.NORM.INV(RAND(),Inputs!$D$39,Inputs!$C$39)))-'Year Schedule'!$K$4+'Year Schedule'!$L$4)</f>
        <v>#VALUE!</v>
      </c>
      <c r="D230" s="0" t="e">
        <f aca="true">MAX(0,C230*(1+(_xlfn.NORM.INV(RAND(),Inputs!$D$39,Inputs!$C$39)))-'Year Schedule'!$K$5+'Year Schedule'!$L$5)</f>
        <v>#VALUE!</v>
      </c>
      <c r="E230" s="0" t="e">
        <f aca="true">MAX(0,D230*(1+(_xlfn.NORM.INV(RAND(),Inputs!$D$39,Inputs!$C$39)))-'Year Schedule'!$K$6+'Year Schedule'!$L$6)</f>
        <v>#VALUE!</v>
      </c>
      <c r="F230" s="0" t="e">
        <f aca="true">MAX(0,E230*(1+(_xlfn.NORM.INV(RAND(),Inputs!$D$39,Inputs!$C$39)))-'Year Schedule'!$K$7+'Year Schedule'!$L$7)</f>
        <v>#VALUE!</v>
      </c>
      <c r="G230" s="0" t="e">
        <f aca="true">MAX(0,F230*(1+(_xlfn.NORM.INV(RAND(),Inputs!$D$39,Inputs!$C$39)))-'Year Schedule'!$K$8+'Year Schedule'!$L$8)</f>
        <v>#VALUE!</v>
      </c>
      <c r="H230" s="0" t="e">
        <f aca="true">MAX(0,G230*(1+(_xlfn.NORM.INV(RAND(),Inputs!$D$39,Inputs!$C$39)))-'Year Schedule'!$K$9+'Year Schedule'!$L$9)</f>
        <v>#VALUE!</v>
      </c>
      <c r="I230" s="0" t="e">
        <f aca="true">MAX(0,H230*(1+(_xlfn.NORM.INV(RAND(),Inputs!$D$39,Inputs!$C$39)))-'Year Schedule'!$K$10+'Year Schedule'!$L$10)</f>
        <v>#VALUE!</v>
      </c>
      <c r="J230" s="0" t="e">
        <f aca="true">MAX(0,I230*(1+(_xlfn.NORM.INV(RAND(),Inputs!$D$39,Inputs!$C$39)))-'Year Schedule'!$K$11+'Year Schedule'!$L$11)</f>
        <v>#VALUE!</v>
      </c>
      <c r="K230" s="0" t="e">
        <f aca="true">MAX(0,J230*(1+(_xlfn.NORM.INV(RAND(),Inputs!$D$39,Inputs!$C$39)))-'Year Schedule'!$K$12+'Year Schedule'!$L$12)</f>
        <v>#VALUE!</v>
      </c>
      <c r="L230" s="0" t="e">
        <f aca="true">MAX(0,K230*(1+(_xlfn.NORM.INV(RAND(),Inputs!$D$39,Inputs!$C$39)))-'Year Schedule'!$K$13+'Year Schedule'!$L$13)</f>
        <v>#VALUE!</v>
      </c>
      <c r="M230" s="0" t="e">
        <f aca="true">MAX(0,L230*(1+(_xlfn.NORM.INV(RAND(),Inputs!$D$39,Inputs!$C$39)))-'Year Schedule'!$K$14+'Year Schedule'!$L$14)</f>
        <v>#VALUE!</v>
      </c>
      <c r="N230" s="0" t="e">
        <f aca="true">MAX(0,M230*(1+(_xlfn.NORM.INV(RAND(),Inputs!$D$39,Inputs!$C$39)))-'Year Schedule'!$K$15+'Year Schedule'!$L$15)</f>
        <v>#VALUE!</v>
      </c>
      <c r="O230" s="0" t="e">
        <f aca="true">MAX(0,N230*(1+(_xlfn.NORM.INV(RAND(),Inputs!$D$39,Inputs!$C$39)))-'Year Schedule'!$K$16+'Year Schedule'!$L$16)</f>
        <v>#VALUE!</v>
      </c>
      <c r="P230" s="0" t="e">
        <f aca="true">MAX(0,O230*(1+(_xlfn.NORM.INV(RAND(),Inputs!$D$39,Inputs!$C$39)))-'Year Schedule'!$K$17+'Year Schedule'!$L$17)</f>
        <v>#VALUE!</v>
      </c>
      <c r="Q230" s="0" t="e">
        <f aca="true">MAX(0,P230*(1+(_xlfn.NORM.INV(RAND(),Inputs!$D$39,Inputs!$C$39)))-'Year Schedule'!$K$18+'Year Schedule'!$L$18)</f>
        <v>#VALUE!</v>
      </c>
      <c r="R230" s="0" t="e">
        <f aca="true">MAX(0,Q230*(1+(_xlfn.NORM.INV(RAND(),Inputs!$D$39,Inputs!$C$39)))-'Year Schedule'!$K$19+'Year Schedule'!$L$19)</f>
        <v>#VALUE!</v>
      </c>
      <c r="S230" s="0" t="e">
        <f aca="true">MAX(0,R230*(1+(_xlfn.NORM.INV(RAND(),Inputs!$D$39,Inputs!$C$39)))-'Year Schedule'!$K$20+'Year Schedule'!$L$20)</f>
        <v>#VALUE!</v>
      </c>
      <c r="T230" s="0" t="e">
        <f aca="true">MAX(0,S230*(1+(_xlfn.NORM.INV(RAND(),Inputs!$D$39,Inputs!$C$39)))-'Year Schedule'!$K$21+'Year Schedule'!$L$21)</f>
        <v>#VALUE!</v>
      </c>
      <c r="U230" s="0" t="e">
        <f aca="true">MAX(0,T230*(1+(_xlfn.NORM.INV(RAND(),Inputs!$D$39,Inputs!$C$39)))-'Year Schedule'!$K$22+'Year Schedule'!$L$22)</f>
        <v>#VALUE!</v>
      </c>
      <c r="V230" s="0" t="e">
        <f aca="true">MAX(0,U230*(1+(_xlfn.NORM.INV(RAND(),Inputs!$D$39,Inputs!$C$39)))-'Year Schedule'!$K$23+'Year Schedule'!$L$23)</f>
        <v>#VALUE!</v>
      </c>
      <c r="W230" s="0" t="e">
        <f aca="true">MAX(0,V230*(1+(_xlfn.NORM.INV(RAND(),Inputs!$D$39,Inputs!$C$39)))-'Year Schedule'!$K$24+'Year Schedule'!$L$24)</f>
        <v>#VALUE!</v>
      </c>
      <c r="X230" s="0" t="e">
        <f aca="true">MAX(0,W230*(1+(_xlfn.NORM.INV(RAND(),Inputs!$D$39,Inputs!$C$39)))-'Year Schedule'!$K$25+'Year Schedule'!$L$25)</f>
        <v>#VALUE!</v>
      </c>
      <c r="Y230" s="0" t="e">
        <f aca="true">MAX(0,X230*(1+(_xlfn.NORM.INV(RAND(),Inputs!$D$39,Inputs!$C$39)))-'Year Schedule'!$K$26+'Year Schedule'!$L$26)</f>
        <v>#VALUE!</v>
      </c>
      <c r="Z230" s="0" t="e">
        <f aca="true">MAX(0,Y230*(1+(_xlfn.NORM.INV(RAND(),Inputs!$D$39,Inputs!$C$39)))-'Year Schedule'!$K$27+'Year Schedule'!$L$27)</f>
        <v>#VALUE!</v>
      </c>
      <c r="AA230" s="0" t="e">
        <f aca="true">MAX(0,Z230*(1+(_xlfn.NORM.INV(RAND(),Inputs!$D$39,Inputs!$C$39)))-'Year Schedule'!$K$28+'Year Schedule'!$L$28)</f>
        <v>#VALUE!</v>
      </c>
      <c r="AB230" s="0" t="e">
        <f aca="true">MAX(0,AA230*(1+(_xlfn.NORM.INV(RAND(),Inputs!$D$39,Inputs!$C$39)))-'Year Schedule'!$K$29+'Year Schedule'!$L$29)</f>
        <v>#VALUE!</v>
      </c>
      <c r="AC230" s="0" t="e">
        <f aca="true">MAX(0,AB230*(1+(_xlfn.NORM.INV(RAND(),Inputs!$D$39,Inputs!$C$39)))-'Year Schedule'!$K$30+'Year Schedule'!$L$30)</f>
        <v>#VALUE!</v>
      </c>
      <c r="AD230" s="0" t="e">
        <f aca="true">MAX(0,AC230*(1+(_xlfn.NORM.INV(RAND(),Inputs!$D$39,Inputs!$C$39)))-'Year Schedule'!$K$31+'Year Schedule'!$L$31)</f>
        <v>#VALUE!</v>
      </c>
      <c r="AE230" s="0" t="e">
        <f aca="true">MAX(0,AD230*(1+(_xlfn.NORM.INV(RAND(),Inputs!$D$39,Inputs!$C$39)))-'Year Schedule'!$K$32+'Year Schedule'!$L$32)</f>
        <v>#VALUE!</v>
      </c>
      <c r="AF230" s="0" t="e">
        <f aca="true">MAX(0,AE230*(1+(_xlfn.NORM.INV(RAND(),Inputs!$D$39,Inputs!$C$39)))-'Year Schedule'!$K$33+'Year Schedule'!$L$33)</f>
        <v>#VALUE!</v>
      </c>
      <c r="AG230" s="0" t="e">
        <f aca="true">MAX(0,AF230*(1+(_xlfn.NORM.INV(RAND(),Inputs!$D$39,Inputs!$C$39)))-'Year Schedule'!$K$34+'Year Schedule'!$L$34)</f>
        <v>#VALUE!</v>
      </c>
      <c r="AH230" s="0" t="e">
        <f aca="true">MAX(0,AG230*(1+(_xlfn.NORM.INV(RAND(),Inputs!$D$39,Inputs!$C$39)))-'Year Schedule'!$K$35+'Year Schedule'!$L$35)</f>
        <v>#VALUE!</v>
      </c>
      <c r="AI230" s="0" t="e">
        <f aca="true">MAX(0,AH230*(1+(_xlfn.NORM.INV(RAND(),Inputs!$D$39,Inputs!$C$39)))-'Year Schedule'!$K$36+'Year Schedule'!$L$36)</f>
        <v>#VALUE!</v>
      </c>
      <c r="AJ230" s="0" t="e">
        <f aca="true">MAX(0,AI230*(1+(_xlfn.NORM.INV(RAND(),Inputs!$D$39,Inputs!$C$39)))-'Year Schedule'!$K$37+'Year Schedule'!$L$37)</f>
        <v>#VALUE!</v>
      </c>
      <c r="AK230" s="0" t="e">
        <f aca="true">MAX(0,AJ230*(1+(_xlfn.NORM.INV(RAND(),Inputs!$D$39,Inputs!$C$39)))-'Year Schedule'!$K$38+'Year Schedule'!$L$38)</f>
        <v>#VALUE!</v>
      </c>
      <c r="AL230" s="0" t="e">
        <f aca="true">MAX(0,AK230*(1+(_xlfn.NORM.INV(RAND(),Inputs!$D$39,Inputs!$C$39)))-'Year Schedule'!$K$39+'Year Schedule'!$L$39)</f>
        <v>#VALUE!</v>
      </c>
      <c r="AM230" s="0" t="e">
        <f aca="true">MAX(0,AL230*(1+(_xlfn.NORM.INV(RAND(),Inputs!$D$39,Inputs!$C$39)))-'Year Schedule'!$K$40+'Year Schedule'!$L$40)</f>
        <v>#VALUE!</v>
      </c>
      <c r="AN230" s="0" t="e">
        <f aca="true">MAX(0,AM230*(1+(_xlfn.NORM.INV(RAND(),Inputs!$D$39,Inputs!$C$39)))-'Year Schedule'!$K$41+'Year Schedule'!$L$41)</f>
        <v>#VALUE!</v>
      </c>
      <c r="AO230" s="0" t="e">
        <f aca="true">MAX(0,AN230*(1+(_xlfn.NORM.INV(RAND(),Inputs!$D$39,Inputs!$C$39)))-'Year Schedule'!$K$42+'Year Schedule'!$L$42)</f>
        <v>#VALUE!</v>
      </c>
      <c r="AP230" s="0" t="e">
        <f aca="true">MAX(0,AO230*(1+(_xlfn.NORM.INV(RAND(),Inputs!$D$39,Inputs!$C$39)))-'Year Schedule'!$K$43+'Year Schedule'!$L$43)</f>
        <v>#VALUE!</v>
      </c>
      <c r="AQ230" s="0" t="e">
        <f aca="true">MAX(0,AP230*(1+(_xlfn.NORM.INV(RAND(),Inputs!$D$39,Inputs!$C$39)))-'Year Schedule'!$K$44+'Year Schedule'!$L$44)</f>
        <v>#VALUE!</v>
      </c>
      <c r="AR230" s="0" t="e">
        <f aca="true">MAX(0,AQ230*(1+(_xlfn.NORM.INV(RAND(),Inputs!$D$39,Inputs!$C$39)))-'Year Schedule'!$K$45+'Year Schedule'!$L$45)</f>
        <v>#VALUE!</v>
      </c>
      <c r="AS230" s="0" t="e">
        <f aca="true">MAX(0,AR230*(1+(_xlfn.NORM.INV(RAND(),Inputs!$D$39,Inputs!$C$39)))-'Year Schedule'!$K$46+'Year Schedule'!$L$46)</f>
        <v>#VALUE!</v>
      </c>
      <c r="AT230" s="0" t="e">
        <f aca="true">MAX(0,AS230*(1+(_xlfn.NORM.INV(RAND(),Inputs!$D$39,Inputs!$C$39)))-'Year Schedule'!$K$47+'Year Schedule'!$L$47)</f>
        <v>#VALUE!</v>
      </c>
      <c r="AU230" s="0" t="e">
        <f aca="true">MAX(0,AT230*(1+(_xlfn.NORM.INV(RAND(),Inputs!$D$39,Inputs!$C$39)))-'Year Schedule'!$K$48+'Year Schedule'!$L$48)</f>
        <v>#VALUE!</v>
      </c>
      <c r="AV230" s="0" t="e">
        <f aca="true">MAX(0,AU230*(1+(_xlfn.NORM.INV(RAND(),Inputs!$D$39,Inputs!$C$39)))-'Year Schedule'!$K$49+'Year Schedule'!$L$49)</f>
        <v>#VALUE!</v>
      </c>
      <c r="AW230" s="0" t="e">
        <f aca="true">MAX(0,AV230*(1+(_xlfn.NORM.INV(RAND(),Inputs!$D$39,Inputs!$C$39)))-'Year Schedule'!$K$50+'Year Schedule'!$L$50)</f>
        <v>#VALUE!</v>
      </c>
      <c r="AX230" s="0" t="e">
        <f aca="true">MAX(0,AW230*(1+(_xlfn.NORM.INV(RAND(),Inputs!$D$39,Inputs!$C$39)))-'Year Schedule'!$K$51+'Year Schedule'!$L$51)</f>
        <v>#VALUE!</v>
      </c>
      <c r="AY230" s="0" t="e">
        <f aca="true">MAX(0,AX230*(1+(_xlfn.NORM.INV(RAND(),Inputs!$D$39,Inputs!$C$39)))-'Year Schedule'!$K$52+'Year Schedule'!$L$52)</f>
        <v>#VALUE!</v>
      </c>
      <c r="AZ230" s="0" t="e">
        <f aca="true">MAX(0,AY230*(1+(_xlfn.NORM.INV(RAND(),Inputs!$D$39,Inputs!$C$39)))-'Year Schedule'!$K$53+'Year Schedule'!$L$53)</f>
        <v>#VALUE!</v>
      </c>
      <c r="BA230" s="0" t="e">
        <f aca="false">INDEX(C230:AZ230,1,Inputs!$C$6)</f>
        <v>#VALUE!</v>
      </c>
      <c r="BB230" s="0" t="n">
        <f aca="false">IFERROR(EXP(SUMPRODUCT(LN((C230:INDEX(C230:AZ230,1,Inputs!$C$6)+$C$1004:INDEX($C$1004:$AZ$1004,1,Inputs!$C$6))/B230:INDEX(B230:AY230,1,Inputs!$C$6)))/Inputs!$C$6)-1,-1)</f>
        <v>-1</v>
      </c>
    </row>
    <row r="231" customFormat="false" ht="15" hidden="false" customHeight="true" outlineLevel="0" collapsed="false">
      <c r="A231" s="0" t="n">
        <v>229</v>
      </c>
      <c r="B231" s="177" t="n">
        <f aca="false">Inputs!$C$38</f>
        <v>0</v>
      </c>
      <c r="C231" s="0" t="e">
        <f aca="true">MAX(0,B231*(1+(_xlfn.NORM.INV(RAND(),Inputs!$D$39,Inputs!$C$39)))-'Year Schedule'!$K$4+'Year Schedule'!$L$4)</f>
        <v>#VALUE!</v>
      </c>
      <c r="D231" s="0" t="e">
        <f aca="true">MAX(0,C231*(1+(_xlfn.NORM.INV(RAND(),Inputs!$D$39,Inputs!$C$39)))-'Year Schedule'!$K$5+'Year Schedule'!$L$5)</f>
        <v>#VALUE!</v>
      </c>
      <c r="E231" s="0" t="e">
        <f aca="true">MAX(0,D231*(1+(_xlfn.NORM.INV(RAND(),Inputs!$D$39,Inputs!$C$39)))-'Year Schedule'!$K$6+'Year Schedule'!$L$6)</f>
        <v>#VALUE!</v>
      </c>
      <c r="F231" s="0" t="e">
        <f aca="true">MAX(0,E231*(1+(_xlfn.NORM.INV(RAND(),Inputs!$D$39,Inputs!$C$39)))-'Year Schedule'!$K$7+'Year Schedule'!$L$7)</f>
        <v>#VALUE!</v>
      </c>
      <c r="G231" s="0" t="e">
        <f aca="true">MAX(0,F231*(1+(_xlfn.NORM.INV(RAND(),Inputs!$D$39,Inputs!$C$39)))-'Year Schedule'!$K$8+'Year Schedule'!$L$8)</f>
        <v>#VALUE!</v>
      </c>
      <c r="H231" s="0" t="e">
        <f aca="true">MAX(0,G231*(1+(_xlfn.NORM.INV(RAND(),Inputs!$D$39,Inputs!$C$39)))-'Year Schedule'!$K$9+'Year Schedule'!$L$9)</f>
        <v>#VALUE!</v>
      </c>
      <c r="I231" s="0" t="e">
        <f aca="true">MAX(0,H231*(1+(_xlfn.NORM.INV(RAND(),Inputs!$D$39,Inputs!$C$39)))-'Year Schedule'!$K$10+'Year Schedule'!$L$10)</f>
        <v>#VALUE!</v>
      </c>
      <c r="J231" s="0" t="e">
        <f aca="true">MAX(0,I231*(1+(_xlfn.NORM.INV(RAND(),Inputs!$D$39,Inputs!$C$39)))-'Year Schedule'!$K$11+'Year Schedule'!$L$11)</f>
        <v>#VALUE!</v>
      </c>
      <c r="K231" s="0" t="e">
        <f aca="true">MAX(0,J231*(1+(_xlfn.NORM.INV(RAND(),Inputs!$D$39,Inputs!$C$39)))-'Year Schedule'!$K$12+'Year Schedule'!$L$12)</f>
        <v>#VALUE!</v>
      </c>
      <c r="L231" s="0" t="e">
        <f aca="true">MAX(0,K231*(1+(_xlfn.NORM.INV(RAND(),Inputs!$D$39,Inputs!$C$39)))-'Year Schedule'!$K$13+'Year Schedule'!$L$13)</f>
        <v>#VALUE!</v>
      </c>
      <c r="M231" s="0" t="e">
        <f aca="true">MAX(0,L231*(1+(_xlfn.NORM.INV(RAND(),Inputs!$D$39,Inputs!$C$39)))-'Year Schedule'!$K$14+'Year Schedule'!$L$14)</f>
        <v>#VALUE!</v>
      </c>
      <c r="N231" s="0" t="e">
        <f aca="true">MAX(0,M231*(1+(_xlfn.NORM.INV(RAND(),Inputs!$D$39,Inputs!$C$39)))-'Year Schedule'!$K$15+'Year Schedule'!$L$15)</f>
        <v>#VALUE!</v>
      </c>
      <c r="O231" s="0" t="e">
        <f aca="true">MAX(0,N231*(1+(_xlfn.NORM.INV(RAND(),Inputs!$D$39,Inputs!$C$39)))-'Year Schedule'!$K$16+'Year Schedule'!$L$16)</f>
        <v>#VALUE!</v>
      </c>
      <c r="P231" s="0" t="e">
        <f aca="true">MAX(0,O231*(1+(_xlfn.NORM.INV(RAND(),Inputs!$D$39,Inputs!$C$39)))-'Year Schedule'!$K$17+'Year Schedule'!$L$17)</f>
        <v>#VALUE!</v>
      </c>
      <c r="Q231" s="0" t="e">
        <f aca="true">MAX(0,P231*(1+(_xlfn.NORM.INV(RAND(),Inputs!$D$39,Inputs!$C$39)))-'Year Schedule'!$K$18+'Year Schedule'!$L$18)</f>
        <v>#VALUE!</v>
      </c>
      <c r="R231" s="0" t="e">
        <f aca="true">MAX(0,Q231*(1+(_xlfn.NORM.INV(RAND(),Inputs!$D$39,Inputs!$C$39)))-'Year Schedule'!$K$19+'Year Schedule'!$L$19)</f>
        <v>#VALUE!</v>
      </c>
      <c r="S231" s="0" t="e">
        <f aca="true">MAX(0,R231*(1+(_xlfn.NORM.INV(RAND(),Inputs!$D$39,Inputs!$C$39)))-'Year Schedule'!$K$20+'Year Schedule'!$L$20)</f>
        <v>#VALUE!</v>
      </c>
      <c r="T231" s="0" t="e">
        <f aca="true">MAX(0,S231*(1+(_xlfn.NORM.INV(RAND(),Inputs!$D$39,Inputs!$C$39)))-'Year Schedule'!$K$21+'Year Schedule'!$L$21)</f>
        <v>#VALUE!</v>
      </c>
      <c r="U231" s="0" t="e">
        <f aca="true">MAX(0,T231*(1+(_xlfn.NORM.INV(RAND(),Inputs!$D$39,Inputs!$C$39)))-'Year Schedule'!$K$22+'Year Schedule'!$L$22)</f>
        <v>#VALUE!</v>
      </c>
      <c r="V231" s="0" t="e">
        <f aca="true">MAX(0,U231*(1+(_xlfn.NORM.INV(RAND(),Inputs!$D$39,Inputs!$C$39)))-'Year Schedule'!$K$23+'Year Schedule'!$L$23)</f>
        <v>#VALUE!</v>
      </c>
      <c r="W231" s="0" t="e">
        <f aca="true">MAX(0,V231*(1+(_xlfn.NORM.INV(RAND(),Inputs!$D$39,Inputs!$C$39)))-'Year Schedule'!$K$24+'Year Schedule'!$L$24)</f>
        <v>#VALUE!</v>
      </c>
      <c r="X231" s="0" t="e">
        <f aca="true">MAX(0,W231*(1+(_xlfn.NORM.INV(RAND(),Inputs!$D$39,Inputs!$C$39)))-'Year Schedule'!$K$25+'Year Schedule'!$L$25)</f>
        <v>#VALUE!</v>
      </c>
      <c r="Y231" s="0" t="e">
        <f aca="true">MAX(0,X231*(1+(_xlfn.NORM.INV(RAND(),Inputs!$D$39,Inputs!$C$39)))-'Year Schedule'!$K$26+'Year Schedule'!$L$26)</f>
        <v>#VALUE!</v>
      </c>
      <c r="Z231" s="0" t="e">
        <f aca="true">MAX(0,Y231*(1+(_xlfn.NORM.INV(RAND(),Inputs!$D$39,Inputs!$C$39)))-'Year Schedule'!$K$27+'Year Schedule'!$L$27)</f>
        <v>#VALUE!</v>
      </c>
      <c r="AA231" s="0" t="e">
        <f aca="true">MAX(0,Z231*(1+(_xlfn.NORM.INV(RAND(),Inputs!$D$39,Inputs!$C$39)))-'Year Schedule'!$K$28+'Year Schedule'!$L$28)</f>
        <v>#VALUE!</v>
      </c>
      <c r="AB231" s="0" t="e">
        <f aca="true">MAX(0,AA231*(1+(_xlfn.NORM.INV(RAND(),Inputs!$D$39,Inputs!$C$39)))-'Year Schedule'!$K$29+'Year Schedule'!$L$29)</f>
        <v>#VALUE!</v>
      </c>
      <c r="AC231" s="0" t="e">
        <f aca="true">MAX(0,AB231*(1+(_xlfn.NORM.INV(RAND(),Inputs!$D$39,Inputs!$C$39)))-'Year Schedule'!$K$30+'Year Schedule'!$L$30)</f>
        <v>#VALUE!</v>
      </c>
      <c r="AD231" s="0" t="e">
        <f aca="true">MAX(0,AC231*(1+(_xlfn.NORM.INV(RAND(),Inputs!$D$39,Inputs!$C$39)))-'Year Schedule'!$K$31+'Year Schedule'!$L$31)</f>
        <v>#VALUE!</v>
      </c>
      <c r="AE231" s="0" t="e">
        <f aca="true">MAX(0,AD231*(1+(_xlfn.NORM.INV(RAND(),Inputs!$D$39,Inputs!$C$39)))-'Year Schedule'!$K$32+'Year Schedule'!$L$32)</f>
        <v>#VALUE!</v>
      </c>
      <c r="AF231" s="0" t="e">
        <f aca="true">MAX(0,AE231*(1+(_xlfn.NORM.INV(RAND(),Inputs!$D$39,Inputs!$C$39)))-'Year Schedule'!$K$33+'Year Schedule'!$L$33)</f>
        <v>#VALUE!</v>
      </c>
      <c r="AG231" s="0" t="e">
        <f aca="true">MAX(0,AF231*(1+(_xlfn.NORM.INV(RAND(),Inputs!$D$39,Inputs!$C$39)))-'Year Schedule'!$K$34+'Year Schedule'!$L$34)</f>
        <v>#VALUE!</v>
      </c>
      <c r="AH231" s="0" t="e">
        <f aca="true">MAX(0,AG231*(1+(_xlfn.NORM.INV(RAND(),Inputs!$D$39,Inputs!$C$39)))-'Year Schedule'!$K$35+'Year Schedule'!$L$35)</f>
        <v>#VALUE!</v>
      </c>
      <c r="AI231" s="0" t="e">
        <f aca="true">MAX(0,AH231*(1+(_xlfn.NORM.INV(RAND(),Inputs!$D$39,Inputs!$C$39)))-'Year Schedule'!$K$36+'Year Schedule'!$L$36)</f>
        <v>#VALUE!</v>
      </c>
      <c r="AJ231" s="0" t="e">
        <f aca="true">MAX(0,AI231*(1+(_xlfn.NORM.INV(RAND(),Inputs!$D$39,Inputs!$C$39)))-'Year Schedule'!$K$37+'Year Schedule'!$L$37)</f>
        <v>#VALUE!</v>
      </c>
      <c r="AK231" s="0" t="e">
        <f aca="true">MAX(0,AJ231*(1+(_xlfn.NORM.INV(RAND(),Inputs!$D$39,Inputs!$C$39)))-'Year Schedule'!$K$38+'Year Schedule'!$L$38)</f>
        <v>#VALUE!</v>
      </c>
      <c r="AL231" s="0" t="e">
        <f aca="true">MAX(0,AK231*(1+(_xlfn.NORM.INV(RAND(),Inputs!$D$39,Inputs!$C$39)))-'Year Schedule'!$K$39+'Year Schedule'!$L$39)</f>
        <v>#VALUE!</v>
      </c>
      <c r="AM231" s="0" t="e">
        <f aca="true">MAX(0,AL231*(1+(_xlfn.NORM.INV(RAND(),Inputs!$D$39,Inputs!$C$39)))-'Year Schedule'!$K$40+'Year Schedule'!$L$40)</f>
        <v>#VALUE!</v>
      </c>
      <c r="AN231" s="0" t="e">
        <f aca="true">MAX(0,AM231*(1+(_xlfn.NORM.INV(RAND(),Inputs!$D$39,Inputs!$C$39)))-'Year Schedule'!$K$41+'Year Schedule'!$L$41)</f>
        <v>#VALUE!</v>
      </c>
      <c r="AO231" s="0" t="e">
        <f aca="true">MAX(0,AN231*(1+(_xlfn.NORM.INV(RAND(),Inputs!$D$39,Inputs!$C$39)))-'Year Schedule'!$K$42+'Year Schedule'!$L$42)</f>
        <v>#VALUE!</v>
      </c>
      <c r="AP231" s="0" t="e">
        <f aca="true">MAX(0,AO231*(1+(_xlfn.NORM.INV(RAND(),Inputs!$D$39,Inputs!$C$39)))-'Year Schedule'!$K$43+'Year Schedule'!$L$43)</f>
        <v>#VALUE!</v>
      </c>
      <c r="AQ231" s="0" t="e">
        <f aca="true">MAX(0,AP231*(1+(_xlfn.NORM.INV(RAND(),Inputs!$D$39,Inputs!$C$39)))-'Year Schedule'!$K$44+'Year Schedule'!$L$44)</f>
        <v>#VALUE!</v>
      </c>
      <c r="AR231" s="0" t="e">
        <f aca="true">MAX(0,AQ231*(1+(_xlfn.NORM.INV(RAND(),Inputs!$D$39,Inputs!$C$39)))-'Year Schedule'!$K$45+'Year Schedule'!$L$45)</f>
        <v>#VALUE!</v>
      </c>
      <c r="AS231" s="0" t="e">
        <f aca="true">MAX(0,AR231*(1+(_xlfn.NORM.INV(RAND(),Inputs!$D$39,Inputs!$C$39)))-'Year Schedule'!$K$46+'Year Schedule'!$L$46)</f>
        <v>#VALUE!</v>
      </c>
      <c r="AT231" s="0" t="e">
        <f aca="true">MAX(0,AS231*(1+(_xlfn.NORM.INV(RAND(),Inputs!$D$39,Inputs!$C$39)))-'Year Schedule'!$K$47+'Year Schedule'!$L$47)</f>
        <v>#VALUE!</v>
      </c>
      <c r="AU231" s="0" t="e">
        <f aca="true">MAX(0,AT231*(1+(_xlfn.NORM.INV(RAND(),Inputs!$D$39,Inputs!$C$39)))-'Year Schedule'!$K$48+'Year Schedule'!$L$48)</f>
        <v>#VALUE!</v>
      </c>
      <c r="AV231" s="0" t="e">
        <f aca="true">MAX(0,AU231*(1+(_xlfn.NORM.INV(RAND(),Inputs!$D$39,Inputs!$C$39)))-'Year Schedule'!$K$49+'Year Schedule'!$L$49)</f>
        <v>#VALUE!</v>
      </c>
      <c r="AW231" s="0" t="e">
        <f aca="true">MAX(0,AV231*(1+(_xlfn.NORM.INV(RAND(),Inputs!$D$39,Inputs!$C$39)))-'Year Schedule'!$K$50+'Year Schedule'!$L$50)</f>
        <v>#VALUE!</v>
      </c>
      <c r="AX231" s="0" t="e">
        <f aca="true">MAX(0,AW231*(1+(_xlfn.NORM.INV(RAND(),Inputs!$D$39,Inputs!$C$39)))-'Year Schedule'!$K$51+'Year Schedule'!$L$51)</f>
        <v>#VALUE!</v>
      </c>
      <c r="AY231" s="0" t="e">
        <f aca="true">MAX(0,AX231*(1+(_xlfn.NORM.INV(RAND(),Inputs!$D$39,Inputs!$C$39)))-'Year Schedule'!$K$52+'Year Schedule'!$L$52)</f>
        <v>#VALUE!</v>
      </c>
      <c r="AZ231" s="0" t="e">
        <f aca="true">MAX(0,AY231*(1+(_xlfn.NORM.INV(RAND(),Inputs!$D$39,Inputs!$C$39)))-'Year Schedule'!$K$53+'Year Schedule'!$L$53)</f>
        <v>#VALUE!</v>
      </c>
      <c r="BA231" s="0" t="e">
        <f aca="false">INDEX(C231:AZ231,1,Inputs!$C$6)</f>
        <v>#VALUE!</v>
      </c>
      <c r="BB231" s="0" t="n">
        <f aca="false">IFERROR(EXP(SUMPRODUCT(LN((C231:INDEX(C231:AZ231,1,Inputs!$C$6)+$C$1004:INDEX($C$1004:$AZ$1004,1,Inputs!$C$6))/B231:INDEX(B231:AY231,1,Inputs!$C$6)))/Inputs!$C$6)-1,-1)</f>
        <v>-1</v>
      </c>
    </row>
    <row r="232" customFormat="false" ht="15" hidden="false" customHeight="true" outlineLevel="0" collapsed="false">
      <c r="A232" s="0" t="n">
        <v>230</v>
      </c>
      <c r="B232" s="177" t="n">
        <f aca="false">Inputs!$C$38</f>
        <v>0</v>
      </c>
      <c r="C232" s="0" t="e">
        <f aca="true">MAX(0,B232*(1+(_xlfn.NORM.INV(RAND(),Inputs!$D$39,Inputs!$C$39)))-'Year Schedule'!$K$4+'Year Schedule'!$L$4)</f>
        <v>#VALUE!</v>
      </c>
      <c r="D232" s="0" t="e">
        <f aca="true">MAX(0,C232*(1+(_xlfn.NORM.INV(RAND(),Inputs!$D$39,Inputs!$C$39)))-'Year Schedule'!$K$5+'Year Schedule'!$L$5)</f>
        <v>#VALUE!</v>
      </c>
      <c r="E232" s="0" t="e">
        <f aca="true">MAX(0,D232*(1+(_xlfn.NORM.INV(RAND(),Inputs!$D$39,Inputs!$C$39)))-'Year Schedule'!$K$6+'Year Schedule'!$L$6)</f>
        <v>#VALUE!</v>
      </c>
      <c r="F232" s="0" t="e">
        <f aca="true">MAX(0,E232*(1+(_xlfn.NORM.INV(RAND(),Inputs!$D$39,Inputs!$C$39)))-'Year Schedule'!$K$7+'Year Schedule'!$L$7)</f>
        <v>#VALUE!</v>
      </c>
      <c r="G232" s="0" t="e">
        <f aca="true">MAX(0,F232*(1+(_xlfn.NORM.INV(RAND(),Inputs!$D$39,Inputs!$C$39)))-'Year Schedule'!$K$8+'Year Schedule'!$L$8)</f>
        <v>#VALUE!</v>
      </c>
      <c r="H232" s="0" t="e">
        <f aca="true">MAX(0,G232*(1+(_xlfn.NORM.INV(RAND(),Inputs!$D$39,Inputs!$C$39)))-'Year Schedule'!$K$9+'Year Schedule'!$L$9)</f>
        <v>#VALUE!</v>
      </c>
      <c r="I232" s="0" t="e">
        <f aca="true">MAX(0,H232*(1+(_xlfn.NORM.INV(RAND(),Inputs!$D$39,Inputs!$C$39)))-'Year Schedule'!$K$10+'Year Schedule'!$L$10)</f>
        <v>#VALUE!</v>
      </c>
      <c r="J232" s="0" t="e">
        <f aca="true">MAX(0,I232*(1+(_xlfn.NORM.INV(RAND(),Inputs!$D$39,Inputs!$C$39)))-'Year Schedule'!$K$11+'Year Schedule'!$L$11)</f>
        <v>#VALUE!</v>
      </c>
      <c r="K232" s="0" t="e">
        <f aca="true">MAX(0,J232*(1+(_xlfn.NORM.INV(RAND(),Inputs!$D$39,Inputs!$C$39)))-'Year Schedule'!$K$12+'Year Schedule'!$L$12)</f>
        <v>#VALUE!</v>
      </c>
      <c r="L232" s="0" t="e">
        <f aca="true">MAX(0,K232*(1+(_xlfn.NORM.INV(RAND(),Inputs!$D$39,Inputs!$C$39)))-'Year Schedule'!$K$13+'Year Schedule'!$L$13)</f>
        <v>#VALUE!</v>
      </c>
      <c r="M232" s="0" t="e">
        <f aca="true">MAX(0,L232*(1+(_xlfn.NORM.INV(RAND(),Inputs!$D$39,Inputs!$C$39)))-'Year Schedule'!$K$14+'Year Schedule'!$L$14)</f>
        <v>#VALUE!</v>
      </c>
      <c r="N232" s="0" t="e">
        <f aca="true">MAX(0,M232*(1+(_xlfn.NORM.INV(RAND(),Inputs!$D$39,Inputs!$C$39)))-'Year Schedule'!$K$15+'Year Schedule'!$L$15)</f>
        <v>#VALUE!</v>
      </c>
      <c r="O232" s="0" t="e">
        <f aca="true">MAX(0,N232*(1+(_xlfn.NORM.INV(RAND(),Inputs!$D$39,Inputs!$C$39)))-'Year Schedule'!$K$16+'Year Schedule'!$L$16)</f>
        <v>#VALUE!</v>
      </c>
      <c r="P232" s="0" t="e">
        <f aca="true">MAX(0,O232*(1+(_xlfn.NORM.INV(RAND(),Inputs!$D$39,Inputs!$C$39)))-'Year Schedule'!$K$17+'Year Schedule'!$L$17)</f>
        <v>#VALUE!</v>
      </c>
      <c r="Q232" s="0" t="e">
        <f aca="true">MAX(0,P232*(1+(_xlfn.NORM.INV(RAND(),Inputs!$D$39,Inputs!$C$39)))-'Year Schedule'!$K$18+'Year Schedule'!$L$18)</f>
        <v>#VALUE!</v>
      </c>
      <c r="R232" s="0" t="e">
        <f aca="true">MAX(0,Q232*(1+(_xlfn.NORM.INV(RAND(),Inputs!$D$39,Inputs!$C$39)))-'Year Schedule'!$K$19+'Year Schedule'!$L$19)</f>
        <v>#VALUE!</v>
      </c>
      <c r="S232" s="0" t="e">
        <f aca="true">MAX(0,R232*(1+(_xlfn.NORM.INV(RAND(),Inputs!$D$39,Inputs!$C$39)))-'Year Schedule'!$K$20+'Year Schedule'!$L$20)</f>
        <v>#VALUE!</v>
      </c>
      <c r="T232" s="0" t="e">
        <f aca="true">MAX(0,S232*(1+(_xlfn.NORM.INV(RAND(),Inputs!$D$39,Inputs!$C$39)))-'Year Schedule'!$K$21+'Year Schedule'!$L$21)</f>
        <v>#VALUE!</v>
      </c>
      <c r="U232" s="0" t="e">
        <f aca="true">MAX(0,T232*(1+(_xlfn.NORM.INV(RAND(),Inputs!$D$39,Inputs!$C$39)))-'Year Schedule'!$K$22+'Year Schedule'!$L$22)</f>
        <v>#VALUE!</v>
      </c>
      <c r="V232" s="0" t="e">
        <f aca="true">MAX(0,U232*(1+(_xlfn.NORM.INV(RAND(),Inputs!$D$39,Inputs!$C$39)))-'Year Schedule'!$K$23+'Year Schedule'!$L$23)</f>
        <v>#VALUE!</v>
      </c>
      <c r="W232" s="0" t="e">
        <f aca="true">MAX(0,V232*(1+(_xlfn.NORM.INV(RAND(),Inputs!$D$39,Inputs!$C$39)))-'Year Schedule'!$K$24+'Year Schedule'!$L$24)</f>
        <v>#VALUE!</v>
      </c>
      <c r="X232" s="0" t="e">
        <f aca="true">MAX(0,W232*(1+(_xlfn.NORM.INV(RAND(),Inputs!$D$39,Inputs!$C$39)))-'Year Schedule'!$K$25+'Year Schedule'!$L$25)</f>
        <v>#VALUE!</v>
      </c>
      <c r="Y232" s="0" t="e">
        <f aca="true">MAX(0,X232*(1+(_xlfn.NORM.INV(RAND(),Inputs!$D$39,Inputs!$C$39)))-'Year Schedule'!$K$26+'Year Schedule'!$L$26)</f>
        <v>#VALUE!</v>
      </c>
      <c r="Z232" s="0" t="e">
        <f aca="true">MAX(0,Y232*(1+(_xlfn.NORM.INV(RAND(),Inputs!$D$39,Inputs!$C$39)))-'Year Schedule'!$K$27+'Year Schedule'!$L$27)</f>
        <v>#VALUE!</v>
      </c>
      <c r="AA232" s="0" t="e">
        <f aca="true">MAX(0,Z232*(1+(_xlfn.NORM.INV(RAND(),Inputs!$D$39,Inputs!$C$39)))-'Year Schedule'!$K$28+'Year Schedule'!$L$28)</f>
        <v>#VALUE!</v>
      </c>
      <c r="AB232" s="0" t="e">
        <f aca="true">MAX(0,AA232*(1+(_xlfn.NORM.INV(RAND(),Inputs!$D$39,Inputs!$C$39)))-'Year Schedule'!$K$29+'Year Schedule'!$L$29)</f>
        <v>#VALUE!</v>
      </c>
      <c r="AC232" s="0" t="e">
        <f aca="true">MAX(0,AB232*(1+(_xlfn.NORM.INV(RAND(),Inputs!$D$39,Inputs!$C$39)))-'Year Schedule'!$K$30+'Year Schedule'!$L$30)</f>
        <v>#VALUE!</v>
      </c>
      <c r="AD232" s="0" t="e">
        <f aca="true">MAX(0,AC232*(1+(_xlfn.NORM.INV(RAND(),Inputs!$D$39,Inputs!$C$39)))-'Year Schedule'!$K$31+'Year Schedule'!$L$31)</f>
        <v>#VALUE!</v>
      </c>
      <c r="AE232" s="0" t="e">
        <f aca="true">MAX(0,AD232*(1+(_xlfn.NORM.INV(RAND(),Inputs!$D$39,Inputs!$C$39)))-'Year Schedule'!$K$32+'Year Schedule'!$L$32)</f>
        <v>#VALUE!</v>
      </c>
      <c r="AF232" s="0" t="e">
        <f aca="true">MAX(0,AE232*(1+(_xlfn.NORM.INV(RAND(),Inputs!$D$39,Inputs!$C$39)))-'Year Schedule'!$K$33+'Year Schedule'!$L$33)</f>
        <v>#VALUE!</v>
      </c>
      <c r="AG232" s="0" t="e">
        <f aca="true">MAX(0,AF232*(1+(_xlfn.NORM.INV(RAND(),Inputs!$D$39,Inputs!$C$39)))-'Year Schedule'!$K$34+'Year Schedule'!$L$34)</f>
        <v>#VALUE!</v>
      </c>
      <c r="AH232" s="0" t="e">
        <f aca="true">MAX(0,AG232*(1+(_xlfn.NORM.INV(RAND(),Inputs!$D$39,Inputs!$C$39)))-'Year Schedule'!$K$35+'Year Schedule'!$L$35)</f>
        <v>#VALUE!</v>
      </c>
      <c r="AI232" s="0" t="e">
        <f aca="true">MAX(0,AH232*(1+(_xlfn.NORM.INV(RAND(),Inputs!$D$39,Inputs!$C$39)))-'Year Schedule'!$K$36+'Year Schedule'!$L$36)</f>
        <v>#VALUE!</v>
      </c>
      <c r="AJ232" s="0" t="e">
        <f aca="true">MAX(0,AI232*(1+(_xlfn.NORM.INV(RAND(),Inputs!$D$39,Inputs!$C$39)))-'Year Schedule'!$K$37+'Year Schedule'!$L$37)</f>
        <v>#VALUE!</v>
      </c>
      <c r="AK232" s="0" t="e">
        <f aca="true">MAX(0,AJ232*(1+(_xlfn.NORM.INV(RAND(),Inputs!$D$39,Inputs!$C$39)))-'Year Schedule'!$K$38+'Year Schedule'!$L$38)</f>
        <v>#VALUE!</v>
      </c>
      <c r="AL232" s="0" t="e">
        <f aca="true">MAX(0,AK232*(1+(_xlfn.NORM.INV(RAND(),Inputs!$D$39,Inputs!$C$39)))-'Year Schedule'!$K$39+'Year Schedule'!$L$39)</f>
        <v>#VALUE!</v>
      </c>
      <c r="AM232" s="0" t="e">
        <f aca="true">MAX(0,AL232*(1+(_xlfn.NORM.INV(RAND(),Inputs!$D$39,Inputs!$C$39)))-'Year Schedule'!$K$40+'Year Schedule'!$L$40)</f>
        <v>#VALUE!</v>
      </c>
      <c r="AN232" s="0" t="e">
        <f aca="true">MAX(0,AM232*(1+(_xlfn.NORM.INV(RAND(),Inputs!$D$39,Inputs!$C$39)))-'Year Schedule'!$K$41+'Year Schedule'!$L$41)</f>
        <v>#VALUE!</v>
      </c>
      <c r="AO232" s="0" t="e">
        <f aca="true">MAX(0,AN232*(1+(_xlfn.NORM.INV(RAND(),Inputs!$D$39,Inputs!$C$39)))-'Year Schedule'!$K$42+'Year Schedule'!$L$42)</f>
        <v>#VALUE!</v>
      </c>
      <c r="AP232" s="0" t="e">
        <f aca="true">MAX(0,AO232*(1+(_xlfn.NORM.INV(RAND(),Inputs!$D$39,Inputs!$C$39)))-'Year Schedule'!$K$43+'Year Schedule'!$L$43)</f>
        <v>#VALUE!</v>
      </c>
      <c r="AQ232" s="0" t="e">
        <f aca="true">MAX(0,AP232*(1+(_xlfn.NORM.INV(RAND(),Inputs!$D$39,Inputs!$C$39)))-'Year Schedule'!$K$44+'Year Schedule'!$L$44)</f>
        <v>#VALUE!</v>
      </c>
      <c r="AR232" s="0" t="e">
        <f aca="true">MAX(0,AQ232*(1+(_xlfn.NORM.INV(RAND(),Inputs!$D$39,Inputs!$C$39)))-'Year Schedule'!$K$45+'Year Schedule'!$L$45)</f>
        <v>#VALUE!</v>
      </c>
      <c r="AS232" s="0" t="e">
        <f aca="true">MAX(0,AR232*(1+(_xlfn.NORM.INV(RAND(),Inputs!$D$39,Inputs!$C$39)))-'Year Schedule'!$K$46+'Year Schedule'!$L$46)</f>
        <v>#VALUE!</v>
      </c>
      <c r="AT232" s="0" t="e">
        <f aca="true">MAX(0,AS232*(1+(_xlfn.NORM.INV(RAND(),Inputs!$D$39,Inputs!$C$39)))-'Year Schedule'!$K$47+'Year Schedule'!$L$47)</f>
        <v>#VALUE!</v>
      </c>
      <c r="AU232" s="0" t="e">
        <f aca="true">MAX(0,AT232*(1+(_xlfn.NORM.INV(RAND(),Inputs!$D$39,Inputs!$C$39)))-'Year Schedule'!$K$48+'Year Schedule'!$L$48)</f>
        <v>#VALUE!</v>
      </c>
      <c r="AV232" s="0" t="e">
        <f aca="true">MAX(0,AU232*(1+(_xlfn.NORM.INV(RAND(),Inputs!$D$39,Inputs!$C$39)))-'Year Schedule'!$K$49+'Year Schedule'!$L$49)</f>
        <v>#VALUE!</v>
      </c>
      <c r="AW232" s="0" t="e">
        <f aca="true">MAX(0,AV232*(1+(_xlfn.NORM.INV(RAND(),Inputs!$D$39,Inputs!$C$39)))-'Year Schedule'!$K$50+'Year Schedule'!$L$50)</f>
        <v>#VALUE!</v>
      </c>
      <c r="AX232" s="0" t="e">
        <f aca="true">MAX(0,AW232*(1+(_xlfn.NORM.INV(RAND(),Inputs!$D$39,Inputs!$C$39)))-'Year Schedule'!$K$51+'Year Schedule'!$L$51)</f>
        <v>#VALUE!</v>
      </c>
      <c r="AY232" s="0" t="e">
        <f aca="true">MAX(0,AX232*(1+(_xlfn.NORM.INV(RAND(),Inputs!$D$39,Inputs!$C$39)))-'Year Schedule'!$K$52+'Year Schedule'!$L$52)</f>
        <v>#VALUE!</v>
      </c>
      <c r="AZ232" s="0" t="e">
        <f aca="true">MAX(0,AY232*(1+(_xlfn.NORM.INV(RAND(),Inputs!$D$39,Inputs!$C$39)))-'Year Schedule'!$K$53+'Year Schedule'!$L$53)</f>
        <v>#VALUE!</v>
      </c>
      <c r="BA232" s="0" t="e">
        <f aca="false">INDEX(C232:AZ232,1,Inputs!$C$6)</f>
        <v>#VALUE!</v>
      </c>
      <c r="BB232" s="0" t="n">
        <f aca="false">IFERROR(EXP(SUMPRODUCT(LN((C232:INDEX(C232:AZ232,1,Inputs!$C$6)+$C$1004:INDEX($C$1004:$AZ$1004,1,Inputs!$C$6))/B232:INDEX(B232:AY232,1,Inputs!$C$6)))/Inputs!$C$6)-1,-1)</f>
        <v>-1</v>
      </c>
    </row>
    <row r="233" customFormat="false" ht="15" hidden="false" customHeight="true" outlineLevel="0" collapsed="false">
      <c r="A233" s="0" t="n">
        <v>231</v>
      </c>
      <c r="B233" s="177" t="n">
        <f aca="false">Inputs!$C$38</f>
        <v>0</v>
      </c>
      <c r="C233" s="0" t="e">
        <f aca="true">MAX(0,B233*(1+(_xlfn.NORM.INV(RAND(),Inputs!$D$39,Inputs!$C$39)))-'Year Schedule'!$K$4+'Year Schedule'!$L$4)</f>
        <v>#VALUE!</v>
      </c>
      <c r="D233" s="0" t="e">
        <f aca="true">MAX(0,C233*(1+(_xlfn.NORM.INV(RAND(),Inputs!$D$39,Inputs!$C$39)))-'Year Schedule'!$K$5+'Year Schedule'!$L$5)</f>
        <v>#VALUE!</v>
      </c>
      <c r="E233" s="0" t="e">
        <f aca="true">MAX(0,D233*(1+(_xlfn.NORM.INV(RAND(),Inputs!$D$39,Inputs!$C$39)))-'Year Schedule'!$K$6+'Year Schedule'!$L$6)</f>
        <v>#VALUE!</v>
      </c>
      <c r="F233" s="0" t="e">
        <f aca="true">MAX(0,E233*(1+(_xlfn.NORM.INV(RAND(),Inputs!$D$39,Inputs!$C$39)))-'Year Schedule'!$K$7+'Year Schedule'!$L$7)</f>
        <v>#VALUE!</v>
      </c>
      <c r="G233" s="0" t="e">
        <f aca="true">MAX(0,F233*(1+(_xlfn.NORM.INV(RAND(),Inputs!$D$39,Inputs!$C$39)))-'Year Schedule'!$K$8+'Year Schedule'!$L$8)</f>
        <v>#VALUE!</v>
      </c>
      <c r="H233" s="0" t="e">
        <f aca="true">MAX(0,G233*(1+(_xlfn.NORM.INV(RAND(),Inputs!$D$39,Inputs!$C$39)))-'Year Schedule'!$K$9+'Year Schedule'!$L$9)</f>
        <v>#VALUE!</v>
      </c>
      <c r="I233" s="0" t="e">
        <f aca="true">MAX(0,H233*(1+(_xlfn.NORM.INV(RAND(),Inputs!$D$39,Inputs!$C$39)))-'Year Schedule'!$K$10+'Year Schedule'!$L$10)</f>
        <v>#VALUE!</v>
      </c>
      <c r="J233" s="0" t="e">
        <f aca="true">MAX(0,I233*(1+(_xlfn.NORM.INV(RAND(),Inputs!$D$39,Inputs!$C$39)))-'Year Schedule'!$K$11+'Year Schedule'!$L$11)</f>
        <v>#VALUE!</v>
      </c>
      <c r="K233" s="0" t="e">
        <f aca="true">MAX(0,J233*(1+(_xlfn.NORM.INV(RAND(),Inputs!$D$39,Inputs!$C$39)))-'Year Schedule'!$K$12+'Year Schedule'!$L$12)</f>
        <v>#VALUE!</v>
      </c>
      <c r="L233" s="0" t="e">
        <f aca="true">MAX(0,K233*(1+(_xlfn.NORM.INV(RAND(),Inputs!$D$39,Inputs!$C$39)))-'Year Schedule'!$K$13+'Year Schedule'!$L$13)</f>
        <v>#VALUE!</v>
      </c>
      <c r="M233" s="0" t="e">
        <f aca="true">MAX(0,L233*(1+(_xlfn.NORM.INV(RAND(),Inputs!$D$39,Inputs!$C$39)))-'Year Schedule'!$K$14+'Year Schedule'!$L$14)</f>
        <v>#VALUE!</v>
      </c>
      <c r="N233" s="0" t="e">
        <f aca="true">MAX(0,M233*(1+(_xlfn.NORM.INV(RAND(),Inputs!$D$39,Inputs!$C$39)))-'Year Schedule'!$K$15+'Year Schedule'!$L$15)</f>
        <v>#VALUE!</v>
      </c>
      <c r="O233" s="0" t="e">
        <f aca="true">MAX(0,N233*(1+(_xlfn.NORM.INV(RAND(),Inputs!$D$39,Inputs!$C$39)))-'Year Schedule'!$K$16+'Year Schedule'!$L$16)</f>
        <v>#VALUE!</v>
      </c>
      <c r="P233" s="0" t="e">
        <f aca="true">MAX(0,O233*(1+(_xlfn.NORM.INV(RAND(),Inputs!$D$39,Inputs!$C$39)))-'Year Schedule'!$K$17+'Year Schedule'!$L$17)</f>
        <v>#VALUE!</v>
      </c>
      <c r="Q233" s="0" t="e">
        <f aca="true">MAX(0,P233*(1+(_xlfn.NORM.INV(RAND(),Inputs!$D$39,Inputs!$C$39)))-'Year Schedule'!$K$18+'Year Schedule'!$L$18)</f>
        <v>#VALUE!</v>
      </c>
      <c r="R233" s="0" t="e">
        <f aca="true">MAX(0,Q233*(1+(_xlfn.NORM.INV(RAND(),Inputs!$D$39,Inputs!$C$39)))-'Year Schedule'!$K$19+'Year Schedule'!$L$19)</f>
        <v>#VALUE!</v>
      </c>
      <c r="S233" s="0" t="e">
        <f aca="true">MAX(0,R233*(1+(_xlfn.NORM.INV(RAND(),Inputs!$D$39,Inputs!$C$39)))-'Year Schedule'!$K$20+'Year Schedule'!$L$20)</f>
        <v>#VALUE!</v>
      </c>
      <c r="T233" s="0" t="e">
        <f aca="true">MAX(0,S233*(1+(_xlfn.NORM.INV(RAND(),Inputs!$D$39,Inputs!$C$39)))-'Year Schedule'!$K$21+'Year Schedule'!$L$21)</f>
        <v>#VALUE!</v>
      </c>
      <c r="U233" s="0" t="e">
        <f aca="true">MAX(0,T233*(1+(_xlfn.NORM.INV(RAND(),Inputs!$D$39,Inputs!$C$39)))-'Year Schedule'!$K$22+'Year Schedule'!$L$22)</f>
        <v>#VALUE!</v>
      </c>
      <c r="V233" s="0" t="e">
        <f aca="true">MAX(0,U233*(1+(_xlfn.NORM.INV(RAND(),Inputs!$D$39,Inputs!$C$39)))-'Year Schedule'!$K$23+'Year Schedule'!$L$23)</f>
        <v>#VALUE!</v>
      </c>
      <c r="W233" s="0" t="e">
        <f aca="true">MAX(0,V233*(1+(_xlfn.NORM.INV(RAND(),Inputs!$D$39,Inputs!$C$39)))-'Year Schedule'!$K$24+'Year Schedule'!$L$24)</f>
        <v>#VALUE!</v>
      </c>
      <c r="X233" s="0" t="e">
        <f aca="true">MAX(0,W233*(1+(_xlfn.NORM.INV(RAND(),Inputs!$D$39,Inputs!$C$39)))-'Year Schedule'!$K$25+'Year Schedule'!$L$25)</f>
        <v>#VALUE!</v>
      </c>
      <c r="Y233" s="0" t="e">
        <f aca="true">MAX(0,X233*(1+(_xlfn.NORM.INV(RAND(),Inputs!$D$39,Inputs!$C$39)))-'Year Schedule'!$K$26+'Year Schedule'!$L$26)</f>
        <v>#VALUE!</v>
      </c>
      <c r="Z233" s="0" t="e">
        <f aca="true">MAX(0,Y233*(1+(_xlfn.NORM.INV(RAND(),Inputs!$D$39,Inputs!$C$39)))-'Year Schedule'!$K$27+'Year Schedule'!$L$27)</f>
        <v>#VALUE!</v>
      </c>
      <c r="AA233" s="0" t="e">
        <f aca="true">MAX(0,Z233*(1+(_xlfn.NORM.INV(RAND(),Inputs!$D$39,Inputs!$C$39)))-'Year Schedule'!$K$28+'Year Schedule'!$L$28)</f>
        <v>#VALUE!</v>
      </c>
      <c r="AB233" s="0" t="e">
        <f aca="true">MAX(0,AA233*(1+(_xlfn.NORM.INV(RAND(),Inputs!$D$39,Inputs!$C$39)))-'Year Schedule'!$K$29+'Year Schedule'!$L$29)</f>
        <v>#VALUE!</v>
      </c>
      <c r="AC233" s="0" t="e">
        <f aca="true">MAX(0,AB233*(1+(_xlfn.NORM.INV(RAND(),Inputs!$D$39,Inputs!$C$39)))-'Year Schedule'!$K$30+'Year Schedule'!$L$30)</f>
        <v>#VALUE!</v>
      </c>
      <c r="AD233" s="0" t="e">
        <f aca="true">MAX(0,AC233*(1+(_xlfn.NORM.INV(RAND(),Inputs!$D$39,Inputs!$C$39)))-'Year Schedule'!$K$31+'Year Schedule'!$L$31)</f>
        <v>#VALUE!</v>
      </c>
      <c r="AE233" s="0" t="e">
        <f aca="true">MAX(0,AD233*(1+(_xlfn.NORM.INV(RAND(),Inputs!$D$39,Inputs!$C$39)))-'Year Schedule'!$K$32+'Year Schedule'!$L$32)</f>
        <v>#VALUE!</v>
      </c>
      <c r="AF233" s="0" t="e">
        <f aca="true">MAX(0,AE233*(1+(_xlfn.NORM.INV(RAND(),Inputs!$D$39,Inputs!$C$39)))-'Year Schedule'!$K$33+'Year Schedule'!$L$33)</f>
        <v>#VALUE!</v>
      </c>
      <c r="AG233" s="0" t="e">
        <f aca="true">MAX(0,AF233*(1+(_xlfn.NORM.INV(RAND(),Inputs!$D$39,Inputs!$C$39)))-'Year Schedule'!$K$34+'Year Schedule'!$L$34)</f>
        <v>#VALUE!</v>
      </c>
      <c r="AH233" s="0" t="e">
        <f aca="true">MAX(0,AG233*(1+(_xlfn.NORM.INV(RAND(),Inputs!$D$39,Inputs!$C$39)))-'Year Schedule'!$K$35+'Year Schedule'!$L$35)</f>
        <v>#VALUE!</v>
      </c>
      <c r="AI233" s="0" t="e">
        <f aca="true">MAX(0,AH233*(1+(_xlfn.NORM.INV(RAND(),Inputs!$D$39,Inputs!$C$39)))-'Year Schedule'!$K$36+'Year Schedule'!$L$36)</f>
        <v>#VALUE!</v>
      </c>
      <c r="AJ233" s="0" t="e">
        <f aca="true">MAX(0,AI233*(1+(_xlfn.NORM.INV(RAND(),Inputs!$D$39,Inputs!$C$39)))-'Year Schedule'!$K$37+'Year Schedule'!$L$37)</f>
        <v>#VALUE!</v>
      </c>
      <c r="AK233" s="0" t="e">
        <f aca="true">MAX(0,AJ233*(1+(_xlfn.NORM.INV(RAND(),Inputs!$D$39,Inputs!$C$39)))-'Year Schedule'!$K$38+'Year Schedule'!$L$38)</f>
        <v>#VALUE!</v>
      </c>
      <c r="AL233" s="0" t="e">
        <f aca="true">MAX(0,AK233*(1+(_xlfn.NORM.INV(RAND(),Inputs!$D$39,Inputs!$C$39)))-'Year Schedule'!$K$39+'Year Schedule'!$L$39)</f>
        <v>#VALUE!</v>
      </c>
      <c r="AM233" s="0" t="e">
        <f aca="true">MAX(0,AL233*(1+(_xlfn.NORM.INV(RAND(),Inputs!$D$39,Inputs!$C$39)))-'Year Schedule'!$K$40+'Year Schedule'!$L$40)</f>
        <v>#VALUE!</v>
      </c>
      <c r="AN233" s="0" t="e">
        <f aca="true">MAX(0,AM233*(1+(_xlfn.NORM.INV(RAND(),Inputs!$D$39,Inputs!$C$39)))-'Year Schedule'!$K$41+'Year Schedule'!$L$41)</f>
        <v>#VALUE!</v>
      </c>
      <c r="AO233" s="0" t="e">
        <f aca="true">MAX(0,AN233*(1+(_xlfn.NORM.INV(RAND(),Inputs!$D$39,Inputs!$C$39)))-'Year Schedule'!$K$42+'Year Schedule'!$L$42)</f>
        <v>#VALUE!</v>
      </c>
      <c r="AP233" s="0" t="e">
        <f aca="true">MAX(0,AO233*(1+(_xlfn.NORM.INV(RAND(),Inputs!$D$39,Inputs!$C$39)))-'Year Schedule'!$K$43+'Year Schedule'!$L$43)</f>
        <v>#VALUE!</v>
      </c>
      <c r="AQ233" s="0" t="e">
        <f aca="true">MAX(0,AP233*(1+(_xlfn.NORM.INV(RAND(),Inputs!$D$39,Inputs!$C$39)))-'Year Schedule'!$K$44+'Year Schedule'!$L$44)</f>
        <v>#VALUE!</v>
      </c>
      <c r="AR233" s="0" t="e">
        <f aca="true">MAX(0,AQ233*(1+(_xlfn.NORM.INV(RAND(),Inputs!$D$39,Inputs!$C$39)))-'Year Schedule'!$K$45+'Year Schedule'!$L$45)</f>
        <v>#VALUE!</v>
      </c>
      <c r="AS233" s="0" t="e">
        <f aca="true">MAX(0,AR233*(1+(_xlfn.NORM.INV(RAND(),Inputs!$D$39,Inputs!$C$39)))-'Year Schedule'!$K$46+'Year Schedule'!$L$46)</f>
        <v>#VALUE!</v>
      </c>
      <c r="AT233" s="0" t="e">
        <f aca="true">MAX(0,AS233*(1+(_xlfn.NORM.INV(RAND(),Inputs!$D$39,Inputs!$C$39)))-'Year Schedule'!$K$47+'Year Schedule'!$L$47)</f>
        <v>#VALUE!</v>
      </c>
      <c r="AU233" s="0" t="e">
        <f aca="true">MAX(0,AT233*(1+(_xlfn.NORM.INV(RAND(),Inputs!$D$39,Inputs!$C$39)))-'Year Schedule'!$K$48+'Year Schedule'!$L$48)</f>
        <v>#VALUE!</v>
      </c>
      <c r="AV233" s="0" t="e">
        <f aca="true">MAX(0,AU233*(1+(_xlfn.NORM.INV(RAND(),Inputs!$D$39,Inputs!$C$39)))-'Year Schedule'!$K$49+'Year Schedule'!$L$49)</f>
        <v>#VALUE!</v>
      </c>
      <c r="AW233" s="0" t="e">
        <f aca="true">MAX(0,AV233*(1+(_xlfn.NORM.INV(RAND(),Inputs!$D$39,Inputs!$C$39)))-'Year Schedule'!$K$50+'Year Schedule'!$L$50)</f>
        <v>#VALUE!</v>
      </c>
      <c r="AX233" s="0" t="e">
        <f aca="true">MAX(0,AW233*(1+(_xlfn.NORM.INV(RAND(),Inputs!$D$39,Inputs!$C$39)))-'Year Schedule'!$K$51+'Year Schedule'!$L$51)</f>
        <v>#VALUE!</v>
      </c>
      <c r="AY233" s="0" t="e">
        <f aca="true">MAX(0,AX233*(1+(_xlfn.NORM.INV(RAND(),Inputs!$D$39,Inputs!$C$39)))-'Year Schedule'!$K$52+'Year Schedule'!$L$52)</f>
        <v>#VALUE!</v>
      </c>
      <c r="AZ233" s="0" t="e">
        <f aca="true">MAX(0,AY233*(1+(_xlfn.NORM.INV(RAND(),Inputs!$D$39,Inputs!$C$39)))-'Year Schedule'!$K$53+'Year Schedule'!$L$53)</f>
        <v>#VALUE!</v>
      </c>
      <c r="BA233" s="0" t="e">
        <f aca="false">INDEX(C233:AZ233,1,Inputs!$C$6)</f>
        <v>#VALUE!</v>
      </c>
      <c r="BB233" s="0" t="n">
        <f aca="false">IFERROR(EXP(SUMPRODUCT(LN((C233:INDEX(C233:AZ233,1,Inputs!$C$6)+$C$1004:INDEX($C$1004:$AZ$1004,1,Inputs!$C$6))/B233:INDEX(B233:AY233,1,Inputs!$C$6)))/Inputs!$C$6)-1,-1)</f>
        <v>-1</v>
      </c>
    </row>
    <row r="234" customFormat="false" ht="15" hidden="false" customHeight="true" outlineLevel="0" collapsed="false">
      <c r="A234" s="0" t="n">
        <v>232</v>
      </c>
      <c r="B234" s="177" t="n">
        <f aca="false">Inputs!$C$38</f>
        <v>0</v>
      </c>
      <c r="C234" s="0" t="e">
        <f aca="true">MAX(0,B234*(1+(_xlfn.NORM.INV(RAND(),Inputs!$D$39,Inputs!$C$39)))-'Year Schedule'!$K$4+'Year Schedule'!$L$4)</f>
        <v>#VALUE!</v>
      </c>
      <c r="D234" s="0" t="e">
        <f aca="true">MAX(0,C234*(1+(_xlfn.NORM.INV(RAND(),Inputs!$D$39,Inputs!$C$39)))-'Year Schedule'!$K$5+'Year Schedule'!$L$5)</f>
        <v>#VALUE!</v>
      </c>
      <c r="E234" s="0" t="e">
        <f aca="true">MAX(0,D234*(1+(_xlfn.NORM.INV(RAND(),Inputs!$D$39,Inputs!$C$39)))-'Year Schedule'!$K$6+'Year Schedule'!$L$6)</f>
        <v>#VALUE!</v>
      </c>
      <c r="F234" s="0" t="e">
        <f aca="true">MAX(0,E234*(1+(_xlfn.NORM.INV(RAND(),Inputs!$D$39,Inputs!$C$39)))-'Year Schedule'!$K$7+'Year Schedule'!$L$7)</f>
        <v>#VALUE!</v>
      </c>
      <c r="G234" s="0" t="e">
        <f aca="true">MAX(0,F234*(1+(_xlfn.NORM.INV(RAND(),Inputs!$D$39,Inputs!$C$39)))-'Year Schedule'!$K$8+'Year Schedule'!$L$8)</f>
        <v>#VALUE!</v>
      </c>
      <c r="H234" s="0" t="e">
        <f aca="true">MAX(0,G234*(1+(_xlfn.NORM.INV(RAND(),Inputs!$D$39,Inputs!$C$39)))-'Year Schedule'!$K$9+'Year Schedule'!$L$9)</f>
        <v>#VALUE!</v>
      </c>
      <c r="I234" s="0" t="e">
        <f aca="true">MAX(0,H234*(1+(_xlfn.NORM.INV(RAND(),Inputs!$D$39,Inputs!$C$39)))-'Year Schedule'!$K$10+'Year Schedule'!$L$10)</f>
        <v>#VALUE!</v>
      </c>
      <c r="J234" s="0" t="e">
        <f aca="true">MAX(0,I234*(1+(_xlfn.NORM.INV(RAND(),Inputs!$D$39,Inputs!$C$39)))-'Year Schedule'!$K$11+'Year Schedule'!$L$11)</f>
        <v>#VALUE!</v>
      </c>
      <c r="K234" s="0" t="e">
        <f aca="true">MAX(0,J234*(1+(_xlfn.NORM.INV(RAND(),Inputs!$D$39,Inputs!$C$39)))-'Year Schedule'!$K$12+'Year Schedule'!$L$12)</f>
        <v>#VALUE!</v>
      </c>
      <c r="L234" s="0" t="e">
        <f aca="true">MAX(0,K234*(1+(_xlfn.NORM.INV(RAND(),Inputs!$D$39,Inputs!$C$39)))-'Year Schedule'!$K$13+'Year Schedule'!$L$13)</f>
        <v>#VALUE!</v>
      </c>
      <c r="M234" s="0" t="e">
        <f aca="true">MAX(0,L234*(1+(_xlfn.NORM.INV(RAND(),Inputs!$D$39,Inputs!$C$39)))-'Year Schedule'!$K$14+'Year Schedule'!$L$14)</f>
        <v>#VALUE!</v>
      </c>
      <c r="N234" s="0" t="e">
        <f aca="true">MAX(0,M234*(1+(_xlfn.NORM.INV(RAND(),Inputs!$D$39,Inputs!$C$39)))-'Year Schedule'!$K$15+'Year Schedule'!$L$15)</f>
        <v>#VALUE!</v>
      </c>
      <c r="O234" s="0" t="e">
        <f aca="true">MAX(0,N234*(1+(_xlfn.NORM.INV(RAND(),Inputs!$D$39,Inputs!$C$39)))-'Year Schedule'!$K$16+'Year Schedule'!$L$16)</f>
        <v>#VALUE!</v>
      </c>
      <c r="P234" s="0" t="e">
        <f aca="true">MAX(0,O234*(1+(_xlfn.NORM.INV(RAND(),Inputs!$D$39,Inputs!$C$39)))-'Year Schedule'!$K$17+'Year Schedule'!$L$17)</f>
        <v>#VALUE!</v>
      </c>
      <c r="Q234" s="0" t="e">
        <f aca="true">MAX(0,P234*(1+(_xlfn.NORM.INV(RAND(),Inputs!$D$39,Inputs!$C$39)))-'Year Schedule'!$K$18+'Year Schedule'!$L$18)</f>
        <v>#VALUE!</v>
      </c>
      <c r="R234" s="0" t="e">
        <f aca="true">MAX(0,Q234*(1+(_xlfn.NORM.INV(RAND(),Inputs!$D$39,Inputs!$C$39)))-'Year Schedule'!$K$19+'Year Schedule'!$L$19)</f>
        <v>#VALUE!</v>
      </c>
      <c r="S234" s="0" t="e">
        <f aca="true">MAX(0,R234*(1+(_xlfn.NORM.INV(RAND(),Inputs!$D$39,Inputs!$C$39)))-'Year Schedule'!$K$20+'Year Schedule'!$L$20)</f>
        <v>#VALUE!</v>
      </c>
      <c r="T234" s="0" t="e">
        <f aca="true">MAX(0,S234*(1+(_xlfn.NORM.INV(RAND(),Inputs!$D$39,Inputs!$C$39)))-'Year Schedule'!$K$21+'Year Schedule'!$L$21)</f>
        <v>#VALUE!</v>
      </c>
      <c r="U234" s="0" t="e">
        <f aca="true">MAX(0,T234*(1+(_xlfn.NORM.INV(RAND(),Inputs!$D$39,Inputs!$C$39)))-'Year Schedule'!$K$22+'Year Schedule'!$L$22)</f>
        <v>#VALUE!</v>
      </c>
      <c r="V234" s="0" t="e">
        <f aca="true">MAX(0,U234*(1+(_xlfn.NORM.INV(RAND(),Inputs!$D$39,Inputs!$C$39)))-'Year Schedule'!$K$23+'Year Schedule'!$L$23)</f>
        <v>#VALUE!</v>
      </c>
      <c r="W234" s="0" t="e">
        <f aca="true">MAX(0,V234*(1+(_xlfn.NORM.INV(RAND(),Inputs!$D$39,Inputs!$C$39)))-'Year Schedule'!$K$24+'Year Schedule'!$L$24)</f>
        <v>#VALUE!</v>
      </c>
      <c r="X234" s="0" t="e">
        <f aca="true">MAX(0,W234*(1+(_xlfn.NORM.INV(RAND(),Inputs!$D$39,Inputs!$C$39)))-'Year Schedule'!$K$25+'Year Schedule'!$L$25)</f>
        <v>#VALUE!</v>
      </c>
      <c r="Y234" s="0" t="e">
        <f aca="true">MAX(0,X234*(1+(_xlfn.NORM.INV(RAND(),Inputs!$D$39,Inputs!$C$39)))-'Year Schedule'!$K$26+'Year Schedule'!$L$26)</f>
        <v>#VALUE!</v>
      </c>
      <c r="Z234" s="0" t="e">
        <f aca="true">MAX(0,Y234*(1+(_xlfn.NORM.INV(RAND(),Inputs!$D$39,Inputs!$C$39)))-'Year Schedule'!$K$27+'Year Schedule'!$L$27)</f>
        <v>#VALUE!</v>
      </c>
      <c r="AA234" s="0" t="e">
        <f aca="true">MAX(0,Z234*(1+(_xlfn.NORM.INV(RAND(),Inputs!$D$39,Inputs!$C$39)))-'Year Schedule'!$K$28+'Year Schedule'!$L$28)</f>
        <v>#VALUE!</v>
      </c>
      <c r="AB234" s="0" t="e">
        <f aca="true">MAX(0,AA234*(1+(_xlfn.NORM.INV(RAND(),Inputs!$D$39,Inputs!$C$39)))-'Year Schedule'!$K$29+'Year Schedule'!$L$29)</f>
        <v>#VALUE!</v>
      </c>
      <c r="AC234" s="0" t="e">
        <f aca="true">MAX(0,AB234*(1+(_xlfn.NORM.INV(RAND(),Inputs!$D$39,Inputs!$C$39)))-'Year Schedule'!$K$30+'Year Schedule'!$L$30)</f>
        <v>#VALUE!</v>
      </c>
      <c r="AD234" s="0" t="e">
        <f aca="true">MAX(0,AC234*(1+(_xlfn.NORM.INV(RAND(),Inputs!$D$39,Inputs!$C$39)))-'Year Schedule'!$K$31+'Year Schedule'!$L$31)</f>
        <v>#VALUE!</v>
      </c>
      <c r="AE234" s="0" t="e">
        <f aca="true">MAX(0,AD234*(1+(_xlfn.NORM.INV(RAND(),Inputs!$D$39,Inputs!$C$39)))-'Year Schedule'!$K$32+'Year Schedule'!$L$32)</f>
        <v>#VALUE!</v>
      </c>
      <c r="AF234" s="0" t="e">
        <f aca="true">MAX(0,AE234*(1+(_xlfn.NORM.INV(RAND(),Inputs!$D$39,Inputs!$C$39)))-'Year Schedule'!$K$33+'Year Schedule'!$L$33)</f>
        <v>#VALUE!</v>
      </c>
      <c r="AG234" s="0" t="e">
        <f aca="true">MAX(0,AF234*(1+(_xlfn.NORM.INV(RAND(),Inputs!$D$39,Inputs!$C$39)))-'Year Schedule'!$K$34+'Year Schedule'!$L$34)</f>
        <v>#VALUE!</v>
      </c>
      <c r="AH234" s="0" t="e">
        <f aca="true">MAX(0,AG234*(1+(_xlfn.NORM.INV(RAND(),Inputs!$D$39,Inputs!$C$39)))-'Year Schedule'!$K$35+'Year Schedule'!$L$35)</f>
        <v>#VALUE!</v>
      </c>
      <c r="AI234" s="0" t="e">
        <f aca="true">MAX(0,AH234*(1+(_xlfn.NORM.INV(RAND(),Inputs!$D$39,Inputs!$C$39)))-'Year Schedule'!$K$36+'Year Schedule'!$L$36)</f>
        <v>#VALUE!</v>
      </c>
      <c r="AJ234" s="0" t="e">
        <f aca="true">MAX(0,AI234*(1+(_xlfn.NORM.INV(RAND(),Inputs!$D$39,Inputs!$C$39)))-'Year Schedule'!$K$37+'Year Schedule'!$L$37)</f>
        <v>#VALUE!</v>
      </c>
      <c r="AK234" s="0" t="e">
        <f aca="true">MAX(0,AJ234*(1+(_xlfn.NORM.INV(RAND(),Inputs!$D$39,Inputs!$C$39)))-'Year Schedule'!$K$38+'Year Schedule'!$L$38)</f>
        <v>#VALUE!</v>
      </c>
      <c r="AL234" s="0" t="e">
        <f aca="true">MAX(0,AK234*(1+(_xlfn.NORM.INV(RAND(),Inputs!$D$39,Inputs!$C$39)))-'Year Schedule'!$K$39+'Year Schedule'!$L$39)</f>
        <v>#VALUE!</v>
      </c>
      <c r="AM234" s="0" t="e">
        <f aca="true">MAX(0,AL234*(1+(_xlfn.NORM.INV(RAND(),Inputs!$D$39,Inputs!$C$39)))-'Year Schedule'!$K$40+'Year Schedule'!$L$40)</f>
        <v>#VALUE!</v>
      </c>
      <c r="AN234" s="0" t="e">
        <f aca="true">MAX(0,AM234*(1+(_xlfn.NORM.INV(RAND(),Inputs!$D$39,Inputs!$C$39)))-'Year Schedule'!$K$41+'Year Schedule'!$L$41)</f>
        <v>#VALUE!</v>
      </c>
      <c r="AO234" s="0" t="e">
        <f aca="true">MAX(0,AN234*(1+(_xlfn.NORM.INV(RAND(),Inputs!$D$39,Inputs!$C$39)))-'Year Schedule'!$K$42+'Year Schedule'!$L$42)</f>
        <v>#VALUE!</v>
      </c>
      <c r="AP234" s="0" t="e">
        <f aca="true">MAX(0,AO234*(1+(_xlfn.NORM.INV(RAND(),Inputs!$D$39,Inputs!$C$39)))-'Year Schedule'!$K$43+'Year Schedule'!$L$43)</f>
        <v>#VALUE!</v>
      </c>
      <c r="AQ234" s="0" t="e">
        <f aca="true">MAX(0,AP234*(1+(_xlfn.NORM.INV(RAND(),Inputs!$D$39,Inputs!$C$39)))-'Year Schedule'!$K$44+'Year Schedule'!$L$44)</f>
        <v>#VALUE!</v>
      </c>
      <c r="AR234" s="0" t="e">
        <f aca="true">MAX(0,AQ234*(1+(_xlfn.NORM.INV(RAND(),Inputs!$D$39,Inputs!$C$39)))-'Year Schedule'!$K$45+'Year Schedule'!$L$45)</f>
        <v>#VALUE!</v>
      </c>
      <c r="AS234" s="0" t="e">
        <f aca="true">MAX(0,AR234*(1+(_xlfn.NORM.INV(RAND(),Inputs!$D$39,Inputs!$C$39)))-'Year Schedule'!$K$46+'Year Schedule'!$L$46)</f>
        <v>#VALUE!</v>
      </c>
      <c r="AT234" s="0" t="e">
        <f aca="true">MAX(0,AS234*(1+(_xlfn.NORM.INV(RAND(),Inputs!$D$39,Inputs!$C$39)))-'Year Schedule'!$K$47+'Year Schedule'!$L$47)</f>
        <v>#VALUE!</v>
      </c>
      <c r="AU234" s="0" t="e">
        <f aca="true">MAX(0,AT234*(1+(_xlfn.NORM.INV(RAND(),Inputs!$D$39,Inputs!$C$39)))-'Year Schedule'!$K$48+'Year Schedule'!$L$48)</f>
        <v>#VALUE!</v>
      </c>
      <c r="AV234" s="0" t="e">
        <f aca="true">MAX(0,AU234*(1+(_xlfn.NORM.INV(RAND(),Inputs!$D$39,Inputs!$C$39)))-'Year Schedule'!$K$49+'Year Schedule'!$L$49)</f>
        <v>#VALUE!</v>
      </c>
      <c r="AW234" s="0" t="e">
        <f aca="true">MAX(0,AV234*(1+(_xlfn.NORM.INV(RAND(),Inputs!$D$39,Inputs!$C$39)))-'Year Schedule'!$K$50+'Year Schedule'!$L$50)</f>
        <v>#VALUE!</v>
      </c>
      <c r="AX234" s="0" t="e">
        <f aca="true">MAX(0,AW234*(1+(_xlfn.NORM.INV(RAND(),Inputs!$D$39,Inputs!$C$39)))-'Year Schedule'!$K$51+'Year Schedule'!$L$51)</f>
        <v>#VALUE!</v>
      </c>
      <c r="AY234" s="0" t="e">
        <f aca="true">MAX(0,AX234*(1+(_xlfn.NORM.INV(RAND(),Inputs!$D$39,Inputs!$C$39)))-'Year Schedule'!$K$52+'Year Schedule'!$L$52)</f>
        <v>#VALUE!</v>
      </c>
      <c r="AZ234" s="0" t="e">
        <f aca="true">MAX(0,AY234*(1+(_xlfn.NORM.INV(RAND(),Inputs!$D$39,Inputs!$C$39)))-'Year Schedule'!$K$53+'Year Schedule'!$L$53)</f>
        <v>#VALUE!</v>
      </c>
      <c r="BA234" s="0" t="e">
        <f aca="false">INDEX(C234:AZ234,1,Inputs!$C$6)</f>
        <v>#VALUE!</v>
      </c>
      <c r="BB234" s="0" t="n">
        <f aca="false">IFERROR(EXP(SUMPRODUCT(LN((C234:INDEX(C234:AZ234,1,Inputs!$C$6)+$C$1004:INDEX($C$1004:$AZ$1004,1,Inputs!$C$6))/B234:INDEX(B234:AY234,1,Inputs!$C$6)))/Inputs!$C$6)-1,-1)</f>
        <v>-1</v>
      </c>
    </row>
    <row r="235" customFormat="false" ht="15" hidden="false" customHeight="true" outlineLevel="0" collapsed="false">
      <c r="A235" s="0" t="n">
        <v>233</v>
      </c>
      <c r="B235" s="177" t="n">
        <f aca="false">Inputs!$C$38</f>
        <v>0</v>
      </c>
      <c r="C235" s="0" t="e">
        <f aca="true">MAX(0,B235*(1+(_xlfn.NORM.INV(RAND(),Inputs!$D$39,Inputs!$C$39)))-'Year Schedule'!$K$4+'Year Schedule'!$L$4)</f>
        <v>#VALUE!</v>
      </c>
      <c r="D235" s="0" t="e">
        <f aca="true">MAX(0,C235*(1+(_xlfn.NORM.INV(RAND(),Inputs!$D$39,Inputs!$C$39)))-'Year Schedule'!$K$5+'Year Schedule'!$L$5)</f>
        <v>#VALUE!</v>
      </c>
      <c r="E235" s="0" t="e">
        <f aca="true">MAX(0,D235*(1+(_xlfn.NORM.INV(RAND(),Inputs!$D$39,Inputs!$C$39)))-'Year Schedule'!$K$6+'Year Schedule'!$L$6)</f>
        <v>#VALUE!</v>
      </c>
      <c r="F235" s="0" t="e">
        <f aca="true">MAX(0,E235*(1+(_xlfn.NORM.INV(RAND(),Inputs!$D$39,Inputs!$C$39)))-'Year Schedule'!$K$7+'Year Schedule'!$L$7)</f>
        <v>#VALUE!</v>
      </c>
      <c r="G235" s="0" t="e">
        <f aca="true">MAX(0,F235*(1+(_xlfn.NORM.INV(RAND(),Inputs!$D$39,Inputs!$C$39)))-'Year Schedule'!$K$8+'Year Schedule'!$L$8)</f>
        <v>#VALUE!</v>
      </c>
      <c r="H235" s="0" t="e">
        <f aca="true">MAX(0,G235*(1+(_xlfn.NORM.INV(RAND(),Inputs!$D$39,Inputs!$C$39)))-'Year Schedule'!$K$9+'Year Schedule'!$L$9)</f>
        <v>#VALUE!</v>
      </c>
      <c r="I235" s="0" t="e">
        <f aca="true">MAX(0,H235*(1+(_xlfn.NORM.INV(RAND(),Inputs!$D$39,Inputs!$C$39)))-'Year Schedule'!$K$10+'Year Schedule'!$L$10)</f>
        <v>#VALUE!</v>
      </c>
      <c r="J235" s="0" t="e">
        <f aca="true">MAX(0,I235*(1+(_xlfn.NORM.INV(RAND(),Inputs!$D$39,Inputs!$C$39)))-'Year Schedule'!$K$11+'Year Schedule'!$L$11)</f>
        <v>#VALUE!</v>
      </c>
      <c r="K235" s="0" t="e">
        <f aca="true">MAX(0,J235*(1+(_xlfn.NORM.INV(RAND(),Inputs!$D$39,Inputs!$C$39)))-'Year Schedule'!$K$12+'Year Schedule'!$L$12)</f>
        <v>#VALUE!</v>
      </c>
      <c r="L235" s="0" t="e">
        <f aca="true">MAX(0,K235*(1+(_xlfn.NORM.INV(RAND(),Inputs!$D$39,Inputs!$C$39)))-'Year Schedule'!$K$13+'Year Schedule'!$L$13)</f>
        <v>#VALUE!</v>
      </c>
      <c r="M235" s="0" t="e">
        <f aca="true">MAX(0,L235*(1+(_xlfn.NORM.INV(RAND(),Inputs!$D$39,Inputs!$C$39)))-'Year Schedule'!$K$14+'Year Schedule'!$L$14)</f>
        <v>#VALUE!</v>
      </c>
      <c r="N235" s="0" t="e">
        <f aca="true">MAX(0,M235*(1+(_xlfn.NORM.INV(RAND(),Inputs!$D$39,Inputs!$C$39)))-'Year Schedule'!$K$15+'Year Schedule'!$L$15)</f>
        <v>#VALUE!</v>
      </c>
      <c r="O235" s="0" t="e">
        <f aca="true">MAX(0,N235*(1+(_xlfn.NORM.INV(RAND(),Inputs!$D$39,Inputs!$C$39)))-'Year Schedule'!$K$16+'Year Schedule'!$L$16)</f>
        <v>#VALUE!</v>
      </c>
      <c r="P235" s="0" t="e">
        <f aca="true">MAX(0,O235*(1+(_xlfn.NORM.INV(RAND(),Inputs!$D$39,Inputs!$C$39)))-'Year Schedule'!$K$17+'Year Schedule'!$L$17)</f>
        <v>#VALUE!</v>
      </c>
      <c r="Q235" s="0" t="e">
        <f aca="true">MAX(0,P235*(1+(_xlfn.NORM.INV(RAND(),Inputs!$D$39,Inputs!$C$39)))-'Year Schedule'!$K$18+'Year Schedule'!$L$18)</f>
        <v>#VALUE!</v>
      </c>
      <c r="R235" s="0" t="e">
        <f aca="true">MAX(0,Q235*(1+(_xlfn.NORM.INV(RAND(),Inputs!$D$39,Inputs!$C$39)))-'Year Schedule'!$K$19+'Year Schedule'!$L$19)</f>
        <v>#VALUE!</v>
      </c>
      <c r="S235" s="0" t="e">
        <f aca="true">MAX(0,R235*(1+(_xlfn.NORM.INV(RAND(),Inputs!$D$39,Inputs!$C$39)))-'Year Schedule'!$K$20+'Year Schedule'!$L$20)</f>
        <v>#VALUE!</v>
      </c>
      <c r="T235" s="0" t="e">
        <f aca="true">MAX(0,S235*(1+(_xlfn.NORM.INV(RAND(),Inputs!$D$39,Inputs!$C$39)))-'Year Schedule'!$K$21+'Year Schedule'!$L$21)</f>
        <v>#VALUE!</v>
      </c>
      <c r="U235" s="0" t="e">
        <f aca="true">MAX(0,T235*(1+(_xlfn.NORM.INV(RAND(),Inputs!$D$39,Inputs!$C$39)))-'Year Schedule'!$K$22+'Year Schedule'!$L$22)</f>
        <v>#VALUE!</v>
      </c>
      <c r="V235" s="0" t="e">
        <f aca="true">MAX(0,U235*(1+(_xlfn.NORM.INV(RAND(),Inputs!$D$39,Inputs!$C$39)))-'Year Schedule'!$K$23+'Year Schedule'!$L$23)</f>
        <v>#VALUE!</v>
      </c>
      <c r="W235" s="0" t="e">
        <f aca="true">MAX(0,V235*(1+(_xlfn.NORM.INV(RAND(),Inputs!$D$39,Inputs!$C$39)))-'Year Schedule'!$K$24+'Year Schedule'!$L$24)</f>
        <v>#VALUE!</v>
      </c>
      <c r="X235" s="0" t="e">
        <f aca="true">MAX(0,W235*(1+(_xlfn.NORM.INV(RAND(),Inputs!$D$39,Inputs!$C$39)))-'Year Schedule'!$K$25+'Year Schedule'!$L$25)</f>
        <v>#VALUE!</v>
      </c>
      <c r="Y235" s="0" t="e">
        <f aca="true">MAX(0,X235*(1+(_xlfn.NORM.INV(RAND(),Inputs!$D$39,Inputs!$C$39)))-'Year Schedule'!$K$26+'Year Schedule'!$L$26)</f>
        <v>#VALUE!</v>
      </c>
      <c r="Z235" s="0" t="e">
        <f aca="true">MAX(0,Y235*(1+(_xlfn.NORM.INV(RAND(),Inputs!$D$39,Inputs!$C$39)))-'Year Schedule'!$K$27+'Year Schedule'!$L$27)</f>
        <v>#VALUE!</v>
      </c>
      <c r="AA235" s="0" t="e">
        <f aca="true">MAX(0,Z235*(1+(_xlfn.NORM.INV(RAND(),Inputs!$D$39,Inputs!$C$39)))-'Year Schedule'!$K$28+'Year Schedule'!$L$28)</f>
        <v>#VALUE!</v>
      </c>
      <c r="AB235" s="0" t="e">
        <f aca="true">MAX(0,AA235*(1+(_xlfn.NORM.INV(RAND(),Inputs!$D$39,Inputs!$C$39)))-'Year Schedule'!$K$29+'Year Schedule'!$L$29)</f>
        <v>#VALUE!</v>
      </c>
      <c r="AC235" s="0" t="e">
        <f aca="true">MAX(0,AB235*(1+(_xlfn.NORM.INV(RAND(),Inputs!$D$39,Inputs!$C$39)))-'Year Schedule'!$K$30+'Year Schedule'!$L$30)</f>
        <v>#VALUE!</v>
      </c>
      <c r="AD235" s="0" t="e">
        <f aca="true">MAX(0,AC235*(1+(_xlfn.NORM.INV(RAND(),Inputs!$D$39,Inputs!$C$39)))-'Year Schedule'!$K$31+'Year Schedule'!$L$31)</f>
        <v>#VALUE!</v>
      </c>
      <c r="AE235" s="0" t="e">
        <f aca="true">MAX(0,AD235*(1+(_xlfn.NORM.INV(RAND(),Inputs!$D$39,Inputs!$C$39)))-'Year Schedule'!$K$32+'Year Schedule'!$L$32)</f>
        <v>#VALUE!</v>
      </c>
      <c r="AF235" s="0" t="e">
        <f aca="true">MAX(0,AE235*(1+(_xlfn.NORM.INV(RAND(),Inputs!$D$39,Inputs!$C$39)))-'Year Schedule'!$K$33+'Year Schedule'!$L$33)</f>
        <v>#VALUE!</v>
      </c>
      <c r="AG235" s="0" t="e">
        <f aca="true">MAX(0,AF235*(1+(_xlfn.NORM.INV(RAND(),Inputs!$D$39,Inputs!$C$39)))-'Year Schedule'!$K$34+'Year Schedule'!$L$34)</f>
        <v>#VALUE!</v>
      </c>
      <c r="AH235" s="0" t="e">
        <f aca="true">MAX(0,AG235*(1+(_xlfn.NORM.INV(RAND(),Inputs!$D$39,Inputs!$C$39)))-'Year Schedule'!$K$35+'Year Schedule'!$L$35)</f>
        <v>#VALUE!</v>
      </c>
      <c r="AI235" s="0" t="e">
        <f aca="true">MAX(0,AH235*(1+(_xlfn.NORM.INV(RAND(),Inputs!$D$39,Inputs!$C$39)))-'Year Schedule'!$K$36+'Year Schedule'!$L$36)</f>
        <v>#VALUE!</v>
      </c>
      <c r="AJ235" s="0" t="e">
        <f aca="true">MAX(0,AI235*(1+(_xlfn.NORM.INV(RAND(),Inputs!$D$39,Inputs!$C$39)))-'Year Schedule'!$K$37+'Year Schedule'!$L$37)</f>
        <v>#VALUE!</v>
      </c>
      <c r="AK235" s="0" t="e">
        <f aca="true">MAX(0,AJ235*(1+(_xlfn.NORM.INV(RAND(),Inputs!$D$39,Inputs!$C$39)))-'Year Schedule'!$K$38+'Year Schedule'!$L$38)</f>
        <v>#VALUE!</v>
      </c>
      <c r="AL235" s="0" t="e">
        <f aca="true">MAX(0,AK235*(1+(_xlfn.NORM.INV(RAND(),Inputs!$D$39,Inputs!$C$39)))-'Year Schedule'!$K$39+'Year Schedule'!$L$39)</f>
        <v>#VALUE!</v>
      </c>
      <c r="AM235" s="0" t="e">
        <f aca="true">MAX(0,AL235*(1+(_xlfn.NORM.INV(RAND(),Inputs!$D$39,Inputs!$C$39)))-'Year Schedule'!$K$40+'Year Schedule'!$L$40)</f>
        <v>#VALUE!</v>
      </c>
      <c r="AN235" s="0" t="e">
        <f aca="true">MAX(0,AM235*(1+(_xlfn.NORM.INV(RAND(),Inputs!$D$39,Inputs!$C$39)))-'Year Schedule'!$K$41+'Year Schedule'!$L$41)</f>
        <v>#VALUE!</v>
      </c>
      <c r="AO235" s="0" t="e">
        <f aca="true">MAX(0,AN235*(1+(_xlfn.NORM.INV(RAND(),Inputs!$D$39,Inputs!$C$39)))-'Year Schedule'!$K$42+'Year Schedule'!$L$42)</f>
        <v>#VALUE!</v>
      </c>
      <c r="AP235" s="0" t="e">
        <f aca="true">MAX(0,AO235*(1+(_xlfn.NORM.INV(RAND(),Inputs!$D$39,Inputs!$C$39)))-'Year Schedule'!$K$43+'Year Schedule'!$L$43)</f>
        <v>#VALUE!</v>
      </c>
      <c r="AQ235" s="0" t="e">
        <f aca="true">MAX(0,AP235*(1+(_xlfn.NORM.INV(RAND(),Inputs!$D$39,Inputs!$C$39)))-'Year Schedule'!$K$44+'Year Schedule'!$L$44)</f>
        <v>#VALUE!</v>
      </c>
      <c r="AR235" s="0" t="e">
        <f aca="true">MAX(0,AQ235*(1+(_xlfn.NORM.INV(RAND(),Inputs!$D$39,Inputs!$C$39)))-'Year Schedule'!$K$45+'Year Schedule'!$L$45)</f>
        <v>#VALUE!</v>
      </c>
      <c r="AS235" s="0" t="e">
        <f aca="true">MAX(0,AR235*(1+(_xlfn.NORM.INV(RAND(),Inputs!$D$39,Inputs!$C$39)))-'Year Schedule'!$K$46+'Year Schedule'!$L$46)</f>
        <v>#VALUE!</v>
      </c>
      <c r="AT235" s="0" t="e">
        <f aca="true">MAX(0,AS235*(1+(_xlfn.NORM.INV(RAND(),Inputs!$D$39,Inputs!$C$39)))-'Year Schedule'!$K$47+'Year Schedule'!$L$47)</f>
        <v>#VALUE!</v>
      </c>
      <c r="AU235" s="0" t="e">
        <f aca="true">MAX(0,AT235*(1+(_xlfn.NORM.INV(RAND(),Inputs!$D$39,Inputs!$C$39)))-'Year Schedule'!$K$48+'Year Schedule'!$L$48)</f>
        <v>#VALUE!</v>
      </c>
      <c r="AV235" s="0" t="e">
        <f aca="true">MAX(0,AU235*(1+(_xlfn.NORM.INV(RAND(),Inputs!$D$39,Inputs!$C$39)))-'Year Schedule'!$K$49+'Year Schedule'!$L$49)</f>
        <v>#VALUE!</v>
      </c>
      <c r="AW235" s="0" t="e">
        <f aca="true">MAX(0,AV235*(1+(_xlfn.NORM.INV(RAND(),Inputs!$D$39,Inputs!$C$39)))-'Year Schedule'!$K$50+'Year Schedule'!$L$50)</f>
        <v>#VALUE!</v>
      </c>
      <c r="AX235" s="0" t="e">
        <f aca="true">MAX(0,AW235*(1+(_xlfn.NORM.INV(RAND(),Inputs!$D$39,Inputs!$C$39)))-'Year Schedule'!$K$51+'Year Schedule'!$L$51)</f>
        <v>#VALUE!</v>
      </c>
      <c r="AY235" s="0" t="e">
        <f aca="true">MAX(0,AX235*(1+(_xlfn.NORM.INV(RAND(),Inputs!$D$39,Inputs!$C$39)))-'Year Schedule'!$K$52+'Year Schedule'!$L$52)</f>
        <v>#VALUE!</v>
      </c>
      <c r="AZ235" s="0" t="e">
        <f aca="true">MAX(0,AY235*(1+(_xlfn.NORM.INV(RAND(),Inputs!$D$39,Inputs!$C$39)))-'Year Schedule'!$K$53+'Year Schedule'!$L$53)</f>
        <v>#VALUE!</v>
      </c>
      <c r="BA235" s="0" t="e">
        <f aca="false">INDEX(C235:AZ235,1,Inputs!$C$6)</f>
        <v>#VALUE!</v>
      </c>
      <c r="BB235" s="0" t="n">
        <f aca="false">IFERROR(EXP(SUMPRODUCT(LN((C235:INDEX(C235:AZ235,1,Inputs!$C$6)+$C$1004:INDEX($C$1004:$AZ$1004,1,Inputs!$C$6))/B235:INDEX(B235:AY235,1,Inputs!$C$6)))/Inputs!$C$6)-1,-1)</f>
        <v>-1</v>
      </c>
    </row>
    <row r="236" customFormat="false" ht="15" hidden="false" customHeight="true" outlineLevel="0" collapsed="false">
      <c r="A236" s="0" t="n">
        <v>234</v>
      </c>
      <c r="B236" s="177" t="n">
        <f aca="false">Inputs!$C$38</f>
        <v>0</v>
      </c>
      <c r="C236" s="0" t="e">
        <f aca="true">MAX(0,B236*(1+(_xlfn.NORM.INV(RAND(),Inputs!$D$39,Inputs!$C$39)))-'Year Schedule'!$K$4+'Year Schedule'!$L$4)</f>
        <v>#VALUE!</v>
      </c>
      <c r="D236" s="0" t="e">
        <f aca="true">MAX(0,C236*(1+(_xlfn.NORM.INV(RAND(),Inputs!$D$39,Inputs!$C$39)))-'Year Schedule'!$K$5+'Year Schedule'!$L$5)</f>
        <v>#VALUE!</v>
      </c>
      <c r="E236" s="0" t="e">
        <f aca="true">MAX(0,D236*(1+(_xlfn.NORM.INV(RAND(),Inputs!$D$39,Inputs!$C$39)))-'Year Schedule'!$K$6+'Year Schedule'!$L$6)</f>
        <v>#VALUE!</v>
      </c>
      <c r="F236" s="0" t="e">
        <f aca="true">MAX(0,E236*(1+(_xlfn.NORM.INV(RAND(),Inputs!$D$39,Inputs!$C$39)))-'Year Schedule'!$K$7+'Year Schedule'!$L$7)</f>
        <v>#VALUE!</v>
      </c>
      <c r="G236" s="0" t="e">
        <f aca="true">MAX(0,F236*(1+(_xlfn.NORM.INV(RAND(),Inputs!$D$39,Inputs!$C$39)))-'Year Schedule'!$K$8+'Year Schedule'!$L$8)</f>
        <v>#VALUE!</v>
      </c>
      <c r="H236" s="0" t="e">
        <f aca="true">MAX(0,G236*(1+(_xlfn.NORM.INV(RAND(),Inputs!$D$39,Inputs!$C$39)))-'Year Schedule'!$K$9+'Year Schedule'!$L$9)</f>
        <v>#VALUE!</v>
      </c>
      <c r="I236" s="0" t="e">
        <f aca="true">MAX(0,H236*(1+(_xlfn.NORM.INV(RAND(),Inputs!$D$39,Inputs!$C$39)))-'Year Schedule'!$K$10+'Year Schedule'!$L$10)</f>
        <v>#VALUE!</v>
      </c>
      <c r="J236" s="0" t="e">
        <f aca="true">MAX(0,I236*(1+(_xlfn.NORM.INV(RAND(),Inputs!$D$39,Inputs!$C$39)))-'Year Schedule'!$K$11+'Year Schedule'!$L$11)</f>
        <v>#VALUE!</v>
      </c>
      <c r="K236" s="0" t="e">
        <f aca="true">MAX(0,J236*(1+(_xlfn.NORM.INV(RAND(),Inputs!$D$39,Inputs!$C$39)))-'Year Schedule'!$K$12+'Year Schedule'!$L$12)</f>
        <v>#VALUE!</v>
      </c>
      <c r="L236" s="0" t="e">
        <f aca="true">MAX(0,K236*(1+(_xlfn.NORM.INV(RAND(),Inputs!$D$39,Inputs!$C$39)))-'Year Schedule'!$K$13+'Year Schedule'!$L$13)</f>
        <v>#VALUE!</v>
      </c>
      <c r="M236" s="0" t="e">
        <f aca="true">MAX(0,L236*(1+(_xlfn.NORM.INV(RAND(),Inputs!$D$39,Inputs!$C$39)))-'Year Schedule'!$K$14+'Year Schedule'!$L$14)</f>
        <v>#VALUE!</v>
      </c>
      <c r="N236" s="0" t="e">
        <f aca="true">MAX(0,M236*(1+(_xlfn.NORM.INV(RAND(),Inputs!$D$39,Inputs!$C$39)))-'Year Schedule'!$K$15+'Year Schedule'!$L$15)</f>
        <v>#VALUE!</v>
      </c>
      <c r="O236" s="0" t="e">
        <f aca="true">MAX(0,N236*(1+(_xlfn.NORM.INV(RAND(),Inputs!$D$39,Inputs!$C$39)))-'Year Schedule'!$K$16+'Year Schedule'!$L$16)</f>
        <v>#VALUE!</v>
      </c>
      <c r="P236" s="0" t="e">
        <f aca="true">MAX(0,O236*(1+(_xlfn.NORM.INV(RAND(),Inputs!$D$39,Inputs!$C$39)))-'Year Schedule'!$K$17+'Year Schedule'!$L$17)</f>
        <v>#VALUE!</v>
      </c>
      <c r="Q236" s="0" t="e">
        <f aca="true">MAX(0,P236*(1+(_xlfn.NORM.INV(RAND(),Inputs!$D$39,Inputs!$C$39)))-'Year Schedule'!$K$18+'Year Schedule'!$L$18)</f>
        <v>#VALUE!</v>
      </c>
      <c r="R236" s="0" t="e">
        <f aca="true">MAX(0,Q236*(1+(_xlfn.NORM.INV(RAND(),Inputs!$D$39,Inputs!$C$39)))-'Year Schedule'!$K$19+'Year Schedule'!$L$19)</f>
        <v>#VALUE!</v>
      </c>
      <c r="S236" s="0" t="e">
        <f aca="true">MAX(0,R236*(1+(_xlfn.NORM.INV(RAND(),Inputs!$D$39,Inputs!$C$39)))-'Year Schedule'!$K$20+'Year Schedule'!$L$20)</f>
        <v>#VALUE!</v>
      </c>
      <c r="T236" s="0" t="e">
        <f aca="true">MAX(0,S236*(1+(_xlfn.NORM.INV(RAND(),Inputs!$D$39,Inputs!$C$39)))-'Year Schedule'!$K$21+'Year Schedule'!$L$21)</f>
        <v>#VALUE!</v>
      </c>
      <c r="U236" s="0" t="e">
        <f aca="true">MAX(0,T236*(1+(_xlfn.NORM.INV(RAND(),Inputs!$D$39,Inputs!$C$39)))-'Year Schedule'!$K$22+'Year Schedule'!$L$22)</f>
        <v>#VALUE!</v>
      </c>
      <c r="V236" s="0" t="e">
        <f aca="true">MAX(0,U236*(1+(_xlfn.NORM.INV(RAND(),Inputs!$D$39,Inputs!$C$39)))-'Year Schedule'!$K$23+'Year Schedule'!$L$23)</f>
        <v>#VALUE!</v>
      </c>
      <c r="W236" s="0" t="e">
        <f aca="true">MAX(0,V236*(1+(_xlfn.NORM.INV(RAND(),Inputs!$D$39,Inputs!$C$39)))-'Year Schedule'!$K$24+'Year Schedule'!$L$24)</f>
        <v>#VALUE!</v>
      </c>
      <c r="X236" s="0" t="e">
        <f aca="true">MAX(0,W236*(1+(_xlfn.NORM.INV(RAND(),Inputs!$D$39,Inputs!$C$39)))-'Year Schedule'!$K$25+'Year Schedule'!$L$25)</f>
        <v>#VALUE!</v>
      </c>
      <c r="Y236" s="0" t="e">
        <f aca="true">MAX(0,X236*(1+(_xlfn.NORM.INV(RAND(),Inputs!$D$39,Inputs!$C$39)))-'Year Schedule'!$K$26+'Year Schedule'!$L$26)</f>
        <v>#VALUE!</v>
      </c>
      <c r="Z236" s="0" t="e">
        <f aca="true">MAX(0,Y236*(1+(_xlfn.NORM.INV(RAND(),Inputs!$D$39,Inputs!$C$39)))-'Year Schedule'!$K$27+'Year Schedule'!$L$27)</f>
        <v>#VALUE!</v>
      </c>
      <c r="AA236" s="0" t="e">
        <f aca="true">MAX(0,Z236*(1+(_xlfn.NORM.INV(RAND(),Inputs!$D$39,Inputs!$C$39)))-'Year Schedule'!$K$28+'Year Schedule'!$L$28)</f>
        <v>#VALUE!</v>
      </c>
      <c r="AB236" s="0" t="e">
        <f aca="true">MAX(0,AA236*(1+(_xlfn.NORM.INV(RAND(),Inputs!$D$39,Inputs!$C$39)))-'Year Schedule'!$K$29+'Year Schedule'!$L$29)</f>
        <v>#VALUE!</v>
      </c>
      <c r="AC236" s="0" t="e">
        <f aca="true">MAX(0,AB236*(1+(_xlfn.NORM.INV(RAND(),Inputs!$D$39,Inputs!$C$39)))-'Year Schedule'!$K$30+'Year Schedule'!$L$30)</f>
        <v>#VALUE!</v>
      </c>
      <c r="AD236" s="0" t="e">
        <f aca="true">MAX(0,AC236*(1+(_xlfn.NORM.INV(RAND(),Inputs!$D$39,Inputs!$C$39)))-'Year Schedule'!$K$31+'Year Schedule'!$L$31)</f>
        <v>#VALUE!</v>
      </c>
      <c r="AE236" s="0" t="e">
        <f aca="true">MAX(0,AD236*(1+(_xlfn.NORM.INV(RAND(),Inputs!$D$39,Inputs!$C$39)))-'Year Schedule'!$K$32+'Year Schedule'!$L$32)</f>
        <v>#VALUE!</v>
      </c>
      <c r="AF236" s="0" t="e">
        <f aca="true">MAX(0,AE236*(1+(_xlfn.NORM.INV(RAND(),Inputs!$D$39,Inputs!$C$39)))-'Year Schedule'!$K$33+'Year Schedule'!$L$33)</f>
        <v>#VALUE!</v>
      </c>
      <c r="AG236" s="0" t="e">
        <f aca="true">MAX(0,AF236*(1+(_xlfn.NORM.INV(RAND(),Inputs!$D$39,Inputs!$C$39)))-'Year Schedule'!$K$34+'Year Schedule'!$L$34)</f>
        <v>#VALUE!</v>
      </c>
      <c r="AH236" s="0" t="e">
        <f aca="true">MAX(0,AG236*(1+(_xlfn.NORM.INV(RAND(),Inputs!$D$39,Inputs!$C$39)))-'Year Schedule'!$K$35+'Year Schedule'!$L$35)</f>
        <v>#VALUE!</v>
      </c>
      <c r="AI236" s="0" t="e">
        <f aca="true">MAX(0,AH236*(1+(_xlfn.NORM.INV(RAND(),Inputs!$D$39,Inputs!$C$39)))-'Year Schedule'!$K$36+'Year Schedule'!$L$36)</f>
        <v>#VALUE!</v>
      </c>
      <c r="AJ236" s="0" t="e">
        <f aca="true">MAX(0,AI236*(1+(_xlfn.NORM.INV(RAND(),Inputs!$D$39,Inputs!$C$39)))-'Year Schedule'!$K$37+'Year Schedule'!$L$37)</f>
        <v>#VALUE!</v>
      </c>
      <c r="AK236" s="0" t="e">
        <f aca="true">MAX(0,AJ236*(1+(_xlfn.NORM.INV(RAND(),Inputs!$D$39,Inputs!$C$39)))-'Year Schedule'!$K$38+'Year Schedule'!$L$38)</f>
        <v>#VALUE!</v>
      </c>
      <c r="AL236" s="0" t="e">
        <f aca="true">MAX(0,AK236*(1+(_xlfn.NORM.INV(RAND(),Inputs!$D$39,Inputs!$C$39)))-'Year Schedule'!$K$39+'Year Schedule'!$L$39)</f>
        <v>#VALUE!</v>
      </c>
      <c r="AM236" s="0" t="e">
        <f aca="true">MAX(0,AL236*(1+(_xlfn.NORM.INV(RAND(),Inputs!$D$39,Inputs!$C$39)))-'Year Schedule'!$K$40+'Year Schedule'!$L$40)</f>
        <v>#VALUE!</v>
      </c>
      <c r="AN236" s="0" t="e">
        <f aca="true">MAX(0,AM236*(1+(_xlfn.NORM.INV(RAND(),Inputs!$D$39,Inputs!$C$39)))-'Year Schedule'!$K$41+'Year Schedule'!$L$41)</f>
        <v>#VALUE!</v>
      </c>
      <c r="AO236" s="0" t="e">
        <f aca="true">MAX(0,AN236*(1+(_xlfn.NORM.INV(RAND(),Inputs!$D$39,Inputs!$C$39)))-'Year Schedule'!$K$42+'Year Schedule'!$L$42)</f>
        <v>#VALUE!</v>
      </c>
      <c r="AP236" s="0" t="e">
        <f aca="true">MAX(0,AO236*(1+(_xlfn.NORM.INV(RAND(),Inputs!$D$39,Inputs!$C$39)))-'Year Schedule'!$K$43+'Year Schedule'!$L$43)</f>
        <v>#VALUE!</v>
      </c>
      <c r="AQ236" s="0" t="e">
        <f aca="true">MAX(0,AP236*(1+(_xlfn.NORM.INV(RAND(),Inputs!$D$39,Inputs!$C$39)))-'Year Schedule'!$K$44+'Year Schedule'!$L$44)</f>
        <v>#VALUE!</v>
      </c>
      <c r="AR236" s="0" t="e">
        <f aca="true">MAX(0,AQ236*(1+(_xlfn.NORM.INV(RAND(),Inputs!$D$39,Inputs!$C$39)))-'Year Schedule'!$K$45+'Year Schedule'!$L$45)</f>
        <v>#VALUE!</v>
      </c>
      <c r="AS236" s="0" t="e">
        <f aca="true">MAX(0,AR236*(1+(_xlfn.NORM.INV(RAND(),Inputs!$D$39,Inputs!$C$39)))-'Year Schedule'!$K$46+'Year Schedule'!$L$46)</f>
        <v>#VALUE!</v>
      </c>
      <c r="AT236" s="0" t="e">
        <f aca="true">MAX(0,AS236*(1+(_xlfn.NORM.INV(RAND(),Inputs!$D$39,Inputs!$C$39)))-'Year Schedule'!$K$47+'Year Schedule'!$L$47)</f>
        <v>#VALUE!</v>
      </c>
      <c r="AU236" s="0" t="e">
        <f aca="true">MAX(0,AT236*(1+(_xlfn.NORM.INV(RAND(),Inputs!$D$39,Inputs!$C$39)))-'Year Schedule'!$K$48+'Year Schedule'!$L$48)</f>
        <v>#VALUE!</v>
      </c>
      <c r="AV236" s="0" t="e">
        <f aca="true">MAX(0,AU236*(1+(_xlfn.NORM.INV(RAND(),Inputs!$D$39,Inputs!$C$39)))-'Year Schedule'!$K$49+'Year Schedule'!$L$49)</f>
        <v>#VALUE!</v>
      </c>
      <c r="AW236" s="0" t="e">
        <f aca="true">MAX(0,AV236*(1+(_xlfn.NORM.INV(RAND(),Inputs!$D$39,Inputs!$C$39)))-'Year Schedule'!$K$50+'Year Schedule'!$L$50)</f>
        <v>#VALUE!</v>
      </c>
      <c r="AX236" s="0" t="e">
        <f aca="true">MAX(0,AW236*(1+(_xlfn.NORM.INV(RAND(),Inputs!$D$39,Inputs!$C$39)))-'Year Schedule'!$K$51+'Year Schedule'!$L$51)</f>
        <v>#VALUE!</v>
      </c>
      <c r="AY236" s="0" t="e">
        <f aca="true">MAX(0,AX236*(1+(_xlfn.NORM.INV(RAND(),Inputs!$D$39,Inputs!$C$39)))-'Year Schedule'!$K$52+'Year Schedule'!$L$52)</f>
        <v>#VALUE!</v>
      </c>
      <c r="AZ236" s="0" t="e">
        <f aca="true">MAX(0,AY236*(1+(_xlfn.NORM.INV(RAND(),Inputs!$D$39,Inputs!$C$39)))-'Year Schedule'!$K$53+'Year Schedule'!$L$53)</f>
        <v>#VALUE!</v>
      </c>
      <c r="BA236" s="0" t="e">
        <f aca="false">INDEX(C236:AZ236,1,Inputs!$C$6)</f>
        <v>#VALUE!</v>
      </c>
      <c r="BB236" s="0" t="n">
        <f aca="false">IFERROR(EXP(SUMPRODUCT(LN((C236:INDEX(C236:AZ236,1,Inputs!$C$6)+$C$1004:INDEX($C$1004:$AZ$1004,1,Inputs!$C$6))/B236:INDEX(B236:AY236,1,Inputs!$C$6)))/Inputs!$C$6)-1,-1)</f>
        <v>-1</v>
      </c>
    </row>
    <row r="237" customFormat="false" ht="15" hidden="false" customHeight="true" outlineLevel="0" collapsed="false">
      <c r="A237" s="0" t="n">
        <v>235</v>
      </c>
      <c r="B237" s="177" t="n">
        <f aca="false">Inputs!$C$38</f>
        <v>0</v>
      </c>
      <c r="C237" s="0" t="e">
        <f aca="true">MAX(0,B237*(1+(_xlfn.NORM.INV(RAND(),Inputs!$D$39,Inputs!$C$39)))-'Year Schedule'!$K$4+'Year Schedule'!$L$4)</f>
        <v>#VALUE!</v>
      </c>
      <c r="D237" s="0" t="e">
        <f aca="true">MAX(0,C237*(1+(_xlfn.NORM.INV(RAND(),Inputs!$D$39,Inputs!$C$39)))-'Year Schedule'!$K$5+'Year Schedule'!$L$5)</f>
        <v>#VALUE!</v>
      </c>
      <c r="E237" s="0" t="e">
        <f aca="true">MAX(0,D237*(1+(_xlfn.NORM.INV(RAND(),Inputs!$D$39,Inputs!$C$39)))-'Year Schedule'!$K$6+'Year Schedule'!$L$6)</f>
        <v>#VALUE!</v>
      </c>
      <c r="F237" s="0" t="e">
        <f aca="true">MAX(0,E237*(1+(_xlfn.NORM.INV(RAND(),Inputs!$D$39,Inputs!$C$39)))-'Year Schedule'!$K$7+'Year Schedule'!$L$7)</f>
        <v>#VALUE!</v>
      </c>
      <c r="G237" s="0" t="e">
        <f aca="true">MAX(0,F237*(1+(_xlfn.NORM.INV(RAND(),Inputs!$D$39,Inputs!$C$39)))-'Year Schedule'!$K$8+'Year Schedule'!$L$8)</f>
        <v>#VALUE!</v>
      </c>
      <c r="H237" s="0" t="e">
        <f aca="true">MAX(0,G237*(1+(_xlfn.NORM.INV(RAND(),Inputs!$D$39,Inputs!$C$39)))-'Year Schedule'!$K$9+'Year Schedule'!$L$9)</f>
        <v>#VALUE!</v>
      </c>
      <c r="I237" s="0" t="e">
        <f aca="true">MAX(0,H237*(1+(_xlfn.NORM.INV(RAND(),Inputs!$D$39,Inputs!$C$39)))-'Year Schedule'!$K$10+'Year Schedule'!$L$10)</f>
        <v>#VALUE!</v>
      </c>
      <c r="J237" s="0" t="e">
        <f aca="true">MAX(0,I237*(1+(_xlfn.NORM.INV(RAND(),Inputs!$D$39,Inputs!$C$39)))-'Year Schedule'!$K$11+'Year Schedule'!$L$11)</f>
        <v>#VALUE!</v>
      </c>
      <c r="K237" s="0" t="e">
        <f aca="true">MAX(0,J237*(1+(_xlfn.NORM.INV(RAND(),Inputs!$D$39,Inputs!$C$39)))-'Year Schedule'!$K$12+'Year Schedule'!$L$12)</f>
        <v>#VALUE!</v>
      </c>
      <c r="L237" s="0" t="e">
        <f aca="true">MAX(0,K237*(1+(_xlfn.NORM.INV(RAND(),Inputs!$D$39,Inputs!$C$39)))-'Year Schedule'!$K$13+'Year Schedule'!$L$13)</f>
        <v>#VALUE!</v>
      </c>
      <c r="M237" s="0" t="e">
        <f aca="true">MAX(0,L237*(1+(_xlfn.NORM.INV(RAND(),Inputs!$D$39,Inputs!$C$39)))-'Year Schedule'!$K$14+'Year Schedule'!$L$14)</f>
        <v>#VALUE!</v>
      </c>
      <c r="N237" s="0" t="e">
        <f aca="true">MAX(0,M237*(1+(_xlfn.NORM.INV(RAND(),Inputs!$D$39,Inputs!$C$39)))-'Year Schedule'!$K$15+'Year Schedule'!$L$15)</f>
        <v>#VALUE!</v>
      </c>
      <c r="O237" s="0" t="e">
        <f aca="true">MAX(0,N237*(1+(_xlfn.NORM.INV(RAND(),Inputs!$D$39,Inputs!$C$39)))-'Year Schedule'!$K$16+'Year Schedule'!$L$16)</f>
        <v>#VALUE!</v>
      </c>
      <c r="P237" s="0" t="e">
        <f aca="true">MAX(0,O237*(1+(_xlfn.NORM.INV(RAND(),Inputs!$D$39,Inputs!$C$39)))-'Year Schedule'!$K$17+'Year Schedule'!$L$17)</f>
        <v>#VALUE!</v>
      </c>
      <c r="Q237" s="0" t="e">
        <f aca="true">MAX(0,P237*(1+(_xlfn.NORM.INV(RAND(),Inputs!$D$39,Inputs!$C$39)))-'Year Schedule'!$K$18+'Year Schedule'!$L$18)</f>
        <v>#VALUE!</v>
      </c>
      <c r="R237" s="0" t="e">
        <f aca="true">MAX(0,Q237*(1+(_xlfn.NORM.INV(RAND(),Inputs!$D$39,Inputs!$C$39)))-'Year Schedule'!$K$19+'Year Schedule'!$L$19)</f>
        <v>#VALUE!</v>
      </c>
      <c r="S237" s="0" t="e">
        <f aca="true">MAX(0,R237*(1+(_xlfn.NORM.INV(RAND(),Inputs!$D$39,Inputs!$C$39)))-'Year Schedule'!$K$20+'Year Schedule'!$L$20)</f>
        <v>#VALUE!</v>
      </c>
      <c r="T237" s="0" t="e">
        <f aca="true">MAX(0,S237*(1+(_xlfn.NORM.INV(RAND(),Inputs!$D$39,Inputs!$C$39)))-'Year Schedule'!$K$21+'Year Schedule'!$L$21)</f>
        <v>#VALUE!</v>
      </c>
      <c r="U237" s="0" t="e">
        <f aca="true">MAX(0,T237*(1+(_xlfn.NORM.INV(RAND(),Inputs!$D$39,Inputs!$C$39)))-'Year Schedule'!$K$22+'Year Schedule'!$L$22)</f>
        <v>#VALUE!</v>
      </c>
      <c r="V237" s="0" t="e">
        <f aca="true">MAX(0,U237*(1+(_xlfn.NORM.INV(RAND(),Inputs!$D$39,Inputs!$C$39)))-'Year Schedule'!$K$23+'Year Schedule'!$L$23)</f>
        <v>#VALUE!</v>
      </c>
      <c r="W237" s="0" t="e">
        <f aca="true">MAX(0,V237*(1+(_xlfn.NORM.INV(RAND(),Inputs!$D$39,Inputs!$C$39)))-'Year Schedule'!$K$24+'Year Schedule'!$L$24)</f>
        <v>#VALUE!</v>
      </c>
      <c r="X237" s="0" t="e">
        <f aca="true">MAX(0,W237*(1+(_xlfn.NORM.INV(RAND(),Inputs!$D$39,Inputs!$C$39)))-'Year Schedule'!$K$25+'Year Schedule'!$L$25)</f>
        <v>#VALUE!</v>
      </c>
      <c r="Y237" s="0" t="e">
        <f aca="true">MAX(0,X237*(1+(_xlfn.NORM.INV(RAND(),Inputs!$D$39,Inputs!$C$39)))-'Year Schedule'!$K$26+'Year Schedule'!$L$26)</f>
        <v>#VALUE!</v>
      </c>
      <c r="Z237" s="0" t="e">
        <f aca="true">MAX(0,Y237*(1+(_xlfn.NORM.INV(RAND(),Inputs!$D$39,Inputs!$C$39)))-'Year Schedule'!$K$27+'Year Schedule'!$L$27)</f>
        <v>#VALUE!</v>
      </c>
      <c r="AA237" s="0" t="e">
        <f aca="true">MAX(0,Z237*(1+(_xlfn.NORM.INV(RAND(),Inputs!$D$39,Inputs!$C$39)))-'Year Schedule'!$K$28+'Year Schedule'!$L$28)</f>
        <v>#VALUE!</v>
      </c>
      <c r="AB237" s="0" t="e">
        <f aca="true">MAX(0,AA237*(1+(_xlfn.NORM.INV(RAND(),Inputs!$D$39,Inputs!$C$39)))-'Year Schedule'!$K$29+'Year Schedule'!$L$29)</f>
        <v>#VALUE!</v>
      </c>
      <c r="AC237" s="0" t="e">
        <f aca="true">MAX(0,AB237*(1+(_xlfn.NORM.INV(RAND(),Inputs!$D$39,Inputs!$C$39)))-'Year Schedule'!$K$30+'Year Schedule'!$L$30)</f>
        <v>#VALUE!</v>
      </c>
      <c r="AD237" s="0" t="e">
        <f aca="true">MAX(0,AC237*(1+(_xlfn.NORM.INV(RAND(),Inputs!$D$39,Inputs!$C$39)))-'Year Schedule'!$K$31+'Year Schedule'!$L$31)</f>
        <v>#VALUE!</v>
      </c>
      <c r="AE237" s="0" t="e">
        <f aca="true">MAX(0,AD237*(1+(_xlfn.NORM.INV(RAND(),Inputs!$D$39,Inputs!$C$39)))-'Year Schedule'!$K$32+'Year Schedule'!$L$32)</f>
        <v>#VALUE!</v>
      </c>
      <c r="AF237" s="0" t="e">
        <f aca="true">MAX(0,AE237*(1+(_xlfn.NORM.INV(RAND(),Inputs!$D$39,Inputs!$C$39)))-'Year Schedule'!$K$33+'Year Schedule'!$L$33)</f>
        <v>#VALUE!</v>
      </c>
      <c r="AG237" s="0" t="e">
        <f aca="true">MAX(0,AF237*(1+(_xlfn.NORM.INV(RAND(),Inputs!$D$39,Inputs!$C$39)))-'Year Schedule'!$K$34+'Year Schedule'!$L$34)</f>
        <v>#VALUE!</v>
      </c>
      <c r="AH237" s="0" t="e">
        <f aca="true">MAX(0,AG237*(1+(_xlfn.NORM.INV(RAND(),Inputs!$D$39,Inputs!$C$39)))-'Year Schedule'!$K$35+'Year Schedule'!$L$35)</f>
        <v>#VALUE!</v>
      </c>
      <c r="AI237" s="0" t="e">
        <f aca="true">MAX(0,AH237*(1+(_xlfn.NORM.INV(RAND(),Inputs!$D$39,Inputs!$C$39)))-'Year Schedule'!$K$36+'Year Schedule'!$L$36)</f>
        <v>#VALUE!</v>
      </c>
      <c r="AJ237" s="0" t="e">
        <f aca="true">MAX(0,AI237*(1+(_xlfn.NORM.INV(RAND(),Inputs!$D$39,Inputs!$C$39)))-'Year Schedule'!$K$37+'Year Schedule'!$L$37)</f>
        <v>#VALUE!</v>
      </c>
      <c r="AK237" s="0" t="e">
        <f aca="true">MAX(0,AJ237*(1+(_xlfn.NORM.INV(RAND(),Inputs!$D$39,Inputs!$C$39)))-'Year Schedule'!$K$38+'Year Schedule'!$L$38)</f>
        <v>#VALUE!</v>
      </c>
      <c r="AL237" s="0" t="e">
        <f aca="true">MAX(0,AK237*(1+(_xlfn.NORM.INV(RAND(),Inputs!$D$39,Inputs!$C$39)))-'Year Schedule'!$K$39+'Year Schedule'!$L$39)</f>
        <v>#VALUE!</v>
      </c>
      <c r="AM237" s="0" t="e">
        <f aca="true">MAX(0,AL237*(1+(_xlfn.NORM.INV(RAND(),Inputs!$D$39,Inputs!$C$39)))-'Year Schedule'!$K$40+'Year Schedule'!$L$40)</f>
        <v>#VALUE!</v>
      </c>
      <c r="AN237" s="0" t="e">
        <f aca="true">MAX(0,AM237*(1+(_xlfn.NORM.INV(RAND(),Inputs!$D$39,Inputs!$C$39)))-'Year Schedule'!$K$41+'Year Schedule'!$L$41)</f>
        <v>#VALUE!</v>
      </c>
      <c r="AO237" s="0" t="e">
        <f aca="true">MAX(0,AN237*(1+(_xlfn.NORM.INV(RAND(),Inputs!$D$39,Inputs!$C$39)))-'Year Schedule'!$K$42+'Year Schedule'!$L$42)</f>
        <v>#VALUE!</v>
      </c>
      <c r="AP237" s="0" t="e">
        <f aca="true">MAX(0,AO237*(1+(_xlfn.NORM.INV(RAND(),Inputs!$D$39,Inputs!$C$39)))-'Year Schedule'!$K$43+'Year Schedule'!$L$43)</f>
        <v>#VALUE!</v>
      </c>
      <c r="AQ237" s="0" t="e">
        <f aca="true">MAX(0,AP237*(1+(_xlfn.NORM.INV(RAND(),Inputs!$D$39,Inputs!$C$39)))-'Year Schedule'!$K$44+'Year Schedule'!$L$44)</f>
        <v>#VALUE!</v>
      </c>
      <c r="AR237" s="0" t="e">
        <f aca="true">MAX(0,AQ237*(1+(_xlfn.NORM.INV(RAND(),Inputs!$D$39,Inputs!$C$39)))-'Year Schedule'!$K$45+'Year Schedule'!$L$45)</f>
        <v>#VALUE!</v>
      </c>
      <c r="AS237" s="0" t="e">
        <f aca="true">MAX(0,AR237*(1+(_xlfn.NORM.INV(RAND(),Inputs!$D$39,Inputs!$C$39)))-'Year Schedule'!$K$46+'Year Schedule'!$L$46)</f>
        <v>#VALUE!</v>
      </c>
      <c r="AT237" s="0" t="e">
        <f aca="true">MAX(0,AS237*(1+(_xlfn.NORM.INV(RAND(),Inputs!$D$39,Inputs!$C$39)))-'Year Schedule'!$K$47+'Year Schedule'!$L$47)</f>
        <v>#VALUE!</v>
      </c>
      <c r="AU237" s="0" t="e">
        <f aca="true">MAX(0,AT237*(1+(_xlfn.NORM.INV(RAND(),Inputs!$D$39,Inputs!$C$39)))-'Year Schedule'!$K$48+'Year Schedule'!$L$48)</f>
        <v>#VALUE!</v>
      </c>
      <c r="AV237" s="0" t="e">
        <f aca="true">MAX(0,AU237*(1+(_xlfn.NORM.INV(RAND(),Inputs!$D$39,Inputs!$C$39)))-'Year Schedule'!$K$49+'Year Schedule'!$L$49)</f>
        <v>#VALUE!</v>
      </c>
      <c r="AW237" s="0" t="e">
        <f aca="true">MAX(0,AV237*(1+(_xlfn.NORM.INV(RAND(),Inputs!$D$39,Inputs!$C$39)))-'Year Schedule'!$K$50+'Year Schedule'!$L$50)</f>
        <v>#VALUE!</v>
      </c>
      <c r="AX237" s="0" t="e">
        <f aca="true">MAX(0,AW237*(1+(_xlfn.NORM.INV(RAND(),Inputs!$D$39,Inputs!$C$39)))-'Year Schedule'!$K$51+'Year Schedule'!$L$51)</f>
        <v>#VALUE!</v>
      </c>
      <c r="AY237" s="0" t="e">
        <f aca="true">MAX(0,AX237*(1+(_xlfn.NORM.INV(RAND(),Inputs!$D$39,Inputs!$C$39)))-'Year Schedule'!$K$52+'Year Schedule'!$L$52)</f>
        <v>#VALUE!</v>
      </c>
      <c r="AZ237" s="0" t="e">
        <f aca="true">MAX(0,AY237*(1+(_xlfn.NORM.INV(RAND(),Inputs!$D$39,Inputs!$C$39)))-'Year Schedule'!$K$53+'Year Schedule'!$L$53)</f>
        <v>#VALUE!</v>
      </c>
      <c r="BA237" s="0" t="e">
        <f aca="false">INDEX(C237:AZ237,1,Inputs!$C$6)</f>
        <v>#VALUE!</v>
      </c>
      <c r="BB237" s="0" t="n">
        <f aca="false">IFERROR(EXP(SUMPRODUCT(LN((C237:INDEX(C237:AZ237,1,Inputs!$C$6)+$C$1004:INDEX($C$1004:$AZ$1004,1,Inputs!$C$6))/B237:INDEX(B237:AY237,1,Inputs!$C$6)))/Inputs!$C$6)-1,-1)</f>
        <v>-1</v>
      </c>
    </row>
    <row r="238" customFormat="false" ht="15" hidden="false" customHeight="true" outlineLevel="0" collapsed="false">
      <c r="A238" s="0" t="n">
        <v>236</v>
      </c>
      <c r="B238" s="177" t="n">
        <f aca="false">Inputs!$C$38</f>
        <v>0</v>
      </c>
      <c r="C238" s="0" t="e">
        <f aca="true">MAX(0,B238*(1+(_xlfn.NORM.INV(RAND(),Inputs!$D$39,Inputs!$C$39)))-'Year Schedule'!$K$4+'Year Schedule'!$L$4)</f>
        <v>#VALUE!</v>
      </c>
      <c r="D238" s="0" t="e">
        <f aca="true">MAX(0,C238*(1+(_xlfn.NORM.INV(RAND(),Inputs!$D$39,Inputs!$C$39)))-'Year Schedule'!$K$5+'Year Schedule'!$L$5)</f>
        <v>#VALUE!</v>
      </c>
      <c r="E238" s="0" t="e">
        <f aca="true">MAX(0,D238*(1+(_xlfn.NORM.INV(RAND(),Inputs!$D$39,Inputs!$C$39)))-'Year Schedule'!$K$6+'Year Schedule'!$L$6)</f>
        <v>#VALUE!</v>
      </c>
      <c r="F238" s="0" t="e">
        <f aca="true">MAX(0,E238*(1+(_xlfn.NORM.INV(RAND(),Inputs!$D$39,Inputs!$C$39)))-'Year Schedule'!$K$7+'Year Schedule'!$L$7)</f>
        <v>#VALUE!</v>
      </c>
      <c r="G238" s="0" t="e">
        <f aca="true">MAX(0,F238*(1+(_xlfn.NORM.INV(RAND(),Inputs!$D$39,Inputs!$C$39)))-'Year Schedule'!$K$8+'Year Schedule'!$L$8)</f>
        <v>#VALUE!</v>
      </c>
      <c r="H238" s="0" t="e">
        <f aca="true">MAX(0,G238*(1+(_xlfn.NORM.INV(RAND(),Inputs!$D$39,Inputs!$C$39)))-'Year Schedule'!$K$9+'Year Schedule'!$L$9)</f>
        <v>#VALUE!</v>
      </c>
      <c r="I238" s="0" t="e">
        <f aca="true">MAX(0,H238*(1+(_xlfn.NORM.INV(RAND(),Inputs!$D$39,Inputs!$C$39)))-'Year Schedule'!$K$10+'Year Schedule'!$L$10)</f>
        <v>#VALUE!</v>
      </c>
      <c r="J238" s="0" t="e">
        <f aca="true">MAX(0,I238*(1+(_xlfn.NORM.INV(RAND(),Inputs!$D$39,Inputs!$C$39)))-'Year Schedule'!$K$11+'Year Schedule'!$L$11)</f>
        <v>#VALUE!</v>
      </c>
      <c r="K238" s="0" t="e">
        <f aca="true">MAX(0,J238*(1+(_xlfn.NORM.INV(RAND(),Inputs!$D$39,Inputs!$C$39)))-'Year Schedule'!$K$12+'Year Schedule'!$L$12)</f>
        <v>#VALUE!</v>
      </c>
      <c r="L238" s="0" t="e">
        <f aca="true">MAX(0,K238*(1+(_xlfn.NORM.INV(RAND(),Inputs!$D$39,Inputs!$C$39)))-'Year Schedule'!$K$13+'Year Schedule'!$L$13)</f>
        <v>#VALUE!</v>
      </c>
      <c r="M238" s="0" t="e">
        <f aca="true">MAX(0,L238*(1+(_xlfn.NORM.INV(RAND(),Inputs!$D$39,Inputs!$C$39)))-'Year Schedule'!$K$14+'Year Schedule'!$L$14)</f>
        <v>#VALUE!</v>
      </c>
      <c r="N238" s="0" t="e">
        <f aca="true">MAX(0,M238*(1+(_xlfn.NORM.INV(RAND(),Inputs!$D$39,Inputs!$C$39)))-'Year Schedule'!$K$15+'Year Schedule'!$L$15)</f>
        <v>#VALUE!</v>
      </c>
      <c r="O238" s="0" t="e">
        <f aca="true">MAX(0,N238*(1+(_xlfn.NORM.INV(RAND(),Inputs!$D$39,Inputs!$C$39)))-'Year Schedule'!$K$16+'Year Schedule'!$L$16)</f>
        <v>#VALUE!</v>
      </c>
      <c r="P238" s="0" t="e">
        <f aca="true">MAX(0,O238*(1+(_xlfn.NORM.INV(RAND(),Inputs!$D$39,Inputs!$C$39)))-'Year Schedule'!$K$17+'Year Schedule'!$L$17)</f>
        <v>#VALUE!</v>
      </c>
      <c r="Q238" s="0" t="e">
        <f aca="true">MAX(0,P238*(1+(_xlfn.NORM.INV(RAND(),Inputs!$D$39,Inputs!$C$39)))-'Year Schedule'!$K$18+'Year Schedule'!$L$18)</f>
        <v>#VALUE!</v>
      </c>
      <c r="R238" s="0" t="e">
        <f aca="true">MAX(0,Q238*(1+(_xlfn.NORM.INV(RAND(),Inputs!$D$39,Inputs!$C$39)))-'Year Schedule'!$K$19+'Year Schedule'!$L$19)</f>
        <v>#VALUE!</v>
      </c>
      <c r="S238" s="0" t="e">
        <f aca="true">MAX(0,R238*(1+(_xlfn.NORM.INV(RAND(),Inputs!$D$39,Inputs!$C$39)))-'Year Schedule'!$K$20+'Year Schedule'!$L$20)</f>
        <v>#VALUE!</v>
      </c>
      <c r="T238" s="0" t="e">
        <f aca="true">MAX(0,S238*(1+(_xlfn.NORM.INV(RAND(),Inputs!$D$39,Inputs!$C$39)))-'Year Schedule'!$K$21+'Year Schedule'!$L$21)</f>
        <v>#VALUE!</v>
      </c>
      <c r="U238" s="0" t="e">
        <f aca="true">MAX(0,T238*(1+(_xlfn.NORM.INV(RAND(),Inputs!$D$39,Inputs!$C$39)))-'Year Schedule'!$K$22+'Year Schedule'!$L$22)</f>
        <v>#VALUE!</v>
      </c>
      <c r="V238" s="0" t="e">
        <f aca="true">MAX(0,U238*(1+(_xlfn.NORM.INV(RAND(),Inputs!$D$39,Inputs!$C$39)))-'Year Schedule'!$K$23+'Year Schedule'!$L$23)</f>
        <v>#VALUE!</v>
      </c>
      <c r="W238" s="0" t="e">
        <f aca="true">MAX(0,V238*(1+(_xlfn.NORM.INV(RAND(),Inputs!$D$39,Inputs!$C$39)))-'Year Schedule'!$K$24+'Year Schedule'!$L$24)</f>
        <v>#VALUE!</v>
      </c>
      <c r="X238" s="0" t="e">
        <f aca="true">MAX(0,W238*(1+(_xlfn.NORM.INV(RAND(),Inputs!$D$39,Inputs!$C$39)))-'Year Schedule'!$K$25+'Year Schedule'!$L$25)</f>
        <v>#VALUE!</v>
      </c>
      <c r="Y238" s="0" t="e">
        <f aca="true">MAX(0,X238*(1+(_xlfn.NORM.INV(RAND(),Inputs!$D$39,Inputs!$C$39)))-'Year Schedule'!$K$26+'Year Schedule'!$L$26)</f>
        <v>#VALUE!</v>
      </c>
      <c r="Z238" s="0" t="e">
        <f aca="true">MAX(0,Y238*(1+(_xlfn.NORM.INV(RAND(),Inputs!$D$39,Inputs!$C$39)))-'Year Schedule'!$K$27+'Year Schedule'!$L$27)</f>
        <v>#VALUE!</v>
      </c>
      <c r="AA238" s="0" t="e">
        <f aca="true">MAX(0,Z238*(1+(_xlfn.NORM.INV(RAND(),Inputs!$D$39,Inputs!$C$39)))-'Year Schedule'!$K$28+'Year Schedule'!$L$28)</f>
        <v>#VALUE!</v>
      </c>
      <c r="AB238" s="0" t="e">
        <f aca="true">MAX(0,AA238*(1+(_xlfn.NORM.INV(RAND(),Inputs!$D$39,Inputs!$C$39)))-'Year Schedule'!$K$29+'Year Schedule'!$L$29)</f>
        <v>#VALUE!</v>
      </c>
      <c r="AC238" s="0" t="e">
        <f aca="true">MAX(0,AB238*(1+(_xlfn.NORM.INV(RAND(),Inputs!$D$39,Inputs!$C$39)))-'Year Schedule'!$K$30+'Year Schedule'!$L$30)</f>
        <v>#VALUE!</v>
      </c>
      <c r="AD238" s="0" t="e">
        <f aca="true">MAX(0,AC238*(1+(_xlfn.NORM.INV(RAND(),Inputs!$D$39,Inputs!$C$39)))-'Year Schedule'!$K$31+'Year Schedule'!$L$31)</f>
        <v>#VALUE!</v>
      </c>
      <c r="AE238" s="0" t="e">
        <f aca="true">MAX(0,AD238*(1+(_xlfn.NORM.INV(RAND(),Inputs!$D$39,Inputs!$C$39)))-'Year Schedule'!$K$32+'Year Schedule'!$L$32)</f>
        <v>#VALUE!</v>
      </c>
      <c r="AF238" s="0" t="e">
        <f aca="true">MAX(0,AE238*(1+(_xlfn.NORM.INV(RAND(),Inputs!$D$39,Inputs!$C$39)))-'Year Schedule'!$K$33+'Year Schedule'!$L$33)</f>
        <v>#VALUE!</v>
      </c>
      <c r="AG238" s="0" t="e">
        <f aca="true">MAX(0,AF238*(1+(_xlfn.NORM.INV(RAND(),Inputs!$D$39,Inputs!$C$39)))-'Year Schedule'!$K$34+'Year Schedule'!$L$34)</f>
        <v>#VALUE!</v>
      </c>
      <c r="AH238" s="0" t="e">
        <f aca="true">MAX(0,AG238*(1+(_xlfn.NORM.INV(RAND(),Inputs!$D$39,Inputs!$C$39)))-'Year Schedule'!$K$35+'Year Schedule'!$L$35)</f>
        <v>#VALUE!</v>
      </c>
      <c r="AI238" s="0" t="e">
        <f aca="true">MAX(0,AH238*(1+(_xlfn.NORM.INV(RAND(),Inputs!$D$39,Inputs!$C$39)))-'Year Schedule'!$K$36+'Year Schedule'!$L$36)</f>
        <v>#VALUE!</v>
      </c>
      <c r="AJ238" s="0" t="e">
        <f aca="true">MAX(0,AI238*(1+(_xlfn.NORM.INV(RAND(),Inputs!$D$39,Inputs!$C$39)))-'Year Schedule'!$K$37+'Year Schedule'!$L$37)</f>
        <v>#VALUE!</v>
      </c>
      <c r="AK238" s="0" t="e">
        <f aca="true">MAX(0,AJ238*(1+(_xlfn.NORM.INV(RAND(),Inputs!$D$39,Inputs!$C$39)))-'Year Schedule'!$K$38+'Year Schedule'!$L$38)</f>
        <v>#VALUE!</v>
      </c>
      <c r="AL238" s="0" t="e">
        <f aca="true">MAX(0,AK238*(1+(_xlfn.NORM.INV(RAND(),Inputs!$D$39,Inputs!$C$39)))-'Year Schedule'!$K$39+'Year Schedule'!$L$39)</f>
        <v>#VALUE!</v>
      </c>
      <c r="AM238" s="0" t="e">
        <f aca="true">MAX(0,AL238*(1+(_xlfn.NORM.INV(RAND(),Inputs!$D$39,Inputs!$C$39)))-'Year Schedule'!$K$40+'Year Schedule'!$L$40)</f>
        <v>#VALUE!</v>
      </c>
      <c r="AN238" s="0" t="e">
        <f aca="true">MAX(0,AM238*(1+(_xlfn.NORM.INV(RAND(),Inputs!$D$39,Inputs!$C$39)))-'Year Schedule'!$K$41+'Year Schedule'!$L$41)</f>
        <v>#VALUE!</v>
      </c>
      <c r="AO238" s="0" t="e">
        <f aca="true">MAX(0,AN238*(1+(_xlfn.NORM.INV(RAND(),Inputs!$D$39,Inputs!$C$39)))-'Year Schedule'!$K$42+'Year Schedule'!$L$42)</f>
        <v>#VALUE!</v>
      </c>
      <c r="AP238" s="0" t="e">
        <f aca="true">MAX(0,AO238*(1+(_xlfn.NORM.INV(RAND(),Inputs!$D$39,Inputs!$C$39)))-'Year Schedule'!$K$43+'Year Schedule'!$L$43)</f>
        <v>#VALUE!</v>
      </c>
      <c r="AQ238" s="0" t="e">
        <f aca="true">MAX(0,AP238*(1+(_xlfn.NORM.INV(RAND(),Inputs!$D$39,Inputs!$C$39)))-'Year Schedule'!$K$44+'Year Schedule'!$L$44)</f>
        <v>#VALUE!</v>
      </c>
      <c r="AR238" s="0" t="e">
        <f aca="true">MAX(0,AQ238*(1+(_xlfn.NORM.INV(RAND(),Inputs!$D$39,Inputs!$C$39)))-'Year Schedule'!$K$45+'Year Schedule'!$L$45)</f>
        <v>#VALUE!</v>
      </c>
      <c r="AS238" s="0" t="e">
        <f aca="true">MAX(0,AR238*(1+(_xlfn.NORM.INV(RAND(),Inputs!$D$39,Inputs!$C$39)))-'Year Schedule'!$K$46+'Year Schedule'!$L$46)</f>
        <v>#VALUE!</v>
      </c>
      <c r="AT238" s="0" t="e">
        <f aca="true">MAX(0,AS238*(1+(_xlfn.NORM.INV(RAND(),Inputs!$D$39,Inputs!$C$39)))-'Year Schedule'!$K$47+'Year Schedule'!$L$47)</f>
        <v>#VALUE!</v>
      </c>
      <c r="AU238" s="0" t="e">
        <f aca="true">MAX(0,AT238*(1+(_xlfn.NORM.INV(RAND(),Inputs!$D$39,Inputs!$C$39)))-'Year Schedule'!$K$48+'Year Schedule'!$L$48)</f>
        <v>#VALUE!</v>
      </c>
      <c r="AV238" s="0" t="e">
        <f aca="true">MAX(0,AU238*(1+(_xlfn.NORM.INV(RAND(),Inputs!$D$39,Inputs!$C$39)))-'Year Schedule'!$K$49+'Year Schedule'!$L$49)</f>
        <v>#VALUE!</v>
      </c>
      <c r="AW238" s="0" t="e">
        <f aca="true">MAX(0,AV238*(1+(_xlfn.NORM.INV(RAND(),Inputs!$D$39,Inputs!$C$39)))-'Year Schedule'!$K$50+'Year Schedule'!$L$50)</f>
        <v>#VALUE!</v>
      </c>
      <c r="AX238" s="0" t="e">
        <f aca="true">MAX(0,AW238*(1+(_xlfn.NORM.INV(RAND(),Inputs!$D$39,Inputs!$C$39)))-'Year Schedule'!$K$51+'Year Schedule'!$L$51)</f>
        <v>#VALUE!</v>
      </c>
      <c r="AY238" s="0" t="e">
        <f aca="true">MAX(0,AX238*(1+(_xlfn.NORM.INV(RAND(),Inputs!$D$39,Inputs!$C$39)))-'Year Schedule'!$K$52+'Year Schedule'!$L$52)</f>
        <v>#VALUE!</v>
      </c>
      <c r="AZ238" s="0" t="e">
        <f aca="true">MAX(0,AY238*(1+(_xlfn.NORM.INV(RAND(),Inputs!$D$39,Inputs!$C$39)))-'Year Schedule'!$K$53+'Year Schedule'!$L$53)</f>
        <v>#VALUE!</v>
      </c>
      <c r="BA238" s="0" t="e">
        <f aca="false">INDEX(C238:AZ238,1,Inputs!$C$6)</f>
        <v>#VALUE!</v>
      </c>
      <c r="BB238" s="0" t="n">
        <f aca="false">IFERROR(EXP(SUMPRODUCT(LN((C238:INDEX(C238:AZ238,1,Inputs!$C$6)+$C$1004:INDEX($C$1004:$AZ$1004,1,Inputs!$C$6))/B238:INDEX(B238:AY238,1,Inputs!$C$6)))/Inputs!$C$6)-1,-1)</f>
        <v>-1</v>
      </c>
    </row>
    <row r="239" customFormat="false" ht="15" hidden="false" customHeight="true" outlineLevel="0" collapsed="false">
      <c r="A239" s="0" t="n">
        <v>237</v>
      </c>
      <c r="B239" s="177" t="n">
        <f aca="false">Inputs!$C$38</f>
        <v>0</v>
      </c>
      <c r="C239" s="0" t="e">
        <f aca="true">MAX(0,B239*(1+(_xlfn.NORM.INV(RAND(),Inputs!$D$39,Inputs!$C$39)))-'Year Schedule'!$K$4+'Year Schedule'!$L$4)</f>
        <v>#VALUE!</v>
      </c>
      <c r="D239" s="0" t="e">
        <f aca="true">MAX(0,C239*(1+(_xlfn.NORM.INV(RAND(),Inputs!$D$39,Inputs!$C$39)))-'Year Schedule'!$K$5+'Year Schedule'!$L$5)</f>
        <v>#VALUE!</v>
      </c>
      <c r="E239" s="0" t="e">
        <f aca="true">MAX(0,D239*(1+(_xlfn.NORM.INV(RAND(),Inputs!$D$39,Inputs!$C$39)))-'Year Schedule'!$K$6+'Year Schedule'!$L$6)</f>
        <v>#VALUE!</v>
      </c>
      <c r="F239" s="0" t="e">
        <f aca="true">MAX(0,E239*(1+(_xlfn.NORM.INV(RAND(),Inputs!$D$39,Inputs!$C$39)))-'Year Schedule'!$K$7+'Year Schedule'!$L$7)</f>
        <v>#VALUE!</v>
      </c>
      <c r="G239" s="0" t="e">
        <f aca="true">MAX(0,F239*(1+(_xlfn.NORM.INV(RAND(),Inputs!$D$39,Inputs!$C$39)))-'Year Schedule'!$K$8+'Year Schedule'!$L$8)</f>
        <v>#VALUE!</v>
      </c>
      <c r="H239" s="0" t="e">
        <f aca="true">MAX(0,G239*(1+(_xlfn.NORM.INV(RAND(),Inputs!$D$39,Inputs!$C$39)))-'Year Schedule'!$K$9+'Year Schedule'!$L$9)</f>
        <v>#VALUE!</v>
      </c>
      <c r="I239" s="0" t="e">
        <f aca="true">MAX(0,H239*(1+(_xlfn.NORM.INV(RAND(),Inputs!$D$39,Inputs!$C$39)))-'Year Schedule'!$K$10+'Year Schedule'!$L$10)</f>
        <v>#VALUE!</v>
      </c>
      <c r="J239" s="0" t="e">
        <f aca="true">MAX(0,I239*(1+(_xlfn.NORM.INV(RAND(),Inputs!$D$39,Inputs!$C$39)))-'Year Schedule'!$K$11+'Year Schedule'!$L$11)</f>
        <v>#VALUE!</v>
      </c>
      <c r="K239" s="0" t="e">
        <f aca="true">MAX(0,J239*(1+(_xlfn.NORM.INV(RAND(),Inputs!$D$39,Inputs!$C$39)))-'Year Schedule'!$K$12+'Year Schedule'!$L$12)</f>
        <v>#VALUE!</v>
      </c>
      <c r="L239" s="0" t="e">
        <f aca="true">MAX(0,K239*(1+(_xlfn.NORM.INV(RAND(),Inputs!$D$39,Inputs!$C$39)))-'Year Schedule'!$K$13+'Year Schedule'!$L$13)</f>
        <v>#VALUE!</v>
      </c>
      <c r="M239" s="0" t="e">
        <f aca="true">MAX(0,L239*(1+(_xlfn.NORM.INV(RAND(),Inputs!$D$39,Inputs!$C$39)))-'Year Schedule'!$K$14+'Year Schedule'!$L$14)</f>
        <v>#VALUE!</v>
      </c>
      <c r="N239" s="0" t="e">
        <f aca="true">MAX(0,M239*(1+(_xlfn.NORM.INV(RAND(),Inputs!$D$39,Inputs!$C$39)))-'Year Schedule'!$K$15+'Year Schedule'!$L$15)</f>
        <v>#VALUE!</v>
      </c>
      <c r="O239" s="0" t="e">
        <f aca="true">MAX(0,N239*(1+(_xlfn.NORM.INV(RAND(),Inputs!$D$39,Inputs!$C$39)))-'Year Schedule'!$K$16+'Year Schedule'!$L$16)</f>
        <v>#VALUE!</v>
      </c>
      <c r="P239" s="0" t="e">
        <f aca="true">MAX(0,O239*(1+(_xlfn.NORM.INV(RAND(),Inputs!$D$39,Inputs!$C$39)))-'Year Schedule'!$K$17+'Year Schedule'!$L$17)</f>
        <v>#VALUE!</v>
      </c>
      <c r="Q239" s="0" t="e">
        <f aca="true">MAX(0,P239*(1+(_xlfn.NORM.INV(RAND(),Inputs!$D$39,Inputs!$C$39)))-'Year Schedule'!$K$18+'Year Schedule'!$L$18)</f>
        <v>#VALUE!</v>
      </c>
      <c r="R239" s="0" t="e">
        <f aca="true">MAX(0,Q239*(1+(_xlfn.NORM.INV(RAND(),Inputs!$D$39,Inputs!$C$39)))-'Year Schedule'!$K$19+'Year Schedule'!$L$19)</f>
        <v>#VALUE!</v>
      </c>
      <c r="S239" s="0" t="e">
        <f aca="true">MAX(0,R239*(1+(_xlfn.NORM.INV(RAND(),Inputs!$D$39,Inputs!$C$39)))-'Year Schedule'!$K$20+'Year Schedule'!$L$20)</f>
        <v>#VALUE!</v>
      </c>
      <c r="T239" s="0" t="e">
        <f aca="true">MAX(0,S239*(1+(_xlfn.NORM.INV(RAND(),Inputs!$D$39,Inputs!$C$39)))-'Year Schedule'!$K$21+'Year Schedule'!$L$21)</f>
        <v>#VALUE!</v>
      </c>
      <c r="U239" s="0" t="e">
        <f aca="true">MAX(0,T239*(1+(_xlfn.NORM.INV(RAND(),Inputs!$D$39,Inputs!$C$39)))-'Year Schedule'!$K$22+'Year Schedule'!$L$22)</f>
        <v>#VALUE!</v>
      </c>
      <c r="V239" s="0" t="e">
        <f aca="true">MAX(0,U239*(1+(_xlfn.NORM.INV(RAND(),Inputs!$D$39,Inputs!$C$39)))-'Year Schedule'!$K$23+'Year Schedule'!$L$23)</f>
        <v>#VALUE!</v>
      </c>
      <c r="W239" s="0" t="e">
        <f aca="true">MAX(0,V239*(1+(_xlfn.NORM.INV(RAND(),Inputs!$D$39,Inputs!$C$39)))-'Year Schedule'!$K$24+'Year Schedule'!$L$24)</f>
        <v>#VALUE!</v>
      </c>
      <c r="X239" s="0" t="e">
        <f aca="true">MAX(0,W239*(1+(_xlfn.NORM.INV(RAND(),Inputs!$D$39,Inputs!$C$39)))-'Year Schedule'!$K$25+'Year Schedule'!$L$25)</f>
        <v>#VALUE!</v>
      </c>
      <c r="Y239" s="0" t="e">
        <f aca="true">MAX(0,X239*(1+(_xlfn.NORM.INV(RAND(),Inputs!$D$39,Inputs!$C$39)))-'Year Schedule'!$K$26+'Year Schedule'!$L$26)</f>
        <v>#VALUE!</v>
      </c>
      <c r="Z239" s="0" t="e">
        <f aca="true">MAX(0,Y239*(1+(_xlfn.NORM.INV(RAND(),Inputs!$D$39,Inputs!$C$39)))-'Year Schedule'!$K$27+'Year Schedule'!$L$27)</f>
        <v>#VALUE!</v>
      </c>
      <c r="AA239" s="0" t="e">
        <f aca="true">MAX(0,Z239*(1+(_xlfn.NORM.INV(RAND(),Inputs!$D$39,Inputs!$C$39)))-'Year Schedule'!$K$28+'Year Schedule'!$L$28)</f>
        <v>#VALUE!</v>
      </c>
      <c r="AB239" s="0" t="e">
        <f aca="true">MAX(0,AA239*(1+(_xlfn.NORM.INV(RAND(),Inputs!$D$39,Inputs!$C$39)))-'Year Schedule'!$K$29+'Year Schedule'!$L$29)</f>
        <v>#VALUE!</v>
      </c>
      <c r="AC239" s="0" t="e">
        <f aca="true">MAX(0,AB239*(1+(_xlfn.NORM.INV(RAND(),Inputs!$D$39,Inputs!$C$39)))-'Year Schedule'!$K$30+'Year Schedule'!$L$30)</f>
        <v>#VALUE!</v>
      </c>
      <c r="AD239" s="0" t="e">
        <f aca="true">MAX(0,AC239*(1+(_xlfn.NORM.INV(RAND(),Inputs!$D$39,Inputs!$C$39)))-'Year Schedule'!$K$31+'Year Schedule'!$L$31)</f>
        <v>#VALUE!</v>
      </c>
      <c r="AE239" s="0" t="e">
        <f aca="true">MAX(0,AD239*(1+(_xlfn.NORM.INV(RAND(),Inputs!$D$39,Inputs!$C$39)))-'Year Schedule'!$K$32+'Year Schedule'!$L$32)</f>
        <v>#VALUE!</v>
      </c>
      <c r="AF239" s="0" t="e">
        <f aca="true">MAX(0,AE239*(1+(_xlfn.NORM.INV(RAND(),Inputs!$D$39,Inputs!$C$39)))-'Year Schedule'!$K$33+'Year Schedule'!$L$33)</f>
        <v>#VALUE!</v>
      </c>
      <c r="AG239" s="0" t="e">
        <f aca="true">MAX(0,AF239*(1+(_xlfn.NORM.INV(RAND(),Inputs!$D$39,Inputs!$C$39)))-'Year Schedule'!$K$34+'Year Schedule'!$L$34)</f>
        <v>#VALUE!</v>
      </c>
      <c r="AH239" s="0" t="e">
        <f aca="true">MAX(0,AG239*(1+(_xlfn.NORM.INV(RAND(),Inputs!$D$39,Inputs!$C$39)))-'Year Schedule'!$K$35+'Year Schedule'!$L$35)</f>
        <v>#VALUE!</v>
      </c>
      <c r="AI239" s="0" t="e">
        <f aca="true">MAX(0,AH239*(1+(_xlfn.NORM.INV(RAND(),Inputs!$D$39,Inputs!$C$39)))-'Year Schedule'!$K$36+'Year Schedule'!$L$36)</f>
        <v>#VALUE!</v>
      </c>
      <c r="AJ239" s="0" t="e">
        <f aca="true">MAX(0,AI239*(1+(_xlfn.NORM.INV(RAND(),Inputs!$D$39,Inputs!$C$39)))-'Year Schedule'!$K$37+'Year Schedule'!$L$37)</f>
        <v>#VALUE!</v>
      </c>
      <c r="AK239" s="0" t="e">
        <f aca="true">MAX(0,AJ239*(1+(_xlfn.NORM.INV(RAND(),Inputs!$D$39,Inputs!$C$39)))-'Year Schedule'!$K$38+'Year Schedule'!$L$38)</f>
        <v>#VALUE!</v>
      </c>
      <c r="AL239" s="0" t="e">
        <f aca="true">MAX(0,AK239*(1+(_xlfn.NORM.INV(RAND(),Inputs!$D$39,Inputs!$C$39)))-'Year Schedule'!$K$39+'Year Schedule'!$L$39)</f>
        <v>#VALUE!</v>
      </c>
      <c r="AM239" s="0" t="e">
        <f aca="true">MAX(0,AL239*(1+(_xlfn.NORM.INV(RAND(),Inputs!$D$39,Inputs!$C$39)))-'Year Schedule'!$K$40+'Year Schedule'!$L$40)</f>
        <v>#VALUE!</v>
      </c>
      <c r="AN239" s="0" t="e">
        <f aca="true">MAX(0,AM239*(1+(_xlfn.NORM.INV(RAND(),Inputs!$D$39,Inputs!$C$39)))-'Year Schedule'!$K$41+'Year Schedule'!$L$41)</f>
        <v>#VALUE!</v>
      </c>
      <c r="AO239" s="0" t="e">
        <f aca="true">MAX(0,AN239*(1+(_xlfn.NORM.INV(RAND(),Inputs!$D$39,Inputs!$C$39)))-'Year Schedule'!$K$42+'Year Schedule'!$L$42)</f>
        <v>#VALUE!</v>
      </c>
      <c r="AP239" s="0" t="e">
        <f aca="true">MAX(0,AO239*(1+(_xlfn.NORM.INV(RAND(),Inputs!$D$39,Inputs!$C$39)))-'Year Schedule'!$K$43+'Year Schedule'!$L$43)</f>
        <v>#VALUE!</v>
      </c>
      <c r="AQ239" s="0" t="e">
        <f aca="true">MAX(0,AP239*(1+(_xlfn.NORM.INV(RAND(),Inputs!$D$39,Inputs!$C$39)))-'Year Schedule'!$K$44+'Year Schedule'!$L$44)</f>
        <v>#VALUE!</v>
      </c>
      <c r="AR239" s="0" t="e">
        <f aca="true">MAX(0,AQ239*(1+(_xlfn.NORM.INV(RAND(),Inputs!$D$39,Inputs!$C$39)))-'Year Schedule'!$K$45+'Year Schedule'!$L$45)</f>
        <v>#VALUE!</v>
      </c>
      <c r="AS239" s="0" t="e">
        <f aca="true">MAX(0,AR239*(1+(_xlfn.NORM.INV(RAND(),Inputs!$D$39,Inputs!$C$39)))-'Year Schedule'!$K$46+'Year Schedule'!$L$46)</f>
        <v>#VALUE!</v>
      </c>
      <c r="AT239" s="0" t="e">
        <f aca="true">MAX(0,AS239*(1+(_xlfn.NORM.INV(RAND(),Inputs!$D$39,Inputs!$C$39)))-'Year Schedule'!$K$47+'Year Schedule'!$L$47)</f>
        <v>#VALUE!</v>
      </c>
      <c r="AU239" s="0" t="e">
        <f aca="true">MAX(0,AT239*(1+(_xlfn.NORM.INV(RAND(),Inputs!$D$39,Inputs!$C$39)))-'Year Schedule'!$K$48+'Year Schedule'!$L$48)</f>
        <v>#VALUE!</v>
      </c>
      <c r="AV239" s="0" t="e">
        <f aca="true">MAX(0,AU239*(1+(_xlfn.NORM.INV(RAND(),Inputs!$D$39,Inputs!$C$39)))-'Year Schedule'!$K$49+'Year Schedule'!$L$49)</f>
        <v>#VALUE!</v>
      </c>
      <c r="AW239" s="0" t="e">
        <f aca="true">MAX(0,AV239*(1+(_xlfn.NORM.INV(RAND(),Inputs!$D$39,Inputs!$C$39)))-'Year Schedule'!$K$50+'Year Schedule'!$L$50)</f>
        <v>#VALUE!</v>
      </c>
      <c r="AX239" s="0" t="e">
        <f aca="true">MAX(0,AW239*(1+(_xlfn.NORM.INV(RAND(),Inputs!$D$39,Inputs!$C$39)))-'Year Schedule'!$K$51+'Year Schedule'!$L$51)</f>
        <v>#VALUE!</v>
      </c>
      <c r="AY239" s="0" t="e">
        <f aca="true">MAX(0,AX239*(1+(_xlfn.NORM.INV(RAND(),Inputs!$D$39,Inputs!$C$39)))-'Year Schedule'!$K$52+'Year Schedule'!$L$52)</f>
        <v>#VALUE!</v>
      </c>
      <c r="AZ239" s="0" t="e">
        <f aca="true">MAX(0,AY239*(1+(_xlfn.NORM.INV(RAND(),Inputs!$D$39,Inputs!$C$39)))-'Year Schedule'!$K$53+'Year Schedule'!$L$53)</f>
        <v>#VALUE!</v>
      </c>
      <c r="BA239" s="0" t="e">
        <f aca="false">INDEX(C239:AZ239,1,Inputs!$C$6)</f>
        <v>#VALUE!</v>
      </c>
      <c r="BB239" s="0" t="n">
        <f aca="false">IFERROR(EXP(SUMPRODUCT(LN((C239:INDEX(C239:AZ239,1,Inputs!$C$6)+$C$1004:INDEX($C$1004:$AZ$1004,1,Inputs!$C$6))/B239:INDEX(B239:AY239,1,Inputs!$C$6)))/Inputs!$C$6)-1,-1)</f>
        <v>-1</v>
      </c>
    </row>
    <row r="240" customFormat="false" ht="15" hidden="false" customHeight="true" outlineLevel="0" collapsed="false">
      <c r="A240" s="0" t="n">
        <v>238</v>
      </c>
      <c r="B240" s="177" t="n">
        <f aca="false">Inputs!$C$38</f>
        <v>0</v>
      </c>
      <c r="C240" s="0" t="e">
        <f aca="true">MAX(0,B240*(1+(_xlfn.NORM.INV(RAND(),Inputs!$D$39,Inputs!$C$39)))-'Year Schedule'!$K$4+'Year Schedule'!$L$4)</f>
        <v>#VALUE!</v>
      </c>
      <c r="D240" s="0" t="e">
        <f aca="true">MAX(0,C240*(1+(_xlfn.NORM.INV(RAND(),Inputs!$D$39,Inputs!$C$39)))-'Year Schedule'!$K$5+'Year Schedule'!$L$5)</f>
        <v>#VALUE!</v>
      </c>
      <c r="E240" s="0" t="e">
        <f aca="true">MAX(0,D240*(1+(_xlfn.NORM.INV(RAND(),Inputs!$D$39,Inputs!$C$39)))-'Year Schedule'!$K$6+'Year Schedule'!$L$6)</f>
        <v>#VALUE!</v>
      </c>
      <c r="F240" s="0" t="e">
        <f aca="true">MAX(0,E240*(1+(_xlfn.NORM.INV(RAND(),Inputs!$D$39,Inputs!$C$39)))-'Year Schedule'!$K$7+'Year Schedule'!$L$7)</f>
        <v>#VALUE!</v>
      </c>
      <c r="G240" s="0" t="e">
        <f aca="true">MAX(0,F240*(1+(_xlfn.NORM.INV(RAND(),Inputs!$D$39,Inputs!$C$39)))-'Year Schedule'!$K$8+'Year Schedule'!$L$8)</f>
        <v>#VALUE!</v>
      </c>
      <c r="H240" s="0" t="e">
        <f aca="true">MAX(0,G240*(1+(_xlfn.NORM.INV(RAND(),Inputs!$D$39,Inputs!$C$39)))-'Year Schedule'!$K$9+'Year Schedule'!$L$9)</f>
        <v>#VALUE!</v>
      </c>
      <c r="I240" s="0" t="e">
        <f aca="true">MAX(0,H240*(1+(_xlfn.NORM.INV(RAND(),Inputs!$D$39,Inputs!$C$39)))-'Year Schedule'!$K$10+'Year Schedule'!$L$10)</f>
        <v>#VALUE!</v>
      </c>
      <c r="J240" s="0" t="e">
        <f aca="true">MAX(0,I240*(1+(_xlfn.NORM.INV(RAND(),Inputs!$D$39,Inputs!$C$39)))-'Year Schedule'!$K$11+'Year Schedule'!$L$11)</f>
        <v>#VALUE!</v>
      </c>
      <c r="K240" s="0" t="e">
        <f aca="true">MAX(0,J240*(1+(_xlfn.NORM.INV(RAND(),Inputs!$D$39,Inputs!$C$39)))-'Year Schedule'!$K$12+'Year Schedule'!$L$12)</f>
        <v>#VALUE!</v>
      </c>
      <c r="L240" s="0" t="e">
        <f aca="true">MAX(0,K240*(1+(_xlfn.NORM.INV(RAND(),Inputs!$D$39,Inputs!$C$39)))-'Year Schedule'!$K$13+'Year Schedule'!$L$13)</f>
        <v>#VALUE!</v>
      </c>
      <c r="M240" s="0" t="e">
        <f aca="true">MAX(0,L240*(1+(_xlfn.NORM.INV(RAND(),Inputs!$D$39,Inputs!$C$39)))-'Year Schedule'!$K$14+'Year Schedule'!$L$14)</f>
        <v>#VALUE!</v>
      </c>
      <c r="N240" s="0" t="e">
        <f aca="true">MAX(0,M240*(1+(_xlfn.NORM.INV(RAND(),Inputs!$D$39,Inputs!$C$39)))-'Year Schedule'!$K$15+'Year Schedule'!$L$15)</f>
        <v>#VALUE!</v>
      </c>
      <c r="O240" s="0" t="e">
        <f aca="true">MAX(0,N240*(1+(_xlfn.NORM.INV(RAND(),Inputs!$D$39,Inputs!$C$39)))-'Year Schedule'!$K$16+'Year Schedule'!$L$16)</f>
        <v>#VALUE!</v>
      </c>
      <c r="P240" s="0" t="e">
        <f aca="true">MAX(0,O240*(1+(_xlfn.NORM.INV(RAND(),Inputs!$D$39,Inputs!$C$39)))-'Year Schedule'!$K$17+'Year Schedule'!$L$17)</f>
        <v>#VALUE!</v>
      </c>
      <c r="Q240" s="0" t="e">
        <f aca="true">MAX(0,P240*(1+(_xlfn.NORM.INV(RAND(),Inputs!$D$39,Inputs!$C$39)))-'Year Schedule'!$K$18+'Year Schedule'!$L$18)</f>
        <v>#VALUE!</v>
      </c>
      <c r="R240" s="0" t="e">
        <f aca="true">MAX(0,Q240*(1+(_xlfn.NORM.INV(RAND(),Inputs!$D$39,Inputs!$C$39)))-'Year Schedule'!$K$19+'Year Schedule'!$L$19)</f>
        <v>#VALUE!</v>
      </c>
      <c r="S240" s="0" t="e">
        <f aca="true">MAX(0,R240*(1+(_xlfn.NORM.INV(RAND(),Inputs!$D$39,Inputs!$C$39)))-'Year Schedule'!$K$20+'Year Schedule'!$L$20)</f>
        <v>#VALUE!</v>
      </c>
      <c r="T240" s="0" t="e">
        <f aca="true">MAX(0,S240*(1+(_xlfn.NORM.INV(RAND(),Inputs!$D$39,Inputs!$C$39)))-'Year Schedule'!$K$21+'Year Schedule'!$L$21)</f>
        <v>#VALUE!</v>
      </c>
      <c r="U240" s="0" t="e">
        <f aca="true">MAX(0,T240*(1+(_xlfn.NORM.INV(RAND(),Inputs!$D$39,Inputs!$C$39)))-'Year Schedule'!$K$22+'Year Schedule'!$L$22)</f>
        <v>#VALUE!</v>
      </c>
      <c r="V240" s="0" t="e">
        <f aca="true">MAX(0,U240*(1+(_xlfn.NORM.INV(RAND(),Inputs!$D$39,Inputs!$C$39)))-'Year Schedule'!$K$23+'Year Schedule'!$L$23)</f>
        <v>#VALUE!</v>
      </c>
      <c r="W240" s="0" t="e">
        <f aca="true">MAX(0,V240*(1+(_xlfn.NORM.INV(RAND(),Inputs!$D$39,Inputs!$C$39)))-'Year Schedule'!$K$24+'Year Schedule'!$L$24)</f>
        <v>#VALUE!</v>
      </c>
      <c r="X240" s="0" t="e">
        <f aca="true">MAX(0,W240*(1+(_xlfn.NORM.INV(RAND(),Inputs!$D$39,Inputs!$C$39)))-'Year Schedule'!$K$25+'Year Schedule'!$L$25)</f>
        <v>#VALUE!</v>
      </c>
      <c r="Y240" s="0" t="e">
        <f aca="true">MAX(0,X240*(1+(_xlfn.NORM.INV(RAND(),Inputs!$D$39,Inputs!$C$39)))-'Year Schedule'!$K$26+'Year Schedule'!$L$26)</f>
        <v>#VALUE!</v>
      </c>
      <c r="Z240" s="0" t="e">
        <f aca="true">MAX(0,Y240*(1+(_xlfn.NORM.INV(RAND(),Inputs!$D$39,Inputs!$C$39)))-'Year Schedule'!$K$27+'Year Schedule'!$L$27)</f>
        <v>#VALUE!</v>
      </c>
      <c r="AA240" s="0" t="e">
        <f aca="true">MAX(0,Z240*(1+(_xlfn.NORM.INV(RAND(),Inputs!$D$39,Inputs!$C$39)))-'Year Schedule'!$K$28+'Year Schedule'!$L$28)</f>
        <v>#VALUE!</v>
      </c>
      <c r="AB240" s="0" t="e">
        <f aca="true">MAX(0,AA240*(1+(_xlfn.NORM.INV(RAND(),Inputs!$D$39,Inputs!$C$39)))-'Year Schedule'!$K$29+'Year Schedule'!$L$29)</f>
        <v>#VALUE!</v>
      </c>
      <c r="AC240" s="0" t="e">
        <f aca="true">MAX(0,AB240*(1+(_xlfn.NORM.INV(RAND(),Inputs!$D$39,Inputs!$C$39)))-'Year Schedule'!$K$30+'Year Schedule'!$L$30)</f>
        <v>#VALUE!</v>
      </c>
      <c r="AD240" s="0" t="e">
        <f aca="true">MAX(0,AC240*(1+(_xlfn.NORM.INV(RAND(),Inputs!$D$39,Inputs!$C$39)))-'Year Schedule'!$K$31+'Year Schedule'!$L$31)</f>
        <v>#VALUE!</v>
      </c>
      <c r="AE240" s="0" t="e">
        <f aca="true">MAX(0,AD240*(1+(_xlfn.NORM.INV(RAND(),Inputs!$D$39,Inputs!$C$39)))-'Year Schedule'!$K$32+'Year Schedule'!$L$32)</f>
        <v>#VALUE!</v>
      </c>
      <c r="AF240" s="0" t="e">
        <f aca="true">MAX(0,AE240*(1+(_xlfn.NORM.INV(RAND(),Inputs!$D$39,Inputs!$C$39)))-'Year Schedule'!$K$33+'Year Schedule'!$L$33)</f>
        <v>#VALUE!</v>
      </c>
      <c r="AG240" s="0" t="e">
        <f aca="true">MAX(0,AF240*(1+(_xlfn.NORM.INV(RAND(),Inputs!$D$39,Inputs!$C$39)))-'Year Schedule'!$K$34+'Year Schedule'!$L$34)</f>
        <v>#VALUE!</v>
      </c>
      <c r="AH240" s="0" t="e">
        <f aca="true">MAX(0,AG240*(1+(_xlfn.NORM.INV(RAND(),Inputs!$D$39,Inputs!$C$39)))-'Year Schedule'!$K$35+'Year Schedule'!$L$35)</f>
        <v>#VALUE!</v>
      </c>
      <c r="AI240" s="0" t="e">
        <f aca="true">MAX(0,AH240*(1+(_xlfn.NORM.INV(RAND(),Inputs!$D$39,Inputs!$C$39)))-'Year Schedule'!$K$36+'Year Schedule'!$L$36)</f>
        <v>#VALUE!</v>
      </c>
      <c r="AJ240" s="0" t="e">
        <f aca="true">MAX(0,AI240*(1+(_xlfn.NORM.INV(RAND(),Inputs!$D$39,Inputs!$C$39)))-'Year Schedule'!$K$37+'Year Schedule'!$L$37)</f>
        <v>#VALUE!</v>
      </c>
      <c r="AK240" s="0" t="e">
        <f aca="true">MAX(0,AJ240*(1+(_xlfn.NORM.INV(RAND(),Inputs!$D$39,Inputs!$C$39)))-'Year Schedule'!$K$38+'Year Schedule'!$L$38)</f>
        <v>#VALUE!</v>
      </c>
      <c r="AL240" s="0" t="e">
        <f aca="true">MAX(0,AK240*(1+(_xlfn.NORM.INV(RAND(),Inputs!$D$39,Inputs!$C$39)))-'Year Schedule'!$K$39+'Year Schedule'!$L$39)</f>
        <v>#VALUE!</v>
      </c>
      <c r="AM240" s="0" t="e">
        <f aca="true">MAX(0,AL240*(1+(_xlfn.NORM.INV(RAND(),Inputs!$D$39,Inputs!$C$39)))-'Year Schedule'!$K$40+'Year Schedule'!$L$40)</f>
        <v>#VALUE!</v>
      </c>
      <c r="AN240" s="0" t="e">
        <f aca="true">MAX(0,AM240*(1+(_xlfn.NORM.INV(RAND(),Inputs!$D$39,Inputs!$C$39)))-'Year Schedule'!$K$41+'Year Schedule'!$L$41)</f>
        <v>#VALUE!</v>
      </c>
      <c r="AO240" s="0" t="e">
        <f aca="true">MAX(0,AN240*(1+(_xlfn.NORM.INV(RAND(),Inputs!$D$39,Inputs!$C$39)))-'Year Schedule'!$K$42+'Year Schedule'!$L$42)</f>
        <v>#VALUE!</v>
      </c>
      <c r="AP240" s="0" t="e">
        <f aca="true">MAX(0,AO240*(1+(_xlfn.NORM.INV(RAND(),Inputs!$D$39,Inputs!$C$39)))-'Year Schedule'!$K$43+'Year Schedule'!$L$43)</f>
        <v>#VALUE!</v>
      </c>
      <c r="AQ240" s="0" t="e">
        <f aca="true">MAX(0,AP240*(1+(_xlfn.NORM.INV(RAND(),Inputs!$D$39,Inputs!$C$39)))-'Year Schedule'!$K$44+'Year Schedule'!$L$44)</f>
        <v>#VALUE!</v>
      </c>
      <c r="AR240" s="0" t="e">
        <f aca="true">MAX(0,AQ240*(1+(_xlfn.NORM.INV(RAND(),Inputs!$D$39,Inputs!$C$39)))-'Year Schedule'!$K$45+'Year Schedule'!$L$45)</f>
        <v>#VALUE!</v>
      </c>
      <c r="AS240" s="0" t="e">
        <f aca="true">MAX(0,AR240*(1+(_xlfn.NORM.INV(RAND(),Inputs!$D$39,Inputs!$C$39)))-'Year Schedule'!$K$46+'Year Schedule'!$L$46)</f>
        <v>#VALUE!</v>
      </c>
      <c r="AT240" s="0" t="e">
        <f aca="true">MAX(0,AS240*(1+(_xlfn.NORM.INV(RAND(),Inputs!$D$39,Inputs!$C$39)))-'Year Schedule'!$K$47+'Year Schedule'!$L$47)</f>
        <v>#VALUE!</v>
      </c>
      <c r="AU240" s="0" t="e">
        <f aca="true">MAX(0,AT240*(1+(_xlfn.NORM.INV(RAND(),Inputs!$D$39,Inputs!$C$39)))-'Year Schedule'!$K$48+'Year Schedule'!$L$48)</f>
        <v>#VALUE!</v>
      </c>
      <c r="AV240" s="0" t="e">
        <f aca="true">MAX(0,AU240*(1+(_xlfn.NORM.INV(RAND(),Inputs!$D$39,Inputs!$C$39)))-'Year Schedule'!$K$49+'Year Schedule'!$L$49)</f>
        <v>#VALUE!</v>
      </c>
      <c r="AW240" s="0" t="e">
        <f aca="true">MAX(0,AV240*(1+(_xlfn.NORM.INV(RAND(),Inputs!$D$39,Inputs!$C$39)))-'Year Schedule'!$K$50+'Year Schedule'!$L$50)</f>
        <v>#VALUE!</v>
      </c>
      <c r="AX240" s="0" t="e">
        <f aca="true">MAX(0,AW240*(1+(_xlfn.NORM.INV(RAND(),Inputs!$D$39,Inputs!$C$39)))-'Year Schedule'!$K$51+'Year Schedule'!$L$51)</f>
        <v>#VALUE!</v>
      </c>
      <c r="AY240" s="0" t="e">
        <f aca="true">MAX(0,AX240*(1+(_xlfn.NORM.INV(RAND(),Inputs!$D$39,Inputs!$C$39)))-'Year Schedule'!$K$52+'Year Schedule'!$L$52)</f>
        <v>#VALUE!</v>
      </c>
      <c r="AZ240" s="0" t="e">
        <f aca="true">MAX(0,AY240*(1+(_xlfn.NORM.INV(RAND(),Inputs!$D$39,Inputs!$C$39)))-'Year Schedule'!$K$53+'Year Schedule'!$L$53)</f>
        <v>#VALUE!</v>
      </c>
      <c r="BA240" s="0" t="e">
        <f aca="false">INDEX(C240:AZ240,1,Inputs!$C$6)</f>
        <v>#VALUE!</v>
      </c>
      <c r="BB240" s="0" t="n">
        <f aca="false">IFERROR(EXP(SUMPRODUCT(LN((C240:INDEX(C240:AZ240,1,Inputs!$C$6)+$C$1004:INDEX($C$1004:$AZ$1004,1,Inputs!$C$6))/B240:INDEX(B240:AY240,1,Inputs!$C$6)))/Inputs!$C$6)-1,-1)</f>
        <v>-1</v>
      </c>
    </row>
    <row r="241" customFormat="false" ht="15" hidden="false" customHeight="true" outlineLevel="0" collapsed="false">
      <c r="A241" s="0" t="n">
        <v>239</v>
      </c>
      <c r="B241" s="177" t="n">
        <f aca="false">Inputs!$C$38</f>
        <v>0</v>
      </c>
      <c r="C241" s="0" t="e">
        <f aca="true">MAX(0,B241*(1+(_xlfn.NORM.INV(RAND(),Inputs!$D$39,Inputs!$C$39)))-'Year Schedule'!$K$4+'Year Schedule'!$L$4)</f>
        <v>#VALUE!</v>
      </c>
      <c r="D241" s="0" t="e">
        <f aca="true">MAX(0,C241*(1+(_xlfn.NORM.INV(RAND(),Inputs!$D$39,Inputs!$C$39)))-'Year Schedule'!$K$5+'Year Schedule'!$L$5)</f>
        <v>#VALUE!</v>
      </c>
      <c r="E241" s="0" t="e">
        <f aca="true">MAX(0,D241*(1+(_xlfn.NORM.INV(RAND(),Inputs!$D$39,Inputs!$C$39)))-'Year Schedule'!$K$6+'Year Schedule'!$L$6)</f>
        <v>#VALUE!</v>
      </c>
      <c r="F241" s="0" t="e">
        <f aca="true">MAX(0,E241*(1+(_xlfn.NORM.INV(RAND(),Inputs!$D$39,Inputs!$C$39)))-'Year Schedule'!$K$7+'Year Schedule'!$L$7)</f>
        <v>#VALUE!</v>
      </c>
      <c r="G241" s="0" t="e">
        <f aca="true">MAX(0,F241*(1+(_xlfn.NORM.INV(RAND(),Inputs!$D$39,Inputs!$C$39)))-'Year Schedule'!$K$8+'Year Schedule'!$L$8)</f>
        <v>#VALUE!</v>
      </c>
      <c r="H241" s="0" t="e">
        <f aca="true">MAX(0,G241*(1+(_xlfn.NORM.INV(RAND(),Inputs!$D$39,Inputs!$C$39)))-'Year Schedule'!$K$9+'Year Schedule'!$L$9)</f>
        <v>#VALUE!</v>
      </c>
      <c r="I241" s="0" t="e">
        <f aca="true">MAX(0,H241*(1+(_xlfn.NORM.INV(RAND(),Inputs!$D$39,Inputs!$C$39)))-'Year Schedule'!$K$10+'Year Schedule'!$L$10)</f>
        <v>#VALUE!</v>
      </c>
      <c r="J241" s="0" t="e">
        <f aca="true">MAX(0,I241*(1+(_xlfn.NORM.INV(RAND(),Inputs!$D$39,Inputs!$C$39)))-'Year Schedule'!$K$11+'Year Schedule'!$L$11)</f>
        <v>#VALUE!</v>
      </c>
      <c r="K241" s="0" t="e">
        <f aca="true">MAX(0,J241*(1+(_xlfn.NORM.INV(RAND(),Inputs!$D$39,Inputs!$C$39)))-'Year Schedule'!$K$12+'Year Schedule'!$L$12)</f>
        <v>#VALUE!</v>
      </c>
      <c r="L241" s="0" t="e">
        <f aca="true">MAX(0,K241*(1+(_xlfn.NORM.INV(RAND(),Inputs!$D$39,Inputs!$C$39)))-'Year Schedule'!$K$13+'Year Schedule'!$L$13)</f>
        <v>#VALUE!</v>
      </c>
      <c r="M241" s="0" t="e">
        <f aca="true">MAX(0,L241*(1+(_xlfn.NORM.INV(RAND(),Inputs!$D$39,Inputs!$C$39)))-'Year Schedule'!$K$14+'Year Schedule'!$L$14)</f>
        <v>#VALUE!</v>
      </c>
      <c r="N241" s="0" t="e">
        <f aca="true">MAX(0,M241*(1+(_xlfn.NORM.INV(RAND(),Inputs!$D$39,Inputs!$C$39)))-'Year Schedule'!$K$15+'Year Schedule'!$L$15)</f>
        <v>#VALUE!</v>
      </c>
      <c r="O241" s="0" t="e">
        <f aca="true">MAX(0,N241*(1+(_xlfn.NORM.INV(RAND(),Inputs!$D$39,Inputs!$C$39)))-'Year Schedule'!$K$16+'Year Schedule'!$L$16)</f>
        <v>#VALUE!</v>
      </c>
      <c r="P241" s="0" t="e">
        <f aca="true">MAX(0,O241*(1+(_xlfn.NORM.INV(RAND(),Inputs!$D$39,Inputs!$C$39)))-'Year Schedule'!$K$17+'Year Schedule'!$L$17)</f>
        <v>#VALUE!</v>
      </c>
      <c r="Q241" s="0" t="e">
        <f aca="true">MAX(0,P241*(1+(_xlfn.NORM.INV(RAND(),Inputs!$D$39,Inputs!$C$39)))-'Year Schedule'!$K$18+'Year Schedule'!$L$18)</f>
        <v>#VALUE!</v>
      </c>
      <c r="R241" s="0" t="e">
        <f aca="true">MAX(0,Q241*(1+(_xlfn.NORM.INV(RAND(),Inputs!$D$39,Inputs!$C$39)))-'Year Schedule'!$K$19+'Year Schedule'!$L$19)</f>
        <v>#VALUE!</v>
      </c>
      <c r="S241" s="0" t="e">
        <f aca="true">MAX(0,R241*(1+(_xlfn.NORM.INV(RAND(),Inputs!$D$39,Inputs!$C$39)))-'Year Schedule'!$K$20+'Year Schedule'!$L$20)</f>
        <v>#VALUE!</v>
      </c>
      <c r="T241" s="0" t="e">
        <f aca="true">MAX(0,S241*(1+(_xlfn.NORM.INV(RAND(),Inputs!$D$39,Inputs!$C$39)))-'Year Schedule'!$K$21+'Year Schedule'!$L$21)</f>
        <v>#VALUE!</v>
      </c>
      <c r="U241" s="0" t="e">
        <f aca="true">MAX(0,T241*(1+(_xlfn.NORM.INV(RAND(),Inputs!$D$39,Inputs!$C$39)))-'Year Schedule'!$K$22+'Year Schedule'!$L$22)</f>
        <v>#VALUE!</v>
      </c>
      <c r="V241" s="0" t="e">
        <f aca="true">MAX(0,U241*(1+(_xlfn.NORM.INV(RAND(),Inputs!$D$39,Inputs!$C$39)))-'Year Schedule'!$K$23+'Year Schedule'!$L$23)</f>
        <v>#VALUE!</v>
      </c>
      <c r="W241" s="0" t="e">
        <f aca="true">MAX(0,V241*(1+(_xlfn.NORM.INV(RAND(),Inputs!$D$39,Inputs!$C$39)))-'Year Schedule'!$K$24+'Year Schedule'!$L$24)</f>
        <v>#VALUE!</v>
      </c>
      <c r="X241" s="0" t="e">
        <f aca="true">MAX(0,W241*(1+(_xlfn.NORM.INV(RAND(),Inputs!$D$39,Inputs!$C$39)))-'Year Schedule'!$K$25+'Year Schedule'!$L$25)</f>
        <v>#VALUE!</v>
      </c>
      <c r="Y241" s="0" t="e">
        <f aca="true">MAX(0,X241*(1+(_xlfn.NORM.INV(RAND(),Inputs!$D$39,Inputs!$C$39)))-'Year Schedule'!$K$26+'Year Schedule'!$L$26)</f>
        <v>#VALUE!</v>
      </c>
      <c r="Z241" s="0" t="e">
        <f aca="true">MAX(0,Y241*(1+(_xlfn.NORM.INV(RAND(),Inputs!$D$39,Inputs!$C$39)))-'Year Schedule'!$K$27+'Year Schedule'!$L$27)</f>
        <v>#VALUE!</v>
      </c>
      <c r="AA241" s="0" t="e">
        <f aca="true">MAX(0,Z241*(1+(_xlfn.NORM.INV(RAND(),Inputs!$D$39,Inputs!$C$39)))-'Year Schedule'!$K$28+'Year Schedule'!$L$28)</f>
        <v>#VALUE!</v>
      </c>
      <c r="AB241" s="0" t="e">
        <f aca="true">MAX(0,AA241*(1+(_xlfn.NORM.INV(RAND(),Inputs!$D$39,Inputs!$C$39)))-'Year Schedule'!$K$29+'Year Schedule'!$L$29)</f>
        <v>#VALUE!</v>
      </c>
      <c r="AC241" s="0" t="e">
        <f aca="true">MAX(0,AB241*(1+(_xlfn.NORM.INV(RAND(),Inputs!$D$39,Inputs!$C$39)))-'Year Schedule'!$K$30+'Year Schedule'!$L$30)</f>
        <v>#VALUE!</v>
      </c>
      <c r="AD241" s="0" t="e">
        <f aca="true">MAX(0,AC241*(1+(_xlfn.NORM.INV(RAND(),Inputs!$D$39,Inputs!$C$39)))-'Year Schedule'!$K$31+'Year Schedule'!$L$31)</f>
        <v>#VALUE!</v>
      </c>
      <c r="AE241" s="0" t="e">
        <f aca="true">MAX(0,AD241*(1+(_xlfn.NORM.INV(RAND(),Inputs!$D$39,Inputs!$C$39)))-'Year Schedule'!$K$32+'Year Schedule'!$L$32)</f>
        <v>#VALUE!</v>
      </c>
      <c r="AF241" s="0" t="e">
        <f aca="true">MAX(0,AE241*(1+(_xlfn.NORM.INV(RAND(),Inputs!$D$39,Inputs!$C$39)))-'Year Schedule'!$K$33+'Year Schedule'!$L$33)</f>
        <v>#VALUE!</v>
      </c>
      <c r="AG241" s="0" t="e">
        <f aca="true">MAX(0,AF241*(1+(_xlfn.NORM.INV(RAND(),Inputs!$D$39,Inputs!$C$39)))-'Year Schedule'!$K$34+'Year Schedule'!$L$34)</f>
        <v>#VALUE!</v>
      </c>
      <c r="AH241" s="0" t="e">
        <f aca="true">MAX(0,AG241*(1+(_xlfn.NORM.INV(RAND(),Inputs!$D$39,Inputs!$C$39)))-'Year Schedule'!$K$35+'Year Schedule'!$L$35)</f>
        <v>#VALUE!</v>
      </c>
      <c r="AI241" s="0" t="e">
        <f aca="true">MAX(0,AH241*(1+(_xlfn.NORM.INV(RAND(),Inputs!$D$39,Inputs!$C$39)))-'Year Schedule'!$K$36+'Year Schedule'!$L$36)</f>
        <v>#VALUE!</v>
      </c>
      <c r="AJ241" s="0" t="e">
        <f aca="true">MAX(0,AI241*(1+(_xlfn.NORM.INV(RAND(),Inputs!$D$39,Inputs!$C$39)))-'Year Schedule'!$K$37+'Year Schedule'!$L$37)</f>
        <v>#VALUE!</v>
      </c>
      <c r="AK241" s="0" t="e">
        <f aca="true">MAX(0,AJ241*(1+(_xlfn.NORM.INV(RAND(),Inputs!$D$39,Inputs!$C$39)))-'Year Schedule'!$K$38+'Year Schedule'!$L$38)</f>
        <v>#VALUE!</v>
      </c>
      <c r="AL241" s="0" t="e">
        <f aca="true">MAX(0,AK241*(1+(_xlfn.NORM.INV(RAND(),Inputs!$D$39,Inputs!$C$39)))-'Year Schedule'!$K$39+'Year Schedule'!$L$39)</f>
        <v>#VALUE!</v>
      </c>
      <c r="AM241" s="0" t="e">
        <f aca="true">MAX(0,AL241*(1+(_xlfn.NORM.INV(RAND(),Inputs!$D$39,Inputs!$C$39)))-'Year Schedule'!$K$40+'Year Schedule'!$L$40)</f>
        <v>#VALUE!</v>
      </c>
      <c r="AN241" s="0" t="e">
        <f aca="true">MAX(0,AM241*(1+(_xlfn.NORM.INV(RAND(),Inputs!$D$39,Inputs!$C$39)))-'Year Schedule'!$K$41+'Year Schedule'!$L$41)</f>
        <v>#VALUE!</v>
      </c>
      <c r="AO241" s="0" t="e">
        <f aca="true">MAX(0,AN241*(1+(_xlfn.NORM.INV(RAND(),Inputs!$D$39,Inputs!$C$39)))-'Year Schedule'!$K$42+'Year Schedule'!$L$42)</f>
        <v>#VALUE!</v>
      </c>
      <c r="AP241" s="0" t="e">
        <f aca="true">MAX(0,AO241*(1+(_xlfn.NORM.INV(RAND(),Inputs!$D$39,Inputs!$C$39)))-'Year Schedule'!$K$43+'Year Schedule'!$L$43)</f>
        <v>#VALUE!</v>
      </c>
      <c r="AQ241" s="0" t="e">
        <f aca="true">MAX(0,AP241*(1+(_xlfn.NORM.INV(RAND(),Inputs!$D$39,Inputs!$C$39)))-'Year Schedule'!$K$44+'Year Schedule'!$L$44)</f>
        <v>#VALUE!</v>
      </c>
      <c r="AR241" s="0" t="e">
        <f aca="true">MAX(0,AQ241*(1+(_xlfn.NORM.INV(RAND(),Inputs!$D$39,Inputs!$C$39)))-'Year Schedule'!$K$45+'Year Schedule'!$L$45)</f>
        <v>#VALUE!</v>
      </c>
      <c r="AS241" s="0" t="e">
        <f aca="true">MAX(0,AR241*(1+(_xlfn.NORM.INV(RAND(),Inputs!$D$39,Inputs!$C$39)))-'Year Schedule'!$K$46+'Year Schedule'!$L$46)</f>
        <v>#VALUE!</v>
      </c>
      <c r="AT241" s="0" t="e">
        <f aca="true">MAX(0,AS241*(1+(_xlfn.NORM.INV(RAND(),Inputs!$D$39,Inputs!$C$39)))-'Year Schedule'!$K$47+'Year Schedule'!$L$47)</f>
        <v>#VALUE!</v>
      </c>
      <c r="AU241" s="0" t="e">
        <f aca="true">MAX(0,AT241*(1+(_xlfn.NORM.INV(RAND(),Inputs!$D$39,Inputs!$C$39)))-'Year Schedule'!$K$48+'Year Schedule'!$L$48)</f>
        <v>#VALUE!</v>
      </c>
      <c r="AV241" s="0" t="e">
        <f aca="true">MAX(0,AU241*(1+(_xlfn.NORM.INV(RAND(),Inputs!$D$39,Inputs!$C$39)))-'Year Schedule'!$K$49+'Year Schedule'!$L$49)</f>
        <v>#VALUE!</v>
      </c>
      <c r="AW241" s="0" t="e">
        <f aca="true">MAX(0,AV241*(1+(_xlfn.NORM.INV(RAND(),Inputs!$D$39,Inputs!$C$39)))-'Year Schedule'!$K$50+'Year Schedule'!$L$50)</f>
        <v>#VALUE!</v>
      </c>
      <c r="AX241" s="0" t="e">
        <f aca="true">MAX(0,AW241*(1+(_xlfn.NORM.INV(RAND(),Inputs!$D$39,Inputs!$C$39)))-'Year Schedule'!$K$51+'Year Schedule'!$L$51)</f>
        <v>#VALUE!</v>
      </c>
      <c r="AY241" s="0" t="e">
        <f aca="true">MAX(0,AX241*(1+(_xlfn.NORM.INV(RAND(),Inputs!$D$39,Inputs!$C$39)))-'Year Schedule'!$K$52+'Year Schedule'!$L$52)</f>
        <v>#VALUE!</v>
      </c>
      <c r="AZ241" s="0" t="e">
        <f aca="true">MAX(0,AY241*(1+(_xlfn.NORM.INV(RAND(),Inputs!$D$39,Inputs!$C$39)))-'Year Schedule'!$K$53+'Year Schedule'!$L$53)</f>
        <v>#VALUE!</v>
      </c>
      <c r="BA241" s="0" t="e">
        <f aca="false">INDEX(C241:AZ241,1,Inputs!$C$6)</f>
        <v>#VALUE!</v>
      </c>
      <c r="BB241" s="0" t="n">
        <f aca="false">IFERROR(EXP(SUMPRODUCT(LN((C241:INDEX(C241:AZ241,1,Inputs!$C$6)+$C$1004:INDEX($C$1004:$AZ$1004,1,Inputs!$C$6))/B241:INDEX(B241:AY241,1,Inputs!$C$6)))/Inputs!$C$6)-1,-1)</f>
        <v>-1</v>
      </c>
    </row>
    <row r="242" customFormat="false" ht="15" hidden="false" customHeight="true" outlineLevel="0" collapsed="false">
      <c r="A242" s="0" t="n">
        <v>240</v>
      </c>
      <c r="B242" s="177" t="n">
        <f aca="false">Inputs!$C$38</f>
        <v>0</v>
      </c>
      <c r="C242" s="0" t="e">
        <f aca="true">MAX(0,B242*(1+(_xlfn.NORM.INV(RAND(),Inputs!$D$39,Inputs!$C$39)))-'Year Schedule'!$K$4+'Year Schedule'!$L$4)</f>
        <v>#VALUE!</v>
      </c>
      <c r="D242" s="0" t="e">
        <f aca="true">MAX(0,C242*(1+(_xlfn.NORM.INV(RAND(),Inputs!$D$39,Inputs!$C$39)))-'Year Schedule'!$K$5+'Year Schedule'!$L$5)</f>
        <v>#VALUE!</v>
      </c>
      <c r="E242" s="0" t="e">
        <f aca="true">MAX(0,D242*(1+(_xlfn.NORM.INV(RAND(),Inputs!$D$39,Inputs!$C$39)))-'Year Schedule'!$K$6+'Year Schedule'!$L$6)</f>
        <v>#VALUE!</v>
      </c>
      <c r="F242" s="0" t="e">
        <f aca="true">MAX(0,E242*(1+(_xlfn.NORM.INV(RAND(),Inputs!$D$39,Inputs!$C$39)))-'Year Schedule'!$K$7+'Year Schedule'!$L$7)</f>
        <v>#VALUE!</v>
      </c>
      <c r="G242" s="0" t="e">
        <f aca="true">MAX(0,F242*(1+(_xlfn.NORM.INV(RAND(),Inputs!$D$39,Inputs!$C$39)))-'Year Schedule'!$K$8+'Year Schedule'!$L$8)</f>
        <v>#VALUE!</v>
      </c>
      <c r="H242" s="0" t="e">
        <f aca="true">MAX(0,G242*(1+(_xlfn.NORM.INV(RAND(),Inputs!$D$39,Inputs!$C$39)))-'Year Schedule'!$K$9+'Year Schedule'!$L$9)</f>
        <v>#VALUE!</v>
      </c>
      <c r="I242" s="0" t="e">
        <f aca="true">MAX(0,H242*(1+(_xlfn.NORM.INV(RAND(),Inputs!$D$39,Inputs!$C$39)))-'Year Schedule'!$K$10+'Year Schedule'!$L$10)</f>
        <v>#VALUE!</v>
      </c>
      <c r="J242" s="0" t="e">
        <f aca="true">MAX(0,I242*(1+(_xlfn.NORM.INV(RAND(),Inputs!$D$39,Inputs!$C$39)))-'Year Schedule'!$K$11+'Year Schedule'!$L$11)</f>
        <v>#VALUE!</v>
      </c>
      <c r="K242" s="0" t="e">
        <f aca="true">MAX(0,J242*(1+(_xlfn.NORM.INV(RAND(),Inputs!$D$39,Inputs!$C$39)))-'Year Schedule'!$K$12+'Year Schedule'!$L$12)</f>
        <v>#VALUE!</v>
      </c>
      <c r="L242" s="0" t="e">
        <f aca="true">MAX(0,K242*(1+(_xlfn.NORM.INV(RAND(),Inputs!$D$39,Inputs!$C$39)))-'Year Schedule'!$K$13+'Year Schedule'!$L$13)</f>
        <v>#VALUE!</v>
      </c>
      <c r="M242" s="0" t="e">
        <f aca="true">MAX(0,L242*(1+(_xlfn.NORM.INV(RAND(),Inputs!$D$39,Inputs!$C$39)))-'Year Schedule'!$K$14+'Year Schedule'!$L$14)</f>
        <v>#VALUE!</v>
      </c>
      <c r="N242" s="0" t="e">
        <f aca="true">MAX(0,M242*(1+(_xlfn.NORM.INV(RAND(),Inputs!$D$39,Inputs!$C$39)))-'Year Schedule'!$K$15+'Year Schedule'!$L$15)</f>
        <v>#VALUE!</v>
      </c>
      <c r="O242" s="0" t="e">
        <f aca="true">MAX(0,N242*(1+(_xlfn.NORM.INV(RAND(),Inputs!$D$39,Inputs!$C$39)))-'Year Schedule'!$K$16+'Year Schedule'!$L$16)</f>
        <v>#VALUE!</v>
      </c>
      <c r="P242" s="0" t="e">
        <f aca="true">MAX(0,O242*(1+(_xlfn.NORM.INV(RAND(),Inputs!$D$39,Inputs!$C$39)))-'Year Schedule'!$K$17+'Year Schedule'!$L$17)</f>
        <v>#VALUE!</v>
      </c>
      <c r="Q242" s="0" t="e">
        <f aca="true">MAX(0,P242*(1+(_xlfn.NORM.INV(RAND(),Inputs!$D$39,Inputs!$C$39)))-'Year Schedule'!$K$18+'Year Schedule'!$L$18)</f>
        <v>#VALUE!</v>
      </c>
      <c r="R242" s="0" t="e">
        <f aca="true">MAX(0,Q242*(1+(_xlfn.NORM.INV(RAND(),Inputs!$D$39,Inputs!$C$39)))-'Year Schedule'!$K$19+'Year Schedule'!$L$19)</f>
        <v>#VALUE!</v>
      </c>
      <c r="S242" s="0" t="e">
        <f aca="true">MAX(0,R242*(1+(_xlfn.NORM.INV(RAND(),Inputs!$D$39,Inputs!$C$39)))-'Year Schedule'!$K$20+'Year Schedule'!$L$20)</f>
        <v>#VALUE!</v>
      </c>
      <c r="T242" s="0" t="e">
        <f aca="true">MAX(0,S242*(1+(_xlfn.NORM.INV(RAND(),Inputs!$D$39,Inputs!$C$39)))-'Year Schedule'!$K$21+'Year Schedule'!$L$21)</f>
        <v>#VALUE!</v>
      </c>
      <c r="U242" s="0" t="e">
        <f aca="true">MAX(0,T242*(1+(_xlfn.NORM.INV(RAND(),Inputs!$D$39,Inputs!$C$39)))-'Year Schedule'!$K$22+'Year Schedule'!$L$22)</f>
        <v>#VALUE!</v>
      </c>
      <c r="V242" s="0" t="e">
        <f aca="true">MAX(0,U242*(1+(_xlfn.NORM.INV(RAND(),Inputs!$D$39,Inputs!$C$39)))-'Year Schedule'!$K$23+'Year Schedule'!$L$23)</f>
        <v>#VALUE!</v>
      </c>
      <c r="W242" s="0" t="e">
        <f aca="true">MAX(0,V242*(1+(_xlfn.NORM.INV(RAND(),Inputs!$D$39,Inputs!$C$39)))-'Year Schedule'!$K$24+'Year Schedule'!$L$24)</f>
        <v>#VALUE!</v>
      </c>
      <c r="X242" s="0" t="e">
        <f aca="true">MAX(0,W242*(1+(_xlfn.NORM.INV(RAND(),Inputs!$D$39,Inputs!$C$39)))-'Year Schedule'!$K$25+'Year Schedule'!$L$25)</f>
        <v>#VALUE!</v>
      </c>
      <c r="Y242" s="0" t="e">
        <f aca="true">MAX(0,X242*(1+(_xlfn.NORM.INV(RAND(),Inputs!$D$39,Inputs!$C$39)))-'Year Schedule'!$K$26+'Year Schedule'!$L$26)</f>
        <v>#VALUE!</v>
      </c>
      <c r="Z242" s="0" t="e">
        <f aca="true">MAX(0,Y242*(1+(_xlfn.NORM.INV(RAND(),Inputs!$D$39,Inputs!$C$39)))-'Year Schedule'!$K$27+'Year Schedule'!$L$27)</f>
        <v>#VALUE!</v>
      </c>
      <c r="AA242" s="0" t="e">
        <f aca="true">MAX(0,Z242*(1+(_xlfn.NORM.INV(RAND(),Inputs!$D$39,Inputs!$C$39)))-'Year Schedule'!$K$28+'Year Schedule'!$L$28)</f>
        <v>#VALUE!</v>
      </c>
      <c r="AB242" s="0" t="e">
        <f aca="true">MAX(0,AA242*(1+(_xlfn.NORM.INV(RAND(),Inputs!$D$39,Inputs!$C$39)))-'Year Schedule'!$K$29+'Year Schedule'!$L$29)</f>
        <v>#VALUE!</v>
      </c>
      <c r="AC242" s="0" t="e">
        <f aca="true">MAX(0,AB242*(1+(_xlfn.NORM.INV(RAND(),Inputs!$D$39,Inputs!$C$39)))-'Year Schedule'!$K$30+'Year Schedule'!$L$30)</f>
        <v>#VALUE!</v>
      </c>
      <c r="AD242" s="0" t="e">
        <f aca="true">MAX(0,AC242*(1+(_xlfn.NORM.INV(RAND(),Inputs!$D$39,Inputs!$C$39)))-'Year Schedule'!$K$31+'Year Schedule'!$L$31)</f>
        <v>#VALUE!</v>
      </c>
      <c r="AE242" s="0" t="e">
        <f aca="true">MAX(0,AD242*(1+(_xlfn.NORM.INV(RAND(),Inputs!$D$39,Inputs!$C$39)))-'Year Schedule'!$K$32+'Year Schedule'!$L$32)</f>
        <v>#VALUE!</v>
      </c>
      <c r="AF242" s="0" t="e">
        <f aca="true">MAX(0,AE242*(1+(_xlfn.NORM.INV(RAND(),Inputs!$D$39,Inputs!$C$39)))-'Year Schedule'!$K$33+'Year Schedule'!$L$33)</f>
        <v>#VALUE!</v>
      </c>
      <c r="AG242" s="0" t="e">
        <f aca="true">MAX(0,AF242*(1+(_xlfn.NORM.INV(RAND(),Inputs!$D$39,Inputs!$C$39)))-'Year Schedule'!$K$34+'Year Schedule'!$L$34)</f>
        <v>#VALUE!</v>
      </c>
      <c r="AH242" s="0" t="e">
        <f aca="true">MAX(0,AG242*(1+(_xlfn.NORM.INV(RAND(),Inputs!$D$39,Inputs!$C$39)))-'Year Schedule'!$K$35+'Year Schedule'!$L$35)</f>
        <v>#VALUE!</v>
      </c>
      <c r="AI242" s="0" t="e">
        <f aca="true">MAX(0,AH242*(1+(_xlfn.NORM.INV(RAND(),Inputs!$D$39,Inputs!$C$39)))-'Year Schedule'!$K$36+'Year Schedule'!$L$36)</f>
        <v>#VALUE!</v>
      </c>
      <c r="AJ242" s="0" t="e">
        <f aca="true">MAX(0,AI242*(1+(_xlfn.NORM.INV(RAND(),Inputs!$D$39,Inputs!$C$39)))-'Year Schedule'!$K$37+'Year Schedule'!$L$37)</f>
        <v>#VALUE!</v>
      </c>
      <c r="AK242" s="0" t="e">
        <f aca="true">MAX(0,AJ242*(1+(_xlfn.NORM.INV(RAND(),Inputs!$D$39,Inputs!$C$39)))-'Year Schedule'!$K$38+'Year Schedule'!$L$38)</f>
        <v>#VALUE!</v>
      </c>
      <c r="AL242" s="0" t="e">
        <f aca="true">MAX(0,AK242*(1+(_xlfn.NORM.INV(RAND(),Inputs!$D$39,Inputs!$C$39)))-'Year Schedule'!$K$39+'Year Schedule'!$L$39)</f>
        <v>#VALUE!</v>
      </c>
      <c r="AM242" s="0" t="e">
        <f aca="true">MAX(0,AL242*(1+(_xlfn.NORM.INV(RAND(),Inputs!$D$39,Inputs!$C$39)))-'Year Schedule'!$K$40+'Year Schedule'!$L$40)</f>
        <v>#VALUE!</v>
      </c>
      <c r="AN242" s="0" t="e">
        <f aca="true">MAX(0,AM242*(1+(_xlfn.NORM.INV(RAND(),Inputs!$D$39,Inputs!$C$39)))-'Year Schedule'!$K$41+'Year Schedule'!$L$41)</f>
        <v>#VALUE!</v>
      </c>
      <c r="AO242" s="0" t="e">
        <f aca="true">MAX(0,AN242*(1+(_xlfn.NORM.INV(RAND(),Inputs!$D$39,Inputs!$C$39)))-'Year Schedule'!$K$42+'Year Schedule'!$L$42)</f>
        <v>#VALUE!</v>
      </c>
      <c r="AP242" s="0" t="e">
        <f aca="true">MAX(0,AO242*(1+(_xlfn.NORM.INV(RAND(),Inputs!$D$39,Inputs!$C$39)))-'Year Schedule'!$K$43+'Year Schedule'!$L$43)</f>
        <v>#VALUE!</v>
      </c>
      <c r="AQ242" s="0" t="e">
        <f aca="true">MAX(0,AP242*(1+(_xlfn.NORM.INV(RAND(),Inputs!$D$39,Inputs!$C$39)))-'Year Schedule'!$K$44+'Year Schedule'!$L$44)</f>
        <v>#VALUE!</v>
      </c>
      <c r="AR242" s="0" t="e">
        <f aca="true">MAX(0,AQ242*(1+(_xlfn.NORM.INV(RAND(),Inputs!$D$39,Inputs!$C$39)))-'Year Schedule'!$K$45+'Year Schedule'!$L$45)</f>
        <v>#VALUE!</v>
      </c>
      <c r="AS242" s="0" t="e">
        <f aca="true">MAX(0,AR242*(1+(_xlfn.NORM.INV(RAND(),Inputs!$D$39,Inputs!$C$39)))-'Year Schedule'!$K$46+'Year Schedule'!$L$46)</f>
        <v>#VALUE!</v>
      </c>
      <c r="AT242" s="0" t="e">
        <f aca="true">MAX(0,AS242*(1+(_xlfn.NORM.INV(RAND(),Inputs!$D$39,Inputs!$C$39)))-'Year Schedule'!$K$47+'Year Schedule'!$L$47)</f>
        <v>#VALUE!</v>
      </c>
      <c r="AU242" s="0" t="e">
        <f aca="true">MAX(0,AT242*(1+(_xlfn.NORM.INV(RAND(),Inputs!$D$39,Inputs!$C$39)))-'Year Schedule'!$K$48+'Year Schedule'!$L$48)</f>
        <v>#VALUE!</v>
      </c>
      <c r="AV242" s="0" t="e">
        <f aca="true">MAX(0,AU242*(1+(_xlfn.NORM.INV(RAND(),Inputs!$D$39,Inputs!$C$39)))-'Year Schedule'!$K$49+'Year Schedule'!$L$49)</f>
        <v>#VALUE!</v>
      </c>
      <c r="AW242" s="0" t="e">
        <f aca="true">MAX(0,AV242*(1+(_xlfn.NORM.INV(RAND(),Inputs!$D$39,Inputs!$C$39)))-'Year Schedule'!$K$50+'Year Schedule'!$L$50)</f>
        <v>#VALUE!</v>
      </c>
      <c r="AX242" s="0" t="e">
        <f aca="true">MAX(0,AW242*(1+(_xlfn.NORM.INV(RAND(),Inputs!$D$39,Inputs!$C$39)))-'Year Schedule'!$K$51+'Year Schedule'!$L$51)</f>
        <v>#VALUE!</v>
      </c>
      <c r="AY242" s="0" t="e">
        <f aca="true">MAX(0,AX242*(1+(_xlfn.NORM.INV(RAND(),Inputs!$D$39,Inputs!$C$39)))-'Year Schedule'!$K$52+'Year Schedule'!$L$52)</f>
        <v>#VALUE!</v>
      </c>
      <c r="AZ242" s="0" t="e">
        <f aca="true">MAX(0,AY242*(1+(_xlfn.NORM.INV(RAND(),Inputs!$D$39,Inputs!$C$39)))-'Year Schedule'!$K$53+'Year Schedule'!$L$53)</f>
        <v>#VALUE!</v>
      </c>
      <c r="BA242" s="0" t="e">
        <f aca="false">INDEX(C242:AZ242,1,Inputs!$C$6)</f>
        <v>#VALUE!</v>
      </c>
      <c r="BB242" s="0" t="n">
        <f aca="false">IFERROR(EXP(SUMPRODUCT(LN((C242:INDEX(C242:AZ242,1,Inputs!$C$6)+$C$1004:INDEX($C$1004:$AZ$1004,1,Inputs!$C$6))/B242:INDEX(B242:AY242,1,Inputs!$C$6)))/Inputs!$C$6)-1,-1)</f>
        <v>-1</v>
      </c>
    </row>
    <row r="243" customFormat="false" ht="15" hidden="false" customHeight="true" outlineLevel="0" collapsed="false">
      <c r="A243" s="0" t="n">
        <v>241</v>
      </c>
      <c r="B243" s="177" t="n">
        <f aca="false">Inputs!$C$38</f>
        <v>0</v>
      </c>
      <c r="C243" s="0" t="e">
        <f aca="true">MAX(0,B243*(1+(_xlfn.NORM.INV(RAND(),Inputs!$D$39,Inputs!$C$39)))-'Year Schedule'!$K$4+'Year Schedule'!$L$4)</f>
        <v>#VALUE!</v>
      </c>
      <c r="D243" s="0" t="e">
        <f aca="true">MAX(0,C243*(1+(_xlfn.NORM.INV(RAND(),Inputs!$D$39,Inputs!$C$39)))-'Year Schedule'!$K$5+'Year Schedule'!$L$5)</f>
        <v>#VALUE!</v>
      </c>
      <c r="E243" s="0" t="e">
        <f aca="true">MAX(0,D243*(1+(_xlfn.NORM.INV(RAND(),Inputs!$D$39,Inputs!$C$39)))-'Year Schedule'!$K$6+'Year Schedule'!$L$6)</f>
        <v>#VALUE!</v>
      </c>
      <c r="F243" s="0" t="e">
        <f aca="true">MAX(0,E243*(1+(_xlfn.NORM.INV(RAND(),Inputs!$D$39,Inputs!$C$39)))-'Year Schedule'!$K$7+'Year Schedule'!$L$7)</f>
        <v>#VALUE!</v>
      </c>
      <c r="G243" s="0" t="e">
        <f aca="true">MAX(0,F243*(1+(_xlfn.NORM.INV(RAND(),Inputs!$D$39,Inputs!$C$39)))-'Year Schedule'!$K$8+'Year Schedule'!$L$8)</f>
        <v>#VALUE!</v>
      </c>
      <c r="H243" s="0" t="e">
        <f aca="true">MAX(0,G243*(1+(_xlfn.NORM.INV(RAND(),Inputs!$D$39,Inputs!$C$39)))-'Year Schedule'!$K$9+'Year Schedule'!$L$9)</f>
        <v>#VALUE!</v>
      </c>
      <c r="I243" s="0" t="e">
        <f aca="true">MAX(0,H243*(1+(_xlfn.NORM.INV(RAND(),Inputs!$D$39,Inputs!$C$39)))-'Year Schedule'!$K$10+'Year Schedule'!$L$10)</f>
        <v>#VALUE!</v>
      </c>
      <c r="J243" s="0" t="e">
        <f aca="true">MAX(0,I243*(1+(_xlfn.NORM.INV(RAND(),Inputs!$D$39,Inputs!$C$39)))-'Year Schedule'!$K$11+'Year Schedule'!$L$11)</f>
        <v>#VALUE!</v>
      </c>
      <c r="K243" s="0" t="e">
        <f aca="true">MAX(0,J243*(1+(_xlfn.NORM.INV(RAND(),Inputs!$D$39,Inputs!$C$39)))-'Year Schedule'!$K$12+'Year Schedule'!$L$12)</f>
        <v>#VALUE!</v>
      </c>
      <c r="L243" s="0" t="e">
        <f aca="true">MAX(0,K243*(1+(_xlfn.NORM.INV(RAND(),Inputs!$D$39,Inputs!$C$39)))-'Year Schedule'!$K$13+'Year Schedule'!$L$13)</f>
        <v>#VALUE!</v>
      </c>
      <c r="M243" s="0" t="e">
        <f aca="true">MAX(0,L243*(1+(_xlfn.NORM.INV(RAND(),Inputs!$D$39,Inputs!$C$39)))-'Year Schedule'!$K$14+'Year Schedule'!$L$14)</f>
        <v>#VALUE!</v>
      </c>
      <c r="N243" s="0" t="e">
        <f aca="true">MAX(0,M243*(1+(_xlfn.NORM.INV(RAND(),Inputs!$D$39,Inputs!$C$39)))-'Year Schedule'!$K$15+'Year Schedule'!$L$15)</f>
        <v>#VALUE!</v>
      </c>
      <c r="O243" s="0" t="e">
        <f aca="true">MAX(0,N243*(1+(_xlfn.NORM.INV(RAND(),Inputs!$D$39,Inputs!$C$39)))-'Year Schedule'!$K$16+'Year Schedule'!$L$16)</f>
        <v>#VALUE!</v>
      </c>
      <c r="P243" s="0" t="e">
        <f aca="true">MAX(0,O243*(1+(_xlfn.NORM.INV(RAND(),Inputs!$D$39,Inputs!$C$39)))-'Year Schedule'!$K$17+'Year Schedule'!$L$17)</f>
        <v>#VALUE!</v>
      </c>
      <c r="Q243" s="0" t="e">
        <f aca="true">MAX(0,P243*(1+(_xlfn.NORM.INV(RAND(),Inputs!$D$39,Inputs!$C$39)))-'Year Schedule'!$K$18+'Year Schedule'!$L$18)</f>
        <v>#VALUE!</v>
      </c>
      <c r="R243" s="0" t="e">
        <f aca="true">MAX(0,Q243*(1+(_xlfn.NORM.INV(RAND(),Inputs!$D$39,Inputs!$C$39)))-'Year Schedule'!$K$19+'Year Schedule'!$L$19)</f>
        <v>#VALUE!</v>
      </c>
      <c r="S243" s="0" t="e">
        <f aca="true">MAX(0,R243*(1+(_xlfn.NORM.INV(RAND(),Inputs!$D$39,Inputs!$C$39)))-'Year Schedule'!$K$20+'Year Schedule'!$L$20)</f>
        <v>#VALUE!</v>
      </c>
      <c r="T243" s="0" t="e">
        <f aca="true">MAX(0,S243*(1+(_xlfn.NORM.INV(RAND(),Inputs!$D$39,Inputs!$C$39)))-'Year Schedule'!$K$21+'Year Schedule'!$L$21)</f>
        <v>#VALUE!</v>
      </c>
      <c r="U243" s="0" t="e">
        <f aca="true">MAX(0,T243*(1+(_xlfn.NORM.INV(RAND(),Inputs!$D$39,Inputs!$C$39)))-'Year Schedule'!$K$22+'Year Schedule'!$L$22)</f>
        <v>#VALUE!</v>
      </c>
      <c r="V243" s="0" t="e">
        <f aca="true">MAX(0,U243*(1+(_xlfn.NORM.INV(RAND(),Inputs!$D$39,Inputs!$C$39)))-'Year Schedule'!$K$23+'Year Schedule'!$L$23)</f>
        <v>#VALUE!</v>
      </c>
      <c r="W243" s="0" t="e">
        <f aca="true">MAX(0,V243*(1+(_xlfn.NORM.INV(RAND(),Inputs!$D$39,Inputs!$C$39)))-'Year Schedule'!$K$24+'Year Schedule'!$L$24)</f>
        <v>#VALUE!</v>
      </c>
      <c r="X243" s="0" t="e">
        <f aca="true">MAX(0,W243*(1+(_xlfn.NORM.INV(RAND(),Inputs!$D$39,Inputs!$C$39)))-'Year Schedule'!$K$25+'Year Schedule'!$L$25)</f>
        <v>#VALUE!</v>
      </c>
      <c r="Y243" s="0" t="e">
        <f aca="true">MAX(0,X243*(1+(_xlfn.NORM.INV(RAND(),Inputs!$D$39,Inputs!$C$39)))-'Year Schedule'!$K$26+'Year Schedule'!$L$26)</f>
        <v>#VALUE!</v>
      </c>
      <c r="Z243" s="0" t="e">
        <f aca="true">MAX(0,Y243*(1+(_xlfn.NORM.INV(RAND(),Inputs!$D$39,Inputs!$C$39)))-'Year Schedule'!$K$27+'Year Schedule'!$L$27)</f>
        <v>#VALUE!</v>
      </c>
      <c r="AA243" s="0" t="e">
        <f aca="true">MAX(0,Z243*(1+(_xlfn.NORM.INV(RAND(),Inputs!$D$39,Inputs!$C$39)))-'Year Schedule'!$K$28+'Year Schedule'!$L$28)</f>
        <v>#VALUE!</v>
      </c>
      <c r="AB243" s="0" t="e">
        <f aca="true">MAX(0,AA243*(1+(_xlfn.NORM.INV(RAND(),Inputs!$D$39,Inputs!$C$39)))-'Year Schedule'!$K$29+'Year Schedule'!$L$29)</f>
        <v>#VALUE!</v>
      </c>
      <c r="AC243" s="0" t="e">
        <f aca="true">MAX(0,AB243*(1+(_xlfn.NORM.INV(RAND(),Inputs!$D$39,Inputs!$C$39)))-'Year Schedule'!$K$30+'Year Schedule'!$L$30)</f>
        <v>#VALUE!</v>
      </c>
      <c r="AD243" s="0" t="e">
        <f aca="true">MAX(0,AC243*(1+(_xlfn.NORM.INV(RAND(),Inputs!$D$39,Inputs!$C$39)))-'Year Schedule'!$K$31+'Year Schedule'!$L$31)</f>
        <v>#VALUE!</v>
      </c>
      <c r="AE243" s="0" t="e">
        <f aca="true">MAX(0,AD243*(1+(_xlfn.NORM.INV(RAND(),Inputs!$D$39,Inputs!$C$39)))-'Year Schedule'!$K$32+'Year Schedule'!$L$32)</f>
        <v>#VALUE!</v>
      </c>
      <c r="AF243" s="0" t="e">
        <f aca="true">MAX(0,AE243*(1+(_xlfn.NORM.INV(RAND(),Inputs!$D$39,Inputs!$C$39)))-'Year Schedule'!$K$33+'Year Schedule'!$L$33)</f>
        <v>#VALUE!</v>
      </c>
      <c r="AG243" s="0" t="e">
        <f aca="true">MAX(0,AF243*(1+(_xlfn.NORM.INV(RAND(),Inputs!$D$39,Inputs!$C$39)))-'Year Schedule'!$K$34+'Year Schedule'!$L$34)</f>
        <v>#VALUE!</v>
      </c>
      <c r="AH243" s="0" t="e">
        <f aca="true">MAX(0,AG243*(1+(_xlfn.NORM.INV(RAND(),Inputs!$D$39,Inputs!$C$39)))-'Year Schedule'!$K$35+'Year Schedule'!$L$35)</f>
        <v>#VALUE!</v>
      </c>
      <c r="AI243" s="0" t="e">
        <f aca="true">MAX(0,AH243*(1+(_xlfn.NORM.INV(RAND(),Inputs!$D$39,Inputs!$C$39)))-'Year Schedule'!$K$36+'Year Schedule'!$L$36)</f>
        <v>#VALUE!</v>
      </c>
      <c r="AJ243" s="0" t="e">
        <f aca="true">MAX(0,AI243*(1+(_xlfn.NORM.INV(RAND(),Inputs!$D$39,Inputs!$C$39)))-'Year Schedule'!$K$37+'Year Schedule'!$L$37)</f>
        <v>#VALUE!</v>
      </c>
      <c r="AK243" s="0" t="e">
        <f aca="true">MAX(0,AJ243*(1+(_xlfn.NORM.INV(RAND(),Inputs!$D$39,Inputs!$C$39)))-'Year Schedule'!$K$38+'Year Schedule'!$L$38)</f>
        <v>#VALUE!</v>
      </c>
      <c r="AL243" s="0" t="e">
        <f aca="true">MAX(0,AK243*(1+(_xlfn.NORM.INV(RAND(),Inputs!$D$39,Inputs!$C$39)))-'Year Schedule'!$K$39+'Year Schedule'!$L$39)</f>
        <v>#VALUE!</v>
      </c>
      <c r="AM243" s="0" t="e">
        <f aca="true">MAX(0,AL243*(1+(_xlfn.NORM.INV(RAND(),Inputs!$D$39,Inputs!$C$39)))-'Year Schedule'!$K$40+'Year Schedule'!$L$40)</f>
        <v>#VALUE!</v>
      </c>
      <c r="AN243" s="0" t="e">
        <f aca="true">MAX(0,AM243*(1+(_xlfn.NORM.INV(RAND(),Inputs!$D$39,Inputs!$C$39)))-'Year Schedule'!$K$41+'Year Schedule'!$L$41)</f>
        <v>#VALUE!</v>
      </c>
      <c r="AO243" s="0" t="e">
        <f aca="true">MAX(0,AN243*(1+(_xlfn.NORM.INV(RAND(),Inputs!$D$39,Inputs!$C$39)))-'Year Schedule'!$K$42+'Year Schedule'!$L$42)</f>
        <v>#VALUE!</v>
      </c>
      <c r="AP243" s="0" t="e">
        <f aca="true">MAX(0,AO243*(1+(_xlfn.NORM.INV(RAND(),Inputs!$D$39,Inputs!$C$39)))-'Year Schedule'!$K$43+'Year Schedule'!$L$43)</f>
        <v>#VALUE!</v>
      </c>
      <c r="AQ243" s="0" t="e">
        <f aca="true">MAX(0,AP243*(1+(_xlfn.NORM.INV(RAND(),Inputs!$D$39,Inputs!$C$39)))-'Year Schedule'!$K$44+'Year Schedule'!$L$44)</f>
        <v>#VALUE!</v>
      </c>
      <c r="AR243" s="0" t="e">
        <f aca="true">MAX(0,AQ243*(1+(_xlfn.NORM.INV(RAND(),Inputs!$D$39,Inputs!$C$39)))-'Year Schedule'!$K$45+'Year Schedule'!$L$45)</f>
        <v>#VALUE!</v>
      </c>
      <c r="AS243" s="0" t="e">
        <f aca="true">MAX(0,AR243*(1+(_xlfn.NORM.INV(RAND(),Inputs!$D$39,Inputs!$C$39)))-'Year Schedule'!$K$46+'Year Schedule'!$L$46)</f>
        <v>#VALUE!</v>
      </c>
      <c r="AT243" s="0" t="e">
        <f aca="true">MAX(0,AS243*(1+(_xlfn.NORM.INV(RAND(),Inputs!$D$39,Inputs!$C$39)))-'Year Schedule'!$K$47+'Year Schedule'!$L$47)</f>
        <v>#VALUE!</v>
      </c>
      <c r="AU243" s="0" t="e">
        <f aca="true">MAX(0,AT243*(1+(_xlfn.NORM.INV(RAND(),Inputs!$D$39,Inputs!$C$39)))-'Year Schedule'!$K$48+'Year Schedule'!$L$48)</f>
        <v>#VALUE!</v>
      </c>
      <c r="AV243" s="0" t="e">
        <f aca="true">MAX(0,AU243*(1+(_xlfn.NORM.INV(RAND(),Inputs!$D$39,Inputs!$C$39)))-'Year Schedule'!$K$49+'Year Schedule'!$L$49)</f>
        <v>#VALUE!</v>
      </c>
      <c r="AW243" s="0" t="e">
        <f aca="true">MAX(0,AV243*(1+(_xlfn.NORM.INV(RAND(),Inputs!$D$39,Inputs!$C$39)))-'Year Schedule'!$K$50+'Year Schedule'!$L$50)</f>
        <v>#VALUE!</v>
      </c>
      <c r="AX243" s="0" t="e">
        <f aca="true">MAX(0,AW243*(1+(_xlfn.NORM.INV(RAND(),Inputs!$D$39,Inputs!$C$39)))-'Year Schedule'!$K$51+'Year Schedule'!$L$51)</f>
        <v>#VALUE!</v>
      </c>
      <c r="AY243" s="0" t="e">
        <f aca="true">MAX(0,AX243*(1+(_xlfn.NORM.INV(RAND(),Inputs!$D$39,Inputs!$C$39)))-'Year Schedule'!$K$52+'Year Schedule'!$L$52)</f>
        <v>#VALUE!</v>
      </c>
      <c r="AZ243" s="0" t="e">
        <f aca="true">MAX(0,AY243*(1+(_xlfn.NORM.INV(RAND(),Inputs!$D$39,Inputs!$C$39)))-'Year Schedule'!$K$53+'Year Schedule'!$L$53)</f>
        <v>#VALUE!</v>
      </c>
      <c r="BA243" s="0" t="e">
        <f aca="false">INDEX(C243:AZ243,1,Inputs!$C$6)</f>
        <v>#VALUE!</v>
      </c>
      <c r="BB243" s="0" t="n">
        <f aca="false">IFERROR(EXP(SUMPRODUCT(LN((C243:INDEX(C243:AZ243,1,Inputs!$C$6)+$C$1004:INDEX($C$1004:$AZ$1004,1,Inputs!$C$6))/B243:INDEX(B243:AY243,1,Inputs!$C$6)))/Inputs!$C$6)-1,-1)</f>
        <v>-1</v>
      </c>
    </row>
    <row r="244" customFormat="false" ht="15" hidden="false" customHeight="true" outlineLevel="0" collapsed="false">
      <c r="A244" s="0" t="n">
        <v>242</v>
      </c>
      <c r="B244" s="177" t="n">
        <f aca="false">Inputs!$C$38</f>
        <v>0</v>
      </c>
      <c r="C244" s="0" t="e">
        <f aca="true">MAX(0,B244*(1+(_xlfn.NORM.INV(RAND(),Inputs!$D$39,Inputs!$C$39)))-'Year Schedule'!$K$4+'Year Schedule'!$L$4)</f>
        <v>#VALUE!</v>
      </c>
      <c r="D244" s="0" t="e">
        <f aca="true">MAX(0,C244*(1+(_xlfn.NORM.INV(RAND(),Inputs!$D$39,Inputs!$C$39)))-'Year Schedule'!$K$5+'Year Schedule'!$L$5)</f>
        <v>#VALUE!</v>
      </c>
      <c r="E244" s="0" t="e">
        <f aca="true">MAX(0,D244*(1+(_xlfn.NORM.INV(RAND(),Inputs!$D$39,Inputs!$C$39)))-'Year Schedule'!$K$6+'Year Schedule'!$L$6)</f>
        <v>#VALUE!</v>
      </c>
      <c r="F244" s="0" t="e">
        <f aca="true">MAX(0,E244*(1+(_xlfn.NORM.INV(RAND(),Inputs!$D$39,Inputs!$C$39)))-'Year Schedule'!$K$7+'Year Schedule'!$L$7)</f>
        <v>#VALUE!</v>
      </c>
      <c r="G244" s="0" t="e">
        <f aca="true">MAX(0,F244*(1+(_xlfn.NORM.INV(RAND(),Inputs!$D$39,Inputs!$C$39)))-'Year Schedule'!$K$8+'Year Schedule'!$L$8)</f>
        <v>#VALUE!</v>
      </c>
      <c r="H244" s="0" t="e">
        <f aca="true">MAX(0,G244*(1+(_xlfn.NORM.INV(RAND(),Inputs!$D$39,Inputs!$C$39)))-'Year Schedule'!$K$9+'Year Schedule'!$L$9)</f>
        <v>#VALUE!</v>
      </c>
      <c r="I244" s="0" t="e">
        <f aca="true">MAX(0,H244*(1+(_xlfn.NORM.INV(RAND(),Inputs!$D$39,Inputs!$C$39)))-'Year Schedule'!$K$10+'Year Schedule'!$L$10)</f>
        <v>#VALUE!</v>
      </c>
      <c r="J244" s="0" t="e">
        <f aca="true">MAX(0,I244*(1+(_xlfn.NORM.INV(RAND(),Inputs!$D$39,Inputs!$C$39)))-'Year Schedule'!$K$11+'Year Schedule'!$L$11)</f>
        <v>#VALUE!</v>
      </c>
      <c r="K244" s="0" t="e">
        <f aca="true">MAX(0,J244*(1+(_xlfn.NORM.INV(RAND(),Inputs!$D$39,Inputs!$C$39)))-'Year Schedule'!$K$12+'Year Schedule'!$L$12)</f>
        <v>#VALUE!</v>
      </c>
      <c r="L244" s="0" t="e">
        <f aca="true">MAX(0,K244*(1+(_xlfn.NORM.INV(RAND(),Inputs!$D$39,Inputs!$C$39)))-'Year Schedule'!$K$13+'Year Schedule'!$L$13)</f>
        <v>#VALUE!</v>
      </c>
      <c r="M244" s="0" t="e">
        <f aca="true">MAX(0,L244*(1+(_xlfn.NORM.INV(RAND(),Inputs!$D$39,Inputs!$C$39)))-'Year Schedule'!$K$14+'Year Schedule'!$L$14)</f>
        <v>#VALUE!</v>
      </c>
      <c r="N244" s="0" t="e">
        <f aca="true">MAX(0,M244*(1+(_xlfn.NORM.INV(RAND(),Inputs!$D$39,Inputs!$C$39)))-'Year Schedule'!$K$15+'Year Schedule'!$L$15)</f>
        <v>#VALUE!</v>
      </c>
      <c r="O244" s="0" t="e">
        <f aca="true">MAX(0,N244*(1+(_xlfn.NORM.INV(RAND(),Inputs!$D$39,Inputs!$C$39)))-'Year Schedule'!$K$16+'Year Schedule'!$L$16)</f>
        <v>#VALUE!</v>
      </c>
      <c r="P244" s="0" t="e">
        <f aca="true">MAX(0,O244*(1+(_xlfn.NORM.INV(RAND(),Inputs!$D$39,Inputs!$C$39)))-'Year Schedule'!$K$17+'Year Schedule'!$L$17)</f>
        <v>#VALUE!</v>
      </c>
      <c r="Q244" s="0" t="e">
        <f aca="true">MAX(0,P244*(1+(_xlfn.NORM.INV(RAND(),Inputs!$D$39,Inputs!$C$39)))-'Year Schedule'!$K$18+'Year Schedule'!$L$18)</f>
        <v>#VALUE!</v>
      </c>
      <c r="R244" s="0" t="e">
        <f aca="true">MAX(0,Q244*(1+(_xlfn.NORM.INV(RAND(),Inputs!$D$39,Inputs!$C$39)))-'Year Schedule'!$K$19+'Year Schedule'!$L$19)</f>
        <v>#VALUE!</v>
      </c>
      <c r="S244" s="0" t="e">
        <f aca="true">MAX(0,R244*(1+(_xlfn.NORM.INV(RAND(),Inputs!$D$39,Inputs!$C$39)))-'Year Schedule'!$K$20+'Year Schedule'!$L$20)</f>
        <v>#VALUE!</v>
      </c>
      <c r="T244" s="0" t="e">
        <f aca="true">MAX(0,S244*(1+(_xlfn.NORM.INV(RAND(),Inputs!$D$39,Inputs!$C$39)))-'Year Schedule'!$K$21+'Year Schedule'!$L$21)</f>
        <v>#VALUE!</v>
      </c>
      <c r="U244" s="0" t="e">
        <f aca="true">MAX(0,T244*(1+(_xlfn.NORM.INV(RAND(),Inputs!$D$39,Inputs!$C$39)))-'Year Schedule'!$K$22+'Year Schedule'!$L$22)</f>
        <v>#VALUE!</v>
      </c>
      <c r="V244" s="0" t="e">
        <f aca="true">MAX(0,U244*(1+(_xlfn.NORM.INV(RAND(),Inputs!$D$39,Inputs!$C$39)))-'Year Schedule'!$K$23+'Year Schedule'!$L$23)</f>
        <v>#VALUE!</v>
      </c>
      <c r="W244" s="0" t="e">
        <f aca="true">MAX(0,V244*(1+(_xlfn.NORM.INV(RAND(),Inputs!$D$39,Inputs!$C$39)))-'Year Schedule'!$K$24+'Year Schedule'!$L$24)</f>
        <v>#VALUE!</v>
      </c>
      <c r="X244" s="0" t="e">
        <f aca="true">MAX(0,W244*(1+(_xlfn.NORM.INV(RAND(),Inputs!$D$39,Inputs!$C$39)))-'Year Schedule'!$K$25+'Year Schedule'!$L$25)</f>
        <v>#VALUE!</v>
      </c>
      <c r="Y244" s="0" t="e">
        <f aca="true">MAX(0,X244*(1+(_xlfn.NORM.INV(RAND(),Inputs!$D$39,Inputs!$C$39)))-'Year Schedule'!$K$26+'Year Schedule'!$L$26)</f>
        <v>#VALUE!</v>
      </c>
      <c r="Z244" s="0" t="e">
        <f aca="true">MAX(0,Y244*(1+(_xlfn.NORM.INV(RAND(),Inputs!$D$39,Inputs!$C$39)))-'Year Schedule'!$K$27+'Year Schedule'!$L$27)</f>
        <v>#VALUE!</v>
      </c>
      <c r="AA244" s="0" t="e">
        <f aca="true">MAX(0,Z244*(1+(_xlfn.NORM.INV(RAND(),Inputs!$D$39,Inputs!$C$39)))-'Year Schedule'!$K$28+'Year Schedule'!$L$28)</f>
        <v>#VALUE!</v>
      </c>
      <c r="AB244" s="0" t="e">
        <f aca="true">MAX(0,AA244*(1+(_xlfn.NORM.INV(RAND(),Inputs!$D$39,Inputs!$C$39)))-'Year Schedule'!$K$29+'Year Schedule'!$L$29)</f>
        <v>#VALUE!</v>
      </c>
      <c r="AC244" s="0" t="e">
        <f aca="true">MAX(0,AB244*(1+(_xlfn.NORM.INV(RAND(),Inputs!$D$39,Inputs!$C$39)))-'Year Schedule'!$K$30+'Year Schedule'!$L$30)</f>
        <v>#VALUE!</v>
      </c>
      <c r="AD244" s="0" t="e">
        <f aca="true">MAX(0,AC244*(1+(_xlfn.NORM.INV(RAND(),Inputs!$D$39,Inputs!$C$39)))-'Year Schedule'!$K$31+'Year Schedule'!$L$31)</f>
        <v>#VALUE!</v>
      </c>
      <c r="AE244" s="0" t="e">
        <f aca="true">MAX(0,AD244*(1+(_xlfn.NORM.INV(RAND(),Inputs!$D$39,Inputs!$C$39)))-'Year Schedule'!$K$32+'Year Schedule'!$L$32)</f>
        <v>#VALUE!</v>
      </c>
      <c r="AF244" s="0" t="e">
        <f aca="true">MAX(0,AE244*(1+(_xlfn.NORM.INV(RAND(),Inputs!$D$39,Inputs!$C$39)))-'Year Schedule'!$K$33+'Year Schedule'!$L$33)</f>
        <v>#VALUE!</v>
      </c>
      <c r="AG244" s="0" t="e">
        <f aca="true">MAX(0,AF244*(1+(_xlfn.NORM.INV(RAND(),Inputs!$D$39,Inputs!$C$39)))-'Year Schedule'!$K$34+'Year Schedule'!$L$34)</f>
        <v>#VALUE!</v>
      </c>
      <c r="AH244" s="0" t="e">
        <f aca="true">MAX(0,AG244*(1+(_xlfn.NORM.INV(RAND(),Inputs!$D$39,Inputs!$C$39)))-'Year Schedule'!$K$35+'Year Schedule'!$L$35)</f>
        <v>#VALUE!</v>
      </c>
      <c r="AI244" s="0" t="e">
        <f aca="true">MAX(0,AH244*(1+(_xlfn.NORM.INV(RAND(),Inputs!$D$39,Inputs!$C$39)))-'Year Schedule'!$K$36+'Year Schedule'!$L$36)</f>
        <v>#VALUE!</v>
      </c>
      <c r="AJ244" s="0" t="e">
        <f aca="true">MAX(0,AI244*(1+(_xlfn.NORM.INV(RAND(),Inputs!$D$39,Inputs!$C$39)))-'Year Schedule'!$K$37+'Year Schedule'!$L$37)</f>
        <v>#VALUE!</v>
      </c>
      <c r="AK244" s="0" t="e">
        <f aca="true">MAX(0,AJ244*(1+(_xlfn.NORM.INV(RAND(),Inputs!$D$39,Inputs!$C$39)))-'Year Schedule'!$K$38+'Year Schedule'!$L$38)</f>
        <v>#VALUE!</v>
      </c>
      <c r="AL244" s="0" t="e">
        <f aca="true">MAX(0,AK244*(1+(_xlfn.NORM.INV(RAND(),Inputs!$D$39,Inputs!$C$39)))-'Year Schedule'!$K$39+'Year Schedule'!$L$39)</f>
        <v>#VALUE!</v>
      </c>
      <c r="AM244" s="0" t="e">
        <f aca="true">MAX(0,AL244*(1+(_xlfn.NORM.INV(RAND(),Inputs!$D$39,Inputs!$C$39)))-'Year Schedule'!$K$40+'Year Schedule'!$L$40)</f>
        <v>#VALUE!</v>
      </c>
      <c r="AN244" s="0" t="e">
        <f aca="true">MAX(0,AM244*(1+(_xlfn.NORM.INV(RAND(),Inputs!$D$39,Inputs!$C$39)))-'Year Schedule'!$K$41+'Year Schedule'!$L$41)</f>
        <v>#VALUE!</v>
      </c>
      <c r="AO244" s="0" t="e">
        <f aca="true">MAX(0,AN244*(1+(_xlfn.NORM.INV(RAND(),Inputs!$D$39,Inputs!$C$39)))-'Year Schedule'!$K$42+'Year Schedule'!$L$42)</f>
        <v>#VALUE!</v>
      </c>
      <c r="AP244" s="0" t="e">
        <f aca="true">MAX(0,AO244*(1+(_xlfn.NORM.INV(RAND(),Inputs!$D$39,Inputs!$C$39)))-'Year Schedule'!$K$43+'Year Schedule'!$L$43)</f>
        <v>#VALUE!</v>
      </c>
      <c r="AQ244" s="0" t="e">
        <f aca="true">MAX(0,AP244*(1+(_xlfn.NORM.INV(RAND(),Inputs!$D$39,Inputs!$C$39)))-'Year Schedule'!$K$44+'Year Schedule'!$L$44)</f>
        <v>#VALUE!</v>
      </c>
      <c r="AR244" s="0" t="e">
        <f aca="true">MAX(0,AQ244*(1+(_xlfn.NORM.INV(RAND(),Inputs!$D$39,Inputs!$C$39)))-'Year Schedule'!$K$45+'Year Schedule'!$L$45)</f>
        <v>#VALUE!</v>
      </c>
      <c r="AS244" s="0" t="e">
        <f aca="true">MAX(0,AR244*(1+(_xlfn.NORM.INV(RAND(),Inputs!$D$39,Inputs!$C$39)))-'Year Schedule'!$K$46+'Year Schedule'!$L$46)</f>
        <v>#VALUE!</v>
      </c>
      <c r="AT244" s="0" t="e">
        <f aca="true">MAX(0,AS244*(1+(_xlfn.NORM.INV(RAND(),Inputs!$D$39,Inputs!$C$39)))-'Year Schedule'!$K$47+'Year Schedule'!$L$47)</f>
        <v>#VALUE!</v>
      </c>
      <c r="AU244" s="0" t="e">
        <f aca="true">MAX(0,AT244*(1+(_xlfn.NORM.INV(RAND(),Inputs!$D$39,Inputs!$C$39)))-'Year Schedule'!$K$48+'Year Schedule'!$L$48)</f>
        <v>#VALUE!</v>
      </c>
      <c r="AV244" s="0" t="e">
        <f aca="true">MAX(0,AU244*(1+(_xlfn.NORM.INV(RAND(),Inputs!$D$39,Inputs!$C$39)))-'Year Schedule'!$K$49+'Year Schedule'!$L$49)</f>
        <v>#VALUE!</v>
      </c>
      <c r="AW244" s="0" t="e">
        <f aca="true">MAX(0,AV244*(1+(_xlfn.NORM.INV(RAND(),Inputs!$D$39,Inputs!$C$39)))-'Year Schedule'!$K$50+'Year Schedule'!$L$50)</f>
        <v>#VALUE!</v>
      </c>
      <c r="AX244" s="0" t="e">
        <f aca="true">MAX(0,AW244*(1+(_xlfn.NORM.INV(RAND(),Inputs!$D$39,Inputs!$C$39)))-'Year Schedule'!$K$51+'Year Schedule'!$L$51)</f>
        <v>#VALUE!</v>
      </c>
      <c r="AY244" s="0" t="e">
        <f aca="true">MAX(0,AX244*(1+(_xlfn.NORM.INV(RAND(),Inputs!$D$39,Inputs!$C$39)))-'Year Schedule'!$K$52+'Year Schedule'!$L$52)</f>
        <v>#VALUE!</v>
      </c>
      <c r="AZ244" s="0" t="e">
        <f aca="true">MAX(0,AY244*(1+(_xlfn.NORM.INV(RAND(),Inputs!$D$39,Inputs!$C$39)))-'Year Schedule'!$K$53+'Year Schedule'!$L$53)</f>
        <v>#VALUE!</v>
      </c>
      <c r="BA244" s="0" t="e">
        <f aca="false">INDEX(C244:AZ244,1,Inputs!$C$6)</f>
        <v>#VALUE!</v>
      </c>
      <c r="BB244" s="0" t="n">
        <f aca="false">IFERROR(EXP(SUMPRODUCT(LN((C244:INDEX(C244:AZ244,1,Inputs!$C$6)+$C$1004:INDEX($C$1004:$AZ$1004,1,Inputs!$C$6))/B244:INDEX(B244:AY244,1,Inputs!$C$6)))/Inputs!$C$6)-1,-1)</f>
        <v>-1</v>
      </c>
    </row>
    <row r="245" customFormat="false" ht="15" hidden="false" customHeight="true" outlineLevel="0" collapsed="false">
      <c r="A245" s="0" t="n">
        <v>243</v>
      </c>
      <c r="B245" s="177" t="n">
        <f aca="false">Inputs!$C$38</f>
        <v>0</v>
      </c>
      <c r="C245" s="0" t="e">
        <f aca="true">MAX(0,B245*(1+(_xlfn.NORM.INV(RAND(),Inputs!$D$39,Inputs!$C$39)))-'Year Schedule'!$K$4+'Year Schedule'!$L$4)</f>
        <v>#VALUE!</v>
      </c>
      <c r="D245" s="0" t="e">
        <f aca="true">MAX(0,C245*(1+(_xlfn.NORM.INV(RAND(),Inputs!$D$39,Inputs!$C$39)))-'Year Schedule'!$K$5+'Year Schedule'!$L$5)</f>
        <v>#VALUE!</v>
      </c>
      <c r="E245" s="0" t="e">
        <f aca="true">MAX(0,D245*(1+(_xlfn.NORM.INV(RAND(),Inputs!$D$39,Inputs!$C$39)))-'Year Schedule'!$K$6+'Year Schedule'!$L$6)</f>
        <v>#VALUE!</v>
      </c>
      <c r="F245" s="0" t="e">
        <f aca="true">MAX(0,E245*(1+(_xlfn.NORM.INV(RAND(),Inputs!$D$39,Inputs!$C$39)))-'Year Schedule'!$K$7+'Year Schedule'!$L$7)</f>
        <v>#VALUE!</v>
      </c>
      <c r="G245" s="0" t="e">
        <f aca="true">MAX(0,F245*(1+(_xlfn.NORM.INV(RAND(),Inputs!$D$39,Inputs!$C$39)))-'Year Schedule'!$K$8+'Year Schedule'!$L$8)</f>
        <v>#VALUE!</v>
      </c>
      <c r="H245" s="0" t="e">
        <f aca="true">MAX(0,G245*(1+(_xlfn.NORM.INV(RAND(),Inputs!$D$39,Inputs!$C$39)))-'Year Schedule'!$K$9+'Year Schedule'!$L$9)</f>
        <v>#VALUE!</v>
      </c>
      <c r="I245" s="0" t="e">
        <f aca="true">MAX(0,H245*(1+(_xlfn.NORM.INV(RAND(),Inputs!$D$39,Inputs!$C$39)))-'Year Schedule'!$K$10+'Year Schedule'!$L$10)</f>
        <v>#VALUE!</v>
      </c>
      <c r="J245" s="0" t="e">
        <f aca="true">MAX(0,I245*(1+(_xlfn.NORM.INV(RAND(),Inputs!$D$39,Inputs!$C$39)))-'Year Schedule'!$K$11+'Year Schedule'!$L$11)</f>
        <v>#VALUE!</v>
      </c>
      <c r="K245" s="0" t="e">
        <f aca="true">MAX(0,J245*(1+(_xlfn.NORM.INV(RAND(),Inputs!$D$39,Inputs!$C$39)))-'Year Schedule'!$K$12+'Year Schedule'!$L$12)</f>
        <v>#VALUE!</v>
      </c>
      <c r="L245" s="0" t="e">
        <f aca="true">MAX(0,K245*(1+(_xlfn.NORM.INV(RAND(),Inputs!$D$39,Inputs!$C$39)))-'Year Schedule'!$K$13+'Year Schedule'!$L$13)</f>
        <v>#VALUE!</v>
      </c>
      <c r="M245" s="0" t="e">
        <f aca="true">MAX(0,L245*(1+(_xlfn.NORM.INV(RAND(),Inputs!$D$39,Inputs!$C$39)))-'Year Schedule'!$K$14+'Year Schedule'!$L$14)</f>
        <v>#VALUE!</v>
      </c>
      <c r="N245" s="0" t="e">
        <f aca="true">MAX(0,M245*(1+(_xlfn.NORM.INV(RAND(),Inputs!$D$39,Inputs!$C$39)))-'Year Schedule'!$K$15+'Year Schedule'!$L$15)</f>
        <v>#VALUE!</v>
      </c>
      <c r="O245" s="0" t="e">
        <f aca="true">MAX(0,N245*(1+(_xlfn.NORM.INV(RAND(),Inputs!$D$39,Inputs!$C$39)))-'Year Schedule'!$K$16+'Year Schedule'!$L$16)</f>
        <v>#VALUE!</v>
      </c>
      <c r="P245" s="0" t="e">
        <f aca="true">MAX(0,O245*(1+(_xlfn.NORM.INV(RAND(),Inputs!$D$39,Inputs!$C$39)))-'Year Schedule'!$K$17+'Year Schedule'!$L$17)</f>
        <v>#VALUE!</v>
      </c>
      <c r="Q245" s="0" t="e">
        <f aca="true">MAX(0,P245*(1+(_xlfn.NORM.INV(RAND(),Inputs!$D$39,Inputs!$C$39)))-'Year Schedule'!$K$18+'Year Schedule'!$L$18)</f>
        <v>#VALUE!</v>
      </c>
      <c r="R245" s="0" t="e">
        <f aca="true">MAX(0,Q245*(1+(_xlfn.NORM.INV(RAND(),Inputs!$D$39,Inputs!$C$39)))-'Year Schedule'!$K$19+'Year Schedule'!$L$19)</f>
        <v>#VALUE!</v>
      </c>
      <c r="S245" s="0" t="e">
        <f aca="true">MAX(0,R245*(1+(_xlfn.NORM.INV(RAND(),Inputs!$D$39,Inputs!$C$39)))-'Year Schedule'!$K$20+'Year Schedule'!$L$20)</f>
        <v>#VALUE!</v>
      </c>
      <c r="T245" s="0" t="e">
        <f aca="true">MAX(0,S245*(1+(_xlfn.NORM.INV(RAND(),Inputs!$D$39,Inputs!$C$39)))-'Year Schedule'!$K$21+'Year Schedule'!$L$21)</f>
        <v>#VALUE!</v>
      </c>
      <c r="U245" s="0" t="e">
        <f aca="true">MAX(0,T245*(1+(_xlfn.NORM.INV(RAND(),Inputs!$D$39,Inputs!$C$39)))-'Year Schedule'!$K$22+'Year Schedule'!$L$22)</f>
        <v>#VALUE!</v>
      </c>
      <c r="V245" s="0" t="e">
        <f aca="true">MAX(0,U245*(1+(_xlfn.NORM.INV(RAND(),Inputs!$D$39,Inputs!$C$39)))-'Year Schedule'!$K$23+'Year Schedule'!$L$23)</f>
        <v>#VALUE!</v>
      </c>
      <c r="W245" s="0" t="e">
        <f aca="true">MAX(0,V245*(1+(_xlfn.NORM.INV(RAND(),Inputs!$D$39,Inputs!$C$39)))-'Year Schedule'!$K$24+'Year Schedule'!$L$24)</f>
        <v>#VALUE!</v>
      </c>
      <c r="X245" s="0" t="e">
        <f aca="true">MAX(0,W245*(1+(_xlfn.NORM.INV(RAND(),Inputs!$D$39,Inputs!$C$39)))-'Year Schedule'!$K$25+'Year Schedule'!$L$25)</f>
        <v>#VALUE!</v>
      </c>
      <c r="Y245" s="0" t="e">
        <f aca="true">MAX(0,X245*(1+(_xlfn.NORM.INV(RAND(),Inputs!$D$39,Inputs!$C$39)))-'Year Schedule'!$K$26+'Year Schedule'!$L$26)</f>
        <v>#VALUE!</v>
      </c>
      <c r="Z245" s="0" t="e">
        <f aca="true">MAX(0,Y245*(1+(_xlfn.NORM.INV(RAND(),Inputs!$D$39,Inputs!$C$39)))-'Year Schedule'!$K$27+'Year Schedule'!$L$27)</f>
        <v>#VALUE!</v>
      </c>
      <c r="AA245" s="0" t="e">
        <f aca="true">MAX(0,Z245*(1+(_xlfn.NORM.INV(RAND(),Inputs!$D$39,Inputs!$C$39)))-'Year Schedule'!$K$28+'Year Schedule'!$L$28)</f>
        <v>#VALUE!</v>
      </c>
      <c r="AB245" s="0" t="e">
        <f aca="true">MAX(0,AA245*(1+(_xlfn.NORM.INV(RAND(),Inputs!$D$39,Inputs!$C$39)))-'Year Schedule'!$K$29+'Year Schedule'!$L$29)</f>
        <v>#VALUE!</v>
      </c>
      <c r="AC245" s="0" t="e">
        <f aca="true">MAX(0,AB245*(1+(_xlfn.NORM.INV(RAND(),Inputs!$D$39,Inputs!$C$39)))-'Year Schedule'!$K$30+'Year Schedule'!$L$30)</f>
        <v>#VALUE!</v>
      </c>
      <c r="AD245" s="0" t="e">
        <f aca="true">MAX(0,AC245*(1+(_xlfn.NORM.INV(RAND(),Inputs!$D$39,Inputs!$C$39)))-'Year Schedule'!$K$31+'Year Schedule'!$L$31)</f>
        <v>#VALUE!</v>
      </c>
      <c r="AE245" s="0" t="e">
        <f aca="true">MAX(0,AD245*(1+(_xlfn.NORM.INV(RAND(),Inputs!$D$39,Inputs!$C$39)))-'Year Schedule'!$K$32+'Year Schedule'!$L$32)</f>
        <v>#VALUE!</v>
      </c>
      <c r="AF245" s="0" t="e">
        <f aca="true">MAX(0,AE245*(1+(_xlfn.NORM.INV(RAND(),Inputs!$D$39,Inputs!$C$39)))-'Year Schedule'!$K$33+'Year Schedule'!$L$33)</f>
        <v>#VALUE!</v>
      </c>
      <c r="AG245" s="0" t="e">
        <f aca="true">MAX(0,AF245*(1+(_xlfn.NORM.INV(RAND(),Inputs!$D$39,Inputs!$C$39)))-'Year Schedule'!$K$34+'Year Schedule'!$L$34)</f>
        <v>#VALUE!</v>
      </c>
      <c r="AH245" s="0" t="e">
        <f aca="true">MAX(0,AG245*(1+(_xlfn.NORM.INV(RAND(),Inputs!$D$39,Inputs!$C$39)))-'Year Schedule'!$K$35+'Year Schedule'!$L$35)</f>
        <v>#VALUE!</v>
      </c>
      <c r="AI245" s="0" t="e">
        <f aca="true">MAX(0,AH245*(1+(_xlfn.NORM.INV(RAND(),Inputs!$D$39,Inputs!$C$39)))-'Year Schedule'!$K$36+'Year Schedule'!$L$36)</f>
        <v>#VALUE!</v>
      </c>
      <c r="AJ245" s="0" t="e">
        <f aca="true">MAX(0,AI245*(1+(_xlfn.NORM.INV(RAND(),Inputs!$D$39,Inputs!$C$39)))-'Year Schedule'!$K$37+'Year Schedule'!$L$37)</f>
        <v>#VALUE!</v>
      </c>
      <c r="AK245" s="0" t="e">
        <f aca="true">MAX(0,AJ245*(1+(_xlfn.NORM.INV(RAND(),Inputs!$D$39,Inputs!$C$39)))-'Year Schedule'!$K$38+'Year Schedule'!$L$38)</f>
        <v>#VALUE!</v>
      </c>
      <c r="AL245" s="0" t="e">
        <f aca="true">MAX(0,AK245*(1+(_xlfn.NORM.INV(RAND(),Inputs!$D$39,Inputs!$C$39)))-'Year Schedule'!$K$39+'Year Schedule'!$L$39)</f>
        <v>#VALUE!</v>
      </c>
      <c r="AM245" s="0" t="e">
        <f aca="true">MAX(0,AL245*(1+(_xlfn.NORM.INV(RAND(),Inputs!$D$39,Inputs!$C$39)))-'Year Schedule'!$K$40+'Year Schedule'!$L$40)</f>
        <v>#VALUE!</v>
      </c>
      <c r="AN245" s="0" t="e">
        <f aca="true">MAX(0,AM245*(1+(_xlfn.NORM.INV(RAND(),Inputs!$D$39,Inputs!$C$39)))-'Year Schedule'!$K$41+'Year Schedule'!$L$41)</f>
        <v>#VALUE!</v>
      </c>
      <c r="AO245" s="0" t="e">
        <f aca="true">MAX(0,AN245*(1+(_xlfn.NORM.INV(RAND(),Inputs!$D$39,Inputs!$C$39)))-'Year Schedule'!$K$42+'Year Schedule'!$L$42)</f>
        <v>#VALUE!</v>
      </c>
      <c r="AP245" s="0" t="e">
        <f aca="true">MAX(0,AO245*(1+(_xlfn.NORM.INV(RAND(),Inputs!$D$39,Inputs!$C$39)))-'Year Schedule'!$K$43+'Year Schedule'!$L$43)</f>
        <v>#VALUE!</v>
      </c>
      <c r="AQ245" s="0" t="e">
        <f aca="true">MAX(0,AP245*(1+(_xlfn.NORM.INV(RAND(),Inputs!$D$39,Inputs!$C$39)))-'Year Schedule'!$K$44+'Year Schedule'!$L$44)</f>
        <v>#VALUE!</v>
      </c>
      <c r="AR245" s="0" t="e">
        <f aca="true">MAX(0,AQ245*(1+(_xlfn.NORM.INV(RAND(),Inputs!$D$39,Inputs!$C$39)))-'Year Schedule'!$K$45+'Year Schedule'!$L$45)</f>
        <v>#VALUE!</v>
      </c>
      <c r="AS245" s="0" t="e">
        <f aca="true">MAX(0,AR245*(1+(_xlfn.NORM.INV(RAND(),Inputs!$D$39,Inputs!$C$39)))-'Year Schedule'!$K$46+'Year Schedule'!$L$46)</f>
        <v>#VALUE!</v>
      </c>
      <c r="AT245" s="0" t="e">
        <f aca="true">MAX(0,AS245*(1+(_xlfn.NORM.INV(RAND(),Inputs!$D$39,Inputs!$C$39)))-'Year Schedule'!$K$47+'Year Schedule'!$L$47)</f>
        <v>#VALUE!</v>
      </c>
      <c r="AU245" s="0" t="e">
        <f aca="true">MAX(0,AT245*(1+(_xlfn.NORM.INV(RAND(),Inputs!$D$39,Inputs!$C$39)))-'Year Schedule'!$K$48+'Year Schedule'!$L$48)</f>
        <v>#VALUE!</v>
      </c>
      <c r="AV245" s="0" t="e">
        <f aca="true">MAX(0,AU245*(1+(_xlfn.NORM.INV(RAND(),Inputs!$D$39,Inputs!$C$39)))-'Year Schedule'!$K$49+'Year Schedule'!$L$49)</f>
        <v>#VALUE!</v>
      </c>
      <c r="AW245" s="0" t="e">
        <f aca="true">MAX(0,AV245*(1+(_xlfn.NORM.INV(RAND(),Inputs!$D$39,Inputs!$C$39)))-'Year Schedule'!$K$50+'Year Schedule'!$L$50)</f>
        <v>#VALUE!</v>
      </c>
      <c r="AX245" s="0" t="e">
        <f aca="true">MAX(0,AW245*(1+(_xlfn.NORM.INV(RAND(),Inputs!$D$39,Inputs!$C$39)))-'Year Schedule'!$K$51+'Year Schedule'!$L$51)</f>
        <v>#VALUE!</v>
      </c>
      <c r="AY245" s="0" t="e">
        <f aca="true">MAX(0,AX245*(1+(_xlfn.NORM.INV(RAND(),Inputs!$D$39,Inputs!$C$39)))-'Year Schedule'!$K$52+'Year Schedule'!$L$52)</f>
        <v>#VALUE!</v>
      </c>
      <c r="AZ245" s="0" t="e">
        <f aca="true">MAX(0,AY245*(1+(_xlfn.NORM.INV(RAND(),Inputs!$D$39,Inputs!$C$39)))-'Year Schedule'!$K$53+'Year Schedule'!$L$53)</f>
        <v>#VALUE!</v>
      </c>
      <c r="BA245" s="0" t="e">
        <f aca="false">INDEX(C245:AZ245,1,Inputs!$C$6)</f>
        <v>#VALUE!</v>
      </c>
      <c r="BB245" s="0" t="n">
        <f aca="false">IFERROR(EXP(SUMPRODUCT(LN((C245:INDEX(C245:AZ245,1,Inputs!$C$6)+$C$1004:INDEX($C$1004:$AZ$1004,1,Inputs!$C$6))/B245:INDEX(B245:AY245,1,Inputs!$C$6)))/Inputs!$C$6)-1,-1)</f>
        <v>-1</v>
      </c>
    </row>
    <row r="246" customFormat="false" ht="15" hidden="false" customHeight="true" outlineLevel="0" collapsed="false">
      <c r="A246" s="0" t="n">
        <v>244</v>
      </c>
      <c r="B246" s="177" t="n">
        <f aca="false">Inputs!$C$38</f>
        <v>0</v>
      </c>
      <c r="C246" s="0" t="e">
        <f aca="true">MAX(0,B246*(1+(_xlfn.NORM.INV(RAND(),Inputs!$D$39,Inputs!$C$39)))-'Year Schedule'!$K$4+'Year Schedule'!$L$4)</f>
        <v>#VALUE!</v>
      </c>
      <c r="D246" s="0" t="e">
        <f aca="true">MAX(0,C246*(1+(_xlfn.NORM.INV(RAND(),Inputs!$D$39,Inputs!$C$39)))-'Year Schedule'!$K$5+'Year Schedule'!$L$5)</f>
        <v>#VALUE!</v>
      </c>
      <c r="E246" s="0" t="e">
        <f aca="true">MAX(0,D246*(1+(_xlfn.NORM.INV(RAND(),Inputs!$D$39,Inputs!$C$39)))-'Year Schedule'!$K$6+'Year Schedule'!$L$6)</f>
        <v>#VALUE!</v>
      </c>
      <c r="F246" s="0" t="e">
        <f aca="true">MAX(0,E246*(1+(_xlfn.NORM.INV(RAND(),Inputs!$D$39,Inputs!$C$39)))-'Year Schedule'!$K$7+'Year Schedule'!$L$7)</f>
        <v>#VALUE!</v>
      </c>
      <c r="G246" s="0" t="e">
        <f aca="true">MAX(0,F246*(1+(_xlfn.NORM.INV(RAND(),Inputs!$D$39,Inputs!$C$39)))-'Year Schedule'!$K$8+'Year Schedule'!$L$8)</f>
        <v>#VALUE!</v>
      </c>
      <c r="H246" s="0" t="e">
        <f aca="true">MAX(0,G246*(1+(_xlfn.NORM.INV(RAND(),Inputs!$D$39,Inputs!$C$39)))-'Year Schedule'!$K$9+'Year Schedule'!$L$9)</f>
        <v>#VALUE!</v>
      </c>
      <c r="I246" s="0" t="e">
        <f aca="true">MAX(0,H246*(1+(_xlfn.NORM.INV(RAND(),Inputs!$D$39,Inputs!$C$39)))-'Year Schedule'!$K$10+'Year Schedule'!$L$10)</f>
        <v>#VALUE!</v>
      </c>
      <c r="J246" s="0" t="e">
        <f aca="true">MAX(0,I246*(1+(_xlfn.NORM.INV(RAND(),Inputs!$D$39,Inputs!$C$39)))-'Year Schedule'!$K$11+'Year Schedule'!$L$11)</f>
        <v>#VALUE!</v>
      </c>
      <c r="K246" s="0" t="e">
        <f aca="true">MAX(0,J246*(1+(_xlfn.NORM.INV(RAND(),Inputs!$D$39,Inputs!$C$39)))-'Year Schedule'!$K$12+'Year Schedule'!$L$12)</f>
        <v>#VALUE!</v>
      </c>
      <c r="L246" s="0" t="e">
        <f aca="true">MAX(0,K246*(1+(_xlfn.NORM.INV(RAND(),Inputs!$D$39,Inputs!$C$39)))-'Year Schedule'!$K$13+'Year Schedule'!$L$13)</f>
        <v>#VALUE!</v>
      </c>
      <c r="M246" s="0" t="e">
        <f aca="true">MAX(0,L246*(1+(_xlfn.NORM.INV(RAND(),Inputs!$D$39,Inputs!$C$39)))-'Year Schedule'!$K$14+'Year Schedule'!$L$14)</f>
        <v>#VALUE!</v>
      </c>
      <c r="N246" s="0" t="e">
        <f aca="true">MAX(0,M246*(1+(_xlfn.NORM.INV(RAND(),Inputs!$D$39,Inputs!$C$39)))-'Year Schedule'!$K$15+'Year Schedule'!$L$15)</f>
        <v>#VALUE!</v>
      </c>
      <c r="O246" s="0" t="e">
        <f aca="true">MAX(0,N246*(1+(_xlfn.NORM.INV(RAND(),Inputs!$D$39,Inputs!$C$39)))-'Year Schedule'!$K$16+'Year Schedule'!$L$16)</f>
        <v>#VALUE!</v>
      </c>
      <c r="P246" s="0" t="e">
        <f aca="true">MAX(0,O246*(1+(_xlfn.NORM.INV(RAND(),Inputs!$D$39,Inputs!$C$39)))-'Year Schedule'!$K$17+'Year Schedule'!$L$17)</f>
        <v>#VALUE!</v>
      </c>
      <c r="Q246" s="0" t="e">
        <f aca="true">MAX(0,P246*(1+(_xlfn.NORM.INV(RAND(),Inputs!$D$39,Inputs!$C$39)))-'Year Schedule'!$K$18+'Year Schedule'!$L$18)</f>
        <v>#VALUE!</v>
      </c>
      <c r="R246" s="0" t="e">
        <f aca="true">MAX(0,Q246*(1+(_xlfn.NORM.INV(RAND(),Inputs!$D$39,Inputs!$C$39)))-'Year Schedule'!$K$19+'Year Schedule'!$L$19)</f>
        <v>#VALUE!</v>
      </c>
      <c r="S246" s="0" t="e">
        <f aca="true">MAX(0,R246*(1+(_xlfn.NORM.INV(RAND(),Inputs!$D$39,Inputs!$C$39)))-'Year Schedule'!$K$20+'Year Schedule'!$L$20)</f>
        <v>#VALUE!</v>
      </c>
      <c r="T246" s="0" t="e">
        <f aca="true">MAX(0,S246*(1+(_xlfn.NORM.INV(RAND(),Inputs!$D$39,Inputs!$C$39)))-'Year Schedule'!$K$21+'Year Schedule'!$L$21)</f>
        <v>#VALUE!</v>
      </c>
      <c r="U246" s="0" t="e">
        <f aca="true">MAX(0,T246*(1+(_xlfn.NORM.INV(RAND(),Inputs!$D$39,Inputs!$C$39)))-'Year Schedule'!$K$22+'Year Schedule'!$L$22)</f>
        <v>#VALUE!</v>
      </c>
      <c r="V246" s="0" t="e">
        <f aca="true">MAX(0,U246*(1+(_xlfn.NORM.INV(RAND(),Inputs!$D$39,Inputs!$C$39)))-'Year Schedule'!$K$23+'Year Schedule'!$L$23)</f>
        <v>#VALUE!</v>
      </c>
      <c r="W246" s="0" t="e">
        <f aca="true">MAX(0,V246*(1+(_xlfn.NORM.INV(RAND(),Inputs!$D$39,Inputs!$C$39)))-'Year Schedule'!$K$24+'Year Schedule'!$L$24)</f>
        <v>#VALUE!</v>
      </c>
      <c r="X246" s="0" t="e">
        <f aca="true">MAX(0,W246*(1+(_xlfn.NORM.INV(RAND(),Inputs!$D$39,Inputs!$C$39)))-'Year Schedule'!$K$25+'Year Schedule'!$L$25)</f>
        <v>#VALUE!</v>
      </c>
      <c r="Y246" s="0" t="e">
        <f aca="true">MAX(0,X246*(1+(_xlfn.NORM.INV(RAND(),Inputs!$D$39,Inputs!$C$39)))-'Year Schedule'!$K$26+'Year Schedule'!$L$26)</f>
        <v>#VALUE!</v>
      </c>
      <c r="Z246" s="0" t="e">
        <f aca="true">MAX(0,Y246*(1+(_xlfn.NORM.INV(RAND(),Inputs!$D$39,Inputs!$C$39)))-'Year Schedule'!$K$27+'Year Schedule'!$L$27)</f>
        <v>#VALUE!</v>
      </c>
      <c r="AA246" s="0" t="e">
        <f aca="true">MAX(0,Z246*(1+(_xlfn.NORM.INV(RAND(),Inputs!$D$39,Inputs!$C$39)))-'Year Schedule'!$K$28+'Year Schedule'!$L$28)</f>
        <v>#VALUE!</v>
      </c>
      <c r="AB246" s="0" t="e">
        <f aca="true">MAX(0,AA246*(1+(_xlfn.NORM.INV(RAND(),Inputs!$D$39,Inputs!$C$39)))-'Year Schedule'!$K$29+'Year Schedule'!$L$29)</f>
        <v>#VALUE!</v>
      </c>
      <c r="AC246" s="0" t="e">
        <f aca="true">MAX(0,AB246*(1+(_xlfn.NORM.INV(RAND(),Inputs!$D$39,Inputs!$C$39)))-'Year Schedule'!$K$30+'Year Schedule'!$L$30)</f>
        <v>#VALUE!</v>
      </c>
      <c r="AD246" s="0" t="e">
        <f aca="true">MAX(0,AC246*(1+(_xlfn.NORM.INV(RAND(),Inputs!$D$39,Inputs!$C$39)))-'Year Schedule'!$K$31+'Year Schedule'!$L$31)</f>
        <v>#VALUE!</v>
      </c>
      <c r="AE246" s="0" t="e">
        <f aca="true">MAX(0,AD246*(1+(_xlfn.NORM.INV(RAND(),Inputs!$D$39,Inputs!$C$39)))-'Year Schedule'!$K$32+'Year Schedule'!$L$32)</f>
        <v>#VALUE!</v>
      </c>
      <c r="AF246" s="0" t="e">
        <f aca="true">MAX(0,AE246*(1+(_xlfn.NORM.INV(RAND(),Inputs!$D$39,Inputs!$C$39)))-'Year Schedule'!$K$33+'Year Schedule'!$L$33)</f>
        <v>#VALUE!</v>
      </c>
      <c r="AG246" s="0" t="e">
        <f aca="true">MAX(0,AF246*(1+(_xlfn.NORM.INV(RAND(),Inputs!$D$39,Inputs!$C$39)))-'Year Schedule'!$K$34+'Year Schedule'!$L$34)</f>
        <v>#VALUE!</v>
      </c>
      <c r="AH246" s="0" t="e">
        <f aca="true">MAX(0,AG246*(1+(_xlfn.NORM.INV(RAND(),Inputs!$D$39,Inputs!$C$39)))-'Year Schedule'!$K$35+'Year Schedule'!$L$35)</f>
        <v>#VALUE!</v>
      </c>
      <c r="AI246" s="0" t="e">
        <f aca="true">MAX(0,AH246*(1+(_xlfn.NORM.INV(RAND(),Inputs!$D$39,Inputs!$C$39)))-'Year Schedule'!$K$36+'Year Schedule'!$L$36)</f>
        <v>#VALUE!</v>
      </c>
      <c r="AJ246" s="0" t="e">
        <f aca="true">MAX(0,AI246*(1+(_xlfn.NORM.INV(RAND(),Inputs!$D$39,Inputs!$C$39)))-'Year Schedule'!$K$37+'Year Schedule'!$L$37)</f>
        <v>#VALUE!</v>
      </c>
      <c r="AK246" s="0" t="e">
        <f aca="true">MAX(0,AJ246*(1+(_xlfn.NORM.INV(RAND(),Inputs!$D$39,Inputs!$C$39)))-'Year Schedule'!$K$38+'Year Schedule'!$L$38)</f>
        <v>#VALUE!</v>
      </c>
      <c r="AL246" s="0" t="e">
        <f aca="true">MAX(0,AK246*(1+(_xlfn.NORM.INV(RAND(),Inputs!$D$39,Inputs!$C$39)))-'Year Schedule'!$K$39+'Year Schedule'!$L$39)</f>
        <v>#VALUE!</v>
      </c>
      <c r="AM246" s="0" t="e">
        <f aca="true">MAX(0,AL246*(1+(_xlfn.NORM.INV(RAND(),Inputs!$D$39,Inputs!$C$39)))-'Year Schedule'!$K$40+'Year Schedule'!$L$40)</f>
        <v>#VALUE!</v>
      </c>
      <c r="AN246" s="0" t="e">
        <f aca="true">MAX(0,AM246*(1+(_xlfn.NORM.INV(RAND(),Inputs!$D$39,Inputs!$C$39)))-'Year Schedule'!$K$41+'Year Schedule'!$L$41)</f>
        <v>#VALUE!</v>
      </c>
      <c r="AO246" s="0" t="e">
        <f aca="true">MAX(0,AN246*(1+(_xlfn.NORM.INV(RAND(),Inputs!$D$39,Inputs!$C$39)))-'Year Schedule'!$K$42+'Year Schedule'!$L$42)</f>
        <v>#VALUE!</v>
      </c>
      <c r="AP246" s="0" t="e">
        <f aca="true">MAX(0,AO246*(1+(_xlfn.NORM.INV(RAND(),Inputs!$D$39,Inputs!$C$39)))-'Year Schedule'!$K$43+'Year Schedule'!$L$43)</f>
        <v>#VALUE!</v>
      </c>
      <c r="AQ246" s="0" t="e">
        <f aca="true">MAX(0,AP246*(1+(_xlfn.NORM.INV(RAND(),Inputs!$D$39,Inputs!$C$39)))-'Year Schedule'!$K$44+'Year Schedule'!$L$44)</f>
        <v>#VALUE!</v>
      </c>
      <c r="AR246" s="0" t="e">
        <f aca="true">MAX(0,AQ246*(1+(_xlfn.NORM.INV(RAND(),Inputs!$D$39,Inputs!$C$39)))-'Year Schedule'!$K$45+'Year Schedule'!$L$45)</f>
        <v>#VALUE!</v>
      </c>
      <c r="AS246" s="0" t="e">
        <f aca="true">MAX(0,AR246*(1+(_xlfn.NORM.INV(RAND(),Inputs!$D$39,Inputs!$C$39)))-'Year Schedule'!$K$46+'Year Schedule'!$L$46)</f>
        <v>#VALUE!</v>
      </c>
      <c r="AT246" s="0" t="e">
        <f aca="true">MAX(0,AS246*(1+(_xlfn.NORM.INV(RAND(),Inputs!$D$39,Inputs!$C$39)))-'Year Schedule'!$K$47+'Year Schedule'!$L$47)</f>
        <v>#VALUE!</v>
      </c>
      <c r="AU246" s="0" t="e">
        <f aca="true">MAX(0,AT246*(1+(_xlfn.NORM.INV(RAND(),Inputs!$D$39,Inputs!$C$39)))-'Year Schedule'!$K$48+'Year Schedule'!$L$48)</f>
        <v>#VALUE!</v>
      </c>
      <c r="AV246" s="0" t="e">
        <f aca="true">MAX(0,AU246*(1+(_xlfn.NORM.INV(RAND(),Inputs!$D$39,Inputs!$C$39)))-'Year Schedule'!$K$49+'Year Schedule'!$L$49)</f>
        <v>#VALUE!</v>
      </c>
      <c r="AW246" s="0" t="e">
        <f aca="true">MAX(0,AV246*(1+(_xlfn.NORM.INV(RAND(),Inputs!$D$39,Inputs!$C$39)))-'Year Schedule'!$K$50+'Year Schedule'!$L$50)</f>
        <v>#VALUE!</v>
      </c>
      <c r="AX246" s="0" t="e">
        <f aca="true">MAX(0,AW246*(1+(_xlfn.NORM.INV(RAND(),Inputs!$D$39,Inputs!$C$39)))-'Year Schedule'!$K$51+'Year Schedule'!$L$51)</f>
        <v>#VALUE!</v>
      </c>
      <c r="AY246" s="0" t="e">
        <f aca="true">MAX(0,AX246*(1+(_xlfn.NORM.INV(RAND(),Inputs!$D$39,Inputs!$C$39)))-'Year Schedule'!$K$52+'Year Schedule'!$L$52)</f>
        <v>#VALUE!</v>
      </c>
      <c r="AZ246" s="0" t="e">
        <f aca="true">MAX(0,AY246*(1+(_xlfn.NORM.INV(RAND(),Inputs!$D$39,Inputs!$C$39)))-'Year Schedule'!$K$53+'Year Schedule'!$L$53)</f>
        <v>#VALUE!</v>
      </c>
      <c r="BA246" s="0" t="e">
        <f aca="false">INDEX(C246:AZ246,1,Inputs!$C$6)</f>
        <v>#VALUE!</v>
      </c>
      <c r="BB246" s="0" t="n">
        <f aca="false">IFERROR(EXP(SUMPRODUCT(LN((C246:INDEX(C246:AZ246,1,Inputs!$C$6)+$C$1004:INDEX($C$1004:$AZ$1004,1,Inputs!$C$6))/B246:INDEX(B246:AY246,1,Inputs!$C$6)))/Inputs!$C$6)-1,-1)</f>
        <v>-1</v>
      </c>
    </row>
    <row r="247" customFormat="false" ht="15" hidden="false" customHeight="true" outlineLevel="0" collapsed="false">
      <c r="A247" s="0" t="n">
        <v>245</v>
      </c>
      <c r="B247" s="177" t="n">
        <f aca="false">Inputs!$C$38</f>
        <v>0</v>
      </c>
      <c r="C247" s="0" t="e">
        <f aca="true">MAX(0,B247*(1+(_xlfn.NORM.INV(RAND(),Inputs!$D$39,Inputs!$C$39)))-'Year Schedule'!$K$4+'Year Schedule'!$L$4)</f>
        <v>#VALUE!</v>
      </c>
      <c r="D247" s="0" t="e">
        <f aca="true">MAX(0,C247*(1+(_xlfn.NORM.INV(RAND(),Inputs!$D$39,Inputs!$C$39)))-'Year Schedule'!$K$5+'Year Schedule'!$L$5)</f>
        <v>#VALUE!</v>
      </c>
      <c r="E247" s="0" t="e">
        <f aca="true">MAX(0,D247*(1+(_xlfn.NORM.INV(RAND(),Inputs!$D$39,Inputs!$C$39)))-'Year Schedule'!$K$6+'Year Schedule'!$L$6)</f>
        <v>#VALUE!</v>
      </c>
      <c r="F247" s="0" t="e">
        <f aca="true">MAX(0,E247*(1+(_xlfn.NORM.INV(RAND(),Inputs!$D$39,Inputs!$C$39)))-'Year Schedule'!$K$7+'Year Schedule'!$L$7)</f>
        <v>#VALUE!</v>
      </c>
      <c r="G247" s="0" t="e">
        <f aca="true">MAX(0,F247*(1+(_xlfn.NORM.INV(RAND(),Inputs!$D$39,Inputs!$C$39)))-'Year Schedule'!$K$8+'Year Schedule'!$L$8)</f>
        <v>#VALUE!</v>
      </c>
      <c r="H247" s="0" t="e">
        <f aca="true">MAX(0,G247*(1+(_xlfn.NORM.INV(RAND(),Inputs!$D$39,Inputs!$C$39)))-'Year Schedule'!$K$9+'Year Schedule'!$L$9)</f>
        <v>#VALUE!</v>
      </c>
      <c r="I247" s="0" t="e">
        <f aca="true">MAX(0,H247*(1+(_xlfn.NORM.INV(RAND(),Inputs!$D$39,Inputs!$C$39)))-'Year Schedule'!$K$10+'Year Schedule'!$L$10)</f>
        <v>#VALUE!</v>
      </c>
      <c r="J247" s="0" t="e">
        <f aca="true">MAX(0,I247*(1+(_xlfn.NORM.INV(RAND(),Inputs!$D$39,Inputs!$C$39)))-'Year Schedule'!$K$11+'Year Schedule'!$L$11)</f>
        <v>#VALUE!</v>
      </c>
      <c r="K247" s="0" t="e">
        <f aca="true">MAX(0,J247*(1+(_xlfn.NORM.INV(RAND(),Inputs!$D$39,Inputs!$C$39)))-'Year Schedule'!$K$12+'Year Schedule'!$L$12)</f>
        <v>#VALUE!</v>
      </c>
      <c r="L247" s="0" t="e">
        <f aca="true">MAX(0,K247*(1+(_xlfn.NORM.INV(RAND(),Inputs!$D$39,Inputs!$C$39)))-'Year Schedule'!$K$13+'Year Schedule'!$L$13)</f>
        <v>#VALUE!</v>
      </c>
      <c r="M247" s="0" t="e">
        <f aca="true">MAX(0,L247*(1+(_xlfn.NORM.INV(RAND(),Inputs!$D$39,Inputs!$C$39)))-'Year Schedule'!$K$14+'Year Schedule'!$L$14)</f>
        <v>#VALUE!</v>
      </c>
      <c r="N247" s="0" t="e">
        <f aca="true">MAX(0,M247*(1+(_xlfn.NORM.INV(RAND(),Inputs!$D$39,Inputs!$C$39)))-'Year Schedule'!$K$15+'Year Schedule'!$L$15)</f>
        <v>#VALUE!</v>
      </c>
      <c r="O247" s="0" t="e">
        <f aca="true">MAX(0,N247*(1+(_xlfn.NORM.INV(RAND(),Inputs!$D$39,Inputs!$C$39)))-'Year Schedule'!$K$16+'Year Schedule'!$L$16)</f>
        <v>#VALUE!</v>
      </c>
      <c r="P247" s="0" t="e">
        <f aca="true">MAX(0,O247*(1+(_xlfn.NORM.INV(RAND(),Inputs!$D$39,Inputs!$C$39)))-'Year Schedule'!$K$17+'Year Schedule'!$L$17)</f>
        <v>#VALUE!</v>
      </c>
      <c r="Q247" s="0" t="e">
        <f aca="true">MAX(0,P247*(1+(_xlfn.NORM.INV(RAND(),Inputs!$D$39,Inputs!$C$39)))-'Year Schedule'!$K$18+'Year Schedule'!$L$18)</f>
        <v>#VALUE!</v>
      </c>
      <c r="R247" s="0" t="e">
        <f aca="true">MAX(0,Q247*(1+(_xlfn.NORM.INV(RAND(),Inputs!$D$39,Inputs!$C$39)))-'Year Schedule'!$K$19+'Year Schedule'!$L$19)</f>
        <v>#VALUE!</v>
      </c>
      <c r="S247" s="0" t="e">
        <f aca="true">MAX(0,R247*(1+(_xlfn.NORM.INV(RAND(),Inputs!$D$39,Inputs!$C$39)))-'Year Schedule'!$K$20+'Year Schedule'!$L$20)</f>
        <v>#VALUE!</v>
      </c>
      <c r="T247" s="0" t="e">
        <f aca="true">MAX(0,S247*(1+(_xlfn.NORM.INV(RAND(),Inputs!$D$39,Inputs!$C$39)))-'Year Schedule'!$K$21+'Year Schedule'!$L$21)</f>
        <v>#VALUE!</v>
      </c>
      <c r="U247" s="0" t="e">
        <f aca="true">MAX(0,T247*(1+(_xlfn.NORM.INV(RAND(),Inputs!$D$39,Inputs!$C$39)))-'Year Schedule'!$K$22+'Year Schedule'!$L$22)</f>
        <v>#VALUE!</v>
      </c>
      <c r="V247" s="0" t="e">
        <f aca="true">MAX(0,U247*(1+(_xlfn.NORM.INV(RAND(),Inputs!$D$39,Inputs!$C$39)))-'Year Schedule'!$K$23+'Year Schedule'!$L$23)</f>
        <v>#VALUE!</v>
      </c>
      <c r="W247" s="0" t="e">
        <f aca="true">MAX(0,V247*(1+(_xlfn.NORM.INV(RAND(),Inputs!$D$39,Inputs!$C$39)))-'Year Schedule'!$K$24+'Year Schedule'!$L$24)</f>
        <v>#VALUE!</v>
      </c>
      <c r="X247" s="0" t="e">
        <f aca="true">MAX(0,W247*(1+(_xlfn.NORM.INV(RAND(),Inputs!$D$39,Inputs!$C$39)))-'Year Schedule'!$K$25+'Year Schedule'!$L$25)</f>
        <v>#VALUE!</v>
      </c>
      <c r="Y247" s="0" t="e">
        <f aca="true">MAX(0,X247*(1+(_xlfn.NORM.INV(RAND(),Inputs!$D$39,Inputs!$C$39)))-'Year Schedule'!$K$26+'Year Schedule'!$L$26)</f>
        <v>#VALUE!</v>
      </c>
      <c r="Z247" s="0" t="e">
        <f aca="true">MAX(0,Y247*(1+(_xlfn.NORM.INV(RAND(),Inputs!$D$39,Inputs!$C$39)))-'Year Schedule'!$K$27+'Year Schedule'!$L$27)</f>
        <v>#VALUE!</v>
      </c>
      <c r="AA247" s="0" t="e">
        <f aca="true">MAX(0,Z247*(1+(_xlfn.NORM.INV(RAND(),Inputs!$D$39,Inputs!$C$39)))-'Year Schedule'!$K$28+'Year Schedule'!$L$28)</f>
        <v>#VALUE!</v>
      </c>
      <c r="AB247" s="0" t="e">
        <f aca="true">MAX(0,AA247*(1+(_xlfn.NORM.INV(RAND(),Inputs!$D$39,Inputs!$C$39)))-'Year Schedule'!$K$29+'Year Schedule'!$L$29)</f>
        <v>#VALUE!</v>
      </c>
      <c r="AC247" s="0" t="e">
        <f aca="true">MAX(0,AB247*(1+(_xlfn.NORM.INV(RAND(),Inputs!$D$39,Inputs!$C$39)))-'Year Schedule'!$K$30+'Year Schedule'!$L$30)</f>
        <v>#VALUE!</v>
      </c>
      <c r="AD247" s="0" t="e">
        <f aca="true">MAX(0,AC247*(1+(_xlfn.NORM.INV(RAND(),Inputs!$D$39,Inputs!$C$39)))-'Year Schedule'!$K$31+'Year Schedule'!$L$31)</f>
        <v>#VALUE!</v>
      </c>
      <c r="AE247" s="0" t="e">
        <f aca="true">MAX(0,AD247*(1+(_xlfn.NORM.INV(RAND(),Inputs!$D$39,Inputs!$C$39)))-'Year Schedule'!$K$32+'Year Schedule'!$L$32)</f>
        <v>#VALUE!</v>
      </c>
      <c r="AF247" s="0" t="e">
        <f aca="true">MAX(0,AE247*(1+(_xlfn.NORM.INV(RAND(),Inputs!$D$39,Inputs!$C$39)))-'Year Schedule'!$K$33+'Year Schedule'!$L$33)</f>
        <v>#VALUE!</v>
      </c>
      <c r="AG247" s="0" t="e">
        <f aca="true">MAX(0,AF247*(1+(_xlfn.NORM.INV(RAND(),Inputs!$D$39,Inputs!$C$39)))-'Year Schedule'!$K$34+'Year Schedule'!$L$34)</f>
        <v>#VALUE!</v>
      </c>
      <c r="AH247" s="0" t="e">
        <f aca="true">MAX(0,AG247*(1+(_xlfn.NORM.INV(RAND(),Inputs!$D$39,Inputs!$C$39)))-'Year Schedule'!$K$35+'Year Schedule'!$L$35)</f>
        <v>#VALUE!</v>
      </c>
      <c r="AI247" s="0" t="e">
        <f aca="true">MAX(0,AH247*(1+(_xlfn.NORM.INV(RAND(),Inputs!$D$39,Inputs!$C$39)))-'Year Schedule'!$K$36+'Year Schedule'!$L$36)</f>
        <v>#VALUE!</v>
      </c>
      <c r="AJ247" s="0" t="e">
        <f aca="true">MAX(0,AI247*(1+(_xlfn.NORM.INV(RAND(),Inputs!$D$39,Inputs!$C$39)))-'Year Schedule'!$K$37+'Year Schedule'!$L$37)</f>
        <v>#VALUE!</v>
      </c>
      <c r="AK247" s="0" t="e">
        <f aca="true">MAX(0,AJ247*(1+(_xlfn.NORM.INV(RAND(),Inputs!$D$39,Inputs!$C$39)))-'Year Schedule'!$K$38+'Year Schedule'!$L$38)</f>
        <v>#VALUE!</v>
      </c>
      <c r="AL247" s="0" t="e">
        <f aca="true">MAX(0,AK247*(1+(_xlfn.NORM.INV(RAND(),Inputs!$D$39,Inputs!$C$39)))-'Year Schedule'!$K$39+'Year Schedule'!$L$39)</f>
        <v>#VALUE!</v>
      </c>
      <c r="AM247" s="0" t="e">
        <f aca="true">MAX(0,AL247*(1+(_xlfn.NORM.INV(RAND(),Inputs!$D$39,Inputs!$C$39)))-'Year Schedule'!$K$40+'Year Schedule'!$L$40)</f>
        <v>#VALUE!</v>
      </c>
      <c r="AN247" s="0" t="e">
        <f aca="true">MAX(0,AM247*(1+(_xlfn.NORM.INV(RAND(),Inputs!$D$39,Inputs!$C$39)))-'Year Schedule'!$K$41+'Year Schedule'!$L$41)</f>
        <v>#VALUE!</v>
      </c>
      <c r="AO247" s="0" t="e">
        <f aca="true">MAX(0,AN247*(1+(_xlfn.NORM.INV(RAND(),Inputs!$D$39,Inputs!$C$39)))-'Year Schedule'!$K$42+'Year Schedule'!$L$42)</f>
        <v>#VALUE!</v>
      </c>
      <c r="AP247" s="0" t="e">
        <f aca="true">MAX(0,AO247*(1+(_xlfn.NORM.INV(RAND(),Inputs!$D$39,Inputs!$C$39)))-'Year Schedule'!$K$43+'Year Schedule'!$L$43)</f>
        <v>#VALUE!</v>
      </c>
      <c r="AQ247" s="0" t="e">
        <f aca="true">MAX(0,AP247*(1+(_xlfn.NORM.INV(RAND(),Inputs!$D$39,Inputs!$C$39)))-'Year Schedule'!$K$44+'Year Schedule'!$L$44)</f>
        <v>#VALUE!</v>
      </c>
      <c r="AR247" s="0" t="e">
        <f aca="true">MAX(0,AQ247*(1+(_xlfn.NORM.INV(RAND(),Inputs!$D$39,Inputs!$C$39)))-'Year Schedule'!$K$45+'Year Schedule'!$L$45)</f>
        <v>#VALUE!</v>
      </c>
      <c r="AS247" s="0" t="e">
        <f aca="true">MAX(0,AR247*(1+(_xlfn.NORM.INV(RAND(),Inputs!$D$39,Inputs!$C$39)))-'Year Schedule'!$K$46+'Year Schedule'!$L$46)</f>
        <v>#VALUE!</v>
      </c>
      <c r="AT247" s="0" t="e">
        <f aca="true">MAX(0,AS247*(1+(_xlfn.NORM.INV(RAND(),Inputs!$D$39,Inputs!$C$39)))-'Year Schedule'!$K$47+'Year Schedule'!$L$47)</f>
        <v>#VALUE!</v>
      </c>
      <c r="AU247" s="0" t="e">
        <f aca="true">MAX(0,AT247*(1+(_xlfn.NORM.INV(RAND(),Inputs!$D$39,Inputs!$C$39)))-'Year Schedule'!$K$48+'Year Schedule'!$L$48)</f>
        <v>#VALUE!</v>
      </c>
      <c r="AV247" s="0" t="e">
        <f aca="true">MAX(0,AU247*(1+(_xlfn.NORM.INV(RAND(),Inputs!$D$39,Inputs!$C$39)))-'Year Schedule'!$K$49+'Year Schedule'!$L$49)</f>
        <v>#VALUE!</v>
      </c>
      <c r="AW247" s="0" t="e">
        <f aca="true">MAX(0,AV247*(1+(_xlfn.NORM.INV(RAND(),Inputs!$D$39,Inputs!$C$39)))-'Year Schedule'!$K$50+'Year Schedule'!$L$50)</f>
        <v>#VALUE!</v>
      </c>
      <c r="AX247" s="0" t="e">
        <f aca="true">MAX(0,AW247*(1+(_xlfn.NORM.INV(RAND(),Inputs!$D$39,Inputs!$C$39)))-'Year Schedule'!$K$51+'Year Schedule'!$L$51)</f>
        <v>#VALUE!</v>
      </c>
      <c r="AY247" s="0" t="e">
        <f aca="true">MAX(0,AX247*(1+(_xlfn.NORM.INV(RAND(),Inputs!$D$39,Inputs!$C$39)))-'Year Schedule'!$K$52+'Year Schedule'!$L$52)</f>
        <v>#VALUE!</v>
      </c>
      <c r="AZ247" s="0" t="e">
        <f aca="true">MAX(0,AY247*(1+(_xlfn.NORM.INV(RAND(),Inputs!$D$39,Inputs!$C$39)))-'Year Schedule'!$K$53+'Year Schedule'!$L$53)</f>
        <v>#VALUE!</v>
      </c>
      <c r="BA247" s="0" t="e">
        <f aca="false">INDEX(C247:AZ247,1,Inputs!$C$6)</f>
        <v>#VALUE!</v>
      </c>
      <c r="BB247" s="0" t="n">
        <f aca="false">IFERROR(EXP(SUMPRODUCT(LN((C247:INDEX(C247:AZ247,1,Inputs!$C$6)+$C$1004:INDEX($C$1004:$AZ$1004,1,Inputs!$C$6))/B247:INDEX(B247:AY247,1,Inputs!$C$6)))/Inputs!$C$6)-1,-1)</f>
        <v>-1</v>
      </c>
    </row>
    <row r="248" customFormat="false" ht="15" hidden="false" customHeight="true" outlineLevel="0" collapsed="false">
      <c r="A248" s="0" t="n">
        <v>246</v>
      </c>
      <c r="B248" s="177" t="n">
        <f aca="false">Inputs!$C$38</f>
        <v>0</v>
      </c>
      <c r="C248" s="0" t="e">
        <f aca="true">MAX(0,B248*(1+(_xlfn.NORM.INV(RAND(),Inputs!$D$39,Inputs!$C$39)))-'Year Schedule'!$K$4+'Year Schedule'!$L$4)</f>
        <v>#VALUE!</v>
      </c>
      <c r="D248" s="0" t="e">
        <f aca="true">MAX(0,C248*(1+(_xlfn.NORM.INV(RAND(),Inputs!$D$39,Inputs!$C$39)))-'Year Schedule'!$K$5+'Year Schedule'!$L$5)</f>
        <v>#VALUE!</v>
      </c>
      <c r="E248" s="0" t="e">
        <f aca="true">MAX(0,D248*(1+(_xlfn.NORM.INV(RAND(),Inputs!$D$39,Inputs!$C$39)))-'Year Schedule'!$K$6+'Year Schedule'!$L$6)</f>
        <v>#VALUE!</v>
      </c>
      <c r="F248" s="0" t="e">
        <f aca="true">MAX(0,E248*(1+(_xlfn.NORM.INV(RAND(),Inputs!$D$39,Inputs!$C$39)))-'Year Schedule'!$K$7+'Year Schedule'!$L$7)</f>
        <v>#VALUE!</v>
      </c>
      <c r="G248" s="0" t="e">
        <f aca="true">MAX(0,F248*(1+(_xlfn.NORM.INV(RAND(),Inputs!$D$39,Inputs!$C$39)))-'Year Schedule'!$K$8+'Year Schedule'!$L$8)</f>
        <v>#VALUE!</v>
      </c>
      <c r="H248" s="0" t="e">
        <f aca="true">MAX(0,G248*(1+(_xlfn.NORM.INV(RAND(),Inputs!$D$39,Inputs!$C$39)))-'Year Schedule'!$K$9+'Year Schedule'!$L$9)</f>
        <v>#VALUE!</v>
      </c>
      <c r="I248" s="0" t="e">
        <f aca="true">MAX(0,H248*(1+(_xlfn.NORM.INV(RAND(),Inputs!$D$39,Inputs!$C$39)))-'Year Schedule'!$K$10+'Year Schedule'!$L$10)</f>
        <v>#VALUE!</v>
      </c>
      <c r="J248" s="0" t="e">
        <f aca="true">MAX(0,I248*(1+(_xlfn.NORM.INV(RAND(),Inputs!$D$39,Inputs!$C$39)))-'Year Schedule'!$K$11+'Year Schedule'!$L$11)</f>
        <v>#VALUE!</v>
      </c>
      <c r="K248" s="0" t="e">
        <f aca="true">MAX(0,J248*(1+(_xlfn.NORM.INV(RAND(),Inputs!$D$39,Inputs!$C$39)))-'Year Schedule'!$K$12+'Year Schedule'!$L$12)</f>
        <v>#VALUE!</v>
      </c>
      <c r="L248" s="0" t="e">
        <f aca="true">MAX(0,K248*(1+(_xlfn.NORM.INV(RAND(),Inputs!$D$39,Inputs!$C$39)))-'Year Schedule'!$K$13+'Year Schedule'!$L$13)</f>
        <v>#VALUE!</v>
      </c>
      <c r="M248" s="0" t="e">
        <f aca="true">MAX(0,L248*(1+(_xlfn.NORM.INV(RAND(),Inputs!$D$39,Inputs!$C$39)))-'Year Schedule'!$K$14+'Year Schedule'!$L$14)</f>
        <v>#VALUE!</v>
      </c>
      <c r="N248" s="0" t="e">
        <f aca="true">MAX(0,M248*(1+(_xlfn.NORM.INV(RAND(),Inputs!$D$39,Inputs!$C$39)))-'Year Schedule'!$K$15+'Year Schedule'!$L$15)</f>
        <v>#VALUE!</v>
      </c>
      <c r="O248" s="0" t="e">
        <f aca="true">MAX(0,N248*(1+(_xlfn.NORM.INV(RAND(),Inputs!$D$39,Inputs!$C$39)))-'Year Schedule'!$K$16+'Year Schedule'!$L$16)</f>
        <v>#VALUE!</v>
      </c>
      <c r="P248" s="0" t="e">
        <f aca="true">MAX(0,O248*(1+(_xlfn.NORM.INV(RAND(),Inputs!$D$39,Inputs!$C$39)))-'Year Schedule'!$K$17+'Year Schedule'!$L$17)</f>
        <v>#VALUE!</v>
      </c>
      <c r="Q248" s="0" t="e">
        <f aca="true">MAX(0,P248*(1+(_xlfn.NORM.INV(RAND(),Inputs!$D$39,Inputs!$C$39)))-'Year Schedule'!$K$18+'Year Schedule'!$L$18)</f>
        <v>#VALUE!</v>
      </c>
      <c r="R248" s="0" t="e">
        <f aca="true">MAX(0,Q248*(1+(_xlfn.NORM.INV(RAND(),Inputs!$D$39,Inputs!$C$39)))-'Year Schedule'!$K$19+'Year Schedule'!$L$19)</f>
        <v>#VALUE!</v>
      </c>
      <c r="S248" s="0" t="e">
        <f aca="true">MAX(0,R248*(1+(_xlfn.NORM.INV(RAND(),Inputs!$D$39,Inputs!$C$39)))-'Year Schedule'!$K$20+'Year Schedule'!$L$20)</f>
        <v>#VALUE!</v>
      </c>
      <c r="T248" s="0" t="e">
        <f aca="true">MAX(0,S248*(1+(_xlfn.NORM.INV(RAND(),Inputs!$D$39,Inputs!$C$39)))-'Year Schedule'!$K$21+'Year Schedule'!$L$21)</f>
        <v>#VALUE!</v>
      </c>
      <c r="U248" s="0" t="e">
        <f aca="true">MAX(0,T248*(1+(_xlfn.NORM.INV(RAND(),Inputs!$D$39,Inputs!$C$39)))-'Year Schedule'!$K$22+'Year Schedule'!$L$22)</f>
        <v>#VALUE!</v>
      </c>
      <c r="V248" s="0" t="e">
        <f aca="true">MAX(0,U248*(1+(_xlfn.NORM.INV(RAND(),Inputs!$D$39,Inputs!$C$39)))-'Year Schedule'!$K$23+'Year Schedule'!$L$23)</f>
        <v>#VALUE!</v>
      </c>
      <c r="W248" s="0" t="e">
        <f aca="true">MAX(0,V248*(1+(_xlfn.NORM.INV(RAND(),Inputs!$D$39,Inputs!$C$39)))-'Year Schedule'!$K$24+'Year Schedule'!$L$24)</f>
        <v>#VALUE!</v>
      </c>
      <c r="X248" s="0" t="e">
        <f aca="true">MAX(0,W248*(1+(_xlfn.NORM.INV(RAND(),Inputs!$D$39,Inputs!$C$39)))-'Year Schedule'!$K$25+'Year Schedule'!$L$25)</f>
        <v>#VALUE!</v>
      </c>
      <c r="Y248" s="0" t="e">
        <f aca="true">MAX(0,X248*(1+(_xlfn.NORM.INV(RAND(),Inputs!$D$39,Inputs!$C$39)))-'Year Schedule'!$K$26+'Year Schedule'!$L$26)</f>
        <v>#VALUE!</v>
      </c>
      <c r="Z248" s="0" t="e">
        <f aca="true">MAX(0,Y248*(1+(_xlfn.NORM.INV(RAND(),Inputs!$D$39,Inputs!$C$39)))-'Year Schedule'!$K$27+'Year Schedule'!$L$27)</f>
        <v>#VALUE!</v>
      </c>
      <c r="AA248" s="0" t="e">
        <f aca="true">MAX(0,Z248*(1+(_xlfn.NORM.INV(RAND(),Inputs!$D$39,Inputs!$C$39)))-'Year Schedule'!$K$28+'Year Schedule'!$L$28)</f>
        <v>#VALUE!</v>
      </c>
      <c r="AB248" s="0" t="e">
        <f aca="true">MAX(0,AA248*(1+(_xlfn.NORM.INV(RAND(),Inputs!$D$39,Inputs!$C$39)))-'Year Schedule'!$K$29+'Year Schedule'!$L$29)</f>
        <v>#VALUE!</v>
      </c>
      <c r="AC248" s="0" t="e">
        <f aca="true">MAX(0,AB248*(1+(_xlfn.NORM.INV(RAND(),Inputs!$D$39,Inputs!$C$39)))-'Year Schedule'!$K$30+'Year Schedule'!$L$30)</f>
        <v>#VALUE!</v>
      </c>
      <c r="AD248" s="0" t="e">
        <f aca="true">MAX(0,AC248*(1+(_xlfn.NORM.INV(RAND(),Inputs!$D$39,Inputs!$C$39)))-'Year Schedule'!$K$31+'Year Schedule'!$L$31)</f>
        <v>#VALUE!</v>
      </c>
      <c r="AE248" s="0" t="e">
        <f aca="true">MAX(0,AD248*(1+(_xlfn.NORM.INV(RAND(),Inputs!$D$39,Inputs!$C$39)))-'Year Schedule'!$K$32+'Year Schedule'!$L$32)</f>
        <v>#VALUE!</v>
      </c>
      <c r="AF248" s="0" t="e">
        <f aca="true">MAX(0,AE248*(1+(_xlfn.NORM.INV(RAND(),Inputs!$D$39,Inputs!$C$39)))-'Year Schedule'!$K$33+'Year Schedule'!$L$33)</f>
        <v>#VALUE!</v>
      </c>
      <c r="AG248" s="0" t="e">
        <f aca="true">MAX(0,AF248*(1+(_xlfn.NORM.INV(RAND(),Inputs!$D$39,Inputs!$C$39)))-'Year Schedule'!$K$34+'Year Schedule'!$L$34)</f>
        <v>#VALUE!</v>
      </c>
      <c r="AH248" s="0" t="e">
        <f aca="true">MAX(0,AG248*(1+(_xlfn.NORM.INV(RAND(),Inputs!$D$39,Inputs!$C$39)))-'Year Schedule'!$K$35+'Year Schedule'!$L$35)</f>
        <v>#VALUE!</v>
      </c>
      <c r="AI248" s="0" t="e">
        <f aca="true">MAX(0,AH248*(1+(_xlfn.NORM.INV(RAND(),Inputs!$D$39,Inputs!$C$39)))-'Year Schedule'!$K$36+'Year Schedule'!$L$36)</f>
        <v>#VALUE!</v>
      </c>
      <c r="AJ248" s="0" t="e">
        <f aca="true">MAX(0,AI248*(1+(_xlfn.NORM.INV(RAND(),Inputs!$D$39,Inputs!$C$39)))-'Year Schedule'!$K$37+'Year Schedule'!$L$37)</f>
        <v>#VALUE!</v>
      </c>
      <c r="AK248" s="0" t="e">
        <f aca="true">MAX(0,AJ248*(1+(_xlfn.NORM.INV(RAND(),Inputs!$D$39,Inputs!$C$39)))-'Year Schedule'!$K$38+'Year Schedule'!$L$38)</f>
        <v>#VALUE!</v>
      </c>
      <c r="AL248" s="0" t="e">
        <f aca="true">MAX(0,AK248*(1+(_xlfn.NORM.INV(RAND(),Inputs!$D$39,Inputs!$C$39)))-'Year Schedule'!$K$39+'Year Schedule'!$L$39)</f>
        <v>#VALUE!</v>
      </c>
      <c r="AM248" s="0" t="e">
        <f aca="true">MAX(0,AL248*(1+(_xlfn.NORM.INV(RAND(),Inputs!$D$39,Inputs!$C$39)))-'Year Schedule'!$K$40+'Year Schedule'!$L$40)</f>
        <v>#VALUE!</v>
      </c>
      <c r="AN248" s="0" t="e">
        <f aca="true">MAX(0,AM248*(1+(_xlfn.NORM.INV(RAND(),Inputs!$D$39,Inputs!$C$39)))-'Year Schedule'!$K$41+'Year Schedule'!$L$41)</f>
        <v>#VALUE!</v>
      </c>
      <c r="AO248" s="0" t="e">
        <f aca="true">MAX(0,AN248*(1+(_xlfn.NORM.INV(RAND(),Inputs!$D$39,Inputs!$C$39)))-'Year Schedule'!$K$42+'Year Schedule'!$L$42)</f>
        <v>#VALUE!</v>
      </c>
      <c r="AP248" s="0" t="e">
        <f aca="true">MAX(0,AO248*(1+(_xlfn.NORM.INV(RAND(),Inputs!$D$39,Inputs!$C$39)))-'Year Schedule'!$K$43+'Year Schedule'!$L$43)</f>
        <v>#VALUE!</v>
      </c>
      <c r="AQ248" s="0" t="e">
        <f aca="true">MAX(0,AP248*(1+(_xlfn.NORM.INV(RAND(),Inputs!$D$39,Inputs!$C$39)))-'Year Schedule'!$K$44+'Year Schedule'!$L$44)</f>
        <v>#VALUE!</v>
      </c>
      <c r="AR248" s="0" t="e">
        <f aca="true">MAX(0,AQ248*(1+(_xlfn.NORM.INV(RAND(),Inputs!$D$39,Inputs!$C$39)))-'Year Schedule'!$K$45+'Year Schedule'!$L$45)</f>
        <v>#VALUE!</v>
      </c>
      <c r="AS248" s="0" t="e">
        <f aca="true">MAX(0,AR248*(1+(_xlfn.NORM.INV(RAND(),Inputs!$D$39,Inputs!$C$39)))-'Year Schedule'!$K$46+'Year Schedule'!$L$46)</f>
        <v>#VALUE!</v>
      </c>
      <c r="AT248" s="0" t="e">
        <f aca="true">MAX(0,AS248*(1+(_xlfn.NORM.INV(RAND(),Inputs!$D$39,Inputs!$C$39)))-'Year Schedule'!$K$47+'Year Schedule'!$L$47)</f>
        <v>#VALUE!</v>
      </c>
      <c r="AU248" s="0" t="e">
        <f aca="true">MAX(0,AT248*(1+(_xlfn.NORM.INV(RAND(),Inputs!$D$39,Inputs!$C$39)))-'Year Schedule'!$K$48+'Year Schedule'!$L$48)</f>
        <v>#VALUE!</v>
      </c>
      <c r="AV248" s="0" t="e">
        <f aca="true">MAX(0,AU248*(1+(_xlfn.NORM.INV(RAND(),Inputs!$D$39,Inputs!$C$39)))-'Year Schedule'!$K$49+'Year Schedule'!$L$49)</f>
        <v>#VALUE!</v>
      </c>
      <c r="AW248" s="0" t="e">
        <f aca="true">MAX(0,AV248*(1+(_xlfn.NORM.INV(RAND(),Inputs!$D$39,Inputs!$C$39)))-'Year Schedule'!$K$50+'Year Schedule'!$L$50)</f>
        <v>#VALUE!</v>
      </c>
      <c r="AX248" s="0" t="e">
        <f aca="true">MAX(0,AW248*(1+(_xlfn.NORM.INV(RAND(),Inputs!$D$39,Inputs!$C$39)))-'Year Schedule'!$K$51+'Year Schedule'!$L$51)</f>
        <v>#VALUE!</v>
      </c>
      <c r="AY248" s="0" t="e">
        <f aca="true">MAX(0,AX248*(1+(_xlfn.NORM.INV(RAND(),Inputs!$D$39,Inputs!$C$39)))-'Year Schedule'!$K$52+'Year Schedule'!$L$52)</f>
        <v>#VALUE!</v>
      </c>
      <c r="AZ248" s="0" t="e">
        <f aca="true">MAX(0,AY248*(1+(_xlfn.NORM.INV(RAND(),Inputs!$D$39,Inputs!$C$39)))-'Year Schedule'!$K$53+'Year Schedule'!$L$53)</f>
        <v>#VALUE!</v>
      </c>
      <c r="BA248" s="0" t="e">
        <f aca="false">INDEX(C248:AZ248,1,Inputs!$C$6)</f>
        <v>#VALUE!</v>
      </c>
      <c r="BB248" s="0" t="n">
        <f aca="false">IFERROR(EXP(SUMPRODUCT(LN((C248:INDEX(C248:AZ248,1,Inputs!$C$6)+$C$1004:INDEX($C$1004:$AZ$1004,1,Inputs!$C$6))/B248:INDEX(B248:AY248,1,Inputs!$C$6)))/Inputs!$C$6)-1,-1)</f>
        <v>-1</v>
      </c>
    </row>
    <row r="249" customFormat="false" ht="15" hidden="false" customHeight="true" outlineLevel="0" collapsed="false">
      <c r="A249" s="0" t="n">
        <v>247</v>
      </c>
      <c r="B249" s="177" t="n">
        <f aca="false">Inputs!$C$38</f>
        <v>0</v>
      </c>
      <c r="C249" s="0" t="e">
        <f aca="true">MAX(0,B249*(1+(_xlfn.NORM.INV(RAND(),Inputs!$D$39,Inputs!$C$39)))-'Year Schedule'!$K$4+'Year Schedule'!$L$4)</f>
        <v>#VALUE!</v>
      </c>
      <c r="D249" s="0" t="e">
        <f aca="true">MAX(0,C249*(1+(_xlfn.NORM.INV(RAND(),Inputs!$D$39,Inputs!$C$39)))-'Year Schedule'!$K$5+'Year Schedule'!$L$5)</f>
        <v>#VALUE!</v>
      </c>
      <c r="E249" s="0" t="e">
        <f aca="true">MAX(0,D249*(1+(_xlfn.NORM.INV(RAND(),Inputs!$D$39,Inputs!$C$39)))-'Year Schedule'!$K$6+'Year Schedule'!$L$6)</f>
        <v>#VALUE!</v>
      </c>
      <c r="F249" s="0" t="e">
        <f aca="true">MAX(0,E249*(1+(_xlfn.NORM.INV(RAND(),Inputs!$D$39,Inputs!$C$39)))-'Year Schedule'!$K$7+'Year Schedule'!$L$7)</f>
        <v>#VALUE!</v>
      </c>
      <c r="G249" s="0" t="e">
        <f aca="true">MAX(0,F249*(1+(_xlfn.NORM.INV(RAND(),Inputs!$D$39,Inputs!$C$39)))-'Year Schedule'!$K$8+'Year Schedule'!$L$8)</f>
        <v>#VALUE!</v>
      </c>
      <c r="H249" s="0" t="e">
        <f aca="true">MAX(0,G249*(1+(_xlfn.NORM.INV(RAND(),Inputs!$D$39,Inputs!$C$39)))-'Year Schedule'!$K$9+'Year Schedule'!$L$9)</f>
        <v>#VALUE!</v>
      </c>
      <c r="I249" s="0" t="e">
        <f aca="true">MAX(0,H249*(1+(_xlfn.NORM.INV(RAND(),Inputs!$D$39,Inputs!$C$39)))-'Year Schedule'!$K$10+'Year Schedule'!$L$10)</f>
        <v>#VALUE!</v>
      </c>
      <c r="J249" s="0" t="e">
        <f aca="true">MAX(0,I249*(1+(_xlfn.NORM.INV(RAND(),Inputs!$D$39,Inputs!$C$39)))-'Year Schedule'!$K$11+'Year Schedule'!$L$11)</f>
        <v>#VALUE!</v>
      </c>
      <c r="K249" s="0" t="e">
        <f aca="true">MAX(0,J249*(1+(_xlfn.NORM.INV(RAND(),Inputs!$D$39,Inputs!$C$39)))-'Year Schedule'!$K$12+'Year Schedule'!$L$12)</f>
        <v>#VALUE!</v>
      </c>
      <c r="L249" s="0" t="e">
        <f aca="true">MAX(0,K249*(1+(_xlfn.NORM.INV(RAND(),Inputs!$D$39,Inputs!$C$39)))-'Year Schedule'!$K$13+'Year Schedule'!$L$13)</f>
        <v>#VALUE!</v>
      </c>
      <c r="M249" s="0" t="e">
        <f aca="true">MAX(0,L249*(1+(_xlfn.NORM.INV(RAND(),Inputs!$D$39,Inputs!$C$39)))-'Year Schedule'!$K$14+'Year Schedule'!$L$14)</f>
        <v>#VALUE!</v>
      </c>
      <c r="N249" s="0" t="e">
        <f aca="true">MAX(0,M249*(1+(_xlfn.NORM.INV(RAND(),Inputs!$D$39,Inputs!$C$39)))-'Year Schedule'!$K$15+'Year Schedule'!$L$15)</f>
        <v>#VALUE!</v>
      </c>
      <c r="O249" s="0" t="e">
        <f aca="true">MAX(0,N249*(1+(_xlfn.NORM.INV(RAND(),Inputs!$D$39,Inputs!$C$39)))-'Year Schedule'!$K$16+'Year Schedule'!$L$16)</f>
        <v>#VALUE!</v>
      </c>
      <c r="P249" s="0" t="e">
        <f aca="true">MAX(0,O249*(1+(_xlfn.NORM.INV(RAND(),Inputs!$D$39,Inputs!$C$39)))-'Year Schedule'!$K$17+'Year Schedule'!$L$17)</f>
        <v>#VALUE!</v>
      </c>
      <c r="Q249" s="0" t="e">
        <f aca="true">MAX(0,P249*(1+(_xlfn.NORM.INV(RAND(),Inputs!$D$39,Inputs!$C$39)))-'Year Schedule'!$K$18+'Year Schedule'!$L$18)</f>
        <v>#VALUE!</v>
      </c>
      <c r="R249" s="0" t="e">
        <f aca="true">MAX(0,Q249*(1+(_xlfn.NORM.INV(RAND(),Inputs!$D$39,Inputs!$C$39)))-'Year Schedule'!$K$19+'Year Schedule'!$L$19)</f>
        <v>#VALUE!</v>
      </c>
      <c r="S249" s="0" t="e">
        <f aca="true">MAX(0,R249*(1+(_xlfn.NORM.INV(RAND(),Inputs!$D$39,Inputs!$C$39)))-'Year Schedule'!$K$20+'Year Schedule'!$L$20)</f>
        <v>#VALUE!</v>
      </c>
      <c r="T249" s="0" t="e">
        <f aca="true">MAX(0,S249*(1+(_xlfn.NORM.INV(RAND(),Inputs!$D$39,Inputs!$C$39)))-'Year Schedule'!$K$21+'Year Schedule'!$L$21)</f>
        <v>#VALUE!</v>
      </c>
      <c r="U249" s="0" t="e">
        <f aca="true">MAX(0,T249*(1+(_xlfn.NORM.INV(RAND(),Inputs!$D$39,Inputs!$C$39)))-'Year Schedule'!$K$22+'Year Schedule'!$L$22)</f>
        <v>#VALUE!</v>
      </c>
      <c r="V249" s="0" t="e">
        <f aca="true">MAX(0,U249*(1+(_xlfn.NORM.INV(RAND(),Inputs!$D$39,Inputs!$C$39)))-'Year Schedule'!$K$23+'Year Schedule'!$L$23)</f>
        <v>#VALUE!</v>
      </c>
      <c r="W249" s="0" t="e">
        <f aca="true">MAX(0,V249*(1+(_xlfn.NORM.INV(RAND(),Inputs!$D$39,Inputs!$C$39)))-'Year Schedule'!$K$24+'Year Schedule'!$L$24)</f>
        <v>#VALUE!</v>
      </c>
      <c r="X249" s="0" t="e">
        <f aca="true">MAX(0,W249*(1+(_xlfn.NORM.INV(RAND(),Inputs!$D$39,Inputs!$C$39)))-'Year Schedule'!$K$25+'Year Schedule'!$L$25)</f>
        <v>#VALUE!</v>
      </c>
      <c r="Y249" s="0" t="e">
        <f aca="true">MAX(0,X249*(1+(_xlfn.NORM.INV(RAND(),Inputs!$D$39,Inputs!$C$39)))-'Year Schedule'!$K$26+'Year Schedule'!$L$26)</f>
        <v>#VALUE!</v>
      </c>
      <c r="Z249" s="0" t="e">
        <f aca="true">MAX(0,Y249*(1+(_xlfn.NORM.INV(RAND(),Inputs!$D$39,Inputs!$C$39)))-'Year Schedule'!$K$27+'Year Schedule'!$L$27)</f>
        <v>#VALUE!</v>
      </c>
      <c r="AA249" s="0" t="e">
        <f aca="true">MAX(0,Z249*(1+(_xlfn.NORM.INV(RAND(),Inputs!$D$39,Inputs!$C$39)))-'Year Schedule'!$K$28+'Year Schedule'!$L$28)</f>
        <v>#VALUE!</v>
      </c>
      <c r="AB249" s="0" t="e">
        <f aca="true">MAX(0,AA249*(1+(_xlfn.NORM.INV(RAND(),Inputs!$D$39,Inputs!$C$39)))-'Year Schedule'!$K$29+'Year Schedule'!$L$29)</f>
        <v>#VALUE!</v>
      </c>
      <c r="AC249" s="0" t="e">
        <f aca="true">MAX(0,AB249*(1+(_xlfn.NORM.INV(RAND(),Inputs!$D$39,Inputs!$C$39)))-'Year Schedule'!$K$30+'Year Schedule'!$L$30)</f>
        <v>#VALUE!</v>
      </c>
      <c r="AD249" s="0" t="e">
        <f aca="true">MAX(0,AC249*(1+(_xlfn.NORM.INV(RAND(),Inputs!$D$39,Inputs!$C$39)))-'Year Schedule'!$K$31+'Year Schedule'!$L$31)</f>
        <v>#VALUE!</v>
      </c>
      <c r="AE249" s="0" t="e">
        <f aca="true">MAX(0,AD249*(1+(_xlfn.NORM.INV(RAND(),Inputs!$D$39,Inputs!$C$39)))-'Year Schedule'!$K$32+'Year Schedule'!$L$32)</f>
        <v>#VALUE!</v>
      </c>
      <c r="AF249" s="0" t="e">
        <f aca="true">MAX(0,AE249*(1+(_xlfn.NORM.INV(RAND(),Inputs!$D$39,Inputs!$C$39)))-'Year Schedule'!$K$33+'Year Schedule'!$L$33)</f>
        <v>#VALUE!</v>
      </c>
      <c r="AG249" s="0" t="e">
        <f aca="true">MAX(0,AF249*(1+(_xlfn.NORM.INV(RAND(),Inputs!$D$39,Inputs!$C$39)))-'Year Schedule'!$K$34+'Year Schedule'!$L$34)</f>
        <v>#VALUE!</v>
      </c>
      <c r="AH249" s="0" t="e">
        <f aca="true">MAX(0,AG249*(1+(_xlfn.NORM.INV(RAND(),Inputs!$D$39,Inputs!$C$39)))-'Year Schedule'!$K$35+'Year Schedule'!$L$35)</f>
        <v>#VALUE!</v>
      </c>
      <c r="AI249" s="0" t="e">
        <f aca="true">MAX(0,AH249*(1+(_xlfn.NORM.INV(RAND(),Inputs!$D$39,Inputs!$C$39)))-'Year Schedule'!$K$36+'Year Schedule'!$L$36)</f>
        <v>#VALUE!</v>
      </c>
      <c r="AJ249" s="0" t="e">
        <f aca="true">MAX(0,AI249*(1+(_xlfn.NORM.INV(RAND(),Inputs!$D$39,Inputs!$C$39)))-'Year Schedule'!$K$37+'Year Schedule'!$L$37)</f>
        <v>#VALUE!</v>
      </c>
      <c r="AK249" s="0" t="e">
        <f aca="true">MAX(0,AJ249*(1+(_xlfn.NORM.INV(RAND(),Inputs!$D$39,Inputs!$C$39)))-'Year Schedule'!$K$38+'Year Schedule'!$L$38)</f>
        <v>#VALUE!</v>
      </c>
      <c r="AL249" s="0" t="e">
        <f aca="true">MAX(0,AK249*(1+(_xlfn.NORM.INV(RAND(),Inputs!$D$39,Inputs!$C$39)))-'Year Schedule'!$K$39+'Year Schedule'!$L$39)</f>
        <v>#VALUE!</v>
      </c>
      <c r="AM249" s="0" t="e">
        <f aca="true">MAX(0,AL249*(1+(_xlfn.NORM.INV(RAND(),Inputs!$D$39,Inputs!$C$39)))-'Year Schedule'!$K$40+'Year Schedule'!$L$40)</f>
        <v>#VALUE!</v>
      </c>
      <c r="AN249" s="0" t="e">
        <f aca="true">MAX(0,AM249*(1+(_xlfn.NORM.INV(RAND(),Inputs!$D$39,Inputs!$C$39)))-'Year Schedule'!$K$41+'Year Schedule'!$L$41)</f>
        <v>#VALUE!</v>
      </c>
      <c r="AO249" s="0" t="e">
        <f aca="true">MAX(0,AN249*(1+(_xlfn.NORM.INV(RAND(),Inputs!$D$39,Inputs!$C$39)))-'Year Schedule'!$K$42+'Year Schedule'!$L$42)</f>
        <v>#VALUE!</v>
      </c>
      <c r="AP249" s="0" t="e">
        <f aca="true">MAX(0,AO249*(1+(_xlfn.NORM.INV(RAND(),Inputs!$D$39,Inputs!$C$39)))-'Year Schedule'!$K$43+'Year Schedule'!$L$43)</f>
        <v>#VALUE!</v>
      </c>
      <c r="AQ249" s="0" t="e">
        <f aca="true">MAX(0,AP249*(1+(_xlfn.NORM.INV(RAND(),Inputs!$D$39,Inputs!$C$39)))-'Year Schedule'!$K$44+'Year Schedule'!$L$44)</f>
        <v>#VALUE!</v>
      </c>
      <c r="AR249" s="0" t="e">
        <f aca="true">MAX(0,AQ249*(1+(_xlfn.NORM.INV(RAND(),Inputs!$D$39,Inputs!$C$39)))-'Year Schedule'!$K$45+'Year Schedule'!$L$45)</f>
        <v>#VALUE!</v>
      </c>
      <c r="AS249" s="0" t="e">
        <f aca="true">MAX(0,AR249*(1+(_xlfn.NORM.INV(RAND(),Inputs!$D$39,Inputs!$C$39)))-'Year Schedule'!$K$46+'Year Schedule'!$L$46)</f>
        <v>#VALUE!</v>
      </c>
      <c r="AT249" s="0" t="e">
        <f aca="true">MAX(0,AS249*(1+(_xlfn.NORM.INV(RAND(),Inputs!$D$39,Inputs!$C$39)))-'Year Schedule'!$K$47+'Year Schedule'!$L$47)</f>
        <v>#VALUE!</v>
      </c>
      <c r="AU249" s="0" t="e">
        <f aca="true">MAX(0,AT249*(1+(_xlfn.NORM.INV(RAND(),Inputs!$D$39,Inputs!$C$39)))-'Year Schedule'!$K$48+'Year Schedule'!$L$48)</f>
        <v>#VALUE!</v>
      </c>
      <c r="AV249" s="0" t="e">
        <f aca="true">MAX(0,AU249*(1+(_xlfn.NORM.INV(RAND(),Inputs!$D$39,Inputs!$C$39)))-'Year Schedule'!$K$49+'Year Schedule'!$L$49)</f>
        <v>#VALUE!</v>
      </c>
      <c r="AW249" s="0" t="e">
        <f aca="true">MAX(0,AV249*(1+(_xlfn.NORM.INV(RAND(),Inputs!$D$39,Inputs!$C$39)))-'Year Schedule'!$K$50+'Year Schedule'!$L$50)</f>
        <v>#VALUE!</v>
      </c>
      <c r="AX249" s="0" t="e">
        <f aca="true">MAX(0,AW249*(1+(_xlfn.NORM.INV(RAND(),Inputs!$D$39,Inputs!$C$39)))-'Year Schedule'!$K$51+'Year Schedule'!$L$51)</f>
        <v>#VALUE!</v>
      </c>
      <c r="AY249" s="0" t="e">
        <f aca="true">MAX(0,AX249*(1+(_xlfn.NORM.INV(RAND(),Inputs!$D$39,Inputs!$C$39)))-'Year Schedule'!$K$52+'Year Schedule'!$L$52)</f>
        <v>#VALUE!</v>
      </c>
      <c r="AZ249" s="0" t="e">
        <f aca="true">MAX(0,AY249*(1+(_xlfn.NORM.INV(RAND(),Inputs!$D$39,Inputs!$C$39)))-'Year Schedule'!$K$53+'Year Schedule'!$L$53)</f>
        <v>#VALUE!</v>
      </c>
      <c r="BA249" s="0" t="e">
        <f aca="false">INDEX(C249:AZ249,1,Inputs!$C$6)</f>
        <v>#VALUE!</v>
      </c>
      <c r="BB249" s="0" t="n">
        <f aca="false">IFERROR(EXP(SUMPRODUCT(LN((C249:INDEX(C249:AZ249,1,Inputs!$C$6)+$C$1004:INDEX($C$1004:$AZ$1004,1,Inputs!$C$6))/B249:INDEX(B249:AY249,1,Inputs!$C$6)))/Inputs!$C$6)-1,-1)</f>
        <v>-1</v>
      </c>
    </row>
    <row r="250" customFormat="false" ht="15" hidden="false" customHeight="true" outlineLevel="0" collapsed="false">
      <c r="A250" s="0" t="n">
        <v>248</v>
      </c>
      <c r="B250" s="177" t="n">
        <f aca="false">Inputs!$C$38</f>
        <v>0</v>
      </c>
      <c r="C250" s="0" t="e">
        <f aca="true">MAX(0,B250*(1+(_xlfn.NORM.INV(RAND(),Inputs!$D$39,Inputs!$C$39)))-'Year Schedule'!$K$4+'Year Schedule'!$L$4)</f>
        <v>#VALUE!</v>
      </c>
      <c r="D250" s="0" t="e">
        <f aca="true">MAX(0,C250*(1+(_xlfn.NORM.INV(RAND(),Inputs!$D$39,Inputs!$C$39)))-'Year Schedule'!$K$5+'Year Schedule'!$L$5)</f>
        <v>#VALUE!</v>
      </c>
      <c r="E250" s="0" t="e">
        <f aca="true">MAX(0,D250*(1+(_xlfn.NORM.INV(RAND(),Inputs!$D$39,Inputs!$C$39)))-'Year Schedule'!$K$6+'Year Schedule'!$L$6)</f>
        <v>#VALUE!</v>
      </c>
      <c r="F250" s="0" t="e">
        <f aca="true">MAX(0,E250*(1+(_xlfn.NORM.INV(RAND(),Inputs!$D$39,Inputs!$C$39)))-'Year Schedule'!$K$7+'Year Schedule'!$L$7)</f>
        <v>#VALUE!</v>
      </c>
      <c r="G250" s="0" t="e">
        <f aca="true">MAX(0,F250*(1+(_xlfn.NORM.INV(RAND(),Inputs!$D$39,Inputs!$C$39)))-'Year Schedule'!$K$8+'Year Schedule'!$L$8)</f>
        <v>#VALUE!</v>
      </c>
      <c r="H250" s="0" t="e">
        <f aca="true">MAX(0,G250*(1+(_xlfn.NORM.INV(RAND(),Inputs!$D$39,Inputs!$C$39)))-'Year Schedule'!$K$9+'Year Schedule'!$L$9)</f>
        <v>#VALUE!</v>
      </c>
      <c r="I250" s="0" t="e">
        <f aca="true">MAX(0,H250*(1+(_xlfn.NORM.INV(RAND(),Inputs!$D$39,Inputs!$C$39)))-'Year Schedule'!$K$10+'Year Schedule'!$L$10)</f>
        <v>#VALUE!</v>
      </c>
      <c r="J250" s="0" t="e">
        <f aca="true">MAX(0,I250*(1+(_xlfn.NORM.INV(RAND(),Inputs!$D$39,Inputs!$C$39)))-'Year Schedule'!$K$11+'Year Schedule'!$L$11)</f>
        <v>#VALUE!</v>
      </c>
      <c r="K250" s="0" t="e">
        <f aca="true">MAX(0,J250*(1+(_xlfn.NORM.INV(RAND(),Inputs!$D$39,Inputs!$C$39)))-'Year Schedule'!$K$12+'Year Schedule'!$L$12)</f>
        <v>#VALUE!</v>
      </c>
      <c r="L250" s="0" t="e">
        <f aca="true">MAX(0,K250*(1+(_xlfn.NORM.INV(RAND(),Inputs!$D$39,Inputs!$C$39)))-'Year Schedule'!$K$13+'Year Schedule'!$L$13)</f>
        <v>#VALUE!</v>
      </c>
      <c r="M250" s="0" t="e">
        <f aca="true">MAX(0,L250*(1+(_xlfn.NORM.INV(RAND(),Inputs!$D$39,Inputs!$C$39)))-'Year Schedule'!$K$14+'Year Schedule'!$L$14)</f>
        <v>#VALUE!</v>
      </c>
      <c r="N250" s="0" t="e">
        <f aca="true">MAX(0,M250*(1+(_xlfn.NORM.INV(RAND(),Inputs!$D$39,Inputs!$C$39)))-'Year Schedule'!$K$15+'Year Schedule'!$L$15)</f>
        <v>#VALUE!</v>
      </c>
      <c r="O250" s="0" t="e">
        <f aca="true">MAX(0,N250*(1+(_xlfn.NORM.INV(RAND(),Inputs!$D$39,Inputs!$C$39)))-'Year Schedule'!$K$16+'Year Schedule'!$L$16)</f>
        <v>#VALUE!</v>
      </c>
      <c r="P250" s="0" t="e">
        <f aca="true">MAX(0,O250*(1+(_xlfn.NORM.INV(RAND(),Inputs!$D$39,Inputs!$C$39)))-'Year Schedule'!$K$17+'Year Schedule'!$L$17)</f>
        <v>#VALUE!</v>
      </c>
      <c r="Q250" s="0" t="e">
        <f aca="true">MAX(0,P250*(1+(_xlfn.NORM.INV(RAND(),Inputs!$D$39,Inputs!$C$39)))-'Year Schedule'!$K$18+'Year Schedule'!$L$18)</f>
        <v>#VALUE!</v>
      </c>
      <c r="R250" s="0" t="e">
        <f aca="true">MAX(0,Q250*(1+(_xlfn.NORM.INV(RAND(),Inputs!$D$39,Inputs!$C$39)))-'Year Schedule'!$K$19+'Year Schedule'!$L$19)</f>
        <v>#VALUE!</v>
      </c>
      <c r="S250" s="0" t="e">
        <f aca="true">MAX(0,R250*(1+(_xlfn.NORM.INV(RAND(),Inputs!$D$39,Inputs!$C$39)))-'Year Schedule'!$K$20+'Year Schedule'!$L$20)</f>
        <v>#VALUE!</v>
      </c>
      <c r="T250" s="0" t="e">
        <f aca="true">MAX(0,S250*(1+(_xlfn.NORM.INV(RAND(),Inputs!$D$39,Inputs!$C$39)))-'Year Schedule'!$K$21+'Year Schedule'!$L$21)</f>
        <v>#VALUE!</v>
      </c>
      <c r="U250" s="0" t="e">
        <f aca="true">MAX(0,T250*(1+(_xlfn.NORM.INV(RAND(),Inputs!$D$39,Inputs!$C$39)))-'Year Schedule'!$K$22+'Year Schedule'!$L$22)</f>
        <v>#VALUE!</v>
      </c>
      <c r="V250" s="0" t="e">
        <f aca="true">MAX(0,U250*(1+(_xlfn.NORM.INV(RAND(),Inputs!$D$39,Inputs!$C$39)))-'Year Schedule'!$K$23+'Year Schedule'!$L$23)</f>
        <v>#VALUE!</v>
      </c>
      <c r="W250" s="0" t="e">
        <f aca="true">MAX(0,V250*(1+(_xlfn.NORM.INV(RAND(),Inputs!$D$39,Inputs!$C$39)))-'Year Schedule'!$K$24+'Year Schedule'!$L$24)</f>
        <v>#VALUE!</v>
      </c>
      <c r="X250" s="0" t="e">
        <f aca="true">MAX(0,W250*(1+(_xlfn.NORM.INV(RAND(),Inputs!$D$39,Inputs!$C$39)))-'Year Schedule'!$K$25+'Year Schedule'!$L$25)</f>
        <v>#VALUE!</v>
      </c>
      <c r="Y250" s="0" t="e">
        <f aca="true">MAX(0,X250*(1+(_xlfn.NORM.INV(RAND(),Inputs!$D$39,Inputs!$C$39)))-'Year Schedule'!$K$26+'Year Schedule'!$L$26)</f>
        <v>#VALUE!</v>
      </c>
      <c r="Z250" s="0" t="e">
        <f aca="true">MAX(0,Y250*(1+(_xlfn.NORM.INV(RAND(),Inputs!$D$39,Inputs!$C$39)))-'Year Schedule'!$K$27+'Year Schedule'!$L$27)</f>
        <v>#VALUE!</v>
      </c>
      <c r="AA250" s="0" t="e">
        <f aca="true">MAX(0,Z250*(1+(_xlfn.NORM.INV(RAND(),Inputs!$D$39,Inputs!$C$39)))-'Year Schedule'!$K$28+'Year Schedule'!$L$28)</f>
        <v>#VALUE!</v>
      </c>
      <c r="AB250" s="0" t="e">
        <f aca="true">MAX(0,AA250*(1+(_xlfn.NORM.INV(RAND(),Inputs!$D$39,Inputs!$C$39)))-'Year Schedule'!$K$29+'Year Schedule'!$L$29)</f>
        <v>#VALUE!</v>
      </c>
      <c r="AC250" s="0" t="e">
        <f aca="true">MAX(0,AB250*(1+(_xlfn.NORM.INV(RAND(),Inputs!$D$39,Inputs!$C$39)))-'Year Schedule'!$K$30+'Year Schedule'!$L$30)</f>
        <v>#VALUE!</v>
      </c>
      <c r="AD250" s="0" t="e">
        <f aca="true">MAX(0,AC250*(1+(_xlfn.NORM.INV(RAND(),Inputs!$D$39,Inputs!$C$39)))-'Year Schedule'!$K$31+'Year Schedule'!$L$31)</f>
        <v>#VALUE!</v>
      </c>
      <c r="AE250" s="0" t="e">
        <f aca="true">MAX(0,AD250*(1+(_xlfn.NORM.INV(RAND(),Inputs!$D$39,Inputs!$C$39)))-'Year Schedule'!$K$32+'Year Schedule'!$L$32)</f>
        <v>#VALUE!</v>
      </c>
      <c r="AF250" s="0" t="e">
        <f aca="true">MAX(0,AE250*(1+(_xlfn.NORM.INV(RAND(),Inputs!$D$39,Inputs!$C$39)))-'Year Schedule'!$K$33+'Year Schedule'!$L$33)</f>
        <v>#VALUE!</v>
      </c>
      <c r="AG250" s="0" t="e">
        <f aca="true">MAX(0,AF250*(1+(_xlfn.NORM.INV(RAND(),Inputs!$D$39,Inputs!$C$39)))-'Year Schedule'!$K$34+'Year Schedule'!$L$34)</f>
        <v>#VALUE!</v>
      </c>
      <c r="AH250" s="0" t="e">
        <f aca="true">MAX(0,AG250*(1+(_xlfn.NORM.INV(RAND(),Inputs!$D$39,Inputs!$C$39)))-'Year Schedule'!$K$35+'Year Schedule'!$L$35)</f>
        <v>#VALUE!</v>
      </c>
      <c r="AI250" s="0" t="e">
        <f aca="true">MAX(0,AH250*(1+(_xlfn.NORM.INV(RAND(),Inputs!$D$39,Inputs!$C$39)))-'Year Schedule'!$K$36+'Year Schedule'!$L$36)</f>
        <v>#VALUE!</v>
      </c>
      <c r="AJ250" s="0" t="e">
        <f aca="true">MAX(0,AI250*(1+(_xlfn.NORM.INV(RAND(),Inputs!$D$39,Inputs!$C$39)))-'Year Schedule'!$K$37+'Year Schedule'!$L$37)</f>
        <v>#VALUE!</v>
      </c>
      <c r="AK250" s="0" t="e">
        <f aca="true">MAX(0,AJ250*(1+(_xlfn.NORM.INV(RAND(),Inputs!$D$39,Inputs!$C$39)))-'Year Schedule'!$K$38+'Year Schedule'!$L$38)</f>
        <v>#VALUE!</v>
      </c>
      <c r="AL250" s="0" t="e">
        <f aca="true">MAX(0,AK250*(1+(_xlfn.NORM.INV(RAND(),Inputs!$D$39,Inputs!$C$39)))-'Year Schedule'!$K$39+'Year Schedule'!$L$39)</f>
        <v>#VALUE!</v>
      </c>
      <c r="AM250" s="0" t="e">
        <f aca="true">MAX(0,AL250*(1+(_xlfn.NORM.INV(RAND(),Inputs!$D$39,Inputs!$C$39)))-'Year Schedule'!$K$40+'Year Schedule'!$L$40)</f>
        <v>#VALUE!</v>
      </c>
      <c r="AN250" s="0" t="e">
        <f aca="true">MAX(0,AM250*(1+(_xlfn.NORM.INV(RAND(),Inputs!$D$39,Inputs!$C$39)))-'Year Schedule'!$K$41+'Year Schedule'!$L$41)</f>
        <v>#VALUE!</v>
      </c>
      <c r="AO250" s="0" t="e">
        <f aca="true">MAX(0,AN250*(1+(_xlfn.NORM.INV(RAND(),Inputs!$D$39,Inputs!$C$39)))-'Year Schedule'!$K$42+'Year Schedule'!$L$42)</f>
        <v>#VALUE!</v>
      </c>
      <c r="AP250" s="0" t="e">
        <f aca="true">MAX(0,AO250*(1+(_xlfn.NORM.INV(RAND(),Inputs!$D$39,Inputs!$C$39)))-'Year Schedule'!$K$43+'Year Schedule'!$L$43)</f>
        <v>#VALUE!</v>
      </c>
      <c r="AQ250" s="0" t="e">
        <f aca="true">MAX(0,AP250*(1+(_xlfn.NORM.INV(RAND(),Inputs!$D$39,Inputs!$C$39)))-'Year Schedule'!$K$44+'Year Schedule'!$L$44)</f>
        <v>#VALUE!</v>
      </c>
      <c r="AR250" s="0" t="e">
        <f aca="true">MAX(0,AQ250*(1+(_xlfn.NORM.INV(RAND(),Inputs!$D$39,Inputs!$C$39)))-'Year Schedule'!$K$45+'Year Schedule'!$L$45)</f>
        <v>#VALUE!</v>
      </c>
      <c r="AS250" s="0" t="e">
        <f aca="true">MAX(0,AR250*(1+(_xlfn.NORM.INV(RAND(),Inputs!$D$39,Inputs!$C$39)))-'Year Schedule'!$K$46+'Year Schedule'!$L$46)</f>
        <v>#VALUE!</v>
      </c>
      <c r="AT250" s="0" t="e">
        <f aca="true">MAX(0,AS250*(1+(_xlfn.NORM.INV(RAND(),Inputs!$D$39,Inputs!$C$39)))-'Year Schedule'!$K$47+'Year Schedule'!$L$47)</f>
        <v>#VALUE!</v>
      </c>
      <c r="AU250" s="0" t="e">
        <f aca="true">MAX(0,AT250*(1+(_xlfn.NORM.INV(RAND(),Inputs!$D$39,Inputs!$C$39)))-'Year Schedule'!$K$48+'Year Schedule'!$L$48)</f>
        <v>#VALUE!</v>
      </c>
      <c r="AV250" s="0" t="e">
        <f aca="true">MAX(0,AU250*(1+(_xlfn.NORM.INV(RAND(),Inputs!$D$39,Inputs!$C$39)))-'Year Schedule'!$K$49+'Year Schedule'!$L$49)</f>
        <v>#VALUE!</v>
      </c>
      <c r="AW250" s="0" t="e">
        <f aca="true">MAX(0,AV250*(1+(_xlfn.NORM.INV(RAND(),Inputs!$D$39,Inputs!$C$39)))-'Year Schedule'!$K$50+'Year Schedule'!$L$50)</f>
        <v>#VALUE!</v>
      </c>
      <c r="AX250" s="0" t="e">
        <f aca="true">MAX(0,AW250*(1+(_xlfn.NORM.INV(RAND(),Inputs!$D$39,Inputs!$C$39)))-'Year Schedule'!$K$51+'Year Schedule'!$L$51)</f>
        <v>#VALUE!</v>
      </c>
      <c r="AY250" s="0" t="e">
        <f aca="true">MAX(0,AX250*(1+(_xlfn.NORM.INV(RAND(),Inputs!$D$39,Inputs!$C$39)))-'Year Schedule'!$K$52+'Year Schedule'!$L$52)</f>
        <v>#VALUE!</v>
      </c>
      <c r="AZ250" s="0" t="e">
        <f aca="true">MAX(0,AY250*(1+(_xlfn.NORM.INV(RAND(),Inputs!$D$39,Inputs!$C$39)))-'Year Schedule'!$K$53+'Year Schedule'!$L$53)</f>
        <v>#VALUE!</v>
      </c>
      <c r="BA250" s="0" t="e">
        <f aca="false">INDEX(C250:AZ250,1,Inputs!$C$6)</f>
        <v>#VALUE!</v>
      </c>
      <c r="BB250" s="0" t="n">
        <f aca="false">IFERROR(EXP(SUMPRODUCT(LN((C250:INDEX(C250:AZ250,1,Inputs!$C$6)+$C$1004:INDEX($C$1004:$AZ$1004,1,Inputs!$C$6))/B250:INDEX(B250:AY250,1,Inputs!$C$6)))/Inputs!$C$6)-1,-1)</f>
        <v>-1</v>
      </c>
    </row>
    <row r="251" customFormat="false" ht="15" hidden="false" customHeight="true" outlineLevel="0" collapsed="false">
      <c r="A251" s="0" t="n">
        <v>249</v>
      </c>
      <c r="B251" s="177" t="n">
        <f aca="false">Inputs!$C$38</f>
        <v>0</v>
      </c>
      <c r="C251" s="0" t="e">
        <f aca="true">MAX(0,B251*(1+(_xlfn.NORM.INV(RAND(),Inputs!$D$39,Inputs!$C$39)))-'Year Schedule'!$K$4+'Year Schedule'!$L$4)</f>
        <v>#VALUE!</v>
      </c>
      <c r="D251" s="0" t="e">
        <f aca="true">MAX(0,C251*(1+(_xlfn.NORM.INV(RAND(),Inputs!$D$39,Inputs!$C$39)))-'Year Schedule'!$K$5+'Year Schedule'!$L$5)</f>
        <v>#VALUE!</v>
      </c>
      <c r="E251" s="0" t="e">
        <f aca="true">MAX(0,D251*(1+(_xlfn.NORM.INV(RAND(),Inputs!$D$39,Inputs!$C$39)))-'Year Schedule'!$K$6+'Year Schedule'!$L$6)</f>
        <v>#VALUE!</v>
      </c>
      <c r="F251" s="0" t="e">
        <f aca="true">MAX(0,E251*(1+(_xlfn.NORM.INV(RAND(),Inputs!$D$39,Inputs!$C$39)))-'Year Schedule'!$K$7+'Year Schedule'!$L$7)</f>
        <v>#VALUE!</v>
      </c>
      <c r="G251" s="0" t="e">
        <f aca="true">MAX(0,F251*(1+(_xlfn.NORM.INV(RAND(),Inputs!$D$39,Inputs!$C$39)))-'Year Schedule'!$K$8+'Year Schedule'!$L$8)</f>
        <v>#VALUE!</v>
      </c>
      <c r="H251" s="0" t="e">
        <f aca="true">MAX(0,G251*(1+(_xlfn.NORM.INV(RAND(),Inputs!$D$39,Inputs!$C$39)))-'Year Schedule'!$K$9+'Year Schedule'!$L$9)</f>
        <v>#VALUE!</v>
      </c>
      <c r="I251" s="0" t="e">
        <f aca="true">MAX(0,H251*(1+(_xlfn.NORM.INV(RAND(),Inputs!$D$39,Inputs!$C$39)))-'Year Schedule'!$K$10+'Year Schedule'!$L$10)</f>
        <v>#VALUE!</v>
      </c>
      <c r="J251" s="0" t="e">
        <f aca="true">MAX(0,I251*(1+(_xlfn.NORM.INV(RAND(),Inputs!$D$39,Inputs!$C$39)))-'Year Schedule'!$K$11+'Year Schedule'!$L$11)</f>
        <v>#VALUE!</v>
      </c>
      <c r="K251" s="0" t="e">
        <f aca="true">MAX(0,J251*(1+(_xlfn.NORM.INV(RAND(),Inputs!$D$39,Inputs!$C$39)))-'Year Schedule'!$K$12+'Year Schedule'!$L$12)</f>
        <v>#VALUE!</v>
      </c>
      <c r="L251" s="0" t="e">
        <f aca="true">MAX(0,K251*(1+(_xlfn.NORM.INV(RAND(),Inputs!$D$39,Inputs!$C$39)))-'Year Schedule'!$K$13+'Year Schedule'!$L$13)</f>
        <v>#VALUE!</v>
      </c>
      <c r="M251" s="0" t="e">
        <f aca="true">MAX(0,L251*(1+(_xlfn.NORM.INV(RAND(),Inputs!$D$39,Inputs!$C$39)))-'Year Schedule'!$K$14+'Year Schedule'!$L$14)</f>
        <v>#VALUE!</v>
      </c>
      <c r="N251" s="0" t="e">
        <f aca="true">MAX(0,M251*(1+(_xlfn.NORM.INV(RAND(),Inputs!$D$39,Inputs!$C$39)))-'Year Schedule'!$K$15+'Year Schedule'!$L$15)</f>
        <v>#VALUE!</v>
      </c>
      <c r="O251" s="0" t="e">
        <f aca="true">MAX(0,N251*(1+(_xlfn.NORM.INV(RAND(),Inputs!$D$39,Inputs!$C$39)))-'Year Schedule'!$K$16+'Year Schedule'!$L$16)</f>
        <v>#VALUE!</v>
      </c>
      <c r="P251" s="0" t="e">
        <f aca="true">MAX(0,O251*(1+(_xlfn.NORM.INV(RAND(),Inputs!$D$39,Inputs!$C$39)))-'Year Schedule'!$K$17+'Year Schedule'!$L$17)</f>
        <v>#VALUE!</v>
      </c>
      <c r="Q251" s="0" t="e">
        <f aca="true">MAX(0,P251*(1+(_xlfn.NORM.INV(RAND(),Inputs!$D$39,Inputs!$C$39)))-'Year Schedule'!$K$18+'Year Schedule'!$L$18)</f>
        <v>#VALUE!</v>
      </c>
      <c r="R251" s="0" t="e">
        <f aca="true">MAX(0,Q251*(1+(_xlfn.NORM.INV(RAND(),Inputs!$D$39,Inputs!$C$39)))-'Year Schedule'!$K$19+'Year Schedule'!$L$19)</f>
        <v>#VALUE!</v>
      </c>
      <c r="S251" s="0" t="e">
        <f aca="true">MAX(0,R251*(1+(_xlfn.NORM.INV(RAND(),Inputs!$D$39,Inputs!$C$39)))-'Year Schedule'!$K$20+'Year Schedule'!$L$20)</f>
        <v>#VALUE!</v>
      </c>
      <c r="T251" s="0" t="e">
        <f aca="true">MAX(0,S251*(1+(_xlfn.NORM.INV(RAND(),Inputs!$D$39,Inputs!$C$39)))-'Year Schedule'!$K$21+'Year Schedule'!$L$21)</f>
        <v>#VALUE!</v>
      </c>
      <c r="U251" s="0" t="e">
        <f aca="true">MAX(0,T251*(1+(_xlfn.NORM.INV(RAND(),Inputs!$D$39,Inputs!$C$39)))-'Year Schedule'!$K$22+'Year Schedule'!$L$22)</f>
        <v>#VALUE!</v>
      </c>
      <c r="V251" s="0" t="e">
        <f aca="true">MAX(0,U251*(1+(_xlfn.NORM.INV(RAND(),Inputs!$D$39,Inputs!$C$39)))-'Year Schedule'!$K$23+'Year Schedule'!$L$23)</f>
        <v>#VALUE!</v>
      </c>
      <c r="W251" s="0" t="e">
        <f aca="true">MAX(0,V251*(1+(_xlfn.NORM.INV(RAND(),Inputs!$D$39,Inputs!$C$39)))-'Year Schedule'!$K$24+'Year Schedule'!$L$24)</f>
        <v>#VALUE!</v>
      </c>
      <c r="X251" s="0" t="e">
        <f aca="true">MAX(0,W251*(1+(_xlfn.NORM.INV(RAND(),Inputs!$D$39,Inputs!$C$39)))-'Year Schedule'!$K$25+'Year Schedule'!$L$25)</f>
        <v>#VALUE!</v>
      </c>
      <c r="Y251" s="0" t="e">
        <f aca="true">MAX(0,X251*(1+(_xlfn.NORM.INV(RAND(),Inputs!$D$39,Inputs!$C$39)))-'Year Schedule'!$K$26+'Year Schedule'!$L$26)</f>
        <v>#VALUE!</v>
      </c>
      <c r="Z251" s="0" t="e">
        <f aca="true">MAX(0,Y251*(1+(_xlfn.NORM.INV(RAND(),Inputs!$D$39,Inputs!$C$39)))-'Year Schedule'!$K$27+'Year Schedule'!$L$27)</f>
        <v>#VALUE!</v>
      </c>
      <c r="AA251" s="0" t="e">
        <f aca="true">MAX(0,Z251*(1+(_xlfn.NORM.INV(RAND(),Inputs!$D$39,Inputs!$C$39)))-'Year Schedule'!$K$28+'Year Schedule'!$L$28)</f>
        <v>#VALUE!</v>
      </c>
      <c r="AB251" s="0" t="e">
        <f aca="true">MAX(0,AA251*(1+(_xlfn.NORM.INV(RAND(),Inputs!$D$39,Inputs!$C$39)))-'Year Schedule'!$K$29+'Year Schedule'!$L$29)</f>
        <v>#VALUE!</v>
      </c>
      <c r="AC251" s="0" t="e">
        <f aca="true">MAX(0,AB251*(1+(_xlfn.NORM.INV(RAND(),Inputs!$D$39,Inputs!$C$39)))-'Year Schedule'!$K$30+'Year Schedule'!$L$30)</f>
        <v>#VALUE!</v>
      </c>
      <c r="AD251" s="0" t="e">
        <f aca="true">MAX(0,AC251*(1+(_xlfn.NORM.INV(RAND(),Inputs!$D$39,Inputs!$C$39)))-'Year Schedule'!$K$31+'Year Schedule'!$L$31)</f>
        <v>#VALUE!</v>
      </c>
      <c r="AE251" s="0" t="e">
        <f aca="true">MAX(0,AD251*(1+(_xlfn.NORM.INV(RAND(),Inputs!$D$39,Inputs!$C$39)))-'Year Schedule'!$K$32+'Year Schedule'!$L$32)</f>
        <v>#VALUE!</v>
      </c>
      <c r="AF251" s="0" t="e">
        <f aca="true">MAX(0,AE251*(1+(_xlfn.NORM.INV(RAND(),Inputs!$D$39,Inputs!$C$39)))-'Year Schedule'!$K$33+'Year Schedule'!$L$33)</f>
        <v>#VALUE!</v>
      </c>
      <c r="AG251" s="0" t="e">
        <f aca="true">MAX(0,AF251*(1+(_xlfn.NORM.INV(RAND(),Inputs!$D$39,Inputs!$C$39)))-'Year Schedule'!$K$34+'Year Schedule'!$L$34)</f>
        <v>#VALUE!</v>
      </c>
      <c r="AH251" s="0" t="e">
        <f aca="true">MAX(0,AG251*(1+(_xlfn.NORM.INV(RAND(),Inputs!$D$39,Inputs!$C$39)))-'Year Schedule'!$K$35+'Year Schedule'!$L$35)</f>
        <v>#VALUE!</v>
      </c>
      <c r="AI251" s="0" t="e">
        <f aca="true">MAX(0,AH251*(1+(_xlfn.NORM.INV(RAND(),Inputs!$D$39,Inputs!$C$39)))-'Year Schedule'!$K$36+'Year Schedule'!$L$36)</f>
        <v>#VALUE!</v>
      </c>
      <c r="AJ251" s="0" t="e">
        <f aca="true">MAX(0,AI251*(1+(_xlfn.NORM.INV(RAND(),Inputs!$D$39,Inputs!$C$39)))-'Year Schedule'!$K$37+'Year Schedule'!$L$37)</f>
        <v>#VALUE!</v>
      </c>
      <c r="AK251" s="0" t="e">
        <f aca="true">MAX(0,AJ251*(1+(_xlfn.NORM.INV(RAND(),Inputs!$D$39,Inputs!$C$39)))-'Year Schedule'!$K$38+'Year Schedule'!$L$38)</f>
        <v>#VALUE!</v>
      </c>
      <c r="AL251" s="0" t="e">
        <f aca="true">MAX(0,AK251*(1+(_xlfn.NORM.INV(RAND(),Inputs!$D$39,Inputs!$C$39)))-'Year Schedule'!$K$39+'Year Schedule'!$L$39)</f>
        <v>#VALUE!</v>
      </c>
      <c r="AM251" s="0" t="e">
        <f aca="true">MAX(0,AL251*(1+(_xlfn.NORM.INV(RAND(),Inputs!$D$39,Inputs!$C$39)))-'Year Schedule'!$K$40+'Year Schedule'!$L$40)</f>
        <v>#VALUE!</v>
      </c>
      <c r="AN251" s="0" t="e">
        <f aca="true">MAX(0,AM251*(1+(_xlfn.NORM.INV(RAND(),Inputs!$D$39,Inputs!$C$39)))-'Year Schedule'!$K$41+'Year Schedule'!$L$41)</f>
        <v>#VALUE!</v>
      </c>
      <c r="AO251" s="0" t="e">
        <f aca="true">MAX(0,AN251*(1+(_xlfn.NORM.INV(RAND(),Inputs!$D$39,Inputs!$C$39)))-'Year Schedule'!$K$42+'Year Schedule'!$L$42)</f>
        <v>#VALUE!</v>
      </c>
      <c r="AP251" s="0" t="e">
        <f aca="true">MAX(0,AO251*(1+(_xlfn.NORM.INV(RAND(),Inputs!$D$39,Inputs!$C$39)))-'Year Schedule'!$K$43+'Year Schedule'!$L$43)</f>
        <v>#VALUE!</v>
      </c>
      <c r="AQ251" s="0" t="e">
        <f aca="true">MAX(0,AP251*(1+(_xlfn.NORM.INV(RAND(),Inputs!$D$39,Inputs!$C$39)))-'Year Schedule'!$K$44+'Year Schedule'!$L$44)</f>
        <v>#VALUE!</v>
      </c>
      <c r="AR251" s="0" t="e">
        <f aca="true">MAX(0,AQ251*(1+(_xlfn.NORM.INV(RAND(),Inputs!$D$39,Inputs!$C$39)))-'Year Schedule'!$K$45+'Year Schedule'!$L$45)</f>
        <v>#VALUE!</v>
      </c>
      <c r="AS251" s="0" t="e">
        <f aca="true">MAX(0,AR251*(1+(_xlfn.NORM.INV(RAND(),Inputs!$D$39,Inputs!$C$39)))-'Year Schedule'!$K$46+'Year Schedule'!$L$46)</f>
        <v>#VALUE!</v>
      </c>
      <c r="AT251" s="0" t="e">
        <f aca="true">MAX(0,AS251*(1+(_xlfn.NORM.INV(RAND(),Inputs!$D$39,Inputs!$C$39)))-'Year Schedule'!$K$47+'Year Schedule'!$L$47)</f>
        <v>#VALUE!</v>
      </c>
      <c r="AU251" s="0" t="e">
        <f aca="true">MAX(0,AT251*(1+(_xlfn.NORM.INV(RAND(),Inputs!$D$39,Inputs!$C$39)))-'Year Schedule'!$K$48+'Year Schedule'!$L$48)</f>
        <v>#VALUE!</v>
      </c>
      <c r="AV251" s="0" t="e">
        <f aca="true">MAX(0,AU251*(1+(_xlfn.NORM.INV(RAND(),Inputs!$D$39,Inputs!$C$39)))-'Year Schedule'!$K$49+'Year Schedule'!$L$49)</f>
        <v>#VALUE!</v>
      </c>
      <c r="AW251" s="0" t="e">
        <f aca="true">MAX(0,AV251*(1+(_xlfn.NORM.INV(RAND(),Inputs!$D$39,Inputs!$C$39)))-'Year Schedule'!$K$50+'Year Schedule'!$L$50)</f>
        <v>#VALUE!</v>
      </c>
      <c r="AX251" s="0" t="e">
        <f aca="true">MAX(0,AW251*(1+(_xlfn.NORM.INV(RAND(),Inputs!$D$39,Inputs!$C$39)))-'Year Schedule'!$K$51+'Year Schedule'!$L$51)</f>
        <v>#VALUE!</v>
      </c>
      <c r="AY251" s="0" t="e">
        <f aca="true">MAX(0,AX251*(1+(_xlfn.NORM.INV(RAND(),Inputs!$D$39,Inputs!$C$39)))-'Year Schedule'!$K$52+'Year Schedule'!$L$52)</f>
        <v>#VALUE!</v>
      </c>
      <c r="AZ251" s="0" t="e">
        <f aca="true">MAX(0,AY251*(1+(_xlfn.NORM.INV(RAND(),Inputs!$D$39,Inputs!$C$39)))-'Year Schedule'!$K$53+'Year Schedule'!$L$53)</f>
        <v>#VALUE!</v>
      </c>
      <c r="BA251" s="0" t="e">
        <f aca="false">INDEX(C251:AZ251,1,Inputs!$C$6)</f>
        <v>#VALUE!</v>
      </c>
      <c r="BB251" s="0" t="n">
        <f aca="false">IFERROR(EXP(SUMPRODUCT(LN((C251:INDEX(C251:AZ251,1,Inputs!$C$6)+$C$1004:INDEX($C$1004:$AZ$1004,1,Inputs!$C$6))/B251:INDEX(B251:AY251,1,Inputs!$C$6)))/Inputs!$C$6)-1,-1)</f>
        <v>-1</v>
      </c>
    </row>
    <row r="252" customFormat="false" ht="15" hidden="false" customHeight="true" outlineLevel="0" collapsed="false">
      <c r="A252" s="0" t="n">
        <v>250</v>
      </c>
      <c r="B252" s="177" t="n">
        <f aca="false">Inputs!$C$38</f>
        <v>0</v>
      </c>
      <c r="C252" s="0" t="e">
        <f aca="true">MAX(0,B252*(1+(_xlfn.NORM.INV(RAND(),Inputs!$D$39,Inputs!$C$39)))-'Year Schedule'!$K$4+'Year Schedule'!$L$4)</f>
        <v>#VALUE!</v>
      </c>
      <c r="D252" s="0" t="e">
        <f aca="true">MAX(0,C252*(1+(_xlfn.NORM.INV(RAND(),Inputs!$D$39,Inputs!$C$39)))-'Year Schedule'!$K$5+'Year Schedule'!$L$5)</f>
        <v>#VALUE!</v>
      </c>
      <c r="E252" s="0" t="e">
        <f aca="true">MAX(0,D252*(1+(_xlfn.NORM.INV(RAND(),Inputs!$D$39,Inputs!$C$39)))-'Year Schedule'!$K$6+'Year Schedule'!$L$6)</f>
        <v>#VALUE!</v>
      </c>
      <c r="F252" s="0" t="e">
        <f aca="true">MAX(0,E252*(1+(_xlfn.NORM.INV(RAND(),Inputs!$D$39,Inputs!$C$39)))-'Year Schedule'!$K$7+'Year Schedule'!$L$7)</f>
        <v>#VALUE!</v>
      </c>
      <c r="G252" s="0" t="e">
        <f aca="true">MAX(0,F252*(1+(_xlfn.NORM.INV(RAND(),Inputs!$D$39,Inputs!$C$39)))-'Year Schedule'!$K$8+'Year Schedule'!$L$8)</f>
        <v>#VALUE!</v>
      </c>
      <c r="H252" s="0" t="e">
        <f aca="true">MAX(0,G252*(1+(_xlfn.NORM.INV(RAND(),Inputs!$D$39,Inputs!$C$39)))-'Year Schedule'!$K$9+'Year Schedule'!$L$9)</f>
        <v>#VALUE!</v>
      </c>
      <c r="I252" s="0" t="e">
        <f aca="true">MAX(0,H252*(1+(_xlfn.NORM.INV(RAND(),Inputs!$D$39,Inputs!$C$39)))-'Year Schedule'!$K$10+'Year Schedule'!$L$10)</f>
        <v>#VALUE!</v>
      </c>
      <c r="J252" s="0" t="e">
        <f aca="true">MAX(0,I252*(1+(_xlfn.NORM.INV(RAND(),Inputs!$D$39,Inputs!$C$39)))-'Year Schedule'!$K$11+'Year Schedule'!$L$11)</f>
        <v>#VALUE!</v>
      </c>
      <c r="K252" s="0" t="e">
        <f aca="true">MAX(0,J252*(1+(_xlfn.NORM.INV(RAND(),Inputs!$D$39,Inputs!$C$39)))-'Year Schedule'!$K$12+'Year Schedule'!$L$12)</f>
        <v>#VALUE!</v>
      </c>
      <c r="L252" s="0" t="e">
        <f aca="true">MAX(0,K252*(1+(_xlfn.NORM.INV(RAND(),Inputs!$D$39,Inputs!$C$39)))-'Year Schedule'!$K$13+'Year Schedule'!$L$13)</f>
        <v>#VALUE!</v>
      </c>
      <c r="M252" s="0" t="e">
        <f aca="true">MAX(0,L252*(1+(_xlfn.NORM.INV(RAND(),Inputs!$D$39,Inputs!$C$39)))-'Year Schedule'!$K$14+'Year Schedule'!$L$14)</f>
        <v>#VALUE!</v>
      </c>
      <c r="N252" s="0" t="e">
        <f aca="true">MAX(0,M252*(1+(_xlfn.NORM.INV(RAND(),Inputs!$D$39,Inputs!$C$39)))-'Year Schedule'!$K$15+'Year Schedule'!$L$15)</f>
        <v>#VALUE!</v>
      </c>
      <c r="O252" s="0" t="e">
        <f aca="true">MAX(0,N252*(1+(_xlfn.NORM.INV(RAND(),Inputs!$D$39,Inputs!$C$39)))-'Year Schedule'!$K$16+'Year Schedule'!$L$16)</f>
        <v>#VALUE!</v>
      </c>
      <c r="P252" s="0" t="e">
        <f aca="true">MAX(0,O252*(1+(_xlfn.NORM.INV(RAND(),Inputs!$D$39,Inputs!$C$39)))-'Year Schedule'!$K$17+'Year Schedule'!$L$17)</f>
        <v>#VALUE!</v>
      </c>
      <c r="Q252" s="0" t="e">
        <f aca="true">MAX(0,P252*(1+(_xlfn.NORM.INV(RAND(),Inputs!$D$39,Inputs!$C$39)))-'Year Schedule'!$K$18+'Year Schedule'!$L$18)</f>
        <v>#VALUE!</v>
      </c>
      <c r="R252" s="0" t="e">
        <f aca="true">MAX(0,Q252*(1+(_xlfn.NORM.INV(RAND(),Inputs!$D$39,Inputs!$C$39)))-'Year Schedule'!$K$19+'Year Schedule'!$L$19)</f>
        <v>#VALUE!</v>
      </c>
      <c r="S252" s="0" t="e">
        <f aca="true">MAX(0,R252*(1+(_xlfn.NORM.INV(RAND(),Inputs!$D$39,Inputs!$C$39)))-'Year Schedule'!$K$20+'Year Schedule'!$L$20)</f>
        <v>#VALUE!</v>
      </c>
      <c r="T252" s="0" t="e">
        <f aca="true">MAX(0,S252*(1+(_xlfn.NORM.INV(RAND(),Inputs!$D$39,Inputs!$C$39)))-'Year Schedule'!$K$21+'Year Schedule'!$L$21)</f>
        <v>#VALUE!</v>
      </c>
      <c r="U252" s="0" t="e">
        <f aca="true">MAX(0,T252*(1+(_xlfn.NORM.INV(RAND(),Inputs!$D$39,Inputs!$C$39)))-'Year Schedule'!$K$22+'Year Schedule'!$L$22)</f>
        <v>#VALUE!</v>
      </c>
      <c r="V252" s="0" t="e">
        <f aca="true">MAX(0,U252*(1+(_xlfn.NORM.INV(RAND(),Inputs!$D$39,Inputs!$C$39)))-'Year Schedule'!$K$23+'Year Schedule'!$L$23)</f>
        <v>#VALUE!</v>
      </c>
      <c r="W252" s="0" t="e">
        <f aca="true">MAX(0,V252*(1+(_xlfn.NORM.INV(RAND(),Inputs!$D$39,Inputs!$C$39)))-'Year Schedule'!$K$24+'Year Schedule'!$L$24)</f>
        <v>#VALUE!</v>
      </c>
      <c r="X252" s="0" t="e">
        <f aca="true">MAX(0,W252*(1+(_xlfn.NORM.INV(RAND(),Inputs!$D$39,Inputs!$C$39)))-'Year Schedule'!$K$25+'Year Schedule'!$L$25)</f>
        <v>#VALUE!</v>
      </c>
      <c r="Y252" s="0" t="e">
        <f aca="true">MAX(0,X252*(1+(_xlfn.NORM.INV(RAND(),Inputs!$D$39,Inputs!$C$39)))-'Year Schedule'!$K$26+'Year Schedule'!$L$26)</f>
        <v>#VALUE!</v>
      </c>
      <c r="Z252" s="0" t="e">
        <f aca="true">MAX(0,Y252*(1+(_xlfn.NORM.INV(RAND(),Inputs!$D$39,Inputs!$C$39)))-'Year Schedule'!$K$27+'Year Schedule'!$L$27)</f>
        <v>#VALUE!</v>
      </c>
      <c r="AA252" s="0" t="e">
        <f aca="true">MAX(0,Z252*(1+(_xlfn.NORM.INV(RAND(),Inputs!$D$39,Inputs!$C$39)))-'Year Schedule'!$K$28+'Year Schedule'!$L$28)</f>
        <v>#VALUE!</v>
      </c>
      <c r="AB252" s="0" t="e">
        <f aca="true">MAX(0,AA252*(1+(_xlfn.NORM.INV(RAND(),Inputs!$D$39,Inputs!$C$39)))-'Year Schedule'!$K$29+'Year Schedule'!$L$29)</f>
        <v>#VALUE!</v>
      </c>
      <c r="AC252" s="0" t="e">
        <f aca="true">MAX(0,AB252*(1+(_xlfn.NORM.INV(RAND(),Inputs!$D$39,Inputs!$C$39)))-'Year Schedule'!$K$30+'Year Schedule'!$L$30)</f>
        <v>#VALUE!</v>
      </c>
      <c r="AD252" s="0" t="e">
        <f aca="true">MAX(0,AC252*(1+(_xlfn.NORM.INV(RAND(),Inputs!$D$39,Inputs!$C$39)))-'Year Schedule'!$K$31+'Year Schedule'!$L$31)</f>
        <v>#VALUE!</v>
      </c>
      <c r="AE252" s="0" t="e">
        <f aca="true">MAX(0,AD252*(1+(_xlfn.NORM.INV(RAND(),Inputs!$D$39,Inputs!$C$39)))-'Year Schedule'!$K$32+'Year Schedule'!$L$32)</f>
        <v>#VALUE!</v>
      </c>
      <c r="AF252" s="0" t="e">
        <f aca="true">MAX(0,AE252*(1+(_xlfn.NORM.INV(RAND(),Inputs!$D$39,Inputs!$C$39)))-'Year Schedule'!$K$33+'Year Schedule'!$L$33)</f>
        <v>#VALUE!</v>
      </c>
      <c r="AG252" s="0" t="e">
        <f aca="true">MAX(0,AF252*(1+(_xlfn.NORM.INV(RAND(),Inputs!$D$39,Inputs!$C$39)))-'Year Schedule'!$K$34+'Year Schedule'!$L$34)</f>
        <v>#VALUE!</v>
      </c>
      <c r="AH252" s="0" t="e">
        <f aca="true">MAX(0,AG252*(1+(_xlfn.NORM.INV(RAND(),Inputs!$D$39,Inputs!$C$39)))-'Year Schedule'!$K$35+'Year Schedule'!$L$35)</f>
        <v>#VALUE!</v>
      </c>
      <c r="AI252" s="0" t="e">
        <f aca="true">MAX(0,AH252*(1+(_xlfn.NORM.INV(RAND(),Inputs!$D$39,Inputs!$C$39)))-'Year Schedule'!$K$36+'Year Schedule'!$L$36)</f>
        <v>#VALUE!</v>
      </c>
      <c r="AJ252" s="0" t="e">
        <f aca="true">MAX(0,AI252*(1+(_xlfn.NORM.INV(RAND(),Inputs!$D$39,Inputs!$C$39)))-'Year Schedule'!$K$37+'Year Schedule'!$L$37)</f>
        <v>#VALUE!</v>
      </c>
      <c r="AK252" s="0" t="e">
        <f aca="true">MAX(0,AJ252*(1+(_xlfn.NORM.INV(RAND(),Inputs!$D$39,Inputs!$C$39)))-'Year Schedule'!$K$38+'Year Schedule'!$L$38)</f>
        <v>#VALUE!</v>
      </c>
      <c r="AL252" s="0" t="e">
        <f aca="true">MAX(0,AK252*(1+(_xlfn.NORM.INV(RAND(),Inputs!$D$39,Inputs!$C$39)))-'Year Schedule'!$K$39+'Year Schedule'!$L$39)</f>
        <v>#VALUE!</v>
      </c>
      <c r="AM252" s="0" t="e">
        <f aca="true">MAX(0,AL252*(1+(_xlfn.NORM.INV(RAND(),Inputs!$D$39,Inputs!$C$39)))-'Year Schedule'!$K$40+'Year Schedule'!$L$40)</f>
        <v>#VALUE!</v>
      </c>
      <c r="AN252" s="0" t="e">
        <f aca="true">MAX(0,AM252*(1+(_xlfn.NORM.INV(RAND(),Inputs!$D$39,Inputs!$C$39)))-'Year Schedule'!$K$41+'Year Schedule'!$L$41)</f>
        <v>#VALUE!</v>
      </c>
      <c r="AO252" s="0" t="e">
        <f aca="true">MAX(0,AN252*(1+(_xlfn.NORM.INV(RAND(),Inputs!$D$39,Inputs!$C$39)))-'Year Schedule'!$K$42+'Year Schedule'!$L$42)</f>
        <v>#VALUE!</v>
      </c>
      <c r="AP252" s="0" t="e">
        <f aca="true">MAX(0,AO252*(1+(_xlfn.NORM.INV(RAND(),Inputs!$D$39,Inputs!$C$39)))-'Year Schedule'!$K$43+'Year Schedule'!$L$43)</f>
        <v>#VALUE!</v>
      </c>
      <c r="AQ252" s="0" t="e">
        <f aca="true">MAX(0,AP252*(1+(_xlfn.NORM.INV(RAND(),Inputs!$D$39,Inputs!$C$39)))-'Year Schedule'!$K$44+'Year Schedule'!$L$44)</f>
        <v>#VALUE!</v>
      </c>
      <c r="AR252" s="0" t="e">
        <f aca="true">MAX(0,AQ252*(1+(_xlfn.NORM.INV(RAND(),Inputs!$D$39,Inputs!$C$39)))-'Year Schedule'!$K$45+'Year Schedule'!$L$45)</f>
        <v>#VALUE!</v>
      </c>
      <c r="AS252" s="0" t="e">
        <f aca="true">MAX(0,AR252*(1+(_xlfn.NORM.INV(RAND(),Inputs!$D$39,Inputs!$C$39)))-'Year Schedule'!$K$46+'Year Schedule'!$L$46)</f>
        <v>#VALUE!</v>
      </c>
      <c r="AT252" s="0" t="e">
        <f aca="true">MAX(0,AS252*(1+(_xlfn.NORM.INV(RAND(),Inputs!$D$39,Inputs!$C$39)))-'Year Schedule'!$K$47+'Year Schedule'!$L$47)</f>
        <v>#VALUE!</v>
      </c>
      <c r="AU252" s="0" t="e">
        <f aca="true">MAX(0,AT252*(1+(_xlfn.NORM.INV(RAND(),Inputs!$D$39,Inputs!$C$39)))-'Year Schedule'!$K$48+'Year Schedule'!$L$48)</f>
        <v>#VALUE!</v>
      </c>
      <c r="AV252" s="0" t="e">
        <f aca="true">MAX(0,AU252*(1+(_xlfn.NORM.INV(RAND(),Inputs!$D$39,Inputs!$C$39)))-'Year Schedule'!$K$49+'Year Schedule'!$L$49)</f>
        <v>#VALUE!</v>
      </c>
      <c r="AW252" s="0" t="e">
        <f aca="true">MAX(0,AV252*(1+(_xlfn.NORM.INV(RAND(),Inputs!$D$39,Inputs!$C$39)))-'Year Schedule'!$K$50+'Year Schedule'!$L$50)</f>
        <v>#VALUE!</v>
      </c>
      <c r="AX252" s="0" t="e">
        <f aca="true">MAX(0,AW252*(1+(_xlfn.NORM.INV(RAND(),Inputs!$D$39,Inputs!$C$39)))-'Year Schedule'!$K$51+'Year Schedule'!$L$51)</f>
        <v>#VALUE!</v>
      </c>
      <c r="AY252" s="0" t="e">
        <f aca="true">MAX(0,AX252*(1+(_xlfn.NORM.INV(RAND(),Inputs!$D$39,Inputs!$C$39)))-'Year Schedule'!$K$52+'Year Schedule'!$L$52)</f>
        <v>#VALUE!</v>
      </c>
      <c r="AZ252" s="0" t="e">
        <f aca="true">MAX(0,AY252*(1+(_xlfn.NORM.INV(RAND(),Inputs!$D$39,Inputs!$C$39)))-'Year Schedule'!$K$53+'Year Schedule'!$L$53)</f>
        <v>#VALUE!</v>
      </c>
      <c r="BA252" s="0" t="e">
        <f aca="false">INDEX(C252:AZ252,1,Inputs!$C$6)</f>
        <v>#VALUE!</v>
      </c>
      <c r="BB252" s="0" t="n">
        <f aca="false">IFERROR(EXP(SUMPRODUCT(LN((C252:INDEX(C252:AZ252,1,Inputs!$C$6)+$C$1004:INDEX($C$1004:$AZ$1004,1,Inputs!$C$6))/B252:INDEX(B252:AY252,1,Inputs!$C$6)))/Inputs!$C$6)-1,-1)</f>
        <v>-1</v>
      </c>
    </row>
    <row r="253" customFormat="false" ht="15" hidden="false" customHeight="true" outlineLevel="0" collapsed="false">
      <c r="A253" s="0" t="n">
        <v>251</v>
      </c>
      <c r="B253" s="177" t="n">
        <f aca="false">Inputs!$C$38</f>
        <v>0</v>
      </c>
      <c r="C253" s="0" t="e">
        <f aca="true">MAX(0,B253*(1+(_xlfn.NORM.INV(RAND(),Inputs!$D$39,Inputs!$C$39)))-'Year Schedule'!$K$4+'Year Schedule'!$L$4)</f>
        <v>#VALUE!</v>
      </c>
      <c r="D253" s="0" t="e">
        <f aca="true">MAX(0,C253*(1+(_xlfn.NORM.INV(RAND(),Inputs!$D$39,Inputs!$C$39)))-'Year Schedule'!$K$5+'Year Schedule'!$L$5)</f>
        <v>#VALUE!</v>
      </c>
      <c r="E253" s="0" t="e">
        <f aca="true">MAX(0,D253*(1+(_xlfn.NORM.INV(RAND(),Inputs!$D$39,Inputs!$C$39)))-'Year Schedule'!$K$6+'Year Schedule'!$L$6)</f>
        <v>#VALUE!</v>
      </c>
      <c r="F253" s="0" t="e">
        <f aca="true">MAX(0,E253*(1+(_xlfn.NORM.INV(RAND(),Inputs!$D$39,Inputs!$C$39)))-'Year Schedule'!$K$7+'Year Schedule'!$L$7)</f>
        <v>#VALUE!</v>
      </c>
      <c r="G253" s="0" t="e">
        <f aca="true">MAX(0,F253*(1+(_xlfn.NORM.INV(RAND(),Inputs!$D$39,Inputs!$C$39)))-'Year Schedule'!$K$8+'Year Schedule'!$L$8)</f>
        <v>#VALUE!</v>
      </c>
      <c r="H253" s="0" t="e">
        <f aca="true">MAX(0,G253*(1+(_xlfn.NORM.INV(RAND(),Inputs!$D$39,Inputs!$C$39)))-'Year Schedule'!$K$9+'Year Schedule'!$L$9)</f>
        <v>#VALUE!</v>
      </c>
      <c r="I253" s="0" t="e">
        <f aca="true">MAX(0,H253*(1+(_xlfn.NORM.INV(RAND(),Inputs!$D$39,Inputs!$C$39)))-'Year Schedule'!$K$10+'Year Schedule'!$L$10)</f>
        <v>#VALUE!</v>
      </c>
      <c r="J253" s="0" t="e">
        <f aca="true">MAX(0,I253*(1+(_xlfn.NORM.INV(RAND(),Inputs!$D$39,Inputs!$C$39)))-'Year Schedule'!$K$11+'Year Schedule'!$L$11)</f>
        <v>#VALUE!</v>
      </c>
      <c r="K253" s="0" t="e">
        <f aca="true">MAX(0,J253*(1+(_xlfn.NORM.INV(RAND(),Inputs!$D$39,Inputs!$C$39)))-'Year Schedule'!$K$12+'Year Schedule'!$L$12)</f>
        <v>#VALUE!</v>
      </c>
      <c r="L253" s="0" t="e">
        <f aca="true">MAX(0,K253*(1+(_xlfn.NORM.INV(RAND(),Inputs!$D$39,Inputs!$C$39)))-'Year Schedule'!$K$13+'Year Schedule'!$L$13)</f>
        <v>#VALUE!</v>
      </c>
      <c r="M253" s="0" t="e">
        <f aca="true">MAX(0,L253*(1+(_xlfn.NORM.INV(RAND(),Inputs!$D$39,Inputs!$C$39)))-'Year Schedule'!$K$14+'Year Schedule'!$L$14)</f>
        <v>#VALUE!</v>
      </c>
      <c r="N253" s="0" t="e">
        <f aca="true">MAX(0,M253*(1+(_xlfn.NORM.INV(RAND(),Inputs!$D$39,Inputs!$C$39)))-'Year Schedule'!$K$15+'Year Schedule'!$L$15)</f>
        <v>#VALUE!</v>
      </c>
      <c r="O253" s="0" t="e">
        <f aca="true">MAX(0,N253*(1+(_xlfn.NORM.INV(RAND(),Inputs!$D$39,Inputs!$C$39)))-'Year Schedule'!$K$16+'Year Schedule'!$L$16)</f>
        <v>#VALUE!</v>
      </c>
      <c r="P253" s="0" t="e">
        <f aca="true">MAX(0,O253*(1+(_xlfn.NORM.INV(RAND(),Inputs!$D$39,Inputs!$C$39)))-'Year Schedule'!$K$17+'Year Schedule'!$L$17)</f>
        <v>#VALUE!</v>
      </c>
      <c r="Q253" s="0" t="e">
        <f aca="true">MAX(0,P253*(1+(_xlfn.NORM.INV(RAND(),Inputs!$D$39,Inputs!$C$39)))-'Year Schedule'!$K$18+'Year Schedule'!$L$18)</f>
        <v>#VALUE!</v>
      </c>
      <c r="R253" s="0" t="e">
        <f aca="true">MAX(0,Q253*(1+(_xlfn.NORM.INV(RAND(),Inputs!$D$39,Inputs!$C$39)))-'Year Schedule'!$K$19+'Year Schedule'!$L$19)</f>
        <v>#VALUE!</v>
      </c>
      <c r="S253" s="0" t="e">
        <f aca="true">MAX(0,R253*(1+(_xlfn.NORM.INV(RAND(),Inputs!$D$39,Inputs!$C$39)))-'Year Schedule'!$K$20+'Year Schedule'!$L$20)</f>
        <v>#VALUE!</v>
      </c>
      <c r="T253" s="0" t="e">
        <f aca="true">MAX(0,S253*(1+(_xlfn.NORM.INV(RAND(),Inputs!$D$39,Inputs!$C$39)))-'Year Schedule'!$K$21+'Year Schedule'!$L$21)</f>
        <v>#VALUE!</v>
      </c>
      <c r="U253" s="0" t="e">
        <f aca="true">MAX(0,T253*(1+(_xlfn.NORM.INV(RAND(),Inputs!$D$39,Inputs!$C$39)))-'Year Schedule'!$K$22+'Year Schedule'!$L$22)</f>
        <v>#VALUE!</v>
      </c>
      <c r="V253" s="0" t="e">
        <f aca="true">MAX(0,U253*(1+(_xlfn.NORM.INV(RAND(),Inputs!$D$39,Inputs!$C$39)))-'Year Schedule'!$K$23+'Year Schedule'!$L$23)</f>
        <v>#VALUE!</v>
      </c>
      <c r="W253" s="0" t="e">
        <f aca="true">MAX(0,V253*(1+(_xlfn.NORM.INV(RAND(),Inputs!$D$39,Inputs!$C$39)))-'Year Schedule'!$K$24+'Year Schedule'!$L$24)</f>
        <v>#VALUE!</v>
      </c>
      <c r="X253" s="0" t="e">
        <f aca="true">MAX(0,W253*(1+(_xlfn.NORM.INV(RAND(),Inputs!$D$39,Inputs!$C$39)))-'Year Schedule'!$K$25+'Year Schedule'!$L$25)</f>
        <v>#VALUE!</v>
      </c>
      <c r="Y253" s="0" t="e">
        <f aca="true">MAX(0,X253*(1+(_xlfn.NORM.INV(RAND(),Inputs!$D$39,Inputs!$C$39)))-'Year Schedule'!$K$26+'Year Schedule'!$L$26)</f>
        <v>#VALUE!</v>
      </c>
      <c r="Z253" s="0" t="e">
        <f aca="true">MAX(0,Y253*(1+(_xlfn.NORM.INV(RAND(),Inputs!$D$39,Inputs!$C$39)))-'Year Schedule'!$K$27+'Year Schedule'!$L$27)</f>
        <v>#VALUE!</v>
      </c>
      <c r="AA253" s="0" t="e">
        <f aca="true">MAX(0,Z253*(1+(_xlfn.NORM.INV(RAND(),Inputs!$D$39,Inputs!$C$39)))-'Year Schedule'!$K$28+'Year Schedule'!$L$28)</f>
        <v>#VALUE!</v>
      </c>
      <c r="AB253" s="0" t="e">
        <f aca="true">MAX(0,AA253*(1+(_xlfn.NORM.INV(RAND(),Inputs!$D$39,Inputs!$C$39)))-'Year Schedule'!$K$29+'Year Schedule'!$L$29)</f>
        <v>#VALUE!</v>
      </c>
      <c r="AC253" s="0" t="e">
        <f aca="true">MAX(0,AB253*(1+(_xlfn.NORM.INV(RAND(),Inputs!$D$39,Inputs!$C$39)))-'Year Schedule'!$K$30+'Year Schedule'!$L$30)</f>
        <v>#VALUE!</v>
      </c>
      <c r="AD253" s="0" t="e">
        <f aca="true">MAX(0,AC253*(1+(_xlfn.NORM.INV(RAND(),Inputs!$D$39,Inputs!$C$39)))-'Year Schedule'!$K$31+'Year Schedule'!$L$31)</f>
        <v>#VALUE!</v>
      </c>
      <c r="AE253" s="0" t="e">
        <f aca="true">MAX(0,AD253*(1+(_xlfn.NORM.INV(RAND(),Inputs!$D$39,Inputs!$C$39)))-'Year Schedule'!$K$32+'Year Schedule'!$L$32)</f>
        <v>#VALUE!</v>
      </c>
      <c r="AF253" s="0" t="e">
        <f aca="true">MAX(0,AE253*(1+(_xlfn.NORM.INV(RAND(),Inputs!$D$39,Inputs!$C$39)))-'Year Schedule'!$K$33+'Year Schedule'!$L$33)</f>
        <v>#VALUE!</v>
      </c>
      <c r="AG253" s="0" t="e">
        <f aca="true">MAX(0,AF253*(1+(_xlfn.NORM.INV(RAND(),Inputs!$D$39,Inputs!$C$39)))-'Year Schedule'!$K$34+'Year Schedule'!$L$34)</f>
        <v>#VALUE!</v>
      </c>
      <c r="AH253" s="0" t="e">
        <f aca="true">MAX(0,AG253*(1+(_xlfn.NORM.INV(RAND(),Inputs!$D$39,Inputs!$C$39)))-'Year Schedule'!$K$35+'Year Schedule'!$L$35)</f>
        <v>#VALUE!</v>
      </c>
      <c r="AI253" s="0" t="e">
        <f aca="true">MAX(0,AH253*(1+(_xlfn.NORM.INV(RAND(),Inputs!$D$39,Inputs!$C$39)))-'Year Schedule'!$K$36+'Year Schedule'!$L$36)</f>
        <v>#VALUE!</v>
      </c>
      <c r="AJ253" s="0" t="e">
        <f aca="true">MAX(0,AI253*(1+(_xlfn.NORM.INV(RAND(),Inputs!$D$39,Inputs!$C$39)))-'Year Schedule'!$K$37+'Year Schedule'!$L$37)</f>
        <v>#VALUE!</v>
      </c>
      <c r="AK253" s="0" t="e">
        <f aca="true">MAX(0,AJ253*(1+(_xlfn.NORM.INV(RAND(),Inputs!$D$39,Inputs!$C$39)))-'Year Schedule'!$K$38+'Year Schedule'!$L$38)</f>
        <v>#VALUE!</v>
      </c>
      <c r="AL253" s="0" t="e">
        <f aca="true">MAX(0,AK253*(1+(_xlfn.NORM.INV(RAND(),Inputs!$D$39,Inputs!$C$39)))-'Year Schedule'!$K$39+'Year Schedule'!$L$39)</f>
        <v>#VALUE!</v>
      </c>
      <c r="AM253" s="0" t="e">
        <f aca="true">MAX(0,AL253*(1+(_xlfn.NORM.INV(RAND(),Inputs!$D$39,Inputs!$C$39)))-'Year Schedule'!$K$40+'Year Schedule'!$L$40)</f>
        <v>#VALUE!</v>
      </c>
      <c r="AN253" s="0" t="e">
        <f aca="true">MAX(0,AM253*(1+(_xlfn.NORM.INV(RAND(),Inputs!$D$39,Inputs!$C$39)))-'Year Schedule'!$K$41+'Year Schedule'!$L$41)</f>
        <v>#VALUE!</v>
      </c>
      <c r="AO253" s="0" t="e">
        <f aca="true">MAX(0,AN253*(1+(_xlfn.NORM.INV(RAND(),Inputs!$D$39,Inputs!$C$39)))-'Year Schedule'!$K$42+'Year Schedule'!$L$42)</f>
        <v>#VALUE!</v>
      </c>
      <c r="AP253" s="0" t="e">
        <f aca="true">MAX(0,AO253*(1+(_xlfn.NORM.INV(RAND(),Inputs!$D$39,Inputs!$C$39)))-'Year Schedule'!$K$43+'Year Schedule'!$L$43)</f>
        <v>#VALUE!</v>
      </c>
      <c r="AQ253" s="0" t="e">
        <f aca="true">MAX(0,AP253*(1+(_xlfn.NORM.INV(RAND(),Inputs!$D$39,Inputs!$C$39)))-'Year Schedule'!$K$44+'Year Schedule'!$L$44)</f>
        <v>#VALUE!</v>
      </c>
      <c r="AR253" s="0" t="e">
        <f aca="true">MAX(0,AQ253*(1+(_xlfn.NORM.INV(RAND(),Inputs!$D$39,Inputs!$C$39)))-'Year Schedule'!$K$45+'Year Schedule'!$L$45)</f>
        <v>#VALUE!</v>
      </c>
      <c r="AS253" s="0" t="e">
        <f aca="true">MAX(0,AR253*(1+(_xlfn.NORM.INV(RAND(),Inputs!$D$39,Inputs!$C$39)))-'Year Schedule'!$K$46+'Year Schedule'!$L$46)</f>
        <v>#VALUE!</v>
      </c>
      <c r="AT253" s="0" t="e">
        <f aca="true">MAX(0,AS253*(1+(_xlfn.NORM.INV(RAND(),Inputs!$D$39,Inputs!$C$39)))-'Year Schedule'!$K$47+'Year Schedule'!$L$47)</f>
        <v>#VALUE!</v>
      </c>
      <c r="AU253" s="0" t="e">
        <f aca="true">MAX(0,AT253*(1+(_xlfn.NORM.INV(RAND(),Inputs!$D$39,Inputs!$C$39)))-'Year Schedule'!$K$48+'Year Schedule'!$L$48)</f>
        <v>#VALUE!</v>
      </c>
      <c r="AV253" s="0" t="e">
        <f aca="true">MAX(0,AU253*(1+(_xlfn.NORM.INV(RAND(),Inputs!$D$39,Inputs!$C$39)))-'Year Schedule'!$K$49+'Year Schedule'!$L$49)</f>
        <v>#VALUE!</v>
      </c>
      <c r="AW253" s="0" t="e">
        <f aca="true">MAX(0,AV253*(1+(_xlfn.NORM.INV(RAND(),Inputs!$D$39,Inputs!$C$39)))-'Year Schedule'!$K$50+'Year Schedule'!$L$50)</f>
        <v>#VALUE!</v>
      </c>
      <c r="AX253" s="0" t="e">
        <f aca="true">MAX(0,AW253*(1+(_xlfn.NORM.INV(RAND(),Inputs!$D$39,Inputs!$C$39)))-'Year Schedule'!$K$51+'Year Schedule'!$L$51)</f>
        <v>#VALUE!</v>
      </c>
      <c r="AY253" s="0" t="e">
        <f aca="true">MAX(0,AX253*(1+(_xlfn.NORM.INV(RAND(),Inputs!$D$39,Inputs!$C$39)))-'Year Schedule'!$K$52+'Year Schedule'!$L$52)</f>
        <v>#VALUE!</v>
      </c>
      <c r="AZ253" s="0" t="e">
        <f aca="true">MAX(0,AY253*(1+(_xlfn.NORM.INV(RAND(),Inputs!$D$39,Inputs!$C$39)))-'Year Schedule'!$K$53+'Year Schedule'!$L$53)</f>
        <v>#VALUE!</v>
      </c>
      <c r="BA253" s="0" t="e">
        <f aca="false">INDEX(C253:AZ253,1,Inputs!$C$6)</f>
        <v>#VALUE!</v>
      </c>
      <c r="BB253" s="0" t="n">
        <f aca="false">IFERROR(EXP(SUMPRODUCT(LN((C253:INDEX(C253:AZ253,1,Inputs!$C$6)+$C$1004:INDEX($C$1004:$AZ$1004,1,Inputs!$C$6))/B253:INDEX(B253:AY253,1,Inputs!$C$6)))/Inputs!$C$6)-1,-1)</f>
        <v>-1</v>
      </c>
    </row>
    <row r="254" customFormat="false" ht="15" hidden="false" customHeight="true" outlineLevel="0" collapsed="false">
      <c r="A254" s="0" t="n">
        <v>252</v>
      </c>
      <c r="B254" s="177" t="n">
        <f aca="false">Inputs!$C$38</f>
        <v>0</v>
      </c>
      <c r="C254" s="0" t="e">
        <f aca="true">MAX(0,B254*(1+(_xlfn.NORM.INV(RAND(),Inputs!$D$39,Inputs!$C$39)))-'Year Schedule'!$K$4+'Year Schedule'!$L$4)</f>
        <v>#VALUE!</v>
      </c>
      <c r="D254" s="0" t="e">
        <f aca="true">MAX(0,C254*(1+(_xlfn.NORM.INV(RAND(),Inputs!$D$39,Inputs!$C$39)))-'Year Schedule'!$K$5+'Year Schedule'!$L$5)</f>
        <v>#VALUE!</v>
      </c>
      <c r="E254" s="0" t="e">
        <f aca="true">MAX(0,D254*(1+(_xlfn.NORM.INV(RAND(),Inputs!$D$39,Inputs!$C$39)))-'Year Schedule'!$K$6+'Year Schedule'!$L$6)</f>
        <v>#VALUE!</v>
      </c>
      <c r="F254" s="0" t="e">
        <f aca="true">MAX(0,E254*(1+(_xlfn.NORM.INV(RAND(),Inputs!$D$39,Inputs!$C$39)))-'Year Schedule'!$K$7+'Year Schedule'!$L$7)</f>
        <v>#VALUE!</v>
      </c>
      <c r="G254" s="0" t="e">
        <f aca="true">MAX(0,F254*(1+(_xlfn.NORM.INV(RAND(),Inputs!$D$39,Inputs!$C$39)))-'Year Schedule'!$K$8+'Year Schedule'!$L$8)</f>
        <v>#VALUE!</v>
      </c>
      <c r="H254" s="0" t="e">
        <f aca="true">MAX(0,G254*(1+(_xlfn.NORM.INV(RAND(),Inputs!$D$39,Inputs!$C$39)))-'Year Schedule'!$K$9+'Year Schedule'!$L$9)</f>
        <v>#VALUE!</v>
      </c>
      <c r="I254" s="0" t="e">
        <f aca="true">MAX(0,H254*(1+(_xlfn.NORM.INV(RAND(),Inputs!$D$39,Inputs!$C$39)))-'Year Schedule'!$K$10+'Year Schedule'!$L$10)</f>
        <v>#VALUE!</v>
      </c>
      <c r="J254" s="0" t="e">
        <f aca="true">MAX(0,I254*(1+(_xlfn.NORM.INV(RAND(),Inputs!$D$39,Inputs!$C$39)))-'Year Schedule'!$K$11+'Year Schedule'!$L$11)</f>
        <v>#VALUE!</v>
      </c>
      <c r="K254" s="0" t="e">
        <f aca="true">MAX(0,J254*(1+(_xlfn.NORM.INV(RAND(),Inputs!$D$39,Inputs!$C$39)))-'Year Schedule'!$K$12+'Year Schedule'!$L$12)</f>
        <v>#VALUE!</v>
      </c>
      <c r="L254" s="0" t="e">
        <f aca="true">MAX(0,K254*(1+(_xlfn.NORM.INV(RAND(),Inputs!$D$39,Inputs!$C$39)))-'Year Schedule'!$K$13+'Year Schedule'!$L$13)</f>
        <v>#VALUE!</v>
      </c>
      <c r="M254" s="0" t="e">
        <f aca="true">MAX(0,L254*(1+(_xlfn.NORM.INV(RAND(),Inputs!$D$39,Inputs!$C$39)))-'Year Schedule'!$K$14+'Year Schedule'!$L$14)</f>
        <v>#VALUE!</v>
      </c>
      <c r="N254" s="0" t="e">
        <f aca="true">MAX(0,M254*(1+(_xlfn.NORM.INV(RAND(),Inputs!$D$39,Inputs!$C$39)))-'Year Schedule'!$K$15+'Year Schedule'!$L$15)</f>
        <v>#VALUE!</v>
      </c>
      <c r="O254" s="0" t="e">
        <f aca="true">MAX(0,N254*(1+(_xlfn.NORM.INV(RAND(),Inputs!$D$39,Inputs!$C$39)))-'Year Schedule'!$K$16+'Year Schedule'!$L$16)</f>
        <v>#VALUE!</v>
      </c>
      <c r="P254" s="0" t="e">
        <f aca="true">MAX(0,O254*(1+(_xlfn.NORM.INV(RAND(),Inputs!$D$39,Inputs!$C$39)))-'Year Schedule'!$K$17+'Year Schedule'!$L$17)</f>
        <v>#VALUE!</v>
      </c>
      <c r="Q254" s="0" t="e">
        <f aca="true">MAX(0,P254*(1+(_xlfn.NORM.INV(RAND(),Inputs!$D$39,Inputs!$C$39)))-'Year Schedule'!$K$18+'Year Schedule'!$L$18)</f>
        <v>#VALUE!</v>
      </c>
      <c r="R254" s="0" t="e">
        <f aca="true">MAX(0,Q254*(1+(_xlfn.NORM.INV(RAND(),Inputs!$D$39,Inputs!$C$39)))-'Year Schedule'!$K$19+'Year Schedule'!$L$19)</f>
        <v>#VALUE!</v>
      </c>
      <c r="S254" s="0" t="e">
        <f aca="true">MAX(0,R254*(1+(_xlfn.NORM.INV(RAND(),Inputs!$D$39,Inputs!$C$39)))-'Year Schedule'!$K$20+'Year Schedule'!$L$20)</f>
        <v>#VALUE!</v>
      </c>
      <c r="T254" s="0" t="e">
        <f aca="true">MAX(0,S254*(1+(_xlfn.NORM.INV(RAND(),Inputs!$D$39,Inputs!$C$39)))-'Year Schedule'!$K$21+'Year Schedule'!$L$21)</f>
        <v>#VALUE!</v>
      </c>
      <c r="U254" s="0" t="e">
        <f aca="true">MAX(0,T254*(1+(_xlfn.NORM.INV(RAND(),Inputs!$D$39,Inputs!$C$39)))-'Year Schedule'!$K$22+'Year Schedule'!$L$22)</f>
        <v>#VALUE!</v>
      </c>
      <c r="V254" s="0" t="e">
        <f aca="true">MAX(0,U254*(1+(_xlfn.NORM.INV(RAND(),Inputs!$D$39,Inputs!$C$39)))-'Year Schedule'!$K$23+'Year Schedule'!$L$23)</f>
        <v>#VALUE!</v>
      </c>
      <c r="W254" s="0" t="e">
        <f aca="true">MAX(0,V254*(1+(_xlfn.NORM.INV(RAND(),Inputs!$D$39,Inputs!$C$39)))-'Year Schedule'!$K$24+'Year Schedule'!$L$24)</f>
        <v>#VALUE!</v>
      </c>
      <c r="X254" s="0" t="e">
        <f aca="true">MAX(0,W254*(1+(_xlfn.NORM.INV(RAND(),Inputs!$D$39,Inputs!$C$39)))-'Year Schedule'!$K$25+'Year Schedule'!$L$25)</f>
        <v>#VALUE!</v>
      </c>
      <c r="Y254" s="0" t="e">
        <f aca="true">MAX(0,X254*(1+(_xlfn.NORM.INV(RAND(),Inputs!$D$39,Inputs!$C$39)))-'Year Schedule'!$K$26+'Year Schedule'!$L$26)</f>
        <v>#VALUE!</v>
      </c>
      <c r="Z254" s="0" t="e">
        <f aca="true">MAX(0,Y254*(1+(_xlfn.NORM.INV(RAND(),Inputs!$D$39,Inputs!$C$39)))-'Year Schedule'!$K$27+'Year Schedule'!$L$27)</f>
        <v>#VALUE!</v>
      </c>
      <c r="AA254" s="0" t="e">
        <f aca="true">MAX(0,Z254*(1+(_xlfn.NORM.INV(RAND(),Inputs!$D$39,Inputs!$C$39)))-'Year Schedule'!$K$28+'Year Schedule'!$L$28)</f>
        <v>#VALUE!</v>
      </c>
      <c r="AB254" s="0" t="e">
        <f aca="true">MAX(0,AA254*(1+(_xlfn.NORM.INV(RAND(),Inputs!$D$39,Inputs!$C$39)))-'Year Schedule'!$K$29+'Year Schedule'!$L$29)</f>
        <v>#VALUE!</v>
      </c>
      <c r="AC254" s="0" t="e">
        <f aca="true">MAX(0,AB254*(1+(_xlfn.NORM.INV(RAND(),Inputs!$D$39,Inputs!$C$39)))-'Year Schedule'!$K$30+'Year Schedule'!$L$30)</f>
        <v>#VALUE!</v>
      </c>
      <c r="AD254" s="0" t="e">
        <f aca="true">MAX(0,AC254*(1+(_xlfn.NORM.INV(RAND(),Inputs!$D$39,Inputs!$C$39)))-'Year Schedule'!$K$31+'Year Schedule'!$L$31)</f>
        <v>#VALUE!</v>
      </c>
      <c r="AE254" s="0" t="e">
        <f aca="true">MAX(0,AD254*(1+(_xlfn.NORM.INV(RAND(),Inputs!$D$39,Inputs!$C$39)))-'Year Schedule'!$K$32+'Year Schedule'!$L$32)</f>
        <v>#VALUE!</v>
      </c>
      <c r="AF254" s="0" t="e">
        <f aca="true">MAX(0,AE254*(1+(_xlfn.NORM.INV(RAND(),Inputs!$D$39,Inputs!$C$39)))-'Year Schedule'!$K$33+'Year Schedule'!$L$33)</f>
        <v>#VALUE!</v>
      </c>
      <c r="AG254" s="0" t="e">
        <f aca="true">MAX(0,AF254*(1+(_xlfn.NORM.INV(RAND(),Inputs!$D$39,Inputs!$C$39)))-'Year Schedule'!$K$34+'Year Schedule'!$L$34)</f>
        <v>#VALUE!</v>
      </c>
      <c r="AH254" s="0" t="e">
        <f aca="true">MAX(0,AG254*(1+(_xlfn.NORM.INV(RAND(),Inputs!$D$39,Inputs!$C$39)))-'Year Schedule'!$K$35+'Year Schedule'!$L$35)</f>
        <v>#VALUE!</v>
      </c>
      <c r="AI254" s="0" t="e">
        <f aca="true">MAX(0,AH254*(1+(_xlfn.NORM.INV(RAND(),Inputs!$D$39,Inputs!$C$39)))-'Year Schedule'!$K$36+'Year Schedule'!$L$36)</f>
        <v>#VALUE!</v>
      </c>
      <c r="AJ254" s="0" t="e">
        <f aca="true">MAX(0,AI254*(1+(_xlfn.NORM.INV(RAND(),Inputs!$D$39,Inputs!$C$39)))-'Year Schedule'!$K$37+'Year Schedule'!$L$37)</f>
        <v>#VALUE!</v>
      </c>
      <c r="AK254" s="0" t="e">
        <f aca="true">MAX(0,AJ254*(1+(_xlfn.NORM.INV(RAND(),Inputs!$D$39,Inputs!$C$39)))-'Year Schedule'!$K$38+'Year Schedule'!$L$38)</f>
        <v>#VALUE!</v>
      </c>
      <c r="AL254" s="0" t="e">
        <f aca="true">MAX(0,AK254*(1+(_xlfn.NORM.INV(RAND(),Inputs!$D$39,Inputs!$C$39)))-'Year Schedule'!$K$39+'Year Schedule'!$L$39)</f>
        <v>#VALUE!</v>
      </c>
      <c r="AM254" s="0" t="e">
        <f aca="true">MAX(0,AL254*(1+(_xlfn.NORM.INV(RAND(),Inputs!$D$39,Inputs!$C$39)))-'Year Schedule'!$K$40+'Year Schedule'!$L$40)</f>
        <v>#VALUE!</v>
      </c>
      <c r="AN254" s="0" t="e">
        <f aca="true">MAX(0,AM254*(1+(_xlfn.NORM.INV(RAND(),Inputs!$D$39,Inputs!$C$39)))-'Year Schedule'!$K$41+'Year Schedule'!$L$41)</f>
        <v>#VALUE!</v>
      </c>
      <c r="AO254" s="0" t="e">
        <f aca="true">MAX(0,AN254*(1+(_xlfn.NORM.INV(RAND(),Inputs!$D$39,Inputs!$C$39)))-'Year Schedule'!$K$42+'Year Schedule'!$L$42)</f>
        <v>#VALUE!</v>
      </c>
      <c r="AP254" s="0" t="e">
        <f aca="true">MAX(0,AO254*(1+(_xlfn.NORM.INV(RAND(),Inputs!$D$39,Inputs!$C$39)))-'Year Schedule'!$K$43+'Year Schedule'!$L$43)</f>
        <v>#VALUE!</v>
      </c>
      <c r="AQ254" s="0" t="e">
        <f aca="true">MAX(0,AP254*(1+(_xlfn.NORM.INV(RAND(),Inputs!$D$39,Inputs!$C$39)))-'Year Schedule'!$K$44+'Year Schedule'!$L$44)</f>
        <v>#VALUE!</v>
      </c>
      <c r="AR254" s="0" t="e">
        <f aca="true">MAX(0,AQ254*(1+(_xlfn.NORM.INV(RAND(),Inputs!$D$39,Inputs!$C$39)))-'Year Schedule'!$K$45+'Year Schedule'!$L$45)</f>
        <v>#VALUE!</v>
      </c>
      <c r="AS254" s="0" t="e">
        <f aca="true">MAX(0,AR254*(1+(_xlfn.NORM.INV(RAND(),Inputs!$D$39,Inputs!$C$39)))-'Year Schedule'!$K$46+'Year Schedule'!$L$46)</f>
        <v>#VALUE!</v>
      </c>
      <c r="AT254" s="0" t="e">
        <f aca="true">MAX(0,AS254*(1+(_xlfn.NORM.INV(RAND(),Inputs!$D$39,Inputs!$C$39)))-'Year Schedule'!$K$47+'Year Schedule'!$L$47)</f>
        <v>#VALUE!</v>
      </c>
      <c r="AU254" s="0" t="e">
        <f aca="true">MAX(0,AT254*(1+(_xlfn.NORM.INV(RAND(),Inputs!$D$39,Inputs!$C$39)))-'Year Schedule'!$K$48+'Year Schedule'!$L$48)</f>
        <v>#VALUE!</v>
      </c>
      <c r="AV254" s="0" t="e">
        <f aca="true">MAX(0,AU254*(1+(_xlfn.NORM.INV(RAND(),Inputs!$D$39,Inputs!$C$39)))-'Year Schedule'!$K$49+'Year Schedule'!$L$49)</f>
        <v>#VALUE!</v>
      </c>
      <c r="AW254" s="0" t="e">
        <f aca="true">MAX(0,AV254*(1+(_xlfn.NORM.INV(RAND(),Inputs!$D$39,Inputs!$C$39)))-'Year Schedule'!$K$50+'Year Schedule'!$L$50)</f>
        <v>#VALUE!</v>
      </c>
      <c r="AX254" s="0" t="e">
        <f aca="true">MAX(0,AW254*(1+(_xlfn.NORM.INV(RAND(),Inputs!$D$39,Inputs!$C$39)))-'Year Schedule'!$K$51+'Year Schedule'!$L$51)</f>
        <v>#VALUE!</v>
      </c>
      <c r="AY254" s="0" t="e">
        <f aca="true">MAX(0,AX254*(1+(_xlfn.NORM.INV(RAND(),Inputs!$D$39,Inputs!$C$39)))-'Year Schedule'!$K$52+'Year Schedule'!$L$52)</f>
        <v>#VALUE!</v>
      </c>
      <c r="AZ254" s="0" t="e">
        <f aca="true">MAX(0,AY254*(1+(_xlfn.NORM.INV(RAND(),Inputs!$D$39,Inputs!$C$39)))-'Year Schedule'!$K$53+'Year Schedule'!$L$53)</f>
        <v>#VALUE!</v>
      </c>
      <c r="BA254" s="0" t="e">
        <f aca="false">INDEX(C254:AZ254,1,Inputs!$C$6)</f>
        <v>#VALUE!</v>
      </c>
      <c r="BB254" s="0" t="n">
        <f aca="false">IFERROR(EXP(SUMPRODUCT(LN((C254:INDEX(C254:AZ254,1,Inputs!$C$6)+$C$1004:INDEX($C$1004:$AZ$1004,1,Inputs!$C$6))/B254:INDEX(B254:AY254,1,Inputs!$C$6)))/Inputs!$C$6)-1,-1)</f>
        <v>-1</v>
      </c>
    </row>
    <row r="255" customFormat="false" ht="15" hidden="false" customHeight="true" outlineLevel="0" collapsed="false">
      <c r="A255" s="0" t="n">
        <v>253</v>
      </c>
      <c r="B255" s="177" t="n">
        <f aca="false">Inputs!$C$38</f>
        <v>0</v>
      </c>
      <c r="C255" s="0" t="e">
        <f aca="true">MAX(0,B255*(1+(_xlfn.NORM.INV(RAND(),Inputs!$D$39,Inputs!$C$39)))-'Year Schedule'!$K$4+'Year Schedule'!$L$4)</f>
        <v>#VALUE!</v>
      </c>
      <c r="D255" s="0" t="e">
        <f aca="true">MAX(0,C255*(1+(_xlfn.NORM.INV(RAND(),Inputs!$D$39,Inputs!$C$39)))-'Year Schedule'!$K$5+'Year Schedule'!$L$5)</f>
        <v>#VALUE!</v>
      </c>
      <c r="E255" s="0" t="e">
        <f aca="true">MAX(0,D255*(1+(_xlfn.NORM.INV(RAND(),Inputs!$D$39,Inputs!$C$39)))-'Year Schedule'!$K$6+'Year Schedule'!$L$6)</f>
        <v>#VALUE!</v>
      </c>
      <c r="F255" s="0" t="e">
        <f aca="true">MAX(0,E255*(1+(_xlfn.NORM.INV(RAND(),Inputs!$D$39,Inputs!$C$39)))-'Year Schedule'!$K$7+'Year Schedule'!$L$7)</f>
        <v>#VALUE!</v>
      </c>
      <c r="G255" s="0" t="e">
        <f aca="true">MAX(0,F255*(1+(_xlfn.NORM.INV(RAND(),Inputs!$D$39,Inputs!$C$39)))-'Year Schedule'!$K$8+'Year Schedule'!$L$8)</f>
        <v>#VALUE!</v>
      </c>
      <c r="H255" s="0" t="e">
        <f aca="true">MAX(0,G255*(1+(_xlfn.NORM.INV(RAND(),Inputs!$D$39,Inputs!$C$39)))-'Year Schedule'!$K$9+'Year Schedule'!$L$9)</f>
        <v>#VALUE!</v>
      </c>
      <c r="I255" s="0" t="e">
        <f aca="true">MAX(0,H255*(1+(_xlfn.NORM.INV(RAND(),Inputs!$D$39,Inputs!$C$39)))-'Year Schedule'!$K$10+'Year Schedule'!$L$10)</f>
        <v>#VALUE!</v>
      </c>
      <c r="J255" s="0" t="e">
        <f aca="true">MAX(0,I255*(1+(_xlfn.NORM.INV(RAND(),Inputs!$D$39,Inputs!$C$39)))-'Year Schedule'!$K$11+'Year Schedule'!$L$11)</f>
        <v>#VALUE!</v>
      </c>
      <c r="K255" s="0" t="e">
        <f aca="true">MAX(0,J255*(1+(_xlfn.NORM.INV(RAND(),Inputs!$D$39,Inputs!$C$39)))-'Year Schedule'!$K$12+'Year Schedule'!$L$12)</f>
        <v>#VALUE!</v>
      </c>
      <c r="L255" s="0" t="e">
        <f aca="true">MAX(0,K255*(1+(_xlfn.NORM.INV(RAND(),Inputs!$D$39,Inputs!$C$39)))-'Year Schedule'!$K$13+'Year Schedule'!$L$13)</f>
        <v>#VALUE!</v>
      </c>
      <c r="M255" s="0" t="e">
        <f aca="true">MAX(0,L255*(1+(_xlfn.NORM.INV(RAND(),Inputs!$D$39,Inputs!$C$39)))-'Year Schedule'!$K$14+'Year Schedule'!$L$14)</f>
        <v>#VALUE!</v>
      </c>
      <c r="N255" s="0" t="e">
        <f aca="true">MAX(0,M255*(1+(_xlfn.NORM.INV(RAND(),Inputs!$D$39,Inputs!$C$39)))-'Year Schedule'!$K$15+'Year Schedule'!$L$15)</f>
        <v>#VALUE!</v>
      </c>
      <c r="O255" s="0" t="e">
        <f aca="true">MAX(0,N255*(1+(_xlfn.NORM.INV(RAND(),Inputs!$D$39,Inputs!$C$39)))-'Year Schedule'!$K$16+'Year Schedule'!$L$16)</f>
        <v>#VALUE!</v>
      </c>
      <c r="P255" s="0" t="e">
        <f aca="true">MAX(0,O255*(1+(_xlfn.NORM.INV(RAND(),Inputs!$D$39,Inputs!$C$39)))-'Year Schedule'!$K$17+'Year Schedule'!$L$17)</f>
        <v>#VALUE!</v>
      </c>
      <c r="Q255" s="0" t="e">
        <f aca="true">MAX(0,P255*(1+(_xlfn.NORM.INV(RAND(),Inputs!$D$39,Inputs!$C$39)))-'Year Schedule'!$K$18+'Year Schedule'!$L$18)</f>
        <v>#VALUE!</v>
      </c>
      <c r="R255" s="0" t="e">
        <f aca="true">MAX(0,Q255*(1+(_xlfn.NORM.INV(RAND(),Inputs!$D$39,Inputs!$C$39)))-'Year Schedule'!$K$19+'Year Schedule'!$L$19)</f>
        <v>#VALUE!</v>
      </c>
      <c r="S255" s="0" t="e">
        <f aca="true">MAX(0,R255*(1+(_xlfn.NORM.INV(RAND(),Inputs!$D$39,Inputs!$C$39)))-'Year Schedule'!$K$20+'Year Schedule'!$L$20)</f>
        <v>#VALUE!</v>
      </c>
      <c r="T255" s="0" t="e">
        <f aca="true">MAX(0,S255*(1+(_xlfn.NORM.INV(RAND(),Inputs!$D$39,Inputs!$C$39)))-'Year Schedule'!$K$21+'Year Schedule'!$L$21)</f>
        <v>#VALUE!</v>
      </c>
      <c r="U255" s="0" t="e">
        <f aca="true">MAX(0,T255*(1+(_xlfn.NORM.INV(RAND(),Inputs!$D$39,Inputs!$C$39)))-'Year Schedule'!$K$22+'Year Schedule'!$L$22)</f>
        <v>#VALUE!</v>
      </c>
      <c r="V255" s="0" t="e">
        <f aca="true">MAX(0,U255*(1+(_xlfn.NORM.INV(RAND(),Inputs!$D$39,Inputs!$C$39)))-'Year Schedule'!$K$23+'Year Schedule'!$L$23)</f>
        <v>#VALUE!</v>
      </c>
      <c r="W255" s="0" t="e">
        <f aca="true">MAX(0,V255*(1+(_xlfn.NORM.INV(RAND(),Inputs!$D$39,Inputs!$C$39)))-'Year Schedule'!$K$24+'Year Schedule'!$L$24)</f>
        <v>#VALUE!</v>
      </c>
      <c r="X255" s="0" t="e">
        <f aca="true">MAX(0,W255*(1+(_xlfn.NORM.INV(RAND(),Inputs!$D$39,Inputs!$C$39)))-'Year Schedule'!$K$25+'Year Schedule'!$L$25)</f>
        <v>#VALUE!</v>
      </c>
      <c r="Y255" s="0" t="e">
        <f aca="true">MAX(0,X255*(1+(_xlfn.NORM.INV(RAND(),Inputs!$D$39,Inputs!$C$39)))-'Year Schedule'!$K$26+'Year Schedule'!$L$26)</f>
        <v>#VALUE!</v>
      </c>
      <c r="Z255" s="0" t="e">
        <f aca="true">MAX(0,Y255*(1+(_xlfn.NORM.INV(RAND(),Inputs!$D$39,Inputs!$C$39)))-'Year Schedule'!$K$27+'Year Schedule'!$L$27)</f>
        <v>#VALUE!</v>
      </c>
      <c r="AA255" s="0" t="e">
        <f aca="true">MAX(0,Z255*(1+(_xlfn.NORM.INV(RAND(),Inputs!$D$39,Inputs!$C$39)))-'Year Schedule'!$K$28+'Year Schedule'!$L$28)</f>
        <v>#VALUE!</v>
      </c>
      <c r="AB255" s="0" t="e">
        <f aca="true">MAX(0,AA255*(1+(_xlfn.NORM.INV(RAND(),Inputs!$D$39,Inputs!$C$39)))-'Year Schedule'!$K$29+'Year Schedule'!$L$29)</f>
        <v>#VALUE!</v>
      </c>
      <c r="AC255" s="0" t="e">
        <f aca="true">MAX(0,AB255*(1+(_xlfn.NORM.INV(RAND(),Inputs!$D$39,Inputs!$C$39)))-'Year Schedule'!$K$30+'Year Schedule'!$L$30)</f>
        <v>#VALUE!</v>
      </c>
      <c r="AD255" s="0" t="e">
        <f aca="true">MAX(0,AC255*(1+(_xlfn.NORM.INV(RAND(),Inputs!$D$39,Inputs!$C$39)))-'Year Schedule'!$K$31+'Year Schedule'!$L$31)</f>
        <v>#VALUE!</v>
      </c>
      <c r="AE255" s="0" t="e">
        <f aca="true">MAX(0,AD255*(1+(_xlfn.NORM.INV(RAND(),Inputs!$D$39,Inputs!$C$39)))-'Year Schedule'!$K$32+'Year Schedule'!$L$32)</f>
        <v>#VALUE!</v>
      </c>
      <c r="AF255" s="0" t="e">
        <f aca="true">MAX(0,AE255*(1+(_xlfn.NORM.INV(RAND(),Inputs!$D$39,Inputs!$C$39)))-'Year Schedule'!$K$33+'Year Schedule'!$L$33)</f>
        <v>#VALUE!</v>
      </c>
      <c r="AG255" s="0" t="e">
        <f aca="true">MAX(0,AF255*(1+(_xlfn.NORM.INV(RAND(),Inputs!$D$39,Inputs!$C$39)))-'Year Schedule'!$K$34+'Year Schedule'!$L$34)</f>
        <v>#VALUE!</v>
      </c>
      <c r="AH255" s="0" t="e">
        <f aca="true">MAX(0,AG255*(1+(_xlfn.NORM.INV(RAND(),Inputs!$D$39,Inputs!$C$39)))-'Year Schedule'!$K$35+'Year Schedule'!$L$35)</f>
        <v>#VALUE!</v>
      </c>
      <c r="AI255" s="0" t="e">
        <f aca="true">MAX(0,AH255*(1+(_xlfn.NORM.INV(RAND(),Inputs!$D$39,Inputs!$C$39)))-'Year Schedule'!$K$36+'Year Schedule'!$L$36)</f>
        <v>#VALUE!</v>
      </c>
      <c r="AJ255" s="0" t="e">
        <f aca="true">MAX(0,AI255*(1+(_xlfn.NORM.INV(RAND(),Inputs!$D$39,Inputs!$C$39)))-'Year Schedule'!$K$37+'Year Schedule'!$L$37)</f>
        <v>#VALUE!</v>
      </c>
      <c r="AK255" s="0" t="e">
        <f aca="true">MAX(0,AJ255*(1+(_xlfn.NORM.INV(RAND(),Inputs!$D$39,Inputs!$C$39)))-'Year Schedule'!$K$38+'Year Schedule'!$L$38)</f>
        <v>#VALUE!</v>
      </c>
      <c r="AL255" s="0" t="e">
        <f aca="true">MAX(0,AK255*(1+(_xlfn.NORM.INV(RAND(),Inputs!$D$39,Inputs!$C$39)))-'Year Schedule'!$K$39+'Year Schedule'!$L$39)</f>
        <v>#VALUE!</v>
      </c>
      <c r="AM255" s="0" t="e">
        <f aca="true">MAX(0,AL255*(1+(_xlfn.NORM.INV(RAND(),Inputs!$D$39,Inputs!$C$39)))-'Year Schedule'!$K$40+'Year Schedule'!$L$40)</f>
        <v>#VALUE!</v>
      </c>
      <c r="AN255" s="0" t="e">
        <f aca="true">MAX(0,AM255*(1+(_xlfn.NORM.INV(RAND(),Inputs!$D$39,Inputs!$C$39)))-'Year Schedule'!$K$41+'Year Schedule'!$L$41)</f>
        <v>#VALUE!</v>
      </c>
      <c r="AO255" s="0" t="e">
        <f aca="true">MAX(0,AN255*(1+(_xlfn.NORM.INV(RAND(),Inputs!$D$39,Inputs!$C$39)))-'Year Schedule'!$K$42+'Year Schedule'!$L$42)</f>
        <v>#VALUE!</v>
      </c>
      <c r="AP255" s="0" t="e">
        <f aca="true">MAX(0,AO255*(1+(_xlfn.NORM.INV(RAND(),Inputs!$D$39,Inputs!$C$39)))-'Year Schedule'!$K$43+'Year Schedule'!$L$43)</f>
        <v>#VALUE!</v>
      </c>
      <c r="AQ255" s="0" t="e">
        <f aca="true">MAX(0,AP255*(1+(_xlfn.NORM.INV(RAND(),Inputs!$D$39,Inputs!$C$39)))-'Year Schedule'!$K$44+'Year Schedule'!$L$44)</f>
        <v>#VALUE!</v>
      </c>
      <c r="AR255" s="0" t="e">
        <f aca="true">MAX(0,AQ255*(1+(_xlfn.NORM.INV(RAND(),Inputs!$D$39,Inputs!$C$39)))-'Year Schedule'!$K$45+'Year Schedule'!$L$45)</f>
        <v>#VALUE!</v>
      </c>
      <c r="AS255" s="0" t="e">
        <f aca="true">MAX(0,AR255*(1+(_xlfn.NORM.INV(RAND(),Inputs!$D$39,Inputs!$C$39)))-'Year Schedule'!$K$46+'Year Schedule'!$L$46)</f>
        <v>#VALUE!</v>
      </c>
      <c r="AT255" s="0" t="e">
        <f aca="true">MAX(0,AS255*(1+(_xlfn.NORM.INV(RAND(),Inputs!$D$39,Inputs!$C$39)))-'Year Schedule'!$K$47+'Year Schedule'!$L$47)</f>
        <v>#VALUE!</v>
      </c>
      <c r="AU255" s="0" t="e">
        <f aca="true">MAX(0,AT255*(1+(_xlfn.NORM.INV(RAND(),Inputs!$D$39,Inputs!$C$39)))-'Year Schedule'!$K$48+'Year Schedule'!$L$48)</f>
        <v>#VALUE!</v>
      </c>
      <c r="AV255" s="0" t="e">
        <f aca="true">MAX(0,AU255*(1+(_xlfn.NORM.INV(RAND(),Inputs!$D$39,Inputs!$C$39)))-'Year Schedule'!$K$49+'Year Schedule'!$L$49)</f>
        <v>#VALUE!</v>
      </c>
      <c r="AW255" s="0" t="e">
        <f aca="true">MAX(0,AV255*(1+(_xlfn.NORM.INV(RAND(),Inputs!$D$39,Inputs!$C$39)))-'Year Schedule'!$K$50+'Year Schedule'!$L$50)</f>
        <v>#VALUE!</v>
      </c>
      <c r="AX255" s="0" t="e">
        <f aca="true">MAX(0,AW255*(1+(_xlfn.NORM.INV(RAND(),Inputs!$D$39,Inputs!$C$39)))-'Year Schedule'!$K$51+'Year Schedule'!$L$51)</f>
        <v>#VALUE!</v>
      </c>
      <c r="AY255" s="0" t="e">
        <f aca="true">MAX(0,AX255*(1+(_xlfn.NORM.INV(RAND(),Inputs!$D$39,Inputs!$C$39)))-'Year Schedule'!$K$52+'Year Schedule'!$L$52)</f>
        <v>#VALUE!</v>
      </c>
      <c r="AZ255" s="0" t="e">
        <f aca="true">MAX(0,AY255*(1+(_xlfn.NORM.INV(RAND(),Inputs!$D$39,Inputs!$C$39)))-'Year Schedule'!$K$53+'Year Schedule'!$L$53)</f>
        <v>#VALUE!</v>
      </c>
      <c r="BA255" s="0" t="e">
        <f aca="false">INDEX(C255:AZ255,1,Inputs!$C$6)</f>
        <v>#VALUE!</v>
      </c>
      <c r="BB255" s="0" t="n">
        <f aca="false">IFERROR(EXP(SUMPRODUCT(LN((C255:INDEX(C255:AZ255,1,Inputs!$C$6)+$C$1004:INDEX($C$1004:$AZ$1004,1,Inputs!$C$6))/B255:INDEX(B255:AY255,1,Inputs!$C$6)))/Inputs!$C$6)-1,-1)</f>
        <v>-1</v>
      </c>
    </row>
    <row r="256" customFormat="false" ht="15" hidden="false" customHeight="true" outlineLevel="0" collapsed="false">
      <c r="A256" s="0" t="n">
        <v>254</v>
      </c>
      <c r="B256" s="177" t="n">
        <f aca="false">Inputs!$C$38</f>
        <v>0</v>
      </c>
      <c r="C256" s="0" t="e">
        <f aca="true">MAX(0,B256*(1+(_xlfn.NORM.INV(RAND(),Inputs!$D$39,Inputs!$C$39)))-'Year Schedule'!$K$4+'Year Schedule'!$L$4)</f>
        <v>#VALUE!</v>
      </c>
      <c r="D256" s="0" t="e">
        <f aca="true">MAX(0,C256*(1+(_xlfn.NORM.INV(RAND(),Inputs!$D$39,Inputs!$C$39)))-'Year Schedule'!$K$5+'Year Schedule'!$L$5)</f>
        <v>#VALUE!</v>
      </c>
      <c r="E256" s="0" t="e">
        <f aca="true">MAX(0,D256*(1+(_xlfn.NORM.INV(RAND(),Inputs!$D$39,Inputs!$C$39)))-'Year Schedule'!$K$6+'Year Schedule'!$L$6)</f>
        <v>#VALUE!</v>
      </c>
      <c r="F256" s="0" t="e">
        <f aca="true">MAX(0,E256*(1+(_xlfn.NORM.INV(RAND(),Inputs!$D$39,Inputs!$C$39)))-'Year Schedule'!$K$7+'Year Schedule'!$L$7)</f>
        <v>#VALUE!</v>
      </c>
      <c r="G256" s="0" t="e">
        <f aca="true">MAX(0,F256*(1+(_xlfn.NORM.INV(RAND(),Inputs!$D$39,Inputs!$C$39)))-'Year Schedule'!$K$8+'Year Schedule'!$L$8)</f>
        <v>#VALUE!</v>
      </c>
      <c r="H256" s="0" t="e">
        <f aca="true">MAX(0,G256*(1+(_xlfn.NORM.INV(RAND(),Inputs!$D$39,Inputs!$C$39)))-'Year Schedule'!$K$9+'Year Schedule'!$L$9)</f>
        <v>#VALUE!</v>
      </c>
      <c r="I256" s="0" t="e">
        <f aca="true">MAX(0,H256*(1+(_xlfn.NORM.INV(RAND(),Inputs!$D$39,Inputs!$C$39)))-'Year Schedule'!$K$10+'Year Schedule'!$L$10)</f>
        <v>#VALUE!</v>
      </c>
      <c r="J256" s="0" t="e">
        <f aca="true">MAX(0,I256*(1+(_xlfn.NORM.INV(RAND(),Inputs!$D$39,Inputs!$C$39)))-'Year Schedule'!$K$11+'Year Schedule'!$L$11)</f>
        <v>#VALUE!</v>
      </c>
      <c r="K256" s="0" t="e">
        <f aca="true">MAX(0,J256*(1+(_xlfn.NORM.INV(RAND(),Inputs!$D$39,Inputs!$C$39)))-'Year Schedule'!$K$12+'Year Schedule'!$L$12)</f>
        <v>#VALUE!</v>
      </c>
      <c r="L256" s="0" t="e">
        <f aca="true">MAX(0,K256*(1+(_xlfn.NORM.INV(RAND(),Inputs!$D$39,Inputs!$C$39)))-'Year Schedule'!$K$13+'Year Schedule'!$L$13)</f>
        <v>#VALUE!</v>
      </c>
      <c r="M256" s="0" t="e">
        <f aca="true">MAX(0,L256*(1+(_xlfn.NORM.INV(RAND(),Inputs!$D$39,Inputs!$C$39)))-'Year Schedule'!$K$14+'Year Schedule'!$L$14)</f>
        <v>#VALUE!</v>
      </c>
      <c r="N256" s="0" t="e">
        <f aca="true">MAX(0,M256*(1+(_xlfn.NORM.INV(RAND(),Inputs!$D$39,Inputs!$C$39)))-'Year Schedule'!$K$15+'Year Schedule'!$L$15)</f>
        <v>#VALUE!</v>
      </c>
      <c r="O256" s="0" t="e">
        <f aca="true">MAX(0,N256*(1+(_xlfn.NORM.INV(RAND(),Inputs!$D$39,Inputs!$C$39)))-'Year Schedule'!$K$16+'Year Schedule'!$L$16)</f>
        <v>#VALUE!</v>
      </c>
      <c r="P256" s="0" t="e">
        <f aca="true">MAX(0,O256*(1+(_xlfn.NORM.INV(RAND(),Inputs!$D$39,Inputs!$C$39)))-'Year Schedule'!$K$17+'Year Schedule'!$L$17)</f>
        <v>#VALUE!</v>
      </c>
      <c r="Q256" s="0" t="e">
        <f aca="true">MAX(0,P256*(1+(_xlfn.NORM.INV(RAND(),Inputs!$D$39,Inputs!$C$39)))-'Year Schedule'!$K$18+'Year Schedule'!$L$18)</f>
        <v>#VALUE!</v>
      </c>
      <c r="R256" s="0" t="e">
        <f aca="true">MAX(0,Q256*(1+(_xlfn.NORM.INV(RAND(),Inputs!$D$39,Inputs!$C$39)))-'Year Schedule'!$K$19+'Year Schedule'!$L$19)</f>
        <v>#VALUE!</v>
      </c>
      <c r="S256" s="0" t="e">
        <f aca="true">MAX(0,R256*(1+(_xlfn.NORM.INV(RAND(),Inputs!$D$39,Inputs!$C$39)))-'Year Schedule'!$K$20+'Year Schedule'!$L$20)</f>
        <v>#VALUE!</v>
      </c>
      <c r="T256" s="0" t="e">
        <f aca="true">MAX(0,S256*(1+(_xlfn.NORM.INV(RAND(),Inputs!$D$39,Inputs!$C$39)))-'Year Schedule'!$K$21+'Year Schedule'!$L$21)</f>
        <v>#VALUE!</v>
      </c>
      <c r="U256" s="0" t="e">
        <f aca="true">MAX(0,T256*(1+(_xlfn.NORM.INV(RAND(),Inputs!$D$39,Inputs!$C$39)))-'Year Schedule'!$K$22+'Year Schedule'!$L$22)</f>
        <v>#VALUE!</v>
      </c>
      <c r="V256" s="0" t="e">
        <f aca="true">MAX(0,U256*(1+(_xlfn.NORM.INV(RAND(),Inputs!$D$39,Inputs!$C$39)))-'Year Schedule'!$K$23+'Year Schedule'!$L$23)</f>
        <v>#VALUE!</v>
      </c>
      <c r="W256" s="0" t="e">
        <f aca="true">MAX(0,V256*(1+(_xlfn.NORM.INV(RAND(),Inputs!$D$39,Inputs!$C$39)))-'Year Schedule'!$K$24+'Year Schedule'!$L$24)</f>
        <v>#VALUE!</v>
      </c>
      <c r="X256" s="0" t="e">
        <f aca="true">MAX(0,W256*(1+(_xlfn.NORM.INV(RAND(),Inputs!$D$39,Inputs!$C$39)))-'Year Schedule'!$K$25+'Year Schedule'!$L$25)</f>
        <v>#VALUE!</v>
      </c>
      <c r="Y256" s="0" t="e">
        <f aca="true">MAX(0,X256*(1+(_xlfn.NORM.INV(RAND(),Inputs!$D$39,Inputs!$C$39)))-'Year Schedule'!$K$26+'Year Schedule'!$L$26)</f>
        <v>#VALUE!</v>
      </c>
      <c r="Z256" s="0" t="e">
        <f aca="true">MAX(0,Y256*(1+(_xlfn.NORM.INV(RAND(),Inputs!$D$39,Inputs!$C$39)))-'Year Schedule'!$K$27+'Year Schedule'!$L$27)</f>
        <v>#VALUE!</v>
      </c>
      <c r="AA256" s="0" t="e">
        <f aca="true">MAX(0,Z256*(1+(_xlfn.NORM.INV(RAND(),Inputs!$D$39,Inputs!$C$39)))-'Year Schedule'!$K$28+'Year Schedule'!$L$28)</f>
        <v>#VALUE!</v>
      </c>
      <c r="AB256" s="0" t="e">
        <f aca="true">MAX(0,AA256*(1+(_xlfn.NORM.INV(RAND(),Inputs!$D$39,Inputs!$C$39)))-'Year Schedule'!$K$29+'Year Schedule'!$L$29)</f>
        <v>#VALUE!</v>
      </c>
      <c r="AC256" s="0" t="e">
        <f aca="true">MAX(0,AB256*(1+(_xlfn.NORM.INV(RAND(),Inputs!$D$39,Inputs!$C$39)))-'Year Schedule'!$K$30+'Year Schedule'!$L$30)</f>
        <v>#VALUE!</v>
      </c>
      <c r="AD256" s="0" t="e">
        <f aca="true">MAX(0,AC256*(1+(_xlfn.NORM.INV(RAND(),Inputs!$D$39,Inputs!$C$39)))-'Year Schedule'!$K$31+'Year Schedule'!$L$31)</f>
        <v>#VALUE!</v>
      </c>
      <c r="AE256" s="0" t="e">
        <f aca="true">MAX(0,AD256*(1+(_xlfn.NORM.INV(RAND(),Inputs!$D$39,Inputs!$C$39)))-'Year Schedule'!$K$32+'Year Schedule'!$L$32)</f>
        <v>#VALUE!</v>
      </c>
      <c r="AF256" s="0" t="e">
        <f aca="true">MAX(0,AE256*(1+(_xlfn.NORM.INV(RAND(),Inputs!$D$39,Inputs!$C$39)))-'Year Schedule'!$K$33+'Year Schedule'!$L$33)</f>
        <v>#VALUE!</v>
      </c>
      <c r="AG256" s="0" t="e">
        <f aca="true">MAX(0,AF256*(1+(_xlfn.NORM.INV(RAND(),Inputs!$D$39,Inputs!$C$39)))-'Year Schedule'!$K$34+'Year Schedule'!$L$34)</f>
        <v>#VALUE!</v>
      </c>
      <c r="AH256" s="0" t="e">
        <f aca="true">MAX(0,AG256*(1+(_xlfn.NORM.INV(RAND(),Inputs!$D$39,Inputs!$C$39)))-'Year Schedule'!$K$35+'Year Schedule'!$L$35)</f>
        <v>#VALUE!</v>
      </c>
      <c r="AI256" s="0" t="e">
        <f aca="true">MAX(0,AH256*(1+(_xlfn.NORM.INV(RAND(),Inputs!$D$39,Inputs!$C$39)))-'Year Schedule'!$K$36+'Year Schedule'!$L$36)</f>
        <v>#VALUE!</v>
      </c>
      <c r="AJ256" s="0" t="e">
        <f aca="true">MAX(0,AI256*(1+(_xlfn.NORM.INV(RAND(),Inputs!$D$39,Inputs!$C$39)))-'Year Schedule'!$K$37+'Year Schedule'!$L$37)</f>
        <v>#VALUE!</v>
      </c>
      <c r="AK256" s="0" t="e">
        <f aca="true">MAX(0,AJ256*(1+(_xlfn.NORM.INV(RAND(),Inputs!$D$39,Inputs!$C$39)))-'Year Schedule'!$K$38+'Year Schedule'!$L$38)</f>
        <v>#VALUE!</v>
      </c>
      <c r="AL256" s="0" t="e">
        <f aca="true">MAX(0,AK256*(1+(_xlfn.NORM.INV(RAND(),Inputs!$D$39,Inputs!$C$39)))-'Year Schedule'!$K$39+'Year Schedule'!$L$39)</f>
        <v>#VALUE!</v>
      </c>
      <c r="AM256" s="0" t="e">
        <f aca="true">MAX(0,AL256*(1+(_xlfn.NORM.INV(RAND(),Inputs!$D$39,Inputs!$C$39)))-'Year Schedule'!$K$40+'Year Schedule'!$L$40)</f>
        <v>#VALUE!</v>
      </c>
      <c r="AN256" s="0" t="e">
        <f aca="true">MAX(0,AM256*(1+(_xlfn.NORM.INV(RAND(),Inputs!$D$39,Inputs!$C$39)))-'Year Schedule'!$K$41+'Year Schedule'!$L$41)</f>
        <v>#VALUE!</v>
      </c>
      <c r="AO256" s="0" t="e">
        <f aca="true">MAX(0,AN256*(1+(_xlfn.NORM.INV(RAND(),Inputs!$D$39,Inputs!$C$39)))-'Year Schedule'!$K$42+'Year Schedule'!$L$42)</f>
        <v>#VALUE!</v>
      </c>
      <c r="AP256" s="0" t="e">
        <f aca="true">MAX(0,AO256*(1+(_xlfn.NORM.INV(RAND(),Inputs!$D$39,Inputs!$C$39)))-'Year Schedule'!$K$43+'Year Schedule'!$L$43)</f>
        <v>#VALUE!</v>
      </c>
      <c r="AQ256" s="0" t="e">
        <f aca="true">MAX(0,AP256*(1+(_xlfn.NORM.INV(RAND(),Inputs!$D$39,Inputs!$C$39)))-'Year Schedule'!$K$44+'Year Schedule'!$L$44)</f>
        <v>#VALUE!</v>
      </c>
      <c r="AR256" s="0" t="e">
        <f aca="true">MAX(0,AQ256*(1+(_xlfn.NORM.INV(RAND(),Inputs!$D$39,Inputs!$C$39)))-'Year Schedule'!$K$45+'Year Schedule'!$L$45)</f>
        <v>#VALUE!</v>
      </c>
      <c r="AS256" s="0" t="e">
        <f aca="true">MAX(0,AR256*(1+(_xlfn.NORM.INV(RAND(),Inputs!$D$39,Inputs!$C$39)))-'Year Schedule'!$K$46+'Year Schedule'!$L$46)</f>
        <v>#VALUE!</v>
      </c>
      <c r="AT256" s="0" t="e">
        <f aca="true">MAX(0,AS256*(1+(_xlfn.NORM.INV(RAND(),Inputs!$D$39,Inputs!$C$39)))-'Year Schedule'!$K$47+'Year Schedule'!$L$47)</f>
        <v>#VALUE!</v>
      </c>
      <c r="AU256" s="0" t="e">
        <f aca="true">MAX(0,AT256*(1+(_xlfn.NORM.INV(RAND(),Inputs!$D$39,Inputs!$C$39)))-'Year Schedule'!$K$48+'Year Schedule'!$L$48)</f>
        <v>#VALUE!</v>
      </c>
      <c r="AV256" s="0" t="e">
        <f aca="true">MAX(0,AU256*(1+(_xlfn.NORM.INV(RAND(),Inputs!$D$39,Inputs!$C$39)))-'Year Schedule'!$K$49+'Year Schedule'!$L$49)</f>
        <v>#VALUE!</v>
      </c>
      <c r="AW256" s="0" t="e">
        <f aca="true">MAX(0,AV256*(1+(_xlfn.NORM.INV(RAND(),Inputs!$D$39,Inputs!$C$39)))-'Year Schedule'!$K$50+'Year Schedule'!$L$50)</f>
        <v>#VALUE!</v>
      </c>
      <c r="AX256" s="0" t="e">
        <f aca="true">MAX(0,AW256*(1+(_xlfn.NORM.INV(RAND(),Inputs!$D$39,Inputs!$C$39)))-'Year Schedule'!$K$51+'Year Schedule'!$L$51)</f>
        <v>#VALUE!</v>
      </c>
      <c r="AY256" s="0" t="e">
        <f aca="true">MAX(0,AX256*(1+(_xlfn.NORM.INV(RAND(),Inputs!$D$39,Inputs!$C$39)))-'Year Schedule'!$K$52+'Year Schedule'!$L$52)</f>
        <v>#VALUE!</v>
      </c>
      <c r="AZ256" s="0" t="e">
        <f aca="true">MAX(0,AY256*(1+(_xlfn.NORM.INV(RAND(),Inputs!$D$39,Inputs!$C$39)))-'Year Schedule'!$K$53+'Year Schedule'!$L$53)</f>
        <v>#VALUE!</v>
      </c>
      <c r="BA256" s="0" t="e">
        <f aca="false">INDEX(C256:AZ256,1,Inputs!$C$6)</f>
        <v>#VALUE!</v>
      </c>
      <c r="BB256" s="0" t="n">
        <f aca="false">IFERROR(EXP(SUMPRODUCT(LN((C256:INDEX(C256:AZ256,1,Inputs!$C$6)+$C$1004:INDEX($C$1004:$AZ$1004,1,Inputs!$C$6))/B256:INDEX(B256:AY256,1,Inputs!$C$6)))/Inputs!$C$6)-1,-1)</f>
        <v>-1</v>
      </c>
    </row>
    <row r="257" customFormat="false" ht="15" hidden="false" customHeight="true" outlineLevel="0" collapsed="false">
      <c r="A257" s="0" t="n">
        <v>255</v>
      </c>
      <c r="B257" s="177" t="n">
        <f aca="false">Inputs!$C$38</f>
        <v>0</v>
      </c>
      <c r="C257" s="0" t="e">
        <f aca="true">MAX(0,B257*(1+(_xlfn.NORM.INV(RAND(),Inputs!$D$39,Inputs!$C$39)))-'Year Schedule'!$K$4+'Year Schedule'!$L$4)</f>
        <v>#VALUE!</v>
      </c>
      <c r="D257" s="0" t="e">
        <f aca="true">MAX(0,C257*(1+(_xlfn.NORM.INV(RAND(),Inputs!$D$39,Inputs!$C$39)))-'Year Schedule'!$K$5+'Year Schedule'!$L$5)</f>
        <v>#VALUE!</v>
      </c>
      <c r="E257" s="0" t="e">
        <f aca="true">MAX(0,D257*(1+(_xlfn.NORM.INV(RAND(),Inputs!$D$39,Inputs!$C$39)))-'Year Schedule'!$K$6+'Year Schedule'!$L$6)</f>
        <v>#VALUE!</v>
      </c>
      <c r="F257" s="0" t="e">
        <f aca="true">MAX(0,E257*(1+(_xlfn.NORM.INV(RAND(),Inputs!$D$39,Inputs!$C$39)))-'Year Schedule'!$K$7+'Year Schedule'!$L$7)</f>
        <v>#VALUE!</v>
      </c>
      <c r="G257" s="0" t="e">
        <f aca="true">MAX(0,F257*(1+(_xlfn.NORM.INV(RAND(),Inputs!$D$39,Inputs!$C$39)))-'Year Schedule'!$K$8+'Year Schedule'!$L$8)</f>
        <v>#VALUE!</v>
      </c>
      <c r="H257" s="0" t="e">
        <f aca="true">MAX(0,G257*(1+(_xlfn.NORM.INV(RAND(),Inputs!$D$39,Inputs!$C$39)))-'Year Schedule'!$K$9+'Year Schedule'!$L$9)</f>
        <v>#VALUE!</v>
      </c>
      <c r="I257" s="0" t="e">
        <f aca="true">MAX(0,H257*(1+(_xlfn.NORM.INV(RAND(),Inputs!$D$39,Inputs!$C$39)))-'Year Schedule'!$K$10+'Year Schedule'!$L$10)</f>
        <v>#VALUE!</v>
      </c>
      <c r="J257" s="0" t="e">
        <f aca="true">MAX(0,I257*(1+(_xlfn.NORM.INV(RAND(),Inputs!$D$39,Inputs!$C$39)))-'Year Schedule'!$K$11+'Year Schedule'!$L$11)</f>
        <v>#VALUE!</v>
      </c>
      <c r="K257" s="0" t="e">
        <f aca="true">MAX(0,J257*(1+(_xlfn.NORM.INV(RAND(),Inputs!$D$39,Inputs!$C$39)))-'Year Schedule'!$K$12+'Year Schedule'!$L$12)</f>
        <v>#VALUE!</v>
      </c>
      <c r="L257" s="0" t="e">
        <f aca="true">MAX(0,K257*(1+(_xlfn.NORM.INV(RAND(),Inputs!$D$39,Inputs!$C$39)))-'Year Schedule'!$K$13+'Year Schedule'!$L$13)</f>
        <v>#VALUE!</v>
      </c>
      <c r="M257" s="0" t="e">
        <f aca="true">MAX(0,L257*(1+(_xlfn.NORM.INV(RAND(),Inputs!$D$39,Inputs!$C$39)))-'Year Schedule'!$K$14+'Year Schedule'!$L$14)</f>
        <v>#VALUE!</v>
      </c>
      <c r="N257" s="0" t="e">
        <f aca="true">MAX(0,M257*(1+(_xlfn.NORM.INV(RAND(),Inputs!$D$39,Inputs!$C$39)))-'Year Schedule'!$K$15+'Year Schedule'!$L$15)</f>
        <v>#VALUE!</v>
      </c>
      <c r="O257" s="0" t="e">
        <f aca="true">MAX(0,N257*(1+(_xlfn.NORM.INV(RAND(),Inputs!$D$39,Inputs!$C$39)))-'Year Schedule'!$K$16+'Year Schedule'!$L$16)</f>
        <v>#VALUE!</v>
      </c>
      <c r="P257" s="0" t="e">
        <f aca="true">MAX(0,O257*(1+(_xlfn.NORM.INV(RAND(),Inputs!$D$39,Inputs!$C$39)))-'Year Schedule'!$K$17+'Year Schedule'!$L$17)</f>
        <v>#VALUE!</v>
      </c>
      <c r="Q257" s="0" t="e">
        <f aca="true">MAX(0,P257*(1+(_xlfn.NORM.INV(RAND(),Inputs!$D$39,Inputs!$C$39)))-'Year Schedule'!$K$18+'Year Schedule'!$L$18)</f>
        <v>#VALUE!</v>
      </c>
      <c r="R257" s="0" t="e">
        <f aca="true">MAX(0,Q257*(1+(_xlfn.NORM.INV(RAND(),Inputs!$D$39,Inputs!$C$39)))-'Year Schedule'!$K$19+'Year Schedule'!$L$19)</f>
        <v>#VALUE!</v>
      </c>
      <c r="S257" s="0" t="e">
        <f aca="true">MAX(0,R257*(1+(_xlfn.NORM.INV(RAND(),Inputs!$D$39,Inputs!$C$39)))-'Year Schedule'!$K$20+'Year Schedule'!$L$20)</f>
        <v>#VALUE!</v>
      </c>
      <c r="T257" s="0" t="e">
        <f aca="true">MAX(0,S257*(1+(_xlfn.NORM.INV(RAND(),Inputs!$D$39,Inputs!$C$39)))-'Year Schedule'!$K$21+'Year Schedule'!$L$21)</f>
        <v>#VALUE!</v>
      </c>
      <c r="U257" s="0" t="e">
        <f aca="true">MAX(0,T257*(1+(_xlfn.NORM.INV(RAND(),Inputs!$D$39,Inputs!$C$39)))-'Year Schedule'!$K$22+'Year Schedule'!$L$22)</f>
        <v>#VALUE!</v>
      </c>
      <c r="V257" s="0" t="e">
        <f aca="true">MAX(0,U257*(1+(_xlfn.NORM.INV(RAND(),Inputs!$D$39,Inputs!$C$39)))-'Year Schedule'!$K$23+'Year Schedule'!$L$23)</f>
        <v>#VALUE!</v>
      </c>
      <c r="W257" s="0" t="e">
        <f aca="true">MAX(0,V257*(1+(_xlfn.NORM.INV(RAND(),Inputs!$D$39,Inputs!$C$39)))-'Year Schedule'!$K$24+'Year Schedule'!$L$24)</f>
        <v>#VALUE!</v>
      </c>
      <c r="X257" s="0" t="e">
        <f aca="true">MAX(0,W257*(1+(_xlfn.NORM.INV(RAND(),Inputs!$D$39,Inputs!$C$39)))-'Year Schedule'!$K$25+'Year Schedule'!$L$25)</f>
        <v>#VALUE!</v>
      </c>
      <c r="Y257" s="0" t="e">
        <f aca="true">MAX(0,X257*(1+(_xlfn.NORM.INV(RAND(),Inputs!$D$39,Inputs!$C$39)))-'Year Schedule'!$K$26+'Year Schedule'!$L$26)</f>
        <v>#VALUE!</v>
      </c>
      <c r="Z257" s="0" t="e">
        <f aca="true">MAX(0,Y257*(1+(_xlfn.NORM.INV(RAND(),Inputs!$D$39,Inputs!$C$39)))-'Year Schedule'!$K$27+'Year Schedule'!$L$27)</f>
        <v>#VALUE!</v>
      </c>
      <c r="AA257" s="0" t="e">
        <f aca="true">MAX(0,Z257*(1+(_xlfn.NORM.INV(RAND(),Inputs!$D$39,Inputs!$C$39)))-'Year Schedule'!$K$28+'Year Schedule'!$L$28)</f>
        <v>#VALUE!</v>
      </c>
      <c r="AB257" s="0" t="e">
        <f aca="true">MAX(0,AA257*(1+(_xlfn.NORM.INV(RAND(),Inputs!$D$39,Inputs!$C$39)))-'Year Schedule'!$K$29+'Year Schedule'!$L$29)</f>
        <v>#VALUE!</v>
      </c>
      <c r="AC257" s="0" t="e">
        <f aca="true">MAX(0,AB257*(1+(_xlfn.NORM.INV(RAND(),Inputs!$D$39,Inputs!$C$39)))-'Year Schedule'!$K$30+'Year Schedule'!$L$30)</f>
        <v>#VALUE!</v>
      </c>
      <c r="AD257" s="0" t="e">
        <f aca="true">MAX(0,AC257*(1+(_xlfn.NORM.INV(RAND(),Inputs!$D$39,Inputs!$C$39)))-'Year Schedule'!$K$31+'Year Schedule'!$L$31)</f>
        <v>#VALUE!</v>
      </c>
      <c r="AE257" s="0" t="e">
        <f aca="true">MAX(0,AD257*(1+(_xlfn.NORM.INV(RAND(),Inputs!$D$39,Inputs!$C$39)))-'Year Schedule'!$K$32+'Year Schedule'!$L$32)</f>
        <v>#VALUE!</v>
      </c>
      <c r="AF257" s="0" t="e">
        <f aca="true">MAX(0,AE257*(1+(_xlfn.NORM.INV(RAND(),Inputs!$D$39,Inputs!$C$39)))-'Year Schedule'!$K$33+'Year Schedule'!$L$33)</f>
        <v>#VALUE!</v>
      </c>
      <c r="AG257" s="0" t="e">
        <f aca="true">MAX(0,AF257*(1+(_xlfn.NORM.INV(RAND(),Inputs!$D$39,Inputs!$C$39)))-'Year Schedule'!$K$34+'Year Schedule'!$L$34)</f>
        <v>#VALUE!</v>
      </c>
      <c r="AH257" s="0" t="e">
        <f aca="true">MAX(0,AG257*(1+(_xlfn.NORM.INV(RAND(),Inputs!$D$39,Inputs!$C$39)))-'Year Schedule'!$K$35+'Year Schedule'!$L$35)</f>
        <v>#VALUE!</v>
      </c>
      <c r="AI257" s="0" t="e">
        <f aca="true">MAX(0,AH257*(1+(_xlfn.NORM.INV(RAND(),Inputs!$D$39,Inputs!$C$39)))-'Year Schedule'!$K$36+'Year Schedule'!$L$36)</f>
        <v>#VALUE!</v>
      </c>
      <c r="AJ257" s="0" t="e">
        <f aca="true">MAX(0,AI257*(1+(_xlfn.NORM.INV(RAND(),Inputs!$D$39,Inputs!$C$39)))-'Year Schedule'!$K$37+'Year Schedule'!$L$37)</f>
        <v>#VALUE!</v>
      </c>
      <c r="AK257" s="0" t="e">
        <f aca="true">MAX(0,AJ257*(1+(_xlfn.NORM.INV(RAND(),Inputs!$D$39,Inputs!$C$39)))-'Year Schedule'!$K$38+'Year Schedule'!$L$38)</f>
        <v>#VALUE!</v>
      </c>
      <c r="AL257" s="0" t="e">
        <f aca="true">MAX(0,AK257*(1+(_xlfn.NORM.INV(RAND(),Inputs!$D$39,Inputs!$C$39)))-'Year Schedule'!$K$39+'Year Schedule'!$L$39)</f>
        <v>#VALUE!</v>
      </c>
      <c r="AM257" s="0" t="e">
        <f aca="true">MAX(0,AL257*(1+(_xlfn.NORM.INV(RAND(),Inputs!$D$39,Inputs!$C$39)))-'Year Schedule'!$K$40+'Year Schedule'!$L$40)</f>
        <v>#VALUE!</v>
      </c>
      <c r="AN257" s="0" t="e">
        <f aca="true">MAX(0,AM257*(1+(_xlfn.NORM.INV(RAND(),Inputs!$D$39,Inputs!$C$39)))-'Year Schedule'!$K$41+'Year Schedule'!$L$41)</f>
        <v>#VALUE!</v>
      </c>
      <c r="AO257" s="0" t="e">
        <f aca="true">MAX(0,AN257*(1+(_xlfn.NORM.INV(RAND(),Inputs!$D$39,Inputs!$C$39)))-'Year Schedule'!$K$42+'Year Schedule'!$L$42)</f>
        <v>#VALUE!</v>
      </c>
      <c r="AP257" s="0" t="e">
        <f aca="true">MAX(0,AO257*(1+(_xlfn.NORM.INV(RAND(),Inputs!$D$39,Inputs!$C$39)))-'Year Schedule'!$K$43+'Year Schedule'!$L$43)</f>
        <v>#VALUE!</v>
      </c>
      <c r="AQ257" s="0" t="e">
        <f aca="true">MAX(0,AP257*(1+(_xlfn.NORM.INV(RAND(),Inputs!$D$39,Inputs!$C$39)))-'Year Schedule'!$K$44+'Year Schedule'!$L$44)</f>
        <v>#VALUE!</v>
      </c>
      <c r="AR257" s="0" t="e">
        <f aca="true">MAX(0,AQ257*(1+(_xlfn.NORM.INV(RAND(),Inputs!$D$39,Inputs!$C$39)))-'Year Schedule'!$K$45+'Year Schedule'!$L$45)</f>
        <v>#VALUE!</v>
      </c>
      <c r="AS257" s="0" t="e">
        <f aca="true">MAX(0,AR257*(1+(_xlfn.NORM.INV(RAND(),Inputs!$D$39,Inputs!$C$39)))-'Year Schedule'!$K$46+'Year Schedule'!$L$46)</f>
        <v>#VALUE!</v>
      </c>
      <c r="AT257" s="0" t="e">
        <f aca="true">MAX(0,AS257*(1+(_xlfn.NORM.INV(RAND(),Inputs!$D$39,Inputs!$C$39)))-'Year Schedule'!$K$47+'Year Schedule'!$L$47)</f>
        <v>#VALUE!</v>
      </c>
      <c r="AU257" s="0" t="e">
        <f aca="true">MAX(0,AT257*(1+(_xlfn.NORM.INV(RAND(),Inputs!$D$39,Inputs!$C$39)))-'Year Schedule'!$K$48+'Year Schedule'!$L$48)</f>
        <v>#VALUE!</v>
      </c>
      <c r="AV257" s="0" t="e">
        <f aca="true">MAX(0,AU257*(1+(_xlfn.NORM.INV(RAND(),Inputs!$D$39,Inputs!$C$39)))-'Year Schedule'!$K$49+'Year Schedule'!$L$49)</f>
        <v>#VALUE!</v>
      </c>
      <c r="AW257" s="0" t="e">
        <f aca="true">MAX(0,AV257*(1+(_xlfn.NORM.INV(RAND(),Inputs!$D$39,Inputs!$C$39)))-'Year Schedule'!$K$50+'Year Schedule'!$L$50)</f>
        <v>#VALUE!</v>
      </c>
      <c r="AX257" s="0" t="e">
        <f aca="true">MAX(0,AW257*(1+(_xlfn.NORM.INV(RAND(),Inputs!$D$39,Inputs!$C$39)))-'Year Schedule'!$K$51+'Year Schedule'!$L$51)</f>
        <v>#VALUE!</v>
      </c>
      <c r="AY257" s="0" t="e">
        <f aca="true">MAX(0,AX257*(1+(_xlfn.NORM.INV(RAND(),Inputs!$D$39,Inputs!$C$39)))-'Year Schedule'!$K$52+'Year Schedule'!$L$52)</f>
        <v>#VALUE!</v>
      </c>
      <c r="AZ257" s="0" t="e">
        <f aca="true">MAX(0,AY257*(1+(_xlfn.NORM.INV(RAND(),Inputs!$D$39,Inputs!$C$39)))-'Year Schedule'!$K$53+'Year Schedule'!$L$53)</f>
        <v>#VALUE!</v>
      </c>
      <c r="BA257" s="0" t="e">
        <f aca="false">INDEX(C257:AZ257,1,Inputs!$C$6)</f>
        <v>#VALUE!</v>
      </c>
      <c r="BB257" s="0" t="n">
        <f aca="false">IFERROR(EXP(SUMPRODUCT(LN((C257:INDEX(C257:AZ257,1,Inputs!$C$6)+$C$1004:INDEX($C$1004:$AZ$1004,1,Inputs!$C$6))/B257:INDEX(B257:AY257,1,Inputs!$C$6)))/Inputs!$C$6)-1,-1)</f>
        <v>-1</v>
      </c>
    </row>
    <row r="258" customFormat="false" ht="15" hidden="false" customHeight="true" outlineLevel="0" collapsed="false">
      <c r="A258" s="0" t="n">
        <v>256</v>
      </c>
      <c r="B258" s="177" t="n">
        <f aca="false">Inputs!$C$38</f>
        <v>0</v>
      </c>
      <c r="C258" s="0" t="e">
        <f aca="true">MAX(0,B258*(1+(_xlfn.NORM.INV(RAND(),Inputs!$D$39,Inputs!$C$39)))-'Year Schedule'!$K$4+'Year Schedule'!$L$4)</f>
        <v>#VALUE!</v>
      </c>
      <c r="D258" s="0" t="e">
        <f aca="true">MAX(0,C258*(1+(_xlfn.NORM.INV(RAND(),Inputs!$D$39,Inputs!$C$39)))-'Year Schedule'!$K$5+'Year Schedule'!$L$5)</f>
        <v>#VALUE!</v>
      </c>
      <c r="E258" s="0" t="e">
        <f aca="true">MAX(0,D258*(1+(_xlfn.NORM.INV(RAND(),Inputs!$D$39,Inputs!$C$39)))-'Year Schedule'!$K$6+'Year Schedule'!$L$6)</f>
        <v>#VALUE!</v>
      </c>
      <c r="F258" s="0" t="e">
        <f aca="true">MAX(0,E258*(1+(_xlfn.NORM.INV(RAND(),Inputs!$D$39,Inputs!$C$39)))-'Year Schedule'!$K$7+'Year Schedule'!$L$7)</f>
        <v>#VALUE!</v>
      </c>
      <c r="G258" s="0" t="e">
        <f aca="true">MAX(0,F258*(1+(_xlfn.NORM.INV(RAND(),Inputs!$D$39,Inputs!$C$39)))-'Year Schedule'!$K$8+'Year Schedule'!$L$8)</f>
        <v>#VALUE!</v>
      </c>
      <c r="H258" s="0" t="e">
        <f aca="true">MAX(0,G258*(1+(_xlfn.NORM.INV(RAND(),Inputs!$D$39,Inputs!$C$39)))-'Year Schedule'!$K$9+'Year Schedule'!$L$9)</f>
        <v>#VALUE!</v>
      </c>
      <c r="I258" s="0" t="e">
        <f aca="true">MAX(0,H258*(1+(_xlfn.NORM.INV(RAND(),Inputs!$D$39,Inputs!$C$39)))-'Year Schedule'!$K$10+'Year Schedule'!$L$10)</f>
        <v>#VALUE!</v>
      </c>
      <c r="J258" s="0" t="e">
        <f aca="true">MAX(0,I258*(1+(_xlfn.NORM.INV(RAND(),Inputs!$D$39,Inputs!$C$39)))-'Year Schedule'!$K$11+'Year Schedule'!$L$11)</f>
        <v>#VALUE!</v>
      </c>
      <c r="K258" s="0" t="e">
        <f aca="true">MAX(0,J258*(1+(_xlfn.NORM.INV(RAND(),Inputs!$D$39,Inputs!$C$39)))-'Year Schedule'!$K$12+'Year Schedule'!$L$12)</f>
        <v>#VALUE!</v>
      </c>
      <c r="L258" s="0" t="e">
        <f aca="true">MAX(0,K258*(1+(_xlfn.NORM.INV(RAND(),Inputs!$D$39,Inputs!$C$39)))-'Year Schedule'!$K$13+'Year Schedule'!$L$13)</f>
        <v>#VALUE!</v>
      </c>
      <c r="M258" s="0" t="e">
        <f aca="true">MAX(0,L258*(1+(_xlfn.NORM.INV(RAND(),Inputs!$D$39,Inputs!$C$39)))-'Year Schedule'!$K$14+'Year Schedule'!$L$14)</f>
        <v>#VALUE!</v>
      </c>
      <c r="N258" s="0" t="e">
        <f aca="true">MAX(0,M258*(1+(_xlfn.NORM.INV(RAND(),Inputs!$D$39,Inputs!$C$39)))-'Year Schedule'!$K$15+'Year Schedule'!$L$15)</f>
        <v>#VALUE!</v>
      </c>
      <c r="O258" s="0" t="e">
        <f aca="true">MAX(0,N258*(1+(_xlfn.NORM.INV(RAND(),Inputs!$D$39,Inputs!$C$39)))-'Year Schedule'!$K$16+'Year Schedule'!$L$16)</f>
        <v>#VALUE!</v>
      </c>
      <c r="P258" s="0" t="e">
        <f aca="true">MAX(0,O258*(1+(_xlfn.NORM.INV(RAND(),Inputs!$D$39,Inputs!$C$39)))-'Year Schedule'!$K$17+'Year Schedule'!$L$17)</f>
        <v>#VALUE!</v>
      </c>
      <c r="Q258" s="0" t="e">
        <f aca="true">MAX(0,P258*(1+(_xlfn.NORM.INV(RAND(),Inputs!$D$39,Inputs!$C$39)))-'Year Schedule'!$K$18+'Year Schedule'!$L$18)</f>
        <v>#VALUE!</v>
      </c>
      <c r="R258" s="0" t="e">
        <f aca="true">MAX(0,Q258*(1+(_xlfn.NORM.INV(RAND(),Inputs!$D$39,Inputs!$C$39)))-'Year Schedule'!$K$19+'Year Schedule'!$L$19)</f>
        <v>#VALUE!</v>
      </c>
      <c r="S258" s="0" t="e">
        <f aca="true">MAX(0,R258*(1+(_xlfn.NORM.INV(RAND(),Inputs!$D$39,Inputs!$C$39)))-'Year Schedule'!$K$20+'Year Schedule'!$L$20)</f>
        <v>#VALUE!</v>
      </c>
      <c r="T258" s="0" t="e">
        <f aca="true">MAX(0,S258*(1+(_xlfn.NORM.INV(RAND(),Inputs!$D$39,Inputs!$C$39)))-'Year Schedule'!$K$21+'Year Schedule'!$L$21)</f>
        <v>#VALUE!</v>
      </c>
      <c r="U258" s="0" t="e">
        <f aca="true">MAX(0,T258*(1+(_xlfn.NORM.INV(RAND(),Inputs!$D$39,Inputs!$C$39)))-'Year Schedule'!$K$22+'Year Schedule'!$L$22)</f>
        <v>#VALUE!</v>
      </c>
      <c r="V258" s="0" t="e">
        <f aca="true">MAX(0,U258*(1+(_xlfn.NORM.INV(RAND(),Inputs!$D$39,Inputs!$C$39)))-'Year Schedule'!$K$23+'Year Schedule'!$L$23)</f>
        <v>#VALUE!</v>
      </c>
      <c r="W258" s="0" t="e">
        <f aca="true">MAX(0,V258*(1+(_xlfn.NORM.INV(RAND(),Inputs!$D$39,Inputs!$C$39)))-'Year Schedule'!$K$24+'Year Schedule'!$L$24)</f>
        <v>#VALUE!</v>
      </c>
      <c r="X258" s="0" t="e">
        <f aca="true">MAX(0,W258*(1+(_xlfn.NORM.INV(RAND(),Inputs!$D$39,Inputs!$C$39)))-'Year Schedule'!$K$25+'Year Schedule'!$L$25)</f>
        <v>#VALUE!</v>
      </c>
      <c r="Y258" s="0" t="e">
        <f aca="true">MAX(0,X258*(1+(_xlfn.NORM.INV(RAND(),Inputs!$D$39,Inputs!$C$39)))-'Year Schedule'!$K$26+'Year Schedule'!$L$26)</f>
        <v>#VALUE!</v>
      </c>
      <c r="Z258" s="0" t="e">
        <f aca="true">MAX(0,Y258*(1+(_xlfn.NORM.INV(RAND(),Inputs!$D$39,Inputs!$C$39)))-'Year Schedule'!$K$27+'Year Schedule'!$L$27)</f>
        <v>#VALUE!</v>
      </c>
      <c r="AA258" s="0" t="e">
        <f aca="true">MAX(0,Z258*(1+(_xlfn.NORM.INV(RAND(),Inputs!$D$39,Inputs!$C$39)))-'Year Schedule'!$K$28+'Year Schedule'!$L$28)</f>
        <v>#VALUE!</v>
      </c>
      <c r="AB258" s="0" t="e">
        <f aca="true">MAX(0,AA258*(1+(_xlfn.NORM.INV(RAND(),Inputs!$D$39,Inputs!$C$39)))-'Year Schedule'!$K$29+'Year Schedule'!$L$29)</f>
        <v>#VALUE!</v>
      </c>
      <c r="AC258" s="0" t="e">
        <f aca="true">MAX(0,AB258*(1+(_xlfn.NORM.INV(RAND(),Inputs!$D$39,Inputs!$C$39)))-'Year Schedule'!$K$30+'Year Schedule'!$L$30)</f>
        <v>#VALUE!</v>
      </c>
      <c r="AD258" s="0" t="e">
        <f aca="true">MAX(0,AC258*(1+(_xlfn.NORM.INV(RAND(),Inputs!$D$39,Inputs!$C$39)))-'Year Schedule'!$K$31+'Year Schedule'!$L$31)</f>
        <v>#VALUE!</v>
      </c>
      <c r="AE258" s="0" t="e">
        <f aca="true">MAX(0,AD258*(1+(_xlfn.NORM.INV(RAND(),Inputs!$D$39,Inputs!$C$39)))-'Year Schedule'!$K$32+'Year Schedule'!$L$32)</f>
        <v>#VALUE!</v>
      </c>
      <c r="AF258" s="0" t="e">
        <f aca="true">MAX(0,AE258*(1+(_xlfn.NORM.INV(RAND(),Inputs!$D$39,Inputs!$C$39)))-'Year Schedule'!$K$33+'Year Schedule'!$L$33)</f>
        <v>#VALUE!</v>
      </c>
      <c r="AG258" s="0" t="e">
        <f aca="true">MAX(0,AF258*(1+(_xlfn.NORM.INV(RAND(),Inputs!$D$39,Inputs!$C$39)))-'Year Schedule'!$K$34+'Year Schedule'!$L$34)</f>
        <v>#VALUE!</v>
      </c>
      <c r="AH258" s="0" t="e">
        <f aca="true">MAX(0,AG258*(1+(_xlfn.NORM.INV(RAND(),Inputs!$D$39,Inputs!$C$39)))-'Year Schedule'!$K$35+'Year Schedule'!$L$35)</f>
        <v>#VALUE!</v>
      </c>
      <c r="AI258" s="0" t="e">
        <f aca="true">MAX(0,AH258*(1+(_xlfn.NORM.INV(RAND(),Inputs!$D$39,Inputs!$C$39)))-'Year Schedule'!$K$36+'Year Schedule'!$L$36)</f>
        <v>#VALUE!</v>
      </c>
      <c r="AJ258" s="0" t="e">
        <f aca="true">MAX(0,AI258*(1+(_xlfn.NORM.INV(RAND(),Inputs!$D$39,Inputs!$C$39)))-'Year Schedule'!$K$37+'Year Schedule'!$L$37)</f>
        <v>#VALUE!</v>
      </c>
      <c r="AK258" s="0" t="e">
        <f aca="true">MAX(0,AJ258*(1+(_xlfn.NORM.INV(RAND(),Inputs!$D$39,Inputs!$C$39)))-'Year Schedule'!$K$38+'Year Schedule'!$L$38)</f>
        <v>#VALUE!</v>
      </c>
      <c r="AL258" s="0" t="e">
        <f aca="true">MAX(0,AK258*(1+(_xlfn.NORM.INV(RAND(),Inputs!$D$39,Inputs!$C$39)))-'Year Schedule'!$K$39+'Year Schedule'!$L$39)</f>
        <v>#VALUE!</v>
      </c>
      <c r="AM258" s="0" t="e">
        <f aca="true">MAX(0,AL258*(1+(_xlfn.NORM.INV(RAND(),Inputs!$D$39,Inputs!$C$39)))-'Year Schedule'!$K$40+'Year Schedule'!$L$40)</f>
        <v>#VALUE!</v>
      </c>
      <c r="AN258" s="0" t="e">
        <f aca="true">MAX(0,AM258*(1+(_xlfn.NORM.INV(RAND(),Inputs!$D$39,Inputs!$C$39)))-'Year Schedule'!$K$41+'Year Schedule'!$L$41)</f>
        <v>#VALUE!</v>
      </c>
      <c r="AO258" s="0" t="e">
        <f aca="true">MAX(0,AN258*(1+(_xlfn.NORM.INV(RAND(),Inputs!$D$39,Inputs!$C$39)))-'Year Schedule'!$K$42+'Year Schedule'!$L$42)</f>
        <v>#VALUE!</v>
      </c>
      <c r="AP258" s="0" t="e">
        <f aca="true">MAX(0,AO258*(1+(_xlfn.NORM.INV(RAND(),Inputs!$D$39,Inputs!$C$39)))-'Year Schedule'!$K$43+'Year Schedule'!$L$43)</f>
        <v>#VALUE!</v>
      </c>
      <c r="AQ258" s="0" t="e">
        <f aca="true">MAX(0,AP258*(1+(_xlfn.NORM.INV(RAND(),Inputs!$D$39,Inputs!$C$39)))-'Year Schedule'!$K$44+'Year Schedule'!$L$44)</f>
        <v>#VALUE!</v>
      </c>
      <c r="AR258" s="0" t="e">
        <f aca="true">MAX(0,AQ258*(1+(_xlfn.NORM.INV(RAND(),Inputs!$D$39,Inputs!$C$39)))-'Year Schedule'!$K$45+'Year Schedule'!$L$45)</f>
        <v>#VALUE!</v>
      </c>
      <c r="AS258" s="0" t="e">
        <f aca="true">MAX(0,AR258*(1+(_xlfn.NORM.INV(RAND(),Inputs!$D$39,Inputs!$C$39)))-'Year Schedule'!$K$46+'Year Schedule'!$L$46)</f>
        <v>#VALUE!</v>
      </c>
      <c r="AT258" s="0" t="e">
        <f aca="true">MAX(0,AS258*(1+(_xlfn.NORM.INV(RAND(),Inputs!$D$39,Inputs!$C$39)))-'Year Schedule'!$K$47+'Year Schedule'!$L$47)</f>
        <v>#VALUE!</v>
      </c>
      <c r="AU258" s="0" t="e">
        <f aca="true">MAX(0,AT258*(1+(_xlfn.NORM.INV(RAND(),Inputs!$D$39,Inputs!$C$39)))-'Year Schedule'!$K$48+'Year Schedule'!$L$48)</f>
        <v>#VALUE!</v>
      </c>
      <c r="AV258" s="0" t="e">
        <f aca="true">MAX(0,AU258*(1+(_xlfn.NORM.INV(RAND(),Inputs!$D$39,Inputs!$C$39)))-'Year Schedule'!$K$49+'Year Schedule'!$L$49)</f>
        <v>#VALUE!</v>
      </c>
      <c r="AW258" s="0" t="e">
        <f aca="true">MAX(0,AV258*(1+(_xlfn.NORM.INV(RAND(),Inputs!$D$39,Inputs!$C$39)))-'Year Schedule'!$K$50+'Year Schedule'!$L$50)</f>
        <v>#VALUE!</v>
      </c>
      <c r="AX258" s="0" t="e">
        <f aca="true">MAX(0,AW258*(1+(_xlfn.NORM.INV(RAND(),Inputs!$D$39,Inputs!$C$39)))-'Year Schedule'!$K$51+'Year Schedule'!$L$51)</f>
        <v>#VALUE!</v>
      </c>
      <c r="AY258" s="0" t="e">
        <f aca="true">MAX(0,AX258*(1+(_xlfn.NORM.INV(RAND(),Inputs!$D$39,Inputs!$C$39)))-'Year Schedule'!$K$52+'Year Schedule'!$L$52)</f>
        <v>#VALUE!</v>
      </c>
      <c r="AZ258" s="0" t="e">
        <f aca="true">MAX(0,AY258*(1+(_xlfn.NORM.INV(RAND(),Inputs!$D$39,Inputs!$C$39)))-'Year Schedule'!$K$53+'Year Schedule'!$L$53)</f>
        <v>#VALUE!</v>
      </c>
      <c r="BA258" s="0" t="e">
        <f aca="false">INDEX(C258:AZ258,1,Inputs!$C$6)</f>
        <v>#VALUE!</v>
      </c>
      <c r="BB258" s="0" t="n">
        <f aca="false">IFERROR(EXP(SUMPRODUCT(LN((C258:INDEX(C258:AZ258,1,Inputs!$C$6)+$C$1004:INDEX($C$1004:$AZ$1004,1,Inputs!$C$6))/B258:INDEX(B258:AY258,1,Inputs!$C$6)))/Inputs!$C$6)-1,-1)</f>
        <v>-1</v>
      </c>
    </row>
    <row r="259" customFormat="false" ht="15" hidden="false" customHeight="true" outlineLevel="0" collapsed="false">
      <c r="A259" s="0" t="n">
        <v>257</v>
      </c>
      <c r="B259" s="177" t="n">
        <f aca="false">Inputs!$C$38</f>
        <v>0</v>
      </c>
      <c r="C259" s="0" t="e">
        <f aca="true">MAX(0,B259*(1+(_xlfn.NORM.INV(RAND(),Inputs!$D$39,Inputs!$C$39)))-'Year Schedule'!$K$4+'Year Schedule'!$L$4)</f>
        <v>#VALUE!</v>
      </c>
      <c r="D259" s="0" t="e">
        <f aca="true">MAX(0,C259*(1+(_xlfn.NORM.INV(RAND(),Inputs!$D$39,Inputs!$C$39)))-'Year Schedule'!$K$5+'Year Schedule'!$L$5)</f>
        <v>#VALUE!</v>
      </c>
      <c r="E259" s="0" t="e">
        <f aca="true">MAX(0,D259*(1+(_xlfn.NORM.INV(RAND(),Inputs!$D$39,Inputs!$C$39)))-'Year Schedule'!$K$6+'Year Schedule'!$L$6)</f>
        <v>#VALUE!</v>
      </c>
      <c r="F259" s="0" t="e">
        <f aca="true">MAX(0,E259*(1+(_xlfn.NORM.INV(RAND(),Inputs!$D$39,Inputs!$C$39)))-'Year Schedule'!$K$7+'Year Schedule'!$L$7)</f>
        <v>#VALUE!</v>
      </c>
      <c r="G259" s="0" t="e">
        <f aca="true">MAX(0,F259*(1+(_xlfn.NORM.INV(RAND(),Inputs!$D$39,Inputs!$C$39)))-'Year Schedule'!$K$8+'Year Schedule'!$L$8)</f>
        <v>#VALUE!</v>
      </c>
      <c r="H259" s="0" t="e">
        <f aca="true">MAX(0,G259*(1+(_xlfn.NORM.INV(RAND(),Inputs!$D$39,Inputs!$C$39)))-'Year Schedule'!$K$9+'Year Schedule'!$L$9)</f>
        <v>#VALUE!</v>
      </c>
      <c r="I259" s="0" t="e">
        <f aca="true">MAX(0,H259*(1+(_xlfn.NORM.INV(RAND(),Inputs!$D$39,Inputs!$C$39)))-'Year Schedule'!$K$10+'Year Schedule'!$L$10)</f>
        <v>#VALUE!</v>
      </c>
      <c r="J259" s="0" t="e">
        <f aca="true">MAX(0,I259*(1+(_xlfn.NORM.INV(RAND(),Inputs!$D$39,Inputs!$C$39)))-'Year Schedule'!$K$11+'Year Schedule'!$L$11)</f>
        <v>#VALUE!</v>
      </c>
      <c r="K259" s="0" t="e">
        <f aca="true">MAX(0,J259*(1+(_xlfn.NORM.INV(RAND(),Inputs!$D$39,Inputs!$C$39)))-'Year Schedule'!$K$12+'Year Schedule'!$L$12)</f>
        <v>#VALUE!</v>
      </c>
      <c r="L259" s="0" t="e">
        <f aca="true">MAX(0,K259*(1+(_xlfn.NORM.INV(RAND(),Inputs!$D$39,Inputs!$C$39)))-'Year Schedule'!$K$13+'Year Schedule'!$L$13)</f>
        <v>#VALUE!</v>
      </c>
      <c r="M259" s="0" t="e">
        <f aca="true">MAX(0,L259*(1+(_xlfn.NORM.INV(RAND(),Inputs!$D$39,Inputs!$C$39)))-'Year Schedule'!$K$14+'Year Schedule'!$L$14)</f>
        <v>#VALUE!</v>
      </c>
      <c r="N259" s="0" t="e">
        <f aca="true">MAX(0,M259*(1+(_xlfn.NORM.INV(RAND(),Inputs!$D$39,Inputs!$C$39)))-'Year Schedule'!$K$15+'Year Schedule'!$L$15)</f>
        <v>#VALUE!</v>
      </c>
      <c r="O259" s="0" t="e">
        <f aca="true">MAX(0,N259*(1+(_xlfn.NORM.INV(RAND(),Inputs!$D$39,Inputs!$C$39)))-'Year Schedule'!$K$16+'Year Schedule'!$L$16)</f>
        <v>#VALUE!</v>
      </c>
      <c r="P259" s="0" t="e">
        <f aca="true">MAX(0,O259*(1+(_xlfn.NORM.INV(RAND(),Inputs!$D$39,Inputs!$C$39)))-'Year Schedule'!$K$17+'Year Schedule'!$L$17)</f>
        <v>#VALUE!</v>
      </c>
      <c r="Q259" s="0" t="e">
        <f aca="true">MAX(0,P259*(1+(_xlfn.NORM.INV(RAND(),Inputs!$D$39,Inputs!$C$39)))-'Year Schedule'!$K$18+'Year Schedule'!$L$18)</f>
        <v>#VALUE!</v>
      </c>
      <c r="R259" s="0" t="e">
        <f aca="true">MAX(0,Q259*(1+(_xlfn.NORM.INV(RAND(),Inputs!$D$39,Inputs!$C$39)))-'Year Schedule'!$K$19+'Year Schedule'!$L$19)</f>
        <v>#VALUE!</v>
      </c>
      <c r="S259" s="0" t="e">
        <f aca="true">MAX(0,R259*(1+(_xlfn.NORM.INV(RAND(),Inputs!$D$39,Inputs!$C$39)))-'Year Schedule'!$K$20+'Year Schedule'!$L$20)</f>
        <v>#VALUE!</v>
      </c>
      <c r="T259" s="0" t="e">
        <f aca="true">MAX(0,S259*(1+(_xlfn.NORM.INV(RAND(),Inputs!$D$39,Inputs!$C$39)))-'Year Schedule'!$K$21+'Year Schedule'!$L$21)</f>
        <v>#VALUE!</v>
      </c>
      <c r="U259" s="0" t="e">
        <f aca="true">MAX(0,T259*(1+(_xlfn.NORM.INV(RAND(),Inputs!$D$39,Inputs!$C$39)))-'Year Schedule'!$K$22+'Year Schedule'!$L$22)</f>
        <v>#VALUE!</v>
      </c>
      <c r="V259" s="0" t="e">
        <f aca="true">MAX(0,U259*(1+(_xlfn.NORM.INV(RAND(),Inputs!$D$39,Inputs!$C$39)))-'Year Schedule'!$K$23+'Year Schedule'!$L$23)</f>
        <v>#VALUE!</v>
      </c>
      <c r="W259" s="0" t="e">
        <f aca="true">MAX(0,V259*(1+(_xlfn.NORM.INV(RAND(),Inputs!$D$39,Inputs!$C$39)))-'Year Schedule'!$K$24+'Year Schedule'!$L$24)</f>
        <v>#VALUE!</v>
      </c>
      <c r="X259" s="0" t="e">
        <f aca="true">MAX(0,W259*(1+(_xlfn.NORM.INV(RAND(),Inputs!$D$39,Inputs!$C$39)))-'Year Schedule'!$K$25+'Year Schedule'!$L$25)</f>
        <v>#VALUE!</v>
      </c>
      <c r="Y259" s="0" t="e">
        <f aca="true">MAX(0,X259*(1+(_xlfn.NORM.INV(RAND(),Inputs!$D$39,Inputs!$C$39)))-'Year Schedule'!$K$26+'Year Schedule'!$L$26)</f>
        <v>#VALUE!</v>
      </c>
      <c r="Z259" s="0" t="e">
        <f aca="true">MAX(0,Y259*(1+(_xlfn.NORM.INV(RAND(),Inputs!$D$39,Inputs!$C$39)))-'Year Schedule'!$K$27+'Year Schedule'!$L$27)</f>
        <v>#VALUE!</v>
      </c>
      <c r="AA259" s="0" t="e">
        <f aca="true">MAX(0,Z259*(1+(_xlfn.NORM.INV(RAND(),Inputs!$D$39,Inputs!$C$39)))-'Year Schedule'!$K$28+'Year Schedule'!$L$28)</f>
        <v>#VALUE!</v>
      </c>
      <c r="AB259" s="0" t="e">
        <f aca="true">MAX(0,AA259*(1+(_xlfn.NORM.INV(RAND(),Inputs!$D$39,Inputs!$C$39)))-'Year Schedule'!$K$29+'Year Schedule'!$L$29)</f>
        <v>#VALUE!</v>
      </c>
      <c r="AC259" s="0" t="e">
        <f aca="true">MAX(0,AB259*(1+(_xlfn.NORM.INV(RAND(),Inputs!$D$39,Inputs!$C$39)))-'Year Schedule'!$K$30+'Year Schedule'!$L$30)</f>
        <v>#VALUE!</v>
      </c>
      <c r="AD259" s="0" t="e">
        <f aca="true">MAX(0,AC259*(1+(_xlfn.NORM.INV(RAND(),Inputs!$D$39,Inputs!$C$39)))-'Year Schedule'!$K$31+'Year Schedule'!$L$31)</f>
        <v>#VALUE!</v>
      </c>
      <c r="AE259" s="0" t="e">
        <f aca="true">MAX(0,AD259*(1+(_xlfn.NORM.INV(RAND(),Inputs!$D$39,Inputs!$C$39)))-'Year Schedule'!$K$32+'Year Schedule'!$L$32)</f>
        <v>#VALUE!</v>
      </c>
      <c r="AF259" s="0" t="e">
        <f aca="true">MAX(0,AE259*(1+(_xlfn.NORM.INV(RAND(),Inputs!$D$39,Inputs!$C$39)))-'Year Schedule'!$K$33+'Year Schedule'!$L$33)</f>
        <v>#VALUE!</v>
      </c>
      <c r="AG259" s="0" t="e">
        <f aca="true">MAX(0,AF259*(1+(_xlfn.NORM.INV(RAND(),Inputs!$D$39,Inputs!$C$39)))-'Year Schedule'!$K$34+'Year Schedule'!$L$34)</f>
        <v>#VALUE!</v>
      </c>
      <c r="AH259" s="0" t="e">
        <f aca="true">MAX(0,AG259*(1+(_xlfn.NORM.INV(RAND(),Inputs!$D$39,Inputs!$C$39)))-'Year Schedule'!$K$35+'Year Schedule'!$L$35)</f>
        <v>#VALUE!</v>
      </c>
      <c r="AI259" s="0" t="e">
        <f aca="true">MAX(0,AH259*(1+(_xlfn.NORM.INV(RAND(),Inputs!$D$39,Inputs!$C$39)))-'Year Schedule'!$K$36+'Year Schedule'!$L$36)</f>
        <v>#VALUE!</v>
      </c>
      <c r="AJ259" s="0" t="e">
        <f aca="true">MAX(0,AI259*(1+(_xlfn.NORM.INV(RAND(),Inputs!$D$39,Inputs!$C$39)))-'Year Schedule'!$K$37+'Year Schedule'!$L$37)</f>
        <v>#VALUE!</v>
      </c>
      <c r="AK259" s="0" t="e">
        <f aca="true">MAX(0,AJ259*(1+(_xlfn.NORM.INV(RAND(),Inputs!$D$39,Inputs!$C$39)))-'Year Schedule'!$K$38+'Year Schedule'!$L$38)</f>
        <v>#VALUE!</v>
      </c>
      <c r="AL259" s="0" t="e">
        <f aca="true">MAX(0,AK259*(1+(_xlfn.NORM.INV(RAND(),Inputs!$D$39,Inputs!$C$39)))-'Year Schedule'!$K$39+'Year Schedule'!$L$39)</f>
        <v>#VALUE!</v>
      </c>
      <c r="AM259" s="0" t="e">
        <f aca="true">MAX(0,AL259*(1+(_xlfn.NORM.INV(RAND(),Inputs!$D$39,Inputs!$C$39)))-'Year Schedule'!$K$40+'Year Schedule'!$L$40)</f>
        <v>#VALUE!</v>
      </c>
      <c r="AN259" s="0" t="e">
        <f aca="true">MAX(0,AM259*(1+(_xlfn.NORM.INV(RAND(),Inputs!$D$39,Inputs!$C$39)))-'Year Schedule'!$K$41+'Year Schedule'!$L$41)</f>
        <v>#VALUE!</v>
      </c>
      <c r="AO259" s="0" t="e">
        <f aca="true">MAX(0,AN259*(1+(_xlfn.NORM.INV(RAND(),Inputs!$D$39,Inputs!$C$39)))-'Year Schedule'!$K$42+'Year Schedule'!$L$42)</f>
        <v>#VALUE!</v>
      </c>
      <c r="AP259" s="0" t="e">
        <f aca="true">MAX(0,AO259*(1+(_xlfn.NORM.INV(RAND(),Inputs!$D$39,Inputs!$C$39)))-'Year Schedule'!$K$43+'Year Schedule'!$L$43)</f>
        <v>#VALUE!</v>
      </c>
      <c r="AQ259" s="0" t="e">
        <f aca="true">MAX(0,AP259*(1+(_xlfn.NORM.INV(RAND(),Inputs!$D$39,Inputs!$C$39)))-'Year Schedule'!$K$44+'Year Schedule'!$L$44)</f>
        <v>#VALUE!</v>
      </c>
      <c r="AR259" s="0" t="e">
        <f aca="true">MAX(0,AQ259*(1+(_xlfn.NORM.INV(RAND(),Inputs!$D$39,Inputs!$C$39)))-'Year Schedule'!$K$45+'Year Schedule'!$L$45)</f>
        <v>#VALUE!</v>
      </c>
      <c r="AS259" s="0" t="e">
        <f aca="true">MAX(0,AR259*(1+(_xlfn.NORM.INV(RAND(),Inputs!$D$39,Inputs!$C$39)))-'Year Schedule'!$K$46+'Year Schedule'!$L$46)</f>
        <v>#VALUE!</v>
      </c>
      <c r="AT259" s="0" t="e">
        <f aca="true">MAX(0,AS259*(1+(_xlfn.NORM.INV(RAND(),Inputs!$D$39,Inputs!$C$39)))-'Year Schedule'!$K$47+'Year Schedule'!$L$47)</f>
        <v>#VALUE!</v>
      </c>
      <c r="AU259" s="0" t="e">
        <f aca="true">MAX(0,AT259*(1+(_xlfn.NORM.INV(RAND(),Inputs!$D$39,Inputs!$C$39)))-'Year Schedule'!$K$48+'Year Schedule'!$L$48)</f>
        <v>#VALUE!</v>
      </c>
      <c r="AV259" s="0" t="e">
        <f aca="true">MAX(0,AU259*(1+(_xlfn.NORM.INV(RAND(),Inputs!$D$39,Inputs!$C$39)))-'Year Schedule'!$K$49+'Year Schedule'!$L$49)</f>
        <v>#VALUE!</v>
      </c>
      <c r="AW259" s="0" t="e">
        <f aca="true">MAX(0,AV259*(1+(_xlfn.NORM.INV(RAND(),Inputs!$D$39,Inputs!$C$39)))-'Year Schedule'!$K$50+'Year Schedule'!$L$50)</f>
        <v>#VALUE!</v>
      </c>
      <c r="AX259" s="0" t="e">
        <f aca="true">MAX(0,AW259*(1+(_xlfn.NORM.INV(RAND(),Inputs!$D$39,Inputs!$C$39)))-'Year Schedule'!$K$51+'Year Schedule'!$L$51)</f>
        <v>#VALUE!</v>
      </c>
      <c r="AY259" s="0" t="e">
        <f aca="true">MAX(0,AX259*(1+(_xlfn.NORM.INV(RAND(),Inputs!$D$39,Inputs!$C$39)))-'Year Schedule'!$K$52+'Year Schedule'!$L$52)</f>
        <v>#VALUE!</v>
      </c>
      <c r="AZ259" s="0" t="e">
        <f aca="true">MAX(0,AY259*(1+(_xlfn.NORM.INV(RAND(),Inputs!$D$39,Inputs!$C$39)))-'Year Schedule'!$K$53+'Year Schedule'!$L$53)</f>
        <v>#VALUE!</v>
      </c>
      <c r="BA259" s="0" t="e">
        <f aca="false">INDEX(C259:AZ259,1,Inputs!$C$6)</f>
        <v>#VALUE!</v>
      </c>
      <c r="BB259" s="0" t="n">
        <f aca="false">IFERROR(EXP(SUMPRODUCT(LN((C259:INDEX(C259:AZ259,1,Inputs!$C$6)+$C$1004:INDEX($C$1004:$AZ$1004,1,Inputs!$C$6))/B259:INDEX(B259:AY259,1,Inputs!$C$6)))/Inputs!$C$6)-1,-1)</f>
        <v>-1</v>
      </c>
    </row>
    <row r="260" customFormat="false" ht="15" hidden="false" customHeight="true" outlineLevel="0" collapsed="false">
      <c r="A260" s="0" t="n">
        <v>258</v>
      </c>
      <c r="B260" s="177" t="n">
        <f aca="false">Inputs!$C$38</f>
        <v>0</v>
      </c>
      <c r="C260" s="0" t="e">
        <f aca="true">MAX(0,B260*(1+(_xlfn.NORM.INV(RAND(),Inputs!$D$39,Inputs!$C$39)))-'Year Schedule'!$K$4+'Year Schedule'!$L$4)</f>
        <v>#VALUE!</v>
      </c>
      <c r="D260" s="0" t="e">
        <f aca="true">MAX(0,C260*(1+(_xlfn.NORM.INV(RAND(),Inputs!$D$39,Inputs!$C$39)))-'Year Schedule'!$K$5+'Year Schedule'!$L$5)</f>
        <v>#VALUE!</v>
      </c>
      <c r="E260" s="0" t="e">
        <f aca="true">MAX(0,D260*(1+(_xlfn.NORM.INV(RAND(),Inputs!$D$39,Inputs!$C$39)))-'Year Schedule'!$K$6+'Year Schedule'!$L$6)</f>
        <v>#VALUE!</v>
      </c>
      <c r="F260" s="0" t="e">
        <f aca="true">MAX(0,E260*(1+(_xlfn.NORM.INV(RAND(),Inputs!$D$39,Inputs!$C$39)))-'Year Schedule'!$K$7+'Year Schedule'!$L$7)</f>
        <v>#VALUE!</v>
      </c>
      <c r="G260" s="0" t="e">
        <f aca="true">MAX(0,F260*(1+(_xlfn.NORM.INV(RAND(),Inputs!$D$39,Inputs!$C$39)))-'Year Schedule'!$K$8+'Year Schedule'!$L$8)</f>
        <v>#VALUE!</v>
      </c>
      <c r="H260" s="0" t="e">
        <f aca="true">MAX(0,G260*(1+(_xlfn.NORM.INV(RAND(),Inputs!$D$39,Inputs!$C$39)))-'Year Schedule'!$K$9+'Year Schedule'!$L$9)</f>
        <v>#VALUE!</v>
      </c>
      <c r="I260" s="0" t="e">
        <f aca="true">MAX(0,H260*(1+(_xlfn.NORM.INV(RAND(),Inputs!$D$39,Inputs!$C$39)))-'Year Schedule'!$K$10+'Year Schedule'!$L$10)</f>
        <v>#VALUE!</v>
      </c>
      <c r="J260" s="0" t="e">
        <f aca="true">MAX(0,I260*(1+(_xlfn.NORM.INV(RAND(),Inputs!$D$39,Inputs!$C$39)))-'Year Schedule'!$K$11+'Year Schedule'!$L$11)</f>
        <v>#VALUE!</v>
      </c>
      <c r="K260" s="0" t="e">
        <f aca="true">MAX(0,J260*(1+(_xlfn.NORM.INV(RAND(),Inputs!$D$39,Inputs!$C$39)))-'Year Schedule'!$K$12+'Year Schedule'!$L$12)</f>
        <v>#VALUE!</v>
      </c>
      <c r="L260" s="0" t="e">
        <f aca="true">MAX(0,K260*(1+(_xlfn.NORM.INV(RAND(),Inputs!$D$39,Inputs!$C$39)))-'Year Schedule'!$K$13+'Year Schedule'!$L$13)</f>
        <v>#VALUE!</v>
      </c>
      <c r="M260" s="0" t="e">
        <f aca="true">MAX(0,L260*(1+(_xlfn.NORM.INV(RAND(),Inputs!$D$39,Inputs!$C$39)))-'Year Schedule'!$K$14+'Year Schedule'!$L$14)</f>
        <v>#VALUE!</v>
      </c>
      <c r="N260" s="0" t="e">
        <f aca="true">MAX(0,M260*(1+(_xlfn.NORM.INV(RAND(),Inputs!$D$39,Inputs!$C$39)))-'Year Schedule'!$K$15+'Year Schedule'!$L$15)</f>
        <v>#VALUE!</v>
      </c>
      <c r="O260" s="0" t="e">
        <f aca="true">MAX(0,N260*(1+(_xlfn.NORM.INV(RAND(),Inputs!$D$39,Inputs!$C$39)))-'Year Schedule'!$K$16+'Year Schedule'!$L$16)</f>
        <v>#VALUE!</v>
      </c>
      <c r="P260" s="0" t="e">
        <f aca="true">MAX(0,O260*(1+(_xlfn.NORM.INV(RAND(),Inputs!$D$39,Inputs!$C$39)))-'Year Schedule'!$K$17+'Year Schedule'!$L$17)</f>
        <v>#VALUE!</v>
      </c>
      <c r="Q260" s="0" t="e">
        <f aca="true">MAX(0,P260*(1+(_xlfn.NORM.INV(RAND(),Inputs!$D$39,Inputs!$C$39)))-'Year Schedule'!$K$18+'Year Schedule'!$L$18)</f>
        <v>#VALUE!</v>
      </c>
      <c r="R260" s="0" t="e">
        <f aca="true">MAX(0,Q260*(1+(_xlfn.NORM.INV(RAND(),Inputs!$D$39,Inputs!$C$39)))-'Year Schedule'!$K$19+'Year Schedule'!$L$19)</f>
        <v>#VALUE!</v>
      </c>
      <c r="S260" s="0" t="e">
        <f aca="true">MAX(0,R260*(1+(_xlfn.NORM.INV(RAND(),Inputs!$D$39,Inputs!$C$39)))-'Year Schedule'!$K$20+'Year Schedule'!$L$20)</f>
        <v>#VALUE!</v>
      </c>
      <c r="T260" s="0" t="e">
        <f aca="true">MAX(0,S260*(1+(_xlfn.NORM.INV(RAND(),Inputs!$D$39,Inputs!$C$39)))-'Year Schedule'!$K$21+'Year Schedule'!$L$21)</f>
        <v>#VALUE!</v>
      </c>
      <c r="U260" s="0" t="e">
        <f aca="true">MAX(0,T260*(1+(_xlfn.NORM.INV(RAND(),Inputs!$D$39,Inputs!$C$39)))-'Year Schedule'!$K$22+'Year Schedule'!$L$22)</f>
        <v>#VALUE!</v>
      </c>
      <c r="V260" s="0" t="e">
        <f aca="true">MAX(0,U260*(1+(_xlfn.NORM.INV(RAND(),Inputs!$D$39,Inputs!$C$39)))-'Year Schedule'!$K$23+'Year Schedule'!$L$23)</f>
        <v>#VALUE!</v>
      </c>
      <c r="W260" s="0" t="e">
        <f aca="true">MAX(0,V260*(1+(_xlfn.NORM.INV(RAND(),Inputs!$D$39,Inputs!$C$39)))-'Year Schedule'!$K$24+'Year Schedule'!$L$24)</f>
        <v>#VALUE!</v>
      </c>
      <c r="X260" s="0" t="e">
        <f aca="true">MAX(0,W260*(1+(_xlfn.NORM.INV(RAND(),Inputs!$D$39,Inputs!$C$39)))-'Year Schedule'!$K$25+'Year Schedule'!$L$25)</f>
        <v>#VALUE!</v>
      </c>
      <c r="Y260" s="0" t="e">
        <f aca="true">MAX(0,X260*(1+(_xlfn.NORM.INV(RAND(),Inputs!$D$39,Inputs!$C$39)))-'Year Schedule'!$K$26+'Year Schedule'!$L$26)</f>
        <v>#VALUE!</v>
      </c>
      <c r="Z260" s="0" t="e">
        <f aca="true">MAX(0,Y260*(1+(_xlfn.NORM.INV(RAND(),Inputs!$D$39,Inputs!$C$39)))-'Year Schedule'!$K$27+'Year Schedule'!$L$27)</f>
        <v>#VALUE!</v>
      </c>
      <c r="AA260" s="0" t="e">
        <f aca="true">MAX(0,Z260*(1+(_xlfn.NORM.INV(RAND(),Inputs!$D$39,Inputs!$C$39)))-'Year Schedule'!$K$28+'Year Schedule'!$L$28)</f>
        <v>#VALUE!</v>
      </c>
      <c r="AB260" s="0" t="e">
        <f aca="true">MAX(0,AA260*(1+(_xlfn.NORM.INV(RAND(),Inputs!$D$39,Inputs!$C$39)))-'Year Schedule'!$K$29+'Year Schedule'!$L$29)</f>
        <v>#VALUE!</v>
      </c>
      <c r="AC260" s="0" t="e">
        <f aca="true">MAX(0,AB260*(1+(_xlfn.NORM.INV(RAND(),Inputs!$D$39,Inputs!$C$39)))-'Year Schedule'!$K$30+'Year Schedule'!$L$30)</f>
        <v>#VALUE!</v>
      </c>
      <c r="AD260" s="0" t="e">
        <f aca="true">MAX(0,AC260*(1+(_xlfn.NORM.INV(RAND(),Inputs!$D$39,Inputs!$C$39)))-'Year Schedule'!$K$31+'Year Schedule'!$L$31)</f>
        <v>#VALUE!</v>
      </c>
      <c r="AE260" s="0" t="e">
        <f aca="true">MAX(0,AD260*(1+(_xlfn.NORM.INV(RAND(),Inputs!$D$39,Inputs!$C$39)))-'Year Schedule'!$K$32+'Year Schedule'!$L$32)</f>
        <v>#VALUE!</v>
      </c>
      <c r="AF260" s="0" t="e">
        <f aca="true">MAX(0,AE260*(1+(_xlfn.NORM.INV(RAND(),Inputs!$D$39,Inputs!$C$39)))-'Year Schedule'!$K$33+'Year Schedule'!$L$33)</f>
        <v>#VALUE!</v>
      </c>
      <c r="AG260" s="0" t="e">
        <f aca="true">MAX(0,AF260*(1+(_xlfn.NORM.INV(RAND(),Inputs!$D$39,Inputs!$C$39)))-'Year Schedule'!$K$34+'Year Schedule'!$L$34)</f>
        <v>#VALUE!</v>
      </c>
      <c r="AH260" s="0" t="e">
        <f aca="true">MAX(0,AG260*(1+(_xlfn.NORM.INV(RAND(),Inputs!$D$39,Inputs!$C$39)))-'Year Schedule'!$K$35+'Year Schedule'!$L$35)</f>
        <v>#VALUE!</v>
      </c>
      <c r="AI260" s="0" t="e">
        <f aca="true">MAX(0,AH260*(1+(_xlfn.NORM.INV(RAND(),Inputs!$D$39,Inputs!$C$39)))-'Year Schedule'!$K$36+'Year Schedule'!$L$36)</f>
        <v>#VALUE!</v>
      </c>
      <c r="AJ260" s="0" t="e">
        <f aca="true">MAX(0,AI260*(1+(_xlfn.NORM.INV(RAND(),Inputs!$D$39,Inputs!$C$39)))-'Year Schedule'!$K$37+'Year Schedule'!$L$37)</f>
        <v>#VALUE!</v>
      </c>
      <c r="AK260" s="0" t="e">
        <f aca="true">MAX(0,AJ260*(1+(_xlfn.NORM.INV(RAND(),Inputs!$D$39,Inputs!$C$39)))-'Year Schedule'!$K$38+'Year Schedule'!$L$38)</f>
        <v>#VALUE!</v>
      </c>
      <c r="AL260" s="0" t="e">
        <f aca="true">MAX(0,AK260*(1+(_xlfn.NORM.INV(RAND(),Inputs!$D$39,Inputs!$C$39)))-'Year Schedule'!$K$39+'Year Schedule'!$L$39)</f>
        <v>#VALUE!</v>
      </c>
      <c r="AM260" s="0" t="e">
        <f aca="true">MAX(0,AL260*(1+(_xlfn.NORM.INV(RAND(),Inputs!$D$39,Inputs!$C$39)))-'Year Schedule'!$K$40+'Year Schedule'!$L$40)</f>
        <v>#VALUE!</v>
      </c>
      <c r="AN260" s="0" t="e">
        <f aca="true">MAX(0,AM260*(1+(_xlfn.NORM.INV(RAND(),Inputs!$D$39,Inputs!$C$39)))-'Year Schedule'!$K$41+'Year Schedule'!$L$41)</f>
        <v>#VALUE!</v>
      </c>
      <c r="AO260" s="0" t="e">
        <f aca="true">MAX(0,AN260*(1+(_xlfn.NORM.INV(RAND(),Inputs!$D$39,Inputs!$C$39)))-'Year Schedule'!$K$42+'Year Schedule'!$L$42)</f>
        <v>#VALUE!</v>
      </c>
      <c r="AP260" s="0" t="e">
        <f aca="true">MAX(0,AO260*(1+(_xlfn.NORM.INV(RAND(),Inputs!$D$39,Inputs!$C$39)))-'Year Schedule'!$K$43+'Year Schedule'!$L$43)</f>
        <v>#VALUE!</v>
      </c>
      <c r="AQ260" s="0" t="e">
        <f aca="true">MAX(0,AP260*(1+(_xlfn.NORM.INV(RAND(),Inputs!$D$39,Inputs!$C$39)))-'Year Schedule'!$K$44+'Year Schedule'!$L$44)</f>
        <v>#VALUE!</v>
      </c>
      <c r="AR260" s="0" t="e">
        <f aca="true">MAX(0,AQ260*(1+(_xlfn.NORM.INV(RAND(),Inputs!$D$39,Inputs!$C$39)))-'Year Schedule'!$K$45+'Year Schedule'!$L$45)</f>
        <v>#VALUE!</v>
      </c>
      <c r="AS260" s="0" t="e">
        <f aca="true">MAX(0,AR260*(1+(_xlfn.NORM.INV(RAND(),Inputs!$D$39,Inputs!$C$39)))-'Year Schedule'!$K$46+'Year Schedule'!$L$46)</f>
        <v>#VALUE!</v>
      </c>
      <c r="AT260" s="0" t="e">
        <f aca="true">MAX(0,AS260*(1+(_xlfn.NORM.INV(RAND(),Inputs!$D$39,Inputs!$C$39)))-'Year Schedule'!$K$47+'Year Schedule'!$L$47)</f>
        <v>#VALUE!</v>
      </c>
      <c r="AU260" s="0" t="e">
        <f aca="true">MAX(0,AT260*(1+(_xlfn.NORM.INV(RAND(),Inputs!$D$39,Inputs!$C$39)))-'Year Schedule'!$K$48+'Year Schedule'!$L$48)</f>
        <v>#VALUE!</v>
      </c>
      <c r="AV260" s="0" t="e">
        <f aca="true">MAX(0,AU260*(1+(_xlfn.NORM.INV(RAND(),Inputs!$D$39,Inputs!$C$39)))-'Year Schedule'!$K$49+'Year Schedule'!$L$49)</f>
        <v>#VALUE!</v>
      </c>
      <c r="AW260" s="0" t="e">
        <f aca="true">MAX(0,AV260*(1+(_xlfn.NORM.INV(RAND(),Inputs!$D$39,Inputs!$C$39)))-'Year Schedule'!$K$50+'Year Schedule'!$L$50)</f>
        <v>#VALUE!</v>
      </c>
      <c r="AX260" s="0" t="e">
        <f aca="true">MAX(0,AW260*(1+(_xlfn.NORM.INV(RAND(),Inputs!$D$39,Inputs!$C$39)))-'Year Schedule'!$K$51+'Year Schedule'!$L$51)</f>
        <v>#VALUE!</v>
      </c>
      <c r="AY260" s="0" t="e">
        <f aca="true">MAX(0,AX260*(1+(_xlfn.NORM.INV(RAND(),Inputs!$D$39,Inputs!$C$39)))-'Year Schedule'!$K$52+'Year Schedule'!$L$52)</f>
        <v>#VALUE!</v>
      </c>
      <c r="AZ260" s="0" t="e">
        <f aca="true">MAX(0,AY260*(1+(_xlfn.NORM.INV(RAND(),Inputs!$D$39,Inputs!$C$39)))-'Year Schedule'!$K$53+'Year Schedule'!$L$53)</f>
        <v>#VALUE!</v>
      </c>
      <c r="BA260" s="0" t="e">
        <f aca="false">INDEX(C260:AZ260,1,Inputs!$C$6)</f>
        <v>#VALUE!</v>
      </c>
      <c r="BB260" s="0" t="n">
        <f aca="false">IFERROR(EXP(SUMPRODUCT(LN((C260:INDEX(C260:AZ260,1,Inputs!$C$6)+$C$1004:INDEX($C$1004:$AZ$1004,1,Inputs!$C$6))/B260:INDEX(B260:AY260,1,Inputs!$C$6)))/Inputs!$C$6)-1,-1)</f>
        <v>-1</v>
      </c>
    </row>
    <row r="261" customFormat="false" ht="15" hidden="false" customHeight="true" outlineLevel="0" collapsed="false">
      <c r="A261" s="0" t="n">
        <v>259</v>
      </c>
      <c r="B261" s="177" t="n">
        <f aca="false">Inputs!$C$38</f>
        <v>0</v>
      </c>
      <c r="C261" s="0" t="e">
        <f aca="true">MAX(0,B261*(1+(_xlfn.NORM.INV(RAND(),Inputs!$D$39,Inputs!$C$39)))-'Year Schedule'!$K$4+'Year Schedule'!$L$4)</f>
        <v>#VALUE!</v>
      </c>
      <c r="D261" s="0" t="e">
        <f aca="true">MAX(0,C261*(1+(_xlfn.NORM.INV(RAND(),Inputs!$D$39,Inputs!$C$39)))-'Year Schedule'!$K$5+'Year Schedule'!$L$5)</f>
        <v>#VALUE!</v>
      </c>
      <c r="E261" s="0" t="e">
        <f aca="true">MAX(0,D261*(1+(_xlfn.NORM.INV(RAND(),Inputs!$D$39,Inputs!$C$39)))-'Year Schedule'!$K$6+'Year Schedule'!$L$6)</f>
        <v>#VALUE!</v>
      </c>
      <c r="F261" s="0" t="e">
        <f aca="true">MAX(0,E261*(1+(_xlfn.NORM.INV(RAND(),Inputs!$D$39,Inputs!$C$39)))-'Year Schedule'!$K$7+'Year Schedule'!$L$7)</f>
        <v>#VALUE!</v>
      </c>
      <c r="G261" s="0" t="e">
        <f aca="true">MAX(0,F261*(1+(_xlfn.NORM.INV(RAND(),Inputs!$D$39,Inputs!$C$39)))-'Year Schedule'!$K$8+'Year Schedule'!$L$8)</f>
        <v>#VALUE!</v>
      </c>
      <c r="H261" s="0" t="e">
        <f aca="true">MAX(0,G261*(1+(_xlfn.NORM.INV(RAND(),Inputs!$D$39,Inputs!$C$39)))-'Year Schedule'!$K$9+'Year Schedule'!$L$9)</f>
        <v>#VALUE!</v>
      </c>
      <c r="I261" s="0" t="e">
        <f aca="true">MAX(0,H261*(1+(_xlfn.NORM.INV(RAND(),Inputs!$D$39,Inputs!$C$39)))-'Year Schedule'!$K$10+'Year Schedule'!$L$10)</f>
        <v>#VALUE!</v>
      </c>
      <c r="J261" s="0" t="e">
        <f aca="true">MAX(0,I261*(1+(_xlfn.NORM.INV(RAND(),Inputs!$D$39,Inputs!$C$39)))-'Year Schedule'!$K$11+'Year Schedule'!$L$11)</f>
        <v>#VALUE!</v>
      </c>
      <c r="K261" s="0" t="e">
        <f aca="true">MAX(0,J261*(1+(_xlfn.NORM.INV(RAND(),Inputs!$D$39,Inputs!$C$39)))-'Year Schedule'!$K$12+'Year Schedule'!$L$12)</f>
        <v>#VALUE!</v>
      </c>
      <c r="L261" s="0" t="e">
        <f aca="true">MAX(0,K261*(1+(_xlfn.NORM.INV(RAND(),Inputs!$D$39,Inputs!$C$39)))-'Year Schedule'!$K$13+'Year Schedule'!$L$13)</f>
        <v>#VALUE!</v>
      </c>
      <c r="M261" s="0" t="e">
        <f aca="true">MAX(0,L261*(1+(_xlfn.NORM.INV(RAND(),Inputs!$D$39,Inputs!$C$39)))-'Year Schedule'!$K$14+'Year Schedule'!$L$14)</f>
        <v>#VALUE!</v>
      </c>
      <c r="N261" s="0" t="e">
        <f aca="true">MAX(0,M261*(1+(_xlfn.NORM.INV(RAND(),Inputs!$D$39,Inputs!$C$39)))-'Year Schedule'!$K$15+'Year Schedule'!$L$15)</f>
        <v>#VALUE!</v>
      </c>
      <c r="O261" s="0" t="e">
        <f aca="true">MAX(0,N261*(1+(_xlfn.NORM.INV(RAND(),Inputs!$D$39,Inputs!$C$39)))-'Year Schedule'!$K$16+'Year Schedule'!$L$16)</f>
        <v>#VALUE!</v>
      </c>
      <c r="P261" s="0" t="e">
        <f aca="true">MAX(0,O261*(1+(_xlfn.NORM.INV(RAND(),Inputs!$D$39,Inputs!$C$39)))-'Year Schedule'!$K$17+'Year Schedule'!$L$17)</f>
        <v>#VALUE!</v>
      </c>
      <c r="Q261" s="0" t="e">
        <f aca="true">MAX(0,P261*(1+(_xlfn.NORM.INV(RAND(),Inputs!$D$39,Inputs!$C$39)))-'Year Schedule'!$K$18+'Year Schedule'!$L$18)</f>
        <v>#VALUE!</v>
      </c>
      <c r="R261" s="0" t="e">
        <f aca="true">MAX(0,Q261*(1+(_xlfn.NORM.INV(RAND(),Inputs!$D$39,Inputs!$C$39)))-'Year Schedule'!$K$19+'Year Schedule'!$L$19)</f>
        <v>#VALUE!</v>
      </c>
      <c r="S261" s="0" t="e">
        <f aca="true">MAX(0,R261*(1+(_xlfn.NORM.INV(RAND(),Inputs!$D$39,Inputs!$C$39)))-'Year Schedule'!$K$20+'Year Schedule'!$L$20)</f>
        <v>#VALUE!</v>
      </c>
      <c r="T261" s="0" t="e">
        <f aca="true">MAX(0,S261*(1+(_xlfn.NORM.INV(RAND(),Inputs!$D$39,Inputs!$C$39)))-'Year Schedule'!$K$21+'Year Schedule'!$L$21)</f>
        <v>#VALUE!</v>
      </c>
      <c r="U261" s="0" t="e">
        <f aca="true">MAX(0,T261*(1+(_xlfn.NORM.INV(RAND(),Inputs!$D$39,Inputs!$C$39)))-'Year Schedule'!$K$22+'Year Schedule'!$L$22)</f>
        <v>#VALUE!</v>
      </c>
      <c r="V261" s="0" t="e">
        <f aca="true">MAX(0,U261*(1+(_xlfn.NORM.INV(RAND(),Inputs!$D$39,Inputs!$C$39)))-'Year Schedule'!$K$23+'Year Schedule'!$L$23)</f>
        <v>#VALUE!</v>
      </c>
      <c r="W261" s="0" t="e">
        <f aca="true">MAX(0,V261*(1+(_xlfn.NORM.INV(RAND(),Inputs!$D$39,Inputs!$C$39)))-'Year Schedule'!$K$24+'Year Schedule'!$L$24)</f>
        <v>#VALUE!</v>
      </c>
      <c r="X261" s="0" t="e">
        <f aca="true">MAX(0,W261*(1+(_xlfn.NORM.INV(RAND(),Inputs!$D$39,Inputs!$C$39)))-'Year Schedule'!$K$25+'Year Schedule'!$L$25)</f>
        <v>#VALUE!</v>
      </c>
      <c r="Y261" s="0" t="e">
        <f aca="true">MAX(0,X261*(1+(_xlfn.NORM.INV(RAND(),Inputs!$D$39,Inputs!$C$39)))-'Year Schedule'!$K$26+'Year Schedule'!$L$26)</f>
        <v>#VALUE!</v>
      </c>
      <c r="Z261" s="0" t="e">
        <f aca="true">MAX(0,Y261*(1+(_xlfn.NORM.INV(RAND(),Inputs!$D$39,Inputs!$C$39)))-'Year Schedule'!$K$27+'Year Schedule'!$L$27)</f>
        <v>#VALUE!</v>
      </c>
      <c r="AA261" s="0" t="e">
        <f aca="true">MAX(0,Z261*(1+(_xlfn.NORM.INV(RAND(),Inputs!$D$39,Inputs!$C$39)))-'Year Schedule'!$K$28+'Year Schedule'!$L$28)</f>
        <v>#VALUE!</v>
      </c>
      <c r="AB261" s="0" t="e">
        <f aca="true">MAX(0,AA261*(1+(_xlfn.NORM.INV(RAND(),Inputs!$D$39,Inputs!$C$39)))-'Year Schedule'!$K$29+'Year Schedule'!$L$29)</f>
        <v>#VALUE!</v>
      </c>
      <c r="AC261" s="0" t="e">
        <f aca="true">MAX(0,AB261*(1+(_xlfn.NORM.INV(RAND(),Inputs!$D$39,Inputs!$C$39)))-'Year Schedule'!$K$30+'Year Schedule'!$L$30)</f>
        <v>#VALUE!</v>
      </c>
      <c r="AD261" s="0" t="e">
        <f aca="true">MAX(0,AC261*(1+(_xlfn.NORM.INV(RAND(),Inputs!$D$39,Inputs!$C$39)))-'Year Schedule'!$K$31+'Year Schedule'!$L$31)</f>
        <v>#VALUE!</v>
      </c>
      <c r="AE261" s="0" t="e">
        <f aca="true">MAX(0,AD261*(1+(_xlfn.NORM.INV(RAND(),Inputs!$D$39,Inputs!$C$39)))-'Year Schedule'!$K$32+'Year Schedule'!$L$32)</f>
        <v>#VALUE!</v>
      </c>
      <c r="AF261" s="0" t="e">
        <f aca="true">MAX(0,AE261*(1+(_xlfn.NORM.INV(RAND(),Inputs!$D$39,Inputs!$C$39)))-'Year Schedule'!$K$33+'Year Schedule'!$L$33)</f>
        <v>#VALUE!</v>
      </c>
      <c r="AG261" s="0" t="e">
        <f aca="true">MAX(0,AF261*(1+(_xlfn.NORM.INV(RAND(),Inputs!$D$39,Inputs!$C$39)))-'Year Schedule'!$K$34+'Year Schedule'!$L$34)</f>
        <v>#VALUE!</v>
      </c>
      <c r="AH261" s="0" t="e">
        <f aca="true">MAX(0,AG261*(1+(_xlfn.NORM.INV(RAND(),Inputs!$D$39,Inputs!$C$39)))-'Year Schedule'!$K$35+'Year Schedule'!$L$35)</f>
        <v>#VALUE!</v>
      </c>
      <c r="AI261" s="0" t="e">
        <f aca="true">MAX(0,AH261*(1+(_xlfn.NORM.INV(RAND(),Inputs!$D$39,Inputs!$C$39)))-'Year Schedule'!$K$36+'Year Schedule'!$L$36)</f>
        <v>#VALUE!</v>
      </c>
      <c r="AJ261" s="0" t="e">
        <f aca="true">MAX(0,AI261*(1+(_xlfn.NORM.INV(RAND(),Inputs!$D$39,Inputs!$C$39)))-'Year Schedule'!$K$37+'Year Schedule'!$L$37)</f>
        <v>#VALUE!</v>
      </c>
      <c r="AK261" s="0" t="e">
        <f aca="true">MAX(0,AJ261*(1+(_xlfn.NORM.INV(RAND(),Inputs!$D$39,Inputs!$C$39)))-'Year Schedule'!$K$38+'Year Schedule'!$L$38)</f>
        <v>#VALUE!</v>
      </c>
      <c r="AL261" s="0" t="e">
        <f aca="true">MAX(0,AK261*(1+(_xlfn.NORM.INV(RAND(),Inputs!$D$39,Inputs!$C$39)))-'Year Schedule'!$K$39+'Year Schedule'!$L$39)</f>
        <v>#VALUE!</v>
      </c>
      <c r="AM261" s="0" t="e">
        <f aca="true">MAX(0,AL261*(1+(_xlfn.NORM.INV(RAND(),Inputs!$D$39,Inputs!$C$39)))-'Year Schedule'!$K$40+'Year Schedule'!$L$40)</f>
        <v>#VALUE!</v>
      </c>
      <c r="AN261" s="0" t="e">
        <f aca="true">MAX(0,AM261*(1+(_xlfn.NORM.INV(RAND(),Inputs!$D$39,Inputs!$C$39)))-'Year Schedule'!$K$41+'Year Schedule'!$L$41)</f>
        <v>#VALUE!</v>
      </c>
      <c r="AO261" s="0" t="e">
        <f aca="true">MAX(0,AN261*(1+(_xlfn.NORM.INV(RAND(),Inputs!$D$39,Inputs!$C$39)))-'Year Schedule'!$K$42+'Year Schedule'!$L$42)</f>
        <v>#VALUE!</v>
      </c>
      <c r="AP261" s="0" t="e">
        <f aca="true">MAX(0,AO261*(1+(_xlfn.NORM.INV(RAND(),Inputs!$D$39,Inputs!$C$39)))-'Year Schedule'!$K$43+'Year Schedule'!$L$43)</f>
        <v>#VALUE!</v>
      </c>
      <c r="AQ261" s="0" t="e">
        <f aca="true">MAX(0,AP261*(1+(_xlfn.NORM.INV(RAND(),Inputs!$D$39,Inputs!$C$39)))-'Year Schedule'!$K$44+'Year Schedule'!$L$44)</f>
        <v>#VALUE!</v>
      </c>
      <c r="AR261" s="0" t="e">
        <f aca="true">MAX(0,AQ261*(1+(_xlfn.NORM.INV(RAND(),Inputs!$D$39,Inputs!$C$39)))-'Year Schedule'!$K$45+'Year Schedule'!$L$45)</f>
        <v>#VALUE!</v>
      </c>
      <c r="AS261" s="0" t="e">
        <f aca="true">MAX(0,AR261*(1+(_xlfn.NORM.INV(RAND(),Inputs!$D$39,Inputs!$C$39)))-'Year Schedule'!$K$46+'Year Schedule'!$L$46)</f>
        <v>#VALUE!</v>
      </c>
      <c r="AT261" s="0" t="e">
        <f aca="true">MAX(0,AS261*(1+(_xlfn.NORM.INV(RAND(),Inputs!$D$39,Inputs!$C$39)))-'Year Schedule'!$K$47+'Year Schedule'!$L$47)</f>
        <v>#VALUE!</v>
      </c>
      <c r="AU261" s="0" t="e">
        <f aca="true">MAX(0,AT261*(1+(_xlfn.NORM.INV(RAND(),Inputs!$D$39,Inputs!$C$39)))-'Year Schedule'!$K$48+'Year Schedule'!$L$48)</f>
        <v>#VALUE!</v>
      </c>
      <c r="AV261" s="0" t="e">
        <f aca="true">MAX(0,AU261*(1+(_xlfn.NORM.INV(RAND(),Inputs!$D$39,Inputs!$C$39)))-'Year Schedule'!$K$49+'Year Schedule'!$L$49)</f>
        <v>#VALUE!</v>
      </c>
      <c r="AW261" s="0" t="e">
        <f aca="true">MAX(0,AV261*(1+(_xlfn.NORM.INV(RAND(),Inputs!$D$39,Inputs!$C$39)))-'Year Schedule'!$K$50+'Year Schedule'!$L$50)</f>
        <v>#VALUE!</v>
      </c>
      <c r="AX261" s="0" t="e">
        <f aca="true">MAX(0,AW261*(1+(_xlfn.NORM.INV(RAND(),Inputs!$D$39,Inputs!$C$39)))-'Year Schedule'!$K$51+'Year Schedule'!$L$51)</f>
        <v>#VALUE!</v>
      </c>
      <c r="AY261" s="0" t="e">
        <f aca="true">MAX(0,AX261*(1+(_xlfn.NORM.INV(RAND(),Inputs!$D$39,Inputs!$C$39)))-'Year Schedule'!$K$52+'Year Schedule'!$L$52)</f>
        <v>#VALUE!</v>
      </c>
      <c r="AZ261" s="0" t="e">
        <f aca="true">MAX(0,AY261*(1+(_xlfn.NORM.INV(RAND(),Inputs!$D$39,Inputs!$C$39)))-'Year Schedule'!$K$53+'Year Schedule'!$L$53)</f>
        <v>#VALUE!</v>
      </c>
      <c r="BA261" s="0" t="e">
        <f aca="false">INDEX(C261:AZ261,1,Inputs!$C$6)</f>
        <v>#VALUE!</v>
      </c>
      <c r="BB261" s="0" t="n">
        <f aca="false">IFERROR(EXP(SUMPRODUCT(LN((C261:INDEX(C261:AZ261,1,Inputs!$C$6)+$C$1004:INDEX($C$1004:$AZ$1004,1,Inputs!$C$6))/B261:INDEX(B261:AY261,1,Inputs!$C$6)))/Inputs!$C$6)-1,-1)</f>
        <v>-1</v>
      </c>
    </row>
    <row r="262" customFormat="false" ht="15" hidden="false" customHeight="true" outlineLevel="0" collapsed="false">
      <c r="A262" s="0" t="n">
        <v>260</v>
      </c>
      <c r="B262" s="177" t="n">
        <f aca="false">Inputs!$C$38</f>
        <v>0</v>
      </c>
      <c r="C262" s="0" t="e">
        <f aca="true">MAX(0,B262*(1+(_xlfn.NORM.INV(RAND(),Inputs!$D$39,Inputs!$C$39)))-'Year Schedule'!$K$4+'Year Schedule'!$L$4)</f>
        <v>#VALUE!</v>
      </c>
      <c r="D262" s="0" t="e">
        <f aca="true">MAX(0,C262*(1+(_xlfn.NORM.INV(RAND(),Inputs!$D$39,Inputs!$C$39)))-'Year Schedule'!$K$5+'Year Schedule'!$L$5)</f>
        <v>#VALUE!</v>
      </c>
      <c r="E262" s="0" t="e">
        <f aca="true">MAX(0,D262*(1+(_xlfn.NORM.INV(RAND(),Inputs!$D$39,Inputs!$C$39)))-'Year Schedule'!$K$6+'Year Schedule'!$L$6)</f>
        <v>#VALUE!</v>
      </c>
      <c r="F262" s="0" t="e">
        <f aca="true">MAX(0,E262*(1+(_xlfn.NORM.INV(RAND(),Inputs!$D$39,Inputs!$C$39)))-'Year Schedule'!$K$7+'Year Schedule'!$L$7)</f>
        <v>#VALUE!</v>
      </c>
      <c r="G262" s="0" t="e">
        <f aca="true">MAX(0,F262*(1+(_xlfn.NORM.INV(RAND(),Inputs!$D$39,Inputs!$C$39)))-'Year Schedule'!$K$8+'Year Schedule'!$L$8)</f>
        <v>#VALUE!</v>
      </c>
      <c r="H262" s="0" t="e">
        <f aca="true">MAX(0,G262*(1+(_xlfn.NORM.INV(RAND(),Inputs!$D$39,Inputs!$C$39)))-'Year Schedule'!$K$9+'Year Schedule'!$L$9)</f>
        <v>#VALUE!</v>
      </c>
      <c r="I262" s="0" t="e">
        <f aca="true">MAX(0,H262*(1+(_xlfn.NORM.INV(RAND(),Inputs!$D$39,Inputs!$C$39)))-'Year Schedule'!$K$10+'Year Schedule'!$L$10)</f>
        <v>#VALUE!</v>
      </c>
      <c r="J262" s="0" t="e">
        <f aca="true">MAX(0,I262*(1+(_xlfn.NORM.INV(RAND(),Inputs!$D$39,Inputs!$C$39)))-'Year Schedule'!$K$11+'Year Schedule'!$L$11)</f>
        <v>#VALUE!</v>
      </c>
      <c r="K262" s="0" t="e">
        <f aca="true">MAX(0,J262*(1+(_xlfn.NORM.INV(RAND(),Inputs!$D$39,Inputs!$C$39)))-'Year Schedule'!$K$12+'Year Schedule'!$L$12)</f>
        <v>#VALUE!</v>
      </c>
      <c r="L262" s="0" t="e">
        <f aca="true">MAX(0,K262*(1+(_xlfn.NORM.INV(RAND(),Inputs!$D$39,Inputs!$C$39)))-'Year Schedule'!$K$13+'Year Schedule'!$L$13)</f>
        <v>#VALUE!</v>
      </c>
      <c r="M262" s="0" t="e">
        <f aca="true">MAX(0,L262*(1+(_xlfn.NORM.INV(RAND(),Inputs!$D$39,Inputs!$C$39)))-'Year Schedule'!$K$14+'Year Schedule'!$L$14)</f>
        <v>#VALUE!</v>
      </c>
      <c r="N262" s="0" t="e">
        <f aca="true">MAX(0,M262*(1+(_xlfn.NORM.INV(RAND(),Inputs!$D$39,Inputs!$C$39)))-'Year Schedule'!$K$15+'Year Schedule'!$L$15)</f>
        <v>#VALUE!</v>
      </c>
      <c r="O262" s="0" t="e">
        <f aca="true">MAX(0,N262*(1+(_xlfn.NORM.INV(RAND(),Inputs!$D$39,Inputs!$C$39)))-'Year Schedule'!$K$16+'Year Schedule'!$L$16)</f>
        <v>#VALUE!</v>
      </c>
      <c r="P262" s="0" t="e">
        <f aca="true">MAX(0,O262*(1+(_xlfn.NORM.INV(RAND(),Inputs!$D$39,Inputs!$C$39)))-'Year Schedule'!$K$17+'Year Schedule'!$L$17)</f>
        <v>#VALUE!</v>
      </c>
      <c r="Q262" s="0" t="e">
        <f aca="true">MAX(0,P262*(1+(_xlfn.NORM.INV(RAND(),Inputs!$D$39,Inputs!$C$39)))-'Year Schedule'!$K$18+'Year Schedule'!$L$18)</f>
        <v>#VALUE!</v>
      </c>
      <c r="R262" s="0" t="e">
        <f aca="true">MAX(0,Q262*(1+(_xlfn.NORM.INV(RAND(),Inputs!$D$39,Inputs!$C$39)))-'Year Schedule'!$K$19+'Year Schedule'!$L$19)</f>
        <v>#VALUE!</v>
      </c>
      <c r="S262" s="0" t="e">
        <f aca="true">MAX(0,R262*(1+(_xlfn.NORM.INV(RAND(),Inputs!$D$39,Inputs!$C$39)))-'Year Schedule'!$K$20+'Year Schedule'!$L$20)</f>
        <v>#VALUE!</v>
      </c>
      <c r="T262" s="0" t="e">
        <f aca="true">MAX(0,S262*(1+(_xlfn.NORM.INV(RAND(),Inputs!$D$39,Inputs!$C$39)))-'Year Schedule'!$K$21+'Year Schedule'!$L$21)</f>
        <v>#VALUE!</v>
      </c>
      <c r="U262" s="0" t="e">
        <f aca="true">MAX(0,T262*(1+(_xlfn.NORM.INV(RAND(),Inputs!$D$39,Inputs!$C$39)))-'Year Schedule'!$K$22+'Year Schedule'!$L$22)</f>
        <v>#VALUE!</v>
      </c>
      <c r="V262" s="0" t="e">
        <f aca="true">MAX(0,U262*(1+(_xlfn.NORM.INV(RAND(),Inputs!$D$39,Inputs!$C$39)))-'Year Schedule'!$K$23+'Year Schedule'!$L$23)</f>
        <v>#VALUE!</v>
      </c>
      <c r="W262" s="0" t="e">
        <f aca="true">MAX(0,V262*(1+(_xlfn.NORM.INV(RAND(),Inputs!$D$39,Inputs!$C$39)))-'Year Schedule'!$K$24+'Year Schedule'!$L$24)</f>
        <v>#VALUE!</v>
      </c>
      <c r="X262" s="0" t="e">
        <f aca="true">MAX(0,W262*(1+(_xlfn.NORM.INV(RAND(),Inputs!$D$39,Inputs!$C$39)))-'Year Schedule'!$K$25+'Year Schedule'!$L$25)</f>
        <v>#VALUE!</v>
      </c>
      <c r="Y262" s="0" t="e">
        <f aca="true">MAX(0,X262*(1+(_xlfn.NORM.INV(RAND(),Inputs!$D$39,Inputs!$C$39)))-'Year Schedule'!$K$26+'Year Schedule'!$L$26)</f>
        <v>#VALUE!</v>
      </c>
      <c r="Z262" s="0" t="e">
        <f aca="true">MAX(0,Y262*(1+(_xlfn.NORM.INV(RAND(),Inputs!$D$39,Inputs!$C$39)))-'Year Schedule'!$K$27+'Year Schedule'!$L$27)</f>
        <v>#VALUE!</v>
      </c>
      <c r="AA262" s="0" t="e">
        <f aca="true">MAX(0,Z262*(1+(_xlfn.NORM.INV(RAND(),Inputs!$D$39,Inputs!$C$39)))-'Year Schedule'!$K$28+'Year Schedule'!$L$28)</f>
        <v>#VALUE!</v>
      </c>
      <c r="AB262" s="0" t="e">
        <f aca="true">MAX(0,AA262*(1+(_xlfn.NORM.INV(RAND(),Inputs!$D$39,Inputs!$C$39)))-'Year Schedule'!$K$29+'Year Schedule'!$L$29)</f>
        <v>#VALUE!</v>
      </c>
      <c r="AC262" s="0" t="e">
        <f aca="true">MAX(0,AB262*(1+(_xlfn.NORM.INV(RAND(),Inputs!$D$39,Inputs!$C$39)))-'Year Schedule'!$K$30+'Year Schedule'!$L$30)</f>
        <v>#VALUE!</v>
      </c>
      <c r="AD262" s="0" t="e">
        <f aca="true">MAX(0,AC262*(1+(_xlfn.NORM.INV(RAND(),Inputs!$D$39,Inputs!$C$39)))-'Year Schedule'!$K$31+'Year Schedule'!$L$31)</f>
        <v>#VALUE!</v>
      </c>
      <c r="AE262" s="0" t="e">
        <f aca="true">MAX(0,AD262*(1+(_xlfn.NORM.INV(RAND(),Inputs!$D$39,Inputs!$C$39)))-'Year Schedule'!$K$32+'Year Schedule'!$L$32)</f>
        <v>#VALUE!</v>
      </c>
      <c r="AF262" s="0" t="e">
        <f aca="true">MAX(0,AE262*(1+(_xlfn.NORM.INV(RAND(),Inputs!$D$39,Inputs!$C$39)))-'Year Schedule'!$K$33+'Year Schedule'!$L$33)</f>
        <v>#VALUE!</v>
      </c>
      <c r="AG262" s="0" t="e">
        <f aca="true">MAX(0,AF262*(1+(_xlfn.NORM.INV(RAND(),Inputs!$D$39,Inputs!$C$39)))-'Year Schedule'!$K$34+'Year Schedule'!$L$34)</f>
        <v>#VALUE!</v>
      </c>
      <c r="AH262" s="0" t="e">
        <f aca="true">MAX(0,AG262*(1+(_xlfn.NORM.INV(RAND(),Inputs!$D$39,Inputs!$C$39)))-'Year Schedule'!$K$35+'Year Schedule'!$L$35)</f>
        <v>#VALUE!</v>
      </c>
      <c r="AI262" s="0" t="e">
        <f aca="true">MAX(0,AH262*(1+(_xlfn.NORM.INV(RAND(),Inputs!$D$39,Inputs!$C$39)))-'Year Schedule'!$K$36+'Year Schedule'!$L$36)</f>
        <v>#VALUE!</v>
      </c>
      <c r="AJ262" s="0" t="e">
        <f aca="true">MAX(0,AI262*(1+(_xlfn.NORM.INV(RAND(),Inputs!$D$39,Inputs!$C$39)))-'Year Schedule'!$K$37+'Year Schedule'!$L$37)</f>
        <v>#VALUE!</v>
      </c>
      <c r="AK262" s="0" t="e">
        <f aca="true">MAX(0,AJ262*(1+(_xlfn.NORM.INV(RAND(),Inputs!$D$39,Inputs!$C$39)))-'Year Schedule'!$K$38+'Year Schedule'!$L$38)</f>
        <v>#VALUE!</v>
      </c>
      <c r="AL262" s="0" t="e">
        <f aca="true">MAX(0,AK262*(1+(_xlfn.NORM.INV(RAND(),Inputs!$D$39,Inputs!$C$39)))-'Year Schedule'!$K$39+'Year Schedule'!$L$39)</f>
        <v>#VALUE!</v>
      </c>
      <c r="AM262" s="0" t="e">
        <f aca="true">MAX(0,AL262*(1+(_xlfn.NORM.INV(RAND(),Inputs!$D$39,Inputs!$C$39)))-'Year Schedule'!$K$40+'Year Schedule'!$L$40)</f>
        <v>#VALUE!</v>
      </c>
      <c r="AN262" s="0" t="e">
        <f aca="true">MAX(0,AM262*(1+(_xlfn.NORM.INV(RAND(),Inputs!$D$39,Inputs!$C$39)))-'Year Schedule'!$K$41+'Year Schedule'!$L$41)</f>
        <v>#VALUE!</v>
      </c>
      <c r="AO262" s="0" t="e">
        <f aca="true">MAX(0,AN262*(1+(_xlfn.NORM.INV(RAND(),Inputs!$D$39,Inputs!$C$39)))-'Year Schedule'!$K$42+'Year Schedule'!$L$42)</f>
        <v>#VALUE!</v>
      </c>
      <c r="AP262" s="0" t="e">
        <f aca="true">MAX(0,AO262*(1+(_xlfn.NORM.INV(RAND(),Inputs!$D$39,Inputs!$C$39)))-'Year Schedule'!$K$43+'Year Schedule'!$L$43)</f>
        <v>#VALUE!</v>
      </c>
      <c r="AQ262" s="0" t="e">
        <f aca="true">MAX(0,AP262*(1+(_xlfn.NORM.INV(RAND(),Inputs!$D$39,Inputs!$C$39)))-'Year Schedule'!$K$44+'Year Schedule'!$L$44)</f>
        <v>#VALUE!</v>
      </c>
      <c r="AR262" s="0" t="e">
        <f aca="true">MAX(0,AQ262*(1+(_xlfn.NORM.INV(RAND(),Inputs!$D$39,Inputs!$C$39)))-'Year Schedule'!$K$45+'Year Schedule'!$L$45)</f>
        <v>#VALUE!</v>
      </c>
      <c r="AS262" s="0" t="e">
        <f aca="true">MAX(0,AR262*(1+(_xlfn.NORM.INV(RAND(),Inputs!$D$39,Inputs!$C$39)))-'Year Schedule'!$K$46+'Year Schedule'!$L$46)</f>
        <v>#VALUE!</v>
      </c>
      <c r="AT262" s="0" t="e">
        <f aca="true">MAX(0,AS262*(1+(_xlfn.NORM.INV(RAND(),Inputs!$D$39,Inputs!$C$39)))-'Year Schedule'!$K$47+'Year Schedule'!$L$47)</f>
        <v>#VALUE!</v>
      </c>
      <c r="AU262" s="0" t="e">
        <f aca="true">MAX(0,AT262*(1+(_xlfn.NORM.INV(RAND(),Inputs!$D$39,Inputs!$C$39)))-'Year Schedule'!$K$48+'Year Schedule'!$L$48)</f>
        <v>#VALUE!</v>
      </c>
      <c r="AV262" s="0" t="e">
        <f aca="true">MAX(0,AU262*(1+(_xlfn.NORM.INV(RAND(),Inputs!$D$39,Inputs!$C$39)))-'Year Schedule'!$K$49+'Year Schedule'!$L$49)</f>
        <v>#VALUE!</v>
      </c>
      <c r="AW262" s="0" t="e">
        <f aca="true">MAX(0,AV262*(1+(_xlfn.NORM.INV(RAND(),Inputs!$D$39,Inputs!$C$39)))-'Year Schedule'!$K$50+'Year Schedule'!$L$50)</f>
        <v>#VALUE!</v>
      </c>
      <c r="AX262" s="0" t="e">
        <f aca="true">MAX(0,AW262*(1+(_xlfn.NORM.INV(RAND(),Inputs!$D$39,Inputs!$C$39)))-'Year Schedule'!$K$51+'Year Schedule'!$L$51)</f>
        <v>#VALUE!</v>
      </c>
      <c r="AY262" s="0" t="e">
        <f aca="true">MAX(0,AX262*(1+(_xlfn.NORM.INV(RAND(),Inputs!$D$39,Inputs!$C$39)))-'Year Schedule'!$K$52+'Year Schedule'!$L$52)</f>
        <v>#VALUE!</v>
      </c>
      <c r="AZ262" s="0" t="e">
        <f aca="true">MAX(0,AY262*(1+(_xlfn.NORM.INV(RAND(),Inputs!$D$39,Inputs!$C$39)))-'Year Schedule'!$K$53+'Year Schedule'!$L$53)</f>
        <v>#VALUE!</v>
      </c>
      <c r="BA262" s="0" t="e">
        <f aca="false">INDEX(C262:AZ262,1,Inputs!$C$6)</f>
        <v>#VALUE!</v>
      </c>
      <c r="BB262" s="0" t="n">
        <f aca="false">IFERROR(EXP(SUMPRODUCT(LN((C262:INDEX(C262:AZ262,1,Inputs!$C$6)+$C$1004:INDEX($C$1004:$AZ$1004,1,Inputs!$C$6))/B262:INDEX(B262:AY262,1,Inputs!$C$6)))/Inputs!$C$6)-1,-1)</f>
        <v>-1</v>
      </c>
    </row>
    <row r="263" customFormat="false" ht="15" hidden="false" customHeight="true" outlineLevel="0" collapsed="false">
      <c r="A263" s="0" t="n">
        <v>261</v>
      </c>
      <c r="B263" s="177" t="n">
        <f aca="false">Inputs!$C$38</f>
        <v>0</v>
      </c>
      <c r="C263" s="0" t="e">
        <f aca="true">MAX(0,B263*(1+(_xlfn.NORM.INV(RAND(),Inputs!$D$39,Inputs!$C$39)))-'Year Schedule'!$K$4+'Year Schedule'!$L$4)</f>
        <v>#VALUE!</v>
      </c>
      <c r="D263" s="0" t="e">
        <f aca="true">MAX(0,C263*(1+(_xlfn.NORM.INV(RAND(),Inputs!$D$39,Inputs!$C$39)))-'Year Schedule'!$K$5+'Year Schedule'!$L$5)</f>
        <v>#VALUE!</v>
      </c>
      <c r="E263" s="0" t="e">
        <f aca="true">MAX(0,D263*(1+(_xlfn.NORM.INV(RAND(),Inputs!$D$39,Inputs!$C$39)))-'Year Schedule'!$K$6+'Year Schedule'!$L$6)</f>
        <v>#VALUE!</v>
      </c>
      <c r="F263" s="0" t="e">
        <f aca="true">MAX(0,E263*(1+(_xlfn.NORM.INV(RAND(),Inputs!$D$39,Inputs!$C$39)))-'Year Schedule'!$K$7+'Year Schedule'!$L$7)</f>
        <v>#VALUE!</v>
      </c>
      <c r="G263" s="0" t="e">
        <f aca="true">MAX(0,F263*(1+(_xlfn.NORM.INV(RAND(),Inputs!$D$39,Inputs!$C$39)))-'Year Schedule'!$K$8+'Year Schedule'!$L$8)</f>
        <v>#VALUE!</v>
      </c>
      <c r="H263" s="0" t="e">
        <f aca="true">MAX(0,G263*(1+(_xlfn.NORM.INV(RAND(),Inputs!$D$39,Inputs!$C$39)))-'Year Schedule'!$K$9+'Year Schedule'!$L$9)</f>
        <v>#VALUE!</v>
      </c>
      <c r="I263" s="0" t="e">
        <f aca="true">MAX(0,H263*(1+(_xlfn.NORM.INV(RAND(),Inputs!$D$39,Inputs!$C$39)))-'Year Schedule'!$K$10+'Year Schedule'!$L$10)</f>
        <v>#VALUE!</v>
      </c>
      <c r="J263" s="0" t="e">
        <f aca="true">MAX(0,I263*(1+(_xlfn.NORM.INV(RAND(),Inputs!$D$39,Inputs!$C$39)))-'Year Schedule'!$K$11+'Year Schedule'!$L$11)</f>
        <v>#VALUE!</v>
      </c>
      <c r="K263" s="0" t="e">
        <f aca="true">MAX(0,J263*(1+(_xlfn.NORM.INV(RAND(),Inputs!$D$39,Inputs!$C$39)))-'Year Schedule'!$K$12+'Year Schedule'!$L$12)</f>
        <v>#VALUE!</v>
      </c>
      <c r="L263" s="0" t="e">
        <f aca="true">MAX(0,K263*(1+(_xlfn.NORM.INV(RAND(),Inputs!$D$39,Inputs!$C$39)))-'Year Schedule'!$K$13+'Year Schedule'!$L$13)</f>
        <v>#VALUE!</v>
      </c>
      <c r="M263" s="0" t="e">
        <f aca="true">MAX(0,L263*(1+(_xlfn.NORM.INV(RAND(),Inputs!$D$39,Inputs!$C$39)))-'Year Schedule'!$K$14+'Year Schedule'!$L$14)</f>
        <v>#VALUE!</v>
      </c>
      <c r="N263" s="0" t="e">
        <f aca="true">MAX(0,M263*(1+(_xlfn.NORM.INV(RAND(),Inputs!$D$39,Inputs!$C$39)))-'Year Schedule'!$K$15+'Year Schedule'!$L$15)</f>
        <v>#VALUE!</v>
      </c>
      <c r="O263" s="0" t="e">
        <f aca="true">MAX(0,N263*(1+(_xlfn.NORM.INV(RAND(),Inputs!$D$39,Inputs!$C$39)))-'Year Schedule'!$K$16+'Year Schedule'!$L$16)</f>
        <v>#VALUE!</v>
      </c>
      <c r="P263" s="0" t="e">
        <f aca="true">MAX(0,O263*(1+(_xlfn.NORM.INV(RAND(),Inputs!$D$39,Inputs!$C$39)))-'Year Schedule'!$K$17+'Year Schedule'!$L$17)</f>
        <v>#VALUE!</v>
      </c>
      <c r="Q263" s="0" t="e">
        <f aca="true">MAX(0,P263*(1+(_xlfn.NORM.INV(RAND(),Inputs!$D$39,Inputs!$C$39)))-'Year Schedule'!$K$18+'Year Schedule'!$L$18)</f>
        <v>#VALUE!</v>
      </c>
      <c r="R263" s="0" t="e">
        <f aca="true">MAX(0,Q263*(1+(_xlfn.NORM.INV(RAND(),Inputs!$D$39,Inputs!$C$39)))-'Year Schedule'!$K$19+'Year Schedule'!$L$19)</f>
        <v>#VALUE!</v>
      </c>
      <c r="S263" s="0" t="e">
        <f aca="true">MAX(0,R263*(1+(_xlfn.NORM.INV(RAND(),Inputs!$D$39,Inputs!$C$39)))-'Year Schedule'!$K$20+'Year Schedule'!$L$20)</f>
        <v>#VALUE!</v>
      </c>
      <c r="T263" s="0" t="e">
        <f aca="true">MAX(0,S263*(1+(_xlfn.NORM.INV(RAND(),Inputs!$D$39,Inputs!$C$39)))-'Year Schedule'!$K$21+'Year Schedule'!$L$21)</f>
        <v>#VALUE!</v>
      </c>
      <c r="U263" s="0" t="e">
        <f aca="true">MAX(0,T263*(1+(_xlfn.NORM.INV(RAND(),Inputs!$D$39,Inputs!$C$39)))-'Year Schedule'!$K$22+'Year Schedule'!$L$22)</f>
        <v>#VALUE!</v>
      </c>
      <c r="V263" s="0" t="e">
        <f aca="true">MAX(0,U263*(1+(_xlfn.NORM.INV(RAND(),Inputs!$D$39,Inputs!$C$39)))-'Year Schedule'!$K$23+'Year Schedule'!$L$23)</f>
        <v>#VALUE!</v>
      </c>
      <c r="W263" s="0" t="e">
        <f aca="true">MAX(0,V263*(1+(_xlfn.NORM.INV(RAND(),Inputs!$D$39,Inputs!$C$39)))-'Year Schedule'!$K$24+'Year Schedule'!$L$24)</f>
        <v>#VALUE!</v>
      </c>
      <c r="X263" s="0" t="e">
        <f aca="true">MAX(0,W263*(1+(_xlfn.NORM.INV(RAND(),Inputs!$D$39,Inputs!$C$39)))-'Year Schedule'!$K$25+'Year Schedule'!$L$25)</f>
        <v>#VALUE!</v>
      </c>
      <c r="Y263" s="0" t="e">
        <f aca="true">MAX(0,X263*(1+(_xlfn.NORM.INV(RAND(),Inputs!$D$39,Inputs!$C$39)))-'Year Schedule'!$K$26+'Year Schedule'!$L$26)</f>
        <v>#VALUE!</v>
      </c>
      <c r="Z263" s="0" t="e">
        <f aca="true">MAX(0,Y263*(1+(_xlfn.NORM.INV(RAND(),Inputs!$D$39,Inputs!$C$39)))-'Year Schedule'!$K$27+'Year Schedule'!$L$27)</f>
        <v>#VALUE!</v>
      </c>
      <c r="AA263" s="0" t="e">
        <f aca="true">MAX(0,Z263*(1+(_xlfn.NORM.INV(RAND(),Inputs!$D$39,Inputs!$C$39)))-'Year Schedule'!$K$28+'Year Schedule'!$L$28)</f>
        <v>#VALUE!</v>
      </c>
      <c r="AB263" s="0" t="e">
        <f aca="true">MAX(0,AA263*(1+(_xlfn.NORM.INV(RAND(),Inputs!$D$39,Inputs!$C$39)))-'Year Schedule'!$K$29+'Year Schedule'!$L$29)</f>
        <v>#VALUE!</v>
      </c>
      <c r="AC263" s="0" t="e">
        <f aca="true">MAX(0,AB263*(1+(_xlfn.NORM.INV(RAND(),Inputs!$D$39,Inputs!$C$39)))-'Year Schedule'!$K$30+'Year Schedule'!$L$30)</f>
        <v>#VALUE!</v>
      </c>
      <c r="AD263" s="0" t="e">
        <f aca="true">MAX(0,AC263*(1+(_xlfn.NORM.INV(RAND(),Inputs!$D$39,Inputs!$C$39)))-'Year Schedule'!$K$31+'Year Schedule'!$L$31)</f>
        <v>#VALUE!</v>
      </c>
      <c r="AE263" s="0" t="e">
        <f aca="true">MAX(0,AD263*(1+(_xlfn.NORM.INV(RAND(),Inputs!$D$39,Inputs!$C$39)))-'Year Schedule'!$K$32+'Year Schedule'!$L$32)</f>
        <v>#VALUE!</v>
      </c>
      <c r="AF263" s="0" t="e">
        <f aca="true">MAX(0,AE263*(1+(_xlfn.NORM.INV(RAND(),Inputs!$D$39,Inputs!$C$39)))-'Year Schedule'!$K$33+'Year Schedule'!$L$33)</f>
        <v>#VALUE!</v>
      </c>
      <c r="AG263" s="0" t="e">
        <f aca="true">MAX(0,AF263*(1+(_xlfn.NORM.INV(RAND(),Inputs!$D$39,Inputs!$C$39)))-'Year Schedule'!$K$34+'Year Schedule'!$L$34)</f>
        <v>#VALUE!</v>
      </c>
      <c r="AH263" s="0" t="e">
        <f aca="true">MAX(0,AG263*(1+(_xlfn.NORM.INV(RAND(),Inputs!$D$39,Inputs!$C$39)))-'Year Schedule'!$K$35+'Year Schedule'!$L$35)</f>
        <v>#VALUE!</v>
      </c>
      <c r="AI263" s="0" t="e">
        <f aca="true">MAX(0,AH263*(1+(_xlfn.NORM.INV(RAND(),Inputs!$D$39,Inputs!$C$39)))-'Year Schedule'!$K$36+'Year Schedule'!$L$36)</f>
        <v>#VALUE!</v>
      </c>
      <c r="AJ263" s="0" t="e">
        <f aca="true">MAX(0,AI263*(1+(_xlfn.NORM.INV(RAND(),Inputs!$D$39,Inputs!$C$39)))-'Year Schedule'!$K$37+'Year Schedule'!$L$37)</f>
        <v>#VALUE!</v>
      </c>
      <c r="AK263" s="0" t="e">
        <f aca="true">MAX(0,AJ263*(1+(_xlfn.NORM.INV(RAND(),Inputs!$D$39,Inputs!$C$39)))-'Year Schedule'!$K$38+'Year Schedule'!$L$38)</f>
        <v>#VALUE!</v>
      </c>
      <c r="AL263" s="0" t="e">
        <f aca="true">MAX(0,AK263*(1+(_xlfn.NORM.INV(RAND(),Inputs!$D$39,Inputs!$C$39)))-'Year Schedule'!$K$39+'Year Schedule'!$L$39)</f>
        <v>#VALUE!</v>
      </c>
      <c r="AM263" s="0" t="e">
        <f aca="true">MAX(0,AL263*(1+(_xlfn.NORM.INV(RAND(),Inputs!$D$39,Inputs!$C$39)))-'Year Schedule'!$K$40+'Year Schedule'!$L$40)</f>
        <v>#VALUE!</v>
      </c>
      <c r="AN263" s="0" t="e">
        <f aca="true">MAX(0,AM263*(1+(_xlfn.NORM.INV(RAND(),Inputs!$D$39,Inputs!$C$39)))-'Year Schedule'!$K$41+'Year Schedule'!$L$41)</f>
        <v>#VALUE!</v>
      </c>
      <c r="AO263" s="0" t="e">
        <f aca="true">MAX(0,AN263*(1+(_xlfn.NORM.INV(RAND(),Inputs!$D$39,Inputs!$C$39)))-'Year Schedule'!$K$42+'Year Schedule'!$L$42)</f>
        <v>#VALUE!</v>
      </c>
      <c r="AP263" s="0" t="e">
        <f aca="true">MAX(0,AO263*(1+(_xlfn.NORM.INV(RAND(),Inputs!$D$39,Inputs!$C$39)))-'Year Schedule'!$K$43+'Year Schedule'!$L$43)</f>
        <v>#VALUE!</v>
      </c>
      <c r="AQ263" s="0" t="e">
        <f aca="true">MAX(0,AP263*(1+(_xlfn.NORM.INV(RAND(),Inputs!$D$39,Inputs!$C$39)))-'Year Schedule'!$K$44+'Year Schedule'!$L$44)</f>
        <v>#VALUE!</v>
      </c>
      <c r="AR263" s="0" t="e">
        <f aca="true">MAX(0,AQ263*(1+(_xlfn.NORM.INV(RAND(),Inputs!$D$39,Inputs!$C$39)))-'Year Schedule'!$K$45+'Year Schedule'!$L$45)</f>
        <v>#VALUE!</v>
      </c>
      <c r="AS263" s="0" t="e">
        <f aca="true">MAX(0,AR263*(1+(_xlfn.NORM.INV(RAND(),Inputs!$D$39,Inputs!$C$39)))-'Year Schedule'!$K$46+'Year Schedule'!$L$46)</f>
        <v>#VALUE!</v>
      </c>
      <c r="AT263" s="0" t="e">
        <f aca="true">MAX(0,AS263*(1+(_xlfn.NORM.INV(RAND(),Inputs!$D$39,Inputs!$C$39)))-'Year Schedule'!$K$47+'Year Schedule'!$L$47)</f>
        <v>#VALUE!</v>
      </c>
      <c r="AU263" s="0" t="e">
        <f aca="true">MAX(0,AT263*(1+(_xlfn.NORM.INV(RAND(),Inputs!$D$39,Inputs!$C$39)))-'Year Schedule'!$K$48+'Year Schedule'!$L$48)</f>
        <v>#VALUE!</v>
      </c>
      <c r="AV263" s="0" t="e">
        <f aca="true">MAX(0,AU263*(1+(_xlfn.NORM.INV(RAND(),Inputs!$D$39,Inputs!$C$39)))-'Year Schedule'!$K$49+'Year Schedule'!$L$49)</f>
        <v>#VALUE!</v>
      </c>
      <c r="AW263" s="0" t="e">
        <f aca="true">MAX(0,AV263*(1+(_xlfn.NORM.INV(RAND(),Inputs!$D$39,Inputs!$C$39)))-'Year Schedule'!$K$50+'Year Schedule'!$L$50)</f>
        <v>#VALUE!</v>
      </c>
      <c r="AX263" s="0" t="e">
        <f aca="true">MAX(0,AW263*(1+(_xlfn.NORM.INV(RAND(),Inputs!$D$39,Inputs!$C$39)))-'Year Schedule'!$K$51+'Year Schedule'!$L$51)</f>
        <v>#VALUE!</v>
      </c>
      <c r="AY263" s="0" t="e">
        <f aca="true">MAX(0,AX263*(1+(_xlfn.NORM.INV(RAND(),Inputs!$D$39,Inputs!$C$39)))-'Year Schedule'!$K$52+'Year Schedule'!$L$52)</f>
        <v>#VALUE!</v>
      </c>
      <c r="AZ263" s="0" t="e">
        <f aca="true">MAX(0,AY263*(1+(_xlfn.NORM.INV(RAND(),Inputs!$D$39,Inputs!$C$39)))-'Year Schedule'!$K$53+'Year Schedule'!$L$53)</f>
        <v>#VALUE!</v>
      </c>
      <c r="BA263" s="0" t="e">
        <f aca="false">INDEX(C263:AZ263,1,Inputs!$C$6)</f>
        <v>#VALUE!</v>
      </c>
      <c r="BB263" s="0" t="n">
        <f aca="false">IFERROR(EXP(SUMPRODUCT(LN((C263:INDEX(C263:AZ263,1,Inputs!$C$6)+$C$1004:INDEX($C$1004:$AZ$1004,1,Inputs!$C$6))/B263:INDEX(B263:AY263,1,Inputs!$C$6)))/Inputs!$C$6)-1,-1)</f>
        <v>-1</v>
      </c>
    </row>
    <row r="264" customFormat="false" ht="15" hidden="false" customHeight="true" outlineLevel="0" collapsed="false">
      <c r="A264" s="0" t="n">
        <v>262</v>
      </c>
      <c r="B264" s="177" t="n">
        <f aca="false">Inputs!$C$38</f>
        <v>0</v>
      </c>
      <c r="C264" s="0" t="e">
        <f aca="true">MAX(0,B264*(1+(_xlfn.NORM.INV(RAND(),Inputs!$D$39,Inputs!$C$39)))-'Year Schedule'!$K$4+'Year Schedule'!$L$4)</f>
        <v>#VALUE!</v>
      </c>
      <c r="D264" s="0" t="e">
        <f aca="true">MAX(0,C264*(1+(_xlfn.NORM.INV(RAND(),Inputs!$D$39,Inputs!$C$39)))-'Year Schedule'!$K$5+'Year Schedule'!$L$5)</f>
        <v>#VALUE!</v>
      </c>
      <c r="E264" s="0" t="e">
        <f aca="true">MAX(0,D264*(1+(_xlfn.NORM.INV(RAND(),Inputs!$D$39,Inputs!$C$39)))-'Year Schedule'!$K$6+'Year Schedule'!$L$6)</f>
        <v>#VALUE!</v>
      </c>
      <c r="F264" s="0" t="e">
        <f aca="true">MAX(0,E264*(1+(_xlfn.NORM.INV(RAND(),Inputs!$D$39,Inputs!$C$39)))-'Year Schedule'!$K$7+'Year Schedule'!$L$7)</f>
        <v>#VALUE!</v>
      </c>
      <c r="G264" s="0" t="e">
        <f aca="true">MAX(0,F264*(1+(_xlfn.NORM.INV(RAND(),Inputs!$D$39,Inputs!$C$39)))-'Year Schedule'!$K$8+'Year Schedule'!$L$8)</f>
        <v>#VALUE!</v>
      </c>
      <c r="H264" s="0" t="e">
        <f aca="true">MAX(0,G264*(1+(_xlfn.NORM.INV(RAND(),Inputs!$D$39,Inputs!$C$39)))-'Year Schedule'!$K$9+'Year Schedule'!$L$9)</f>
        <v>#VALUE!</v>
      </c>
      <c r="I264" s="0" t="e">
        <f aca="true">MAX(0,H264*(1+(_xlfn.NORM.INV(RAND(),Inputs!$D$39,Inputs!$C$39)))-'Year Schedule'!$K$10+'Year Schedule'!$L$10)</f>
        <v>#VALUE!</v>
      </c>
      <c r="J264" s="0" t="e">
        <f aca="true">MAX(0,I264*(1+(_xlfn.NORM.INV(RAND(),Inputs!$D$39,Inputs!$C$39)))-'Year Schedule'!$K$11+'Year Schedule'!$L$11)</f>
        <v>#VALUE!</v>
      </c>
      <c r="K264" s="0" t="e">
        <f aca="true">MAX(0,J264*(1+(_xlfn.NORM.INV(RAND(),Inputs!$D$39,Inputs!$C$39)))-'Year Schedule'!$K$12+'Year Schedule'!$L$12)</f>
        <v>#VALUE!</v>
      </c>
      <c r="L264" s="0" t="e">
        <f aca="true">MAX(0,K264*(1+(_xlfn.NORM.INV(RAND(),Inputs!$D$39,Inputs!$C$39)))-'Year Schedule'!$K$13+'Year Schedule'!$L$13)</f>
        <v>#VALUE!</v>
      </c>
      <c r="M264" s="0" t="e">
        <f aca="true">MAX(0,L264*(1+(_xlfn.NORM.INV(RAND(),Inputs!$D$39,Inputs!$C$39)))-'Year Schedule'!$K$14+'Year Schedule'!$L$14)</f>
        <v>#VALUE!</v>
      </c>
      <c r="N264" s="0" t="e">
        <f aca="true">MAX(0,M264*(1+(_xlfn.NORM.INV(RAND(),Inputs!$D$39,Inputs!$C$39)))-'Year Schedule'!$K$15+'Year Schedule'!$L$15)</f>
        <v>#VALUE!</v>
      </c>
      <c r="O264" s="0" t="e">
        <f aca="true">MAX(0,N264*(1+(_xlfn.NORM.INV(RAND(),Inputs!$D$39,Inputs!$C$39)))-'Year Schedule'!$K$16+'Year Schedule'!$L$16)</f>
        <v>#VALUE!</v>
      </c>
      <c r="P264" s="0" t="e">
        <f aca="true">MAX(0,O264*(1+(_xlfn.NORM.INV(RAND(),Inputs!$D$39,Inputs!$C$39)))-'Year Schedule'!$K$17+'Year Schedule'!$L$17)</f>
        <v>#VALUE!</v>
      </c>
      <c r="Q264" s="0" t="e">
        <f aca="true">MAX(0,P264*(1+(_xlfn.NORM.INV(RAND(),Inputs!$D$39,Inputs!$C$39)))-'Year Schedule'!$K$18+'Year Schedule'!$L$18)</f>
        <v>#VALUE!</v>
      </c>
      <c r="R264" s="0" t="e">
        <f aca="true">MAX(0,Q264*(1+(_xlfn.NORM.INV(RAND(),Inputs!$D$39,Inputs!$C$39)))-'Year Schedule'!$K$19+'Year Schedule'!$L$19)</f>
        <v>#VALUE!</v>
      </c>
      <c r="S264" s="0" t="e">
        <f aca="true">MAX(0,R264*(1+(_xlfn.NORM.INV(RAND(),Inputs!$D$39,Inputs!$C$39)))-'Year Schedule'!$K$20+'Year Schedule'!$L$20)</f>
        <v>#VALUE!</v>
      </c>
      <c r="T264" s="0" t="e">
        <f aca="true">MAX(0,S264*(1+(_xlfn.NORM.INV(RAND(),Inputs!$D$39,Inputs!$C$39)))-'Year Schedule'!$K$21+'Year Schedule'!$L$21)</f>
        <v>#VALUE!</v>
      </c>
      <c r="U264" s="0" t="e">
        <f aca="true">MAX(0,T264*(1+(_xlfn.NORM.INV(RAND(),Inputs!$D$39,Inputs!$C$39)))-'Year Schedule'!$K$22+'Year Schedule'!$L$22)</f>
        <v>#VALUE!</v>
      </c>
      <c r="V264" s="0" t="e">
        <f aca="true">MAX(0,U264*(1+(_xlfn.NORM.INV(RAND(),Inputs!$D$39,Inputs!$C$39)))-'Year Schedule'!$K$23+'Year Schedule'!$L$23)</f>
        <v>#VALUE!</v>
      </c>
      <c r="W264" s="0" t="e">
        <f aca="true">MAX(0,V264*(1+(_xlfn.NORM.INV(RAND(),Inputs!$D$39,Inputs!$C$39)))-'Year Schedule'!$K$24+'Year Schedule'!$L$24)</f>
        <v>#VALUE!</v>
      </c>
      <c r="X264" s="0" t="e">
        <f aca="true">MAX(0,W264*(1+(_xlfn.NORM.INV(RAND(),Inputs!$D$39,Inputs!$C$39)))-'Year Schedule'!$K$25+'Year Schedule'!$L$25)</f>
        <v>#VALUE!</v>
      </c>
      <c r="Y264" s="0" t="e">
        <f aca="true">MAX(0,X264*(1+(_xlfn.NORM.INV(RAND(),Inputs!$D$39,Inputs!$C$39)))-'Year Schedule'!$K$26+'Year Schedule'!$L$26)</f>
        <v>#VALUE!</v>
      </c>
      <c r="Z264" s="0" t="e">
        <f aca="true">MAX(0,Y264*(1+(_xlfn.NORM.INV(RAND(),Inputs!$D$39,Inputs!$C$39)))-'Year Schedule'!$K$27+'Year Schedule'!$L$27)</f>
        <v>#VALUE!</v>
      </c>
      <c r="AA264" s="0" t="e">
        <f aca="true">MAX(0,Z264*(1+(_xlfn.NORM.INV(RAND(),Inputs!$D$39,Inputs!$C$39)))-'Year Schedule'!$K$28+'Year Schedule'!$L$28)</f>
        <v>#VALUE!</v>
      </c>
      <c r="AB264" s="0" t="e">
        <f aca="true">MAX(0,AA264*(1+(_xlfn.NORM.INV(RAND(),Inputs!$D$39,Inputs!$C$39)))-'Year Schedule'!$K$29+'Year Schedule'!$L$29)</f>
        <v>#VALUE!</v>
      </c>
      <c r="AC264" s="0" t="e">
        <f aca="true">MAX(0,AB264*(1+(_xlfn.NORM.INV(RAND(),Inputs!$D$39,Inputs!$C$39)))-'Year Schedule'!$K$30+'Year Schedule'!$L$30)</f>
        <v>#VALUE!</v>
      </c>
      <c r="AD264" s="0" t="e">
        <f aca="true">MAX(0,AC264*(1+(_xlfn.NORM.INV(RAND(),Inputs!$D$39,Inputs!$C$39)))-'Year Schedule'!$K$31+'Year Schedule'!$L$31)</f>
        <v>#VALUE!</v>
      </c>
      <c r="AE264" s="0" t="e">
        <f aca="true">MAX(0,AD264*(1+(_xlfn.NORM.INV(RAND(),Inputs!$D$39,Inputs!$C$39)))-'Year Schedule'!$K$32+'Year Schedule'!$L$32)</f>
        <v>#VALUE!</v>
      </c>
      <c r="AF264" s="0" t="e">
        <f aca="true">MAX(0,AE264*(1+(_xlfn.NORM.INV(RAND(),Inputs!$D$39,Inputs!$C$39)))-'Year Schedule'!$K$33+'Year Schedule'!$L$33)</f>
        <v>#VALUE!</v>
      </c>
      <c r="AG264" s="0" t="e">
        <f aca="true">MAX(0,AF264*(1+(_xlfn.NORM.INV(RAND(),Inputs!$D$39,Inputs!$C$39)))-'Year Schedule'!$K$34+'Year Schedule'!$L$34)</f>
        <v>#VALUE!</v>
      </c>
      <c r="AH264" s="0" t="e">
        <f aca="true">MAX(0,AG264*(1+(_xlfn.NORM.INV(RAND(),Inputs!$D$39,Inputs!$C$39)))-'Year Schedule'!$K$35+'Year Schedule'!$L$35)</f>
        <v>#VALUE!</v>
      </c>
      <c r="AI264" s="0" t="e">
        <f aca="true">MAX(0,AH264*(1+(_xlfn.NORM.INV(RAND(),Inputs!$D$39,Inputs!$C$39)))-'Year Schedule'!$K$36+'Year Schedule'!$L$36)</f>
        <v>#VALUE!</v>
      </c>
      <c r="AJ264" s="0" t="e">
        <f aca="true">MAX(0,AI264*(1+(_xlfn.NORM.INV(RAND(),Inputs!$D$39,Inputs!$C$39)))-'Year Schedule'!$K$37+'Year Schedule'!$L$37)</f>
        <v>#VALUE!</v>
      </c>
      <c r="AK264" s="0" t="e">
        <f aca="true">MAX(0,AJ264*(1+(_xlfn.NORM.INV(RAND(),Inputs!$D$39,Inputs!$C$39)))-'Year Schedule'!$K$38+'Year Schedule'!$L$38)</f>
        <v>#VALUE!</v>
      </c>
      <c r="AL264" s="0" t="e">
        <f aca="true">MAX(0,AK264*(1+(_xlfn.NORM.INV(RAND(),Inputs!$D$39,Inputs!$C$39)))-'Year Schedule'!$K$39+'Year Schedule'!$L$39)</f>
        <v>#VALUE!</v>
      </c>
      <c r="AM264" s="0" t="e">
        <f aca="true">MAX(0,AL264*(1+(_xlfn.NORM.INV(RAND(),Inputs!$D$39,Inputs!$C$39)))-'Year Schedule'!$K$40+'Year Schedule'!$L$40)</f>
        <v>#VALUE!</v>
      </c>
      <c r="AN264" s="0" t="e">
        <f aca="true">MAX(0,AM264*(1+(_xlfn.NORM.INV(RAND(),Inputs!$D$39,Inputs!$C$39)))-'Year Schedule'!$K$41+'Year Schedule'!$L$41)</f>
        <v>#VALUE!</v>
      </c>
      <c r="AO264" s="0" t="e">
        <f aca="true">MAX(0,AN264*(1+(_xlfn.NORM.INV(RAND(),Inputs!$D$39,Inputs!$C$39)))-'Year Schedule'!$K$42+'Year Schedule'!$L$42)</f>
        <v>#VALUE!</v>
      </c>
      <c r="AP264" s="0" t="e">
        <f aca="true">MAX(0,AO264*(1+(_xlfn.NORM.INV(RAND(),Inputs!$D$39,Inputs!$C$39)))-'Year Schedule'!$K$43+'Year Schedule'!$L$43)</f>
        <v>#VALUE!</v>
      </c>
      <c r="AQ264" s="0" t="e">
        <f aca="true">MAX(0,AP264*(1+(_xlfn.NORM.INV(RAND(),Inputs!$D$39,Inputs!$C$39)))-'Year Schedule'!$K$44+'Year Schedule'!$L$44)</f>
        <v>#VALUE!</v>
      </c>
      <c r="AR264" s="0" t="e">
        <f aca="true">MAX(0,AQ264*(1+(_xlfn.NORM.INV(RAND(),Inputs!$D$39,Inputs!$C$39)))-'Year Schedule'!$K$45+'Year Schedule'!$L$45)</f>
        <v>#VALUE!</v>
      </c>
      <c r="AS264" s="0" t="e">
        <f aca="true">MAX(0,AR264*(1+(_xlfn.NORM.INV(RAND(),Inputs!$D$39,Inputs!$C$39)))-'Year Schedule'!$K$46+'Year Schedule'!$L$46)</f>
        <v>#VALUE!</v>
      </c>
      <c r="AT264" s="0" t="e">
        <f aca="true">MAX(0,AS264*(1+(_xlfn.NORM.INV(RAND(),Inputs!$D$39,Inputs!$C$39)))-'Year Schedule'!$K$47+'Year Schedule'!$L$47)</f>
        <v>#VALUE!</v>
      </c>
      <c r="AU264" s="0" t="e">
        <f aca="true">MAX(0,AT264*(1+(_xlfn.NORM.INV(RAND(),Inputs!$D$39,Inputs!$C$39)))-'Year Schedule'!$K$48+'Year Schedule'!$L$48)</f>
        <v>#VALUE!</v>
      </c>
      <c r="AV264" s="0" t="e">
        <f aca="true">MAX(0,AU264*(1+(_xlfn.NORM.INV(RAND(),Inputs!$D$39,Inputs!$C$39)))-'Year Schedule'!$K$49+'Year Schedule'!$L$49)</f>
        <v>#VALUE!</v>
      </c>
      <c r="AW264" s="0" t="e">
        <f aca="true">MAX(0,AV264*(1+(_xlfn.NORM.INV(RAND(),Inputs!$D$39,Inputs!$C$39)))-'Year Schedule'!$K$50+'Year Schedule'!$L$50)</f>
        <v>#VALUE!</v>
      </c>
      <c r="AX264" s="0" t="e">
        <f aca="true">MAX(0,AW264*(1+(_xlfn.NORM.INV(RAND(),Inputs!$D$39,Inputs!$C$39)))-'Year Schedule'!$K$51+'Year Schedule'!$L$51)</f>
        <v>#VALUE!</v>
      </c>
      <c r="AY264" s="0" t="e">
        <f aca="true">MAX(0,AX264*(1+(_xlfn.NORM.INV(RAND(),Inputs!$D$39,Inputs!$C$39)))-'Year Schedule'!$K$52+'Year Schedule'!$L$52)</f>
        <v>#VALUE!</v>
      </c>
      <c r="AZ264" s="0" t="e">
        <f aca="true">MAX(0,AY264*(1+(_xlfn.NORM.INV(RAND(),Inputs!$D$39,Inputs!$C$39)))-'Year Schedule'!$K$53+'Year Schedule'!$L$53)</f>
        <v>#VALUE!</v>
      </c>
      <c r="BA264" s="0" t="e">
        <f aca="false">INDEX(C264:AZ264,1,Inputs!$C$6)</f>
        <v>#VALUE!</v>
      </c>
      <c r="BB264" s="0" t="n">
        <f aca="false">IFERROR(EXP(SUMPRODUCT(LN((C264:INDEX(C264:AZ264,1,Inputs!$C$6)+$C$1004:INDEX($C$1004:$AZ$1004,1,Inputs!$C$6))/B264:INDEX(B264:AY264,1,Inputs!$C$6)))/Inputs!$C$6)-1,-1)</f>
        <v>-1</v>
      </c>
    </row>
    <row r="265" customFormat="false" ht="15" hidden="false" customHeight="true" outlineLevel="0" collapsed="false">
      <c r="A265" s="0" t="n">
        <v>263</v>
      </c>
      <c r="B265" s="177" t="n">
        <f aca="false">Inputs!$C$38</f>
        <v>0</v>
      </c>
      <c r="C265" s="0" t="e">
        <f aca="true">MAX(0,B265*(1+(_xlfn.NORM.INV(RAND(),Inputs!$D$39,Inputs!$C$39)))-'Year Schedule'!$K$4+'Year Schedule'!$L$4)</f>
        <v>#VALUE!</v>
      </c>
      <c r="D265" s="0" t="e">
        <f aca="true">MAX(0,C265*(1+(_xlfn.NORM.INV(RAND(),Inputs!$D$39,Inputs!$C$39)))-'Year Schedule'!$K$5+'Year Schedule'!$L$5)</f>
        <v>#VALUE!</v>
      </c>
      <c r="E265" s="0" t="e">
        <f aca="true">MAX(0,D265*(1+(_xlfn.NORM.INV(RAND(),Inputs!$D$39,Inputs!$C$39)))-'Year Schedule'!$K$6+'Year Schedule'!$L$6)</f>
        <v>#VALUE!</v>
      </c>
      <c r="F265" s="0" t="e">
        <f aca="true">MAX(0,E265*(1+(_xlfn.NORM.INV(RAND(),Inputs!$D$39,Inputs!$C$39)))-'Year Schedule'!$K$7+'Year Schedule'!$L$7)</f>
        <v>#VALUE!</v>
      </c>
      <c r="G265" s="0" t="e">
        <f aca="true">MAX(0,F265*(1+(_xlfn.NORM.INV(RAND(),Inputs!$D$39,Inputs!$C$39)))-'Year Schedule'!$K$8+'Year Schedule'!$L$8)</f>
        <v>#VALUE!</v>
      </c>
      <c r="H265" s="0" t="e">
        <f aca="true">MAX(0,G265*(1+(_xlfn.NORM.INV(RAND(),Inputs!$D$39,Inputs!$C$39)))-'Year Schedule'!$K$9+'Year Schedule'!$L$9)</f>
        <v>#VALUE!</v>
      </c>
      <c r="I265" s="0" t="e">
        <f aca="true">MAX(0,H265*(1+(_xlfn.NORM.INV(RAND(),Inputs!$D$39,Inputs!$C$39)))-'Year Schedule'!$K$10+'Year Schedule'!$L$10)</f>
        <v>#VALUE!</v>
      </c>
      <c r="J265" s="0" t="e">
        <f aca="true">MAX(0,I265*(1+(_xlfn.NORM.INV(RAND(),Inputs!$D$39,Inputs!$C$39)))-'Year Schedule'!$K$11+'Year Schedule'!$L$11)</f>
        <v>#VALUE!</v>
      </c>
      <c r="K265" s="0" t="e">
        <f aca="true">MAX(0,J265*(1+(_xlfn.NORM.INV(RAND(),Inputs!$D$39,Inputs!$C$39)))-'Year Schedule'!$K$12+'Year Schedule'!$L$12)</f>
        <v>#VALUE!</v>
      </c>
      <c r="L265" s="0" t="e">
        <f aca="true">MAX(0,K265*(1+(_xlfn.NORM.INV(RAND(),Inputs!$D$39,Inputs!$C$39)))-'Year Schedule'!$K$13+'Year Schedule'!$L$13)</f>
        <v>#VALUE!</v>
      </c>
      <c r="M265" s="0" t="e">
        <f aca="true">MAX(0,L265*(1+(_xlfn.NORM.INV(RAND(),Inputs!$D$39,Inputs!$C$39)))-'Year Schedule'!$K$14+'Year Schedule'!$L$14)</f>
        <v>#VALUE!</v>
      </c>
      <c r="N265" s="0" t="e">
        <f aca="true">MAX(0,M265*(1+(_xlfn.NORM.INV(RAND(),Inputs!$D$39,Inputs!$C$39)))-'Year Schedule'!$K$15+'Year Schedule'!$L$15)</f>
        <v>#VALUE!</v>
      </c>
      <c r="O265" s="0" t="e">
        <f aca="true">MAX(0,N265*(1+(_xlfn.NORM.INV(RAND(),Inputs!$D$39,Inputs!$C$39)))-'Year Schedule'!$K$16+'Year Schedule'!$L$16)</f>
        <v>#VALUE!</v>
      </c>
      <c r="P265" s="0" t="e">
        <f aca="true">MAX(0,O265*(1+(_xlfn.NORM.INV(RAND(),Inputs!$D$39,Inputs!$C$39)))-'Year Schedule'!$K$17+'Year Schedule'!$L$17)</f>
        <v>#VALUE!</v>
      </c>
      <c r="Q265" s="0" t="e">
        <f aca="true">MAX(0,P265*(1+(_xlfn.NORM.INV(RAND(),Inputs!$D$39,Inputs!$C$39)))-'Year Schedule'!$K$18+'Year Schedule'!$L$18)</f>
        <v>#VALUE!</v>
      </c>
      <c r="R265" s="0" t="e">
        <f aca="true">MAX(0,Q265*(1+(_xlfn.NORM.INV(RAND(),Inputs!$D$39,Inputs!$C$39)))-'Year Schedule'!$K$19+'Year Schedule'!$L$19)</f>
        <v>#VALUE!</v>
      </c>
      <c r="S265" s="0" t="e">
        <f aca="true">MAX(0,R265*(1+(_xlfn.NORM.INV(RAND(),Inputs!$D$39,Inputs!$C$39)))-'Year Schedule'!$K$20+'Year Schedule'!$L$20)</f>
        <v>#VALUE!</v>
      </c>
      <c r="T265" s="0" t="e">
        <f aca="true">MAX(0,S265*(1+(_xlfn.NORM.INV(RAND(),Inputs!$D$39,Inputs!$C$39)))-'Year Schedule'!$K$21+'Year Schedule'!$L$21)</f>
        <v>#VALUE!</v>
      </c>
      <c r="U265" s="0" t="e">
        <f aca="true">MAX(0,T265*(1+(_xlfn.NORM.INV(RAND(),Inputs!$D$39,Inputs!$C$39)))-'Year Schedule'!$K$22+'Year Schedule'!$L$22)</f>
        <v>#VALUE!</v>
      </c>
      <c r="V265" s="0" t="e">
        <f aca="true">MAX(0,U265*(1+(_xlfn.NORM.INV(RAND(),Inputs!$D$39,Inputs!$C$39)))-'Year Schedule'!$K$23+'Year Schedule'!$L$23)</f>
        <v>#VALUE!</v>
      </c>
      <c r="W265" s="0" t="e">
        <f aca="true">MAX(0,V265*(1+(_xlfn.NORM.INV(RAND(),Inputs!$D$39,Inputs!$C$39)))-'Year Schedule'!$K$24+'Year Schedule'!$L$24)</f>
        <v>#VALUE!</v>
      </c>
      <c r="X265" s="0" t="e">
        <f aca="true">MAX(0,W265*(1+(_xlfn.NORM.INV(RAND(),Inputs!$D$39,Inputs!$C$39)))-'Year Schedule'!$K$25+'Year Schedule'!$L$25)</f>
        <v>#VALUE!</v>
      </c>
      <c r="Y265" s="0" t="e">
        <f aca="true">MAX(0,X265*(1+(_xlfn.NORM.INV(RAND(),Inputs!$D$39,Inputs!$C$39)))-'Year Schedule'!$K$26+'Year Schedule'!$L$26)</f>
        <v>#VALUE!</v>
      </c>
      <c r="Z265" s="0" t="e">
        <f aca="true">MAX(0,Y265*(1+(_xlfn.NORM.INV(RAND(),Inputs!$D$39,Inputs!$C$39)))-'Year Schedule'!$K$27+'Year Schedule'!$L$27)</f>
        <v>#VALUE!</v>
      </c>
      <c r="AA265" s="0" t="e">
        <f aca="true">MAX(0,Z265*(1+(_xlfn.NORM.INV(RAND(),Inputs!$D$39,Inputs!$C$39)))-'Year Schedule'!$K$28+'Year Schedule'!$L$28)</f>
        <v>#VALUE!</v>
      </c>
      <c r="AB265" s="0" t="e">
        <f aca="true">MAX(0,AA265*(1+(_xlfn.NORM.INV(RAND(),Inputs!$D$39,Inputs!$C$39)))-'Year Schedule'!$K$29+'Year Schedule'!$L$29)</f>
        <v>#VALUE!</v>
      </c>
      <c r="AC265" s="0" t="e">
        <f aca="true">MAX(0,AB265*(1+(_xlfn.NORM.INV(RAND(),Inputs!$D$39,Inputs!$C$39)))-'Year Schedule'!$K$30+'Year Schedule'!$L$30)</f>
        <v>#VALUE!</v>
      </c>
      <c r="AD265" s="0" t="e">
        <f aca="true">MAX(0,AC265*(1+(_xlfn.NORM.INV(RAND(),Inputs!$D$39,Inputs!$C$39)))-'Year Schedule'!$K$31+'Year Schedule'!$L$31)</f>
        <v>#VALUE!</v>
      </c>
      <c r="AE265" s="0" t="e">
        <f aca="true">MAX(0,AD265*(1+(_xlfn.NORM.INV(RAND(),Inputs!$D$39,Inputs!$C$39)))-'Year Schedule'!$K$32+'Year Schedule'!$L$32)</f>
        <v>#VALUE!</v>
      </c>
      <c r="AF265" s="0" t="e">
        <f aca="true">MAX(0,AE265*(1+(_xlfn.NORM.INV(RAND(),Inputs!$D$39,Inputs!$C$39)))-'Year Schedule'!$K$33+'Year Schedule'!$L$33)</f>
        <v>#VALUE!</v>
      </c>
      <c r="AG265" s="0" t="e">
        <f aca="true">MAX(0,AF265*(1+(_xlfn.NORM.INV(RAND(),Inputs!$D$39,Inputs!$C$39)))-'Year Schedule'!$K$34+'Year Schedule'!$L$34)</f>
        <v>#VALUE!</v>
      </c>
      <c r="AH265" s="0" t="e">
        <f aca="true">MAX(0,AG265*(1+(_xlfn.NORM.INV(RAND(),Inputs!$D$39,Inputs!$C$39)))-'Year Schedule'!$K$35+'Year Schedule'!$L$35)</f>
        <v>#VALUE!</v>
      </c>
      <c r="AI265" s="0" t="e">
        <f aca="true">MAX(0,AH265*(1+(_xlfn.NORM.INV(RAND(),Inputs!$D$39,Inputs!$C$39)))-'Year Schedule'!$K$36+'Year Schedule'!$L$36)</f>
        <v>#VALUE!</v>
      </c>
      <c r="AJ265" s="0" t="e">
        <f aca="true">MAX(0,AI265*(1+(_xlfn.NORM.INV(RAND(),Inputs!$D$39,Inputs!$C$39)))-'Year Schedule'!$K$37+'Year Schedule'!$L$37)</f>
        <v>#VALUE!</v>
      </c>
      <c r="AK265" s="0" t="e">
        <f aca="true">MAX(0,AJ265*(1+(_xlfn.NORM.INV(RAND(),Inputs!$D$39,Inputs!$C$39)))-'Year Schedule'!$K$38+'Year Schedule'!$L$38)</f>
        <v>#VALUE!</v>
      </c>
      <c r="AL265" s="0" t="e">
        <f aca="true">MAX(0,AK265*(1+(_xlfn.NORM.INV(RAND(),Inputs!$D$39,Inputs!$C$39)))-'Year Schedule'!$K$39+'Year Schedule'!$L$39)</f>
        <v>#VALUE!</v>
      </c>
      <c r="AM265" s="0" t="e">
        <f aca="true">MAX(0,AL265*(1+(_xlfn.NORM.INV(RAND(),Inputs!$D$39,Inputs!$C$39)))-'Year Schedule'!$K$40+'Year Schedule'!$L$40)</f>
        <v>#VALUE!</v>
      </c>
      <c r="AN265" s="0" t="e">
        <f aca="true">MAX(0,AM265*(1+(_xlfn.NORM.INV(RAND(),Inputs!$D$39,Inputs!$C$39)))-'Year Schedule'!$K$41+'Year Schedule'!$L$41)</f>
        <v>#VALUE!</v>
      </c>
      <c r="AO265" s="0" t="e">
        <f aca="true">MAX(0,AN265*(1+(_xlfn.NORM.INV(RAND(),Inputs!$D$39,Inputs!$C$39)))-'Year Schedule'!$K$42+'Year Schedule'!$L$42)</f>
        <v>#VALUE!</v>
      </c>
      <c r="AP265" s="0" t="e">
        <f aca="true">MAX(0,AO265*(1+(_xlfn.NORM.INV(RAND(),Inputs!$D$39,Inputs!$C$39)))-'Year Schedule'!$K$43+'Year Schedule'!$L$43)</f>
        <v>#VALUE!</v>
      </c>
      <c r="AQ265" s="0" t="e">
        <f aca="true">MAX(0,AP265*(1+(_xlfn.NORM.INV(RAND(),Inputs!$D$39,Inputs!$C$39)))-'Year Schedule'!$K$44+'Year Schedule'!$L$44)</f>
        <v>#VALUE!</v>
      </c>
      <c r="AR265" s="0" t="e">
        <f aca="true">MAX(0,AQ265*(1+(_xlfn.NORM.INV(RAND(),Inputs!$D$39,Inputs!$C$39)))-'Year Schedule'!$K$45+'Year Schedule'!$L$45)</f>
        <v>#VALUE!</v>
      </c>
      <c r="AS265" s="0" t="e">
        <f aca="true">MAX(0,AR265*(1+(_xlfn.NORM.INV(RAND(),Inputs!$D$39,Inputs!$C$39)))-'Year Schedule'!$K$46+'Year Schedule'!$L$46)</f>
        <v>#VALUE!</v>
      </c>
      <c r="AT265" s="0" t="e">
        <f aca="true">MAX(0,AS265*(1+(_xlfn.NORM.INV(RAND(),Inputs!$D$39,Inputs!$C$39)))-'Year Schedule'!$K$47+'Year Schedule'!$L$47)</f>
        <v>#VALUE!</v>
      </c>
      <c r="AU265" s="0" t="e">
        <f aca="true">MAX(0,AT265*(1+(_xlfn.NORM.INV(RAND(),Inputs!$D$39,Inputs!$C$39)))-'Year Schedule'!$K$48+'Year Schedule'!$L$48)</f>
        <v>#VALUE!</v>
      </c>
      <c r="AV265" s="0" t="e">
        <f aca="true">MAX(0,AU265*(1+(_xlfn.NORM.INV(RAND(),Inputs!$D$39,Inputs!$C$39)))-'Year Schedule'!$K$49+'Year Schedule'!$L$49)</f>
        <v>#VALUE!</v>
      </c>
      <c r="AW265" s="0" t="e">
        <f aca="true">MAX(0,AV265*(1+(_xlfn.NORM.INV(RAND(),Inputs!$D$39,Inputs!$C$39)))-'Year Schedule'!$K$50+'Year Schedule'!$L$50)</f>
        <v>#VALUE!</v>
      </c>
      <c r="AX265" s="0" t="e">
        <f aca="true">MAX(0,AW265*(1+(_xlfn.NORM.INV(RAND(),Inputs!$D$39,Inputs!$C$39)))-'Year Schedule'!$K$51+'Year Schedule'!$L$51)</f>
        <v>#VALUE!</v>
      </c>
      <c r="AY265" s="0" t="e">
        <f aca="true">MAX(0,AX265*(1+(_xlfn.NORM.INV(RAND(),Inputs!$D$39,Inputs!$C$39)))-'Year Schedule'!$K$52+'Year Schedule'!$L$52)</f>
        <v>#VALUE!</v>
      </c>
      <c r="AZ265" s="0" t="e">
        <f aca="true">MAX(0,AY265*(1+(_xlfn.NORM.INV(RAND(),Inputs!$D$39,Inputs!$C$39)))-'Year Schedule'!$K$53+'Year Schedule'!$L$53)</f>
        <v>#VALUE!</v>
      </c>
      <c r="BA265" s="0" t="e">
        <f aca="false">INDEX(C265:AZ265,1,Inputs!$C$6)</f>
        <v>#VALUE!</v>
      </c>
      <c r="BB265" s="0" t="n">
        <f aca="false">IFERROR(EXP(SUMPRODUCT(LN((C265:INDEX(C265:AZ265,1,Inputs!$C$6)+$C$1004:INDEX($C$1004:$AZ$1004,1,Inputs!$C$6))/B265:INDEX(B265:AY265,1,Inputs!$C$6)))/Inputs!$C$6)-1,-1)</f>
        <v>-1</v>
      </c>
    </row>
    <row r="266" customFormat="false" ht="15" hidden="false" customHeight="true" outlineLevel="0" collapsed="false">
      <c r="A266" s="0" t="n">
        <v>264</v>
      </c>
      <c r="B266" s="177" t="n">
        <f aca="false">Inputs!$C$38</f>
        <v>0</v>
      </c>
      <c r="C266" s="0" t="e">
        <f aca="true">MAX(0,B266*(1+(_xlfn.NORM.INV(RAND(),Inputs!$D$39,Inputs!$C$39)))-'Year Schedule'!$K$4+'Year Schedule'!$L$4)</f>
        <v>#VALUE!</v>
      </c>
      <c r="D266" s="0" t="e">
        <f aca="true">MAX(0,C266*(1+(_xlfn.NORM.INV(RAND(),Inputs!$D$39,Inputs!$C$39)))-'Year Schedule'!$K$5+'Year Schedule'!$L$5)</f>
        <v>#VALUE!</v>
      </c>
      <c r="E266" s="0" t="e">
        <f aca="true">MAX(0,D266*(1+(_xlfn.NORM.INV(RAND(),Inputs!$D$39,Inputs!$C$39)))-'Year Schedule'!$K$6+'Year Schedule'!$L$6)</f>
        <v>#VALUE!</v>
      </c>
      <c r="F266" s="0" t="e">
        <f aca="true">MAX(0,E266*(1+(_xlfn.NORM.INV(RAND(),Inputs!$D$39,Inputs!$C$39)))-'Year Schedule'!$K$7+'Year Schedule'!$L$7)</f>
        <v>#VALUE!</v>
      </c>
      <c r="G266" s="0" t="e">
        <f aca="true">MAX(0,F266*(1+(_xlfn.NORM.INV(RAND(),Inputs!$D$39,Inputs!$C$39)))-'Year Schedule'!$K$8+'Year Schedule'!$L$8)</f>
        <v>#VALUE!</v>
      </c>
      <c r="H266" s="0" t="e">
        <f aca="true">MAX(0,G266*(1+(_xlfn.NORM.INV(RAND(),Inputs!$D$39,Inputs!$C$39)))-'Year Schedule'!$K$9+'Year Schedule'!$L$9)</f>
        <v>#VALUE!</v>
      </c>
      <c r="I266" s="0" t="e">
        <f aca="true">MAX(0,H266*(1+(_xlfn.NORM.INV(RAND(),Inputs!$D$39,Inputs!$C$39)))-'Year Schedule'!$K$10+'Year Schedule'!$L$10)</f>
        <v>#VALUE!</v>
      </c>
      <c r="J266" s="0" t="e">
        <f aca="true">MAX(0,I266*(1+(_xlfn.NORM.INV(RAND(),Inputs!$D$39,Inputs!$C$39)))-'Year Schedule'!$K$11+'Year Schedule'!$L$11)</f>
        <v>#VALUE!</v>
      </c>
      <c r="K266" s="0" t="e">
        <f aca="true">MAX(0,J266*(1+(_xlfn.NORM.INV(RAND(),Inputs!$D$39,Inputs!$C$39)))-'Year Schedule'!$K$12+'Year Schedule'!$L$12)</f>
        <v>#VALUE!</v>
      </c>
      <c r="L266" s="0" t="e">
        <f aca="true">MAX(0,K266*(1+(_xlfn.NORM.INV(RAND(),Inputs!$D$39,Inputs!$C$39)))-'Year Schedule'!$K$13+'Year Schedule'!$L$13)</f>
        <v>#VALUE!</v>
      </c>
      <c r="M266" s="0" t="e">
        <f aca="true">MAX(0,L266*(1+(_xlfn.NORM.INV(RAND(),Inputs!$D$39,Inputs!$C$39)))-'Year Schedule'!$K$14+'Year Schedule'!$L$14)</f>
        <v>#VALUE!</v>
      </c>
      <c r="N266" s="0" t="e">
        <f aca="true">MAX(0,M266*(1+(_xlfn.NORM.INV(RAND(),Inputs!$D$39,Inputs!$C$39)))-'Year Schedule'!$K$15+'Year Schedule'!$L$15)</f>
        <v>#VALUE!</v>
      </c>
      <c r="O266" s="0" t="e">
        <f aca="true">MAX(0,N266*(1+(_xlfn.NORM.INV(RAND(),Inputs!$D$39,Inputs!$C$39)))-'Year Schedule'!$K$16+'Year Schedule'!$L$16)</f>
        <v>#VALUE!</v>
      </c>
      <c r="P266" s="0" t="e">
        <f aca="true">MAX(0,O266*(1+(_xlfn.NORM.INV(RAND(),Inputs!$D$39,Inputs!$C$39)))-'Year Schedule'!$K$17+'Year Schedule'!$L$17)</f>
        <v>#VALUE!</v>
      </c>
      <c r="Q266" s="0" t="e">
        <f aca="true">MAX(0,P266*(1+(_xlfn.NORM.INV(RAND(),Inputs!$D$39,Inputs!$C$39)))-'Year Schedule'!$K$18+'Year Schedule'!$L$18)</f>
        <v>#VALUE!</v>
      </c>
      <c r="R266" s="0" t="e">
        <f aca="true">MAX(0,Q266*(1+(_xlfn.NORM.INV(RAND(),Inputs!$D$39,Inputs!$C$39)))-'Year Schedule'!$K$19+'Year Schedule'!$L$19)</f>
        <v>#VALUE!</v>
      </c>
      <c r="S266" s="0" t="e">
        <f aca="true">MAX(0,R266*(1+(_xlfn.NORM.INV(RAND(),Inputs!$D$39,Inputs!$C$39)))-'Year Schedule'!$K$20+'Year Schedule'!$L$20)</f>
        <v>#VALUE!</v>
      </c>
      <c r="T266" s="0" t="e">
        <f aca="true">MAX(0,S266*(1+(_xlfn.NORM.INV(RAND(),Inputs!$D$39,Inputs!$C$39)))-'Year Schedule'!$K$21+'Year Schedule'!$L$21)</f>
        <v>#VALUE!</v>
      </c>
      <c r="U266" s="0" t="e">
        <f aca="true">MAX(0,T266*(1+(_xlfn.NORM.INV(RAND(),Inputs!$D$39,Inputs!$C$39)))-'Year Schedule'!$K$22+'Year Schedule'!$L$22)</f>
        <v>#VALUE!</v>
      </c>
      <c r="V266" s="0" t="e">
        <f aca="true">MAX(0,U266*(1+(_xlfn.NORM.INV(RAND(),Inputs!$D$39,Inputs!$C$39)))-'Year Schedule'!$K$23+'Year Schedule'!$L$23)</f>
        <v>#VALUE!</v>
      </c>
      <c r="W266" s="0" t="e">
        <f aca="true">MAX(0,V266*(1+(_xlfn.NORM.INV(RAND(),Inputs!$D$39,Inputs!$C$39)))-'Year Schedule'!$K$24+'Year Schedule'!$L$24)</f>
        <v>#VALUE!</v>
      </c>
      <c r="X266" s="0" t="e">
        <f aca="true">MAX(0,W266*(1+(_xlfn.NORM.INV(RAND(),Inputs!$D$39,Inputs!$C$39)))-'Year Schedule'!$K$25+'Year Schedule'!$L$25)</f>
        <v>#VALUE!</v>
      </c>
      <c r="Y266" s="0" t="e">
        <f aca="true">MAX(0,X266*(1+(_xlfn.NORM.INV(RAND(),Inputs!$D$39,Inputs!$C$39)))-'Year Schedule'!$K$26+'Year Schedule'!$L$26)</f>
        <v>#VALUE!</v>
      </c>
      <c r="Z266" s="0" t="e">
        <f aca="true">MAX(0,Y266*(1+(_xlfn.NORM.INV(RAND(),Inputs!$D$39,Inputs!$C$39)))-'Year Schedule'!$K$27+'Year Schedule'!$L$27)</f>
        <v>#VALUE!</v>
      </c>
      <c r="AA266" s="0" t="e">
        <f aca="true">MAX(0,Z266*(1+(_xlfn.NORM.INV(RAND(),Inputs!$D$39,Inputs!$C$39)))-'Year Schedule'!$K$28+'Year Schedule'!$L$28)</f>
        <v>#VALUE!</v>
      </c>
      <c r="AB266" s="0" t="e">
        <f aca="true">MAX(0,AA266*(1+(_xlfn.NORM.INV(RAND(),Inputs!$D$39,Inputs!$C$39)))-'Year Schedule'!$K$29+'Year Schedule'!$L$29)</f>
        <v>#VALUE!</v>
      </c>
      <c r="AC266" s="0" t="e">
        <f aca="true">MAX(0,AB266*(1+(_xlfn.NORM.INV(RAND(),Inputs!$D$39,Inputs!$C$39)))-'Year Schedule'!$K$30+'Year Schedule'!$L$30)</f>
        <v>#VALUE!</v>
      </c>
      <c r="AD266" s="0" t="e">
        <f aca="true">MAX(0,AC266*(1+(_xlfn.NORM.INV(RAND(),Inputs!$D$39,Inputs!$C$39)))-'Year Schedule'!$K$31+'Year Schedule'!$L$31)</f>
        <v>#VALUE!</v>
      </c>
      <c r="AE266" s="0" t="e">
        <f aca="true">MAX(0,AD266*(1+(_xlfn.NORM.INV(RAND(),Inputs!$D$39,Inputs!$C$39)))-'Year Schedule'!$K$32+'Year Schedule'!$L$32)</f>
        <v>#VALUE!</v>
      </c>
      <c r="AF266" s="0" t="e">
        <f aca="true">MAX(0,AE266*(1+(_xlfn.NORM.INV(RAND(),Inputs!$D$39,Inputs!$C$39)))-'Year Schedule'!$K$33+'Year Schedule'!$L$33)</f>
        <v>#VALUE!</v>
      </c>
      <c r="AG266" s="0" t="e">
        <f aca="true">MAX(0,AF266*(1+(_xlfn.NORM.INV(RAND(),Inputs!$D$39,Inputs!$C$39)))-'Year Schedule'!$K$34+'Year Schedule'!$L$34)</f>
        <v>#VALUE!</v>
      </c>
      <c r="AH266" s="0" t="e">
        <f aca="true">MAX(0,AG266*(1+(_xlfn.NORM.INV(RAND(),Inputs!$D$39,Inputs!$C$39)))-'Year Schedule'!$K$35+'Year Schedule'!$L$35)</f>
        <v>#VALUE!</v>
      </c>
      <c r="AI266" s="0" t="e">
        <f aca="true">MAX(0,AH266*(1+(_xlfn.NORM.INV(RAND(),Inputs!$D$39,Inputs!$C$39)))-'Year Schedule'!$K$36+'Year Schedule'!$L$36)</f>
        <v>#VALUE!</v>
      </c>
      <c r="AJ266" s="0" t="e">
        <f aca="true">MAX(0,AI266*(1+(_xlfn.NORM.INV(RAND(),Inputs!$D$39,Inputs!$C$39)))-'Year Schedule'!$K$37+'Year Schedule'!$L$37)</f>
        <v>#VALUE!</v>
      </c>
      <c r="AK266" s="0" t="e">
        <f aca="true">MAX(0,AJ266*(1+(_xlfn.NORM.INV(RAND(),Inputs!$D$39,Inputs!$C$39)))-'Year Schedule'!$K$38+'Year Schedule'!$L$38)</f>
        <v>#VALUE!</v>
      </c>
      <c r="AL266" s="0" t="e">
        <f aca="true">MAX(0,AK266*(1+(_xlfn.NORM.INV(RAND(),Inputs!$D$39,Inputs!$C$39)))-'Year Schedule'!$K$39+'Year Schedule'!$L$39)</f>
        <v>#VALUE!</v>
      </c>
      <c r="AM266" s="0" t="e">
        <f aca="true">MAX(0,AL266*(1+(_xlfn.NORM.INV(RAND(),Inputs!$D$39,Inputs!$C$39)))-'Year Schedule'!$K$40+'Year Schedule'!$L$40)</f>
        <v>#VALUE!</v>
      </c>
      <c r="AN266" s="0" t="e">
        <f aca="true">MAX(0,AM266*(1+(_xlfn.NORM.INV(RAND(),Inputs!$D$39,Inputs!$C$39)))-'Year Schedule'!$K$41+'Year Schedule'!$L$41)</f>
        <v>#VALUE!</v>
      </c>
      <c r="AO266" s="0" t="e">
        <f aca="true">MAX(0,AN266*(1+(_xlfn.NORM.INV(RAND(),Inputs!$D$39,Inputs!$C$39)))-'Year Schedule'!$K$42+'Year Schedule'!$L$42)</f>
        <v>#VALUE!</v>
      </c>
      <c r="AP266" s="0" t="e">
        <f aca="true">MAX(0,AO266*(1+(_xlfn.NORM.INV(RAND(),Inputs!$D$39,Inputs!$C$39)))-'Year Schedule'!$K$43+'Year Schedule'!$L$43)</f>
        <v>#VALUE!</v>
      </c>
      <c r="AQ266" s="0" t="e">
        <f aca="true">MAX(0,AP266*(1+(_xlfn.NORM.INV(RAND(),Inputs!$D$39,Inputs!$C$39)))-'Year Schedule'!$K$44+'Year Schedule'!$L$44)</f>
        <v>#VALUE!</v>
      </c>
      <c r="AR266" s="0" t="e">
        <f aca="true">MAX(0,AQ266*(1+(_xlfn.NORM.INV(RAND(),Inputs!$D$39,Inputs!$C$39)))-'Year Schedule'!$K$45+'Year Schedule'!$L$45)</f>
        <v>#VALUE!</v>
      </c>
      <c r="AS266" s="0" t="e">
        <f aca="true">MAX(0,AR266*(1+(_xlfn.NORM.INV(RAND(),Inputs!$D$39,Inputs!$C$39)))-'Year Schedule'!$K$46+'Year Schedule'!$L$46)</f>
        <v>#VALUE!</v>
      </c>
      <c r="AT266" s="0" t="e">
        <f aca="true">MAX(0,AS266*(1+(_xlfn.NORM.INV(RAND(),Inputs!$D$39,Inputs!$C$39)))-'Year Schedule'!$K$47+'Year Schedule'!$L$47)</f>
        <v>#VALUE!</v>
      </c>
      <c r="AU266" s="0" t="e">
        <f aca="true">MAX(0,AT266*(1+(_xlfn.NORM.INV(RAND(),Inputs!$D$39,Inputs!$C$39)))-'Year Schedule'!$K$48+'Year Schedule'!$L$48)</f>
        <v>#VALUE!</v>
      </c>
      <c r="AV266" s="0" t="e">
        <f aca="true">MAX(0,AU266*(1+(_xlfn.NORM.INV(RAND(),Inputs!$D$39,Inputs!$C$39)))-'Year Schedule'!$K$49+'Year Schedule'!$L$49)</f>
        <v>#VALUE!</v>
      </c>
      <c r="AW266" s="0" t="e">
        <f aca="true">MAX(0,AV266*(1+(_xlfn.NORM.INV(RAND(),Inputs!$D$39,Inputs!$C$39)))-'Year Schedule'!$K$50+'Year Schedule'!$L$50)</f>
        <v>#VALUE!</v>
      </c>
      <c r="AX266" s="0" t="e">
        <f aca="true">MAX(0,AW266*(1+(_xlfn.NORM.INV(RAND(),Inputs!$D$39,Inputs!$C$39)))-'Year Schedule'!$K$51+'Year Schedule'!$L$51)</f>
        <v>#VALUE!</v>
      </c>
      <c r="AY266" s="0" t="e">
        <f aca="true">MAX(0,AX266*(1+(_xlfn.NORM.INV(RAND(),Inputs!$D$39,Inputs!$C$39)))-'Year Schedule'!$K$52+'Year Schedule'!$L$52)</f>
        <v>#VALUE!</v>
      </c>
      <c r="AZ266" s="0" t="e">
        <f aca="true">MAX(0,AY266*(1+(_xlfn.NORM.INV(RAND(),Inputs!$D$39,Inputs!$C$39)))-'Year Schedule'!$K$53+'Year Schedule'!$L$53)</f>
        <v>#VALUE!</v>
      </c>
      <c r="BA266" s="0" t="e">
        <f aca="false">INDEX(C266:AZ266,1,Inputs!$C$6)</f>
        <v>#VALUE!</v>
      </c>
      <c r="BB266" s="0" t="n">
        <f aca="false">IFERROR(EXP(SUMPRODUCT(LN((C266:INDEX(C266:AZ266,1,Inputs!$C$6)+$C$1004:INDEX($C$1004:$AZ$1004,1,Inputs!$C$6))/B266:INDEX(B266:AY266,1,Inputs!$C$6)))/Inputs!$C$6)-1,-1)</f>
        <v>-1</v>
      </c>
    </row>
    <row r="267" customFormat="false" ht="15" hidden="false" customHeight="true" outlineLevel="0" collapsed="false">
      <c r="A267" s="0" t="n">
        <v>265</v>
      </c>
      <c r="B267" s="177" t="n">
        <f aca="false">Inputs!$C$38</f>
        <v>0</v>
      </c>
      <c r="C267" s="0" t="e">
        <f aca="true">MAX(0,B267*(1+(_xlfn.NORM.INV(RAND(),Inputs!$D$39,Inputs!$C$39)))-'Year Schedule'!$K$4+'Year Schedule'!$L$4)</f>
        <v>#VALUE!</v>
      </c>
      <c r="D267" s="0" t="e">
        <f aca="true">MAX(0,C267*(1+(_xlfn.NORM.INV(RAND(),Inputs!$D$39,Inputs!$C$39)))-'Year Schedule'!$K$5+'Year Schedule'!$L$5)</f>
        <v>#VALUE!</v>
      </c>
      <c r="E267" s="0" t="e">
        <f aca="true">MAX(0,D267*(1+(_xlfn.NORM.INV(RAND(),Inputs!$D$39,Inputs!$C$39)))-'Year Schedule'!$K$6+'Year Schedule'!$L$6)</f>
        <v>#VALUE!</v>
      </c>
      <c r="F267" s="0" t="e">
        <f aca="true">MAX(0,E267*(1+(_xlfn.NORM.INV(RAND(),Inputs!$D$39,Inputs!$C$39)))-'Year Schedule'!$K$7+'Year Schedule'!$L$7)</f>
        <v>#VALUE!</v>
      </c>
      <c r="G267" s="0" t="e">
        <f aca="true">MAX(0,F267*(1+(_xlfn.NORM.INV(RAND(),Inputs!$D$39,Inputs!$C$39)))-'Year Schedule'!$K$8+'Year Schedule'!$L$8)</f>
        <v>#VALUE!</v>
      </c>
      <c r="H267" s="0" t="e">
        <f aca="true">MAX(0,G267*(1+(_xlfn.NORM.INV(RAND(),Inputs!$D$39,Inputs!$C$39)))-'Year Schedule'!$K$9+'Year Schedule'!$L$9)</f>
        <v>#VALUE!</v>
      </c>
      <c r="I267" s="0" t="e">
        <f aca="true">MAX(0,H267*(1+(_xlfn.NORM.INV(RAND(),Inputs!$D$39,Inputs!$C$39)))-'Year Schedule'!$K$10+'Year Schedule'!$L$10)</f>
        <v>#VALUE!</v>
      </c>
      <c r="J267" s="0" t="e">
        <f aca="true">MAX(0,I267*(1+(_xlfn.NORM.INV(RAND(),Inputs!$D$39,Inputs!$C$39)))-'Year Schedule'!$K$11+'Year Schedule'!$L$11)</f>
        <v>#VALUE!</v>
      </c>
      <c r="K267" s="0" t="e">
        <f aca="true">MAX(0,J267*(1+(_xlfn.NORM.INV(RAND(),Inputs!$D$39,Inputs!$C$39)))-'Year Schedule'!$K$12+'Year Schedule'!$L$12)</f>
        <v>#VALUE!</v>
      </c>
      <c r="L267" s="0" t="e">
        <f aca="true">MAX(0,K267*(1+(_xlfn.NORM.INV(RAND(),Inputs!$D$39,Inputs!$C$39)))-'Year Schedule'!$K$13+'Year Schedule'!$L$13)</f>
        <v>#VALUE!</v>
      </c>
      <c r="M267" s="0" t="e">
        <f aca="true">MAX(0,L267*(1+(_xlfn.NORM.INV(RAND(),Inputs!$D$39,Inputs!$C$39)))-'Year Schedule'!$K$14+'Year Schedule'!$L$14)</f>
        <v>#VALUE!</v>
      </c>
      <c r="N267" s="0" t="e">
        <f aca="true">MAX(0,M267*(1+(_xlfn.NORM.INV(RAND(),Inputs!$D$39,Inputs!$C$39)))-'Year Schedule'!$K$15+'Year Schedule'!$L$15)</f>
        <v>#VALUE!</v>
      </c>
      <c r="O267" s="0" t="e">
        <f aca="true">MAX(0,N267*(1+(_xlfn.NORM.INV(RAND(),Inputs!$D$39,Inputs!$C$39)))-'Year Schedule'!$K$16+'Year Schedule'!$L$16)</f>
        <v>#VALUE!</v>
      </c>
      <c r="P267" s="0" t="e">
        <f aca="true">MAX(0,O267*(1+(_xlfn.NORM.INV(RAND(),Inputs!$D$39,Inputs!$C$39)))-'Year Schedule'!$K$17+'Year Schedule'!$L$17)</f>
        <v>#VALUE!</v>
      </c>
      <c r="Q267" s="0" t="e">
        <f aca="true">MAX(0,P267*(1+(_xlfn.NORM.INV(RAND(),Inputs!$D$39,Inputs!$C$39)))-'Year Schedule'!$K$18+'Year Schedule'!$L$18)</f>
        <v>#VALUE!</v>
      </c>
      <c r="R267" s="0" t="e">
        <f aca="true">MAX(0,Q267*(1+(_xlfn.NORM.INV(RAND(),Inputs!$D$39,Inputs!$C$39)))-'Year Schedule'!$K$19+'Year Schedule'!$L$19)</f>
        <v>#VALUE!</v>
      </c>
      <c r="S267" s="0" t="e">
        <f aca="true">MAX(0,R267*(1+(_xlfn.NORM.INV(RAND(),Inputs!$D$39,Inputs!$C$39)))-'Year Schedule'!$K$20+'Year Schedule'!$L$20)</f>
        <v>#VALUE!</v>
      </c>
      <c r="T267" s="0" t="e">
        <f aca="true">MAX(0,S267*(1+(_xlfn.NORM.INV(RAND(),Inputs!$D$39,Inputs!$C$39)))-'Year Schedule'!$K$21+'Year Schedule'!$L$21)</f>
        <v>#VALUE!</v>
      </c>
      <c r="U267" s="0" t="e">
        <f aca="true">MAX(0,T267*(1+(_xlfn.NORM.INV(RAND(),Inputs!$D$39,Inputs!$C$39)))-'Year Schedule'!$K$22+'Year Schedule'!$L$22)</f>
        <v>#VALUE!</v>
      </c>
      <c r="V267" s="0" t="e">
        <f aca="true">MAX(0,U267*(1+(_xlfn.NORM.INV(RAND(),Inputs!$D$39,Inputs!$C$39)))-'Year Schedule'!$K$23+'Year Schedule'!$L$23)</f>
        <v>#VALUE!</v>
      </c>
      <c r="W267" s="0" t="e">
        <f aca="true">MAX(0,V267*(1+(_xlfn.NORM.INV(RAND(),Inputs!$D$39,Inputs!$C$39)))-'Year Schedule'!$K$24+'Year Schedule'!$L$24)</f>
        <v>#VALUE!</v>
      </c>
      <c r="X267" s="0" t="e">
        <f aca="true">MAX(0,W267*(1+(_xlfn.NORM.INV(RAND(),Inputs!$D$39,Inputs!$C$39)))-'Year Schedule'!$K$25+'Year Schedule'!$L$25)</f>
        <v>#VALUE!</v>
      </c>
      <c r="Y267" s="0" t="e">
        <f aca="true">MAX(0,X267*(1+(_xlfn.NORM.INV(RAND(),Inputs!$D$39,Inputs!$C$39)))-'Year Schedule'!$K$26+'Year Schedule'!$L$26)</f>
        <v>#VALUE!</v>
      </c>
      <c r="Z267" s="0" t="e">
        <f aca="true">MAX(0,Y267*(1+(_xlfn.NORM.INV(RAND(),Inputs!$D$39,Inputs!$C$39)))-'Year Schedule'!$K$27+'Year Schedule'!$L$27)</f>
        <v>#VALUE!</v>
      </c>
      <c r="AA267" s="0" t="e">
        <f aca="true">MAX(0,Z267*(1+(_xlfn.NORM.INV(RAND(),Inputs!$D$39,Inputs!$C$39)))-'Year Schedule'!$K$28+'Year Schedule'!$L$28)</f>
        <v>#VALUE!</v>
      </c>
      <c r="AB267" s="0" t="e">
        <f aca="true">MAX(0,AA267*(1+(_xlfn.NORM.INV(RAND(),Inputs!$D$39,Inputs!$C$39)))-'Year Schedule'!$K$29+'Year Schedule'!$L$29)</f>
        <v>#VALUE!</v>
      </c>
      <c r="AC267" s="0" t="e">
        <f aca="true">MAX(0,AB267*(1+(_xlfn.NORM.INV(RAND(),Inputs!$D$39,Inputs!$C$39)))-'Year Schedule'!$K$30+'Year Schedule'!$L$30)</f>
        <v>#VALUE!</v>
      </c>
      <c r="AD267" s="0" t="e">
        <f aca="true">MAX(0,AC267*(1+(_xlfn.NORM.INV(RAND(),Inputs!$D$39,Inputs!$C$39)))-'Year Schedule'!$K$31+'Year Schedule'!$L$31)</f>
        <v>#VALUE!</v>
      </c>
      <c r="AE267" s="0" t="e">
        <f aca="true">MAX(0,AD267*(1+(_xlfn.NORM.INV(RAND(),Inputs!$D$39,Inputs!$C$39)))-'Year Schedule'!$K$32+'Year Schedule'!$L$32)</f>
        <v>#VALUE!</v>
      </c>
      <c r="AF267" s="0" t="e">
        <f aca="true">MAX(0,AE267*(1+(_xlfn.NORM.INV(RAND(),Inputs!$D$39,Inputs!$C$39)))-'Year Schedule'!$K$33+'Year Schedule'!$L$33)</f>
        <v>#VALUE!</v>
      </c>
      <c r="AG267" s="0" t="e">
        <f aca="true">MAX(0,AF267*(1+(_xlfn.NORM.INV(RAND(),Inputs!$D$39,Inputs!$C$39)))-'Year Schedule'!$K$34+'Year Schedule'!$L$34)</f>
        <v>#VALUE!</v>
      </c>
      <c r="AH267" s="0" t="e">
        <f aca="true">MAX(0,AG267*(1+(_xlfn.NORM.INV(RAND(),Inputs!$D$39,Inputs!$C$39)))-'Year Schedule'!$K$35+'Year Schedule'!$L$35)</f>
        <v>#VALUE!</v>
      </c>
      <c r="AI267" s="0" t="e">
        <f aca="true">MAX(0,AH267*(1+(_xlfn.NORM.INV(RAND(),Inputs!$D$39,Inputs!$C$39)))-'Year Schedule'!$K$36+'Year Schedule'!$L$36)</f>
        <v>#VALUE!</v>
      </c>
      <c r="AJ267" s="0" t="e">
        <f aca="true">MAX(0,AI267*(1+(_xlfn.NORM.INV(RAND(),Inputs!$D$39,Inputs!$C$39)))-'Year Schedule'!$K$37+'Year Schedule'!$L$37)</f>
        <v>#VALUE!</v>
      </c>
      <c r="AK267" s="0" t="e">
        <f aca="true">MAX(0,AJ267*(1+(_xlfn.NORM.INV(RAND(),Inputs!$D$39,Inputs!$C$39)))-'Year Schedule'!$K$38+'Year Schedule'!$L$38)</f>
        <v>#VALUE!</v>
      </c>
      <c r="AL267" s="0" t="e">
        <f aca="true">MAX(0,AK267*(1+(_xlfn.NORM.INV(RAND(),Inputs!$D$39,Inputs!$C$39)))-'Year Schedule'!$K$39+'Year Schedule'!$L$39)</f>
        <v>#VALUE!</v>
      </c>
      <c r="AM267" s="0" t="e">
        <f aca="true">MAX(0,AL267*(1+(_xlfn.NORM.INV(RAND(),Inputs!$D$39,Inputs!$C$39)))-'Year Schedule'!$K$40+'Year Schedule'!$L$40)</f>
        <v>#VALUE!</v>
      </c>
      <c r="AN267" s="0" t="e">
        <f aca="true">MAX(0,AM267*(1+(_xlfn.NORM.INV(RAND(),Inputs!$D$39,Inputs!$C$39)))-'Year Schedule'!$K$41+'Year Schedule'!$L$41)</f>
        <v>#VALUE!</v>
      </c>
      <c r="AO267" s="0" t="e">
        <f aca="true">MAX(0,AN267*(1+(_xlfn.NORM.INV(RAND(),Inputs!$D$39,Inputs!$C$39)))-'Year Schedule'!$K$42+'Year Schedule'!$L$42)</f>
        <v>#VALUE!</v>
      </c>
      <c r="AP267" s="0" t="e">
        <f aca="true">MAX(0,AO267*(1+(_xlfn.NORM.INV(RAND(),Inputs!$D$39,Inputs!$C$39)))-'Year Schedule'!$K$43+'Year Schedule'!$L$43)</f>
        <v>#VALUE!</v>
      </c>
      <c r="AQ267" s="0" t="e">
        <f aca="true">MAX(0,AP267*(1+(_xlfn.NORM.INV(RAND(),Inputs!$D$39,Inputs!$C$39)))-'Year Schedule'!$K$44+'Year Schedule'!$L$44)</f>
        <v>#VALUE!</v>
      </c>
      <c r="AR267" s="0" t="e">
        <f aca="true">MAX(0,AQ267*(1+(_xlfn.NORM.INV(RAND(),Inputs!$D$39,Inputs!$C$39)))-'Year Schedule'!$K$45+'Year Schedule'!$L$45)</f>
        <v>#VALUE!</v>
      </c>
      <c r="AS267" s="0" t="e">
        <f aca="true">MAX(0,AR267*(1+(_xlfn.NORM.INV(RAND(),Inputs!$D$39,Inputs!$C$39)))-'Year Schedule'!$K$46+'Year Schedule'!$L$46)</f>
        <v>#VALUE!</v>
      </c>
      <c r="AT267" s="0" t="e">
        <f aca="true">MAX(0,AS267*(1+(_xlfn.NORM.INV(RAND(),Inputs!$D$39,Inputs!$C$39)))-'Year Schedule'!$K$47+'Year Schedule'!$L$47)</f>
        <v>#VALUE!</v>
      </c>
      <c r="AU267" s="0" t="e">
        <f aca="true">MAX(0,AT267*(1+(_xlfn.NORM.INV(RAND(),Inputs!$D$39,Inputs!$C$39)))-'Year Schedule'!$K$48+'Year Schedule'!$L$48)</f>
        <v>#VALUE!</v>
      </c>
      <c r="AV267" s="0" t="e">
        <f aca="true">MAX(0,AU267*(1+(_xlfn.NORM.INV(RAND(),Inputs!$D$39,Inputs!$C$39)))-'Year Schedule'!$K$49+'Year Schedule'!$L$49)</f>
        <v>#VALUE!</v>
      </c>
      <c r="AW267" s="0" t="e">
        <f aca="true">MAX(0,AV267*(1+(_xlfn.NORM.INV(RAND(),Inputs!$D$39,Inputs!$C$39)))-'Year Schedule'!$K$50+'Year Schedule'!$L$50)</f>
        <v>#VALUE!</v>
      </c>
      <c r="AX267" s="0" t="e">
        <f aca="true">MAX(0,AW267*(1+(_xlfn.NORM.INV(RAND(),Inputs!$D$39,Inputs!$C$39)))-'Year Schedule'!$K$51+'Year Schedule'!$L$51)</f>
        <v>#VALUE!</v>
      </c>
      <c r="AY267" s="0" t="e">
        <f aca="true">MAX(0,AX267*(1+(_xlfn.NORM.INV(RAND(),Inputs!$D$39,Inputs!$C$39)))-'Year Schedule'!$K$52+'Year Schedule'!$L$52)</f>
        <v>#VALUE!</v>
      </c>
      <c r="AZ267" s="0" t="e">
        <f aca="true">MAX(0,AY267*(1+(_xlfn.NORM.INV(RAND(),Inputs!$D$39,Inputs!$C$39)))-'Year Schedule'!$K$53+'Year Schedule'!$L$53)</f>
        <v>#VALUE!</v>
      </c>
      <c r="BA267" s="0" t="e">
        <f aca="false">INDEX(C267:AZ267,1,Inputs!$C$6)</f>
        <v>#VALUE!</v>
      </c>
      <c r="BB267" s="0" t="n">
        <f aca="false">IFERROR(EXP(SUMPRODUCT(LN((C267:INDEX(C267:AZ267,1,Inputs!$C$6)+$C$1004:INDEX($C$1004:$AZ$1004,1,Inputs!$C$6))/B267:INDEX(B267:AY267,1,Inputs!$C$6)))/Inputs!$C$6)-1,-1)</f>
        <v>-1</v>
      </c>
    </row>
    <row r="268" customFormat="false" ht="15" hidden="false" customHeight="true" outlineLevel="0" collapsed="false">
      <c r="A268" s="0" t="n">
        <v>266</v>
      </c>
      <c r="B268" s="177" t="n">
        <f aca="false">Inputs!$C$38</f>
        <v>0</v>
      </c>
      <c r="C268" s="0" t="e">
        <f aca="true">MAX(0,B268*(1+(_xlfn.NORM.INV(RAND(),Inputs!$D$39,Inputs!$C$39)))-'Year Schedule'!$K$4+'Year Schedule'!$L$4)</f>
        <v>#VALUE!</v>
      </c>
      <c r="D268" s="0" t="e">
        <f aca="true">MAX(0,C268*(1+(_xlfn.NORM.INV(RAND(),Inputs!$D$39,Inputs!$C$39)))-'Year Schedule'!$K$5+'Year Schedule'!$L$5)</f>
        <v>#VALUE!</v>
      </c>
      <c r="E268" s="0" t="e">
        <f aca="true">MAX(0,D268*(1+(_xlfn.NORM.INV(RAND(),Inputs!$D$39,Inputs!$C$39)))-'Year Schedule'!$K$6+'Year Schedule'!$L$6)</f>
        <v>#VALUE!</v>
      </c>
      <c r="F268" s="0" t="e">
        <f aca="true">MAX(0,E268*(1+(_xlfn.NORM.INV(RAND(),Inputs!$D$39,Inputs!$C$39)))-'Year Schedule'!$K$7+'Year Schedule'!$L$7)</f>
        <v>#VALUE!</v>
      </c>
      <c r="G268" s="0" t="e">
        <f aca="true">MAX(0,F268*(1+(_xlfn.NORM.INV(RAND(),Inputs!$D$39,Inputs!$C$39)))-'Year Schedule'!$K$8+'Year Schedule'!$L$8)</f>
        <v>#VALUE!</v>
      </c>
      <c r="H268" s="0" t="e">
        <f aca="true">MAX(0,G268*(1+(_xlfn.NORM.INV(RAND(),Inputs!$D$39,Inputs!$C$39)))-'Year Schedule'!$K$9+'Year Schedule'!$L$9)</f>
        <v>#VALUE!</v>
      </c>
      <c r="I268" s="0" t="e">
        <f aca="true">MAX(0,H268*(1+(_xlfn.NORM.INV(RAND(),Inputs!$D$39,Inputs!$C$39)))-'Year Schedule'!$K$10+'Year Schedule'!$L$10)</f>
        <v>#VALUE!</v>
      </c>
      <c r="J268" s="0" t="e">
        <f aca="true">MAX(0,I268*(1+(_xlfn.NORM.INV(RAND(),Inputs!$D$39,Inputs!$C$39)))-'Year Schedule'!$K$11+'Year Schedule'!$L$11)</f>
        <v>#VALUE!</v>
      </c>
      <c r="K268" s="0" t="e">
        <f aca="true">MAX(0,J268*(1+(_xlfn.NORM.INV(RAND(),Inputs!$D$39,Inputs!$C$39)))-'Year Schedule'!$K$12+'Year Schedule'!$L$12)</f>
        <v>#VALUE!</v>
      </c>
      <c r="L268" s="0" t="e">
        <f aca="true">MAX(0,K268*(1+(_xlfn.NORM.INV(RAND(),Inputs!$D$39,Inputs!$C$39)))-'Year Schedule'!$K$13+'Year Schedule'!$L$13)</f>
        <v>#VALUE!</v>
      </c>
      <c r="M268" s="0" t="e">
        <f aca="true">MAX(0,L268*(1+(_xlfn.NORM.INV(RAND(),Inputs!$D$39,Inputs!$C$39)))-'Year Schedule'!$K$14+'Year Schedule'!$L$14)</f>
        <v>#VALUE!</v>
      </c>
      <c r="N268" s="0" t="e">
        <f aca="true">MAX(0,M268*(1+(_xlfn.NORM.INV(RAND(),Inputs!$D$39,Inputs!$C$39)))-'Year Schedule'!$K$15+'Year Schedule'!$L$15)</f>
        <v>#VALUE!</v>
      </c>
      <c r="O268" s="0" t="e">
        <f aca="true">MAX(0,N268*(1+(_xlfn.NORM.INV(RAND(),Inputs!$D$39,Inputs!$C$39)))-'Year Schedule'!$K$16+'Year Schedule'!$L$16)</f>
        <v>#VALUE!</v>
      </c>
      <c r="P268" s="0" t="e">
        <f aca="true">MAX(0,O268*(1+(_xlfn.NORM.INV(RAND(),Inputs!$D$39,Inputs!$C$39)))-'Year Schedule'!$K$17+'Year Schedule'!$L$17)</f>
        <v>#VALUE!</v>
      </c>
      <c r="Q268" s="0" t="e">
        <f aca="true">MAX(0,P268*(1+(_xlfn.NORM.INV(RAND(),Inputs!$D$39,Inputs!$C$39)))-'Year Schedule'!$K$18+'Year Schedule'!$L$18)</f>
        <v>#VALUE!</v>
      </c>
      <c r="R268" s="0" t="e">
        <f aca="true">MAX(0,Q268*(1+(_xlfn.NORM.INV(RAND(),Inputs!$D$39,Inputs!$C$39)))-'Year Schedule'!$K$19+'Year Schedule'!$L$19)</f>
        <v>#VALUE!</v>
      </c>
      <c r="S268" s="0" t="e">
        <f aca="true">MAX(0,R268*(1+(_xlfn.NORM.INV(RAND(),Inputs!$D$39,Inputs!$C$39)))-'Year Schedule'!$K$20+'Year Schedule'!$L$20)</f>
        <v>#VALUE!</v>
      </c>
      <c r="T268" s="0" t="e">
        <f aca="true">MAX(0,S268*(1+(_xlfn.NORM.INV(RAND(),Inputs!$D$39,Inputs!$C$39)))-'Year Schedule'!$K$21+'Year Schedule'!$L$21)</f>
        <v>#VALUE!</v>
      </c>
      <c r="U268" s="0" t="e">
        <f aca="true">MAX(0,T268*(1+(_xlfn.NORM.INV(RAND(),Inputs!$D$39,Inputs!$C$39)))-'Year Schedule'!$K$22+'Year Schedule'!$L$22)</f>
        <v>#VALUE!</v>
      </c>
      <c r="V268" s="0" t="e">
        <f aca="true">MAX(0,U268*(1+(_xlfn.NORM.INV(RAND(),Inputs!$D$39,Inputs!$C$39)))-'Year Schedule'!$K$23+'Year Schedule'!$L$23)</f>
        <v>#VALUE!</v>
      </c>
      <c r="W268" s="0" t="e">
        <f aca="true">MAX(0,V268*(1+(_xlfn.NORM.INV(RAND(),Inputs!$D$39,Inputs!$C$39)))-'Year Schedule'!$K$24+'Year Schedule'!$L$24)</f>
        <v>#VALUE!</v>
      </c>
      <c r="X268" s="0" t="e">
        <f aca="true">MAX(0,W268*(1+(_xlfn.NORM.INV(RAND(),Inputs!$D$39,Inputs!$C$39)))-'Year Schedule'!$K$25+'Year Schedule'!$L$25)</f>
        <v>#VALUE!</v>
      </c>
      <c r="Y268" s="0" t="e">
        <f aca="true">MAX(0,X268*(1+(_xlfn.NORM.INV(RAND(),Inputs!$D$39,Inputs!$C$39)))-'Year Schedule'!$K$26+'Year Schedule'!$L$26)</f>
        <v>#VALUE!</v>
      </c>
      <c r="Z268" s="0" t="e">
        <f aca="true">MAX(0,Y268*(1+(_xlfn.NORM.INV(RAND(),Inputs!$D$39,Inputs!$C$39)))-'Year Schedule'!$K$27+'Year Schedule'!$L$27)</f>
        <v>#VALUE!</v>
      </c>
      <c r="AA268" s="0" t="e">
        <f aca="true">MAX(0,Z268*(1+(_xlfn.NORM.INV(RAND(),Inputs!$D$39,Inputs!$C$39)))-'Year Schedule'!$K$28+'Year Schedule'!$L$28)</f>
        <v>#VALUE!</v>
      </c>
      <c r="AB268" s="0" t="e">
        <f aca="true">MAX(0,AA268*(1+(_xlfn.NORM.INV(RAND(),Inputs!$D$39,Inputs!$C$39)))-'Year Schedule'!$K$29+'Year Schedule'!$L$29)</f>
        <v>#VALUE!</v>
      </c>
      <c r="AC268" s="0" t="e">
        <f aca="true">MAX(0,AB268*(1+(_xlfn.NORM.INV(RAND(),Inputs!$D$39,Inputs!$C$39)))-'Year Schedule'!$K$30+'Year Schedule'!$L$30)</f>
        <v>#VALUE!</v>
      </c>
      <c r="AD268" s="0" t="e">
        <f aca="true">MAX(0,AC268*(1+(_xlfn.NORM.INV(RAND(),Inputs!$D$39,Inputs!$C$39)))-'Year Schedule'!$K$31+'Year Schedule'!$L$31)</f>
        <v>#VALUE!</v>
      </c>
      <c r="AE268" s="0" t="e">
        <f aca="true">MAX(0,AD268*(1+(_xlfn.NORM.INV(RAND(),Inputs!$D$39,Inputs!$C$39)))-'Year Schedule'!$K$32+'Year Schedule'!$L$32)</f>
        <v>#VALUE!</v>
      </c>
      <c r="AF268" s="0" t="e">
        <f aca="true">MAX(0,AE268*(1+(_xlfn.NORM.INV(RAND(),Inputs!$D$39,Inputs!$C$39)))-'Year Schedule'!$K$33+'Year Schedule'!$L$33)</f>
        <v>#VALUE!</v>
      </c>
      <c r="AG268" s="0" t="e">
        <f aca="true">MAX(0,AF268*(1+(_xlfn.NORM.INV(RAND(),Inputs!$D$39,Inputs!$C$39)))-'Year Schedule'!$K$34+'Year Schedule'!$L$34)</f>
        <v>#VALUE!</v>
      </c>
      <c r="AH268" s="0" t="e">
        <f aca="true">MAX(0,AG268*(1+(_xlfn.NORM.INV(RAND(),Inputs!$D$39,Inputs!$C$39)))-'Year Schedule'!$K$35+'Year Schedule'!$L$35)</f>
        <v>#VALUE!</v>
      </c>
      <c r="AI268" s="0" t="e">
        <f aca="true">MAX(0,AH268*(1+(_xlfn.NORM.INV(RAND(),Inputs!$D$39,Inputs!$C$39)))-'Year Schedule'!$K$36+'Year Schedule'!$L$36)</f>
        <v>#VALUE!</v>
      </c>
      <c r="AJ268" s="0" t="e">
        <f aca="true">MAX(0,AI268*(1+(_xlfn.NORM.INV(RAND(),Inputs!$D$39,Inputs!$C$39)))-'Year Schedule'!$K$37+'Year Schedule'!$L$37)</f>
        <v>#VALUE!</v>
      </c>
      <c r="AK268" s="0" t="e">
        <f aca="true">MAX(0,AJ268*(1+(_xlfn.NORM.INV(RAND(),Inputs!$D$39,Inputs!$C$39)))-'Year Schedule'!$K$38+'Year Schedule'!$L$38)</f>
        <v>#VALUE!</v>
      </c>
      <c r="AL268" s="0" t="e">
        <f aca="true">MAX(0,AK268*(1+(_xlfn.NORM.INV(RAND(),Inputs!$D$39,Inputs!$C$39)))-'Year Schedule'!$K$39+'Year Schedule'!$L$39)</f>
        <v>#VALUE!</v>
      </c>
      <c r="AM268" s="0" t="e">
        <f aca="true">MAX(0,AL268*(1+(_xlfn.NORM.INV(RAND(),Inputs!$D$39,Inputs!$C$39)))-'Year Schedule'!$K$40+'Year Schedule'!$L$40)</f>
        <v>#VALUE!</v>
      </c>
      <c r="AN268" s="0" t="e">
        <f aca="true">MAX(0,AM268*(1+(_xlfn.NORM.INV(RAND(),Inputs!$D$39,Inputs!$C$39)))-'Year Schedule'!$K$41+'Year Schedule'!$L$41)</f>
        <v>#VALUE!</v>
      </c>
      <c r="AO268" s="0" t="e">
        <f aca="true">MAX(0,AN268*(1+(_xlfn.NORM.INV(RAND(),Inputs!$D$39,Inputs!$C$39)))-'Year Schedule'!$K$42+'Year Schedule'!$L$42)</f>
        <v>#VALUE!</v>
      </c>
      <c r="AP268" s="0" t="e">
        <f aca="true">MAX(0,AO268*(1+(_xlfn.NORM.INV(RAND(),Inputs!$D$39,Inputs!$C$39)))-'Year Schedule'!$K$43+'Year Schedule'!$L$43)</f>
        <v>#VALUE!</v>
      </c>
      <c r="AQ268" s="0" t="e">
        <f aca="true">MAX(0,AP268*(1+(_xlfn.NORM.INV(RAND(),Inputs!$D$39,Inputs!$C$39)))-'Year Schedule'!$K$44+'Year Schedule'!$L$44)</f>
        <v>#VALUE!</v>
      </c>
      <c r="AR268" s="0" t="e">
        <f aca="true">MAX(0,AQ268*(1+(_xlfn.NORM.INV(RAND(),Inputs!$D$39,Inputs!$C$39)))-'Year Schedule'!$K$45+'Year Schedule'!$L$45)</f>
        <v>#VALUE!</v>
      </c>
      <c r="AS268" s="0" t="e">
        <f aca="true">MAX(0,AR268*(1+(_xlfn.NORM.INV(RAND(),Inputs!$D$39,Inputs!$C$39)))-'Year Schedule'!$K$46+'Year Schedule'!$L$46)</f>
        <v>#VALUE!</v>
      </c>
      <c r="AT268" s="0" t="e">
        <f aca="true">MAX(0,AS268*(1+(_xlfn.NORM.INV(RAND(),Inputs!$D$39,Inputs!$C$39)))-'Year Schedule'!$K$47+'Year Schedule'!$L$47)</f>
        <v>#VALUE!</v>
      </c>
      <c r="AU268" s="0" t="e">
        <f aca="true">MAX(0,AT268*(1+(_xlfn.NORM.INV(RAND(),Inputs!$D$39,Inputs!$C$39)))-'Year Schedule'!$K$48+'Year Schedule'!$L$48)</f>
        <v>#VALUE!</v>
      </c>
      <c r="AV268" s="0" t="e">
        <f aca="true">MAX(0,AU268*(1+(_xlfn.NORM.INV(RAND(),Inputs!$D$39,Inputs!$C$39)))-'Year Schedule'!$K$49+'Year Schedule'!$L$49)</f>
        <v>#VALUE!</v>
      </c>
      <c r="AW268" s="0" t="e">
        <f aca="true">MAX(0,AV268*(1+(_xlfn.NORM.INV(RAND(),Inputs!$D$39,Inputs!$C$39)))-'Year Schedule'!$K$50+'Year Schedule'!$L$50)</f>
        <v>#VALUE!</v>
      </c>
      <c r="AX268" s="0" t="e">
        <f aca="true">MAX(0,AW268*(1+(_xlfn.NORM.INV(RAND(),Inputs!$D$39,Inputs!$C$39)))-'Year Schedule'!$K$51+'Year Schedule'!$L$51)</f>
        <v>#VALUE!</v>
      </c>
      <c r="AY268" s="0" t="e">
        <f aca="true">MAX(0,AX268*(1+(_xlfn.NORM.INV(RAND(),Inputs!$D$39,Inputs!$C$39)))-'Year Schedule'!$K$52+'Year Schedule'!$L$52)</f>
        <v>#VALUE!</v>
      </c>
      <c r="AZ268" s="0" t="e">
        <f aca="true">MAX(0,AY268*(1+(_xlfn.NORM.INV(RAND(),Inputs!$D$39,Inputs!$C$39)))-'Year Schedule'!$K$53+'Year Schedule'!$L$53)</f>
        <v>#VALUE!</v>
      </c>
      <c r="BA268" s="0" t="e">
        <f aca="false">INDEX(C268:AZ268,1,Inputs!$C$6)</f>
        <v>#VALUE!</v>
      </c>
      <c r="BB268" s="0" t="n">
        <f aca="false">IFERROR(EXP(SUMPRODUCT(LN((C268:INDEX(C268:AZ268,1,Inputs!$C$6)+$C$1004:INDEX($C$1004:$AZ$1004,1,Inputs!$C$6))/B268:INDEX(B268:AY268,1,Inputs!$C$6)))/Inputs!$C$6)-1,-1)</f>
        <v>-1</v>
      </c>
    </row>
    <row r="269" customFormat="false" ht="15" hidden="false" customHeight="true" outlineLevel="0" collapsed="false">
      <c r="A269" s="0" t="n">
        <v>267</v>
      </c>
      <c r="B269" s="177" t="n">
        <f aca="false">Inputs!$C$38</f>
        <v>0</v>
      </c>
      <c r="C269" s="0" t="e">
        <f aca="true">MAX(0,B269*(1+(_xlfn.NORM.INV(RAND(),Inputs!$D$39,Inputs!$C$39)))-'Year Schedule'!$K$4+'Year Schedule'!$L$4)</f>
        <v>#VALUE!</v>
      </c>
      <c r="D269" s="0" t="e">
        <f aca="true">MAX(0,C269*(1+(_xlfn.NORM.INV(RAND(),Inputs!$D$39,Inputs!$C$39)))-'Year Schedule'!$K$5+'Year Schedule'!$L$5)</f>
        <v>#VALUE!</v>
      </c>
      <c r="E269" s="0" t="e">
        <f aca="true">MAX(0,D269*(1+(_xlfn.NORM.INV(RAND(),Inputs!$D$39,Inputs!$C$39)))-'Year Schedule'!$K$6+'Year Schedule'!$L$6)</f>
        <v>#VALUE!</v>
      </c>
      <c r="F269" s="0" t="e">
        <f aca="true">MAX(0,E269*(1+(_xlfn.NORM.INV(RAND(),Inputs!$D$39,Inputs!$C$39)))-'Year Schedule'!$K$7+'Year Schedule'!$L$7)</f>
        <v>#VALUE!</v>
      </c>
      <c r="G269" s="0" t="e">
        <f aca="true">MAX(0,F269*(1+(_xlfn.NORM.INV(RAND(),Inputs!$D$39,Inputs!$C$39)))-'Year Schedule'!$K$8+'Year Schedule'!$L$8)</f>
        <v>#VALUE!</v>
      </c>
      <c r="H269" s="0" t="e">
        <f aca="true">MAX(0,G269*(1+(_xlfn.NORM.INV(RAND(),Inputs!$D$39,Inputs!$C$39)))-'Year Schedule'!$K$9+'Year Schedule'!$L$9)</f>
        <v>#VALUE!</v>
      </c>
      <c r="I269" s="0" t="e">
        <f aca="true">MAX(0,H269*(1+(_xlfn.NORM.INV(RAND(),Inputs!$D$39,Inputs!$C$39)))-'Year Schedule'!$K$10+'Year Schedule'!$L$10)</f>
        <v>#VALUE!</v>
      </c>
      <c r="J269" s="0" t="e">
        <f aca="true">MAX(0,I269*(1+(_xlfn.NORM.INV(RAND(),Inputs!$D$39,Inputs!$C$39)))-'Year Schedule'!$K$11+'Year Schedule'!$L$11)</f>
        <v>#VALUE!</v>
      </c>
      <c r="K269" s="0" t="e">
        <f aca="true">MAX(0,J269*(1+(_xlfn.NORM.INV(RAND(),Inputs!$D$39,Inputs!$C$39)))-'Year Schedule'!$K$12+'Year Schedule'!$L$12)</f>
        <v>#VALUE!</v>
      </c>
      <c r="L269" s="0" t="e">
        <f aca="true">MAX(0,K269*(1+(_xlfn.NORM.INV(RAND(),Inputs!$D$39,Inputs!$C$39)))-'Year Schedule'!$K$13+'Year Schedule'!$L$13)</f>
        <v>#VALUE!</v>
      </c>
      <c r="M269" s="0" t="e">
        <f aca="true">MAX(0,L269*(1+(_xlfn.NORM.INV(RAND(),Inputs!$D$39,Inputs!$C$39)))-'Year Schedule'!$K$14+'Year Schedule'!$L$14)</f>
        <v>#VALUE!</v>
      </c>
      <c r="N269" s="0" t="e">
        <f aca="true">MAX(0,M269*(1+(_xlfn.NORM.INV(RAND(),Inputs!$D$39,Inputs!$C$39)))-'Year Schedule'!$K$15+'Year Schedule'!$L$15)</f>
        <v>#VALUE!</v>
      </c>
      <c r="O269" s="0" t="e">
        <f aca="true">MAX(0,N269*(1+(_xlfn.NORM.INV(RAND(),Inputs!$D$39,Inputs!$C$39)))-'Year Schedule'!$K$16+'Year Schedule'!$L$16)</f>
        <v>#VALUE!</v>
      </c>
      <c r="P269" s="0" t="e">
        <f aca="true">MAX(0,O269*(1+(_xlfn.NORM.INV(RAND(),Inputs!$D$39,Inputs!$C$39)))-'Year Schedule'!$K$17+'Year Schedule'!$L$17)</f>
        <v>#VALUE!</v>
      </c>
      <c r="Q269" s="0" t="e">
        <f aca="true">MAX(0,P269*(1+(_xlfn.NORM.INV(RAND(),Inputs!$D$39,Inputs!$C$39)))-'Year Schedule'!$K$18+'Year Schedule'!$L$18)</f>
        <v>#VALUE!</v>
      </c>
      <c r="R269" s="0" t="e">
        <f aca="true">MAX(0,Q269*(1+(_xlfn.NORM.INV(RAND(),Inputs!$D$39,Inputs!$C$39)))-'Year Schedule'!$K$19+'Year Schedule'!$L$19)</f>
        <v>#VALUE!</v>
      </c>
      <c r="S269" s="0" t="e">
        <f aca="true">MAX(0,R269*(1+(_xlfn.NORM.INV(RAND(),Inputs!$D$39,Inputs!$C$39)))-'Year Schedule'!$K$20+'Year Schedule'!$L$20)</f>
        <v>#VALUE!</v>
      </c>
      <c r="T269" s="0" t="e">
        <f aca="true">MAX(0,S269*(1+(_xlfn.NORM.INV(RAND(),Inputs!$D$39,Inputs!$C$39)))-'Year Schedule'!$K$21+'Year Schedule'!$L$21)</f>
        <v>#VALUE!</v>
      </c>
      <c r="U269" s="0" t="e">
        <f aca="true">MAX(0,T269*(1+(_xlfn.NORM.INV(RAND(),Inputs!$D$39,Inputs!$C$39)))-'Year Schedule'!$K$22+'Year Schedule'!$L$22)</f>
        <v>#VALUE!</v>
      </c>
      <c r="V269" s="0" t="e">
        <f aca="true">MAX(0,U269*(1+(_xlfn.NORM.INV(RAND(),Inputs!$D$39,Inputs!$C$39)))-'Year Schedule'!$K$23+'Year Schedule'!$L$23)</f>
        <v>#VALUE!</v>
      </c>
      <c r="W269" s="0" t="e">
        <f aca="true">MAX(0,V269*(1+(_xlfn.NORM.INV(RAND(),Inputs!$D$39,Inputs!$C$39)))-'Year Schedule'!$K$24+'Year Schedule'!$L$24)</f>
        <v>#VALUE!</v>
      </c>
      <c r="X269" s="0" t="e">
        <f aca="true">MAX(0,W269*(1+(_xlfn.NORM.INV(RAND(),Inputs!$D$39,Inputs!$C$39)))-'Year Schedule'!$K$25+'Year Schedule'!$L$25)</f>
        <v>#VALUE!</v>
      </c>
      <c r="Y269" s="0" t="e">
        <f aca="true">MAX(0,X269*(1+(_xlfn.NORM.INV(RAND(),Inputs!$D$39,Inputs!$C$39)))-'Year Schedule'!$K$26+'Year Schedule'!$L$26)</f>
        <v>#VALUE!</v>
      </c>
      <c r="Z269" s="0" t="e">
        <f aca="true">MAX(0,Y269*(1+(_xlfn.NORM.INV(RAND(),Inputs!$D$39,Inputs!$C$39)))-'Year Schedule'!$K$27+'Year Schedule'!$L$27)</f>
        <v>#VALUE!</v>
      </c>
      <c r="AA269" s="0" t="e">
        <f aca="true">MAX(0,Z269*(1+(_xlfn.NORM.INV(RAND(),Inputs!$D$39,Inputs!$C$39)))-'Year Schedule'!$K$28+'Year Schedule'!$L$28)</f>
        <v>#VALUE!</v>
      </c>
      <c r="AB269" s="0" t="e">
        <f aca="true">MAX(0,AA269*(1+(_xlfn.NORM.INV(RAND(),Inputs!$D$39,Inputs!$C$39)))-'Year Schedule'!$K$29+'Year Schedule'!$L$29)</f>
        <v>#VALUE!</v>
      </c>
      <c r="AC269" s="0" t="e">
        <f aca="true">MAX(0,AB269*(1+(_xlfn.NORM.INV(RAND(),Inputs!$D$39,Inputs!$C$39)))-'Year Schedule'!$K$30+'Year Schedule'!$L$30)</f>
        <v>#VALUE!</v>
      </c>
      <c r="AD269" s="0" t="e">
        <f aca="true">MAX(0,AC269*(1+(_xlfn.NORM.INV(RAND(),Inputs!$D$39,Inputs!$C$39)))-'Year Schedule'!$K$31+'Year Schedule'!$L$31)</f>
        <v>#VALUE!</v>
      </c>
      <c r="AE269" s="0" t="e">
        <f aca="true">MAX(0,AD269*(1+(_xlfn.NORM.INV(RAND(),Inputs!$D$39,Inputs!$C$39)))-'Year Schedule'!$K$32+'Year Schedule'!$L$32)</f>
        <v>#VALUE!</v>
      </c>
      <c r="AF269" s="0" t="e">
        <f aca="true">MAX(0,AE269*(1+(_xlfn.NORM.INV(RAND(),Inputs!$D$39,Inputs!$C$39)))-'Year Schedule'!$K$33+'Year Schedule'!$L$33)</f>
        <v>#VALUE!</v>
      </c>
      <c r="AG269" s="0" t="e">
        <f aca="true">MAX(0,AF269*(1+(_xlfn.NORM.INV(RAND(),Inputs!$D$39,Inputs!$C$39)))-'Year Schedule'!$K$34+'Year Schedule'!$L$34)</f>
        <v>#VALUE!</v>
      </c>
      <c r="AH269" s="0" t="e">
        <f aca="true">MAX(0,AG269*(1+(_xlfn.NORM.INV(RAND(),Inputs!$D$39,Inputs!$C$39)))-'Year Schedule'!$K$35+'Year Schedule'!$L$35)</f>
        <v>#VALUE!</v>
      </c>
      <c r="AI269" s="0" t="e">
        <f aca="true">MAX(0,AH269*(1+(_xlfn.NORM.INV(RAND(),Inputs!$D$39,Inputs!$C$39)))-'Year Schedule'!$K$36+'Year Schedule'!$L$36)</f>
        <v>#VALUE!</v>
      </c>
      <c r="AJ269" s="0" t="e">
        <f aca="true">MAX(0,AI269*(1+(_xlfn.NORM.INV(RAND(),Inputs!$D$39,Inputs!$C$39)))-'Year Schedule'!$K$37+'Year Schedule'!$L$37)</f>
        <v>#VALUE!</v>
      </c>
      <c r="AK269" s="0" t="e">
        <f aca="true">MAX(0,AJ269*(1+(_xlfn.NORM.INV(RAND(),Inputs!$D$39,Inputs!$C$39)))-'Year Schedule'!$K$38+'Year Schedule'!$L$38)</f>
        <v>#VALUE!</v>
      </c>
      <c r="AL269" s="0" t="e">
        <f aca="true">MAX(0,AK269*(1+(_xlfn.NORM.INV(RAND(),Inputs!$D$39,Inputs!$C$39)))-'Year Schedule'!$K$39+'Year Schedule'!$L$39)</f>
        <v>#VALUE!</v>
      </c>
      <c r="AM269" s="0" t="e">
        <f aca="true">MAX(0,AL269*(1+(_xlfn.NORM.INV(RAND(),Inputs!$D$39,Inputs!$C$39)))-'Year Schedule'!$K$40+'Year Schedule'!$L$40)</f>
        <v>#VALUE!</v>
      </c>
      <c r="AN269" s="0" t="e">
        <f aca="true">MAX(0,AM269*(1+(_xlfn.NORM.INV(RAND(),Inputs!$D$39,Inputs!$C$39)))-'Year Schedule'!$K$41+'Year Schedule'!$L$41)</f>
        <v>#VALUE!</v>
      </c>
      <c r="AO269" s="0" t="e">
        <f aca="true">MAX(0,AN269*(1+(_xlfn.NORM.INV(RAND(),Inputs!$D$39,Inputs!$C$39)))-'Year Schedule'!$K$42+'Year Schedule'!$L$42)</f>
        <v>#VALUE!</v>
      </c>
      <c r="AP269" s="0" t="e">
        <f aca="true">MAX(0,AO269*(1+(_xlfn.NORM.INV(RAND(),Inputs!$D$39,Inputs!$C$39)))-'Year Schedule'!$K$43+'Year Schedule'!$L$43)</f>
        <v>#VALUE!</v>
      </c>
      <c r="AQ269" s="0" t="e">
        <f aca="true">MAX(0,AP269*(1+(_xlfn.NORM.INV(RAND(),Inputs!$D$39,Inputs!$C$39)))-'Year Schedule'!$K$44+'Year Schedule'!$L$44)</f>
        <v>#VALUE!</v>
      </c>
      <c r="AR269" s="0" t="e">
        <f aca="true">MAX(0,AQ269*(1+(_xlfn.NORM.INV(RAND(),Inputs!$D$39,Inputs!$C$39)))-'Year Schedule'!$K$45+'Year Schedule'!$L$45)</f>
        <v>#VALUE!</v>
      </c>
      <c r="AS269" s="0" t="e">
        <f aca="true">MAX(0,AR269*(1+(_xlfn.NORM.INV(RAND(),Inputs!$D$39,Inputs!$C$39)))-'Year Schedule'!$K$46+'Year Schedule'!$L$46)</f>
        <v>#VALUE!</v>
      </c>
      <c r="AT269" s="0" t="e">
        <f aca="true">MAX(0,AS269*(1+(_xlfn.NORM.INV(RAND(),Inputs!$D$39,Inputs!$C$39)))-'Year Schedule'!$K$47+'Year Schedule'!$L$47)</f>
        <v>#VALUE!</v>
      </c>
      <c r="AU269" s="0" t="e">
        <f aca="true">MAX(0,AT269*(1+(_xlfn.NORM.INV(RAND(),Inputs!$D$39,Inputs!$C$39)))-'Year Schedule'!$K$48+'Year Schedule'!$L$48)</f>
        <v>#VALUE!</v>
      </c>
      <c r="AV269" s="0" t="e">
        <f aca="true">MAX(0,AU269*(1+(_xlfn.NORM.INV(RAND(),Inputs!$D$39,Inputs!$C$39)))-'Year Schedule'!$K$49+'Year Schedule'!$L$49)</f>
        <v>#VALUE!</v>
      </c>
      <c r="AW269" s="0" t="e">
        <f aca="true">MAX(0,AV269*(1+(_xlfn.NORM.INV(RAND(),Inputs!$D$39,Inputs!$C$39)))-'Year Schedule'!$K$50+'Year Schedule'!$L$50)</f>
        <v>#VALUE!</v>
      </c>
      <c r="AX269" s="0" t="e">
        <f aca="true">MAX(0,AW269*(1+(_xlfn.NORM.INV(RAND(),Inputs!$D$39,Inputs!$C$39)))-'Year Schedule'!$K$51+'Year Schedule'!$L$51)</f>
        <v>#VALUE!</v>
      </c>
      <c r="AY269" s="0" t="e">
        <f aca="true">MAX(0,AX269*(1+(_xlfn.NORM.INV(RAND(),Inputs!$D$39,Inputs!$C$39)))-'Year Schedule'!$K$52+'Year Schedule'!$L$52)</f>
        <v>#VALUE!</v>
      </c>
      <c r="AZ269" s="0" t="e">
        <f aca="true">MAX(0,AY269*(1+(_xlfn.NORM.INV(RAND(),Inputs!$D$39,Inputs!$C$39)))-'Year Schedule'!$K$53+'Year Schedule'!$L$53)</f>
        <v>#VALUE!</v>
      </c>
      <c r="BA269" s="0" t="e">
        <f aca="false">INDEX(C269:AZ269,1,Inputs!$C$6)</f>
        <v>#VALUE!</v>
      </c>
      <c r="BB269" s="0" t="n">
        <f aca="false">IFERROR(EXP(SUMPRODUCT(LN((C269:INDEX(C269:AZ269,1,Inputs!$C$6)+$C$1004:INDEX($C$1004:$AZ$1004,1,Inputs!$C$6))/B269:INDEX(B269:AY269,1,Inputs!$C$6)))/Inputs!$C$6)-1,-1)</f>
        <v>-1</v>
      </c>
    </row>
    <row r="270" customFormat="false" ht="15" hidden="false" customHeight="true" outlineLevel="0" collapsed="false">
      <c r="A270" s="0" t="n">
        <v>268</v>
      </c>
      <c r="B270" s="177" t="n">
        <f aca="false">Inputs!$C$38</f>
        <v>0</v>
      </c>
      <c r="C270" s="0" t="e">
        <f aca="true">MAX(0,B270*(1+(_xlfn.NORM.INV(RAND(),Inputs!$D$39,Inputs!$C$39)))-'Year Schedule'!$K$4+'Year Schedule'!$L$4)</f>
        <v>#VALUE!</v>
      </c>
      <c r="D270" s="0" t="e">
        <f aca="true">MAX(0,C270*(1+(_xlfn.NORM.INV(RAND(),Inputs!$D$39,Inputs!$C$39)))-'Year Schedule'!$K$5+'Year Schedule'!$L$5)</f>
        <v>#VALUE!</v>
      </c>
      <c r="E270" s="0" t="e">
        <f aca="true">MAX(0,D270*(1+(_xlfn.NORM.INV(RAND(),Inputs!$D$39,Inputs!$C$39)))-'Year Schedule'!$K$6+'Year Schedule'!$L$6)</f>
        <v>#VALUE!</v>
      </c>
      <c r="F270" s="0" t="e">
        <f aca="true">MAX(0,E270*(1+(_xlfn.NORM.INV(RAND(),Inputs!$D$39,Inputs!$C$39)))-'Year Schedule'!$K$7+'Year Schedule'!$L$7)</f>
        <v>#VALUE!</v>
      </c>
      <c r="G270" s="0" t="e">
        <f aca="true">MAX(0,F270*(1+(_xlfn.NORM.INV(RAND(),Inputs!$D$39,Inputs!$C$39)))-'Year Schedule'!$K$8+'Year Schedule'!$L$8)</f>
        <v>#VALUE!</v>
      </c>
      <c r="H270" s="0" t="e">
        <f aca="true">MAX(0,G270*(1+(_xlfn.NORM.INV(RAND(),Inputs!$D$39,Inputs!$C$39)))-'Year Schedule'!$K$9+'Year Schedule'!$L$9)</f>
        <v>#VALUE!</v>
      </c>
      <c r="I270" s="0" t="e">
        <f aca="true">MAX(0,H270*(1+(_xlfn.NORM.INV(RAND(),Inputs!$D$39,Inputs!$C$39)))-'Year Schedule'!$K$10+'Year Schedule'!$L$10)</f>
        <v>#VALUE!</v>
      </c>
      <c r="J270" s="0" t="e">
        <f aca="true">MAX(0,I270*(1+(_xlfn.NORM.INV(RAND(),Inputs!$D$39,Inputs!$C$39)))-'Year Schedule'!$K$11+'Year Schedule'!$L$11)</f>
        <v>#VALUE!</v>
      </c>
      <c r="K270" s="0" t="e">
        <f aca="true">MAX(0,J270*(1+(_xlfn.NORM.INV(RAND(),Inputs!$D$39,Inputs!$C$39)))-'Year Schedule'!$K$12+'Year Schedule'!$L$12)</f>
        <v>#VALUE!</v>
      </c>
      <c r="L270" s="0" t="e">
        <f aca="true">MAX(0,K270*(1+(_xlfn.NORM.INV(RAND(),Inputs!$D$39,Inputs!$C$39)))-'Year Schedule'!$K$13+'Year Schedule'!$L$13)</f>
        <v>#VALUE!</v>
      </c>
      <c r="M270" s="0" t="e">
        <f aca="true">MAX(0,L270*(1+(_xlfn.NORM.INV(RAND(),Inputs!$D$39,Inputs!$C$39)))-'Year Schedule'!$K$14+'Year Schedule'!$L$14)</f>
        <v>#VALUE!</v>
      </c>
      <c r="N270" s="0" t="e">
        <f aca="true">MAX(0,M270*(1+(_xlfn.NORM.INV(RAND(),Inputs!$D$39,Inputs!$C$39)))-'Year Schedule'!$K$15+'Year Schedule'!$L$15)</f>
        <v>#VALUE!</v>
      </c>
      <c r="O270" s="0" t="e">
        <f aca="true">MAX(0,N270*(1+(_xlfn.NORM.INV(RAND(),Inputs!$D$39,Inputs!$C$39)))-'Year Schedule'!$K$16+'Year Schedule'!$L$16)</f>
        <v>#VALUE!</v>
      </c>
      <c r="P270" s="0" t="e">
        <f aca="true">MAX(0,O270*(1+(_xlfn.NORM.INV(RAND(),Inputs!$D$39,Inputs!$C$39)))-'Year Schedule'!$K$17+'Year Schedule'!$L$17)</f>
        <v>#VALUE!</v>
      </c>
      <c r="Q270" s="0" t="e">
        <f aca="true">MAX(0,P270*(1+(_xlfn.NORM.INV(RAND(),Inputs!$D$39,Inputs!$C$39)))-'Year Schedule'!$K$18+'Year Schedule'!$L$18)</f>
        <v>#VALUE!</v>
      </c>
      <c r="R270" s="0" t="e">
        <f aca="true">MAX(0,Q270*(1+(_xlfn.NORM.INV(RAND(),Inputs!$D$39,Inputs!$C$39)))-'Year Schedule'!$K$19+'Year Schedule'!$L$19)</f>
        <v>#VALUE!</v>
      </c>
      <c r="S270" s="0" t="e">
        <f aca="true">MAX(0,R270*(1+(_xlfn.NORM.INV(RAND(),Inputs!$D$39,Inputs!$C$39)))-'Year Schedule'!$K$20+'Year Schedule'!$L$20)</f>
        <v>#VALUE!</v>
      </c>
      <c r="T270" s="0" t="e">
        <f aca="true">MAX(0,S270*(1+(_xlfn.NORM.INV(RAND(),Inputs!$D$39,Inputs!$C$39)))-'Year Schedule'!$K$21+'Year Schedule'!$L$21)</f>
        <v>#VALUE!</v>
      </c>
      <c r="U270" s="0" t="e">
        <f aca="true">MAX(0,T270*(1+(_xlfn.NORM.INV(RAND(),Inputs!$D$39,Inputs!$C$39)))-'Year Schedule'!$K$22+'Year Schedule'!$L$22)</f>
        <v>#VALUE!</v>
      </c>
      <c r="V270" s="0" t="e">
        <f aca="true">MAX(0,U270*(1+(_xlfn.NORM.INV(RAND(),Inputs!$D$39,Inputs!$C$39)))-'Year Schedule'!$K$23+'Year Schedule'!$L$23)</f>
        <v>#VALUE!</v>
      </c>
      <c r="W270" s="0" t="e">
        <f aca="true">MAX(0,V270*(1+(_xlfn.NORM.INV(RAND(),Inputs!$D$39,Inputs!$C$39)))-'Year Schedule'!$K$24+'Year Schedule'!$L$24)</f>
        <v>#VALUE!</v>
      </c>
      <c r="X270" s="0" t="e">
        <f aca="true">MAX(0,W270*(1+(_xlfn.NORM.INV(RAND(),Inputs!$D$39,Inputs!$C$39)))-'Year Schedule'!$K$25+'Year Schedule'!$L$25)</f>
        <v>#VALUE!</v>
      </c>
      <c r="Y270" s="0" t="e">
        <f aca="true">MAX(0,X270*(1+(_xlfn.NORM.INV(RAND(),Inputs!$D$39,Inputs!$C$39)))-'Year Schedule'!$K$26+'Year Schedule'!$L$26)</f>
        <v>#VALUE!</v>
      </c>
      <c r="Z270" s="0" t="e">
        <f aca="true">MAX(0,Y270*(1+(_xlfn.NORM.INV(RAND(),Inputs!$D$39,Inputs!$C$39)))-'Year Schedule'!$K$27+'Year Schedule'!$L$27)</f>
        <v>#VALUE!</v>
      </c>
      <c r="AA270" s="0" t="e">
        <f aca="true">MAX(0,Z270*(1+(_xlfn.NORM.INV(RAND(),Inputs!$D$39,Inputs!$C$39)))-'Year Schedule'!$K$28+'Year Schedule'!$L$28)</f>
        <v>#VALUE!</v>
      </c>
      <c r="AB270" s="0" t="e">
        <f aca="true">MAX(0,AA270*(1+(_xlfn.NORM.INV(RAND(),Inputs!$D$39,Inputs!$C$39)))-'Year Schedule'!$K$29+'Year Schedule'!$L$29)</f>
        <v>#VALUE!</v>
      </c>
      <c r="AC270" s="0" t="e">
        <f aca="true">MAX(0,AB270*(1+(_xlfn.NORM.INV(RAND(),Inputs!$D$39,Inputs!$C$39)))-'Year Schedule'!$K$30+'Year Schedule'!$L$30)</f>
        <v>#VALUE!</v>
      </c>
      <c r="AD270" s="0" t="e">
        <f aca="true">MAX(0,AC270*(1+(_xlfn.NORM.INV(RAND(),Inputs!$D$39,Inputs!$C$39)))-'Year Schedule'!$K$31+'Year Schedule'!$L$31)</f>
        <v>#VALUE!</v>
      </c>
      <c r="AE270" s="0" t="e">
        <f aca="true">MAX(0,AD270*(1+(_xlfn.NORM.INV(RAND(),Inputs!$D$39,Inputs!$C$39)))-'Year Schedule'!$K$32+'Year Schedule'!$L$32)</f>
        <v>#VALUE!</v>
      </c>
      <c r="AF270" s="0" t="e">
        <f aca="true">MAX(0,AE270*(1+(_xlfn.NORM.INV(RAND(),Inputs!$D$39,Inputs!$C$39)))-'Year Schedule'!$K$33+'Year Schedule'!$L$33)</f>
        <v>#VALUE!</v>
      </c>
      <c r="AG270" s="0" t="e">
        <f aca="true">MAX(0,AF270*(1+(_xlfn.NORM.INV(RAND(),Inputs!$D$39,Inputs!$C$39)))-'Year Schedule'!$K$34+'Year Schedule'!$L$34)</f>
        <v>#VALUE!</v>
      </c>
      <c r="AH270" s="0" t="e">
        <f aca="true">MAX(0,AG270*(1+(_xlfn.NORM.INV(RAND(),Inputs!$D$39,Inputs!$C$39)))-'Year Schedule'!$K$35+'Year Schedule'!$L$35)</f>
        <v>#VALUE!</v>
      </c>
      <c r="AI270" s="0" t="e">
        <f aca="true">MAX(0,AH270*(1+(_xlfn.NORM.INV(RAND(),Inputs!$D$39,Inputs!$C$39)))-'Year Schedule'!$K$36+'Year Schedule'!$L$36)</f>
        <v>#VALUE!</v>
      </c>
      <c r="AJ270" s="0" t="e">
        <f aca="true">MAX(0,AI270*(1+(_xlfn.NORM.INV(RAND(),Inputs!$D$39,Inputs!$C$39)))-'Year Schedule'!$K$37+'Year Schedule'!$L$37)</f>
        <v>#VALUE!</v>
      </c>
      <c r="AK270" s="0" t="e">
        <f aca="true">MAX(0,AJ270*(1+(_xlfn.NORM.INV(RAND(),Inputs!$D$39,Inputs!$C$39)))-'Year Schedule'!$K$38+'Year Schedule'!$L$38)</f>
        <v>#VALUE!</v>
      </c>
      <c r="AL270" s="0" t="e">
        <f aca="true">MAX(0,AK270*(1+(_xlfn.NORM.INV(RAND(),Inputs!$D$39,Inputs!$C$39)))-'Year Schedule'!$K$39+'Year Schedule'!$L$39)</f>
        <v>#VALUE!</v>
      </c>
      <c r="AM270" s="0" t="e">
        <f aca="true">MAX(0,AL270*(1+(_xlfn.NORM.INV(RAND(),Inputs!$D$39,Inputs!$C$39)))-'Year Schedule'!$K$40+'Year Schedule'!$L$40)</f>
        <v>#VALUE!</v>
      </c>
      <c r="AN270" s="0" t="e">
        <f aca="true">MAX(0,AM270*(1+(_xlfn.NORM.INV(RAND(),Inputs!$D$39,Inputs!$C$39)))-'Year Schedule'!$K$41+'Year Schedule'!$L$41)</f>
        <v>#VALUE!</v>
      </c>
      <c r="AO270" s="0" t="e">
        <f aca="true">MAX(0,AN270*(1+(_xlfn.NORM.INV(RAND(),Inputs!$D$39,Inputs!$C$39)))-'Year Schedule'!$K$42+'Year Schedule'!$L$42)</f>
        <v>#VALUE!</v>
      </c>
      <c r="AP270" s="0" t="e">
        <f aca="true">MAX(0,AO270*(1+(_xlfn.NORM.INV(RAND(),Inputs!$D$39,Inputs!$C$39)))-'Year Schedule'!$K$43+'Year Schedule'!$L$43)</f>
        <v>#VALUE!</v>
      </c>
      <c r="AQ270" s="0" t="e">
        <f aca="true">MAX(0,AP270*(1+(_xlfn.NORM.INV(RAND(),Inputs!$D$39,Inputs!$C$39)))-'Year Schedule'!$K$44+'Year Schedule'!$L$44)</f>
        <v>#VALUE!</v>
      </c>
      <c r="AR270" s="0" t="e">
        <f aca="true">MAX(0,AQ270*(1+(_xlfn.NORM.INV(RAND(),Inputs!$D$39,Inputs!$C$39)))-'Year Schedule'!$K$45+'Year Schedule'!$L$45)</f>
        <v>#VALUE!</v>
      </c>
      <c r="AS270" s="0" t="e">
        <f aca="true">MAX(0,AR270*(1+(_xlfn.NORM.INV(RAND(),Inputs!$D$39,Inputs!$C$39)))-'Year Schedule'!$K$46+'Year Schedule'!$L$46)</f>
        <v>#VALUE!</v>
      </c>
      <c r="AT270" s="0" t="e">
        <f aca="true">MAX(0,AS270*(1+(_xlfn.NORM.INV(RAND(),Inputs!$D$39,Inputs!$C$39)))-'Year Schedule'!$K$47+'Year Schedule'!$L$47)</f>
        <v>#VALUE!</v>
      </c>
      <c r="AU270" s="0" t="e">
        <f aca="true">MAX(0,AT270*(1+(_xlfn.NORM.INV(RAND(),Inputs!$D$39,Inputs!$C$39)))-'Year Schedule'!$K$48+'Year Schedule'!$L$48)</f>
        <v>#VALUE!</v>
      </c>
      <c r="AV270" s="0" t="e">
        <f aca="true">MAX(0,AU270*(1+(_xlfn.NORM.INV(RAND(),Inputs!$D$39,Inputs!$C$39)))-'Year Schedule'!$K$49+'Year Schedule'!$L$49)</f>
        <v>#VALUE!</v>
      </c>
      <c r="AW270" s="0" t="e">
        <f aca="true">MAX(0,AV270*(1+(_xlfn.NORM.INV(RAND(),Inputs!$D$39,Inputs!$C$39)))-'Year Schedule'!$K$50+'Year Schedule'!$L$50)</f>
        <v>#VALUE!</v>
      </c>
      <c r="AX270" s="0" t="e">
        <f aca="true">MAX(0,AW270*(1+(_xlfn.NORM.INV(RAND(),Inputs!$D$39,Inputs!$C$39)))-'Year Schedule'!$K$51+'Year Schedule'!$L$51)</f>
        <v>#VALUE!</v>
      </c>
      <c r="AY270" s="0" t="e">
        <f aca="true">MAX(0,AX270*(1+(_xlfn.NORM.INV(RAND(),Inputs!$D$39,Inputs!$C$39)))-'Year Schedule'!$K$52+'Year Schedule'!$L$52)</f>
        <v>#VALUE!</v>
      </c>
      <c r="AZ270" s="0" t="e">
        <f aca="true">MAX(0,AY270*(1+(_xlfn.NORM.INV(RAND(),Inputs!$D$39,Inputs!$C$39)))-'Year Schedule'!$K$53+'Year Schedule'!$L$53)</f>
        <v>#VALUE!</v>
      </c>
      <c r="BA270" s="0" t="e">
        <f aca="false">INDEX(C270:AZ270,1,Inputs!$C$6)</f>
        <v>#VALUE!</v>
      </c>
      <c r="BB270" s="0" t="n">
        <f aca="false">IFERROR(EXP(SUMPRODUCT(LN((C270:INDEX(C270:AZ270,1,Inputs!$C$6)+$C$1004:INDEX($C$1004:$AZ$1004,1,Inputs!$C$6))/B270:INDEX(B270:AY270,1,Inputs!$C$6)))/Inputs!$C$6)-1,-1)</f>
        <v>-1</v>
      </c>
    </row>
    <row r="271" customFormat="false" ht="15" hidden="false" customHeight="true" outlineLevel="0" collapsed="false">
      <c r="A271" s="0" t="n">
        <v>269</v>
      </c>
      <c r="B271" s="177" t="n">
        <f aca="false">Inputs!$C$38</f>
        <v>0</v>
      </c>
      <c r="C271" s="0" t="e">
        <f aca="true">MAX(0,B271*(1+(_xlfn.NORM.INV(RAND(),Inputs!$D$39,Inputs!$C$39)))-'Year Schedule'!$K$4+'Year Schedule'!$L$4)</f>
        <v>#VALUE!</v>
      </c>
      <c r="D271" s="0" t="e">
        <f aca="true">MAX(0,C271*(1+(_xlfn.NORM.INV(RAND(),Inputs!$D$39,Inputs!$C$39)))-'Year Schedule'!$K$5+'Year Schedule'!$L$5)</f>
        <v>#VALUE!</v>
      </c>
      <c r="E271" s="0" t="e">
        <f aca="true">MAX(0,D271*(1+(_xlfn.NORM.INV(RAND(),Inputs!$D$39,Inputs!$C$39)))-'Year Schedule'!$K$6+'Year Schedule'!$L$6)</f>
        <v>#VALUE!</v>
      </c>
      <c r="F271" s="0" t="e">
        <f aca="true">MAX(0,E271*(1+(_xlfn.NORM.INV(RAND(),Inputs!$D$39,Inputs!$C$39)))-'Year Schedule'!$K$7+'Year Schedule'!$L$7)</f>
        <v>#VALUE!</v>
      </c>
      <c r="G271" s="0" t="e">
        <f aca="true">MAX(0,F271*(1+(_xlfn.NORM.INV(RAND(),Inputs!$D$39,Inputs!$C$39)))-'Year Schedule'!$K$8+'Year Schedule'!$L$8)</f>
        <v>#VALUE!</v>
      </c>
      <c r="H271" s="0" t="e">
        <f aca="true">MAX(0,G271*(1+(_xlfn.NORM.INV(RAND(),Inputs!$D$39,Inputs!$C$39)))-'Year Schedule'!$K$9+'Year Schedule'!$L$9)</f>
        <v>#VALUE!</v>
      </c>
      <c r="I271" s="0" t="e">
        <f aca="true">MAX(0,H271*(1+(_xlfn.NORM.INV(RAND(),Inputs!$D$39,Inputs!$C$39)))-'Year Schedule'!$K$10+'Year Schedule'!$L$10)</f>
        <v>#VALUE!</v>
      </c>
      <c r="J271" s="0" t="e">
        <f aca="true">MAX(0,I271*(1+(_xlfn.NORM.INV(RAND(),Inputs!$D$39,Inputs!$C$39)))-'Year Schedule'!$K$11+'Year Schedule'!$L$11)</f>
        <v>#VALUE!</v>
      </c>
      <c r="K271" s="0" t="e">
        <f aca="true">MAX(0,J271*(1+(_xlfn.NORM.INV(RAND(),Inputs!$D$39,Inputs!$C$39)))-'Year Schedule'!$K$12+'Year Schedule'!$L$12)</f>
        <v>#VALUE!</v>
      </c>
      <c r="L271" s="0" t="e">
        <f aca="true">MAX(0,K271*(1+(_xlfn.NORM.INV(RAND(),Inputs!$D$39,Inputs!$C$39)))-'Year Schedule'!$K$13+'Year Schedule'!$L$13)</f>
        <v>#VALUE!</v>
      </c>
      <c r="M271" s="0" t="e">
        <f aca="true">MAX(0,L271*(1+(_xlfn.NORM.INV(RAND(),Inputs!$D$39,Inputs!$C$39)))-'Year Schedule'!$K$14+'Year Schedule'!$L$14)</f>
        <v>#VALUE!</v>
      </c>
      <c r="N271" s="0" t="e">
        <f aca="true">MAX(0,M271*(1+(_xlfn.NORM.INV(RAND(),Inputs!$D$39,Inputs!$C$39)))-'Year Schedule'!$K$15+'Year Schedule'!$L$15)</f>
        <v>#VALUE!</v>
      </c>
      <c r="O271" s="0" t="e">
        <f aca="true">MAX(0,N271*(1+(_xlfn.NORM.INV(RAND(),Inputs!$D$39,Inputs!$C$39)))-'Year Schedule'!$K$16+'Year Schedule'!$L$16)</f>
        <v>#VALUE!</v>
      </c>
      <c r="P271" s="0" t="e">
        <f aca="true">MAX(0,O271*(1+(_xlfn.NORM.INV(RAND(),Inputs!$D$39,Inputs!$C$39)))-'Year Schedule'!$K$17+'Year Schedule'!$L$17)</f>
        <v>#VALUE!</v>
      </c>
      <c r="Q271" s="0" t="e">
        <f aca="true">MAX(0,P271*(1+(_xlfn.NORM.INV(RAND(),Inputs!$D$39,Inputs!$C$39)))-'Year Schedule'!$K$18+'Year Schedule'!$L$18)</f>
        <v>#VALUE!</v>
      </c>
      <c r="R271" s="0" t="e">
        <f aca="true">MAX(0,Q271*(1+(_xlfn.NORM.INV(RAND(),Inputs!$D$39,Inputs!$C$39)))-'Year Schedule'!$K$19+'Year Schedule'!$L$19)</f>
        <v>#VALUE!</v>
      </c>
      <c r="S271" s="0" t="e">
        <f aca="true">MAX(0,R271*(1+(_xlfn.NORM.INV(RAND(),Inputs!$D$39,Inputs!$C$39)))-'Year Schedule'!$K$20+'Year Schedule'!$L$20)</f>
        <v>#VALUE!</v>
      </c>
      <c r="T271" s="0" t="e">
        <f aca="true">MAX(0,S271*(1+(_xlfn.NORM.INV(RAND(),Inputs!$D$39,Inputs!$C$39)))-'Year Schedule'!$K$21+'Year Schedule'!$L$21)</f>
        <v>#VALUE!</v>
      </c>
      <c r="U271" s="0" t="e">
        <f aca="true">MAX(0,T271*(1+(_xlfn.NORM.INV(RAND(),Inputs!$D$39,Inputs!$C$39)))-'Year Schedule'!$K$22+'Year Schedule'!$L$22)</f>
        <v>#VALUE!</v>
      </c>
      <c r="V271" s="0" t="e">
        <f aca="true">MAX(0,U271*(1+(_xlfn.NORM.INV(RAND(),Inputs!$D$39,Inputs!$C$39)))-'Year Schedule'!$K$23+'Year Schedule'!$L$23)</f>
        <v>#VALUE!</v>
      </c>
      <c r="W271" s="0" t="e">
        <f aca="true">MAX(0,V271*(1+(_xlfn.NORM.INV(RAND(),Inputs!$D$39,Inputs!$C$39)))-'Year Schedule'!$K$24+'Year Schedule'!$L$24)</f>
        <v>#VALUE!</v>
      </c>
      <c r="X271" s="0" t="e">
        <f aca="true">MAX(0,W271*(1+(_xlfn.NORM.INV(RAND(),Inputs!$D$39,Inputs!$C$39)))-'Year Schedule'!$K$25+'Year Schedule'!$L$25)</f>
        <v>#VALUE!</v>
      </c>
      <c r="Y271" s="0" t="e">
        <f aca="true">MAX(0,X271*(1+(_xlfn.NORM.INV(RAND(),Inputs!$D$39,Inputs!$C$39)))-'Year Schedule'!$K$26+'Year Schedule'!$L$26)</f>
        <v>#VALUE!</v>
      </c>
      <c r="Z271" s="0" t="e">
        <f aca="true">MAX(0,Y271*(1+(_xlfn.NORM.INV(RAND(),Inputs!$D$39,Inputs!$C$39)))-'Year Schedule'!$K$27+'Year Schedule'!$L$27)</f>
        <v>#VALUE!</v>
      </c>
      <c r="AA271" s="0" t="e">
        <f aca="true">MAX(0,Z271*(1+(_xlfn.NORM.INV(RAND(),Inputs!$D$39,Inputs!$C$39)))-'Year Schedule'!$K$28+'Year Schedule'!$L$28)</f>
        <v>#VALUE!</v>
      </c>
      <c r="AB271" s="0" t="e">
        <f aca="true">MAX(0,AA271*(1+(_xlfn.NORM.INV(RAND(),Inputs!$D$39,Inputs!$C$39)))-'Year Schedule'!$K$29+'Year Schedule'!$L$29)</f>
        <v>#VALUE!</v>
      </c>
      <c r="AC271" s="0" t="e">
        <f aca="true">MAX(0,AB271*(1+(_xlfn.NORM.INV(RAND(),Inputs!$D$39,Inputs!$C$39)))-'Year Schedule'!$K$30+'Year Schedule'!$L$30)</f>
        <v>#VALUE!</v>
      </c>
      <c r="AD271" s="0" t="e">
        <f aca="true">MAX(0,AC271*(1+(_xlfn.NORM.INV(RAND(),Inputs!$D$39,Inputs!$C$39)))-'Year Schedule'!$K$31+'Year Schedule'!$L$31)</f>
        <v>#VALUE!</v>
      </c>
      <c r="AE271" s="0" t="e">
        <f aca="true">MAX(0,AD271*(1+(_xlfn.NORM.INV(RAND(),Inputs!$D$39,Inputs!$C$39)))-'Year Schedule'!$K$32+'Year Schedule'!$L$32)</f>
        <v>#VALUE!</v>
      </c>
      <c r="AF271" s="0" t="e">
        <f aca="true">MAX(0,AE271*(1+(_xlfn.NORM.INV(RAND(),Inputs!$D$39,Inputs!$C$39)))-'Year Schedule'!$K$33+'Year Schedule'!$L$33)</f>
        <v>#VALUE!</v>
      </c>
      <c r="AG271" s="0" t="e">
        <f aca="true">MAX(0,AF271*(1+(_xlfn.NORM.INV(RAND(),Inputs!$D$39,Inputs!$C$39)))-'Year Schedule'!$K$34+'Year Schedule'!$L$34)</f>
        <v>#VALUE!</v>
      </c>
      <c r="AH271" s="0" t="e">
        <f aca="true">MAX(0,AG271*(1+(_xlfn.NORM.INV(RAND(),Inputs!$D$39,Inputs!$C$39)))-'Year Schedule'!$K$35+'Year Schedule'!$L$35)</f>
        <v>#VALUE!</v>
      </c>
      <c r="AI271" s="0" t="e">
        <f aca="true">MAX(0,AH271*(1+(_xlfn.NORM.INV(RAND(),Inputs!$D$39,Inputs!$C$39)))-'Year Schedule'!$K$36+'Year Schedule'!$L$36)</f>
        <v>#VALUE!</v>
      </c>
      <c r="AJ271" s="0" t="e">
        <f aca="true">MAX(0,AI271*(1+(_xlfn.NORM.INV(RAND(),Inputs!$D$39,Inputs!$C$39)))-'Year Schedule'!$K$37+'Year Schedule'!$L$37)</f>
        <v>#VALUE!</v>
      </c>
      <c r="AK271" s="0" t="e">
        <f aca="true">MAX(0,AJ271*(1+(_xlfn.NORM.INV(RAND(),Inputs!$D$39,Inputs!$C$39)))-'Year Schedule'!$K$38+'Year Schedule'!$L$38)</f>
        <v>#VALUE!</v>
      </c>
      <c r="AL271" s="0" t="e">
        <f aca="true">MAX(0,AK271*(1+(_xlfn.NORM.INV(RAND(),Inputs!$D$39,Inputs!$C$39)))-'Year Schedule'!$K$39+'Year Schedule'!$L$39)</f>
        <v>#VALUE!</v>
      </c>
      <c r="AM271" s="0" t="e">
        <f aca="true">MAX(0,AL271*(1+(_xlfn.NORM.INV(RAND(),Inputs!$D$39,Inputs!$C$39)))-'Year Schedule'!$K$40+'Year Schedule'!$L$40)</f>
        <v>#VALUE!</v>
      </c>
      <c r="AN271" s="0" t="e">
        <f aca="true">MAX(0,AM271*(1+(_xlfn.NORM.INV(RAND(),Inputs!$D$39,Inputs!$C$39)))-'Year Schedule'!$K$41+'Year Schedule'!$L$41)</f>
        <v>#VALUE!</v>
      </c>
      <c r="AO271" s="0" t="e">
        <f aca="true">MAX(0,AN271*(1+(_xlfn.NORM.INV(RAND(),Inputs!$D$39,Inputs!$C$39)))-'Year Schedule'!$K$42+'Year Schedule'!$L$42)</f>
        <v>#VALUE!</v>
      </c>
      <c r="AP271" s="0" t="e">
        <f aca="true">MAX(0,AO271*(1+(_xlfn.NORM.INV(RAND(),Inputs!$D$39,Inputs!$C$39)))-'Year Schedule'!$K$43+'Year Schedule'!$L$43)</f>
        <v>#VALUE!</v>
      </c>
      <c r="AQ271" s="0" t="e">
        <f aca="true">MAX(0,AP271*(1+(_xlfn.NORM.INV(RAND(),Inputs!$D$39,Inputs!$C$39)))-'Year Schedule'!$K$44+'Year Schedule'!$L$44)</f>
        <v>#VALUE!</v>
      </c>
      <c r="AR271" s="0" t="e">
        <f aca="true">MAX(0,AQ271*(1+(_xlfn.NORM.INV(RAND(),Inputs!$D$39,Inputs!$C$39)))-'Year Schedule'!$K$45+'Year Schedule'!$L$45)</f>
        <v>#VALUE!</v>
      </c>
      <c r="AS271" s="0" t="e">
        <f aca="true">MAX(0,AR271*(1+(_xlfn.NORM.INV(RAND(),Inputs!$D$39,Inputs!$C$39)))-'Year Schedule'!$K$46+'Year Schedule'!$L$46)</f>
        <v>#VALUE!</v>
      </c>
      <c r="AT271" s="0" t="e">
        <f aca="true">MAX(0,AS271*(1+(_xlfn.NORM.INV(RAND(),Inputs!$D$39,Inputs!$C$39)))-'Year Schedule'!$K$47+'Year Schedule'!$L$47)</f>
        <v>#VALUE!</v>
      </c>
      <c r="AU271" s="0" t="e">
        <f aca="true">MAX(0,AT271*(1+(_xlfn.NORM.INV(RAND(),Inputs!$D$39,Inputs!$C$39)))-'Year Schedule'!$K$48+'Year Schedule'!$L$48)</f>
        <v>#VALUE!</v>
      </c>
      <c r="AV271" s="0" t="e">
        <f aca="true">MAX(0,AU271*(1+(_xlfn.NORM.INV(RAND(),Inputs!$D$39,Inputs!$C$39)))-'Year Schedule'!$K$49+'Year Schedule'!$L$49)</f>
        <v>#VALUE!</v>
      </c>
      <c r="AW271" s="0" t="e">
        <f aca="true">MAX(0,AV271*(1+(_xlfn.NORM.INV(RAND(),Inputs!$D$39,Inputs!$C$39)))-'Year Schedule'!$K$50+'Year Schedule'!$L$50)</f>
        <v>#VALUE!</v>
      </c>
      <c r="AX271" s="0" t="e">
        <f aca="true">MAX(0,AW271*(1+(_xlfn.NORM.INV(RAND(),Inputs!$D$39,Inputs!$C$39)))-'Year Schedule'!$K$51+'Year Schedule'!$L$51)</f>
        <v>#VALUE!</v>
      </c>
      <c r="AY271" s="0" t="e">
        <f aca="true">MAX(0,AX271*(1+(_xlfn.NORM.INV(RAND(),Inputs!$D$39,Inputs!$C$39)))-'Year Schedule'!$K$52+'Year Schedule'!$L$52)</f>
        <v>#VALUE!</v>
      </c>
      <c r="AZ271" s="0" t="e">
        <f aca="true">MAX(0,AY271*(1+(_xlfn.NORM.INV(RAND(),Inputs!$D$39,Inputs!$C$39)))-'Year Schedule'!$K$53+'Year Schedule'!$L$53)</f>
        <v>#VALUE!</v>
      </c>
      <c r="BA271" s="0" t="e">
        <f aca="false">INDEX(C271:AZ271,1,Inputs!$C$6)</f>
        <v>#VALUE!</v>
      </c>
      <c r="BB271" s="0" t="n">
        <f aca="false">IFERROR(EXP(SUMPRODUCT(LN((C271:INDEX(C271:AZ271,1,Inputs!$C$6)+$C$1004:INDEX($C$1004:$AZ$1004,1,Inputs!$C$6))/B271:INDEX(B271:AY271,1,Inputs!$C$6)))/Inputs!$C$6)-1,-1)</f>
        <v>-1</v>
      </c>
    </row>
    <row r="272" customFormat="false" ht="15" hidden="false" customHeight="true" outlineLevel="0" collapsed="false">
      <c r="A272" s="0" t="n">
        <v>270</v>
      </c>
      <c r="B272" s="177" t="n">
        <f aca="false">Inputs!$C$38</f>
        <v>0</v>
      </c>
      <c r="C272" s="0" t="e">
        <f aca="true">MAX(0,B272*(1+(_xlfn.NORM.INV(RAND(),Inputs!$D$39,Inputs!$C$39)))-'Year Schedule'!$K$4+'Year Schedule'!$L$4)</f>
        <v>#VALUE!</v>
      </c>
      <c r="D272" s="0" t="e">
        <f aca="true">MAX(0,C272*(1+(_xlfn.NORM.INV(RAND(),Inputs!$D$39,Inputs!$C$39)))-'Year Schedule'!$K$5+'Year Schedule'!$L$5)</f>
        <v>#VALUE!</v>
      </c>
      <c r="E272" s="0" t="e">
        <f aca="true">MAX(0,D272*(1+(_xlfn.NORM.INV(RAND(),Inputs!$D$39,Inputs!$C$39)))-'Year Schedule'!$K$6+'Year Schedule'!$L$6)</f>
        <v>#VALUE!</v>
      </c>
      <c r="F272" s="0" t="e">
        <f aca="true">MAX(0,E272*(1+(_xlfn.NORM.INV(RAND(),Inputs!$D$39,Inputs!$C$39)))-'Year Schedule'!$K$7+'Year Schedule'!$L$7)</f>
        <v>#VALUE!</v>
      </c>
      <c r="G272" s="0" t="e">
        <f aca="true">MAX(0,F272*(1+(_xlfn.NORM.INV(RAND(),Inputs!$D$39,Inputs!$C$39)))-'Year Schedule'!$K$8+'Year Schedule'!$L$8)</f>
        <v>#VALUE!</v>
      </c>
      <c r="H272" s="0" t="e">
        <f aca="true">MAX(0,G272*(1+(_xlfn.NORM.INV(RAND(),Inputs!$D$39,Inputs!$C$39)))-'Year Schedule'!$K$9+'Year Schedule'!$L$9)</f>
        <v>#VALUE!</v>
      </c>
      <c r="I272" s="0" t="e">
        <f aca="true">MAX(0,H272*(1+(_xlfn.NORM.INV(RAND(),Inputs!$D$39,Inputs!$C$39)))-'Year Schedule'!$K$10+'Year Schedule'!$L$10)</f>
        <v>#VALUE!</v>
      </c>
      <c r="J272" s="0" t="e">
        <f aca="true">MAX(0,I272*(1+(_xlfn.NORM.INV(RAND(),Inputs!$D$39,Inputs!$C$39)))-'Year Schedule'!$K$11+'Year Schedule'!$L$11)</f>
        <v>#VALUE!</v>
      </c>
      <c r="K272" s="0" t="e">
        <f aca="true">MAX(0,J272*(1+(_xlfn.NORM.INV(RAND(),Inputs!$D$39,Inputs!$C$39)))-'Year Schedule'!$K$12+'Year Schedule'!$L$12)</f>
        <v>#VALUE!</v>
      </c>
      <c r="L272" s="0" t="e">
        <f aca="true">MAX(0,K272*(1+(_xlfn.NORM.INV(RAND(),Inputs!$D$39,Inputs!$C$39)))-'Year Schedule'!$K$13+'Year Schedule'!$L$13)</f>
        <v>#VALUE!</v>
      </c>
      <c r="M272" s="0" t="e">
        <f aca="true">MAX(0,L272*(1+(_xlfn.NORM.INV(RAND(),Inputs!$D$39,Inputs!$C$39)))-'Year Schedule'!$K$14+'Year Schedule'!$L$14)</f>
        <v>#VALUE!</v>
      </c>
      <c r="N272" s="0" t="e">
        <f aca="true">MAX(0,M272*(1+(_xlfn.NORM.INV(RAND(),Inputs!$D$39,Inputs!$C$39)))-'Year Schedule'!$K$15+'Year Schedule'!$L$15)</f>
        <v>#VALUE!</v>
      </c>
      <c r="O272" s="0" t="e">
        <f aca="true">MAX(0,N272*(1+(_xlfn.NORM.INV(RAND(),Inputs!$D$39,Inputs!$C$39)))-'Year Schedule'!$K$16+'Year Schedule'!$L$16)</f>
        <v>#VALUE!</v>
      </c>
      <c r="P272" s="0" t="e">
        <f aca="true">MAX(0,O272*(1+(_xlfn.NORM.INV(RAND(),Inputs!$D$39,Inputs!$C$39)))-'Year Schedule'!$K$17+'Year Schedule'!$L$17)</f>
        <v>#VALUE!</v>
      </c>
      <c r="Q272" s="0" t="e">
        <f aca="true">MAX(0,P272*(1+(_xlfn.NORM.INV(RAND(),Inputs!$D$39,Inputs!$C$39)))-'Year Schedule'!$K$18+'Year Schedule'!$L$18)</f>
        <v>#VALUE!</v>
      </c>
      <c r="R272" s="0" t="e">
        <f aca="true">MAX(0,Q272*(1+(_xlfn.NORM.INV(RAND(),Inputs!$D$39,Inputs!$C$39)))-'Year Schedule'!$K$19+'Year Schedule'!$L$19)</f>
        <v>#VALUE!</v>
      </c>
      <c r="S272" s="0" t="e">
        <f aca="true">MAX(0,R272*(1+(_xlfn.NORM.INV(RAND(),Inputs!$D$39,Inputs!$C$39)))-'Year Schedule'!$K$20+'Year Schedule'!$L$20)</f>
        <v>#VALUE!</v>
      </c>
      <c r="T272" s="0" t="e">
        <f aca="true">MAX(0,S272*(1+(_xlfn.NORM.INV(RAND(),Inputs!$D$39,Inputs!$C$39)))-'Year Schedule'!$K$21+'Year Schedule'!$L$21)</f>
        <v>#VALUE!</v>
      </c>
      <c r="U272" s="0" t="e">
        <f aca="true">MAX(0,T272*(1+(_xlfn.NORM.INV(RAND(),Inputs!$D$39,Inputs!$C$39)))-'Year Schedule'!$K$22+'Year Schedule'!$L$22)</f>
        <v>#VALUE!</v>
      </c>
      <c r="V272" s="0" t="e">
        <f aca="true">MAX(0,U272*(1+(_xlfn.NORM.INV(RAND(),Inputs!$D$39,Inputs!$C$39)))-'Year Schedule'!$K$23+'Year Schedule'!$L$23)</f>
        <v>#VALUE!</v>
      </c>
      <c r="W272" s="0" t="e">
        <f aca="true">MAX(0,V272*(1+(_xlfn.NORM.INV(RAND(),Inputs!$D$39,Inputs!$C$39)))-'Year Schedule'!$K$24+'Year Schedule'!$L$24)</f>
        <v>#VALUE!</v>
      </c>
      <c r="X272" s="0" t="e">
        <f aca="true">MAX(0,W272*(1+(_xlfn.NORM.INV(RAND(),Inputs!$D$39,Inputs!$C$39)))-'Year Schedule'!$K$25+'Year Schedule'!$L$25)</f>
        <v>#VALUE!</v>
      </c>
      <c r="Y272" s="0" t="e">
        <f aca="true">MAX(0,X272*(1+(_xlfn.NORM.INV(RAND(),Inputs!$D$39,Inputs!$C$39)))-'Year Schedule'!$K$26+'Year Schedule'!$L$26)</f>
        <v>#VALUE!</v>
      </c>
      <c r="Z272" s="0" t="e">
        <f aca="true">MAX(0,Y272*(1+(_xlfn.NORM.INV(RAND(),Inputs!$D$39,Inputs!$C$39)))-'Year Schedule'!$K$27+'Year Schedule'!$L$27)</f>
        <v>#VALUE!</v>
      </c>
      <c r="AA272" s="0" t="e">
        <f aca="true">MAX(0,Z272*(1+(_xlfn.NORM.INV(RAND(),Inputs!$D$39,Inputs!$C$39)))-'Year Schedule'!$K$28+'Year Schedule'!$L$28)</f>
        <v>#VALUE!</v>
      </c>
      <c r="AB272" s="0" t="e">
        <f aca="true">MAX(0,AA272*(1+(_xlfn.NORM.INV(RAND(),Inputs!$D$39,Inputs!$C$39)))-'Year Schedule'!$K$29+'Year Schedule'!$L$29)</f>
        <v>#VALUE!</v>
      </c>
      <c r="AC272" s="0" t="e">
        <f aca="true">MAX(0,AB272*(1+(_xlfn.NORM.INV(RAND(),Inputs!$D$39,Inputs!$C$39)))-'Year Schedule'!$K$30+'Year Schedule'!$L$30)</f>
        <v>#VALUE!</v>
      </c>
      <c r="AD272" s="0" t="e">
        <f aca="true">MAX(0,AC272*(1+(_xlfn.NORM.INV(RAND(),Inputs!$D$39,Inputs!$C$39)))-'Year Schedule'!$K$31+'Year Schedule'!$L$31)</f>
        <v>#VALUE!</v>
      </c>
      <c r="AE272" s="0" t="e">
        <f aca="true">MAX(0,AD272*(1+(_xlfn.NORM.INV(RAND(),Inputs!$D$39,Inputs!$C$39)))-'Year Schedule'!$K$32+'Year Schedule'!$L$32)</f>
        <v>#VALUE!</v>
      </c>
      <c r="AF272" s="0" t="e">
        <f aca="true">MAX(0,AE272*(1+(_xlfn.NORM.INV(RAND(),Inputs!$D$39,Inputs!$C$39)))-'Year Schedule'!$K$33+'Year Schedule'!$L$33)</f>
        <v>#VALUE!</v>
      </c>
      <c r="AG272" s="0" t="e">
        <f aca="true">MAX(0,AF272*(1+(_xlfn.NORM.INV(RAND(),Inputs!$D$39,Inputs!$C$39)))-'Year Schedule'!$K$34+'Year Schedule'!$L$34)</f>
        <v>#VALUE!</v>
      </c>
      <c r="AH272" s="0" t="e">
        <f aca="true">MAX(0,AG272*(1+(_xlfn.NORM.INV(RAND(),Inputs!$D$39,Inputs!$C$39)))-'Year Schedule'!$K$35+'Year Schedule'!$L$35)</f>
        <v>#VALUE!</v>
      </c>
      <c r="AI272" s="0" t="e">
        <f aca="true">MAX(0,AH272*(1+(_xlfn.NORM.INV(RAND(),Inputs!$D$39,Inputs!$C$39)))-'Year Schedule'!$K$36+'Year Schedule'!$L$36)</f>
        <v>#VALUE!</v>
      </c>
      <c r="AJ272" s="0" t="e">
        <f aca="true">MAX(0,AI272*(1+(_xlfn.NORM.INV(RAND(),Inputs!$D$39,Inputs!$C$39)))-'Year Schedule'!$K$37+'Year Schedule'!$L$37)</f>
        <v>#VALUE!</v>
      </c>
      <c r="AK272" s="0" t="e">
        <f aca="true">MAX(0,AJ272*(1+(_xlfn.NORM.INV(RAND(),Inputs!$D$39,Inputs!$C$39)))-'Year Schedule'!$K$38+'Year Schedule'!$L$38)</f>
        <v>#VALUE!</v>
      </c>
      <c r="AL272" s="0" t="e">
        <f aca="true">MAX(0,AK272*(1+(_xlfn.NORM.INV(RAND(),Inputs!$D$39,Inputs!$C$39)))-'Year Schedule'!$K$39+'Year Schedule'!$L$39)</f>
        <v>#VALUE!</v>
      </c>
      <c r="AM272" s="0" t="e">
        <f aca="true">MAX(0,AL272*(1+(_xlfn.NORM.INV(RAND(),Inputs!$D$39,Inputs!$C$39)))-'Year Schedule'!$K$40+'Year Schedule'!$L$40)</f>
        <v>#VALUE!</v>
      </c>
      <c r="AN272" s="0" t="e">
        <f aca="true">MAX(0,AM272*(1+(_xlfn.NORM.INV(RAND(),Inputs!$D$39,Inputs!$C$39)))-'Year Schedule'!$K$41+'Year Schedule'!$L$41)</f>
        <v>#VALUE!</v>
      </c>
      <c r="AO272" s="0" t="e">
        <f aca="true">MAX(0,AN272*(1+(_xlfn.NORM.INV(RAND(),Inputs!$D$39,Inputs!$C$39)))-'Year Schedule'!$K$42+'Year Schedule'!$L$42)</f>
        <v>#VALUE!</v>
      </c>
      <c r="AP272" s="0" t="e">
        <f aca="true">MAX(0,AO272*(1+(_xlfn.NORM.INV(RAND(),Inputs!$D$39,Inputs!$C$39)))-'Year Schedule'!$K$43+'Year Schedule'!$L$43)</f>
        <v>#VALUE!</v>
      </c>
      <c r="AQ272" s="0" t="e">
        <f aca="true">MAX(0,AP272*(1+(_xlfn.NORM.INV(RAND(),Inputs!$D$39,Inputs!$C$39)))-'Year Schedule'!$K$44+'Year Schedule'!$L$44)</f>
        <v>#VALUE!</v>
      </c>
      <c r="AR272" s="0" t="e">
        <f aca="true">MAX(0,AQ272*(1+(_xlfn.NORM.INV(RAND(),Inputs!$D$39,Inputs!$C$39)))-'Year Schedule'!$K$45+'Year Schedule'!$L$45)</f>
        <v>#VALUE!</v>
      </c>
      <c r="AS272" s="0" t="e">
        <f aca="true">MAX(0,AR272*(1+(_xlfn.NORM.INV(RAND(),Inputs!$D$39,Inputs!$C$39)))-'Year Schedule'!$K$46+'Year Schedule'!$L$46)</f>
        <v>#VALUE!</v>
      </c>
      <c r="AT272" s="0" t="e">
        <f aca="true">MAX(0,AS272*(1+(_xlfn.NORM.INV(RAND(),Inputs!$D$39,Inputs!$C$39)))-'Year Schedule'!$K$47+'Year Schedule'!$L$47)</f>
        <v>#VALUE!</v>
      </c>
      <c r="AU272" s="0" t="e">
        <f aca="true">MAX(0,AT272*(1+(_xlfn.NORM.INV(RAND(),Inputs!$D$39,Inputs!$C$39)))-'Year Schedule'!$K$48+'Year Schedule'!$L$48)</f>
        <v>#VALUE!</v>
      </c>
      <c r="AV272" s="0" t="e">
        <f aca="true">MAX(0,AU272*(1+(_xlfn.NORM.INV(RAND(),Inputs!$D$39,Inputs!$C$39)))-'Year Schedule'!$K$49+'Year Schedule'!$L$49)</f>
        <v>#VALUE!</v>
      </c>
      <c r="AW272" s="0" t="e">
        <f aca="true">MAX(0,AV272*(1+(_xlfn.NORM.INV(RAND(),Inputs!$D$39,Inputs!$C$39)))-'Year Schedule'!$K$50+'Year Schedule'!$L$50)</f>
        <v>#VALUE!</v>
      </c>
      <c r="AX272" s="0" t="e">
        <f aca="true">MAX(0,AW272*(1+(_xlfn.NORM.INV(RAND(),Inputs!$D$39,Inputs!$C$39)))-'Year Schedule'!$K$51+'Year Schedule'!$L$51)</f>
        <v>#VALUE!</v>
      </c>
      <c r="AY272" s="0" t="e">
        <f aca="true">MAX(0,AX272*(1+(_xlfn.NORM.INV(RAND(),Inputs!$D$39,Inputs!$C$39)))-'Year Schedule'!$K$52+'Year Schedule'!$L$52)</f>
        <v>#VALUE!</v>
      </c>
      <c r="AZ272" s="0" t="e">
        <f aca="true">MAX(0,AY272*(1+(_xlfn.NORM.INV(RAND(),Inputs!$D$39,Inputs!$C$39)))-'Year Schedule'!$K$53+'Year Schedule'!$L$53)</f>
        <v>#VALUE!</v>
      </c>
      <c r="BA272" s="0" t="e">
        <f aca="false">INDEX(C272:AZ272,1,Inputs!$C$6)</f>
        <v>#VALUE!</v>
      </c>
      <c r="BB272" s="0" t="n">
        <f aca="false">IFERROR(EXP(SUMPRODUCT(LN((C272:INDEX(C272:AZ272,1,Inputs!$C$6)+$C$1004:INDEX($C$1004:$AZ$1004,1,Inputs!$C$6))/B272:INDEX(B272:AY272,1,Inputs!$C$6)))/Inputs!$C$6)-1,-1)</f>
        <v>-1</v>
      </c>
    </row>
    <row r="273" customFormat="false" ht="15" hidden="false" customHeight="true" outlineLevel="0" collapsed="false">
      <c r="A273" s="0" t="n">
        <v>271</v>
      </c>
      <c r="B273" s="177" t="n">
        <f aca="false">Inputs!$C$38</f>
        <v>0</v>
      </c>
      <c r="C273" s="0" t="e">
        <f aca="true">MAX(0,B273*(1+(_xlfn.NORM.INV(RAND(),Inputs!$D$39,Inputs!$C$39)))-'Year Schedule'!$K$4+'Year Schedule'!$L$4)</f>
        <v>#VALUE!</v>
      </c>
      <c r="D273" s="0" t="e">
        <f aca="true">MAX(0,C273*(1+(_xlfn.NORM.INV(RAND(),Inputs!$D$39,Inputs!$C$39)))-'Year Schedule'!$K$5+'Year Schedule'!$L$5)</f>
        <v>#VALUE!</v>
      </c>
      <c r="E273" s="0" t="e">
        <f aca="true">MAX(0,D273*(1+(_xlfn.NORM.INV(RAND(),Inputs!$D$39,Inputs!$C$39)))-'Year Schedule'!$K$6+'Year Schedule'!$L$6)</f>
        <v>#VALUE!</v>
      </c>
      <c r="F273" s="0" t="e">
        <f aca="true">MAX(0,E273*(1+(_xlfn.NORM.INV(RAND(),Inputs!$D$39,Inputs!$C$39)))-'Year Schedule'!$K$7+'Year Schedule'!$L$7)</f>
        <v>#VALUE!</v>
      </c>
      <c r="G273" s="0" t="e">
        <f aca="true">MAX(0,F273*(1+(_xlfn.NORM.INV(RAND(),Inputs!$D$39,Inputs!$C$39)))-'Year Schedule'!$K$8+'Year Schedule'!$L$8)</f>
        <v>#VALUE!</v>
      </c>
      <c r="H273" s="0" t="e">
        <f aca="true">MAX(0,G273*(1+(_xlfn.NORM.INV(RAND(),Inputs!$D$39,Inputs!$C$39)))-'Year Schedule'!$K$9+'Year Schedule'!$L$9)</f>
        <v>#VALUE!</v>
      </c>
      <c r="I273" s="0" t="e">
        <f aca="true">MAX(0,H273*(1+(_xlfn.NORM.INV(RAND(),Inputs!$D$39,Inputs!$C$39)))-'Year Schedule'!$K$10+'Year Schedule'!$L$10)</f>
        <v>#VALUE!</v>
      </c>
      <c r="J273" s="0" t="e">
        <f aca="true">MAX(0,I273*(1+(_xlfn.NORM.INV(RAND(),Inputs!$D$39,Inputs!$C$39)))-'Year Schedule'!$K$11+'Year Schedule'!$L$11)</f>
        <v>#VALUE!</v>
      </c>
      <c r="K273" s="0" t="e">
        <f aca="true">MAX(0,J273*(1+(_xlfn.NORM.INV(RAND(),Inputs!$D$39,Inputs!$C$39)))-'Year Schedule'!$K$12+'Year Schedule'!$L$12)</f>
        <v>#VALUE!</v>
      </c>
      <c r="L273" s="0" t="e">
        <f aca="true">MAX(0,K273*(1+(_xlfn.NORM.INV(RAND(),Inputs!$D$39,Inputs!$C$39)))-'Year Schedule'!$K$13+'Year Schedule'!$L$13)</f>
        <v>#VALUE!</v>
      </c>
      <c r="M273" s="0" t="e">
        <f aca="true">MAX(0,L273*(1+(_xlfn.NORM.INV(RAND(),Inputs!$D$39,Inputs!$C$39)))-'Year Schedule'!$K$14+'Year Schedule'!$L$14)</f>
        <v>#VALUE!</v>
      </c>
      <c r="N273" s="0" t="e">
        <f aca="true">MAX(0,M273*(1+(_xlfn.NORM.INV(RAND(),Inputs!$D$39,Inputs!$C$39)))-'Year Schedule'!$K$15+'Year Schedule'!$L$15)</f>
        <v>#VALUE!</v>
      </c>
      <c r="O273" s="0" t="e">
        <f aca="true">MAX(0,N273*(1+(_xlfn.NORM.INV(RAND(),Inputs!$D$39,Inputs!$C$39)))-'Year Schedule'!$K$16+'Year Schedule'!$L$16)</f>
        <v>#VALUE!</v>
      </c>
      <c r="P273" s="0" t="e">
        <f aca="true">MAX(0,O273*(1+(_xlfn.NORM.INV(RAND(),Inputs!$D$39,Inputs!$C$39)))-'Year Schedule'!$K$17+'Year Schedule'!$L$17)</f>
        <v>#VALUE!</v>
      </c>
      <c r="Q273" s="0" t="e">
        <f aca="true">MAX(0,P273*(1+(_xlfn.NORM.INV(RAND(),Inputs!$D$39,Inputs!$C$39)))-'Year Schedule'!$K$18+'Year Schedule'!$L$18)</f>
        <v>#VALUE!</v>
      </c>
      <c r="R273" s="0" t="e">
        <f aca="true">MAX(0,Q273*(1+(_xlfn.NORM.INV(RAND(),Inputs!$D$39,Inputs!$C$39)))-'Year Schedule'!$K$19+'Year Schedule'!$L$19)</f>
        <v>#VALUE!</v>
      </c>
      <c r="S273" s="0" t="e">
        <f aca="true">MAX(0,R273*(1+(_xlfn.NORM.INV(RAND(),Inputs!$D$39,Inputs!$C$39)))-'Year Schedule'!$K$20+'Year Schedule'!$L$20)</f>
        <v>#VALUE!</v>
      </c>
      <c r="T273" s="0" t="e">
        <f aca="true">MAX(0,S273*(1+(_xlfn.NORM.INV(RAND(),Inputs!$D$39,Inputs!$C$39)))-'Year Schedule'!$K$21+'Year Schedule'!$L$21)</f>
        <v>#VALUE!</v>
      </c>
      <c r="U273" s="0" t="e">
        <f aca="true">MAX(0,T273*(1+(_xlfn.NORM.INV(RAND(),Inputs!$D$39,Inputs!$C$39)))-'Year Schedule'!$K$22+'Year Schedule'!$L$22)</f>
        <v>#VALUE!</v>
      </c>
      <c r="V273" s="0" t="e">
        <f aca="true">MAX(0,U273*(1+(_xlfn.NORM.INV(RAND(),Inputs!$D$39,Inputs!$C$39)))-'Year Schedule'!$K$23+'Year Schedule'!$L$23)</f>
        <v>#VALUE!</v>
      </c>
      <c r="W273" s="0" t="e">
        <f aca="true">MAX(0,V273*(1+(_xlfn.NORM.INV(RAND(),Inputs!$D$39,Inputs!$C$39)))-'Year Schedule'!$K$24+'Year Schedule'!$L$24)</f>
        <v>#VALUE!</v>
      </c>
      <c r="X273" s="0" t="e">
        <f aca="true">MAX(0,W273*(1+(_xlfn.NORM.INV(RAND(),Inputs!$D$39,Inputs!$C$39)))-'Year Schedule'!$K$25+'Year Schedule'!$L$25)</f>
        <v>#VALUE!</v>
      </c>
      <c r="Y273" s="0" t="e">
        <f aca="true">MAX(0,X273*(1+(_xlfn.NORM.INV(RAND(),Inputs!$D$39,Inputs!$C$39)))-'Year Schedule'!$K$26+'Year Schedule'!$L$26)</f>
        <v>#VALUE!</v>
      </c>
      <c r="Z273" s="0" t="e">
        <f aca="true">MAX(0,Y273*(1+(_xlfn.NORM.INV(RAND(),Inputs!$D$39,Inputs!$C$39)))-'Year Schedule'!$K$27+'Year Schedule'!$L$27)</f>
        <v>#VALUE!</v>
      </c>
      <c r="AA273" s="0" t="e">
        <f aca="true">MAX(0,Z273*(1+(_xlfn.NORM.INV(RAND(),Inputs!$D$39,Inputs!$C$39)))-'Year Schedule'!$K$28+'Year Schedule'!$L$28)</f>
        <v>#VALUE!</v>
      </c>
      <c r="AB273" s="0" t="e">
        <f aca="true">MAX(0,AA273*(1+(_xlfn.NORM.INV(RAND(),Inputs!$D$39,Inputs!$C$39)))-'Year Schedule'!$K$29+'Year Schedule'!$L$29)</f>
        <v>#VALUE!</v>
      </c>
      <c r="AC273" s="0" t="e">
        <f aca="true">MAX(0,AB273*(1+(_xlfn.NORM.INV(RAND(),Inputs!$D$39,Inputs!$C$39)))-'Year Schedule'!$K$30+'Year Schedule'!$L$30)</f>
        <v>#VALUE!</v>
      </c>
      <c r="AD273" s="0" t="e">
        <f aca="true">MAX(0,AC273*(1+(_xlfn.NORM.INV(RAND(),Inputs!$D$39,Inputs!$C$39)))-'Year Schedule'!$K$31+'Year Schedule'!$L$31)</f>
        <v>#VALUE!</v>
      </c>
      <c r="AE273" s="0" t="e">
        <f aca="true">MAX(0,AD273*(1+(_xlfn.NORM.INV(RAND(),Inputs!$D$39,Inputs!$C$39)))-'Year Schedule'!$K$32+'Year Schedule'!$L$32)</f>
        <v>#VALUE!</v>
      </c>
      <c r="AF273" s="0" t="e">
        <f aca="true">MAX(0,AE273*(1+(_xlfn.NORM.INV(RAND(),Inputs!$D$39,Inputs!$C$39)))-'Year Schedule'!$K$33+'Year Schedule'!$L$33)</f>
        <v>#VALUE!</v>
      </c>
      <c r="AG273" s="0" t="e">
        <f aca="true">MAX(0,AF273*(1+(_xlfn.NORM.INV(RAND(),Inputs!$D$39,Inputs!$C$39)))-'Year Schedule'!$K$34+'Year Schedule'!$L$34)</f>
        <v>#VALUE!</v>
      </c>
      <c r="AH273" s="0" t="e">
        <f aca="true">MAX(0,AG273*(1+(_xlfn.NORM.INV(RAND(),Inputs!$D$39,Inputs!$C$39)))-'Year Schedule'!$K$35+'Year Schedule'!$L$35)</f>
        <v>#VALUE!</v>
      </c>
      <c r="AI273" s="0" t="e">
        <f aca="true">MAX(0,AH273*(1+(_xlfn.NORM.INV(RAND(),Inputs!$D$39,Inputs!$C$39)))-'Year Schedule'!$K$36+'Year Schedule'!$L$36)</f>
        <v>#VALUE!</v>
      </c>
      <c r="AJ273" s="0" t="e">
        <f aca="true">MAX(0,AI273*(1+(_xlfn.NORM.INV(RAND(),Inputs!$D$39,Inputs!$C$39)))-'Year Schedule'!$K$37+'Year Schedule'!$L$37)</f>
        <v>#VALUE!</v>
      </c>
      <c r="AK273" s="0" t="e">
        <f aca="true">MAX(0,AJ273*(1+(_xlfn.NORM.INV(RAND(),Inputs!$D$39,Inputs!$C$39)))-'Year Schedule'!$K$38+'Year Schedule'!$L$38)</f>
        <v>#VALUE!</v>
      </c>
      <c r="AL273" s="0" t="e">
        <f aca="true">MAX(0,AK273*(1+(_xlfn.NORM.INV(RAND(),Inputs!$D$39,Inputs!$C$39)))-'Year Schedule'!$K$39+'Year Schedule'!$L$39)</f>
        <v>#VALUE!</v>
      </c>
      <c r="AM273" s="0" t="e">
        <f aca="true">MAX(0,AL273*(1+(_xlfn.NORM.INV(RAND(),Inputs!$D$39,Inputs!$C$39)))-'Year Schedule'!$K$40+'Year Schedule'!$L$40)</f>
        <v>#VALUE!</v>
      </c>
      <c r="AN273" s="0" t="e">
        <f aca="true">MAX(0,AM273*(1+(_xlfn.NORM.INV(RAND(),Inputs!$D$39,Inputs!$C$39)))-'Year Schedule'!$K$41+'Year Schedule'!$L$41)</f>
        <v>#VALUE!</v>
      </c>
      <c r="AO273" s="0" t="e">
        <f aca="true">MAX(0,AN273*(1+(_xlfn.NORM.INV(RAND(),Inputs!$D$39,Inputs!$C$39)))-'Year Schedule'!$K$42+'Year Schedule'!$L$42)</f>
        <v>#VALUE!</v>
      </c>
      <c r="AP273" s="0" t="e">
        <f aca="true">MAX(0,AO273*(1+(_xlfn.NORM.INV(RAND(),Inputs!$D$39,Inputs!$C$39)))-'Year Schedule'!$K$43+'Year Schedule'!$L$43)</f>
        <v>#VALUE!</v>
      </c>
      <c r="AQ273" s="0" t="e">
        <f aca="true">MAX(0,AP273*(1+(_xlfn.NORM.INV(RAND(),Inputs!$D$39,Inputs!$C$39)))-'Year Schedule'!$K$44+'Year Schedule'!$L$44)</f>
        <v>#VALUE!</v>
      </c>
      <c r="AR273" s="0" t="e">
        <f aca="true">MAX(0,AQ273*(1+(_xlfn.NORM.INV(RAND(),Inputs!$D$39,Inputs!$C$39)))-'Year Schedule'!$K$45+'Year Schedule'!$L$45)</f>
        <v>#VALUE!</v>
      </c>
      <c r="AS273" s="0" t="e">
        <f aca="true">MAX(0,AR273*(1+(_xlfn.NORM.INV(RAND(),Inputs!$D$39,Inputs!$C$39)))-'Year Schedule'!$K$46+'Year Schedule'!$L$46)</f>
        <v>#VALUE!</v>
      </c>
      <c r="AT273" s="0" t="e">
        <f aca="true">MAX(0,AS273*(1+(_xlfn.NORM.INV(RAND(),Inputs!$D$39,Inputs!$C$39)))-'Year Schedule'!$K$47+'Year Schedule'!$L$47)</f>
        <v>#VALUE!</v>
      </c>
      <c r="AU273" s="0" t="e">
        <f aca="true">MAX(0,AT273*(1+(_xlfn.NORM.INV(RAND(),Inputs!$D$39,Inputs!$C$39)))-'Year Schedule'!$K$48+'Year Schedule'!$L$48)</f>
        <v>#VALUE!</v>
      </c>
      <c r="AV273" s="0" t="e">
        <f aca="true">MAX(0,AU273*(1+(_xlfn.NORM.INV(RAND(),Inputs!$D$39,Inputs!$C$39)))-'Year Schedule'!$K$49+'Year Schedule'!$L$49)</f>
        <v>#VALUE!</v>
      </c>
      <c r="AW273" s="0" t="e">
        <f aca="true">MAX(0,AV273*(1+(_xlfn.NORM.INV(RAND(),Inputs!$D$39,Inputs!$C$39)))-'Year Schedule'!$K$50+'Year Schedule'!$L$50)</f>
        <v>#VALUE!</v>
      </c>
      <c r="AX273" s="0" t="e">
        <f aca="true">MAX(0,AW273*(1+(_xlfn.NORM.INV(RAND(),Inputs!$D$39,Inputs!$C$39)))-'Year Schedule'!$K$51+'Year Schedule'!$L$51)</f>
        <v>#VALUE!</v>
      </c>
      <c r="AY273" s="0" t="e">
        <f aca="true">MAX(0,AX273*(1+(_xlfn.NORM.INV(RAND(),Inputs!$D$39,Inputs!$C$39)))-'Year Schedule'!$K$52+'Year Schedule'!$L$52)</f>
        <v>#VALUE!</v>
      </c>
      <c r="AZ273" s="0" t="e">
        <f aca="true">MAX(0,AY273*(1+(_xlfn.NORM.INV(RAND(),Inputs!$D$39,Inputs!$C$39)))-'Year Schedule'!$K$53+'Year Schedule'!$L$53)</f>
        <v>#VALUE!</v>
      </c>
      <c r="BA273" s="0" t="e">
        <f aca="false">INDEX(C273:AZ273,1,Inputs!$C$6)</f>
        <v>#VALUE!</v>
      </c>
      <c r="BB273" s="0" t="n">
        <f aca="false">IFERROR(EXP(SUMPRODUCT(LN((C273:INDEX(C273:AZ273,1,Inputs!$C$6)+$C$1004:INDEX($C$1004:$AZ$1004,1,Inputs!$C$6))/B273:INDEX(B273:AY273,1,Inputs!$C$6)))/Inputs!$C$6)-1,-1)</f>
        <v>-1</v>
      </c>
    </row>
    <row r="274" customFormat="false" ht="15" hidden="false" customHeight="true" outlineLevel="0" collapsed="false">
      <c r="A274" s="0" t="n">
        <v>272</v>
      </c>
      <c r="B274" s="177" t="n">
        <f aca="false">Inputs!$C$38</f>
        <v>0</v>
      </c>
      <c r="C274" s="0" t="e">
        <f aca="true">MAX(0,B274*(1+(_xlfn.NORM.INV(RAND(),Inputs!$D$39,Inputs!$C$39)))-'Year Schedule'!$K$4+'Year Schedule'!$L$4)</f>
        <v>#VALUE!</v>
      </c>
      <c r="D274" s="0" t="e">
        <f aca="true">MAX(0,C274*(1+(_xlfn.NORM.INV(RAND(),Inputs!$D$39,Inputs!$C$39)))-'Year Schedule'!$K$5+'Year Schedule'!$L$5)</f>
        <v>#VALUE!</v>
      </c>
      <c r="E274" s="0" t="e">
        <f aca="true">MAX(0,D274*(1+(_xlfn.NORM.INV(RAND(),Inputs!$D$39,Inputs!$C$39)))-'Year Schedule'!$K$6+'Year Schedule'!$L$6)</f>
        <v>#VALUE!</v>
      </c>
      <c r="F274" s="0" t="e">
        <f aca="true">MAX(0,E274*(1+(_xlfn.NORM.INV(RAND(),Inputs!$D$39,Inputs!$C$39)))-'Year Schedule'!$K$7+'Year Schedule'!$L$7)</f>
        <v>#VALUE!</v>
      </c>
      <c r="G274" s="0" t="e">
        <f aca="true">MAX(0,F274*(1+(_xlfn.NORM.INV(RAND(),Inputs!$D$39,Inputs!$C$39)))-'Year Schedule'!$K$8+'Year Schedule'!$L$8)</f>
        <v>#VALUE!</v>
      </c>
      <c r="H274" s="0" t="e">
        <f aca="true">MAX(0,G274*(1+(_xlfn.NORM.INV(RAND(),Inputs!$D$39,Inputs!$C$39)))-'Year Schedule'!$K$9+'Year Schedule'!$L$9)</f>
        <v>#VALUE!</v>
      </c>
      <c r="I274" s="0" t="e">
        <f aca="true">MAX(0,H274*(1+(_xlfn.NORM.INV(RAND(),Inputs!$D$39,Inputs!$C$39)))-'Year Schedule'!$K$10+'Year Schedule'!$L$10)</f>
        <v>#VALUE!</v>
      </c>
      <c r="J274" s="0" t="e">
        <f aca="true">MAX(0,I274*(1+(_xlfn.NORM.INV(RAND(),Inputs!$D$39,Inputs!$C$39)))-'Year Schedule'!$K$11+'Year Schedule'!$L$11)</f>
        <v>#VALUE!</v>
      </c>
      <c r="K274" s="0" t="e">
        <f aca="true">MAX(0,J274*(1+(_xlfn.NORM.INV(RAND(),Inputs!$D$39,Inputs!$C$39)))-'Year Schedule'!$K$12+'Year Schedule'!$L$12)</f>
        <v>#VALUE!</v>
      </c>
      <c r="L274" s="0" t="e">
        <f aca="true">MAX(0,K274*(1+(_xlfn.NORM.INV(RAND(),Inputs!$D$39,Inputs!$C$39)))-'Year Schedule'!$K$13+'Year Schedule'!$L$13)</f>
        <v>#VALUE!</v>
      </c>
      <c r="M274" s="0" t="e">
        <f aca="true">MAX(0,L274*(1+(_xlfn.NORM.INV(RAND(),Inputs!$D$39,Inputs!$C$39)))-'Year Schedule'!$K$14+'Year Schedule'!$L$14)</f>
        <v>#VALUE!</v>
      </c>
      <c r="N274" s="0" t="e">
        <f aca="true">MAX(0,M274*(1+(_xlfn.NORM.INV(RAND(),Inputs!$D$39,Inputs!$C$39)))-'Year Schedule'!$K$15+'Year Schedule'!$L$15)</f>
        <v>#VALUE!</v>
      </c>
      <c r="O274" s="0" t="e">
        <f aca="true">MAX(0,N274*(1+(_xlfn.NORM.INV(RAND(),Inputs!$D$39,Inputs!$C$39)))-'Year Schedule'!$K$16+'Year Schedule'!$L$16)</f>
        <v>#VALUE!</v>
      </c>
      <c r="P274" s="0" t="e">
        <f aca="true">MAX(0,O274*(1+(_xlfn.NORM.INV(RAND(),Inputs!$D$39,Inputs!$C$39)))-'Year Schedule'!$K$17+'Year Schedule'!$L$17)</f>
        <v>#VALUE!</v>
      </c>
      <c r="Q274" s="0" t="e">
        <f aca="true">MAX(0,P274*(1+(_xlfn.NORM.INV(RAND(),Inputs!$D$39,Inputs!$C$39)))-'Year Schedule'!$K$18+'Year Schedule'!$L$18)</f>
        <v>#VALUE!</v>
      </c>
      <c r="R274" s="0" t="e">
        <f aca="true">MAX(0,Q274*(1+(_xlfn.NORM.INV(RAND(),Inputs!$D$39,Inputs!$C$39)))-'Year Schedule'!$K$19+'Year Schedule'!$L$19)</f>
        <v>#VALUE!</v>
      </c>
      <c r="S274" s="0" t="e">
        <f aca="true">MAX(0,R274*(1+(_xlfn.NORM.INV(RAND(),Inputs!$D$39,Inputs!$C$39)))-'Year Schedule'!$K$20+'Year Schedule'!$L$20)</f>
        <v>#VALUE!</v>
      </c>
      <c r="T274" s="0" t="e">
        <f aca="true">MAX(0,S274*(1+(_xlfn.NORM.INV(RAND(),Inputs!$D$39,Inputs!$C$39)))-'Year Schedule'!$K$21+'Year Schedule'!$L$21)</f>
        <v>#VALUE!</v>
      </c>
      <c r="U274" s="0" t="e">
        <f aca="true">MAX(0,T274*(1+(_xlfn.NORM.INV(RAND(),Inputs!$D$39,Inputs!$C$39)))-'Year Schedule'!$K$22+'Year Schedule'!$L$22)</f>
        <v>#VALUE!</v>
      </c>
      <c r="V274" s="0" t="e">
        <f aca="true">MAX(0,U274*(1+(_xlfn.NORM.INV(RAND(),Inputs!$D$39,Inputs!$C$39)))-'Year Schedule'!$K$23+'Year Schedule'!$L$23)</f>
        <v>#VALUE!</v>
      </c>
      <c r="W274" s="0" t="e">
        <f aca="true">MAX(0,V274*(1+(_xlfn.NORM.INV(RAND(),Inputs!$D$39,Inputs!$C$39)))-'Year Schedule'!$K$24+'Year Schedule'!$L$24)</f>
        <v>#VALUE!</v>
      </c>
      <c r="X274" s="0" t="e">
        <f aca="true">MAX(0,W274*(1+(_xlfn.NORM.INV(RAND(),Inputs!$D$39,Inputs!$C$39)))-'Year Schedule'!$K$25+'Year Schedule'!$L$25)</f>
        <v>#VALUE!</v>
      </c>
      <c r="Y274" s="0" t="e">
        <f aca="true">MAX(0,X274*(1+(_xlfn.NORM.INV(RAND(),Inputs!$D$39,Inputs!$C$39)))-'Year Schedule'!$K$26+'Year Schedule'!$L$26)</f>
        <v>#VALUE!</v>
      </c>
      <c r="Z274" s="0" t="e">
        <f aca="true">MAX(0,Y274*(1+(_xlfn.NORM.INV(RAND(),Inputs!$D$39,Inputs!$C$39)))-'Year Schedule'!$K$27+'Year Schedule'!$L$27)</f>
        <v>#VALUE!</v>
      </c>
      <c r="AA274" s="0" t="e">
        <f aca="true">MAX(0,Z274*(1+(_xlfn.NORM.INV(RAND(),Inputs!$D$39,Inputs!$C$39)))-'Year Schedule'!$K$28+'Year Schedule'!$L$28)</f>
        <v>#VALUE!</v>
      </c>
      <c r="AB274" s="0" t="e">
        <f aca="true">MAX(0,AA274*(1+(_xlfn.NORM.INV(RAND(),Inputs!$D$39,Inputs!$C$39)))-'Year Schedule'!$K$29+'Year Schedule'!$L$29)</f>
        <v>#VALUE!</v>
      </c>
      <c r="AC274" s="0" t="e">
        <f aca="true">MAX(0,AB274*(1+(_xlfn.NORM.INV(RAND(),Inputs!$D$39,Inputs!$C$39)))-'Year Schedule'!$K$30+'Year Schedule'!$L$30)</f>
        <v>#VALUE!</v>
      </c>
      <c r="AD274" s="0" t="e">
        <f aca="true">MAX(0,AC274*(1+(_xlfn.NORM.INV(RAND(),Inputs!$D$39,Inputs!$C$39)))-'Year Schedule'!$K$31+'Year Schedule'!$L$31)</f>
        <v>#VALUE!</v>
      </c>
      <c r="AE274" s="0" t="e">
        <f aca="true">MAX(0,AD274*(1+(_xlfn.NORM.INV(RAND(),Inputs!$D$39,Inputs!$C$39)))-'Year Schedule'!$K$32+'Year Schedule'!$L$32)</f>
        <v>#VALUE!</v>
      </c>
      <c r="AF274" s="0" t="e">
        <f aca="true">MAX(0,AE274*(1+(_xlfn.NORM.INV(RAND(),Inputs!$D$39,Inputs!$C$39)))-'Year Schedule'!$K$33+'Year Schedule'!$L$33)</f>
        <v>#VALUE!</v>
      </c>
      <c r="AG274" s="0" t="e">
        <f aca="true">MAX(0,AF274*(1+(_xlfn.NORM.INV(RAND(),Inputs!$D$39,Inputs!$C$39)))-'Year Schedule'!$K$34+'Year Schedule'!$L$34)</f>
        <v>#VALUE!</v>
      </c>
      <c r="AH274" s="0" t="e">
        <f aca="true">MAX(0,AG274*(1+(_xlfn.NORM.INV(RAND(),Inputs!$D$39,Inputs!$C$39)))-'Year Schedule'!$K$35+'Year Schedule'!$L$35)</f>
        <v>#VALUE!</v>
      </c>
      <c r="AI274" s="0" t="e">
        <f aca="true">MAX(0,AH274*(1+(_xlfn.NORM.INV(RAND(),Inputs!$D$39,Inputs!$C$39)))-'Year Schedule'!$K$36+'Year Schedule'!$L$36)</f>
        <v>#VALUE!</v>
      </c>
      <c r="AJ274" s="0" t="e">
        <f aca="true">MAX(0,AI274*(1+(_xlfn.NORM.INV(RAND(),Inputs!$D$39,Inputs!$C$39)))-'Year Schedule'!$K$37+'Year Schedule'!$L$37)</f>
        <v>#VALUE!</v>
      </c>
      <c r="AK274" s="0" t="e">
        <f aca="true">MAX(0,AJ274*(1+(_xlfn.NORM.INV(RAND(),Inputs!$D$39,Inputs!$C$39)))-'Year Schedule'!$K$38+'Year Schedule'!$L$38)</f>
        <v>#VALUE!</v>
      </c>
      <c r="AL274" s="0" t="e">
        <f aca="true">MAX(0,AK274*(1+(_xlfn.NORM.INV(RAND(),Inputs!$D$39,Inputs!$C$39)))-'Year Schedule'!$K$39+'Year Schedule'!$L$39)</f>
        <v>#VALUE!</v>
      </c>
      <c r="AM274" s="0" t="e">
        <f aca="true">MAX(0,AL274*(1+(_xlfn.NORM.INV(RAND(),Inputs!$D$39,Inputs!$C$39)))-'Year Schedule'!$K$40+'Year Schedule'!$L$40)</f>
        <v>#VALUE!</v>
      </c>
      <c r="AN274" s="0" t="e">
        <f aca="true">MAX(0,AM274*(1+(_xlfn.NORM.INV(RAND(),Inputs!$D$39,Inputs!$C$39)))-'Year Schedule'!$K$41+'Year Schedule'!$L$41)</f>
        <v>#VALUE!</v>
      </c>
      <c r="AO274" s="0" t="e">
        <f aca="true">MAX(0,AN274*(1+(_xlfn.NORM.INV(RAND(),Inputs!$D$39,Inputs!$C$39)))-'Year Schedule'!$K$42+'Year Schedule'!$L$42)</f>
        <v>#VALUE!</v>
      </c>
      <c r="AP274" s="0" t="e">
        <f aca="true">MAX(0,AO274*(1+(_xlfn.NORM.INV(RAND(),Inputs!$D$39,Inputs!$C$39)))-'Year Schedule'!$K$43+'Year Schedule'!$L$43)</f>
        <v>#VALUE!</v>
      </c>
      <c r="AQ274" s="0" t="e">
        <f aca="true">MAX(0,AP274*(1+(_xlfn.NORM.INV(RAND(),Inputs!$D$39,Inputs!$C$39)))-'Year Schedule'!$K$44+'Year Schedule'!$L$44)</f>
        <v>#VALUE!</v>
      </c>
      <c r="AR274" s="0" t="e">
        <f aca="true">MAX(0,AQ274*(1+(_xlfn.NORM.INV(RAND(),Inputs!$D$39,Inputs!$C$39)))-'Year Schedule'!$K$45+'Year Schedule'!$L$45)</f>
        <v>#VALUE!</v>
      </c>
      <c r="AS274" s="0" t="e">
        <f aca="true">MAX(0,AR274*(1+(_xlfn.NORM.INV(RAND(),Inputs!$D$39,Inputs!$C$39)))-'Year Schedule'!$K$46+'Year Schedule'!$L$46)</f>
        <v>#VALUE!</v>
      </c>
      <c r="AT274" s="0" t="e">
        <f aca="true">MAX(0,AS274*(1+(_xlfn.NORM.INV(RAND(),Inputs!$D$39,Inputs!$C$39)))-'Year Schedule'!$K$47+'Year Schedule'!$L$47)</f>
        <v>#VALUE!</v>
      </c>
      <c r="AU274" s="0" t="e">
        <f aca="true">MAX(0,AT274*(1+(_xlfn.NORM.INV(RAND(),Inputs!$D$39,Inputs!$C$39)))-'Year Schedule'!$K$48+'Year Schedule'!$L$48)</f>
        <v>#VALUE!</v>
      </c>
      <c r="AV274" s="0" t="e">
        <f aca="true">MAX(0,AU274*(1+(_xlfn.NORM.INV(RAND(),Inputs!$D$39,Inputs!$C$39)))-'Year Schedule'!$K$49+'Year Schedule'!$L$49)</f>
        <v>#VALUE!</v>
      </c>
      <c r="AW274" s="0" t="e">
        <f aca="true">MAX(0,AV274*(1+(_xlfn.NORM.INV(RAND(),Inputs!$D$39,Inputs!$C$39)))-'Year Schedule'!$K$50+'Year Schedule'!$L$50)</f>
        <v>#VALUE!</v>
      </c>
      <c r="AX274" s="0" t="e">
        <f aca="true">MAX(0,AW274*(1+(_xlfn.NORM.INV(RAND(),Inputs!$D$39,Inputs!$C$39)))-'Year Schedule'!$K$51+'Year Schedule'!$L$51)</f>
        <v>#VALUE!</v>
      </c>
      <c r="AY274" s="0" t="e">
        <f aca="true">MAX(0,AX274*(1+(_xlfn.NORM.INV(RAND(),Inputs!$D$39,Inputs!$C$39)))-'Year Schedule'!$K$52+'Year Schedule'!$L$52)</f>
        <v>#VALUE!</v>
      </c>
      <c r="AZ274" s="0" t="e">
        <f aca="true">MAX(0,AY274*(1+(_xlfn.NORM.INV(RAND(),Inputs!$D$39,Inputs!$C$39)))-'Year Schedule'!$K$53+'Year Schedule'!$L$53)</f>
        <v>#VALUE!</v>
      </c>
      <c r="BA274" s="0" t="e">
        <f aca="false">INDEX(C274:AZ274,1,Inputs!$C$6)</f>
        <v>#VALUE!</v>
      </c>
      <c r="BB274" s="0" t="n">
        <f aca="false">IFERROR(EXP(SUMPRODUCT(LN((C274:INDEX(C274:AZ274,1,Inputs!$C$6)+$C$1004:INDEX($C$1004:$AZ$1004,1,Inputs!$C$6))/B274:INDEX(B274:AY274,1,Inputs!$C$6)))/Inputs!$C$6)-1,-1)</f>
        <v>-1</v>
      </c>
    </row>
    <row r="275" customFormat="false" ht="15" hidden="false" customHeight="true" outlineLevel="0" collapsed="false">
      <c r="A275" s="0" t="n">
        <v>273</v>
      </c>
      <c r="B275" s="177" t="n">
        <f aca="false">Inputs!$C$38</f>
        <v>0</v>
      </c>
      <c r="C275" s="0" t="e">
        <f aca="true">MAX(0,B275*(1+(_xlfn.NORM.INV(RAND(),Inputs!$D$39,Inputs!$C$39)))-'Year Schedule'!$K$4+'Year Schedule'!$L$4)</f>
        <v>#VALUE!</v>
      </c>
      <c r="D275" s="0" t="e">
        <f aca="true">MAX(0,C275*(1+(_xlfn.NORM.INV(RAND(),Inputs!$D$39,Inputs!$C$39)))-'Year Schedule'!$K$5+'Year Schedule'!$L$5)</f>
        <v>#VALUE!</v>
      </c>
      <c r="E275" s="0" t="e">
        <f aca="true">MAX(0,D275*(1+(_xlfn.NORM.INV(RAND(),Inputs!$D$39,Inputs!$C$39)))-'Year Schedule'!$K$6+'Year Schedule'!$L$6)</f>
        <v>#VALUE!</v>
      </c>
      <c r="F275" s="0" t="e">
        <f aca="true">MAX(0,E275*(1+(_xlfn.NORM.INV(RAND(),Inputs!$D$39,Inputs!$C$39)))-'Year Schedule'!$K$7+'Year Schedule'!$L$7)</f>
        <v>#VALUE!</v>
      </c>
      <c r="G275" s="0" t="e">
        <f aca="true">MAX(0,F275*(1+(_xlfn.NORM.INV(RAND(),Inputs!$D$39,Inputs!$C$39)))-'Year Schedule'!$K$8+'Year Schedule'!$L$8)</f>
        <v>#VALUE!</v>
      </c>
      <c r="H275" s="0" t="e">
        <f aca="true">MAX(0,G275*(1+(_xlfn.NORM.INV(RAND(),Inputs!$D$39,Inputs!$C$39)))-'Year Schedule'!$K$9+'Year Schedule'!$L$9)</f>
        <v>#VALUE!</v>
      </c>
      <c r="I275" s="0" t="e">
        <f aca="true">MAX(0,H275*(1+(_xlfn.NORM.INV(RAND(),Inputs!$D$39,Inputs!$C$39)))-'Year Schedule'!$K$10+'Year Schedule'!$L$10)</f>
        <v>#VALUE!</v>
      </c>
      <c r="J275" s="0" t="e">
        <f aca="true">MAX(0,I275*(1+(_xlfn.NORM.INV(RAND(),Inputs!$D$39,Inputs!$C$39)))-'Year Schedule'!$K$11+'Year Schedule'!$L$11)</f>
        <v>#VALUE!</v>
      </c>
      <c r="K275" s="0" t="e">
        <f aca="true">MAX(0,J275*(1+(_xlfn.NORM.INV(RAND(),Inputs!$D$39,Inputs!$C$39)))-'Year Schedule'!$K$12+'Year Schedule'!$L$12)</f>
        <v>#VALUE!</v>
      </c>
      <c r="L275" s="0" t="e">
        <f aca="true">MAX(0,K275*(1+(_xlfn.NORM.INV(RAND(),Inputs!$D$39,Inputs!$C$39)))-'Year Schedule'!$K$13+'Year Schedule'!$L$13)</f>
        <v>#VALUE!</v>
      </c>
      <c r="M275" s="0" t="e">
        <f aca="true">MAX(0,L275*(1+(_xlfn.NORM.INV(RAND(),Inputs!$D$39,Inputs!$C$39)))-'Year Schedule'!$K$14+'Year Schedule'!$L$14)</f>
        <v>#VALUE!</v>
      </c>
      <c r="N275" s="0" t="e">
        <f aca="true">MAX(0,M275*(1+(_xlfn.NORM.INV(RAND(),Inputs!$D$39,Inputs!$C$39)))-'Year Schedule'!$K$15+'Year Schedule'!$L$15)</f>
        <v>#VALUE!</v>
      </c>
      <c r="O275" s="0" t="e">
        <f aca="true">MAX(0,N275*(1+(_xlfn.NORM.INV(RAND(),Inputs!$D$39,Inputs!$C$39)))-'Year Schedule'!$K$16+'Year Schedule'!$L$16)</f>
        <v>#VALUE!</v>
      </c>
      <c r="P275" s="0" t="e">
        <f aca="true">MAX(0,O275*(1+(_xlfn.NORM.INV(RAND(),Inputs!$D$39,Inputs!$C$39)))-'Year Schedule'!$K$17+'Year Schedule'!$L$17)</f>
        <v>#VALUE!</v>
      </c>
      <c r="Q275" s="0" t="e">
        <f aca="true">MAX(0,P275*(1+(_xlfn.NORM.INV(RAND(),Inputs!$D$39,Inputs!$C$39)))-'Year Schedule'!$K$18+'Year Schedule'!$L$18)</f>
        <v>#VALUE!</v>
      </c>
      <c r="R275" s="0" t="e">
        <f aca="true">MAX(0,Q275*(1+(_xlfn.NORM.INV(RAND(),Inputs!$D$39,Inputs!$C$39)))-'Year Schedule'!$K$19+'Year Schedule'!$L$19)</f>
        <v>#VALUE!</v>
      </c>
      <c r="S275" s="0" t="e">
        <f aca="true">MAX(0,R275*(1+(_xlfn.NORM.INV(RAND(),Inputs!$D$39,Inputs!$C$39)))-'Year Schedule'!$K$20+'Year Schedule'!$L$20)</f>
        <v>#VALUE!</v>
      </c>
      <c r="T275" s="0" t="e">
        <f aca="true">MAX(0,S275*(1+(_xlfn.NORM.INV(RAND(),Inputs!$D$39,Inputs!$C$39)))-'Year Schedule'!$K$21+'Year Schedule'!$L$21)</f>
        <v>#VALUE!</v>
      </c>
      <c r="U275" s="0" t="e">
        <f aca="true">MAX(0,T275*(1+(_xlfn.NORM.INV(RAND(),Inputs!$D$39,Inputs!$C$39)))-'Year Schedule'!$K$22+'Year Schedule'!$L$22)</f>
        <v>#VALUE!</v>
      </c>
      <c r="V275" s="0" t="e">
        <f aca="true">MAX(0,U275*(1+(_xlfn.NORM.INV(RAND(),Inputs!$D$39,Inputs!$C$39)))-'Year Schedule'!$K$23+'Year Schedule'!$L$23)</f>
        <v>#VALUE!</v>
      </c>
      <c r="W275" s="0" t="e">
        <f aca="true">MAX(0,V275*(1+(_xlfn.NORM.INV(RAND(),Inputs!$D$39,Inputs!$C$39)))-'Year Schedule'!$K$24+'Year Schedule'!$L$24)</f>
        <v>#VALUE!</v>
      </c>
      <c r="X275" s="0" t="e">
        <f aca="true">MAX(0,W275*(1+(_xlfn.NORM.INV(RAND(),Inputs!$D$39,Inputs!$C$39)))-'Year Schedule'!$K$25+'Year Schedule'!$L$25)</f>
        <v>#VALUE!</v>
      </c>
      <c r="Y275" s="0" t="e">
        <f aca="true">MAX(0,X275*(1+(_xlfn.NORM.INV(RAND(),Inputs!$D$39,Inputs!$C$39)))-'Year Schedule'!$K$26+'Year Schedule'!$L$26)</f>
        <v>#VALUE!</v>
      </c>
      <c r="Z275" s="0" t="e">
        <f aca="true">MAX(0,Y275*(1+(_xlfn.NORM.INV(RAND(),Inputs!$D$39,Inputs!$C$39)))-'Year Schedule'!$K$27+'Year Schedule'!$L$27)</f>
        <v>#VALUE!</v>
      </c>
      <c r="AA275" s="0" t="e">
        <f aca="true">MAX(0,Z275*(1+(_xlfn.NORM.INV(RAND(),Inputs!$D$39,Inputs!$C$39)))-'Year Schedule'!$K$28+'Year Schedule'!$L$28)</f>
        <v>#VALUE!</v>
      </c>
      <c r="AB275" s="0" t="e">
        <f aca="true">MAX(0,AA275*(1+(_xlfn.NORM.INV(RAND(),Inputs!$D$39,Inputs!$C$39)))-'Year Schedule'!$K$29+'Year Schedule'!$L$29)</f>
        <v>#VALUE!</v>
      </c>
      <c r="AC275" s="0" t="e">
        <f aca="true">MAX(0,AB275*(1+(_xlfn.NORM.INV(RAND(),Inputs!$D$39,Inputs!$C$39)))-'Year Schedule'!$K$30+'Year Schedule'!$L$30)</f>
        <v>#VALUE!</v>
      </c>
      <c r="AD275" s="0" t="e">
        <f aca="true">MAX(0,AC275*(1+(_xlfn.NORM.INV(RAND(),Inputs!$D$39,Inputs!$C$39)))-'Year Schedule'!$K$31+'Year Schedule'!$L$31)</f>
        <v>#VALUE!</v>
      </c>
      <c r="AE275" s="0" t="e">
        <f aca="true">MAX(0,AD275*(1+(_xlfn.NORM.INV(RAND(),Inputs!$D$39,Inputs!$C$39)))-'Year Schedule'!$K$32+'Year Schedule'!$L$32)</f>
        <v>#VALUE!</v>
      </c>
      <c r="AF275" s="0" t="e">
        <f aca="true">MAX(0,AE275*(1+(_xlfn.NORM.INV(RAND(),Inputs!$D$39,Inputs!$C$39)))-'Year Schedule'!$K$33+'Year Schedule'!$L$33)</f>
        <v>#VALUE!</v>
      </c>
      <c r="AG275" s="0" t="e">
        <f aca="true">MAX(0,AF275*(1+(_xlfn.NORM.INV(RAND(),Inputs!$D$39,Inputs!$C$39)))-'Year Schedule'!$K$34+'Year Schedule'!$L$34)</f>
        <v>#VALUE!</v>
      </c>
      <c r="AH275" s="0" t="e">
        <f aca="true">MAX(0,AG275*(1+(_xlfn.NORM.INV(RAND(),Inputs!$D$39,Inputs!$C$39)))-'Year Schedule'!$K$35+'Year Schedule'!$L$35)</f>
        <v>#VALUE!</v>
      </c>
      <c r="AI275" s="0" t="e">
        <f aca="true">MAX(0,AH275*(1+(_xlfn.NORM.INV(RAND(),Inputs!$D$39,Inputs!$C$39)))-'Year Schedule'!$K$36+'Year Schedule'!$L$36)</f>
        <v>#VALUE!</v>
      </c>
      <c r="AJ275" s="0" t="e">
        <f aca="true">MAX(0,AI275*(1+(_xlfn.NORM.INV(RAND(),Inputs!$D$39,Inputs!$C$39)))-'Year Schedule'!$K$37+'Year Schedule'!$L$37)</f>
        <v>#VALUE!</v>
      </c>
      <c r="AK275" s="0" t="e">
        <f aca="true">MAX(0,AJ275*(1+(_xlfn.NORM.INV(RAND(),Inputs!$D$39,Inputs!$C$39)))-'Year Schedule'!$K$38+'Year Schedule'!$L$38)</f>
        <v>#VALUE!</v>
      </c>
      <c r="AL275" s="0" t="e">
        <f aca="true">MAX(0,AK275*(1+(_xlfn.NORM.INV(RAND(),Inputs!$D$39,Inputs!$C$39)))-'Year Schedule'!$K$39+'Year Schedule'!$L$39)</f>
        <v>#VALUE!</v>
      </c>
      <c r="AM275" s="0" t="e">
        <f aca="true">MAX(0,AL275*(1+(_xlfn.NORM.INV(RAND(),Inputs!$D$39,Inputs!$C$39)))-'Year Schedule'!$K$40+'Year Schedule'!$L$40)</f>
        <v>#VALUE!</v>
      </c>
      <c r="AN275" s="0" t="e">
        <f aca="true">MAX(0,AM275*(1+(_xlfn.NORM.INV(RAND(),Inputs!$D$39,Inputs!$C$39)))-'Year Schedule'!$K$41+'Year Schedule'!$L$41)</f>
        <v>#VALUE!</v>
      </c>
      <c r="AO275" s="0" t="e">
        <f aca="true">MAX(0,AN275*(1+(_xlfn.NORM.INV(RAND(),Inputs!$D$39,Inputs!$C$39)))-'Year Schedule'!$K$42+'Year Schedule'!$L$42)</f>
        <v>#VALUE!</v>
      </c>
      <c r="AP275" s="0" t="e">
        <f aca="true">MAX(0,AO275*(1+(_xlfn.NORM.INV(RAND(),Inputs!$D$39,Inputs!$C$39)))-'Year Schedule'!$K$43+'Year Schedule'!$L$43)</f>
        <v>#VALUE!</v>
      </c>
      <c r="AQ275" s="0" t="e">
        <f aca="true">MAX(0,AP275*(1+(_xlfn.NORM.INV(RAND(),Inputs!$D$39,Inputs!$C$39)))-'Year Schedule'!$K$44+'Year Schedule'!$L$44)</f>
        <v>#VALUE!</v>
      </c>
      <c r="AR275" s="0" t="e">
        <f aca="true">MAX(0,AQ275*(1+(_xlfn.NORM.INV(RAND(),Inputs!$D$39,Inputs!$C$39)))-'Year Schedule'!$K$45+'Year Schedule'!$L$45)</f>
        <v>#VALUE!</v>
      </c>
      <c r="AS275" s="0" t="e">
        <f aca="true">MAX(0,AR275*(1+(_xlfn.NORM.INV(RAND(),Inputs!$D$39,Inputs!$C$39)))-'Year Schedule'!$K$46+'Year Schedule'!$L$46)</f>
        <v>#VALUE!</v>
      </c>
      <c r="AT275" s="0" t="e">
        <f aca="true">MAX(0,AS275*(1+(_xlfn.NORM.INV(RAND(),Inputs!$D$39,Inputs!$C$39)))-'Year Schedule'!$K$47+'Year Schedule'!$L$47)</f>
        <v>#VALUE!</v>
      </c>
      <c r="AU275" s="0" t="e">
        <f aca="true">MAX(0,AT275*(1+(_xlfn.NORM.INV(RAND(),Inputs!$D$39,Inputs!$C$39)))-'Year Schedule'!$K$48+'Year Schedule'!$L$48)</f>
        <v>#VALUE!</v>
      </c>
      <c r="AV275" s="0" t="e">
        <f aca="true">MAX(0,AU275*(1+(_xlfn.NORM.INV(RAND(),Inputs!$D$39,Inputs!$C$39)))-'Year Schedule'!$K$49+'Year Schedule'!$L$49)</f>
        <v>#VALUE!</v>
      </c>
      <c r="AW275" s="0" t="e">
        <f aca="true">MAX(0,AV275*(1+(_xlfn.NORM.INV(RAND(),Inputs!$D$39,Inputs!$C$39)))-'Year Schedule'!$K$50+'Year Schedule'!$L$50)</f>
        <v>#VALUE!</v>
      </c>
      <c r="AX275" s="0" t="e">
        <f aca="true">MAX(0,AW275*(1+(_xlfn.NORM.INV(RAND(),Inputs!$D$39,Inputs!$C$39)))-'Year Schedule'!$K$51+'Year Schedule'!$L$51)</f>
        <v>#VALUE!</v>
      </c>
      <c r="AY275" s="0" t="e">
        <f aca="true">MAX(0,AX275*(1+(_xlfn.NORM.INV(RAND(),Inputs!$D$39,Inputs!$C$39)))-'Year Schedule'!$K$52+'Year Schedule'!$L$52)</f>
        <v>#VALUE!</v>
      </c>
      <c r="AZ275" s="0" t="e">
        <f aca="true">MAX(0,AY275*(1+(_xlfn.NORM.INV(RAND(),Inputs!$D$39,Inputs!$C$39)))-'Year Schedule'!$K$53+'Year Schedule'!$L$53)</f>
        <v>#VALUE!</v>
      </c>
      <c r="BA275" s="0" t="e">
        <f aca="false">INDEX(C275:AZ275,1,Inputs!$C$6)</f>
        <v>#VALUE!</v>
      </c>
      <c r="BB275" s="0" t="n">
        <f aca="false">IFERROR(EXP(SUMPRODUCT(LN((C275:INDEX(C275:AZ275,1,Inputs!$C$6)+$C$1004:INDEX($C$1004:$AZ$1004,1,Inputs!$C$6))/B275:INDEX(B275:AY275,1,Inputs!$C$6)))/Inputs!$C$6)-1,-1)</f>
        <v>-1</v>
      </c>
    </row>
    <row r="276" customFormat="false" ht="15" hidden="false" customHeight="true" outlineLevel="0" collapsed="false">
      <c r="A276" s="0" t="n">
        <v>274</v>
      </c>
      <c r="B276" s="177" t="n">
        <f aca="false">Inputs!$C$38</f>
        <v>0</v>
      </c>
      <c r="C276" s="0" t="e">
        <f aca="true">MAX(0,B276*(1+(_xlfn.NORM.INV(RAND(),Inputs!$D$39,Inputs!$C$39)))-'Year Schedule'!$K$4+'Year Schedule'!$L$4)</f>
        <v>#VALUE!</v>
      </c>
      <c r="D276" s="0" t="e">
        <f aca="true">MAX(0,C276*(1+(_xlfn.NORM.INV(RAND(),Inputs!$D$39,Inputs!$C$39)))-'Year Schedule'!$K$5+'Year Schedule'!$L$5)</f>
        <v>#VALUE!</v>
      </c>
      <c r="E276" s="0" t="e">
        <f aca="true">MAX(0,D276*(1+(_xlfn.NORM.INV(RAND(),Inputs!$D$39,Inputs!$C$39)))-'Year Schedule'!$K$6+'Year Schedule'!$L$6)</f>
        <v>#VALUE!</v>
      </c>
      <c r="F276" s="0" t="e">
        <f aca="true">MAX(0,E276*(1+(_xlfn.NORM.INV(RAND(),Inputs!$D$39,Inputs!$C$39)))-'Year Schedule'!$K$7+'Year Schedule'!$L$7)</f>
        <v>#VALUE!</v>
      </c>
      <c r="G276" s="0" t="e">
        <f aca="true">MAX(0,F276*(1+(_xlfn.NORM.INV(RAND(),Inputs!$D$39,Inputs!$C$39)))-'Year Schedule'!$K$8+'Year Schedule'!$L$8)</f>
        <v>#VALUE!</v>
      </c>
      <c r="H276" s="0" t="e">
        <f aca="true">MAX(0,G276*(1+(_xlfn.NORM.INV(RAND(),Inputs!$D$39,Inputs!$C$39)))-'Year Schedule'!$K$9+'Year Schedule'!$L$9)</f>
        <v>#VALUE!</v>
      </c>
      <c r="I276" s="0" t="e">
        <f aca="true">MAX(0,H276*(1+(_xlfn.NORM.INV(RAND(),Inputs!$D$39,Inputs!$C$39)))-'Year Schedule'!$K$10+'Year Schedule'!$L$10)</f>
        <v>#VALUE!</v>
      </c>
      <c r="J276" s="0" t="e">
        <f aca="true">MAX(0,I276*(1+(_xlfn.NORM.INV(RAND(),Inputs!$D$39,Inputs!$C$39)))-'Year Schedule'!$K$11+'Year Schedule'!$L$11)</f>
        <v>#VALUE!</v>
      </c>
      <c r="K276" s="0" t="e">
        <f aca="true">MAX(0,J276*(1+(_xlfn.NORM.INV(RAND(),Inputs!$D$39,Inputs!$C$39)))-'Year Schedule'!$K$12+'Year Schedule'!$L$12)</f>
        <v>#VALUE!</v>
      </c>
      <c r="L276" s="0" t="e">
        <f aca="true">MAX(0,K276*(1+(_xlfn.NORM.INV(RAND(),Inputs!$D$39,Inputs!$C$39)))-'Year Schedule'!$K$13+'Year Schedule'!$L$13)</f>
        <v>#VALUE!</v>
      </c>
      <c r="M276" s="0" t="e">
        <f aca="true">MAX(0,L276*(1+(_xlfn.NORM.INV(RAND(),Inputs!$D$39,Inputs!$C$39)))-'Year Schedule'!$K$14+'Year Schedule'!$L$14)</f>
        <v>#VALUE!</v>
      </c>
      <c r="N276" s="0" t="e">
        <f aca="true">MAX(0,M276*(1+(_xlfn.NORM.INV(RAND(),Inputs!$D$39,Inputs!$C$39)))-'Year Schedule'!$K$15+'Year Schedule'!$L$15)</f>
        <v>#VALUE!</v>
      </c>
      <c r="O276" s="0" t="e">
        <f aca="true">MAX(0,N276*(1+(_xlfn.NORM.INV(RAND(),Inputs!$D$39,Inputs!$C$39)))-'Year Schedule'!$K$16+'Year Schedule'!$L$16)</f>
        <v>#VALUE!</v>
      </c>
      <c r="P276" s="0" t="e">
        <f aca="true">MAX(0,O276*(1+(_xlfn.NORM.INV(RAND(),Inputs!$D$39,Inputs!$C$39)))-'Year Schedule'!$K$17+'Year Schedule'!$L$17)</f>
        <v>#VALUE!</v>
      </c>
      <c r="Q276" s="0" t="e">
        <f aca="true">MAX(0,P276*(1+(_xlfn.NORM.INV(RAND(),Inputs!$D$39,Inputs!$C$39)))-'Year Schedule'!$K$18+'Year Schedule'!$L$18)</f>
        <v>#VALUE!</v>
      </c>
      <c r="R276" s="0" t="e">
        <f aca="true">MAX(0,Q276*(1+(_xlfn.NORM.INV(RAND(),Inputs!$D$39,Inputs!$C$39)))-'Year Schedule'!$K$19+'Year Schedule'!$L$19)</f>
        <v>#VALUE!</v>
      </c>
      <c r="S276" s="0" t="e">
        <f aca="true">MAX(0,R276*(1+(_xlfn.NORM.INV(RAND(),Inputs!$D$39,Inputs!$C$39)))-'Year Schedule'!$K$20+'Year Schedule'!$L$20)</f>
        <v>#VALUE!</v>
      </c>
      <c r="T276" s="0" t="e">
        <f aca="true">MAX(0,S276*(1+(_xlfn.NORM.INV(RAND(),Inputs!$D$39,Inputs!$C$39)))-'Year Schedule'!$K$21+'Year Schedule'!$L$21)</f>
        <v>#VALUE!</v>
      </c>
      <c r="U276" s="0" t="e">
        <f aca="true">MAX(0,T276*(1+(_xlfn.NORM.INV(RAND(),Inputs!$D$39,Inputs!$C$39)))-'Year Schedule'!$K$22+'Year Schedule'!$L$22)</f>
        <v>#VALUE!</v>
      </c>
      <c r="V276" s="0" t="e">
        <f aca="true">MAX(0,U276*(1+(_xlfn.NORM.INV(RAND(),Inputs!$D$39,Inputs!$C$39)))-'Year Schedule'!$K$23+'Year Schedule'!$L$23)</f>
        <v>#VALUE!</v>
      </c>
      <c r="W276" s="0" t="e">
        <f aca="true">MAX(0,V276*(1+(_xlfn.NORM.INV(RAND(),Inputs!$D$39,Inputs!$C$39)))-'Year Schedule'!$K$24+'Year Schedule'!$L$24)</f>
        <v>#VALUE!</v>
      </c>
      <c r="X276" s="0" t="e">
        <f aca="true">MAX(0,W276*(1+(_xlfn.NORM.INV(RAND(),Inputs!$D$39,Inputs!$C$39)))-'Year Schedule'!$K$25+'Year Schedule'!$L$25)</f>
        <v>#VALUE!</v>
      </c>
      <c r="Y276" s="0" t="e">
        <f aca="true">MAX(0,X276*(1+(_xlfn.NORM.INV(RAND(),Inputs!$D$39,Inputs!$C$39)))-'Year Schedule'!$K$26+'Year Schedule'!$L$26)</f>
        <v>#VALUE!</v>
      </c>
      <c r="Z276" s="0" t="e">
        <f aca="true">MAX(0,Y276*(1+(_xlfn.NORM.INV(RAND(),Inputs!$D$39,Inputs!$C$39)))-'Year Schedule'!$K$27+'Year Schedule'!$L$27)</f>
        <v>#VALUE!</v>
      </c>
      <c r="AA276" s="0" t="e">
        <f aca="true">MAX(0,Z276*(1+(_xlfn.NORM.INV(RAND(),Inputs!$D$39,Inputs!$C$39)))-'Year Schedule'!$K$28+'Year Schedule'!$L$28)</f>
        <v>#VALUE!</v>
      </c>
      <c r="AB276" s="0" t="e">
        <f aca="true">MAX(0,AA276*(1+(_xlfn.NORM.INV(RAND(),Inputs!$D$39,Inputs!$C$39)))-'Year Schedule'!$K$29+'Year Schedule'!$L$29)</f>
        <v>#VALUE!</v>
      </c>
      <c r="AC276" s="0" t="e">
        <f aca="true">MAX(0,AB276*(1+(_xlfn.NORM.INV(RAND(),Inputs!$D$39,Inputs!$C$39)))-'Year Schedule'!$K$30+'Year Schedule'!$L$30)</f>
        <v>#VALUE!</v>
      </c>
      <c r="AD276" s="0" t="e">
        <f aca="true">MAX(0,AC276*(1+(_xlfn.NORM.INV(RAND(),Inputs!$D$39,Inputs!$C$39)))-'Year Schedule'!$K$31+'Year Schedule'!$L$31)</f>
        <v>#VALUE!</v>
      </c>
      <c r="AE276" s="0" t="e">
        <f aca="true">MAX(0,AD276*(1+(_xlfn.NORM.INV(RAND(),Inputs!$D$39,Inputs!$C$39)))-'Year Schedule'!$K$32+'Year Schedule'!$L$32)</f>
        <v>#VALUE!</v>
      </c>
      <c r="AF276" s="0" t="e">
        <f aca="true">MAX(0,AE276*(1+(_xlfn.NORM.INV(RAND(),Inputs!$D$39,Inputs!$C$39)))-'Year Schedule'!$K$33+'Year Schedule'!$L$33)</f>
        <v>#VALUE!</v>
      </c>
      <c r="AG276" s="0" t="e">
        <f aca="true">MAX(0,AF276*(1+(_xlfn.NORM.INV(RAND(),Inputs!$D$39,Inputs!$C$39)))-'Year Schedule'!$K$34+'Year Schedule'!$L$34)</f>
        <v>#VALUE!</v>
      </c>
      <c r="AH276" s="0" t="e">
        <f aca="true">MAX(0,AG276*(1+(_xlfn.NORM.INV(RAND(),Inputs!$D$39,Inputs!$C$39)))-'Year Schedule'!$K$35+'Year Schedule'!$L$35)</f>
        <v>#VALUE!</v>
      </c>
      <c r="AI276" s="0" t="e">
        <f aca="true">MAX(0,AH276*(1+(_xlfn.NORM.INV(RAND(),Inputs!$D$39,Inputs!$C$39)))-'Year Schedule'!$K$36+'Year Schedule'!$L$36)</f>
        <v>#VALUE!</v>
      </c>
      <c r="AJ276" s="0" t="e">
        <f aca="true">MAX(0,AI276*(1+(_xlfn.NORM.INV(RAND(),Inputs!$D$39,Inputs!$C$39)))-'Year Schedule'!$K$37+'Year Schedule'!$L$37)</f>
        <v>#VALUE!</v>
      </c>
      <c r="AK276" s="0" t="e">
        <f aca="true">MAX(0,AJ276*(1+(_xlfn.NORM.INV(RAND(),Inputs!$D$39,Inputs!$C$39)))-'Year Schedule'!$K$38+'Year Schedule'!$L$38)</f>
        <v>#VALUE!</v>
      </c>
      <c r="AL276" s="0" t="e">
        <f aca="true">MAX(0,AK276*(1+(_xlfn.NORM.INV(RAND(),Inputs!$D$39,Inputs!$C$39)))-'Year Schedule'!$K$39+'Year Schedule'!$L$39)</f>
        <v>#VALUE!</v>
      </c>
      <c r="AM276" s="0" t="e">
        <f aca="true">MAX(0,AL276*(1+(_xlfn.NORM.INV(RAND(),Inputs!$D$39,Inputs!$C$39)))-'Year Schedule'!$K$40+'Year Schedule'!$L$40)</f>
        <v>#VALUE!</v>
      </c>
      <c r="AN276" s="0" t="e">
        <f aca="true">MAX(0,AM276*(1+(_xlfn.NORM.INV(RAND(),Inputs!$D$39,Inputs!$C$39)))-'Year Schedule'!$K$41+'Year Schedule'!$L$41)</f>
        <v>#VALUE!</v>
      </c>
      <c r="AO276" s="0" t="e">
        <f aca="true">MAX(0,AN276*(1+(_xlfn.NORM.INV(RAND(),Inputs!$D$39,Inputs!$C$39)))-'Year Schedule'!$K$42+'Year Schedule'!$L$42)</f>
        <v>#VALUE!</v>
      </c>
      <c r="AP276" s="0" t="e">
        <f aca="true">MAX(0,AO276*(1+(_xlfn.NORM.INV(RAND(),Inputs!$D$39,Inputs!$C$39)))-'Year Schedule'!$K$43+'Year Schedule'!$L$43)</f>
        <v>#VALUE!</v>
      </c>
      <c r="AQ276" s="0" t="e">
        <f aca="true">MAX(0,AP276*(1+(_xlfn.NORM.INV(RAND(),Inputs!$D$39,Inputs!$C$39)))-'Year Schedule'!$K$44+'Year Schedule'!$L$44)</f>
        <v>#VALUE!</v>
      </c>
      <c r="AR276" s="0" t="e">
        <f aca="true">MAX(0,AQ276*(1+(_xlfn.NORM.INV(RAND(),Inputs!$D$39,Inputs!$C$39)))-'Year Schedule'!$K$45+'Year Schedule'!$L$45)</f>
        <v>#VALUE!</v>
      </c>
      <c r="AS276" s="0" t="e">
        <f aca="true">MAX(0,AR276*(1+(_xlfn.NORM.INV(RAND(),Inputs!$D$39,Inputs!$C$39)))-'Year Schedule'!$K$46+'Year Schedule'!$L$46)</f>
        <v>#VALUE!</v>
      </c>
      <c r="AT276" s="0" t="e">
        <f aca="true">MAX(0,AS276*(1+(_xlfn.NORM.INV(RAND(),Inputs!$D$39,Inputs!$C$39)))-'Year Schedule'!$K$47+'Year Schedule'!$L$47)</f>
        <v>#VALUE!</v>
      </c>
      <c r="AU276" s="0" t="e">
        <f aca="true">MAX(0,AT276*(1+(_xlfn.NORM.INV(RAND(),Inputs!$D$39,Inputs!$C$39)))-'Year Schedule'!$K$48+'Year Schedule'!$L$48)</f>
        <v>#VALUE!</v>
      </c>
      <c r="AV276" s="0" t="e">
        <f aca="true">MAX(0,AU276*(1+(_xlfn.NORM.INV(RAND(),Inputs!$D$39,Inputs!$C$39)))-'Year Schedule'!$K$49+'Year Schedule'!$L$49)</f>
        <v>#VALUE!</v>
      </c>
      <c r="AW276" s="0" t="e">
        <f aca="true">MAX(0,AV276*(1+(_xlfn.NORM.INV(RAND(),Inputs!$D$39,Inputs!$C$39)))-'Year Schedule'!$K$50+'Year Schedule'!$L$50)</f>
        <v>#VALUE!</v>
      </c>
      <c r="AX276" s="0" t="e">
        <f aca="true">MAX(0,AW276*(1+(_xlfn.NORM.INV(RAND(),Inputs!$D$39,Inputs!$C$39)))-'Year Schedule'!$K$51+'Year Schedule'!$L$51)</f>
        <v>#VALUE!</v>
      </c>
      <c r="AY276" s="0" t="e">
        <f aca="true">MAX(0,AX276*(1+(_xlfn.NORM.INV(RAND(),Inputs!$D$39,Inputs!$C$39)))-'Year Schedule'!$K$52+'Year Schedule'!$L$52)</f>
        <v>#VALUE!</v>
      </c>
      <c r="AZ276" s="0" t="e">
        <f aca="true">MAX(0,AY276*(1+(_xlfn.NORM.INV(RAND(),Inputs!$D$39,Inputs!$C$39)))-'Year Schedule'!$K$53+'Year Schedule'!$L$53)</f>
        <v>#VALUE!</v>
      </c>
      <c r="BA276" s="0" t="e">
        <f aca="false">INDEX(C276:AZ276,1,Inputs!$C$6)</f>
        <v>#VALUE!</v>
      </c>
      <c r="BB276" s="0" t="n">
        <f aca="false">IFERROR(EXP(SUMPRODUCT(LN((C276:INDEX(C276:AZ276,1,Inputs!$C$6)+$C$1004:INDEX($C$1004:$AZ$1004,1,Inputs!$C$6))/B276:INDEX(B276:AY276,1,Inputs!$C$6)))/Inputs!$C$6)-1,-1)</f>
        <v>-1</v>
      </c>
    </row>
    <row r="277" customFormat="false" ht="15" hidden="false" customHeight="true" outlineLevel="0" collapsed="false">
      <c r="A277" s="0" t="n">
        <v>275</v>
      </c>
      <c r="B277" s="177" t="n">
        <f aca="false">Inputs!$C$38</f>
        <v>0</v>
      </c>
      <c r="C277" s="0" t="e">
        <f aca="true">MAX(0,B277*(1+(_xlfn.NORM.INV(RAND(),Inputs!$D$39,Inputs!$C$39)))-'Year Schedule'!$K$4+'Year Schedule'!$L$4)</f>
        <v>#VALUE!</v>
      </c>
      <c r="D277" s="0" t="e">
        <f aca="true">MAX(0,C277*(1+(_xlfn.NORM.INV(RAND(),Inputs!$D$39,Inputs!$C$39)))-'Year Schedule'!$K$5+'Year Schedule'!$L$5)</f>
        <v>#VALUE!</v>
      </c>
      <c r="E277" s="0" t="e">
        <f aca="true">MAX(0,D277*(1+(_xlfn.NORM.INV(RAND(),Inputs!$D$39,Inputs!$C$39)))-'Year Schedule'!$K$6+'Year Schedule'!$L$6)</f>
        <v>#VALUE!</v>
      </c>
      <c r="F277" s="0" t="e">
        <f aca="true">MAX(0,E277*(1+(_xlfn.NORM.INV(RAND(),Inputs!$D$39,Inputs!$C$39)))-'Year Schedule'!$K$7+'Year Schedule'!$L$7)</f>
        <v>#VALUE!</v>
      </c>
      <c r="G277" s="0" t="e">
        <f aca="true">MAX(0,F277*(1+(_xlfn.NORM.INV(RAND(),Inputs!$D$39,Inputs!$C$39)))-'Year Schedule'!$K$8+'Year Schedule'!$L$8)</f>
        <v>#VALUE!</v>
      </c>
      <c r="H277" s="0" t="e">
        <f aca="true">MAX(0,G277*(1+(_xlfn.NORM.INV(RAND(),Inputs!$D$39,Inputs!$C$39)))-'Year Schedule'!$K$9+'Year Schedule'!$L$9)</f>
        <v>#VALUE!</v>
      </c>
      <c r="I277" s="0" t="e">
        <f aca="true">MAX(0,H277*(1+(_xlfn.NORM.INV(RAND(),Inputs!$D$39,Inputs!$C$39)))-'Year Schedule'!$K$10+'Year Schedule'!$L$10)</f>
        <v>#VALUE!</v>
      </c>
      <c r="J277" s="0" t="e">
        <f aca="true">MAX(0,I277*(1+(_xlfn.NORM.INV(RAND(),Inputs!$D$39,Inputs!$C$39)))-'Year Schedule'!$K$11+'Year Schedule'!$L$11)</f>
        <v>#VALUE!</v>
      </c>
      <c r="K277" s="0" t="e">
        <f aca="true">MAX(0,J277*(1+(_xlfn.NORM.INV(RAND(),Inputs!$D$39,Inputs!$C$39)))-'Year Schedule'!$K$12+'Year Schedule'!$L$12)</f>
        <v>#VALUE!</v>
      </c>
      <c r="L277" s="0" t="e">
        <f aca="true">MAX(0,K277*(1+(_xlfn.NORM.INV(RAND(),Inputs!$D$39,Inputs!$C$39)))-'Year Schedule'!$K$13+'Year Schedule'!$L$13)</f>
        <v>#VALUE!</v>
      </c>
      <c r="M277" s="0" t="e">
        <f aca="true">MAX(0,L277*(1+(_xlfn.NORM.INV(RAND(),Inputs!$D$39,Inputs!$C$39)))-'Year Schedule'!$K$14+'Year Schedule'!$L$14)</f>
        <v>#VALUE!</v>
      </c>
      <c r="N277" s="0" t="e">
        <f aca="true">MAX(0,M277*(1+(_xlfn.NORM.INV(RAND(),Inputs!$D$39,Inputs!$C$39)))-'Year Schedule'!$K$15+'Year Schedule'!$L$15)</f>
        <v>#VALUE!</v>
      </c>
      <c r="O277" s="0" t="e">
        <f aca="true">MAX(0,N277*(1+(_xlfn.NORM.INV(RAND(),Inputs!$D$39,Inputs!$C$39)))-'Year Schedule'!$K$16+'Year Schedule'!$L$16)</f>
        <v>#VALUE!</v>
      </c>
      <c r="P277" s="0" t="e">
        <f aca="true">MAX(0,O277*(1+(_xlfn.NORM.INV(RAND(),Inputs!$D$39,Inputs!$C$39)))-'Year Schedule'!$K$17+'Year Schedule'!$L$17)</f>
        <v>#VALUE!</v>
      </c>
      <c r="Q277" s="0" t="e">
        <f aca="true">MAX(0,P277*(1+(_xlfn.NORM.INV(RAND(),Inputs!$D$39,Inputs!$C$39)))-'Year Schedule'!$K$18+'Year Schedule'!$L$18)</f>
        <v>#VALUE!</v>
      </c>
      <c r="R277" s="0" t="e">
        <f aca="true">MAX(0,Q277*(1+(_xlfn.NORM.INV(RAND(),Inputs!$D$39,Inputs!$C$39)))-'Year Schedule'!$K$19+'Year Schedule'!$L$19)</f>
        <v>#VALUE!</v>
      </c>
      <c r="S277" s="0" t="e">
        <f aca="true">MAX(0,R277*(1+(_xlfn.NORM.INV(RAND(),Inputs!$D$39,Inputs!$C$39)))-'Year Schedule'!$K$20+'Year Schedule'!$L$20)</f>
        <v>#VALUE!</v>
      </c>
      <c r="T277" s="0" t="e">
        <f aca="true">MAX(0,S277*(1+(_xlfn.NORM.INV(RAND(),Inputs!$D$39,Inputs!$C$39)))-'Year Schedule'!$K$21+'Year Schedule'!$L$21)</f>
        <v>#VALUE!</v>
      </c>
      <c r="U277" s="0" t="e">
        <f aca="true">MAX(0,T277*(1+(_xlfn.NORM.INV(RAND(),Inputs!$D$39,Inputs!$C$39)))-'Year Schedule'!$K$22+'Year Schedule'!$L$22)</f>
        <v>#VALUE!</v>
      </c>
      <c r="V277" s="0" t="e">
        <f aca="true">MAX(0,U277*(1+(_xlfn.NORM.INV(RAND(),Inputs!$D$39,Inputs!$C$39)))-'Year Schedule'!$K$23+'Year Schedule'!$L$23)</f>
        <v>#VALUE!</v>
      </c>
      <c r="W277" s="0" t="e">
        <f aca="true">MAX(0,V277*(1+(_xlfn.NORM.INV(RAND(),Inputs!$D$39,Inputs!$C$39)))-'Year Schedule'!$K$24+'Year Schedule'!$L$24)</f>
        <v>#VALUE!</v>
      </c>
      <c r="X277" s="0" t="e">
        <f aca="true">MAX(0,W277*(1+(_xlfn.NORM.INV(RAND(),Inputs!$D$39,Inputs!$C$39)))-'Year Schedule'!$K$25+'Year Schedule'!$L$25)</f>
        <v>#VALUE!</v>
      </c>
      <c r="Y277" s="0" t="e">
        <f aca="true">MAX(0,X277*(1+(_xlfn.NORM.INV(RAND(),Inputs!$D$39,Inputs!$C$39)))-'Year Schedule'!$K$26+'Year Schedule'!$L$26)</f>
        <v>#VALUE!</v>
      </c>
      <c r="Z277" s="0" t="e">
        <f aca="true">MAX(0,Y277*(1+(_xlfn.NORM.INV(RAND(),Inputs!$D$39,Inputs!$C$39)))-'Year Schedule'!$K$27+'Year Schedule'!$L$27)</f>
        <v>#VALUE!</v>
      </c>
      <c r="AA277" s="0" t="e">
        <f aca="true">MAX(0,Z277*(1+(_xlfn.NORM.INV(RAND(),Inputs!$D$39,Inputs!$C$39)))-'Year Schedule'!$K$28+'Year Schedule'!$L$28)</f>
        <v>#VALUE!</v>
      </c>
      <c r="AB277" s="0" t="e">
        <f aca="true">MAX(0,AA277*(1+(_xlfn.NORM.INV(RAND(),Inputs!$D$39,Inputs!$C$39)))-'Year Schedule'!$K$29+'Year Schedule'!$L$29)</f>
        <v>#VALUE!</v>
      </c>
      <c r="AC277" s="0" t="e">
        <f aca="true">MAX(0,AB277*(1+(_xlfn.NORM.INV(RAND(),Inputs!$D$39,Inputs!$C$39)))-'Year Schedule'!$K$30+'Year Schedule'!$L$30)</f>
        <v>#VALUE!</v>
      </c>
      <c r="AD277" s="0" t="e">
        <f aca="true">MAX(0,AC277*(1+(_xlfn.NORM.INV(RAND(),Inputs!$D$39,Inputs!$C$39)))-'Year Schedule'!$K$31+'Year Schedule'!$L$31)</f>
        <v>#VALUE!</v>
      </c>
      <c r="AE277" s="0" t="e">
        <f aca="true">MAX(0,AD277*(1+(_xlfn.NORM.INV(RAND(),Inputs!$D$39,Inputs!$C$39)))-'Year Schedule'!$K$32+'Year Schedule'!$L$32)</f>
        <v>#VALUE!</v>
      </c>
      <c r="AF277" s="0" t="e">
        <f aca="true">MAX(0,AE277*(1+(_xlfn.NORM.INV(RAND(),Inputs!$D$39,Inputs!$C$39)))-'Year Schedule'!$K$33+'Year Schedule'!$L$33)</f>
        <v>#VALUE!</v>
      </c>
      <c r="AG277" s="0" t="e">
        <f aca="true">MAX(0,AF277*(1+(_xlfn.NORM.INV(RAND(),Inputs!$D$39,Inputs!$C$39)))-'Year Schedule'!$K$34+'Year Schedule'!$L$34)</f>
        <v>#VALUE!</v>
      </c>
      <c r="AH277" s="0" t="e">
        <f aca="true">MAX(0,AG277*(1+(_xlfn.NORM.INV(RAND(),Inputs!$D$39,Inputs!$C$39)))-'Year Schedule'!$K$35+'Year Schedule'!$L$35)</f>
        <v>#VALUE!</v>
      </c>
      <c r="AI277" s="0" t="e">
        <f aca="true">MAX(0,AH277*(1+(_xlfn.NORM.INV(RAND(),Inputs!$D$39,Inputs!$C$39)))-'Year Schedule'!$K$36+'Year Schedule'!$L$36)</f>
        <v>#VALUE!</v>
      </c>
      <c r="AJ277" s="0" t="e">
        <f aca="true">MAX(0,AI277*(1+(_xlfn.NORM.INV(RAND(),Inputs!$D$39,Inputs!$C$39)))-'Year Schedule'!$K$37+'Year Schedule'!$L$37)</f>
        <v>#VALUE!</v>
      </c>
      <c r="AK277" s="0" t="e">
        <f aca="true">MAX(0,AJ277*(1+(_xlfn.NORM.INV(RAND(),Inputs!$D$39,Inputs!$C$39)))-'Year Schedule'!$K$38+'Year Schedule'!$L$38)</f>
        <v>#VALUE!</v>
      </c>
      <c r="AL277" s="0" t="e">
        <f aca="true">MAX(0,AK277*(1+(_xlfn.NORM.INV(RAND(),Inputs!$D$39,Inputs!$C$39)))-'Year Schedule'!$K$39+'Year Schedule'!$L$39)</f>
        <v>#VALUE!</v>
      </c>
      <c r="AM277" s="0" t="e">
        <f aca="true">MAX(0,AL277*(1+(_xlfn.NORM.INV(RAND(),Inputs!$D$39,Inputs!$C$39)))-'Year Schedule'!$K$40+'Year Schedule'!$L$40)</f>
        <v>#VALUE!</v>
      </c>
      <c r="AN277" s="0" t="e">
        <f aca="true">MAX(0,AM277*(1+(_xlfn.NORM.INV(RAND(),Inputs!$D$39,Inputs!$C$39)))-'Year Schedule'!$K$41+'Year Schedule'!$L$41)</f>
        <v>#VALUE!</v>
      </c>
      <c r="AO277" s="0" t="e">
        <f aca="true">MAX(0,AN277*(1+(_xlfn.NORM.INV(RAND(),Inputs!$D$39,Inputs!$C$39)))-'Year Schedule'!$K$42+'Year Schedule'!$L$42)</f>
        <v>#VALUE!</v>
      </c>
      <c r="AP277" s="0" t="e">
        <f aca="true">MAX(0,AO277*(1+(_xlfn.NORM.INV(RAND(),Inputs!$D$39,Inputs!$C$39)))-'Year Schedule'!$K$43+'Year Schedule'!$L$43)</f>
        <v>#VALUE!</v>
      </c>
      <c r="AQ277" s="0" t="e">
        <f aca="true">MAX(0,AP277*(1+(_xlfn.NORM.INV(RAND(),Inputs!$D$39,Inputs!$C$39)))-'Year Schedule'!$K$44+'Year Schedule'!$L$44)</f>
        <v>#VALUE!</v>
      </c>
      <c r="AR277" s="0" t="e">
        <f aca="true">MAX(0,AQ277*(1+(_xlfn.NORM.INV(RAND(),Inputs!$D$39,Inputs!$C$39)))-'Year Schedule'!$K$45+'Year Schedule'!$L$45)</f>
        <v>#VALUE!</v>
      </c>
      <c r="AS277" s="0" t="e">
        <f aca="true">MAX(0,AR277*(1+(_xlfn.NORM.INV(RAND(),Inputs!$D$39,Inputs!$C$39)))-'Year Schedule'!$K$46+'Year Schedule'!$L$46)</f>
        <v>#VALUE!</v>
      </c>
      <c r="AT277" s="0" t="e">
        <f aca="true">MAX(0,AS277*(1+(_xlfn.NORM.INV(RAND(),Inputs!$D$39,Inputs!$C$39)))-'Year Schedule'!$K$47+'Year Schedule'!$L$47)</f>
        <v>#VALUE!</v>
      </c>
      <c r="AU277" s="0" t="e">
        <f aca="true">MAX(0,AT277*(1+(_xlfn.NORM.INV(RAND(),Inputs!$D$39,Inputs!$C$39)))-'Year Schedule'!$K$48+'Year Schedule'!$L$48)</f>
        <v>#VALUE!</v>
      </c>
      <c r="AV277" s="0" t="e">
        <f aca="true">MAX(0,AU277*(1+(_xlfn.NORM.INV(RAND(),Inputs!$D$39,Inputs!$C$39)))-'Year Schedule'!$K$49+'Year Schedule'!$L$49)</f>
        <v>#VALUE!</v>
      </c>
      <c r="AW277" s="0" t="e">
        <f aca="true">MAX(0,AV277*(1+(_xlfn.NORM.INV(RAND(),Inputs!$D$39,Inputs!$C$39)))-'Year Schedule'!$K$50+'Year Schedule'!$L$50)</f>
        <v>#VALUE!</v>
      </c>
      <c r="AX277" s="0" t="e">
        <f aca="true">MAX(0,AW277*(1+(_xlfn.NORM.INV(RAND(),Inputs!$D$39,Inputs!$C$39)))-'Year Schedule'!$K$51+'Year Schedule'!$L$51)</f>
        <v>#VALUE!</v>
      </c>
      <c r="AY277" s="0" t="e">
        <f aca="true">MAX(0,AX277*(1+(_xlfn.NORM.INV(RAND(),Inputs!$D$39,Inputs!$C$39)))-'Year Schedule'!$K$52+'Year Schedule'!$L$52)</f>
        <v>#VALUE!</v>
      </c>
      <c r="AZ277" s="0" t="e">
        <f aca="true">MAX(0,AY277*(1+(_xlfn.NORM.INV(RAND(),Inputs!$D$39,Inputs!$C$39)))-'Year Schedule'!$K$53+'Year Schedule'!$L$53)</f>
        <v>#VALUE!</v>
      </c>
      <c r="BA277" s="0" t="e">
        <f aca="false">INDEX(C277:AZ277,1,Inputs!$C$6)</f>
        <v>#VALUE!</v>
      </c>
      <c r="BB277" s="0" t="n">
        <f aca="false">IFERROR(EXP(SUMPRODUCT(LN((C277:INDEX(C277:AZ277,1,Inputs!$C$6)+$C$1004:INDEX($C$1004:$AZ$1004,1,Inputs!$C$6))/B277:INDEX(B277:AY277,1,Inputs!$C$6)))/Inputs!$C$6)-1,-1)</f>
        <v>-1</v>
      </c>
    </row>
    <row r="278" customFormat="false" ht="15" hidden="false" customHeight="true" outlineLevel="0" collapsed="false">
      <c r="A278" s="0" t="n">
        <v>276</v>
      </c>
      <c r="B278" s="177" t="n">
        <f aca="false">Inputs!$C$38</f>
        <v>0</v>
      </c>
      <c r="C278" s="0" t="e">
        <f aca="true">MAX(0,B278*(1+(_xlfn.NORM.INV(RAND(),Inputs!$D$39,Inputs!$C$39)))-'Year Schedule'!$K$4+'Year Schedule'!$L$4)</f>
        <v>#VALUE!</v>
      </c>
      <c r="D278" s="0" t="e">
        <f aca="true">MAX(0,C278*(1+(_xlfn.NORM.INV(RAND(),Inputs!$D$39,Inputs!$C$39)))-'Year Schedule'!$K$5+'Year Schedule'!$L$5)</f>
        <v>#VALUE!</v>
      </c>
      <c r="E278" s="0" t="e">
        <f aca="true">MAX(0,D278*(1+(_xlfn.NORM.INV(RAND(),Inputs!$D$39,Inputs!$C$39)))-'Year Schedule'!$K$6+'Year Schedule'!$L$6)</f>
        <v>#VALUE!</v>
      </c>
      <c r="F278" s="0" t="e">
        <f aca="true">MAX(0,E278*(1+(_xlfn.NORM.INV(RAND(),Inputs!$D$39,Inputs!$C$39)))-'Year Schedule'!$K$7+'Year Schedule'!$L$7)</f>
        <v>#VALUE!</v>
      </c>
      <c r="G278" s="0" t="e">
        <f aca="true">MAX(0,F278*(1+(_xlfn.NORM.INV(RAND(),Inputs!$D$39,Inputs!$C$39)))-'Year Schedule'!$K$8+'Year Schedule'!$L$8)</f>
        <v>#VALUE!</v>
      </c>
      <c r="H278" s="0" t="e">
        <f aca="true">MAX(0,G278*(1+(_xlfn.NORM.INV(RAND(),Inputs!$D$39,Inputs!$C$39)))-'Year Schedule'!$K$9+'Year Schedule'!$L$9)</f>
        <v>#VALUE!</v>
      </c>
      <c r="I278" s="0" t="e">
        <f aca="true">MAX(0,H278*(1+(_xlfn.NORM.INV(RAND(),Inputs!$D$39,Inputs!$C$39)))-'Year Schedule'!$K$10+'Year Schedule'!$L$10)</f>
        <v>#VALUE!</v>
      </c>
      <c r="J278" s="0" t="e">
        <f aca="true">MAX(0,I278*(1+(_xlfn.NORM.INV(RAND(),Inputs!$D$39,Inputs!$C$39)))-'Year Schedule'!$K$11+'Year Schedule'!$L$11)</f>
        <v>#VALUE!</v>
      </c>
      <c r="K278" s="0" t="e">
        <f aca="true">MAX(0,J278*(1+(_xlfn.NORM.INV(RAND(),Inputs!$D$39,Inputs!$C$39)))-'Year Schedule'!$K$12+'Year Schedule'!$L$12)</f>
        <v>#VALUE!</v>
      </c>
      <c r="L278" s="0" t="e">
        <f aca="true">MAX(0,K278*(1+(_xlfn.NORM.INV(RAND(),Inputs!$D$39,Inputs!$C$39)))-'Year Schedule'!$K$13+'Year Schedule'!$L$13)</f>
        <v>#VALUE!</v>
      </c>
      <c r="M278" s="0" t="e">
        <f aca="true">MAX(0,L278*(1+(_xlfn.NORM.INV(RAND(),Inputs!$D$39,Inputs!$C$39)))-'Year Schedule'!$K$14+'Year Schedule'!$L$14)</f>
        <v>#VALUE!</v>
      </c>
      <c r="N278" s="0" t="e">
        <f aca="true">MAX(0,M278*(1+(_xlfn.NORM.INV(RAND(),Inputs!$D$39,Inputs!$C$39)))-'Year Schedule'!$K$15+'Year Schedule'!$L$15)</f>
        <v>#VALUE!</v>
      </c>
      <c r="O278" s="0" t="e">
        <f aca="true">MAX(0,N278*(1+(_xlfn.NORM.INV(RAND(),Inputs!$D$39,Inputs!$C$39)))-'Year Schedule'!$K$16+'Year Schedule'!$L$16)</f>
        <v>#VALUE!</v>
      </c>
      <c r="P278" s="0" t="e">
        <f aca="true">MAX(0,O278*(1+(_xlfn.NORM.INV(RAND(),Inputs!$D$39,Inputs!$C$39)))-'Year Schedule'!$K$17+'Year Schedule'!$L$17)</f>
        <v>#VALUE!</v>
      </c>
      <c r="Q278" s="0" t="e">
        <f aca="true">MAX(0,P278*(1+(_xlfn.NORM.INV(RAND(),Inputs!$D$39,Inputs!$C$39)))-'Year Schedule'!$K$18+'Year Schedule'!$L$18)</f>
        <v>#VALUE!</v>
      </c>
      <c r="R278" s="0" t="e">
        <f aca="true">MAX(0,Q278*(1+(_xlfn.NORM.INV(RAND(),Inputs!$D$39,Inputs!$C$39)))-'Year Schedule'!$K$19+'Year Schedule'!$L$19)</f>
        <v>#VALUE!</v>
      </c>
      <c r="S278" s="0" t="e">
        <f aca="true">MAX(0,R278*(1+(_xlfn.NORM.INV(RAND(),Inputs!$D$39,Inputs!$C$39)))-'Year Schedule'!$K$20+'Year Schedule'!$L$20)</f>
        <v>#VALUE!</v>
      </c>
      <c r="T278" s="0" t="e">
        <f aca="true">MAX(0,S278*(1+(_xlfn.NORM.INV(RAND(),Inputs!$D$39,Inputs!$C$39)))-'Year Schedule'!$K$21+'Year Schedule'!$L$21)</f>
        <v>#VALUE!</v>
      </c>
      <c r="U278" s="0" t="e">
        <f aca="true">MAX(0,T278*(1+(_xlfn.NORM.INV(RAND(),Inputs!$D$39,Inputs!$C$39)))-'Year Schedule'!$K$22+'Year Schedule'!$L$22)</f>
        <v>#VALUE!</v>
      </c>
      <c r="V278" s="0" t="e">
        <f aca="true">MAX(0,U278*(1+(_xlfn.NORM.INV(RAND(),Inputs!$D$39,Inputs!$C$39)))-'Year Schedule'!$K$23+'Year Schedule'!$L$23)</f>
        <v>#VALUE!</v>
      </c>
      <c r="W278" s="0" t="e">
        <f aca="true">MAX(0,V278*(1+(_xlfn.NORM.INV(RAND(),Inputs!$D$39,Inputs!$C$39)))-'Year Schedule'!$K$24+'Year Schedule'!$L$24)</f>
        <v>#VALUE!</v>
      </c>
      <c r="X278" s="0" t="e">
        <f aca="true">MAX(0,W278*(1+(_xlfn.NORM.INV(RAND(),Inputs!$D$39,Inputs!$C$39)))-'Year Schedule'!$K$25+'Year Schedule'!$L$25)</f>
        <v>#VALUE!</v>
      </c>
      <c r="Y278" s="0" t="e">
        <f aca="true">MAX(0,X278*(1+(_xlfn.NORM.INV(RAND(),Inputs!$D$39,Inputs!$C$39)))-'Year Schedule'!$K$26+'Year Schedule'!$L$26)</f>
        <v>#VALUE!</v>
      </c>
      <c r="Z278" s="0" t="e">
        <f aca="true">MAX(0,Y278*(1+(_xlfn.NORM.INV(RAND(),Inputs!$D$39,Inputs!$C$39)))-'Year Schedule'!$K$27+'Year Schedule'!$L$27)</f>
        <v>#VALUE!</v>
      </c>
      <c r="AA278" s="0" t="e">
        <f aca="true">MAX(0,Z278*(1+(_xlfn.NORM.INV(RAND(),Inputs!$D$39,Inputs!$C$39)))-'Year Schedule'!$K$28+'Year Schedule'!$L$28)</f>
        <v>#VALUE!</v>
      </c>
      <c r="AB278" s="0" t="e">
        <f aca="true">MAX(0,AA278*(1+(_xlfn.NORM.INV(RAND(),Inputs!$D$39,Inputs!$C$39)))-'Year Schedule'!$K$29+'Year Schedule'!$L$29)</f>
        <v>#VALUE!</v>
      </c>
      <c r="AC278" s="0" t="e">
        <f aca="true">MAX(0,AB278*(1+(_xlfn.NORM.INV(RAND(),Inputs!$D$39,Inputs!$C$39)))-'Year Schedule'!$K$30+'Year Schedule'!$L$30)</f>
        <v>#VALUE!</v>
      </c>
      <c r="AD278" s="0" t="e">
        <f aca="true">MAX(0,AC278*(1+(_xlfn.NORM.INV(RAND(),Inputs!$D$39,Inputs!$C$39)))-'Year Schedule'!$K$31+'Year Schedule'!$L$31)</f>
        <v>#VALUE!</v>
      </c>
      <c r="AE278" s="0" t="e">
        <f aca="true">MAX(0,AD278*(1+(_xlfn.NORM.INV(RAND(),Inputs!$D$39,Inputs!$C$39)))-'Year Schedule'!$K$32+'Year Schedule'!$L$32)</f>
        <v>#VALUE!</v>
      </c>
      <c r="AF278" s="0" t="e">
        <f aca="true">MAX(0,AE278*(1+(_xlfn.NORM.INV(RAND(),Inputs!$D$39,Inputs!$C$39)))-'Year Schedule'!$K$33+'Year Schedule'!$L$33)</f>
        <v>#VALUE!</v>
      </c>
      <c r="AG278" s="0" t="e">
        <f aca="true">MAX(0,AF278*(1+(_xlfn.NORM.INV(RAND(),Inputs!$D$39,Inputs!$C$39)))-'Year Schedule'!$K$34+'Year Schedule'!$L$34)</f>
        <v>#VALUE!</v>
      </c>
      <c r="AH278" s="0" t="e">
        <f aca="true">MAX(0,AG278*(1+(_xlfn.NORM.INV(RAND(),Inputs!$D$39,Inputs!$C$39)))-'Year Schedule'!$K$35+'Year Schedule'!$L$35)</f>
        <v>#VALUE!</v>
      </c>
      <c r="AI278" s="0" t="e">
        <f aca="true">MAX(0,AH278*(1+(_xlfn.NORM.INV(RAND(),Inputs!$D$39,Inputs!$C$39)))-'Year Schedule'!$K$36+'Year Schedule'!$L$36)</f>
        <v>#VALUE!</v>
      </c>
      <c r="AJ278" s="0" t="e">
        <f aca="true">MAX(0,AI278*(1+(_xlfn.NORM.INV(RAND(),Inputs!$D$39,Inputs!$C$39)))-'Year Schedule'!$K$37+'Year Schedule'!$L$37)</f>
        <v>#VALUE!</v>
      </c>
      <c r="AK278" s="0" t="e">
        <f aca="true">MAX(0,AJ278*(1+(_xlfn.NORM.INV(RAND(),Inputs!$D$39,Inputs!$C$39)))-'Year Schedule'!$K$38+'Year Schedule'!$L$38)</f>
        <v>#VALUE!</v>
      </c>
      <c r="AL278" s="0" t="e">
        <f aca="true">MAX(0,AK278*(1+(_xlfn.NORM.INV(RAND(),Inputs!$D$39,Inputs!$C$39)))-'Year Schedule'!$K$39+'Year Schedule'!$L$39)</f>
        <v>#VALUE!</v>
      </c>
      <c r="AM278" s="0" t="e">
        <f aca="true">MAX(0,AL278*(1+(_xlfn.NORM.INV(RAND(),Inputs!$D$39,Inputs!$C$39)))-'Year Schedule'!$K$40+'Year Schedule'!$L$40)</f>
        <v>#VALUE!</v>
      </c>
      <c r="AN278" s="0" t="e">
        <f aca="true">MAX(0,AM278*(1+(_xlfn.NORM.INV(RAND(),Inputs!$D$39,Inputs!$C$39)))-'Year Schedule'!$K$41+'Year Schedule'!$L$41)</f>
        <v>#VALUE!</v>
      </c>
      <c r="AO278" s="0" t="e">
        <f aca="true">MAX(0,AN278*(1+(_xlfn.NORM.INV(RAND(),Inputs!$D$39,Inputs!$C$39)))-'Year Schedule'!$K$42+'Year Schedule'!$L$42)</f>
        <v>#VALUE!</v>
      </c>
      <c r="AP278" s="0" t="e">
        <f aca="true">MAX(0,AO278*(1+(_xlfn.NORM.INV(RAND(),Inputs!$D$39,Inputs!$C$39)))-'Year Schedule'!$K$43+'Year Schedule'!$L$43)</f>
        <v>#VALUE!</v>
      </c>
      <c r="AQ278" s="0" t="e">
        <f aca="true">MAX(0,AP278*(1+(_xlfn.NORM.INV(RAND(),Inputs!$D$39,Inputs!$C$39)))-'Year Schedule'!$K$44+'Year Schedule'!$L$44)</f>
        <v>#VALUE!</v>
      </c>
      <c r="AR278" s="0" t="e">
        <f aca="true">MAX(0,AQ278*(1+(_xlfn.NORM.INV(RAND(),Inputs!$D$39,Inputs!$C$39)))-'Year Schedule'!$K$45+'Year Schedule'!$L$45)</f>
        <v>#VALUE!</v>
      </c>
      <c r="AS278" s="0" t="e">
        <f aca="true">MAX(0,AR278*(1+(_xlfn.NORM.INV(RAND(),Inputs!$D$39,Inputs!$C$39)))-'Year Schedule'!$K$46+'Year Schedule'!$L$46)</f>
        <v>#VALUE!</v>
      </c>
      <c r="AT278" s="0" t="e">
        <f aca="true">MAX(0,AS278*(1+(_xlfn.NORM.INV(RAND(),Inputs!$D$39,Inputs!$C$39)))-'Year Schedule'!$K$47+'Year Schedule'!$L$47)</f>
        <v>#VALUE!</v>
      </c>
      <c r="AU278" s="0" t="e">
        <f aca="true">MAX(0,AT278*(1+(_xlfn.NORM.INV(RAND(),Inputs!$D$39,Inputs!$C$39)))-'Year Schedule'!$K$48+'Year Schedule'!$L$48)</f>
        <v>#VALUE!</v>
      </c>
      <c r="AV278" s="0" t="e">
        <f aca="true">MAX(0,AU278*(1+(_xlfn.NORM.INV(RAND(),Inputs!$D$39,Inputs!$C$39)))-'Year Schedule'!$K$49+'Year Schedule'!$L$49)</f>
        <v>#VALUE!</v>
      </c>
      <c r="AW278" s="0" t="e">
        <f aca="true">MAX(0,AV278*(1+(_xlfn.NORM.INV(RAND(),Inputs!$D$39,Inputs!$C$39)))-'Year Schedule'!$K$50+'Year Schedule'!$L$50)</f>
        <v>#VALUE!</v>
      </c>
      <c r="AX278" s="0" t="e">
        <f aca="true">MAX(0,AW278*(1+(_xlfn.NORM.INV(RAND(),Inputs!$D$39,Inputs!$C$39)))-'Year Schedule'!$K$51+'Year Schedule'!$L$51)</f>
        <v>#VALUE!</v>
      </c>
      <c r="AY278" s="0" t="e">
        <f aca="true">MAX(0,AX278*(1+(_xlfn.NORM.INV(RAND(),Inputs!$D$39,Inputs!$C$39)))-'Year Schedule'!$K$52+'Year Schedule'!$L$52)</f>
        <v>#VALUE!</v>
      </c>
      <c r="AZ278" s="0" t="e">
        <f aca="true">MAX(0,AY278*(1+(_xlfn.NORM.INV(RAND(),Inputs!$D$39,Inputs!$C$39)))-'Year Schedule'!$K$53+'Year Schedule'!$L$53)</f>
        <v>#VALUE!</v>
      </c>
      <c r="BA278" s="0" t="e">
        <f aca="false">INDEX(C278:AZ278,1,Inputs!$C$6)</f>
        <v>#VALUE!</v>
      </c>
      <c r="BB278" s="0" t="n">
        <f aca="false">IFERROR(EXP(SUMPRODUCT(LN((C278:INDEX(C278:AZ278,1,Inputs!$C$6)+$C$1004:INDEX($C$1004:$AZ$1004,1,Inputs!$C$6))/B278:INDEX(B278:AY278,1,Inputs!$C$6)))/Inputs!$C$6)-1,-1)</f>
        <v>-1</v>
      </c>
    </row>
    <row r="279" customFormat="false" ht="15" hidden="false" customHeight="true" outlineLevel="0" collapsed="false">
      <c r="A279" s="0" t="n">
        <v>277</v>
      </c>
      <c r="B279" s="177" t="n">
        <f aca="false">Inputs!$C$38</f>
        <v>0</v>
      </c>
      <c r="C279" s="0" t="e">
        <f aca="true">MAX(0,B279*(1+(_xlfn.NORM.INV(RAND(),Inputs!$D$39,Inputs!$C$39)))-'Year Schedule'!$K$4+'Year Schedule'!$L$4)</f>
        <v>#VALUE!</v>
      </c>
      <c r="D279" s="0" t="e">
        <f aca="true">MAX(0,C279*(1+(_xlfn.NORM.INV(RAND(),Inputs!$D$39,Inputs!$C$39)))-'Year Schedule'!$K$5+'Year Schedule'!$L$5)</f>
        <v>#VALUE!</v>
      </c>
      <c r="E279" s="0" t="e">
        <f aca="true">MAX(0,D279*(1+(_xlfn.NORM.INV(RAND(),Inputs!$D$39,Inputs!$C$39)))-'Year Schedule'!$K$6+'Year Schedule'!$L$6)</f>
        <v>#VALUE!</v>
      </c>
      <c r="F279" s="0" t="e">
        <f aca="true">MAX(0,E279*(1+(_xlfn.NORM.INV(RAND(),Inputs!$D$39,Inputs!$C$39)))-'Year Schedule'!$K$7+'Year Schedule'!$L$7)</f>
        <v>#VALUE!</v>
      </c>
      <c r="G279" s="0" t="e">
        <f aca="true">MAX(0,F279*(1+(_xlfn.NORM.INV(RAND(),Inputs!$D$39,Inputs!$C$39)))-'Year Schedule'!$K$8+'Year Schedule'!$L$8)</f>
        <v>#VALUE!</v>
      </c>
      <c r="H279" s="0" t="e">
        <f aca="true">MAX(0,G279*(1+(_xlfn.NORM.INV(RAND(),Inputs!$D$39,Inputs!$C$39)))-'Year Schedule'!$K$9+'Year Schedule'!$L$9)</f>
        <v>#VALUE!</v>
      </c>
      <c r="I279" s="0" t="e">
        <f aca="true">MAX(0,H279*(1+(_xlfn.NORM.INV(RAND(),Inputs!$D$39,Inputs!$C$39)))-'Year Schedule'!$K$10+'Year Schedule'!$L$10)</f>
        <v>#VALUE!</v>
      </c>
      <c r="J279" s="0" t="e">
        <f aca="true">MAX(0,I279*(1+(_xlfn.NORM.INV(RAND(),Inputs!$D$39,Inputs!$C$39)))-'Year Schedule'!$K$11+'Year Schedule'!$L$11)</f>
        <v>#VALUE!</v>
      </c>
      <c r="K279" s="0" t="e">
        <f aca="true">MAX(0,J279*(1+(_xlfn.NORM.INV(RAND(),Inputs!$D$39,Inputs!$C$39)))-'Year Schedule'!$K$12+'Year Schedule'!$L$12)</f>
        <v>#VALUE!</v>
      </c>
      <c r="L279" s="0" t="e">
        <f aca="true">MAX(0,K279*(1+(_xlfn.NORM.INV(RAND(),Inputs!$D$39,Inputs!$C$39)))-'Year Schedule'!$K$13+'Year Schedule'!$L$13)</f>
        <v>#VALUE!</v>
      </c>
      <c r="M279" s="0" t="e">
        <f aca="true">MAX(0,L279*(1+(_xlfn.NORM.INV(RAND(),Inputs!$D$39,Inputs!$C$39)))-'Year Schedule'!$K$14+'Year Schedule'!$L$14)</f>
        <v>#VALUE!</v>
      </c>
      <c r="N279" s="0" t="e">
        <f aca="true">MAX(0,M279*(1+(_xlfn.NORM.INV(RAND(),Inputs!$D$39,Inputs!$C$39)))-'Year Schedule'!$K$15+'Year Schedule'!$L$15)</f>
        <v>#VALUE!</v>
      </c>
      <c r="O279" s="0" t="e">
        <f aca="true">MAX(0,N279*(1+(_xlfn.NORM.INV(RAND(),Inputs!$D$39,Inputs!$C$39)))-'Year Schedule'!$K$16+'Year Schedule'!$L$16)</f>
        <v>#VALUE!</v>
      </c>
      <c r="P279" s="0" t="e">
        <f aca="true">MAX(0,O279*(1+(_xlfn.NORM.INV(RAND(),Inputs!$D$39,Inputs!$C$39)))-'Year Schedule'!$K$17+'Year Schedule'!$L$17)</f>
        <v>#VALUE!</v>
      </c>
      <c r="Q279" s="0" t="e">
        <f aca="true">MAX(0,P279*(1+(_xlfn.NORM.INV(RAND(),Inputs!$D$39,Inputs!$C$39)))-'Year Schedule'!$K$18+'Year Schedule'!$L$18)</f>
        <v>#VALUE!</v>
      </c>
      <c r="R279" s="0" t="e">
        <f aca="true">MAX(0,Q279*(1+(_xlfn.NORM.INV(RAND(),Inputs!$D$39,Inputs!$C$39)))-'Year Schedule'!$K$19+'Year Schedule'!$L$19)</f>
        <v>#VALUE!</v>
      </c>
      <c r="S279" s="0" t="e">
        <f aca="true">MAX(0,R279*(1+(_xlfn.NORM.INV(RAND(),Inputs!$D$39,Inputs!$C$39)))-'Year Schedule'!$K$20+'Year Schedule'!$L$20)</f>
        <v>#VALUE!</v>
      </c>
      <c r="T279" s="0" t="e">
        <f aca="true">MAX(0,S279*(1+(_xlfn.NORM.INV(RAND(),Inputs!$D$39,Inputs!$C$39)))-'Year Schedule'!$K$21+'Year Schedule'!$L$21)</f>
        <v>#VALUE!</v>
      </c>
      <c r="U279" s="0" t="e">
        <f aca="true">MAX(0,T279*(1+(_xlfn.NORM.INV(RAND(),Inputs!$D$39,Inputs!$C$39)))-'Year Schedule'!$K$22+'Year Schedule'!$L$22)</f>
        <v>#VALUE!</v>
      </c>
      <c r="V279" s="0" t="e">
        <f aca="true">MAX(0,U279*(1+(_xlfn.NORM.INV(RAND(),Inputs!$D$39,Inputs!$C$39)))-'Year Schedule'!$K$23+'Year Schedule'!$L$23)</f>
        <v>#VALUE!</v>
      </c>
      <c r="W279" s="0" t="e">
        <f aca="true">MAX(0,V279*(1+(_xlfn.NORM.INV(RAND(),Inputs!$D$39,Inputs!$C$39)))-'Year Schedule'!$K$24+'Year Schedule'!$L$24)</f>
        <v>#VALUE!</v>
      </c>
      <c r="X279" s="0" t="e">
        <f aca="true">MAX(0,W279*(1+(_xlfn.NORM.INV(RAND(),Inputs!$D$39,Inputs!$C$39)))-'Year Schedule'!$K$25+'Year Schedule'!$L$25)</f>
        <v>#VALUE!</v>
      </c>
      <c r="Y279" s="0" t="e">
        <f aca="true">MAX(0,X279*(1+(_xlfn.NORM.INV(RAND(),Inputs!$D$39,Inputs!$C$39)))-'Year Schedule'!$K$26+'Year Schedule'!$L$26)</f>
        <v>#VALUE!</v>
      </c>
      <c r="Z279" s="0" t="e">
        <f aca="true">MAX(0,Y279*(1+(_xlfn.NORM.INV(RAND(),Inputs!$D$39,Inputs!$C$39)))-'Year Schedule'!$K$27+'Year Schedule'!$L$27)</f>
        <v>#VALUE!</v>
      </c>
      <c r="AA279" s="0" t="e">
        <f aca="true">MAX(0,Z279*(1+(_xlfn.NORM.INV(RAND(),Inputs!$D$39,Inputs!$C$39)))-'Year Schedule'!$K$28+'Year Schedule'!$L$28)</f>
        <v>#VALUE!</v>
      </c>
      <c r="AB279" s="0" t="e">
        <f aca="true">MAX(0,AA279*(1+(_xlfn.NORM.INV(RAND(),Inputs!$D$39,Inputs!$C$39)))-'Year Schedule'!$K$29+'Year Schedule'!$L$29)</f>
        <v>#VALUE!</v>
      </c>
      <c r="AC279" s="0" t="e">
        <f aca="true">MAX(0,AB279*(1+(_xlfn.NORM.INV(RAND(),Inputs!$D$39,Inputs!$C$39)))-'Year Schedule'!$K$30+'Year Schedule'!$L$30)</f>
        <v>#VALUE!</v>
      </c>
      <c r="AD279" s="0" t="e">
        <f aca="true">MAX(0,AC279*(1+(_xlfn.NORM.INV(RAND(),Inputs!$D$39,Inputs!$C$39)))-'Year Schedule'!$K$31+'Year Schedule'!$L$31)</f>
        <v>#VALUE!</v>
      </c>
      <c r="AE279" s="0" t="e">
        <f aca="true">MAX(0,AD279*(1+(_xlfn.NORM.INV(RAND(),Inputs!$D$39,Inputs!$C$39)))-'Year Schedule'!$K$32+'Year Schedule'!$L$32)</f>
        <v>#VALUE!</v>
      </c>
      <c r="AF279" s="0" t="e">
        <f aca="true">MAX(0,AE279*(1+(_xlfn.NORM.INV(RAND(),Inputs!$D$39,Inputs!$C$39)))-'Year Schedule'!$K$33+'Year Schedule'!$L$33)</f>
        <v>#VALUE!</v>
      </c>
      <c r="AG279" s="0" t="e">
        <f aca="true">MAX(0,AF279*(1+(_xlfn.NORM.INV(RAND(),Inputs!$D$39,Inputs!$C$39)))-'Year Schedule'!$K$34+'Year Schedule'!$L$34)</f>
        <v>#VALUE!</v>
      </c>
      <c r="AH279" s="0" t="e">
        <f aca="true">MAX(0,AG279*(1+(_xlfn.NORM.INV(RAND(),Inputs!$D$39,Inputs!$C$39)))-'Year Schedule'!$K$35+'Year Schedule'!$L$35)</f>
        <v>#VALUE!</v>
      </c>
      <c r="AI279" s="0" t="e">
        <f aca="true">MAX(0,AH279*(1+(_xlfn.NORM.INV(RAND(),Inputs!$D$39,Inputs!$C$39)))-'Year Schedule'!$K$36+'Year Schedule'!$L$36)</f>
        <v>#VALUE!</v>
      </c>
      <c r="AJ279" s="0" t="e">
        <f aca="true">MAX(0,AI279*(1+(_xlfn.NORM.INV(RAND(),Inputs!$D$39,Inputs!$C$39)))-'Year Schedule'!$K$37+'Year Schedule'!$L$37)</f>
        <v>#VALUE!</v>
      </c>
      <c r="AK279" s="0" t="e">
        <f aca="true">MAX(0,AJ279*(1+(_xlfn.NORM.INV(RAND(),Inputs!$D$39,Inputs!$C$39)))-'Year Schedule'!$K$38+'Year Schedule'!$L$38)</f>
        <v>#VALUE!</v>
      </c>
      <c r="AL279" s="0" t="e">
        <f aca="true">MAX(0,AK279*(1+(_xlfn.NORM.INV(RAND(),Inputs!$D$39,Inputs!$C$39)))-'Year Schedule'!$K$39+'Year Schedule'!$L$39)</f>
        <v>#VALUE!</v>
      </c>
      <c r="AM279" s="0" t="e">
        <f aca="true">MAX(0,AL279*(1+(_xlfn.NORM.INV(RAND(),Inputs!$D$39,Inputs!$C$39)))-'Year Schedule'!$K$40+'Year Schedule'!$L$40)</f>
        <v>#VALUE!</v>
      </c>
      <c r="AN279" s="0" t="e">
        <f aca="true">MAX(0,AM279*(1+(_xlfn.NORM.INV(RAND(),Inputs!$D$39,Inputs!$C$39)))-'Year Schedule'!$K$41+'Year Schedule'!$L$41)</f>
        <v>#VALUE!</v>
      </c>
      <c r="AO279" s="0" t="e">
        <f aca="true">MAX(0,AN279*(1+(_xlfn.NORM.INV(RAND(),Inputs!$D$39,Inputs!$C$39)))-'Year Schedule'!$K$42+'Year Schedule'!$L$42)</f>
        <v>#VALUE!</v>
      </c>
      <c r="AP279" s="0" t="e">
        <f aca="true">MAX(0,AO279*(1+(_xlfn.NORM.INV(RAND(),Inputs!$D$39,Inputs!$C$39)))-'Year Schedule'!$K$43+'Year Schedule'!$L$43)</f>
        <v>#VALUE!</v>
      </c>
      <c r="AQ279" s="0" t="e">
        <f aca="true">MAX(0,AP279*(1+(_xlfn.NORM.INV(RAND(),Inputs!$D$39,Inputs!$C$39)))-'Year Schedule'!$K$44+'Year Schedule'!$L$44)</f>
        <v>#VALUE!</v>
      </c>
      <c r="AR279" s="0" t="e">
        <f aca="true">MAX(0,AQ279*(1+(_xlfn.NORM.INV(RAND(),Inputs!$D$39,Inputs!$C$39)))-'Year Schedule'!$K$45+'Year Schedule'!$L$45)</f>
        <v>#VALUE!</v>
      </c>
      <c r="AS279" s="0" t="e">
        <f aca="true">MAX(0,AR279*(1+(_xlfn.NORM.INV(RAND(),Inputs!$D$39,Inputs!$C$39)))-'Year Schedule'!$K$46+'Year Schedule'!$L$46)</f>
        <v>#VALUE!</v>
      </c>
      <c r="AT279" s="0" t="e">
        <f aca="true">MAX(0,AS279*(1+(_xlfn.NORM.INV(RAND(),Inputs!$D$39,Inputs!$C$39)))-'Year Schedule'!$K$47+'Year Schedule'!$L$47)</f>
        <v>#VALUE!</v>
      </c>
      <c r="AU279" s="0" t="e">
        <f aca="true">MAX(0,AT279*(1+(_xlfn.NORM.INV(RAND(),Inputs!$D$39,Inputs!$C$39)))-'Year Schedule'!$K$48+'Year Schedule'!$L$48)</f>
        <v>#VALUE!</v>
      </c>
      <c r="AV279" s="0" t="e">
        <f aca="true">MAX(0,AU279*(1+(_xlfn.NORM.INV(RAND(),Inputs!$D$39,Inputs!$C$39)))-'Year Schedule'!$K$49+'Year Schedule'!$L$49)</f>
        <v>#VALUE!</v>
      </c>
      <c r="AW279" s="0" t="e">
        <f aca="true">MAX(0,AV279*(1+(_xlfn.NORM.INV(RAND(),Inputs!$D$39,Inputs!$C$39)))-'Year Schedule'!$K$50+'Year Schedule'!$L$50)</f>
        <v>#VALUE!</v>
      </c>
      <c r="AX279" s="0" t="e">
        <f aca="true">MAX(0,AW279*(1+(_xlfn.NORM.INV(RAND(),Inputs!$D$39,Inputs!$C$39)))-'Year Schedule'!$K$51+'Year Schedule'!$L$51)</f>
        <v>#VALUE!</v>
      </c>
      <c r="AY279" s="0" t="e">
        <f aca="true">MAX(0,AX279*(1+(_xlfn.NORM.INV(RAND(),Inputs!$D$39,Inputs!$C$39)))-'Year Schedule'!$K$52+'Year Schedule'!$L$52)</f>
        <v>#VALUE!</v>
      </c>
      <c r="AZ279" s="0" t="e">
        <f aca="true">MAX(0,AY279*(1+(_xlfn.NORM.INV(RAND(),Inputs!$D$39,Inputs!$C$39)))-'Year Schedule'!$K$53+'Year Schedule'!$L$53)</f>
        <v>#VALUE!</v>
      </c>
      <c r="BA279" s="0" t="e">
        <f aca="false">INDEX(C279:AZ279,1,Inputs!$C$6)</f>
        <v>#VALUE!</v>
      </c>
      <c r="BB279" s="0" t="n">
        <f aca="false">IFERROR(EXP(SUMPRODUCT(LN((C279:INDEX(C279:AZ279,1,Inputs!$C$6)+$C$1004:INDEX($C$1004:$AZ$1004,1,Inputs!$C$6))/B279:INDEX(B279:AY279,1,Inputs!$C$6)))/Inputs!$C$6)-1,-1)</f>
        <v>-1</v>
      </c>
    </row>
    <row r="280" customFormat="false" ht="15" hidden="false" customHeight="true" outlineLevel="0" collapsed="false">
      <c r="A280" s="0" t="n">
        <v>278</v>
      </c>
      <c r="B280" s="177" t="n">
        <f aca="false">Inputs!$C$38</f>
        <v>0</v>
      </c>
      <c r="C280" s="0" t="e">
        <f aca="true">MAX(0,B280*(1+(_xlfn.NORM.INV(RAND(),Inputs!$D$39,Inputs!$C$39)))-'Year Schedule'!$K$4+'Year Schedule'!$L$4)</f>
        <v>#VALUE!</v>
      </c>
      <c r="D280" s="0" t="e">
        <f aca="true">MAX(0,C280*(1+(_xlfn.NORM.INV(RAND(),Inputs!$D$39,Inputs!$C$39)))-'Year Schedule'!$K$5+'Year Schedule'!$L$5)</f>
        <v>#VALUE!</v>
      </c>
      <c r="E280" s="0" t="e">
        <f aca="true">MAX(0,D280*(1+(_xlfn.NORM.INV(RAND(),Inputs!$D$39,Inputs!$C$39)))-'Year Schedule'!$K$6+'Year Schedule'!$L$6)</f>
        <v>#VALUE!</v>
      </c>
      <c r="F280" s="0" t="e">
        <f aca="true">MAX(0,E280*(1+(_xlfn.NORM.INV(RAND(),Inputs!$D$39,Inputs!$C$39)))-'Year Schedule'!$K$7+'Year Schedule'!$L$7)</f>
        <v>#VALUE!</v>
      </c>
      <c r="G280" s="0" t="e">
        <f aca="true">MAX(0,F280*(1+(_xlfn.NORM.INV(RAND(),Inputs!$D$39,Inputs!$C$39)))-'Year Schedule'!$K$8+'Year Schedule'!$L$8)</f>
        <v>#VALUE!</v>
      </c>
      <c r="H280" s="0" t="e">
        <f aca="true">MAX(0,G280*(1+(_xlfn.NORM.INV(RAND(),Inputs!$D$39,Inputs!$C$39)))-'Year Schedule'!$K$9+'Year Schedule'!$L$9)</f>
        <v>#VALUE!</v>
      </c>
      <c r="I280" s="0" t="e">
        <f aca="true">MAX(0,H280*(1+(_xlfn.NORM.INV(RAND(),Inputs!$D$39,Inputs!$C$39)))-'Year Schedule'!$K$10+'Year Schedule'!$L$10)</f>
        <v>#VALUE!</v>
      </c>
      <c r="J280" s="0" t="e">
        <f aca="true">MAX(0,I280*(1+(_xlfn.NORM.INV(RAND(),Inputs!$D$39,Inputs!$C$39)))-'Year Schedule'!$K$11+'Year Schedule'!$L$11)</f>
        <v>#VALUE!</v>
      </c>
      <c r="K280" s="0" t="e">
        <f aca="true">MAX(0,J280*(1+(_xlfn.NORM.INV(RAND(),Inputs!$D$39,Inputs!$C$39)))-'Year Schedule'!$K$12+'Year Schedule'!$L$12)</f>
        <v>#VALUE!</v>
      </c>
      <c r="L280" s="0" t="e">
        <f aca="true">MAX(0,K280*(1+(_xlfn.NORM.INV(RAND(),Inputs!$D$39,Inputs!$C$39)))-'Year Schedule'!$K$13+'Year Schedule'!$L$13)</f>
        <v>#VALUE!</v>
      </c>
      <c r="M280" s="0" t="e">
        <f aca="true">MAX(0,L280*(1+(_xlfn.NORM.INV(RAND(),Inputs!$D$39,Inputs!$C$39)))-'Year Schedule'!$K$14+'Year Schedule'!$L$14)</f>
        <v>#VALUE!</v>
      </c>
      <c r="N280" s="0" t="e">
        <f aca="true">MAX(0,M280*(1+(_xlfn.NORM.INV(RAND(),Inputs!$D$39,Inputs!$C$39)))-'Year Schedule'!$K$15+'Year Schedule'!$L$15)</f>
        <v>#VALUE!</v>
      </c>
      <c r="O280" s="0" t="e">
        <f aca="true">MAX(0,N280*(1+(_xlfn.NORM.INV(RAND(),Inputs!$D$39,Inputs!$C$39)))-'Year Schedule'!$K$16+'Year Schedule'!$L$16)</f>
        <v>#VALUE!</v>
      </c>
      <c r="P280" s="0" t="e">
        <f aca="true">MAX(0,O280*(1+(_xlfn.NORM.INV(RAND(),Inputs!$D$39,Inputs!$C$39)))-'Year Schedule'!$K$17+'Year Schedule'!$L$17)</f>
        <v>#VALUE!</v>
      </c>
      <c r="Q280" s="0" t="e">
        <f aca="true">MAX(0,P280*(1+(_xlfn.NORM.INV(RAND(),Inputs!$D$39,Inputs!$C$39)))-'Year Schedule'!$K$18+'Year Schedule'!$L$18)</f>
        <v>#VALUE!</v>
      </c>
      <c r="R280" s="0" t="e">
        <f aca="true">MAX(0,Q280*(1+(_xlfn.NORM.INV(RAND(),Inputs!$D$39,Inputs!$C$39)))-'Year Schedule'!$K$19+'Year Schedule'!$L$19)</f>
        <v>#VALUE!</v>
      </c>
      <c r="S280" s="0" t="e">
        <f aca="true">MAX(0,R280*(1+(_xlfn.NORM.INV(RAND(),Inputs!$D$39,Inputs!$C$39)))-'Year Schedule'!$K$20+'Year Schedule'!$L$20)</f>
        <v>#VALUE!</v>
      </c>
      <c r="T280" s="0" t="e">
        <f aca="true">MAX(0,S280*(1+(_xlfn.NORM.INV(RAND(),Inputs!$D$39,Inputs!$C$39)))-'Year Schedule'!$K$21+'Year Schedule'!$L$21)</f>
        <v>#VALUE!</v>
      </c>
      <c r="U280" s="0" t="e">
        <f aca="true">MAX(0,T280*(1+(_xlfn.NORM.INV(RAND(),Inputs!$D$39,Inputs!$C$39)))-'Year Schedule'!$K$22+'Year Schedule'!$L$22)</f>
        <v>#VALUE!</v>
      </c>
      <c r="V280" s="0" t="e">
        <f aca="true">MAX(0,U280*(1+(_xlfn.NORM.INV(RAND(),Inputs!$D$39,Inputs!$C$39)))-'Year Schedule'!$K$23+'Year Schedule'!$L$23)</f>
        <v>#VALUE!</v>
      </c>
      <c r="W280" s="0" t="e">
        <f aca="true">MAX(0,V280*(1+(_xlfn.NORM.INV(RAND(),Inputs!$D$39,Inputs!$C$39)))-'Year Schedule'!$K$24+'Year Schedule'!$L$24)</f>
        <v>#VALUE!</v>
      </c>
      <c r="X280" s="0" t="e">
        <f aca="true">MAX(0,W280*(1+(_xlfn.NORM.INV(RAND(),Inputs!$D$39,Inputs!$C$39)))-'Year Schedule'!$K$25+'Year Schedule'!$L$25)</f>
        <v>#VALUE!</v>
      </c>
      <c r="Y280" s="0" t="e">
        <f aca="true">MAX(0,X280*(1+(_xlfn.NORM.INV(RAND(),Inputs!$D$39,Inputs!$C$39)))-'Year Schedule'!$K$26+'Year Schedule'!$L$26)</f>
        <v>#VALUE!</v>
      </c>
      <c r="Z280" s="0" t="e">
        <f aca="true">MAX(0,Y280*(1+(_xlfn.NORM.INV(RAND(),Inputs!$D$39,Inputs!$C$39)))-'Year Schedule'!$K$27+'Year Schedule'!$L$27)</f>
        <v>#VALUE!</v>
      </c>
      <c r="AA280" s="0" t="e">
        <f aca="true">MAX(0,Z280*(1+(_xlfn.NORM.INV(RAND(),Inputs!$D$39,Inputs!$C$39)))-'Year Schedule'!$K$28+'Year Schedule'!$L$28)</f>
        <v>#VALUE!</v>
      </c>
      <c r="AB280" s="0" t="e">
        <f aca="true">MAX(0,AA280*(1+(_xlfn.NORM.INV(RAND(),Inputs!$D$39,Inputs!$C$39)))-'Year Schedule'!$K$29+'Year Schedule'!$L$29)</f>
        <v>#VALUE!</v>
      </c>
      <c r="AC280" s="0" t="e">
        <f aca="true">MAX(0,AB280*(1+(_xlfn.NORM.INV(RAND(),Inputs!$D$39,Inputs!$C$39)))-'Year Schedule'!$K$30+'Year Schedule'!$L$30)</f>
        <v>#VALUE!</v>
      </c>
      <c r="AD280" s="0" t="e">
        <f aca="true">MAX(0,AC280*(1+(_xlfn.NORM.INV(RAND(),Inputs!$D$39,Inputs!$C$39)))-'Year Schedule'!$K$31+'Year Schedule'!$L$31)</f>
        <v>#VALUE!</v>
      </c>
      <c r="AE280" s="0" t="e">
        <f aca="true">MAX(0,AD280*(1+(_xlfn.NORM.INV(RAND(),Inputs!$D$39,Inputs!$C$39)))-'Year Schedule'!$K$32+'Year Schedule'!$L$32)</f>
        <v>#VALUE!</v>
      </c>
      <c r="AF280" s="0" t="e">
        <f aca="true">MAX(0,AE280*(1+(_xlfn.NORM.INV(RAND(),Inputs!$D$39,Inputs!$C$39)))-'Year Schedule'!$K$33+'Year Schedule'!$L$33)</f>
        <v>#VALUE!</v>
      </c>
      <c r="AG280" s="0" t="e">
        <f aca="true">MAX(0,AF280*(1+(_xlfn.NORM.INV(RAND(),Inputs!$D$39,Inputs!$C$39)))-'Year Schedule'!$K$34+'Year Schedule'!$L$34)</f>
        <v>#VALUE!</v>
      </c>
      <c r="AH280" s="0" t="e">
        <f aca="true">MAX(0,AG280*(1+(_xlfn.NORM.INV(RAND(),Inputs!$D$39,Inputs!$C$39)))-'Year Schedule'!$K$35+'Year Schedule'!$L$35)</f>
        <v>#VALUE!</v>
      </c>
      <c r="AI280" s="0" t="e">
        <f aca="true">MAX(0,AH280*(1+(_xlfn.NORM.INV(RAND(),Inputs!$D$39,Inputs!$C$39)))-'Year Schedule'!$K$36+'Year Schedule'!$L$36)</f>
        <v>#VALUE!</v>
      </c>
      <c r="AJ280" s="0" t="e">
        <f aca="true">MAX(0,AI280*(1+(_xlfn.NORM.INV(RAND(),Inputs!$D$39,Inputs!$C$39)))-'Year Schedule'!$K$37+'Year Schedule'!$L$37)</f>
        <v>#VALUE!</v>
      </c>
      <c r="AK280" s="0" t="e">
        <f aca="true">MAX(0,AJ280*(1+(_xlfn.NORM.INV(RAND(),Inputs!$D$39,Inputs!$C$39)))-'Year Schedule'!$K$38+'Year Schedule'!$L$38)</f>
        <v>#VALUE!</v>
      </c>
      <c r="AL280" s="0" t="e">
        <f aca="true">MAX(0,AK280*(1+(_xlfn.NORM.INV(RAND(),Inputs!$D$39,Inputs!$C$39)))-'Year Schedule'!$K$39+'Year Schedule'!$L$39)</f>
        <v>#VALUE!</v>
      </c>
      <c r="AM280" s="0" t="e">
        <f aca="true">MAX(0,AL280*(1+(_xlfn.NORM.INV(RAND(),Inputs!$D$39,Inputs!$C$39)))-'Year Schedule'!$K$40+'Year Schedule'!$L$40)</f>
        <v>#VALUE!</v>
      </c>
      <c r="AN280" s="0" t="e">
        <f aca="true">MAX(0,AM280*(1+(_xlfn.NORM.INV(RAND(),Inputs!$D$39,Inputs!$C$39)))-'Year Schedule'!$K$41+'Year Schedule'!$L$41)</f>
        <v>#VALUE!</v>
      </c>
      <c r="AO280" s="0" t="e">
        <f aca="true">MAX(0,AN280*(1+(_xlfn.NORM.INV(RAND(),Inputs!$D$39,Inputs!$C$39)))-'Year Schedule'!$K$42+'Year Schedule'!$L$42)</f>
        <v>#VALUE!</v>
      </c>
      <c r="AP280" s="0" t="e">
        <f aca="true">MAX(0,AO280*(1+(_xlfn.NORM.INV(RAND(),Inputs!$D$39,Inputs!$C$39)))-'Year Schedule'!$K$43+'Year Schedule'!$L$43)</f>
        <v>#VALUE!</v>
      </c>
      <c r="AQ280" s="0" t="e">
        <f aca="true">MAX(0,AP280*(1+(_xlfn.NORM.INV(RAND(),Inputs!$D$39,Inputs!$C$39)))-'Year Schedule'!$K$44+'Year Schedule'!$L$44)</f>
        <v>#VALUE!</v>
      </c>
      <c r="AR280" s="0" t="e">
        <f aca="true">MAX(0,AQ280*(1+(_xlfn.NORM.INV(RAND(),Inputs!$D$39,Inputs!$C$39)))-'Year Schedule'!$K$45+'Year Schedule'!$L$45)</f>
        <v>#VALUE!</v>
      </c>
      <c r="AS280" s="0" t="e">
        <f aca="true">MAX(0,AR280*(1+(_xlfn.NORM.INV(RAND(),Inputs!$D$39,Inputs!$C$39)))-'Year Schedule'!$K$46+'Year Schedule'!$L$46)</f>
        <v>#VALUE!</v>
      </c>
      <c r="AT280" s="0" t="e">
        <f aca="true">MAX(0,AS280*(1+(_xlfn.NORM.INV(RAND(),Inputs!$D$39,Inputs!$C$39)))-'Year Schedule'!$K$47+'Year Schedule'!$L$47)</f>
        <v>#VALUE!</v>
      </c>
      <c r="AU280" s="0" t="e">
        <f aca="true">MAX(0,AT280*(1+(_xlfn.NORM.INV(RAND(),Inputs!$D$39,Inputs!$C$39)))-'Year Schedule'!$K$48+'Year Schedule'!$L$48)</f>
        <v>#VALUE!</v>
      </c>
      <c r="AV280" s="0" t="e">
        <f aca="true">MAX(0,AU280*(1+(_xlfn.NORM.INV(RAND(),Inputs!$D$39,Inputs!$C$39)))-'Year Schedule'!$K$49+'Year Schedule'!$L$49)</f>
        <v>#VALUE!</v>
      </c>
      <c r="AW280" s="0" t="e">
        <f aca="true">MAX(0,AV280*(1+(_xlfn.NORM.INV(RAND(),Inputs!$D$39,Inputs!$C$39)))-'Year Schedule'!$K$50+'Year Schedule'!$L$50)</f>
        <v>#VALUE!</v>
      </c>
      <c r="AX280" s="0" t="e">
        <f aca="true">MAX(0,AW280*(1+(_xlfn.NORM.INV(RAND(),Inputs!$D$39,Inputs!$C$39)))-'Year Schedule'!$K$51+'Year Schedule'!$L$51)</f>
        <v>#VALUE!</v>
      </c>
      <c r="AY280" s="0" t="e">
        <f aca="true">MAX(0,AX280*(1+(_xlfn.NORM.INV(RAND(),Inputs!$D$39,Inputs!$C$39)))-'Year Schedule'!$K$52+'Year Schedule'!$L$52)</f>
        <v>#VALUE!</v>
      </c>
      <c r="AZ280" s="0" t="e">
        <f aca="true">MAX(0,AY280*(1+(_xlfn.NORM.INV(RAND(),Inputs!$D$39,Inputs!$C$39)))-'Year Schedule'!$K$53+'Year Schedule'!$L$53)</f>
        <v>#VALUE!</v>
      </c>
      <c r="BA280" s="0" t="e">
        <f aca="false">INDEX(C280:AZ280,1,Inputs!$C$6)</f>
        <v>#VALUE!</v>
      </c>
      <c r="BB280" s="0" t="n">
        <f aca="false">IFERROR(EXP(SUMPRODUCT(LN((C280:INDEX(C280:AZ280,1,Inputs!$C$6)+$C$1004:INDEX($C$1004:$AZ$1004,1,Inputs!$C$6))/B280:INDEX(B280:AY280,1,Inputs!$C$6)))/Inputs!$C$6)-1,-1)</f>
        <v>-1</v>
      </c>
    </row>
    <row r="281" customFormat="false" ht="15" hidden="false" customHeight="true" outlineLevel="0" collapsed="false">
      <c r="A281" s="0" t="n">
        <v>279</v>
      </c>
      <c r="B281" s="177" t="n">
        <f aca="false">Inputs!$C$38</f>
        <v>0</v>
      </c>
      <c r="C281" s="0" t="e">
        <f aca="true">MAX(0,B281*(1+(_xlfn.NORM.INV(RAND(),Inputs!$D$39,Inputs!$C$39)))-'Year Schedule'!$K$4+'Year Schedule'!$L$4)</f>
        <v>#VALUE!</v>
      </c>
      <c r="D281" s="0" t="e">
        <f aca="true">MAX(0,C281*(1+(_xlfn.NORM.INV(RAND(),Inputs!$D$39,Inputs!$C$39)))-'Year Schedule'!$K$5+'Year Schedule'!$L$5)</f>
        <v>#VALUE!</v>
      </c>
      <c r="E281" s="0" t="e">
        <f aca="true">MAX(0,D281*(1+(_xlfn.NORM.INV(RAND(),Inputs!$D$39,Inputs!$C$39)))-'Year Schedule'!$K$6+'Year Schedule'!$L$6)</f>
        <v>#VALUE!</v>
      </c>
      <c r="F281" s="0" t="e">
        <f aca="true">MAX(0,E281*(1+(_xlfn.NORM.INV(RAND(),Inputs!$D$39,Inputs!$C$39)))-'Year Schedule'!$K$7+'Year Schedule'!$L$7)</f>
        <v>#VALUE!</v>
      </c>
      <c r="G281" s="0" t="e">
        <f aca="true">MAX(0,F281*(1+(_xlfn.NORM.INV(RAND(),Inputs!$D$39,Inputs!$C$39)))-'Year Schedule'!$K$8+'Year Schedule'!$L$8)</f>
        <v>#VALUE!</v>
      </c>
      <c r="H281" s="0" t="e">
        <f aca="true">MAX(0,G281*(1+(_xlfn.NORM.INV(RAND(),Inputs!$D$39,Inputs!$C$39)))-'Year Schedule'!$K$9+'Year Schedule'!$L$9)</f>
        <v>#VALUE!</v>
      </c>
      <c r="I281" s="0" t="e">
        <f aca="true">MAX(0,H281*(1+(_xlfn.NORM.INV(RAND(),Inputs!$D$39,Inputs!$C$39)))-'Year Schedule'!$K$10+'Year Schedule'!$L$10)</f>
        <v>#VALUE!</v>
      </c>
      <c r="J281" s="0" t="e">
        <f aca="true">MAX(0,I281*(1+(_xlfn.NORM.INV(RAND(),Inputs!$D$39,Inputs!$C$39)))-'Year Schedule'!$K$11+'Year Schedule'!$L$11)</f>
        <v>#VALUE!</v>
      </c>
      <c r="K281" s="0" t="e">
        <f aca="true">MAX(0,J281*(1+(_xlfn.NORM.INV(RAND(),Inputs!$D$39,Inputs!$C$39)))-'Year Schedule'!$K$12+'Year Schedule'!$L$12)</f>
        <v>#VALUE!</v>
      </c>
      <c r="L281" s="0" t="e">
        <f aca="true">MAX(0,K281*(1+(_xlfn.NORM.INV(RAND(),Inputs!$D$39,Inputs!$C$39)))-'Year Schedule'!$K$13+'Year Schedule'!$L$13)</f>
        <v>#VALUE!</v>
      </c>
      <c r="M281" s="0" t="e">
        <f aca="true">MAX(0,L281*(1+(_xlfn.NORM.INV(RAND(),Inputs!$D$39,Inputs!$C$39)))-'Year Schedule'!$K$14+'Year Schedule'!$L$14)</f>
        <v>#VALUE!</v>
      </c>
      <c r="N281" s="0" t="e">
        <f aca="true">MAX(0,M281*(1+(_xlfn.NORM.INV(RAND(),Inputs!$D$39,Inputs!$C$39)))-'Year Schedule'!$K$15+'Year Schedule'!$L$15)</f>
        <v>#VALUE!</v>
      </c>
      <c r="O281" s="0" t="e">
        <f aca="true">MAX(0,N281*(1+(_xlfn.NORM.INV(RAND(),Inputs!$D$39,Inputs!$C$39)))-'Year Schedule'!$K$16+'Year Schedule'!$L$16)</f>
        <v>#VALUE!</v>
      </c>
      <c r="P281" s="0" t="e">
        <f aca="true">MAX(0,O281*(1+(_xlfn.NORM.INV(RAND(),Inputs!$D$39,Inputs!$C$39)))-'Year Schedule'!$K$17+'Year Schedule'!$L$17)</f>
        <v>#VALUE!</v>
      </c>
      <c r="Q281" s="0" t="e">
        <f aca="true">MAX(0,P281*(1+(_xlfn.NORM.INV(RAND(),Inputs!$D$39,Inputs!$C$39)))-'Year Schedule'!$K$18+'Year Schedule'!$L$18)</f>
        <v>#VALUE!</v>
      </c>
      <c r="R281" s="0" t="e">
        <f aca="true">MAX(0,Q281*(1+(_xlfn.NORM.INV(RAND(),Inputs!$D$39,Inputs!$C$39)))-'Year Schedule'!$K$19+'Year Schedule'!$L$19)</f>
        <v>#VALUE!</v>
      </c>
      <c r="S281" s="0" t="e">
        <f aca="true">MAX(0,R281*(1+(_xlfn.NORM.INV(RAND(),Inputs!$D$39,Inputs!$C$39)))-'Year Schedule'!$K$20+'Year Schedule'!$L$20)</f>
        <v>#VALUE!</v>
      </c>
      <c r="T281" s="0" t="e">
        <f aca="true">MAX(0,S281*(1+(_xlfn.NORM.INV(RAND(),Inputs!$D$39,Inputs!$C$39)))-'Year Schedule'!$K$21+'Year Schedule'!$L$21)</f>
        <v>#VALUE!</v>
      </c>
      <c r="U281" s="0" t="e">
        <f aca="true">MAX(0,T281*(1+(_xlfn.NORM.INV(RAND(),Inputs!$D$39,Inputs!$C$39)))-'Year Schedule'!$K$22+'Year Schedule'!$L$22)</f>
        <v>#VALUE!</v>
      </c>
      <c r="V281" s="0" t="e">
        <f aca="true">MAX(0,U281*(1+(_xlfn.NORM.INV(RAND(),Inputs!$D$39,Inputs!$C$39)))-'Year Schedule'!$K$23+'Year Schedule'!$L$23)</f>
        <v>#VALUE!</v>
      </c>
      <c r="W281" s="0" t="e">
        <f aca="true">MAX(0,V281*(1+(_xlfn.NORM.INV(RAND(),Inputs!$D$39,Inputs!$C$39)))-'Year Schedule'!$K$24+'Year Schedule'!$L$24)</f>
        <v>#VALUE!</v>
      </c>
      <c r="X281" s="0" t="e">
        <f aca="true">MAX(0,W281*(1+(_xlfn.NORM.INV(RAND(),Inputs!$D$39,Inputs!$C$39)))-'Year Schedule'!$K$25+'Year Schedule'!$L$25)</f>
        <v>#VALUE!</v>
      </c>
      <c r="Y281" s="0" t="e">
        <f aca="true">MAX(0,X281*(1+(_xlfn.NORM.INV(RAND(),Inputs!$D$39,Inputs!$C$39)))-'Year Schedule'!$K$26+'Year Schedule'!$L$26)</f>
        <v>#VALUE!</v>
      </c>
      <c r="Z281" s="0" t="e">
        <f aca="true">MAX(0,Y281*(1+(_xlfn.NORM.INV(RAND(),Inputs!$D$39,Inputs!$C$39)))-'Year Schedule'!$K$27+'Year Schedule'!$L$27)</f>
        <v>#VALUE!</v>
      </c>
      <c r="AA281" s="0" t="e">
        <f aca="true">MAX(0,Z281*(1+(_xlfn.NORM.INV(RAND(),Inputs!$D$39,Inputs!$C$39)))-'Year Schedule'!$K$28+'Year Schedule'!$L$28)</f>
        <v>#VALUE!</v>
      </c>
      <c r="AB281" s="0" t="e">
        <f aca="true">MAX(0,AA281*(1+(_xlfn.NORM.INV(RAND(),Inputs!$D$39,Inputs!$C$39)))-'Year Schedule'!$K$29+'Year Schedule'!$L$29)</f>
        <v>#VALUE!</v>
      </c>
      <c r="AC281" s="0" t="e">
        <f aca="true">MAX(0,AB281*(1+(_xlfn.NORM.INV(RAND(),Inputs!$D$39,Inputs!$C$39)))-'Year Schedule'!$K$30+'Year Schedule'!$L$30)</f>
        <v>#VALUE!</v>
      </c>
      <c r="AD281" s="0" t="e">
        <f aca="true">MAX(0,AC281*(1+(_xlfn.NORM.INV(RAND(),Inputs!$D$39,Inputs!$C$39)))-'Year Schedule'!$K$31+'Year Schedule'!$L$31)</f>
        <v>#VALUE!</v>
      </c>
      <c r="AE281" s="0" t="e">
        <f aca="true">MAX(0,AD281*(1+(_xlfn.NORM.INV(RAND(),Inputs!$D$39,Inputs!$C$39)))-'Year Schedule'!$K$32+'Year Schedule'!$L$32)</f>
        <v>#VALUE!</v>
      </c>
      <c r="AF281" s="0" t="e">
        <f aca="true">MAX(0,AE281*(1+(_xlfn.NORM.INV(RAND(),Inputs!$D$39,Inputs!$C$39)))-'Year Schedule'!$K$33+'Year Schedule'!$L$33)</f>
        <v>#VALUE!</v>
      </c>
      <c r="AG281" s="0" t="e">
        <f aca="true">MAX(0,AF281*(1+(_xlfn.NORM.INV(RAND(),Inputs!$D$39,Inputs!$C$39)))-'Year Schedule'!$K$34+'Year Schedule'!$L$34)</f>
        <v>#VALUE!</v>
      </c>
      <c r="AH281" s="0" t="e">
        <f aca="true">MAX(0,AG281*(1+(_xlfn.NORM.INV(RAND(),Inputs!$D$39,Inputs!$C$39)))-'Year Schedule'!$K$35+'Year Schedule'!$L$35)</f>
        <v>#VALUE!</v>
      </c>
      <c r="AI281" s="0" t="e">
        <f aca="true">MAX(0,AH281*(1+(_xlfn.NORM.INV(RAND(),Inputs!$D$39,Inputs!$C$39)))-'Year Schedule'!$K$36+'Year Schedule'!$L$36)</f>
        <v>#VALUE!</v>
      </c>
      <c r="AJ281" s="0" t="e">
        <f aca="true">MAX(0,AI281*(1+(_xlfn.NORM.INV(RAND(),Inputs!$D$39,Inputs!$C$39)))-'Year Schedule'!$K$37+'Year Schedule'!$L$37)</f>
        <v>#VALUE!</v>
      </c>
      <c r="AK281" s="0" t="e">
        <f aca="true">MAX(0,AJ281*(1+(_xlfn.NORM.INV(RAND(),Inputs!$D$39,Inputs!$C$39)))-'Year Schedule'!$K$38+'Year Schedule'!$L$38)</f>
        <v>#VALUE!</v>
      </c>
      <c r="AL281" s="0" t="e">
        <f aca="true">MAX(0,AK281*(1+(_xlfn.NORM.INV(RAND(),Inputs!$D$39,Inputs!$C$39)))-'Year Schedule'!$K$39+'Year Schedule'!$L$39)</f>
        <v>#VALUE!</v>
      </c>
      <c r="AM281" s="0" t="e">
        <f aca="true">MAX(0,AL281*(1+(_xlfn.NORM.INV(RAND(),Inputs!$D$39,Inputs!$C$39)))-'Year Schedule'!$K$40+'Year Schedule'!$L$40)</f>
        <v>#VALUE!</v>
      </c>
      <c r="AN281" s="0" t="e">
        <f aca="true">MAX(0,AM281*(1+(_xlfn.NORM.INV(RAND(),Inputs!$D$39,Inputs!$C$39)))-'Year Schedule'!$K$41+'Year Schedule'!$L$41)</f>
        <v>#VALUE!</v>
      </c>
      <c r="AO281" s="0" t="e">
        <f aca="true">MAX(0,AN281*(1+(_xlfn.NORM.INV(RAND(),Inputs!$D$39,Inputs!$C$39)))-'Year Schedule'!$K$42+'Year Schedule'!$L$42)</f>
        <v>#VALUE!</v>
      </c>
      <c r="AP281" s="0" t="e">
        <f aca="true">MAX(0,AO281*(1+(_xlfn.NORM.INV(RAND(),Inputs!$D$39,Inputs!$C$39)))-'Year Schedule'!$K$43+'Year Schedule'!$L$43)</f>
        <v>#VALUE!</v>
      </c>
      <c r="AQ281" s="0" t="e">
        <f aca="true">MAX(0,AP281*(1+(_xlfn.NORM.INV(RAND(),Inputs!$D$39,Inputs!$C$39)))-'Year Schedule'!$K$44+'Year Schedule'!$L$44)</f>
        <v>#VALUE!</v>
      </c>
      <c r="AR281" s="0" t="e">
        <f aca="true">MAX(0,AQ281*(1+(_xlfn.NORM.INV(RAND(),Inputs!$D$39,Inputs!$C$39)))-'Year Schedule'!$K$45+'Year Schedule'!$L$45)</f>
        <v>#VALUE!</v>
      </c>
      <c r="AS281" s="0" t="e">
        <f aca="true">MAX(0,AR281*(1+(_xlfn.NORM.INV(RAND(),Inputs!$D$39,Inputs!$C$39)))-'Year Schedule'!$K$46+'Year Schedule'!$L$46)</f>
        <v>#VALUE!</v>
      </c>
      <c r="AT281" s="0" t="e">
        <f aca="true">MAX(0,AS281*(1+(_xlfn.NORM.INV(RAND(),Inputs!$D$39,Inputs!$C$39)))-'Year Schedule'!$K$47+'Year Schedule'!$L$47)</f>
        <v>#VALUE!</v>
      </c>
      <c r="AU281" s="0" t="e">
        <f aca="true">MAX(0,AT281*(1+(_xlfn.NORM.INV(RAND(),Inputs!$D$39,Inputs!$C$39)))-'Year Schedule'!$K$48+'Year Schedule'!$L$48)</f>
        <v>#VALUE!</v>
      </c>
      <c r="AV281" s="0" t="e">
        <f aca="true">MAX(0,AU281*(1+(_xlfn.NORM.INV(RAND(),Inputs!$D$39,Inputs!$C$39)))-'Year Schedule'!$K$49+'Year Schedule'!$L$49)</f>
        <v>#VALUE!</v>
      </c>
      <c r="AW281" s="0" t="e">
        <f aca="true">MAX(0,AV281*(1+(_xlfn.NORM.INV(RAND(),Inputs!$D$39,Inputs!$C$39)))-'Year Schedule'!$K$50+'Year Schedule'!$L$50)</f>
        <v>#VALUE!</v>
      </c>
      <c r="AX281" s="0" t="e">
        <f aca="true">MAX(0,AW281*(1+(_xlfn.NORM.INV(RAND(),Inputs!$D$39,Inputs!$C$39)))-'Year Schedule'!$K$51+'Year Schedule'!$L$51)</f>
        <v>#VALUE!</v>
      </c>
      <c r="AY281" s="0" t="e">
        <f aca="true">MAX(0,AX281*(1+(_xlfn.NORM.INV(RAND(),Inputs!$D$39,Inputs!$C$39)))-'Year Schedule'!$K$52+'Year Schedule'!$L$52)</f>
        <v>#VALUE!</v>
      </c>
      <c r="AZ281" s="0" t="e">
        <f aca="true">MAX(0,AY281*(1+(_xlfn.NORM.INV(RAND(),Inputs!$D$39,Inputs!$C$39)))-'Year Schedule'!$K$53+'Year Schedule'!$L$53)</f>
        <v>#VALUE!</v>
      </c>
      <c r="BA281" s="0" t="e">
        <f aca="false">INDEX(C281:AZ281,1,Inputs!$C$6)</f>
        <v>#VALUE!</v>
      </c>
      <c r="BB281" s="0" t="n">
        <f aca="false">IFERROR(EXP(SUMPRODUCT(LN((C281:INDEX(C281:AZ281,1,Inputs!$C$6)+$C$1004:INDEX($C$1004:$AZ$1004,1,Inputs!$C$6))/B281:INDEX(B281:AY281,1,Inputs!$C$6)))/Inputs!$C$6)-1,-1)</f>
        <v>-1</v>
      </c>
    </row>
    <row r="282" customFormat="false" ht="15" hidden="false" customHeight="true" outlineLevel="0" collapsed="false">
      <c r="A282" s="0" t="n">
        <v>280</v>
      </c>
      <c r="B282" s="177" t="n">
        <f aca="false">Inputs!$C$38</f>
        <v>0</v>
      </c>
      <c r="C282" s="0" t="e">
        <f aca="true">MAX(0,B282*(1+(_xlfn.NORM.INV(RAND(),Inputs!$D$39,Inputs!$C$39)))-'Year Schedule'!$K$4+'Year Schedule'!$L$4)</f>
        <v>#VALUE!</v>
      </c>
      <c r="D282" s="0" t="e">
        <f aca="true">MAX(0,C282*(1+(_xlfn.NORM.INV(RAND(),Inputs!$D$39,Inputs!$C$39)))-'Year Schedule'!$K$5+'Year Schedule'!$L$5)</f>
        <v>#VALUE!</v>
      </c>
      <c r="E282" s="0" t="e">
        <f aca="true">MAX(0,D282*(1+(_xlfn.NORM.INV(RAND(),Inputs!$D$39,Inputs!$C$39)))-'Year Schedule'!$K$6+'Year Schedule'!$L$6)</f>
        <v>#VALUE!</v>
      </c>
      <c r="F282" s="0" t="e">
        <f aca="true">MAX(0,E282*(1+(_xlfn.NORM.INV(RAND(),Inputs!$D$39,Inputs!$C$39)))-'Year Schedule'!$K$7+'Year Schedule'!$L$7)</f>
        <v>#VALUE!</v>
      </c>
      <c r="G282" s="0" t="e">
        <f aca="true">MAX(0,F282*(1+(_xlfn.NORM.INV(RAND(),Inputs!$D$39,Inputs!$C$39)))-'Year Schedule'!$K$8+'Year Schedule'!$L$8)</f>
        <v>#VALUE!</v>
      </c>
      <c r="H282" s="0" t="e">
        <f aca="true">MAX(0,G282*(1+(_xlfn.NORM.INV(RAND(),Inputs!$D$39,Inputs!$C$39)))-'Year Schedule'!$K$9+'Year Schedule'!$L$9)</f>
        <v>#VALUE!</v>
      </c>
      <c r="I282" s="0" t="e">
        <f aca="true">MAX(0,H282*(1+(_xlfn.NORM.INV(RAND(),Inputs!$D$39,Inputs!$C$39)))-'Year Schedule'!$K$10+'Year Schedule'!$L$10)</f>
        <v>#VALUE!</v>
      </c>
      <c r="J282" s="0" t="e">
        <f aca="true">MAX(0,I282*(1+(_xlfn.NORM.INV(RAND(),Inputs!$D$39,Inputs!$C$39)))-'Year Schedule'!$K$11+'Year Schedule'!$L$11)</f>
        <v>#VALUE!</v>
      </c>
      <c r="K282" s="0" t="e">
        <f aca="true">MAX(0,J282*(1+(_xlfn.NORM.INV(RAND(),Inputs!$D$39,Inputs!$C$39)))-'Year Schedule'!$K$12+'Year Schedule'!$L$12)</f>
        <v>#VALUE!</v>
      </c>
      <c r="L282" s="0" t="e">
        <f aca="true">MAX(0,K282*(1+(_xlfn.NORM.INV(RAND(),Inputs!$D$39,Inputs!$C$39)))-'Year Schedule'!$K$13+'Year Schedule'!$L$13)</f>
        <v>#VALUE!</v>
      </c>
      <c r="M282" s="0" t="e">
        <f aca="true">MAX(0,L282*(1+(_xlfn.NORM.INV(RAND(),Inputs!$D$39,Inputs!$C$39)))-'Year Schedule'!$K$14+'Year Schedule'!$L$14)</f>
        <v>#VALUE!</v>
      </c>
      <c r="N282" s="0" t="e">
        <f aca="true">MAX(0,M282*(1+(_xlfn.NORM.INV(RAND(),Inputs!$D$39,Inputs!$C$39)))-'Year Schedule'!$K$15+'Year Schedule'!$L$15)</f>
        <v>#VALUE!</v>
      </c>
      <c r="O282" s="0" t="e">
        <f aca="true">MAX(0,N282*(1+(_xlfn.NORM.INV(RAND(),Inputs!$D$39,Inputs!$C$39)))-'Year Schedule'!$K$16+'Year Schedule'!$L$16)</f>
        <v>#VALUE!</v>
      </c>
      <c r="P282" s="0" t="e">
        <f aca="true">MAX(0,O282*(1+(_xlfn.NORM.INV(RAND(),Inputs!$D$39,Inputs!$C$39)))-'Year Schedule'!$K$17+'Year Schedule'!$L$17)</f>
        <v>#VALUE!</v>
      </c>
      <c r="Q282" s="0" t="e">
        <f aca="true">MAX(0,P282*(1+(_xlfn.NORM.INV(RAND(),Inputs!$D$39,Inputs!$C$39)))-'Year Schedule'!$K$18+'Year Schedule'!$L$18)</f>
        <v>#VALUE!</v>
      </c>
      <c r="R282" s="0" t="e">
        <f aca="true">MAX(0,Q282*(1+(_xlfn.NORM.INV(RAND(),Inputs!$D$39,Inputs!$C$39)))-'Year Schedule'!$K$19+'Year Schedule'!$L$19)</f>
        <v>#VALUE!</v>
      </c>
      <c r="S282" s="0" t="e">
        <f aca="true">MAX(0,R282*(1+(_xlfn.NORM.INV(RAND(),Inputs!$D$39,Inputs!$C$39)))-'Year Schedule'!$K$20+'Year Schedule'!$L$20)</f>
        <v>#VALUE!</v>
      </c>
      <c r="T282" s="0" t="e">
        <f aca="true">MAX(0,S282*(1+(_xlfn.NORM.INV(RAND(),Inputs!$D$39,Inputs!$C$39)))-'Year Schedule'!$K$21+'Year Schedule'!$L$21)</f>
        <v>#VALUE!</v>
      </c>
      <c r="U282" s="0" t="e">
        <f aca="true">MAX(0,T282*(1+(_xlfn.NORM.INV(RAND(),Inputs!$D$39,Inputs!$C$39)))-'Year Schedule'!$K$22+'Year Schedule'!$L$22)</f>
        <v>#VALUE!</v>
      </c>
      <c r="V282" s="0" t="e">
        <f aca="true">MAX(0,U282*(1+(_xlfn.NORM.INV(RAND(),Inputs!$D$39,Inputs!$C$39)))-'Year Schedule'!$K$23+'Year Schedule'!$L$23)</f>
        <v>#VALUE!</v>
      </c>
      <c r="W282" s="0" t="e">
        <f aca="true">MAX(0,V282*(1+(_xlfn.NORM.INV(RAND(),Inputs!$D$39,Inputs!$C$39)))-'Year Schedule'!$K$24+'Year Schedule'!$L$24)</f>
        <v>#VALUE!</v>
      </c>
      <c r="X282" s="0" t="e">
        <f aca="true">MAX(0,W282*(1+(_xlfn.NORM.INV(RAND(),Inputs!$D$39,Inputs!$C$39)))-'Year Schedule'!$K$25+'Year Schedule'!$L$25)</f>
        <v>#VALUE!</v>
      </c>
      <c r="Y282" s="0" t="e">
        <f aca="true">MAX(0,X282*(1+(_xlfn.NORM.INV(RAND(),Inputs!$D$39,Inputs!$C$39)))-'Year Schedule'!$K$26+'Year Schedule'!$L$26)</f>
        <v>#VALUE!</v>
      </c>
      <c r="Z282" s="0" t="e">
        <f aca="true">MAX(0,Y282*(1+(_xlfn.NORM.INV(RAND(),Inputs!$D$39,Inputs!$C$39)))-'Year Schedule'!$K$27+'Year Schedule'!$L$27)</f>
        <v>#VALUE!</v>
      </c>
      <c r="AA282" s="0" t="e">
        <f aca="true">MAX(0,Z282*(1+(_xlfn.NORM.INV(RAND(),Inputs!$D$39,Inputs!$C$39)))-'Year Schedule'!$K$28+'Year Schedule'!$L$28)</f>
        <v>#VALUE!</v>
      </c>
      <c r="AB282" s="0" t="e">
        <f aca="true">MAX(0,AA282*(1+(_xlfn.NORM.INV(RAND(),Inputs!$D$39,Inputs!$C$39)))-'Year Schedule'!$K$29+'Year Schedule'!$L$29)</f>
        <v>#VALUE!</v>
      </c>
      <c r="AC282" s="0" t="e">
        <f aca="true">MAX(0,AB282*(1+(_xlfn.NORM.INV(RAND(),Inputs!$D$39,Inputs!$C$39)))-'Year Schedule'!$K$30+'Year Schedule'!$L$30)</f>
        <v>#VALUE!</v>
      </c>
      <c r="AD282" s="0" t="e">
        <f aca="true">MAX(0,AC282*(1+(_xlfn.NORM.INV(RAND(),Inputs!$D$39,Inputs!$C$39)))-'Year Schedule'!$K$31+'Year Schedule'!$L$31)</f>
        <v>#VALUE!</v>
      </c>
      <c r="AE282" s="0" t="e">
        <f aca="true">MAX(0,AD282*(1+(_xlfn.NORM.INV(RAND(),Inputs!$D$39,Inputs!$C$39)))-'Year Schedule'!$K$32+'Year Schedule'!$L$32)</f>
        <v>#VALUE!</v>
      </c>
      <c r="AF282" s="0" t="e">
        <f aca="true">MAX(0,AE282*(1+(_xlfn.NORM.INV(RAND(),Inputs!$D$39,Inputs!$C$39)))-'Year Schedule'!$K$33+'Year Schedule'!$L$33)</f>
        <v>#VALUE!</v>
      </c>
      <c r="AG282" s="0" t="e">
        <f aca="true">MAX(0,AF282*(1+(_xlfn.NORM.INV(RAND(),Inputs!$D$39,Inputs!$C$39)))-'Year Schedule'!$K$34+'Year Schedule'!$L$34)</f>
        <v>#VALUE!</v>
      </c>
      <c r="AH282" s="0" t="e">
        <f aca="true">MAX(0,AG282*(1+(_xlfn.NORM.INV(RAND(),Inputs!$D$39,Inputs!$C$39)))-'Year Schedule'!$K$35+'Year Schedule'!$L$35)</f>
        <v>#VALUE!</v>
      </c>
      <c r="AI282" s="0" t="e">
        <f aca="true">MAX(0,AH282*(1+(_xlfn.NORM.INV(RAND(),Inputs!$D$39,Inputs!$C$39)))-'Year Schedule'!$K$36+'Year Schedule'!$L$36)</f>
        <v>#VALUE!</v>
      </c>
      <c r="AJ282" s="0" t="e">
        <f aca="true">MAX(0,AI282*(1+(_xlfn.NORM.INV(RAND(),Inputs!$D$39,Inputs!$C$39)))-'Year Schedule'!$K$37+'Year Schedule'!$L$37)</f>
        <v>#VALUE!</v>
      </c>
      <c r="AK282" s="0" t="e">
        <f aca="true">MAX(0,AJ282*(1+(_xlfn.NORM.INV(RAND(),Inputs!$D$39,Inputs!$C$39)))-'Year Schedule'!$K$38+'Year Schedule'!$L$38)</f>
        <v>#VALUE!</v>
      </c>
      <c r="AL282" s="0" t="e">
        <f aca="true">MAX(0,AK282*(1+(_xlfn.NORM.INV(RAND(),Inputs!$D$39,Inputs!$C$39)))-'Year Schedule'!$K$39+'Year Schedule'!$L$39)</f>
        <v>#VALUE!</v>
      </c>
      <c r="AM282" s="0" t="e">
        <f aca="true">MAX(0,AL282*(1+(_xlfn.NORM.INV(RAND(),Inputs!$D$39,Inputs!$C$39)))-'Year Schedule'!$K$40+'Year Schedule'!$L$40)</f>
        <v>#VALUE!</v>
      </c>
      <c r="AN282" s="0" t="e">
        <f aca="true">MAX(0,AM282*(1+(_xlfn.NORM.INV(RAND(),Inputs!$D$39,Inputs!$C$39)))-'Year Schedule'!$K$41+'Year Schedule'!$L$41)</f>
        <v>#VALUE!</v>
      </c>
      <c r="AO282" s="0" t="e">
        <f aca="true">MAX(0,AN282*(1+(_xlfn.NORM.INV(RAND(),Inputs!$D$39,Inputs!$C$39)))-'Year Schedule'!$K$42+'Year Schedule'!$L$42)</f>
        <v>#VALUE!</v>
      </c>
      <c r="AP282" s="0" t="e">
        <f aca="true">MAX(0,AO282*(1+(_xlfn.NORM.INV(RAND(),Inputs!$D$39,Inputs!$C$39)))-'Year Schedule'!$K$43+'Year Schedule'!$L$43)</f>
        <v>#VALUE!</v>
      </c>
      <c r="AQ282" s="0" t="e">
        <f aca="true">MAX(0,AP282*(1+(_xlfn.NORM.INV(RAND(),Inputs!$D$39,Inputs!$C$39)))-'Year Schedule'!$K$44+'Year Schedule'!$L$44)</f>
        <v>#VALUE!</v>
      </c>
      <c r="AR282" s="0" t="e">
        <f aca="true">MAX(0,AQ282*(1+(_xlfn.NORM.INV(RAND(),Inputs!$D$39,Inputs!$C$39)))-'Year Schedule'!$K$45+'Year Schedule'!$L$45)</f>
        <v>#VALUE!</v>
      </c>
      <c r="AS282" s="0" t="e">
        <f aca="true">MAX(0,AR282*(1+(_xlfn.NORM.INV(RAND(),Inputs!$D$39,Inputs!$C$39)))-'Year Schedule'!$K$46+'Year Schedule'!$L$46)</f>
        <v>#VALUE!</v>
      </c>
      <c r="AT282" s="0" t="e">
        <f aca="true">MAX(0,AS282*(1+(_xlfn.NORM.INV(RAND(),Inputs!$D$39,Inputs!$C$39)))-'Year Schedule'!$K$47+'Year Schedule'!$L$47)</f>
        <v>#VALUE!</v>
      </c>
      <c r="AU282" s="0" t="e">
        <f aca="true">MAX(0,AT282*(1+(_xlfn.NORM.INV(RAND(),Inputs!$D$39,Inputs!$C$39)))-'Year Schedule'!$K$48+'Year Schedule'!$L$48)</f>
        <v>#VALUE!</v>
      </c>
      <c r="AV282" s="0" t="e">
        <f aca="true">MAX(0,AU282*(1+(_xlfn.NORM.INV(RAND(),Inputs!$D$39,Inputs!$C$39)))-'Year Schedule'!$K$49+'Year Schedule'!$L$49)</f>
        <v>#VALUE!</v>
      </c>
      <c r="AW282" s="0" t="e">
        <f aca="true">MAX(0,AV282*(1+(_xlfn.NORM.INV(RAND(),Inputs!$D$39,Inputs!$C$39)))-'Year Schedule'!$K$50+'Year Schedule'!$L$50)</f>
        <v>#VALUE!</v>
      </c>
      <c r="AX282" s="0" t="e">
        <f aca="true">MAX(0,AW282*(1+(_xlfn.NORM.INV(RAND(),Inputs!$D$39,Inputs!$C$39)))-'Year Schedule'!$K$51+'Year Schedule'!$L$51)</f>
        <v>#VALUE!</v>
      </c>
      <c r="AY282" s="0" t="e">
        <f aca="true">MAX(0,AX282*(1+(_xlfn.NORM.INV(RAND(),Inputs!$D$39,Inputs!$C$39)))-'Year Schedule'!$K$52+'Year Schedule'!$L$52)</f>
        <v>#VALUE!</v>
      </c>
      <c r="AZ282" s="0" t="e">
        <f aca="true">MAX(0,AY282*(1+(_xlfn.NORM.INV(RAND(),Inputs!$D$39,Inputs!$C$39)))-'Year Schedule'!$K$53+'Year Schedule'!$L$53)</f>
        <v>#VALUE!</v>
      </c>
      <c r="BA282" s="0" t="e">
        <f aca="false">INDEX(C282:AZ282,1,Inputs!$C$6)</f>
        <v>#VALUE!</v>
      </c>
      <c r="BB282" s="0" t="n">
        <f aca="false">IFERROR(EXP(SUMPRODUCT(LN((C282:INDEX(C282:AZ282,1,Inputs!$C$6)+$C$1004:INDEX($C$1004:$AZ$1004,1,Inputs!$C$6))/B282:INDEX(B282:AY282,1,Inputs!$C$6)))/Inputs!$C$6)-1,-1)</f>
        <v>-1</v>
      </c>
    </row>
    <row r="283" customFormat="false" ht="15" hidden="false" customHeight="true" outlineLevel="0" collapsed="false">
      <c r="A283" s="0" t="n">
        <v>281</v>
      </c>
      <c r="B283" s="177" t="n">
        <f aca="false">Inputs!$C$38</f>
        <v>0</v>
      </c>
      <c r="C283" s="0" t="e">
        <f aca="true">MAX(0,B283*(1+(_xlfn.NORM.INV(RAND(),Inputs!$D$39,Inputs!$C$39)))-'Year Schedule'!$K$4+'Year Schedule'!$L$4)</f>
        <v>#VALUE!</v>
      </c>
      <c r="D283" s="0" t="e">
        <f aca="true">MAX(0,C283*(1+(_xlfn.NORM.INV(RAND(),Inputs!$D$39,Inputs!$C$39)))-'Year Schedule'!$K$5+'Year Schedule'!$L$5)</f>
        <v>#VALUE!</v>
      </c>
      <c r="E283" s="0" t="e">
        <f aca="true">MAX(0,D283*(1+(_xlfn.NORM.INV(RAND(),Inputs!$D$39,Inputs!$C$39)))-'Year Schedule'!$K$6+'Year Schedule'!$L$6)</f>
        <v>#VALUE!</v>
      </c>
      <c r="F283" s="0" t="e">
        <f aca="true">MAX(0,E283*(1+(_xlfn.NORM.INV(RAND(),Inputs!$D$39,Inputs!$C$39)))-'Year Schedule'!$K$7+'Year Schedule'!$L$7)</f>
        <v>#VALUE!</v>
      </c>
      <c r="G283" s="0" t="e">
        <f aca="true">MAX(0,F283*(1+(_xlfn.NORM.INV(RAND(),Inputs!$D$39,Inputs!$C$39)))-'Year Schedule'!$K$8+'Year Schedule'!$L$8)</f>
        <v>#VALUE!</v>
      </c>
      <c r="H283" s="0" t="e">
        <f aca="true">MAX(0,G283*(1+(_xlfn.NORM.INV(RAND(),Inputs!$D$39,Inputs!$C$39)))-'Year Schedule'!$K$9+'Year Schedule'!$L$9)</f>
        <v>#VALUE!</v>
      </c>
      <c r="I283" s="0" t="e">
        <f aca="true">MAX(0,H283*(1+(_xlfn.NORM.INV(RAND(),Inputs!$D$39,Inputs!$C$39)))-'Year Schedule'!$K$10+'Year Schedule'!$L$10)</f>
        <v>#VALUE!</v>
      </c>
      <c r="J283" s="0" t="e">
        <f aca="true">MAX(0,I283*(1+(_xlfn.NORM.INV(RAND(),Inputs!$D$39,Inputs!$C$39)))-'Year Schedule'!$K$11+'Year Schedule'!$L$11)</f>
        <v>#VALUE!</v>
      </c>
      <c r="K283" s="0" t="e">
        <f aca="true">MAX(0,J283*(1+(_xlfn.NORM.INV(RAND(),Inputs!$D$39,Inputs!$C$39)))-'Year Schedule'!$K$12+'Year Schedule'!$L$12)</f>
        <v>#VALUE!</v>
      </c>
      <c r="L283" s="0" t="e">
        <f aca="true">MAX(0,K283*(1+(_xlfn.NORM.INV(RAND(),Inputs!$D$39,Inputs!$C$39)))-'Year Schedule'!$K$13+'Year Schedule'!$L$13)</f>
        <v>#VALUE!</v>
      </c>
      <c r="M283" s="0" t="e">
        <f aca="true">MAX(0,L283*(1+(_xlfn.NORM.INV(RAND(),Inputs!$D$39,Inputs!$C$39)))-'Year Schedule'!$K$14+'Year Schedule'!$L$14)</f>
        <v>#VALUE!</v>
      </c>
      <c r="N283" s="0" t="e">
        <f aca="true">MAX(0,M283*(1+(_xlfn.NORM.INV(RAND(),Inputs!$D$39,Inputs!$C$39)))-'Year Schedule'!$K$15+'Year Schedule'!$L$15)</f>
        <v>#VALUE!</v>
      </c>
      <c r="O283" s="0" t="e">
        <f aca="true">MAX(0,N283*(1+(_xlfn.NORM.INV(RAND(),Inputs!$D$39,Inputs!$C$39)))-'Year Schedule'!$K$16+'Year Schedule'!$L$16)</f>
        <v>#VALUE!</v>
      </c>
      <c r="P283" s="0" t="e">
        <f aca="true">MAX(0,O283*(1+(_xlfn.NORM.INV(RAND(),Inputs!$D$39,Inputs!$C$39)))-'Year Schedule'!$K$17+'Year Schedule'!$L$17)</f>
        <v>#VALUE!</v>
      </c>
      <c r="Q283" s="0" t="e">
        <f aca="true">MAX(0,P283*(1+(_xlfn.NORM.INV(RAND(),Inputs!$D$39,Inputs!$C$39)))-'Year Schedule'!$K$18+'Year Schedule'!$L$18)</f>
        <v>#VALUE!</v>
      </c>
      <c r="R283" s="0" t="e">
        <f aca="true">MAX(0,Q283*(1+(_xlfn.NORM.INV(RAND(),Inputs!$D$39,Inputs!$C$39)))-'Year Schedule'!$K$19+'Year Schedule'!$L$19)</f>
        <v>#VALUE!</v>
      </c>
      <c r="S283" s="0" t="e">
        <f aca="true">MAX(0,R283*(1+(_xlfn.NORM.INV(RAND(),Inputs!$D$39,Inputs!$C$39)))-'Year Schedule'!$K$20+'Year Schedule'!$L$20)</f>
        <v>#VALUE!</v>
      </c>
      <c r="T283" s="0" t="e">
        <f aca="true">MAX(0,S283*(1+(_xlfn.NORM.INV(RAND(),Inputs!$D$39,Inputs!$C$39)))-'Year Schedule'!$K$21+'Year Schedule'!$L$21)</f>
        <v>#VALUE!</v>
      </c>
      <c r="U283" s="0" t="e">
        <f aca="true">MAX(0,T283*(1+(_xlfn.NORM.INV(RAND(),Inputs!$D$39,Inputs!$C$39)))-'Year Schedule'!$K$22+'Year Schedule'!$L$22)</f>
        <v>#VALUE!</v>
      </c>
      <c r="V283" s="0" t="e">
        <f aca="true">MAX(0,U283*(1+(_xlfn.NORM.INV(RAND(),Inputs!$D$39,Inputs!$C$39)))-'Year Schedule'!$K$23+'Year Schedule'!$L$23)</f>
        <v>#VALUE!</v>
      </c>
      <c r="W283" s="0" t="e">
        <f aca="true">MAX(0,V283*(1+(_xlfn.NORM.INV(RAND(),Inputs!$D$39,Inputs!$C$39)))-'Year Schedule'!$K$24+'Year Schedule'!$L$24)</f>
        <v>#VALUE!</v>
      </c>
      <c r="X283" s="0" t="e">
        <f aca="true">MAX(0,W283*(1+(_xlfn.NORM.INV(RAND(),Inputs!$D$39,Inputs!$C$39)))-'Year Schedule'!$K$25+'Year Schedule'!$L$25)</f>
        <v>#VALUE!</v>
      </c>
      <c r="Y283" s="0" t="e">
        <f aca="true">MAX(0,X283*(1+(_xlfn.NORM.INV(RAND(),Inputs!$D$39,Inputs!$C$39)))-'Year Schedule'!$K$26+'Year Schedule'!$L$26)</f>
        <v>#VALUE!</v>
      </c>
      <c r="Z283" s="0" t="e">
        <f aca="true">MAX(0,Y283*(1+(_xlfn.NORM.INV(RAND(),Inputs!$D$39,Inputs!$C$39)))-'Year Schedule'!$K$27+'Year Schedule'!$L$27)</f>
        <v>#VALUE!</v>
      </c>
      <c r="AA283" s="0" t="e">
        <f aca="true">MAX(0,Z283*(1+(_xlfn.NORM.INV(RAND(),Inputs!$D$39,Inputs!$C$39)))-'Year Schedule'!$K$28+'Year Schedule'!$L$28)</f>
        <v>#VALUE!</v>
      </c>
      <c r="AB283" s="0" t="e">
        <f aca="true">MAX(0,AA283*(1+(_xlfn.NORM.INV(RAND(),Inputs!$D$39,Inputs!$C$39)))-'Year Schedule'!$K$29+'Year Schedule'!$L$29)</f>
        <v>#VALUE!</v>
      </c>
      <c r="AC283" s="0" t="e">
        <f aca="true">MAX(0,AB283*(1+(_xlfn.NORM.INV(RAND(),Inputs!$D$39,Inputs!$C$39)))-'Year Schedule'!$K$30+'Year Schedule'!$L$30)</f>
        <v>#VALUE!</v>
      </c>
      <c r="AD283" s="0" t="e">
        <f aca="true">MAX(0,AC283*(1+(_xlfn.NORM.INV(RAND(),Inputs!$D$39,Inputs!$C$39)))-'Year Schedule'!$K$31+'Year Schedule'!$L$31)</f>
        <v>#VALUE!</v>
      </c>
      <c r="AE283" s="0" t="e">
        <f aca="true">MAX(0,AD283*(1+(_xlfn.NORM.INV(RAND(),Inputs!$D$39,Inputs!$C$39)))-'Year Schedule'!$K$32+'Year Schedule'!$L$32)</f>
        <v>#VALUE!</v>
      </c>
      <c r="AF283" s="0" t="e">
        <f aca="true">MAX(0,AE283*(1+(_xlfn.NORM.INV(RAND(),Inputs!$D$39,Inputs!$C$39)))-'Year Schedule'!$K$33+'Year Schedule'!$L$33)</f>
        <v>#VALUE!</v>
      </c>
      <c r="AG283" s="0" t="e">
        <f aca="true">MAX(0,AF283*(1+(_xlfn.NORM.INV(RAND(),Inputs!$D$39,Inputs!$C$39)))-'Year Schedule'!$K$34+'Year Schedule'!$L$34)</f>
        <v>#VALUE!</v>
      </c>
      <c r="AH283" s="0" t="e">
        <f aca="true">MAX(0,AG283*(1+(_xlfn.NORM.INV(RAND(),Inputs!$D$39,Inputs!$C$39)))-'Year Schedule'!$K$35+'Year Schedule'!$L$35)</f>
        <v>#VALUE!</v>
      </c>
      <c r="AI283" s="0" t="e">
        <f aca="true">MAX(0,AH283*(1+(_xlfn.NORM.INV(RAND(),Inputs!$D$39,Inputs!$C$39)))-'Year Schedule'!$K$36+'Year Schedule'!$L$36)</f>
        <v>#VALUE!</v>
      </c>
      <c r="AJ283" s="0" t="e">
        <f aca="true">MAX(0,AI283*(1+(_xlfn.NORM.INV(RAND(),Inputs!$D$39,Inputs!$C$39)))-'Year Schedule'!$K$37+'Year Schedule'!$L$37)</f>
        <v>#VALUE!</v>
      </c>
      <c r="AK283" s="0" t="e">
        <f aca="true">MAX(0,AJ283*(1+(_xlfn.NORM.INV(RAND(),Inputs!$D$39,Inputs!$C$39)))-'Year Schedule'!$K$38+'Year Schedule'!$L$38)</f>
        <v>#VALUE!</v>
      </c>
      <c r="AL283" s="0" t="e">
        <f aca="true">MAX(0,AK283*(1+(_xlfn.NORM.INV(RAND(),Inputs!$D$39,Inputs!$C$39)))-'Year Schedule'!$K$39+'Year Schedule'!$L$39)</f>
        <v>#VALUE!</v>
      </c>
      <c r="AM283" s="0" t="e">
        <f aca="true">MAX(0,AL283*(1+(_xlfn.NORM.INV(RAND(),Inputs!$D$39,Inputs!$C$39)))-'Year Schedule'!$K$40+'Year Schedule'!$L$40)</f>
        <v>#VALUE!</v>
      </c>
      <c r="AN283" s="0" t="e">
        <f aca="true">MAX(0,AM283*(1+(_xlfn.NORM.INV(RAND(),Inputs!$D$39,Inputs!$C$39)))-'Year Schedule'!$K$41+'Year Schedule'!$L$41)</f>
        <v>#VALUE!</v>
      </c>
      <c r="AO283" s="0" t="e">
        <f aca="true">MAX(0,AN283*(1+(_xlfn.NORM.INV(RAND(),Inputs!$D$39,Inputs!$C$39)))-'Year Schedule'!$K$42+'Year Schedule'!$L$42)</f>
        <v>#VALUE!</v>
      </c>
      <c r="AP283" s="0" t="e">
        <f aca="true">MAX(0,AO283*(1+(_xlfn.NORM.INV(RAND(),Inputs!$D$39,Inputs!$C$39)))-'Year Schedule'!$K$43+'Year Schedule'!$L$43)</f>
        <v>#VALUE!</v>
      </c>
      <c r="AQ283" s="0" t="e">
        <f aca="true">MAX(0,AP283*(1+(_xlfn.NORM.INV(RAND(),Inputs!$D$39,Inputs!$C$39)))-'Year Schedule'!$K$44+'Year Schedule'!$L$44)</f>
        <v>#VALUE!</v>
      </c>
      <c r="AR283" s="0" t="e">
        <f aca="true">MAX(0,AQ283*(1+(_xlfn.NORM.INV(RAND(),Inputs!$D$39,Inputs!$C$39)))-'Year Schedule'!$K$45+'Year Schedule'!$L$45)</f>
        <v>#VALUE!</v>
      </c>
      <c r="AS283" s="0" t="e">
        <f aca="true">MAX(0,AR283*(1+(_xlfn.NORM.INV(RAND(),Inputs!$D$39,Inputs!$C$39)))-'Year Schedule'!$K$46+'Year Schedule'!$L$46)</f>
        <v>#VALUE!</v>
      </c>
      <c r="AT283" s="0" t="e">
        <f aca="true">MAX(0,AS283*(1+(_xlfn.NORM.INV(RAND(),Inputs!$D$39,Inputs!$C$39)))-'Year Schedule'!$K$47+'Year Schedule'!$L$47)</f>
        <v>#VALUE!</v>
      </c>
      <c r="AU283" s="0" t="e">
        <f aca="true">MAX(0,AT283*(1+(_xlfn.NORM.INV(RAND(),Inputs!$D$39,Inputs!$C$39)))-'Year Schedule'!$K$48+'Year Schedule'!$L$48)</f>
        <v>#VALUE!</v>
      </c>
      <c r="AV283" s="0" t="e">
        <f aca="true">MAX(0,AU283*(1+(_xlfn.NORM.INV(RAND(),Inputs!$D$39,Inputs!$C$39)))-'Year Schedule'!$K$49+'Year Schedule'!$L$49)</f>
        <v>#VALUE!</v>
      </c>
      <c r="AW283" s="0" t="e">
        <f aca="true">MAX(0,AV283*(1+(_xlfn.NORM.INV(RAND(),Inputs!$D$39,Inputs!$C$39)))-'Year Schedule'!$K$50+'Year Schedule'!$L$50)</f>
        <v>#VALUE!</v>
      </c>
      <c r="AX283" s="0" t="e">
        <f aca="true">MAX(0,AW283*(1+(_xlfn.NORM.INV(RAND(),Inputs!$D$39,Inputs!$C$39)))-'Year Schedule'!$K$51+'Year Schedule'!$L$51)</f>
        <v>#VALUE!</v>
      </c>
      <c r="AY283" s="0" t="e">
        <f aca="true">MAX(0,AX283*(1+(_xlfn.NORM.INV(RAND(),Inputs!$D$39,Inputs!$C$39)))-'Year Schedule'!$K$52+'Year Schedule'!$L$52)</f>
        <v>#VALUE!</v>
      </c>
      <c r="AZ283" s="0" t="e">
        <f aca="true">MAX(0,AY283*(1+(_xlfn.NORM.INV(RAND(),Inputs!$D$39,Inputs!$C$39)))-'Year Schedule'!$K$53+'Year Schedule'!$L$53)</f>
        <v>#VALUE!</v>
      </c>
      <c r="BA283" s="0" t="e">
        <f aca="false">INDEX(C283:AZ283,1,Inputs!$C$6)</f>
        <v>#VALUE!</v>
      </c>
      <c r="BB283" s="0" t="n">
        <f aca="false">IFERROR(EXP(SUMPRODUCT(LN((C283:INDEX(C283:AZ283,1,Inputs!$C$6)+$C$1004:INDEX($C$1004:$AZ$1004,1,Inputs!$C$6))/B283:INDEX(B283:AY283,1,Inputs!$C$6)))/Inputs!$C$6)-1,-1)</f>
        <v>-1</v>
      </c>
    </row>
    <row r="284" customFormat="false" ht="15" hidden="false" customHeight="true" outlineLevel="0" collapsed="false">
      <c r="A284" s="0" t="n">
        <v>282</v>
      </c>
      <c r="B284" s="177" t="n">
        <f aca="false">Inputs!$C$38</f>
        <v>0</v>
      </c>
      <c r="C284" s="0" t="e">
        <f aca="true">MAX(0,B284*(1+(_xlfn.NORM.INV(RAND(),Inputs!$D$39,Inputs!$C$39)))-'Year Schedule'!$K$4+'Year Schedule'!$L$4)</f>
        <v>#VALUE!</v>
      </c>
      <c r="D284" s="0" t="e">
        <f aca="true">MAX(0,C284*(1+(_xlfn.NORM.INV(RAND(),Inputs!$D$39,Inputs!$C$39)))-'Year Schedule'!$K$5+'Year Schedule'!$L$5)</f>
        <v>#VALUE!</v>
      </c>
      <c r="E284" s="0" t="e">
        <f aca="true">MAX(0,D284*(1+(_xlfn.NORM.INV(RAND(),Inputs!$D$39,Inputs!$C$39)))-'Year Schedule'!$K$6+'Year Schedule'!$L$6)</f>
        <v>#VALUE!</v>
      </c>
      <c r="F284" s="0" t="e">
        <f aca="true">MAX(0,E284*(1+(_xlfn.NORM.INV(RAND(),Inputs!$D$39,Inputs!$C$39)))-'Year Schedule'!$K$7+'Year Schedule'!$L$7)</f>
        <v>#VALUE!</v>
      </c>
      <c r="G284" s="0" t="e">
        <f aca="true">MAX(0,F284*(1+(_xlfn.NORM.INV(RAND(),Inputs!$D$39,Inputs!$C$39)))-'Year Schedule'!$K$8+'Year Schedule'!$L$8)</f>
        <v>#VALUE!</v>
      </c>
      <c r="H284" s="0" t="e">
        <f aca="true">MAX(0,G284*(1+(_xlfn.NORM.INV(RAND(),Inputs!$D$39,Inputs!$C$39)))-'Year Schedule'!$K$9+'Year Schedule'!$L$9)</f>
        <v>#VALUE!</v>
      </c>
      <c r="I284" s="0" t="e">
        <f aca="true">MAX(0,H284*(1+(_xlfn.NORM.INV(RAND(),Inputs!$D$39,Inputs!$C$39)))-'Year Schedule'!$K$10+'Year Schedule'!$L$10)</f>
        <v>#VALUE!</v>
      </c>
      <c r="J284" s="0" t="e">
        <f aca="true">MAX(0,I284*(1+(_xlfn.NORM.INV(RAND(),Inputs!$D$39,Inputs!$C$39)))-'Year Schedule'!$K$11+'Year Schedule'!$L$11)</f>
        <v>#VALUE!</v>
      </c>
      <c r="K284" s="0" t="e">
        <f aca="true">MAX(0,J284*(1+(_xlfn.NORM.INV(RAND(),Inputs!$D$39,Inputs!$C$39)))-'Year Schedule'!$K$12+'Year Schedule'!$L$12)</f>
        <v>#VALUE!</v>
      </c>
      <c r="L284" s="0" t="e">
        <f aca="true">MAX(0,K284*(1+(_xlfn.NORM.INV(RAND(),Inputs!$D$39,Inputs!$C$39)))-'Year Schedule'!$K$13+'Year Schedule'!$L$13)</f>
        <v>#VALUE!</v>
      </c>
      <c r="M284" s="0" t="e">
        <f aca="true">MAX(0,L284*(1+(_xlfn.NORM.INV(RAND(),Inputs!$D$39,Inputs!$C$39)))-'Year Schedule'!$K$14+'Year Schedule'!$L$14)</f>
        <v>#VALUE!</v>
      </c>
      <c r="N284" s="0" t="e">
        <f aca="true">MAX(0,M284*(1+(_xlfn.NORM.INV(RAND(),Inputs!$D$39,Inputs!$C$39)))-'Year Schedule'!$K$15+'Year Schedule'!$L$15)</f>
        <v>#VALUE!</v>
      </c>
      <c r="O284" s="0" t="e">
        <f aca="true">MAX(0,N284*(1+(_xlfn.NORM.INV(RAND(),Inputs!$D$39,Inputs!$C$39)))-'Year Schedule'!$K$16+'Year Schedule'!$L$16)</f>
        <v>#VALUE!</v>
      </c>
      <c r="P284" s="0" t="e">
        <f aca="true">MAX(0,O284*(1+(_xlfn.NORM.INV(RAND(),Inputs!$D$39,Inputs!$C$39)))-'Year Schedule'!$K$17+'Year Schedule'!$L$17)</f>
        <v>#VALUE!</v>
      </c>
      <c r="Q284" s="0" t="e">
        <f aca="true">MAX(0,P284*(1+(_xlfn.NORM.INV(RAND(),Inputs!$D$39,Inputs!$C$39)))-'Year Schedule'!$K$18+'Year Schedule'!$L$18)</f>
        <v>#VALUE!</v>
      </c>
      <c r="R284" s="0" t="e">
        <f aca="true">MAX(0,Q284*(1+(_xlfn.NORM.INV(RAND(),Inputs!$D$39,Inputs!$C$39)))-'Year Schedule'!$K$19+'Year Schedule'!$L$19)</f>
        <v>#VALUE!</v>
      </c>
      <c r="S284" s="0" t="e">
        <f aca="true">MAX(0,R284*(1+(_xlfn.NORM.INV(RAND(),Inputs!$D$39,Inputs!$C$39)))-'Year Schedule'!$K$20+'Year Schedule'!$L$20)</f>
        <v>#VALUE!</v>
      </c>
      <c r="T284" s="0" t="e">
        <f aca="true">MAX(0,S284*(1+(_xlfn.NORM.INV(RAND(),Inputs!$D$39,Inputs!$C$39)))-'Year Schedule'!$K$21+'Year Schedule'!$L$21)</f>
        <v>#VALUE!</v>
      </c>
      <c r="U284" s="0" t="e">
        <f aca="true">MAX(0,T284*(1+(_xlfn.NORM.INV(RAND(),Inputs!$D$39,Inputs!$C$39)))-'Year Schedule'!$K$22+'Year Schedule'!$L$22)</f>
        <v>#VALUE!</v>
      </c>
      <c r="V284" s="0" t="e">
        <f aca="true">MAX(0,U284*(1+(_xlfn.NORM.INV(RAND(),Inputs!$D$39,Inputs!$C$39)))-'Year Schedule'!$K$23+'Year Schedule'!$L$23)</f>
        <v>#VALUE!</v>
      </c>
      <c r="W284" s="0" t="e">
        <f aca="true">MAX(0,V284*(1+(_xlfn.NORM.INV(RAND(),Inputs!$D$39,Inputs!$C$39)))-'Year Schedule'!$K$24+'Year Schedule'!$L$24)</f>
        <v>#VALUE!</v>
      </c>
      <c r="X284" s="0" t="e">
        <f aca="true">MAX(0,W284*(1+(_xlfn.NORM.INV(RAND(),Inputs!$D$39,Inputs!$C$39)))-'Year Schedule'!$K$25+'Year Schedule'!$L$25)</f>
        <v>#VALUE!</v>
      </c>
      <c r="Y284" s="0" t="e">
        <f aca="true">MAX(0,X284*(1+(_xlfn.NORM.INV(RAND(),Inputs!$D$39,Inputs!$C$39)))-'Year Schedule'!$K$26+'Year Schedule'!$L$26)</f>
        <v>#VALUE!</v>
      </c>
      <c r="Z284" s="0" t="e">
        <f aca="true">MAX(0,Y284*(1+(_xlfn.NORM.INV(RAND(),Inputs!$D$39,Inputs!$C$39)))-'Year Schedule'!$K$27+'Year Schedule'!$L$27)</f>
        <v>#VALUE!</v>
      </c>
      <c r="AA284" s="0" t="e">
        <f aca="true">MAX(0,Z284*(1+(_xlfn.NORM.INV(RAND(),Inputs!$D$39,Inputs!$C$39)))-'Year Schedule'!$K$28+'Year Schedule'!$L$28)</f>
        <v>#VALUE!</v>
      </c>
      <c r="AB284" s="0" t="e">
        <f aca="true">MAX(0,AA284*(1+(_xlfn.NORM.INV(RAND(),Inputs!$D$39,Inputs!$C$39)))-'Year Schedule'!$K$29+'Year Schedule'!$L$29)</f>
        <v>#VALUE!</v>
      </c>
      <c r="AC284" s="0" t="e">
        <f aca="true">MAX(0,AB284*(1+(_xlfn.NORM.INV(RAND(),Inputs!$D$39,Inputs!$C$39)))-'Year Schedule'!$K$30+'Year Schedule'!$L$30)</f>
        <v>#VALUE!</v>
      </c>
      <c r="AD284" s="0" t="e">
        <f aca="true">MAX(0,AC284*(1+(_xlfn.NORM.INV(RAND(),Inputs!$D$39,Inputs!$C$39)))-'Year Schedule'!$K$31+'Year Schedule'!$L$31)</f>
        <v>#VALUE!</v>
      </c>
      <c r="AE284" s="0" t="e">
        <f aca="true">MAX(0,AD284*(1+(_xlfn.NORM.INV(RAND(),Inputs!$D$39,Inputs!$C$39)))-'Year Schedule'!$K$32+'Year Schedule'!$L$32)</f>
        <v>#VALUE!</v>
      </c>
      <c r="AF284" s="0" t="e">
        <f aca="true">MAX(0,AE284*(1+(_xlfn.NORM.INV(RAND(),Inputs!$D$39,Inputs!$C$39)))-'Year Schedule'!$K$33+'Year Schedule'!$L$33)</f>
        <v>#VALUE!</v>
      </c>
      <c r="AG284" s="0" t="e">
        <f aca="true">MAX(0,AF284*(1+(_xlfn.NORM.INV(RAND(),Inputs!$D$39,Inputs!$C$39)))-'Year Schedule'!$K$34+'Year Schedule'!$L$34)</f>
        <v>#VALUE!</v>
      </c>
      <c r="AH284" s="0" t="e">
        <f aca="true">MAX(0,AG284*(1+(_xlfn.NORM.INV(RAND(),Inputs!$D$39,Inputs!$C$39)))-'Year Schedule'!$K$35+'Year Schedule'!$L$35)</f>
        <v>#VALUE!</v>
      </c>
      <c r="AI284" s="0" t="e">
        <f aca="true">MAX(0,AH284*(1+(_xlfn.NORM.INV(RAND(),Inputs!$D$39,Inputs!$C$39)))-'Year Schedule'!$K$36+'Year Schedule'!$L$36)</f>
        <v>#VALUE!</v>
      </c>
      <c r="AJ284" s="0" t="e">
        <f aca="true">MAX(0,AI284*(1+(_xlfn.NORM.INV(RAND(),Inputs!$D$39,Inputs!$C$39)))-'Year Schedule'!$K$37+'Year Schedule'!$L$37)</f>
        <v>#VALUE!</v>
      </c>
      <c r="AK284" s="0" t="e">
        <f aca="true">MAX(0,AJ284*(1+(_xlfn.NORM.INV(RAND(),Inputs!$D$39,Inputs!$C$39)))-'Year Schedule'!$K$38+'Year Schedule'!$L$38)</f>
        <v>#VALUE!</v>
      </c>
      <c r="AL284" s="0" t="e">
        <f aca="true">MAX(0,AK284*(1+(_xlfn.NORM.INV(RAND(),Inputs!$D$39,Inputs!$C$39)))-'Year Schedule'!$K$39+'Year Schedule'!$L$39)</f>
        <v>#VALUE!</v>
      </c>
      <c r="AM284" s="0" t="e">
        <f aca="true">MAX(0,AL284*(1+(_xlfn.NORM.INV(RAND(),Inputs!$D$39,Inputs!$C$39)))-'Year Schedule'!$K$40+'Year Schedule'!$L$40)</f>
        <v>#VALUE!</v>
      </c>
      <c r="AN284" s="0" t="e">
        <f aca="true">MAX(0,AM284*(1+(_xlfn.NORM.INV(RAND(),Inputs!$D$39,Inputs!$C$39)))-'Year Schedule'!$K$41+'Year Schedule'!$L$41)</f>
        <v>#VALUE!</v>
      </c>
      <c r="AO284" s="0" t="e">
        <f aca="true">MAX(0,AN284*(1+(_xlfn.NORM.INV(RAND(),Inputs!$D$39,Inputs!$C$39)))-'Year Schedule'!$K$42+'Year Schedule'!$L$42)</f>
        <v>#VALUE!</v>
      </c>
      <c r="AP284" s="0" t="e">
        <f aca="true">MAX(0,AO284*(1+(_xlfn.NORM.INV(RAND(),Inputs!$D$39,Inputs!$C$39)))-'Year Schedule'!$K$43+'Year Schedule'!$L$43)</f>
        <v>#VALUE!</v>
      </c>
      <c r="AQ284" s="0" t="e">
        <f aca="true">MAX(0,AP284*(1+(_xlfn.NORM.INV(RAND(),Inputs!$D$39,Inputs!$C$39)))-'Year Schedule'!$K$44+'Year Schedule'!$L$44)</f>
        <v>#VALUE!</v>
      </c>
      <c r="AR284" s="0" t="e">
        <f aca="true">MAX(0,AQ284*(1+(_xlfn.NORM.INV(RAND(),Inputs!$D$39,Inputs!$C$39)))-'Year Schedule'!$K$45+'Year Schedule'!$L$45)</f>
        <v>#VALUE!</v>
      </c>
      <c r="AS284" s="0" t="e">
        <f aca="true">MAX(0,AR284*(1+(_xlfn.NORM.INV(RAND(),Inputs!$D$39,Inputs!$C$39)))-'Year Schedule'!$K$46+'Year Schedule'!$L$46)</f>
        <v>#VALUE!</v>
      </c>
      <c r="AT284" s="0" t="e">
        <f aca="true">MAX(0,AS284*(1+(_xlfn.NORM.INV(RAND(),Inputs!$D$39,Inputs!$C$39)))-'Year Schedule'!$K$47+'Year Schedule'!$L$47)</f>
        <v>#VALUE!</v>
      </c>
      <c r="AU284" s="0" t="e">
        <f aca="true">MAX(0,AT284*(1+(_xlfn.NORM.INV(RAND(),Inputs!$D$39,Inputs!$C$39)))-'Year Schedule'!$K$48+'Year Schedule'!$L$48)</f>
        <v>#VALUE!</v>
      </c>
      <c r="AV284" s="0" t="e">
        <f aca="true">MAX(0,AU284*(1+(_xlfn.NORM.INV(RAND(),Inputs!$D$39,Inputs!$C$39)))-'Year Schedule'!$K$49+'Year Schedule'!$L$49)</f>
        <v>#VALUE!</v>
      </c>
      <c r="AW284" s="0" t="e">
        <f aca="true">MAX(0,AV284*(1+(_xlfn.NORM.INV(RAND(),Inputs!$D$39,Inputs!$C$39)))-'Year Schedule'!$K$50+'Year Schedule'!$L$50)</f>
        <v>#VALUE!</v>
      </c>
      <c r="AX284" s="0" t="e">
        <f aca="true">MAX(0,AW284*(1+(_xlfn.NORM.INV(RAND(),Inputs!$D$39,Inputs!$C$39)))-'Year Schedule'!$K$51+'Year Schedule'!$L$51)</f>
        <v>#VALUE!</v>
      </c>
      <c r="AY284" s="0" t="e">
        <f aca="true">MAX(0,AX284*(1+(_xlfn.NORM.INV(RAND(),Inputs!$D$39,Inputs!$C$39)))-'Year Schedule'!$K$52+'Year Schedule'!$L$52)</f>
        <v>#VALUE!</v>
      </c>
      <c r="AZ284" s="0" t="e">
        <f aca="true">MAX(0,AY284*(1+(_xlfn.NORM.INV(RAND(),Inputs!$D$39,Inputs!$C$39)))-'Year Schedule'!$K$53+'Year Schedule'!$L$53)</f>
        <v>#VALUE!</v>
      </c>
      <c r="BA284" s="0" t="e">
        <f aca="false">INDEX(C284:AZ284,1,Inputs!$C$6)</f>
        <v>#VALUE!</v>
      </c>
      <c r="BB284" s="0" t="n">
        <f aca="false">IFERROR(EXP(SUMPRODUCT(LN((C284:INDEX(C284:AZ284,1,Inputs!$C$6)+$C$1004:INDEX($C$1004:$AZ$1004,1,Inputs!$C$6))/B284:INDEX(B284:AY284,1,Inputs!$C$6)))/Inputs!$C$6)-1,-1)</f>
        <v>-1</v>
      </c>
    </row>
    <row r="285" customFormat="false" ht="15" hidden="false" customHeight="true" outlineLevel="0" collapsed="false">
      <c r="A285" s="0" t="n">
        <v>283</v>
      </c>
      <c r="B285" s="177" t="n">
        <f aca="false">Inputs!$C$38</f>
        <v>0</v>
      </c>
      <c r="C285" s="0" t="e">
        <f aca="true">MAX(0,B285*(1+(_xlfn.NORM.INV(RAND(),Inputs!$D$39,Inputs!$C$39)))-'Year Schedule'!$K$4+'Year Schedule'!$L$4)</f>
        <v>#VALUE!</v>
      </c>
      <c r="D285" s="0" t="e">
        <f aca="true">MAX(0,C285*(1+(_xlfn.NORM.INV(RAND(),Inputs!$D$39,Inputs!$C$39)))-'Year Schedule'!$K$5+'Year Schedule'!$L$5)</f>
        <v>#VALUE!</v>
      </c>
      <c r="E285" s="0" t="e">
        <f aca="true">MAX(0,D285*(1+(_xlfn.NORM.INV(RAND(),Inputs!$D$39,Inputs!$C$39)))-'Year Schedule'!$K$6+'Year Schedule'!$L$6)</f>
        <v>#VALUE!</v>
      </c>
      <c r="F285" s="0" t="e">
        <f aca="true">MAX(0,E285*(1+(_xlfn.NORM.INV(RAND(),Inputs!$D$39,Inputs!$C$39)))-'Year Schedule'!$K$7+'Year Schedule'!$L$7)</f>
        <v>#VALUE!</v>
      </c>
      <c r="G285" s="0" t="e">
        <f aca="true">MAX(0,F285*(1+(_xlfn.NORM.INV(RAND(),Inputs!$D$39,Inputs!$C$39)))-'Year Schedule'!$K$8+'Year Schedule'!$L$8)</f>
        <v>#VALUE!</v>
      </c>
      <c r="H285" s="0" t="e">
        <f aca="true">MAX(0,G285*(1+(_xlfn.NORM.INV(RAND(),Inputs!$D$39,Inputs!$C$39)))-'Year Schedule'!$K$9+'Year Schedule'!$L$9)</f>
        <v>#VALUE!</v>
      </c>
      <c r="I285" s="0" t="e">
        <f aca="true">MAX(0,H285*(1+(_xlfn.NORM.INV(RAND(),Inputs!$D$39,Inputs!$C$39)))-'Year Schedule'!$K$10+'Year Schedule'!$L$10)</f>
        <v>#VALUE!</v>
      </c>
      <c r="J285" s="0" t="e">
        <f aca="true">MAX(0,I285*(1+(_xlfn.NORM.INV(RAND(),Inputs!$D$39,Inputs!$C$39)))-'Year Schedule'!$K$11+'Year Schedule'!$L$11)</f>
        <v>#VALUE!</v>
      </c>
      <c r="K285" s="0" t="e">
        <f aca="true">MAX(0,J285*(1+(_xlfn.NORM.INV(RAND(),Inputs!$D$39,Inputs!$C$39)))-'Year Schedule'!$K$12+'Year Schedule'!$L$12)</f>
        <v>#VALUE!</v>
      </c>
      <c r="L285" s="0" t="e">
        <f aca="true">MAX(0,K285*(1+(_xlfn.NORM.INV(RAND(),Inputs!$D$39,Inputs!$C$39)))-'Year Schedule'!$K$13+'Year Schedule'!$L$13)</f>
        <v>#VALUE!</v>
      </c>
      <c r="M285" s="0" t="e">
        <f aca="true">MAX(0,L285*(1+(_xlfn.NORM.INV(RAND(),Inputs!$D$39,Inputs!$C$39)))-'Year Schedule'!$K$14+'Year Schedule'!$L$14)</f>
        <v>#VALUE!</v>
      </c>
      <c r="N285" s="0" t="e">
        <f aca="true">MAX(0,M285*(1+(_xlfn.NORM.INV(RAND(),Inputs!$D$39,Inputs!$C$39)))-'Year Schedule'!$K$15+'Year Schedule'!$L$15)</f>
        <v>#VALUE!</v>
      </c>
      <c r="O285" s="0" t="e">
        <f aca="true">MAX(0,N285*(1+(_xlfn.NORM.INV(RAND(),Inputs!$D$39,Inputs!$C$39)))-'Year Schedule'!$K$16+'Year Schedule'!$L$16)</f>
        <v>#VALUE!</v>
      </c>
      <c r="P285" s="0" t="e">
        <f aca="true">MAX(0,O285*(1+(_xlfn.NORM.INV(RAND(),Inputs!$D$39,Inputs!$C$39)))-'Year Schedule'!$K$17+'Year Schedule'!$L$17)</f>
        <v>#VALUE!</v>
      </c>
      <c r="Q285" s="0" t="e">
        <f aca="true">MAX(0,P285*(1+(_xlfn.NORM.INV(RAND(),Inputs!$D$39,Inputs!$C$39)))-'Year Schedule'!$K$18+'Year Schedule'!$L$18)</f>
        <v>#VALUE!</v>
      </c>
      <c r="R285" s="0" t="e">
        <f aca="true">MAX(0,Q285*(1+(_xlfn.NORM.INV(RAND(),Inputs!$D$39,Inputs!$C$39)))-'Year Schedule'!$K$19+'Year Schedule'!$L$19)</f>
        <v>#VALUE!</v>
      </c>
      <c r="S285" s="0" t="e">
        <f aca="true">MAX(0,R285*(1+(_xlfn.NORM.INV(RAND(),Inputs!$D$39,Inputs!$C$39)))-'Year Schedule'!$K$20+'Year Schedule'!$L$20)</f>
        <v>#VALUE!</v>
      </c>
      <c r="T285" s="0" t="e">
        <f aca="true">MAX(0,S285*(1+(_xlfn.NORM.INV(RAND(),Inputs!$D$39,Inputs!$C$39)))-'Year Schedule'!$K$21+'Year Schedule'!$L$21)</f>
        <v>#VALUE!</v>
      </c>
      <c r="U285" s="0" t="e">
        <f aca="true">MAX(0,T285*(1+(_xlfn.NORM.INV(RAND(),Inputs!$D$39,Inputs!$C$39)))-'Year Schedule'!$K$22+'Year Schedule'!$L$22)</f>
        <v>#VALUE!</v>
      </c>
      <c r="V285" s="0" t="e">
        <f aca="true">MAX(0,U285*(1+(_xlfn.NORM.INV(RAND(),Inputs!$D$39,Inputs!$C$39)))-'Year Schedule'!$K$23+'Year Schedule'!$L$23)</f>
        <v>#VALUE!</v>
      </c>
      <c r="W285" s="0" t="e">
        <f aca="true">MAX(0,V285*(1+(_xlfn.NORM.INV(RAND(),Inputs!$D$39,Inputs!$C$39)))-'Year Schedule'!$K$24+'Year Schedule'!$L$24)</f>
        <v>#VALUE!</v>
      </c>
      <c r="X285" s="0" t="e">
        <f aca="true">MAX(0,W285*(1+(_xlfn.NORM.INV(RAND(),Inputs!$D$39,Inputs!$C$39)))-'Year Schedule'!$K$25+'Year Schedule'!$L$25)</f>
        <v>#VALUE!</v>
      </c>
      <c r="Y285" s="0" t="e">
        <f aca="true">MAX(0,X285*(1+(_xlfn.NORM.INV(RAND(),Inputs!$D$39,Inputs!$C$39)))-'Year Schedule'!$K$26+'Year Schedule'!$L$26)</f>
        <v>#VALUE!</v>
      </c>
      <c r="Z285" s="0" t="e">
        <f aca="true">MAX(0,Y285*(1+(_xlfn.NORM.INV(RAND(),Inputs!$D$39,Inputs!$C$39)))-'Year Schedule'!$K$27+'Year Schedule'!$L$27)</f>
        <v>#VALUE!</v>
      </c>
      <c r="AA285" s="0" t="e">
        <f aca="true">MAX(0,Z285*(1+(_xlfn.NORM.INV(RAND(),Inputs!$D$39,Inputs!$C$39)))-'Year Schedule'!$K$28+'Year Schedule'!$L$28)</f>
        <v>#VALUE!</v>
      </c>
      <c r="AB285" s="0" t="e">
        <f aca="true">MAX(0,AA285*(1+(_xlfn.NORM.INV(RAND(),Inputs!$D$39,Inputs!$C$39)))-'Year Schedule'!$K$29+'Year Schedule'!$L$29)</f>
        <v>#VALUE!</v>
      </c>
      <c r="AC285" s="0" t="e">
        <f aca="true">MAX(0,AB285*(1+(_xlfn.NORM.INV(RAND(),Inputs!$D$39,Inputs!$C$39)))-'Year Schedule'!$K$30+'Year Schedule'!$L$30)</f>
        <v>#VALUE!</v>
      </c>
      <c r="AD285" s="0" t="e">
        <f aca="true">MAX(0,AC285*(1+(_xlfn.NORM.INV(RAND(),Inputs!$D$39,Inputs!$C$39)))-'Year Schedule'!$K$31+'Year Schedule'!$L$31)</f>
        <v>#VALUE!</v>
      </c>
      <c r="AE285" s="0" t="e">
        <f aca="true">MAX(0,AD285*(1+(_xlfn.NORM.INV(RAND(),Inputs!$D$39,Inputs!$C$39)))-'Year Schedule'!$K$32+'Year Schedule'!$L$32)</f>
        <v>#VALUE!</v>
      </c>
      <c r="AF285" s="0" t="e">
        <f aca="true">MAX(0,AE285*(1+(_xlfn.NORM.INV(RAND(),Inputs!$D$39,Inputs!$C$39)))-'Year Schedule'!$K$33+'Year Schedule'!$L$33)</f>
        <v>#VALUE!</v>
      </c>
      <c r="AG285" s="0" t="e">
        <f aca="true">MAX(0,AF285*(1+(_xlfn.NORM.INV(RAND(),Inputs!$D$39,Inputs!$C$39)))-'Year Schedule'!$K$34+'Year Schedule'!$L$34)</f>
        <v>#VALUE!</v>
      </c>
      <c r="AH285" s="0" t="e">
        <f aca="true">MAX(0,AG285*(1+(_xlfn.NORM.INV(RAND(),Inputs!$D$39,Inputs!$C$39)))-'Year Schedule'!$K$35+'Year Schedule'!$L$35)</f>
        <v>#VALUE!</v>
      </c>
      <c r="AI285" s="0" t="e">
        <f aca="true">MAX(0,AH285*(1+(_xlfn.NORM.INV(RAND(),Inputs!$D$39,Inputs!$C$39)))-'Year Schedule'!$K$36+'Year Schedule'!$L$36)</f>
        <v>#VALUE!</v>
      </c>
      <c r="AJ285" s="0" t="e">
        <f aca="true">MAX(0,AI285*(1+(_xlfn.NORM.INV(RAND(),Inputs!$D$39,Inputs!$C$39)))-'Year Schedule'!$K$37+'Year Schedule'!$L$37)</f>
        <v>#VALUE!</v>
      </c>
      <c r="AK285" s="0" t="e">
        <f aca="true">MAX(0,AJ285*(1+(_xlfn.NORM.INV(RAND(),Inputs!$D$39,Inputs!$C$39)))-'Year Schedule'!$K$38+'Year Schedule'!$L$38)</f>
        <v>#VALUE!</v>
      </c>
      <c r="AL285" s="0" t="e">
        <f aca="true">MAX(0,AK285*(1+(_xlfn.NORM.INV(RAND(),Inputs!$D$39,Inputs!$C$39)))-'Year Schedule'!$K$39+'Year Schedule'!$L$39)</f>
        <v>#VALUE!</v>
      </c>
      <c r="AM285" s="0" t="e">
        <f aca="true">MAX(0,AL285*(1+(_xlfn.NORM.INV(RAND(),Inputs!$D$39,Inputs!$C$39)))-'Year Schedule'!$K$40+'Year Schedule'!$L$40)</f>
        <v>#VALUE!</v>
      </c>
      <c r="AN285" s="0" t="e">
        <f aca="true">MAX(0,AM285*(1+(_xlfn.NORM.INV(RAND(),Inputs!$D$39,Inputs!$C$39)))-'Year Schedule'!$K$41+'Year Schedule'!$L$41)</f>
        <v>#VALUE!</v>
      </c>
      <c r="AO285" s="0" t="e">
        <f aca="true">MAX(0,AN285*(1+(_xlfn.NORM.INV(RAND(),Inputs!$D$39,Inputs!$C$39)))-'Year Schedule'!$K$42+'Year Schedule'!$L$42)</f>
        <v>#VALUE!</v>
      </c>
      <c r="AP285" s="0" t="e">
        <f aca="true">MAX(0,AO285*(1+(_xlfn.NORM.INV(RAND(),Inputs!$D$39,Inputs!$C$39)))-'Year Schedule'!$K$43+'Year Schedule'!$L$43)</f>
        <v>#VALUE!</v>
      </c>
      <c r="AQ285" s="0" t="e">
        <f aca="true">MAX(0,AP285*(1+(_xlfn.NORM.INV(RAND(),Inputs!$D$39,Inputs!$C$39)))-'Year Schedule'!$K$44+'Year Schedule'!$L$44)</f>
        <v>#VALUE!</v>
      </c>
      <c r="AR285" s="0" t="e">
        <f aca="true">MAX(0,AQ285*(1+(_xlfn.NORM.INV(RAND(),Inputs!$D$39,Inputs!$C$39)))-'Year Schedule'!$K$45+'Year Schedule'!$L$45)</f>
        <v>#VALUE!</v>
      </c>
      <c r="AS285" s="0" t="e">
        <f aca="true">MAX(0,AR285*(1+(_xlfn.NORM.INV(RAND(),Inputs!$D$39,Inputs!$C$39)))-'Year Schedule'!$K$46+'Year Schedule'!$L$46)</f>
        <v>#VALUE!</v>
      </c>
      <c r="AT285" s="0" t="e">
        <f aca="true">MAX(0,AS285*(1+(_xlfn.NORM.INV(RAND(),Inputs!$D$39,Inputs!$C$39)))-'Year Schedule'!$K$47+'Year Schedule'!$L$47)</f>
        <v>#VALUE!</v>
      </c>
      <c r="AU285" s="0" t="e">
        <f aca="true">MAX(0,AT285*(1+(_xlfn.NORM.INV(RAND(),Inputs!$D$39,Inputs!$C$39)))-'Year Schedule'!$K$48+'Year Schedule'!$L$48)</f>
        <v>#VALUE!</v>
      </c>
      <c r="AV285" s="0" t="e">
        <f aca="true">MAX(0,AU285*(1+(_xlfn.NORM.INV(RAND(),Inputs!$D$39,Inputs!$C$39)))-'Year Schedule'!$K$49+'Year Schedule'!$L$49)</f>
        <v>#VALUE!</v>
      </c>
      <c r="AW285" s="0" t="e">
        <f aca="true">MAX(0,AV285*(1+(_xlfn.NORM.INV(RAND(),Inputs!$D$39,Inputs!$C$39)))-'Year Schedule'!$K$50+'Year Schedule'!$L$50)</f>
        <v>#VALUE!</v>
      </c>
      <c r="AX285" s="0" t="e">
        <f aca="true">MAX(0,AW285*(1+(_xlfn.NORM.INV(RAND(),Inputs!$D$39,Inputs!$C$39)))-'Year Schedule'!$K$51+'Year Schedule'!$L$51)</f>
        <v>#VALUE!</v>
      </c>
      <c r="AY285" s="0" t="e">
        <f aca="true">MAX(0,AX285*(1+(_xlfn.NORM.INV(RAND(),Inputs!$D$39,Inputs!$C$39)))-'Year Schedule'!$K$52+'Year Schedule'!$L$52)</f>
        <v>#VALUE!</v>
      </c>
      <c r="AZ285" s="0" t="e">
        <f aca="true">MAX(0,AY285*(1+(_xlfn.NORM.INV(RAND(),Inputs!$D$39,Inputs!$C$39)))-'Year Schedule'!$K$53+'Year Schedule'!$L$53)</f>
        <v>#VALUE!</v>
      </c>
      <c r="BA285" s="0" t="e">
        <f aca="false">INDEX(C285:AZ285,1,Inputs!$C$6)</f>
        <v>#VALUE!</v>
      </c>
      <c r="BB285" s="0" t="n">
        <f aca="false">IFERROR(EXP(SUMPRODUCT(LN((C285:INDEX(C285:AZ285,1,Inputs!$C$6)+$C$1004:INDEX($C$1004:$AZ$1004,1,Inputs!$C$6))/B285:INDEX(B285:AY285,1,Inputs!$C$6)))/Inputs!$C$6)-1,-1)</f>
        <v>-1</v>
      </c>
    </row>
    <row r="286" customFormat="false" ht="15" hidden="false" customHeight="true" outlineLevel="0" collapsed="false">
      <c r="A286" s="0" t="n">
        <v>284</v>
      </c>
      <c r="B286" s="177" t="n">
        <f aca="false">Inputs!$C$38</f>
        <v>0</v>
      </c>
      <c r="C286" s="0" t="e">
        <f aca="true">MAX(0,B286*(1+(_xlfn.NORM.INV(RAND(),Inputs!$D$39,Inputs!$C$39)))-'Year Schedule'!$K$4+'Year Schedule'!$L$4)</f>
        <v>#VALUE!</v>
      </c>
      <c r="D286" s="0" t="e">
        <f aca="true">MAX(0,C286*(1+(_xlfn.NORM.INV(RAND(),Inputs!$D$39,Inputs!$C$39)))-'Year Schedule'!$K$5+'Year Schedule'!$L$5)</f>
        <v>#VALUE!</v>
      </c>
      <c r="E286" s="0" t="e">
        <f aca="true">MAX(0,D286*(1+(_xlfn.NORM.INV(RAND(),Inputs!$D$39,Inputs!$C$39)))-'Year Schedule'!$K$6+'Year Schedule'!$L$6)</f>
        <v>#VALUE!</v>
      </c>
      <c r="F286" s="0" t="e">
        <f aca="true">MAX(0,E286*(1+(_xlfn.NORM.INV(RAND(),Inputs!$D$39,Inputs!$C$39)))-'Year Schedule'!$K$7+'Year Schedule'!$L$7)</f>
        <v>#VALUE!</v>
      </c>
      <c r="G286" s="0" t="e">
        <f aca="true">MAX(0,F286*(1+(_xlfn.NORM.INV(RAND(),Inputs!$D$39,Inputs!$C$39)))-'Year Schedule'!$K$8+'Year Schedule'!$L$8)</f>
        <v>#VALUE!</v>
      </c>
      <c r="H286" s="0" t="e">
        <f aca="true">MAX(0,G286*(1+(_xlfn.NORM.INV(RAND(),Inputs!$D$39,Inputs!$C$39)))-'Year Schedule'!$K$9+'Year Schedule'!$L$9)</f>
        <v>#VALUE!</v>
      </c>
      <c r="I286" s="0" t="e">
        <f aca="true">MAX(0,H286*(1+(_xlfn.NORM.INV(RAND(),Inputs!$D$39,Inputs!$C$39)))-'Year Schedule'!$K$10+'Year Schedule'!$L$10)</f>
        <v>#VALUE!</v>
      </c>
      <c r="J286" s="0" t="e">
        <f aca="true">MAX(0,I286*(1+(_xlfn.NORM.INV(RAND(),Inputs!$D$39,Inputs!$C$39)))-'Year Schedule'!$K$11+'Year Schedule'!$L$11)</f>
        <v>#VALUE!</v>
      </c>
      <c r="K286" s="0" t="e">
        <f aca="true">MAX(0,J286*(1+(_xlfn.NORM.INV(RAND(),Inputs!$D$39,Inputs!$C$39)))-'Year Schedule'!$K$12+'Year Schedule'!$L$12)</f>
        <v>#VALUE!</v>
      </c>
      <c r="L286" s="0" t="e">
        <f aca="true">MAX(0,K286*(1+(_xlfn.NORM.INV(RAND(),Inputs!$D$39,Inputs!$C$39)))-'Year Schedule'!$K$13+'Year Schedule'!$L$13)</f>
        <v>#VALUE!</v>
      </c>
      <c r="M286" s="0" t="e">
        <f aca="true">MAX(0,L286*(1+(_xlfn.NORM.INV(RAND(),Inputs!$D$39,Inputs!$C$39)))-'Year Schedule'!$K$14+'Year Schedule'!$L$14)</f>
        <v>#VALUE!</v>
      </c>
      <c r="N286" s="0" t="e">
        <f aca="true">MAX(0,M286*(1+(_xlfn.NORM.INV(RAND(),Inputs!$D$39,Inputs!$C$39)))-'Year Schedule'!$K$15+'Year Schedule'!$L$15)</f>
        <v>#VALUE!</v>
      </c>
      <c r="O286" s="0" t="e">
        <f aca="true">MAX(0,N286*(1+(_xlfn.NORM.INV(RAND(),Inputs!$D$39,Inputs!$C$39)))-'Year Schedule'!$K$16+'Year Schedule'!$L$16)</f>
        <v>#VALUE!</v>
      </c>
      <c r="P286" s="0" t="e">
        <f aca="true">MAX(0,O286*(1+(_xlfn.NORM.INV(RAND(),Inputs!$D$39,Inputs!$C$39)))-'Year Schedule'!$K$17+'Year Schedule'!$L$17)</f>
        <v>#VALUE!</v>
      </c>
      <c r="Q286" s="0" t="e">
        <f aca="true">MAX(0,P286*(1+(_xlfn.NORM.INV(RAND(),Inputs!$D$39,Inputs!$C$39)))-'Year Schedule'!$K$18+'Year Schedule'!$L$18)</f>
        <v>#VALUE!</v>
      </c>
      <c r="R286" s="0" t="e">
        <f aca="true">MAX(0,Q286*(1+(_xlfn.NORM.INV(RAND(),Inputs!$D$39,Inputs!$C$39)))-'Year Schedule'!$K$19+'Year Schedule'!$L$19)</f>
        <v>#VALUE!</v>
      </c>
      <c r="S286" s="0" t="e">
        <f aca="true">MAX(0,R286*(1+(_xlfn.NORM.INV(RAND(),Inputs!$D$39,Inputs!$C$39)))-'Year Schedule'!$K$20+'Year Schedule'!$L$20)</f>
        <v>#VALUE!</v>
      </c>
      <c r="T286" s="0" t="e">
        <f aca="true">MAX(0,S286*(1+(_xlfn.NORM.INV(RAND(),Inputs!$D$39,Inputs!$C$39)))-'Year Schedule'!$K$21+'Year Schedule'!$L$21)</f>
        <v>#VALUE!</v>
      </c>
      <c r="U286" s="0" t="e">
        <f aca="true">MAX(0,T286*(1+(_xlfn.NORM.INV(RAND(),Inputs!$D$39,Inputs!$C$39)))-'Year Schedule'!$K$22+'Year Schedule'!$L$22)</f>
        <v>#VALUE!</v>
      </c>
      <c r="V286" s="0" t="e">
        <f aca="true">MAX(0,U286*(1+(_xlfn.NORM.INV(RAND(),Inputs!$D$39,Inputs!$C$39)))-'Year Schedule'!$K$23+'Year Schedule'!$L$23)</f>
        <v>#VALUE!</v>
      </c>
      <c r="W286" s="0" t="e">
        <f aca="true">MAX(0,V286*(1+(_xlfn.NORM.INV(RAND(),Inputs!$D$39,Inputs!$C$39)))-'Year Schedule'!$K$24+'Year Schedule'!$L$24)</f>
        <v>#VALUE!</v>
      </c>
      <c r="X286" s="0" t="e">
        <f aca="true">MAX(0,W286*(1+(_xlfn.NORM.INV(RAND(),Inputs!$D$39,Inputs!$C$39)))-'Year Schedule'!$K$25+'Year Schedule'!$L$25)</f>
        <v>#VALUE!</v>
      </c>
      <c r="Y286" s="0" t="e">
        <f aca="true">MAX(0,X286*(1+(_xlfn.NORM.INV(RAND(),Inputs!$D$39,Inputs!$C$39)))-'Year Schedule'!$K$26+'Year Schedule'!$L$26)</f>
        <v>#VALUE!</v>
      </c>
      <c r="Z286" s="0" t="e">
        <f aca="true">MAX(0,Y286*(1+(_xlfn.NORM.INV(RAND(),Inputs!$D$39,Inputs!$C$39)))-'Year Schedule'!$K$27+'Year Schedule'!$L$27)</f>
        <v>#VALUE!</v>
      </c>
      <c r="AA286" s="0" t="e">
        <f aca="true">MAX(0,Z286*(1+(_xlfn.NORM.INV(RAND(),Inputs!$D$39,Inputs!$C$39)))-'Year Schedule'!$K$28+'Year Schedule'!$L$28)</f>
        <v>#VALUE!</v>
      </c>
      <c r="AB286" s="0" t="e">
        <f aca="true">MAX(0,AA286*(1+(_xlfn.NORM.INV(RAND(),Inputs!$D$39,Inputs!$C$39)))-'Year Schedule'!$K$29+'Year Schedule'!$L$29)</f>
        <v>#VALUE!</v>
      </c>
      <c r="AC286" s="0" t="e">
        <f aca="true">MAX(0,AB286*(1+(_xlfn.NORM.INV(RAND(),Inputs!$D$39,Inputs!$C$39)))-'Year Schedule'!$K$30+'Year Schedule'!$L$30)</f>
        <v>#VALUE!</v>
      </c>
      <c r="AD286" s="0" t="e">
        <f aca="true">MAX(0,AC286*(1+(_xlfn.NORM.INV(RAND(),Inputs!$D$39,Inputs!$C$39)))-'Year Schedule'!$K$31+'Year Schedule'!$L$31)</f>
        <v>#VALUE!</v>
      </c>
      <c r="AE286" s="0" t="e">
        <f aca="true">MAX(0,AD286*(1+(_xlfn.NORM.INV(RAND(),Inputs!$D$39,Inputs!$C$39)))-'Year Schedule'!$K$32+'Year Schedule'!$L$32)</f>
        <v>#VALUE!</v>
      </c>
      <c r="AF286" s="0" t="e">
        <f aca="true">MAX(0,AE286*(1+(_xlfn.NORM.INV(RAND(),Inputs!$D$39,Inputs!$C$39)))-'Year Schedule'!$K$33+'Year Schedule'!$L$33)</f>
        <v>#VALUE!</v>
      </c>
      <c r="AG286" s="0" t="e">
        <f aca="true">MAX(0,AF286*(1+(_xlfn.NORM.INV(RAND(),Inputs!$D$39,Inputs!$C$39)))-'Year Schedule'!$K$34+'Year Schedule'!$L$34)</f>
        <v>#VALUE!</v>
      </c>
      <c r="AH286" s="0" t="e">
        <f aca="true">MAX(0,AG286*(1+(_xlfn.NORM.INV(RAND(),Inputs!$D$39,Inputs!$C$39)))-'Year Schedule'!$K$35+'Year Schedule'!$L$35)</f>
        <v>#VALUE!</v>
      </c>
      <c r="AI286" s="0" t="e">
        <f aca="true">MAX(0,AH286*(1+(_xlfn.NORM.INV(RAND(),Inputs!$D$39,Inputs!$C$39)))-'Year Schedule'!$K$36+'Year Schedule'!$L$36)</f>
        <v>#VALUE!</v>
      </c>
      <c r="AJ286" s="0" t="e">
        <f aca="true">MAX(0,AI286*(1+(_xlfn.NORM.INV(RAND(),Inputs!$D$39,Inputs!$C$39)))-'Year Schedule'!$K$37+'Year Schedule'!$L$37)</f>
        <v>#VALUE!</v>
      </c>
      <c r="AK286" s="0" t="e">
        <f aca="true">MAX(0,AJ286*(1+(_xlfn.NORM.INV(RAND(),Inputs!$D$39,Inputs!$C$39)))-'Year Schedule'!$K$38+'Year Schedule'!$L$38)</f>
        <v>#VALUE!</v>
      </c>
      <c r="AL286" s="0" t="e">
        <f aca="true">MAX(0,AK286*(1+(_xlfn.NORM.INV(RAND(),Inputs!$D$39,Inputs!$C$39)))-'Year Schedule'!$K$39+'Year Schedule'!$L$39)</f>
        <v>#VALUE!</v>
      </c>
      <c r="AM286" s="0" t="e">
        <f aca="true">MAX(0,AL286*(1+(_xlfn.NORM.INV(RAND(),Inputs!$D$39,Inputs!$C$39)))-'Year Schedule'!$K$40+'Year Schedule'!$L$40)</f>
        <v>#VALUE!</v>
      </c>
      <c r="AN286" s="0" t="e">
        <f aca="true">MAX(0,AM286*(1+(_xlfn.NORM.INV(RAND(),Inputs!$D$39,Inputs!$C$39)))-'Year Schedule'!$K$41+'Year Schedule'!$L$41)</f>
        <v>#VALUE!</v>
      </c>
      <c r="AO286" s="0" t="e">
        <f aca="true">MAX(0,AN286*(1+(_xlfn.NORM.INV(RAND(),Inputs!$D$39,Inputs!$C$39)))-'Year Schedule'!$K$42+'Year Schedule'!$L$42)</f>
        <v>#VALUE!</v>
      </c>
      <c r="AP286" s="0" t="e">
        <f aca="true">MAX(0,AO286*(1+(_xlfn.NORM.INV(RAND(),Inputs!$D$39,Inputs!$C$39)))-'Year Schedule'!$K$43+'Year Schedule'!$L$43)</f>
        <v>#VALUE!</v>
      </c>
      <c r="AQ286" s="0" t="e">
        <f aca="true">MAX(0,AP286*(1+(_xlfn.NORM.INV(RAND(),Inputs!$D$39,Inputs!$C$39)))-'Year Schedule'!$K$44+'Year Schedule'!$L$44)</f>
        <v>#VALUE!</v>
      </c>
      <c r="AR286" s="0" t="e">
        <f aca="true">MAX(0,AQ286*(1+(_xlfn.NORM.INV(RAND(),Inputs!$D$39,Inputs!$C$39)))-'Year Schedule'!$K$45+'Year Schedule'!$L$45)</f>
        <v>#VALUE!</v>
      </c>
      <c r="AS286" s="0" t="e">
        <f aca="true">MAX(0,AR286*(1+(_xlfn.NORM.INV(RAND(),Inputs!$D$39,Inputs!$C$39)))-'Year Schedule'!$K$46+'Year Schedule'!$L$46)</f>
        <v>#VALUE!</v>
      </c>
      <c r="AT286" s="0" t="e">
        <f aca="true">MAX(0,AS286*(1+(_xlfn.NORM.INV(RAND(),Inputs!$D$39,Inputs!$C$39)))-'Year Schedule'!$K$47+'Year Schedule'!$L$47)</f>
        <v>#VALUE!</v>
      </c>
      <c r="AU286" s="0" t="e">
        <f aca="true">MAX(0,AT286*(1+(_xlfn.NORM.INV(RAND(),Inputs!$D$39,Inputs!$C$39)))-'Year Schedule'!$K$48+'Year Schedule'!$L$48)</f>
        <v>#VALUE!</v>
      </c>
      <c r="AV286" s="0" t="e">
        <f aca="true">MAX(0,AU286*(1+(_xlfn.NORM.INV(RAND(),Inputs!$D$39,Inputs!$C$39)))-'Year Schedule'!$K$49+'Year Schedule'!$L$49)</f>
        <v>#VALUE!</v>
      </c>
      <c r="AW286" s="0" t="e">
        <f aca="true">MAX(0,AV286*(1+(_xlfn.NORM.INV(RAND(),Inputs!$D$39,Inputs!$C$39)))-'Year Schedule'!$K$50+'Year Schedule'!$L$50)</f>
        <v>#VALUE!</v>
      </c>
      <c r="AX286" s="0" t="e">
        <f aca="true">MAX(0,AW286*(1+(_xlfn.NORM.INV(RAND(),Inputs!$D$39,Inputs!$C$39)))-'Year Schedule'!$K$51+'Year Schedule'!$L$51)</f>
        <v>#VALUE!</v>
      </c>
      <c r="AY286" s="0" t="e">
        <f aca="true">MAX(0,AX286*(1+(_xlfn.NORM.INV(RAND(),Inputs!$D$39,Inputs!$C$39)))-'Year Schedule'!$K$52+'Year Schedule'!$L$52)</f>
        <v>#VALUE!</v>
      </c>
      <c r="AZ286" s="0" t="e">
        <f aca="true">MAX(0,AY286*(1+(_xlfn.NORM.INV(RAND(),Inputs!$D$39,Inputs!$C$39)))-'Year Schedule'!$K$53+'Year Schedule'!$L$53)</f>
        <v>#VALUE!</v>
      </c>
      <c r="BA286" s="0" t="e">
        <f aca="false">INDEX(C286:AZ286,1,Inputs!$C$6)</f>
        <v>#VALUE!</v>
      </c>
      <c r="BB286" s="0" t="n">
        <f aca="false">IFERROR(EXP(SUMPRODUCT(LN((C286:INDEX(C286:AZ286,1,Inputs!$C$6)+$C$1004:INDEX($C$1004:$AZ$1004,1,Inputs!$C$6))/B286:INDEX(B286:AY286,1,Inputs!$C$6)))/Inputs!$C$6)-1,-1)</f>
        <v>-1</v>
      </c>
    </row>
    <row r="287" customFormat="false" ht="15" hidden="false" customHeight="true" outlineLevel="0" collapsed="false">
      <c r="A287" s="0" t="n">
        <v>285</v>
      </c>
      <c r="B287" s="177" t="n">
        <f aca="false">Inputs!$C$38</f>
        <v>0</v>
      </c>
      <c r="C287" s="0" t="e">
        <f aca="true">MAX(0,B287*(1+(_xlfn.NORM.INV(RAND(),Inputs!$D$39,Inputs!$C$39)))-'Year Schedule'!$K$4+'Year Schedule'!$L$4)</f>
        <v>#VALUE!</v>
      </c>
      <c r="D287" s="0" t="e">
        <f aca="true">MAX(0,C287*(1+(_xlfn.NORM.INV(RAND(),Inputs!$D$39,Inputs!$C$39)))-'Year Schedule'!$K$5+'Year Schedule'!$L$5)</f>
        <v>#VALUE!</v>
      </c>
      <c r="E287" s="0" t="e">
        <f aca="true">MAX(0,D287*(1+(_xlfn.NORM.INV(RAND(),Inputs!$D$39,Inputs!$C$39)))-'Year Schedule'!$K$6+'Year Schedule'!$L$6)</f>
        <v>#VALUE!</v>
      </c>
      <c r="F287" s="0" t="e">
        <f aca="true">MAX(0,E287*(1+(_xlfn.NORM.INV(RAND(),Inputs!$D$39,Inputs!$C$39)))-'Year Schedule'!$K$7+'Year Schedule'!$L$7)</f>
        <v>#VALUE!</v>
      </c>
      <c r="G287" s="0" t="e">
        <f aca="true">MAX(0,F287*(1+(_xlfn.NORM.INV(RAND(),Inputs!$D$39,Inputs!$C$39)))-'Year Schedule'!$K$8+'Year Schedule'!$L$8)</f>
        <v>#VALUE!</v>
      </c>
      <c r="H287" s="0" t="e">
        <f aca="true">MAX(0,G287*(1+(_xlfn.NORM.INV(RAND(),Inputs!$D$39,Inputs!$C$39)))-'Year Schedule'!$K$9+'Year Schedule'!$L$9)</f>
        <v>#VALUE!</v>
      </c>
      <c r="I287" s="0" t="e">
        <f aca="true">MAX(0,H287*(1+(_xlfn.NORM.INV(RAND(),Inputs!$D$39,Inputs!$C$39)))-'Year Schedule'!$K$10+'Year Schedule'!$L$10)</f>
        <v>#VALUE!</v>
      </c>
      <c r="J287" s="0" t="e">
        <f aca="true">MAX(0,I287*(1+(_xlfn.NORM.INV(RAND(),Inputs!$D$39,Inputs!$C$39)))-'Year Schedule'!$K$11+'Year Schedule'!$L$11)</f>
        <v>#VALUE!</v>
      </c>
      <c r="K287" s="0" t="e">
        <f aca="true">MAX(0,J287*(1+(_xlfn.NORM.INV(RAND(),Inputs!$D$39,Inputs!$C$39)))-'Year Schedule'!$K$12+'Year Schedule'!$L$12)</f>
        <v>#VALUE!</v>
      </c>
      <c r="L287" s="0" t="e">
        <f aca="true">MAX(0,K287*(1+(_xlfn.NORM.INV(RAND(),Inputs!$D$39,Inputs!$C$39)))-'Year Schedule'!$K$13+'Year Schedule'!$L$13)</f>
        <v>#VALUE!</v>
      </c>
      <c r="M287" s="0" t="e">
        <f aca="true">MAX(0,L287*(1+(_xlfn.NORM.INV(RAND(),Inputs!$D$39,Inputs!$C$39)))-'Year Schedule'!$K$14+'Year Schedule'!$L$14)</f>
        <v>#VALUE!</v>
      </c>
      <c r="N287" s="0" t="e">
        <f aca="true">MAX(0,M287*(1+(_xlfn.NORM.INV(RAND(),Inputs!$D$39,Inputs!$C$39)))-'Year Schedule'!$K$15+'Year Schedule'!$L$15)</f>
        <v>#VALUE!</v>
      </c>
      <c r="O287" s="0" t="e">
        <f aca="true">MAX(0,N287*(1+(_xlfn.NORM.INV(RAND(),Inputs!$D$39,Inputs!$C$39)))-'Year Schedule'!$K$16+'Year Schedule'!$L$16)</f>
        <v>#VALUE!</v>
      </c>
      <c r="P287" s="0" t="e">
        <f aca="true">MAX(0,O287*(1+(_xlfn.NORM.INV(RAND(),Inputs!$D$39,Inputs!$C$39)))-'Year Schedule'!$K$17+'Year Schedule'!$L$17)</f>
        <v>#VALUE!</v>
      </c>
      <c r="Q287" s="0" t="e">
        <f aca="true">MAX(0,P287*(1+(_xlfn.NORM.INV(RAND(),Inputs!$D$39,Inputs!$C$39)))-'Year Schedule'!$K$18+'Year Schedule'!$L$18)</f>
        <v>#VALUE!</v>
      </c>
      <c r="R287" s="0" t="e">
        <f aca="true">MAX(0,Q287*(1+(_xlfn.NORM.INV(RAND(),Inputs!$D$39,Inputs!$C$39)))-'Year Schedule'!$K$19+'Year Schedule'!$L$19)</f>
        <v>#VALUE!</v>
      </c>
      <c r="S287" s="0" t="e">
        <f aca="true">MAX(0,R287*(1+(_xlfn.NORM.INV(RAND(),Inputs!$D$39,Inputs!$C$39)))-'Year Schedule'!$K$20+'Year Schedule'!$L$20)</f>
        <v>#VALUE!</v>
      </c>
      <c r="T287" s="0" t="e">
        <f aca="true">MAX(0,S287*(1+(_xlfn.NORM.INV(RAND(),Inputs!$D$39,Inputs!$C$39)))-'Year Schedule'!$K$21+'Year Schedule'!$L$21)</f>
        <v>#VALUE!</v>
      </c>
      <c r="U287" s="0" t="e">
        <f aca="true">MAX(0,T287*(1+(_xlfn.NORM.INV(RAND(),Inputs!$D$39,Inputs!$C$39)))-'Year Schedule'!$K$22+'Year Schedule'!$L$22)</f>
        <v>#VALUE!</v>
      </c>
      <c r="V287" s="0" t="e">
        <f aca="true">MAX(0,U287*(1+(_xlfn.NORM.INV(RAND(),Inputs!$D$39,Inputs!$C$39)))-'Year Schedule'!$K$23+'Year Schedule'!$L$23)</f>
        <v>#VALUE!</v>
      </c>
      <c r="W287" s="0" t="e">
        <f aca="true">MAX(0,V287*(1+(_xlfn.NORM.INV(RAND(),Inputs!$D$39,Inputs!$C$39)))-'Year Schedule'!$K$24+'Year Schedule'!$L$24)</f>
        <v>#VALUE!</v>
      </c>
      <c r="X287" s="0" t="e">
        <f aca="true">MAX(0,W287*(1+(_xlfn.NORM.INV(RAND(),Inputs!$D$39,Inputs!$C$39)))-'Year Schedule'!$K$25+'Year Schedule'!$L$25)</f>
        <v>#VALUE!</v>
      </c>
      <c r="Y287" s="0" t="e">
        <f aca="true">MAX(0,X287*(1+(_xlfn.NORM.INV(RAND(),Inputs!$D$39,Inputs!$C$39)))-'Year Schedule'!$K$26+'Year Schedule'!$L$26)</f>
        <v>#VALUE!</v>
      </c>
      <c r="Z287" s="0" t="e">
        <f aca="true">MAX(0,Y287*(1+(_xlfn.NORM.INV(RAND(),Inputs!$D$39,Inputs!$C$39)))-'Year Schedule'!$K$27+'Year Schedule'!$L$27)</f>
        <v>#VALUE!</v>
      </c>
      <c r="AA287" s="0" t="e">
        <f aca="true">MAX(0,Z287*(1+(_xlfn.NORM.INV(RAND(),Inputs!$D$39,Inputs!$C$39)))-'Year Schedule'!$K$28+'Year Schedule'!$L$28)</f>
        <v>#VALUE!</v>
      </c>
      <c r="AB287" s="0" t="e">
        <f aca="true">MAX(0,AA287*(1+(_xlfn.NORM.INV(RAND(),Inputs!$D$39,Inputs!$C$39)))-'Year Schedule'!$K$29+'Year Schedule'!$L$29)</f>
        <v>#VALUE!</v>
      </c>
      <c r="AC287" s="0" t="e">
        <f aca="true">MAX(0,AB287*(1+(_xlfn.NORM.INV(RAND(),Inputs!$D$39,Inputs!$C$39)))-'Year Schedule'!$K$30+'Year Schedule'!$L$30)</f>
        <v>#VALUE!</v>
      </c>
      <c r="AD287" s="0" t="e">
        <f aca="true">MAX(0,AC287*(1+(_xlfn.NORM.INV(RAND(),Inputs!$D$39,Inputs!$C$39)))-'Year Schedule'!$K$31+'Year Schedule'!$L$31)</f>
        <v>#VALUE!</v>
      </c>
      <c r="AE287" s="0" t="e">
        <f aca="true">MAX(0,AD287*(1+(_xlfn.NORM.INV(RAND(),Inputs!$D$39,Inputs!$C$39)))-'Year Schedule'!$K$32+'Year Schedule'!$L$32)</f>
        <v>#VALUE!</v>
      </c>
      <c r="AF287" s="0" t="e">
        <f aca="true">MAX(0,AE287*(1+(_xlfn.NORM.INV(RAND(),Inputs!$D$39,Inputs!$C$39)))-'Year Schedule'!$K$33+'Year Schedule'!$L$33)</f>
        <v>#VALUE!</v>
      </c>
      <c r="AG287" s="0" t="e">
        <f aca="true">MAX(0,AF287*(1+(_xlfn.NORM.INV(RAND(),Inputs!$D$39,Inputs!$C$39)))-'Year Schedule'!$K$34+'Year Schedule'!$L$34)</f>
        <v>#VALUE!</v>
      </c>
      <c r="AH287" s="0" t="e">
        <f aca="true">MAX(0,AG287*(1+(_xlfn.NORM.INV(RAND(),Inputs!$D$39,Inputs!$C$39)))-'Year Schedule'!$K$35+'Year Schedule'!$L$35)</f>
        <v>#VALUE!</v>
      </c>
      <c r="AI287" s="0" t="e">
        <f aca="true">MAX(0,AH287*(1+(_xlfn.NORM.INV(RAND(),Inputs!$D$39,Inputs!$C$39)))-'Year Schedule'!$K$36+'Year Schedule'!$L$36)</f>
        <v>#VALUE!</v>
      </c>
      <c r="AJ287" s="0" t="e">
        <f aca="true">MAX(0,AI287*(1+(_xlfn.NORM.INV(RAND(),Inputs!$D$39,Inputs!$C$39)))-'Year Schedule'!$K$37+'Year Schedule'!$L$37)</f>
        <v>#VALUE!</v>
      </c>
      <c r="AK287" s="0" t="e">
        <f aca="true">MAX(0,AJ287*(1+(_xlfn.NORM.INV(RAND(),Inputs!$D$39,Inputs!$C$39)))-'Year Schedule'!$K$38+'Year Schedule'!$L$38)</f>
        <v>#VALUE!</v>
      </c>
      <c r="AL287" s="0" t="e">
        <f aca="true">MAX(0,AK287*(1+(_xlfn.NORM.INV(RAND(),Inputs!$D$39,Inputs!$C$39)))-'Year Schedule'!$K$39+'Year Schedule'!$L$39)</f>
        <v>#VALUE!</v>
      </c>
      <c r="AM287" s="0" t="e">
        <f aca="true">MAX(0,AL287*(1+(_xlfn.NORM.INV(RAND(),Inputs!$D$39,Inputs!$C$39)))-'Year Schedule'!$K$40+'Year Schedule'!$L$40)</f>
        <v>#VALUE!</v>
      </c>
      <c r="AN287" s="0" t="e">
        <f aca="true">MAX(0,AM287*(1+(_xlfn.NORM.INV(RAND(),Inputs!$D$39,Inputs!$C$39)))-'Year Schedule'!$K$41+'Year Schedule'!$L$41)</f>
        <v>#VALUE!</v>
      </c>
      <c r="AO287" s="0" t="e">
        <f aca="true">MAX(0,AN287*(1+(_xlfn.NORM.INV(RAND(),Inputs!$D$39,Inputs!$C$39)))-'Year Schedule'!$K$42+'Year Schedule'!$L$42)</f>
        <v>#VALUE!</v>
      </c>
      <c r="AP287" s="0" t="e">
        <f aca="true">MAX(0,AO287*(1+(_xlfn.NORM.INV(RAND(),Inputs!$D$39,Inputs!$C$39)))-'Year Schedule'!$K$43+'Year Schedule'!$L$43)</f>
        <v>#VALUE!</v>
      </c>
      <c r="AQ287" s="0" t="e">
        <f aca="true">MAX(0,AP287*(1+(_xlfn.NORM.INV(RAND(),Inputs!$D$39,Inputs!$C$39)))-'Year Schedule'!$K$44+'Year Schedule'!$L$44)</f>
        <v>#VALUE!</v>
      </c>
      <c r="AR287" s="0" t="e">
        <f aca="true">MAX(0,AQ287*(1+(_xlfn.NORM.INV(RAND(),Inputs!$D$39,Inputs!$C$39)))-'Year Schedule'!$K$45+'Year Schedule'!$L$45)</f>
        <v>#VALUE!</v>
      </c>
      <c r="AS287" s="0" t="e">
        <f aca="true">MAX(0,AR287*(1+(_xlfn.NORM.INV(RAND(),Inputs!$D$39,Inputs!$C$39)))-'Year Schedule'!$K$46+'Year Schedule'!$L$46)</f>
        <v>#VALUE!</v>
      </c>
      <c r="AT287" s="0" t="e">
        <f aca="true">MAX(0,AS287*(1+(_xlfn.NORM.INV(RAND(),Inputs!$D$39,Inputs!$C$39)))-'Year Schedule'!$K$47+'Year Schedule'!$L$47)</f>
        <v>#VALUE!</v>
      </c>
      <c r="AU287" s="0" t="e">
        <f aca="true">MAX(0,AT287*(1+(_xlfn.NORM.INV(RAND(),Inputs!$D$39,Inputs!$C$39)))-'Year Schedule'!$K$48+'Year Schedule'!$L$48)</f>
        <v>#VALUE!</v>
      </c>
      <c r="AV287" s="0" t="e">
        <f aca="true">MAX(0,AU287*(1+(_xlfn.NORM.INV(RAND(),Inputs!$D$39,Inputs!$C$39)))-'Year Schedule'!$K$49+'Year Schedule'!$L$49)</f>
        <v>#VALUE!</v>
      </c>
      <c r="AW287" s="0" t="e">
        <f aca="true">MAX(0,AV287*(1+(_xlfn.NORM.INV(RAND(),Inputs!$D$39,Inputs!$C$39)))-'Year Schedule'!$K$50+'Year Schedule'!$L$50)</f>
        <v>#VALUE!</v>
      </c>
      <c r="AX287" s="0" t="e">
        <f aca="true">MAX(0,AW287*(1+(_xlfn.NORM.INV(RAND(),Inputs!$D$39,Inputs!$C$39)))-'Year Schedule'!$K$51+'Year Schedule'!$L$51)</f>
        <v>#VALUE!</v>
      </c>
      <c r="AY287" s="0" t="e">
        <f aca="true">MAX(0,AX287*(1+(_xlfn.NORM.INV(RAND(),Inputs!$D$39,Inputs!$C$39)))-'Year Schedule'!$K$52+'Year Schedule'!$L$52)</f>
        <v>#VALUE!</v>
      </c>
      <c r="AZ287" s="0" t="e">
        <f aca="true">MAX(0,AY287*(1+(_xlfn.NORM.INV(RAND(),Inputs!$D$39,Inputs!$C$39)))-'Year Schedule'!$K$53+'Year Schedule'!$L$53)</f>
        <v>#VALUE!</v>
      </c>
      <c r="BA287" s="0" t="e">
        <f aca="false">INDEX(C287:AZ287,1,Inputs!$C$6)</f>
        <v>#VALUE!</v>
      </c>
      <c r="BB287" s="0" t="n">
        <f aca="false">IFERROR(EXP(SUMPRODUCT(LN((C287:INDEX(C287:AZ287,1,Inputs!$C$6)+$C$1004:INDEX($C$1004:$AZ$1004,1,Inputs!$C$6))/B287:INDEX(B287:AY287,1,Inputs!$C$6)))/Inputs!$C$6)-1,-1)</f>
        <v>-1</v>
      </c>
    </row>
    <row r="288" customFormat="false" ht="15" hidden="false" customHeight="true" outlineLevel="0" collapsed="false">
      <c r="A288" s="0" t="n">
        <v>286</v>
      </c>
      <c r="B288" s="177" t="n">
        <f aca="false">Inputs!$C$38</f>
        <v>0</v>
      </c>
      <c r="C288" s="0" t="e">
        <f aca="true">MAX(0,B288*(1+(_xlfn.NORM.INV(RAND(),Inputs!$D$39,Inputs!$C$39)))-'Year Schedule'!$K$4+'Year Schedule'!$L$4)</f>
        <v>#VALUE!</v>
      </c>
      <c r="D288" s="0" t="e">
        <f aca="true">MAX(0,C288*(1+(_xlfn.NORM.INV(RAND(),Inputs!$D$39,Inputs!$C$39)))-'Year Schedule'!$K$5+'Year Schedule'!$L$5)</f>
        <v>#VALUE!</v>
      </c>
      <c r="E288" s="0" t="e">
        <f aca="true">MAX(0,D288*(1+(_xlfn.NORM.INV(RAND(),Inputs!$D$39,Inputs!$C$39)))-'Year Schedule'!$K$6+'Year Schedule'!$L$6)</f>
        <v>#VALUE!</v>
      </c>
      <c r="F288" s="0" t="e">
        <f aca="true">MAX(0,E288*(1+(_xlfn.NORM.INV(RAND(),Inputs!$D$39,Inputs!$C$39)))-'Year Schedule'!$K$7+'Year Schedule'!$L$7)</f>
        <v>#VALUE!</v>
      </c>
      <c r="G288" s="0" t="e">
        <f aca="true">MAX(0,F288*(1+(_xlfn.NORM.INV(RAND(),Inputs!$D$39,Inputs!$C$39)))-'Year Schedule'!$K$8+'Year Schedule'!$L$8)</f>
        <v>#VALUE!</v>
      </c>
      <c r="H288" s="0" t="e">
        <f aca="true">MAX(0,G288*(1+(_xlfn.NORM.INV(RAND(),Inputs!$D$39,Inputs!$C$39)))-'Year Schedule'!$K$9+'Year Schedule'!$L$9)</f>
        <v>#VALUE!</v>
      </c>
      <c r="I288" s="0" t="e">
        <f aca="true">MAX(0,H288*(1+(_xlfn.NORM.INV(RAND(),Inputs!$D$39,Inputs!$C$39)))-'Year Schedule'!$K$10+'Year Schedule'!$L$10)</f>
        <v>#VALUE!</v>
      </c>
      <c r="J288" s="0" t="e">
        <f aca="true">MAX(0,I288*(1+(_xlfn.NORM.INV(RAND(),Inputs!$D$39,Inputs!$C$39)))-'Year Schedule'!$K$11+'Year Schedule'!$L$11)</f>
        <v>#VALUE!</v>
      </c>
      <c r="K288" s="0" t="e">
        <f aca="true">MAX(0,J288*(1+(_xlfn.NORM.INV(RAND(),Inputs!$D$39,Inputs!$C$39)))-'Year Schedule'!$K$12+'Year Schedule'!$L$12)</f>
        <v>#VALUE!</v>
      </c>
      <c r="L288" s="0" t="e">
        <f aca="true">MAX(0,K288*(1+(_xlfn.NORM.INV(RAND(),Inputs!$D$39,Inputs!$C$39)))-'Year Schedule'!$K$13+'Year Schedule'!$L$13)</f>
        <v>#VALUE!</v>
      </c>
      <c r="M288" s="0" t="e">
        <f aca="true">MAX(0,L288*(1+(_xlfn.NORM.INV(RAND(),Inputs!$D$39,Inputs!$C$39)))-'Year Schedule'!$K$14+'Year Schedule'!$L$14)</f>
        <v>#VALUE!</v>
      </c>
      <c r="N288" s="0" t="e">
        <f aca="true">MAX(0,M288*(1+(_xlfn.NORM.INV(RAND(),Inputs!$D$39,Inputs!$C$39)))-'Year Schedule'!$K$15+'Year Schedule'!$L$15)</f>
        <v>#VALUE!</v>
      </c>
      <c r="O288" s="0" t="e">
        <f aca="true">MAX(0,N288*(1+(_xlfn.NORM.INV(RAND(),Inputs!$D$39,Inputs!$C$39)))-'Year Schedule'!$K$16+'Year Schedule'!$L$16)</f>
        <v>#VALUE!</v>
      </c>
      <c r="P288" s="0" t="e">
        <f aca="true">MAX(0,O288*(1+(_xlfn.NORM.INV(RAND(),Inputs!$D$39,Inputs!$C$39)))-'Year Schedule'!$K$17+'Year Schedule'!$L$17)</f>
        <v>#VALUE!</v>
      </c>
      <c r="Q288" s="0" t="e">
        <f aca="true">MAX(0,P288*(1+(_xlfn.NORM.INV(RAND(),Inputs!$D$39,Inputs!$C$39)))-'Year Schedule'!$K$18+'Year Schedule'!$L$18)</f>
        <v>#VALUE!</v>
      </c>
      <c r="R288" s="0" t="e">
        <f aca="true">MAX(0,Q288*(1+(_xlfn.NORM.INV(RAND(),Inputs!$D$39,Inputs!$C$39)))-'Year Schedule'!$K$19+'Year Schedule'!$L$19)</f>
        <v>#VALUE!</v>
      </c>
      <c r="S288" s="0" t="e">
        <f aca="true">MAX(0,R288*(1+(_xlfn.NORM.INV(RAND(),Inputs!$D$39,Inputs!$C$39)))-'Year Schedule'!$K$20+'Year Schedule'!$L$20)</f>
        <v>#VALUE!</v>
      </c>
      <c r="T288" s="0" t="e">
        <f aca="true">MAX(0,S288*(1+(_xlfn.NORM.INV(RAND(),Inputs!$D$39,Inputs!$C$39)))-'Year Schedule'!$K$21+'Year Schedule'!$L$21)</f>
        <v>#VALUE!</v>
      </c>
      <c r="U288" s="0" t="e">
        <f aca="true">MAX(0,T288*(1+(_xlfn.NORM.INV(RAND(),Inputs!$D$39,Inputs!$C$39)))-'Year Schedule'!$K$22+'Year Schedule'!$L$22)</f>
        <v>#VALUE!</v>
      </c>
      <c r="V288" s="0" t="e">
        <f aca="true">MAX(0,U288*(1+(_xlfn.NORM.INV(RAND(),Inputs!$D$39,Inputs!$C$39)))-'Year Schedule'!$K$23+'Year Schedule'!$L$23)</f>
        <v>#VALUE!</v>
      </c>
      <c r="W288" s="0" t="e">
        <f aca="true">MAX(0,V288*(1+(_xlfn.NORM.INV(RAND(),Inputs!$D$39,Inputs!$C$39)))-'Year Schedule'!$K$24+'Year Schedule'!$L$24)</f>
        <v>#VALUE!</v>
      </c>
      <c r="X288" s="0" t="e">
        <f aca="true">MAX(0,W288*(1+(_xlfn.NORM.INV(RAND(),Inputs!$D$39,Inputs!$C$39)))-'Year Schedule'!$K$25+'Year Schedule'!$L$25)</f>
        <v>#VALUE!</v>
      </c>
      <c r="Y288" s="0" t="e">
        <f aca="true">MAX(0,X288*(1+(_xlfn.NORM.INV(RAND(),Inputs!$D$39,Inputs!$C$39)))-'Year Schedule'!$K$26+'Year Schedule'!$L$26)</f>
        <v>#VALUE!</v>
      </c>
      <c r="Z288" s="0" t="e">
        <f aca="true">MAX(0,Y288*(1+(_xlfn.NORM.INV(RAND(),Inputs!$D$39,Inputs!$C$39)))-'Year Schedule'!$K$27+'Year Schedule'!$L$27)</f>
        <v>#VALUE!</v>
      </c>
      <c r="AA288" s="0" t="e">
        <f aca="true">MAX(0,Z288*(1+(_xlfn.NORM.INV(RAND(),Inputs!$D$39,Inputs!$C$39)))-'Year Schedule'!$K$28+'Year Schedule'!$L$28)</f>
        <v>#VALUE!</v>
      </c>
      <c r="AB288" s="0" t="e">
        <f aca="true">MAX(0,AA288*(1+(_xlfn.NORM.INV(RAND(),Inputs!$D$39,Inputs!$C$39)))-'Year Schedule'!$K$29+'Year Schedule'!$L$29)</f>
        <v>#VALUE!</v>
      </c>
      <c r="AC288" s="0" t="e">
        <f aca="true">MAX(0,AB288*(1+(_xlfn.NORM.INV(RAND(),Inputs!$D$39,Inputs!$C$39)))-'Year Schedule'!$K$30+'Year Schedule'!$L$30)</f>
        <v>#VALUE!</v>
      </c>
      <c r="AD288" s="0" t="e">
        <f aca="true">MAX(0,AC288*(1+(_xlfn.NORM.INV(RAND(),Inputs!$D$39,Inputs!$C$39)))-'Year Schedule'!$K$31+'Year Schedule'!$L$31)</f>
        <v>#VALUE!</v>
      </c>
      <c r="AE288" s="0" t="e">
        <f aca="true">MAX(0,AD288*(1+(_xlfn.NORM.INV(RAND(),Inputs!$D$39,Inputs!$C$39)))-'Year Schedule'!$K$32+'Year Schedule'!$L$32)</f>
        <v>#VALUE!</v>
      </c>
      <c r="AF288" s="0" t="e">
        <f aca="true">MAX(0,AE288*(1+(_xlfn.NORM.INV(RAND(),Inputs!$D$39,Inputs!$C$39)))-'Year Schedule'!$K$33+'Year Schedule'!$L$33)</f>
        <v>#VALUE!</v>
      </c>
      <c r="AG288" s="0" t="e">
        <f aca="true">MAX(0,AF288*(1+(_xlfn.NORM.INV(RAND(),Inputs!$D$39,Inputs!$C$39)))-'Year Schedule'!$K$34+'Year Schedule'!$L$34)</f>
        <v>#VALUE!</v>
      </c>
      <c r="AH288" s="0" t="e">
        <f aca="true">MAX(0,AG288*(1+(_xlfn.NORM.INV(RAND(),Inputs!$D$39,Inputs!$C$39)))-'Year Schedule'!$K$35+'Year Schedule'!$L$35)</f>
        <v>#VALUE!</v>
      </c>
      <c r="AI288" s="0" t="e">
        <f aca="true">MAX(0,AH288*(1+(_xlfn.NORM.INV(RAND(),Inputs!$D$39,Inputs!$C$39)))-'Year Schedule'!$K$36+'Year Schedule'!$L$36)</f>
        <v>#VALUE!</v>
      </c>
      <c r="AJ288" s="0" t="e">
        <f aca="true">MAX(0,AI288*(1+(_xlfn.NORM.INV(RAND(),Inputs!$D$39,Inputs!$C$39)))-'Year Schedule'!$K$37+'Year Schedule'!$L$37)</f>
        <v>#VALUE!</v>
      </c>
      <c r="AK288" s="0" t="e">
        <f aca="true">MAX(0,AJ288*(1+(_xlfn.NORM.INV(RAND(),Inputs!$D$39,Inputs!$C$39)))-'Year Schedule'!$K$38+'Year Schedule'!$L$38)</f>
        <v>#VALUE!</v>
      </c>
      <c r="AL288" s="0" t="e">
        <f aca="true">MAX(0,AK288*(1+(_xlfn.NORM.INV(RAND(),Inputs!$D$39,Inputs!$C$39)))-'Year Schedule'!$K$39+'Year Schedule'!$L$39)</f>
        <v>#VALUE!</v>
      </c>
      <c r="AM288" s="0" t="e">
        <f aca="true">MAX(0,AL288*(1+(_xlfn.NORM.INV(RAND(),Inputs!$D$39,Inputs!$C$39)))-'Year Schedule'!$K$40+'Year Schedule'!$L$40)</f>
        <v>#VALUE!</v>
      </c>
      <c r="AN288" s="0" t="e">
        <f aca="true">MAX(0,AM288*(1+(_xlfn.NORM.INV(RAND(),Inputs!$D$39,Inputs!$C$39)))-'Year Schedule'!$K$41+'Year Schedule'!$L$41)</f>
        <v>#VALUE!</v>
      </c>
      <c r="AO288" s="0" t="e">
        <f aca="true">MAX(0,AN288*(1+(_xlfn.NORM.INV(RAND(),Inputs!$D$39,Inputs!$C$39)))-'Year Schedule'!$K$42+'Year Schedule'!$L$42)</f>
        <v>#VALUE!</v>
      </c>
      <c r="AP288" s="0" t="e">
        <f aca="true">MAX(0,AO288*(1+(_xlfn.NORM.INV(RAND(),Inputs!$D$39,Inputs!$C$39)))-'Year Schedule'!$K$43+'Year Schedule'!$L$43)</f>
        <v>#VALUE!</v>
      </c>
      <c r="AQ288" s="0" t="e">
        <f aca="true">MAX(0,AP288*(1+(_xlfn.NORM.INV(RAND(),Inputs!$D$39,Inputs!$C$39)))-'Year Schedule'!$K$44+'Year Schedule'!$L$44)</f>
        <v>#VALUE!</v>
      </c>
      <c r="AR288" s="0" t="e">
        <f aca="true">MAX(0,AQ288*(1+(_xlfn.NORM.INV(RAND(),Inputs!$D$39,Inputs!$C$39)))-'Year Schedule'!$K$45+'Year Schedule'!$L$45)</f>
        <v>#VALUE!</v>
      </c>
      <c r="AS288" s="0" t="e">
        <f aca="true">MAX(0,AR288*(1+(_xlfn.NORM.INV(RAND(),Inputs!$D$39,Inputs!$C$39)))-'Year Schedule'!$K$46+'Year Schedule'!$L$46)</f>
        <v>#VALUE!</v>
      </c>
      <c r="AT288" s="0" t="e">
        <f aca="true">MAX(0,AS288*(1+(_xlfn.NORM.INV(RAND(),Inputs!$D$39,Inputs!$C$39)))-'Year Schedule'!$K$47+'Year Schedule'!$L$47)</f>
        <v>#VALUE!</v>
      </c>
      <c r="AU288" s="0" t="e">
        <f aca="true">MAX(0,AT288*(1+(_xlfn.NORM.INV(RAND(),Inputs!$D$39,Inputs!$C$39)))-'Year Schedule'!$K$48+'Year Schedule'!$L$48)</f>
        <v>#VALUE!</v>
      </c>
      <c r="AV288" s="0" t="e">
        <f aca="true">MAX(0,AU288*(1+(_xlfn.NORM.INV(RAND(),Inputs!$D$39,Inputs!$C$39)))-'Year Schedule'!$K$49+'Year Schedule'!$L$49)</f>
        <v>#VALUE!</v>
      </c>
      <c r="AW288" s="0" t="e">
        <f aca="true">MAX(0,AV288*(1+(_xlfn.NORM.INV(RAND(),Inputs!$D$39,Inputs!$C$39)))-'Year Schedule'!$K$50+'Year Schedule'!$L$50)</f>
        <v>#VALUE!</v>
      </c>
      <c r="AX288" s="0" t="e">
        <f aca="true">MAX(0,AW288*(1+(_xlfn.NORM.INV(RAND(),Inputs!$D$39,Inputs!$C$39)))-'Year Schedule'!$K$51+'Year Schedule'!$L$51)</f>
        <v>#VALUE!</v>
      </c>
      <c r="AY288" s="0" t="e">
        <f aca="true">MAX(0,AX288*(1+(_xlfn.NORM.INV(RAND(),Inputs!$D$39,Inputs!$C$39)))-'Year Schedule'!$K$52+'Year Schedule'!$L$52)</f>
        <v>#VALUE!</v>
      </c>
      <c r="AZ288" s="0" t="e">
        <f aca="true">MAX(0,AY288*(1+(_xlfn.NORM.INV(RAND(),Inputs!$D$39,Inputs!$C$39)))-'Year Schedule'!$K$53+'Year Schedule'!$L$53)</f>
        <v>#VALUE!</v>
      </c>
      <c r="BA288" s="0" t="e">
        <f aca="false">INDEX(C288:AZ288,1,Inputs!$C$6)</f>
        <v>#VALUE!</v>
      </c>
      <c r="BB288" s="0" t="n">
        <f aca="false">IFERROR(EXP(SUMPRODUCT(LN((C288:INDEX(C288:AZ288,1,Inputs!$C$6)+$C$1004:INDEX($C$1004:$AZ$1004,1,Inputs!$C$6))/B288:INDEX(B288:AY288,1,Inputs!$C$6)))/Inputs!$C$6)-1,-1)</f>
        <v>-1</v>
      </c>
    </row>
    <row r="289" customFormat="false" ht="15" hidden="false" customHeight="true" outlineLevel="0" collapsed="false">
      <c r="A289" s="0" t="n">
        <v>287</v>
      </c>
      <c r="B289" s="177" t="n">
        <f aca="false">Inputs!$C$38</f>
        <v>0</v>
      </c>
      <c r="C289" s="0" t="e">
        <f aca="true">MAX(0,B289*(1+(_xlfn.NORM.INV(RAND(),Inputs!$D$39,Inputs!$C$39)))-'Year Schedule'!$K$4+'Year Schedule'!$L$4)</f>
        <v>#VALUE!</v>
      </c>
      <c r="D289" s="0" t="e">
        <f aca="true">MAX(0,C289*(1+(_xlfn.NORM.INV(RAND(),Inputs!$D$39,Inputs!$C$39)))-'Year Schedule'!$K$5+'Year Schedule'!$L$5)</f>
        <v>#VALUE!</v>
      </c>
      <c r="E289" s="0" t="e">
        <f aca="true">MAX(0,D289*(1+(_xlfn.NORM.INV(RAND(),Inputs!$D$39,Inputs!$C$39)))-'Year Schedule'!$K$6+'Year Schedule'!$L$6)</f>
        <v>#VALUE!</v>
      </c>
      <c r="F289" s="0" t="e">
        <f aca="true">MAX(0,E289*(1+(_xlfn.NORM.INV(RAND(),Inputs!$D$39,Inputs!$C$39)))-'Year Schedule'!$K$7+'Year Schedule'!$L$7)</f>
        <v>#VALUE!</v>
      </c>
      <c r="G289" s="0" t="e">
        <f aca="true">MAX(0,F289*(1+(_xlfn.NORM.INV(RAND(),Inputs!$D$39,Inputs!$C$39)))-'Year Schedule'!$K$8+'Year Schedule'!$L$8)</f>
        <v>#VALUE!</v>
      </c>
      <c r="H289" s="0" t="e">
        <f aca="true">MAX(0,G289*(1+(_xlfn.NORM.INV(RAND(),Inputs!$D$39,Inputs!$C$39)))-'Year Schedule'!$K$9+'Year Schedule'!$L$9)</f>
        <v>#VALUE!</v>
      </c>
      <c r="I289" s="0" t="e">
        <f aca="true">MAX(0,H289*(1+(_xlfn.NORM.INV(RAND(),Inputs!$D$39,Inputs!$C$39)))-'Year Schedule'!$K$10+'Year Schedule'!$L$10)</f>
        <v>#VALUE!</v>
      </c>
      <c r="J289" s="0" t="e">
        <f aca="true">MAX(0,I289*(1+(_xlfn.NORM.INV(RAND(),Inputs!$D$39,Inputs!$C$39)))-'Year Schedule'!$K$11+'Year Schedule'!$L$11)</f>
        <v>#VALUE!</v>
      </c>
      <c r="K289" s="0" t="e">
        <f aca="true">MAX(0,J289*(1+(_xlfn.NORM.INV(RAND(),Inputs!$D$39,Inputs!$C$39)))-'Year Schedule'!$K$12+'Year Schedule'!$L$12)</f>
        <v>#VALUE!</v>
      </c>
      <c r="L289" s="0" t="e">
        <f aca="true">MAX(0,K289*(1+(_xlfn.NORM.INV(RAND(),Inputs!$D$39,Inputs!$C$39)))-'Year Schedule'!$K$13+'Year Schedule'!$L$13)</f>
        <v>#VALUE!</v>
      </c>
      <c r="M289" s="0" t="e">
        <f aca="true">MAX(0,L289*(1+(_xlfn.NORM.INV(RAND(),Inputs!$D$39,Inputs!$C$39)))-'Year Schedule'!$K$14+'Year Schedule'!$L$14)</f>
        <v>#VALUE!</v>
      </c>
      <c r="N289" s="0" t="e">
        <f aca="true">MAX(0,M289*(1+(_xlfn.NORM.INV(RAND(),Inputs!$D$39,Inputs!$C$39)))-'Year Schedule'!$K$15+'Year Schedule'!$L$15)</f>
        <v>#VALUE!</v>
      </c>
      <c r="O289" s="0" t="e">
        <f aca="true">MAX(0,N289*(1+(_xlfn.NORM.INV(RAND(),Inputs!$D$39,Inputs!$C$39)))-'Year Schedule'!$K$16+'Year Schedule'!$L$16)</f>
        <v>#VALUE!</v>
      </c>
      <c r="P289" s="0" t="e">
        <f aca="true">MAX(0,O289*(1+(_xlfn.NORM.INV(RAND(),Inputs!$D$39,Inputs!$C$39)))-'Year Schedule'!$K$17+'Year Schedule'!$L$17)</f>
        <v>#VALUE!</v>
      </c>
      <c r="Q289" s="0" t="e">
        <f aca="true">MAX(0,P289*(1+(_xlfn.NORM.INV(RAND(),Inputs!$D$39,Inputs!$C$39)))-'Year Schedule'!$K$18+'Year Schedule'!$L$18)</f>
        <v>#VALUE!</v>
      </c>
      <c r="R289" s="0" t="e">
        <f aca="true">MAX(0,Q289*(1+(_xlfn.NORM.INV(RAND(),Inputs!$D$39,Inputs!$C$39)))-'Year Schedule'!$K$19+'Year Schedule'!$L$19)</f>
        <v>#VALUE!</v>
      </c>
      <c r="S289" s="0" t="e">
        <f aca="true">MAX(0,R289*(1+(_xlfn.NORM.INV(RAND(),Inputs!$D$39,Inputs!$C$39)))-'Year Schedule'!$K$20+'Year Schedule'!$L$20)</f>
        <v>#VALUE!</v>
      </c>
      <c r="T289" s="0" t="e">
        <f aca="true">MAX(0,S289*(1+(_xlfn.NORM.INV(RAND(),Inputs!$D$39,Inputs!$C$39)))-'Year Schedule'!$K$21+'Year Schedule'!$L$21)</f>
        <v>#VALUE!</v>
      </c>
      <c r="U289" s="0" t="e">
        <f aca="true">MAX(0,T289*(1+(_xlfn.NORM.INV(RAND(),Inputs!$D$39,Inputs!$C$39)))-'Year Schedule'!$K$22+'Year Schedule'!$L$22)</f>
        <v>#VALUE!</v>
      </c>
      <c r="V289" s="0" t="e">
        <f aca="true">MAX(0,U289*(1+(_xlfn.NORM.INV(RAND(),Inputs!$D$39,Inputs!$C$39)))-'Year Schedule'!$K$23+'Year Schedule'!$L$23)</f>
        <v>#VALUE!</v>
      </c>
      <c r="W289" s="0" t="e">
        <f aca="true">MAX(0,V289*(1+(_xlfn.NORM.INV(RAND(),Inputs!$D$39,Inputs!$C$39)))-'Year Schedule'!$K$24+'Year Schedule'!$L$24)</f>
        <v>#VALUE!</v>
      </c>
      <c r="X289" s="0" t="e">
        <f aca="true">MAX(0,W289*(1+(_xlfn.NORM.INV(RAND(),Inputs!$D$39,Inputs!$C$39)))-'Year Schedule'!$K$25+'Year Schedule'!$L$25)</f>
        <v>#VALUE!</v>
      </c>
      <c r="Y289" s="0" t="e">
        <f aca="true">MAX(0,X289*(1+(_xlfn.NORM.INV(RAND(),Inputs!$D$39,Inputs!$C$39)))-'Year Schedule'!$K$26+'Year Schedule'!$L$26)</f>
        <v>#VALUE!</v>
      </c>
      <c r="Z289" s="0" t="e">
        <f aca="true">MAX(0,Y289*(1+(_xlfn.NORM.INV(RAND(),Inputs!$D$39,Inputs!$C$39)))-'Year Schedule'!$K$27+'Year Schedule'!$L$27)</f>
        <v>#VALUE!</v>
      </c>
      <c r="AA289" s="0" t="e">
        <f aca="true">MAX(0,Z289*(1+(_xlfn.NORM.INV(RAND(),Inputs!$D$39,Inputs!$C$39)))-'Year Schedule'!$K$28+'Year Schedule'!$L$28)</f>
        <v>#VALUE!</v>
      </c>
      <c r="AB289" s="0" t="e">
        <f aca="true">MAX(0,AA289*(1+(_xlfn.NORM.INV(RAND(),Inputs!$D$39,Inputs!$C$39)))-'Year Schedule'!$K$29+'Year Schedule'!$L$29)</f>
        <v>#VALUE!</v>
      </c>
      <c r="AC289" s="0" t="e">
        <f aca="true">MAX(0,AB289*(1+(_xlfn.NORM.INV(RAND(),Inputs!$D$39,Inputs!$C$39)))-'Year Schedule'!$K$30+'Year Schedule'!$L$30)</f>
        <v>#VALUE!</v>
      </c>
      <c r="AD289" s="0" t="e">
        <f aca="true">MAX(0,AC289*(1+(_xlfn.NORM.INV(RAND(),Inputs!$D$39,Inputs!$C$39)))-'Year Schedule'!$K$31+'Year Schedule'!$L$31)</f>
        <v>#VALUE!</v>
      </c>
      <c r="AE289" s="0" t="e">
        <f aca="true">MAX(0,AD289*(1+(_xlfn.NORM.INV(RAND(),Inputs!$D$39,Inputs!$C$39)))-'Year Schedule'!$K$32+'Year Schedule'!$L$32)</f>
        <v>#VALUE!</v>
      </c>
      <c r="AF289" s="0" t="e">
        <f aca="true">MAX(0,AE289*(1+(_xlfn.NORM.INV(RAND(),Inputs!$D$39,Inputs!$C$39)))-'Year Schedule'!$K$33+'Year Schedule'!$L$33)</f>
        <v>#VALUE!</v>
      </c>
      <c r="AG289" s="0" t="e">
        <f aca="true">MAX(0,AF289*(1+(_xlfn.NORM.INV(RAND(),Inputs!$D$39,Inputs!$C$39)))-'Year Schedule'!$K$34+'Year Schedule'!$L$34)</f>
        <v>#VALUE!</v>
      </c>
      <c r="AH289" s="0" t="e">
        <f aca="true">MAX(0,AG289*(1+(_xlfn.NORM.INV(RAND(),Inputs!$D$39,Inputs!$C$39)))-'Year Schedule'!$K$35+'Year Schedule'!$L$35)</f>
        <v>#VALUE!</v>
      </c>
      <c r="AI289" s="0" t="e">
        <f aca="true">MAX(0,AH289*(1+(_xlfn.NORM.INV(RAND(),Inputs!$D$39,Inputs!$C$39)))-'Year Schedule'!$K$36+'Year Schedule'!$L$36)</f>
        <v>#VALUE!</v>
      </c>
      <c r="AJ289" s="0" t="e">
        <f aca="true">MAX(0,AI289*(1+(_xlfn.NORM.INV(RAND(),Inputs!$D$39,Inputs!$C$39)))-'Year Schedule'!$K$37+'Year Schedule'!$L$37)</f>
        <v>#VALUE!</v>
      </c>
      <c r="AK289" s="0" t="e">
        <f aca="true">MAX(0,AJ289*(1+(_xlfn.NORM.INV(RAND(),Inputs!$D$39,Inputs!$C$39)))-'Year Schedule'!$K$38+'Year Schedule'!$L$38)</f>
        <v>#VALUE!</v>
      </c>
      <c r="AL289" s="0" t="e">
        <f aca="true">MAX(0,AK289*(1+(_xlfn.NORM.INV(RAND(),Inputs!$D$39,Inputs!$C$39)))-'Year Schedule'!$K$39+'Year Schedule'!$L$39)</f>
        <v>#VALUE!</v>
      </c>
      <c r="AM289" s="0" t="e">
        <f aca="true">MAX(0,AL289*(1+(_xlfn.NORM.INV(RAND(),Inputs!$D$39,Inputs!$C$39)))-'Year Schedule'!$K$40+'Year Schedule'!$L$40)</f>
        <v>#VALUE!</v>
      </c>
      <c r="AN289" s="0" t="e">
        <f aca="true">MAX(0,AM289*(1+(_xlfn.NORM.INV(RAND(),Inputs!$D$39,Inputs!$C$39)))-'Year Schedule'!$K$41+'Year Schedule'!$L$41)</f>
        <v>#VALUE!</v>
      </c>
      <c r="AO289" s="0" t="e">
        <f aca="true">MAX(0,AN289*(1+(_xlfn.NORM.INV(RAND(),Inputs!$D$39,Inputs!$C$39)))-'Year Schedule'!$K$42+'Year Schedule'!$L$42)</f>
        <v>#VALUE!</v>
      </c>
      <c r="AP289" s="0" t="e">
        <f aca="true">MAX(0,AO289*(1+(_xlfn.NORM.INV(RAND(),Inputs!$D$39,Inputs!$C$39)))-'Year Schedule'!$K$43+'Year Schedule'!$L$43)</f>
        <v>#VALUE!</v>
      </c>
      <c r="AQ289" s="0" t="e">
        <f aca="true">MAX(0,AP289*(1+(_xlfn.NORM.INV(RAND(),Inputs!$D$39,Inputs!$C$39)))-'Year Schedule'!$K$44+'Year Schedule'!$L$44)</f>
        <v>#VALUE!</v>
      </c>
      <c r="AR289" s="0" t="e">
        <f aca="true">MAX(0,AQ289*(1+(_xlfn.NORM.INV(RAND(),Inputs!$D$39,Inputs!$C$39)))-'Year Schedule'!$K$45+'Year Schedule'!$L$45)</f>
        <v>#VALUE!</v>
      </c>
      <c r="AS289" s="0" t="e">
        <f aca="true">MAX(0,AR289*(1+(_xlfn.NORM.INV(RAND(),Inputs!$D$39,Inputs!$C$39)))-'Year Schedule'!$K$46+'Year Schedule'!$L$46)</f>
        <v>#VALUE!</v>
      </c>
      <c r="AT289" s="0" t="e">
        <f aca="true">MAX(0,AS289*(1+(_xlfn.NORM.INV(RAND(),Inputs!$D$39,Inputs!$C$39)))-'Year Schedule'!$K$47+'Year Schedule'!$L$47)</f>
        <v>#VALUE!</v>
      </c>
      <c r="AU289" s="0" t="e">
        <f aca="true">MAX(0,AT289*(1+(_xlfn.NORM.INV(RAND(),Inputs!$D$39,Inputs!$C$39)))-'Year Schedule'!$K$48+'Year Schedule'!$L$48)</f>
        <v>#VALUE!</v>
      </c>
      <c r="AV289" s="0" t="e">
        <f aca="true">MAX(0,AU289*(1+(_xlfn.NORM.INV(RAND(),Inputs!$D$39,Inputs!$C$39)))-'Year Schedule'!$K$49+'Year Schedule'!$L$49)</f>
        <v>#VALUE!</v>
      </c>
      <c r="AW289" s="0" t="e">
        <f aca="true">MAX(0,AV289*(1+(_xlfn.NORM.INV(RAND(),Inputs!$D$39,Inputs!$C$39)))-'Year Schedule'!$K$50+'Year Schedule'!$L$50)</f>
        <v>#VALUE!</v>
      </c>
      <c r="AX289" s="0" t="e">
        <f aca="true">MAX(0,AW289*(1+(_xlfn.NORM.INV(RAND(),Inputs!$D$39,Inputs!$C$39)))-'Year Schedule'!$K$51+'Year Schedule'!$L$51)</f>
        <v>#VALUE!</v>
      </c>
      <c r="AY289" s="0" t="e">
        <f aca="true">MAX(0,AX289*(1+(_xlfn.NORM.INV(RAND(),Inputs!$D$39,Inputs!$C$39)))-'Year Schedule'!$K$52+'Year Schedule'!$L$52)</f>
        <v>#VALUE!</v>
      </c>
      <c r="AZ289" s="0" t="e">
        <f aca="true">MAX(0,AY289*(1+(_xlfn.NORM.INV(RAND(),Inputs!$D$39,Inputs!$C$39)))-'Year Schedule'!$K$53+'Year Schedule'!$L$53)</f>
        <v>#VALUE!</v>
      </c>
      <c r="BA289" s="0" t="e">
        <f aca="false">INDEX(C289:AZ289,1,Inputs!$C$6)</f>
        <v>#VALUE!</v>
      </c>
      <c r="BB289" s="0" t="n">
        <f aca="false">IFERROR(EXP(SUMPRODUCT(LN((C289:INDEX(C289:AZ289,1,Inputs!$C$6)+$C$1004:INDEX($C$1004:$AZ$1004,1,Inputs!$C$6))/B289:INDEX(B289:AY289,1,Inputs!$C$6)))/Inputs!$C$6)-1,-1)</f>
        <v>-1</v>
      </c>
    </row>
    <row r="290" customFormat="false" ht="15" hidden="false" customHeight="true" outlineLevel="0" collapsed="false">
      <c r="A290" s="0" t="n">
        <v>288</v>
      </c>
      <c r="B290" s="177" t="n">
        <f aca="false">Inputs!$C$38</f>
        <v>0</v>
      </c>
      <c r="C290" s="0" t="e">
        <f aca="true">MAX(0,B290*(1+(_xlfn.NORM.INV(RAND(),Inputs!$D$39,Inputs!$C$39)))-'Year Schedule'!$K$4+'Year Schedule'!$L$4)</f>
        <v>#VALUE!</v>
      </c>
      <c r="D290" s="0" t="e">
        <f aca="true">MAX(0,C290*(1+(_xlfn.NORM.INV(RAND(),Inputs!$D$39,Inputs!$C$39)))-'Year Schedule'!$K$5+'Year Schedule'!$L$5)</f>
        <v>#VALUE!</v>
      </c>
      <c r="E290" s="0" t="e">
        <f aca="true">MAX(0,D290*(1+(_xlfn.NORM.INV(RAND(),Inputs!$D$39,Inputs!$C$39)))-'Year Schedule'!$K$6+'Year Schedule'!$L$6)</f>
        <v>#VALUE!</v>
      </c>
      <c r="F290" s="0" t="e">
        <f aca="true">MAX(0,E290*(1+(_xlfn.NORM.INV(RAND(),Inputs!$D$39,Inputs!$C$39)))-'Year Schedule'!$K$7+'Year Schedule'!$L$7)</f>
        <v>#VALUE!</v>
      </c>
      <c r="G290" s="0" t="e">
        <f aca="true">MAX(0,F290*(1+(_xlfn.NORM.INV(RAND(),Inputs!$D$39,Inputs!$C$39)))-'Year Schedule'!$K$8+'Year Schedule'!$L$8)</f>
        <v>#VALUE!</v>
      </c>
      <c r="H290" s="0" t="e">
        <f aca="true">MAX(0,G290*(1+(_xlfn.NORM.INV(RAND(),Inputs!$D$39,Inputs!$C$39)))-'Year Schedule'!$K$9+'Year Schedule'!$L$9)</f>
        <v>#VALUE!</v>
      </c>
      <c r="I290" s="0" t="e">
        <f aca="true">MAX(0,H290*(1+(_xlfn.NORM.INV(RAND(),Inputs!$D$39,Inputs!$C$39)))-'Year Schedule'!$K$10+'Year Schedule'!$L$10)</f>
        <v>#VALUE!</v>
      </c>
      <c r="J290" s="0" t="e">
        <f aca="true">MAX(0,I290*(1+(_xlfn.NORM.INV(RAND(),Inputs!$D$39,Inputs!$C$39)))-'Year Schedule'!$K$11+'Year Schedule'!$L$11)</f>
        <v>#VALUE!</v>
      </c>
      <c r="K290" s="0" t="e">
        <f aca="true">MAX(0,J290*(1+(_xlfn.NORM.INV(RAND(),Inputs!$D$39,Inputs!$C$39)))-'Year Schedule'!$K$12+'Year Schedule'!$L$12)</f>
        <v>#VALUE!</v>
      </c>
      <c r="L290" s="0" t="e">
        <f aca="true">MAX(0,K290*(1+(_xlfn.NORM.INV(RAND(),Inputs!$D$39,Inputs!$C$39)))-'Year Schedule'!$K$13+'Year Schedule'!$L$13)</f>
        <v>#VALUE!</v>
      </c>
      <c r="M290" s="0" t="e">
        <f aca="true">MAX(0,L290*(1+(_xlfn.NORM.INV(RAND(),Inputs!$D$39,Inputs!$C$39)))-'Year Schedule'!$K$14+'Year Schedule'!$L$14)</f>
        <v>#VALUE!</v>
      </c>
      <c r="N290" s="0" t="e">
        <f aca="true">MAX(0,M290*(1+(_xlfn.NORM.INV(RAND(),Inputs!$D$39,Inputs!$C$39)))-'Year Schedule'!$K$15+'Year Schedule'!$L$15)</f>
        <v>#VALUE!</v>
      </c>
      <c r="O290" s="0" t="e">
        <f aca="true">MAX(0,N290*(1+(_xlfn.NORM.INV(RAND(),Inputs!$D$39,Inputs!$C$39)))-'Year Schedule'!$K$16+'Year Schedule'!$L$16)</f>
        <v>#VALUE!</v>
      </c>
      <c r="P290" s="0" t="e">
        <f aca="true">MAX(0,O290*(1+(_xlfn.NORM.INV(RAND(),Inputs!$D$39,Inputs!$C$39)))-'Year Schedule'!$K$17+'Year Schedule'!$L$17)</f>
        <v>#VALUE!</v>
      </c>
      <c r="Q290" s="0" t="e">
        <f aca="true">MAX(0,P290*(1+(_xlfn.NORM.INV(RAND(),Inputs!$D$39,Inputs!$C$39)))-'Year Schedule'!$K$18+'Year Schedule'!$L$18)</f>
        <v>#VALUE!</v>
      </c>
      <c r="R290" s="0" t="e">
        <f aca="true">MAX(0,Q290*(1+(_xlfn.NORM.INV(RAND(),Inputs!$D$39,Inputs!$C$39)))-'Year Schedule'!$K$19+'Year Schedule'!$L$19)</f>
        <v>#VALUE!</v>
      </c>
      <c r="S290" s="0" t="e">
        <f aca="true">MAX(0,R290*(1+(_xlfn.NORM.INV(RAND(),Inputs!$D$39,Inputs!$C$39)))-'Year Schedule'!$K$20+'Year Schedule'!$L$20)</f>
        <v>#VALUE!</v>
      </c>
      <c r="T290" s="0" t="e">
        <f aca="true">MAX(0,S290*(1+(_xlfn.NORM.INV(RAND(),Inputs!$D$39,Inputs!$C$39)))-'Year Schedule'!$K$21+'Year Schedule'!$L$21)</f>
        <v>#VALUE!</v>
      </c>
      <c r="U290" s="0" t="e">
        <f aca="true">MAX(0,T290*(1+(_xlfn.NORM.INV(RAND(),Inputs!$D$39,Inputs!$C$39)))-'Year Schedule'!$K$22+'Year Schedule'!$L$22)</f>
        <v>#VALUE!</v>
      </c>
      <c r="V290" s="0" t="e">
        <f aca="true">MAX(0,U290*(1+(_xlfn.NORM.INV(RAND(),Inputs!$D$39,Inputs!$C$39)))-'Year Schedule'!$K$23+'Year Schedule'!$L$23)</f>
        <v>#VALUE!</v>
      </c>
      <c r="W290" s="0" t="e">
        <f aca="true">MAX(0,V290*(1+(_xlfn.NORM.INV(RAND(),Inputs!$D$39,Inputs!$C$39)))-'Year Schedule'!$K$24+'Year Schedule'!$L$24)</f>
        <v>#VALUE!</v>
      </c>
      <c r="X290" s="0" t="e">
        <f aca="true">MAX(0,W290*(1+(_xlfn.NORM.INV(RAND(),Inputs!$D$39,Inputs!$C$39)))-'Year Schedule'!$K$25+'Year Schedule'!$L$25)</f>
        <v>#VALUE!</v>
      </c>
      <c r="Y290" s="0" t="e">
        <f aca="true">MAX(0,X290*(1+(_xlfn.NORM.INV(RAND(),Inputs!$D$39,Inputs!$C$39)))-'Year Schedule'!$K$26+'Year Schedule'!$L$26)</f>
        <v>#VALUE!</v>
      </c>
      <c r="Z290" s="0" t="e">
        <f aca="true">MAX(0,Y290*(1+(_xlfn.NORM.INV(RAND(),Inputs!$D$39,Inputs!$C$39)))-'Year Schedule'!$K$27+'Year Schedule'!$L$27)</f>
        <v>#VALUE!</v>
      </c>
      <c r="AA290" s="0" t="e">
        <f aca="true">MAX(0,Z290*(1+(_xlfn.NORM.INV(RAND(),Inputs!$D$39,Inputs!$C$39)))-'Year Schedule'!$K$28+'Year Schedule'!$L$28)</f>
        <v>#VALUE!</v>
      </c>
      <c r="AB290" s="0" t="e">
        <f aca="true">MAX(0,AA290*(1+(_xlfn.NORM.INV(RAND(),Inputs!$D$39,Inputs!$C$39)))-'Year Schedule'!$K$29+'Year Schedule'!$L$29)</f>
        <v>#VALUE!</v>
      </c>
      <c r="AC290" s="0" t="e">
        <f aca="true">MAX(0,AB290*(1+(_xlfn.NORM.INV(RAND(),Inputs!$D$39,Inputs!$C$39)))-'Year Schedule'!$K$30+'Year Schedule'!$L$30)</f>
        <v>#VALUE!</v>
      </c>
      <c r="AD290" s="0" t="e">
        <f aca="true">MAX(0,AC290*(1+(_xlfn.NORM.INV(RAND(),Inputs!$D$39,Inputs!$C$39)))-'Year Schedule'!$K$31+'Year Schedule'!$L$31)</f>
        <v>#VALUE!</v>
      </c>
      <c r="AE290" s="0" t="e">
        <f aca="true">MAX(0,AD290*(1+(_xlfn.NORM.INV(RAND(),Inputs!$D$39,Inputs!$C$39)))-'Year Schedule'!$K$32+'Year Schedule'!$L$32)</f>
        <v>#VALUE!</v>
      </c>
      <c r="AF290" s="0" t="e">
        <f aca="true">MAX(0,AE290*(1+(_xlfn.NORM.INV(RAND(),Inputs!$D$39,Inputs!$C$39)))-'Year Schedule'!$K$33+'Year Schedule'!$L$33)</f>
        <v>#VALUE!</v>
      </c>
      <c r="AG290" s="0" t="e">
        <f aca="true">MAX(0,AF290*(1+(_xlfn.NORM.INV(RAND(),Inputs!$D$39,Inputs!$C$39)))-'Year Schedule'!$K$34+'Year Schedule'!$L$34)</f>
        <v>#VALUE!</v>
      </c>
      <c r="AH290" s="0" t="e">
        <f aca="true">MAX(0,AG290*(1+(_xlfn.NORM.INV(RAND(),Inputs!$D$39,Inputs!$C$39)))-'Year Schedule'!$K$35+'Year Schedule'!$L$35)</f>
        <v>#VALUE!</v>
      </c>
      <c r="AI290" s="0" t="e">
        <f aca="true">MAX(0,AH290*(1+(_xlfn.NORM.INV(RAND(),Inputs!$D$39,Inputs!$C$39)))-'Year Schedule'!$K$36+'Year Schedule'!$L$36)</f>
        <v>#VALUE!</v>
      </c>
      <c r="AJ290" s="0" t="e">
        <f aca="true">MAX(0,AI290*(1+(_xlfn.NORM.INV(RAND(),Inputs!$D$39,Inputs!$C$39)))-'Year Schedule'!$K$37+'Year Schedule'!$L$37)</f>
        <v>#VALUE!</v>
      </c>
      <c r="AK290" s="0" t="e">
        <f aca="true">MAX(0,AJ290*(1+(_xlfn.NORM.INV(RAND(),Inputs!$D$39,Inputs!$C$39)))-'Year Schedule'!$K$38+'Year Schedule'!$L$38)</f>
        <v>#VALUE!</v>
      </c>
      <c r="AL290" s="0" t="e">
        <f aca="true">MAX(0,AK290*(1+(_xlfn.NORM.INV(RAND(),Inputs!$D$39,Inputs!$C$39)))-'Year Schedule'!$K$39+'Year Schedule'!$L$39)</f>
        <v>#VALUE!</v>
      </c>
      <c r="AM290" s="0" t="e">
        <f aca="true">MAX(0,AL290*(1+(_xlfn.NORM.INV(RAND(),Inputs!$D$39,Inputs!$C$39)))-'Year Schedule'!$K$40+'Year Schedule'!$L$40)</f>
        <v>#VALUE!</v>
      </c>
      <c r="AN290" s="0" t="e">
        <f aca="true">MAX(0,AM290*(1+(_xlfn.NORM.INV(RAND(),Inputs!$D$39,Inputs!$C$39)))-'Year Schedule'!$K$41+'Year Schedule'!$L$41)</f>
        <v>#VALUE!</v>
      </c>
      <c r="AO290" s="0" t="e">
        <f aca="true">MAX(0,AN290*(1+(_xlfn.NORM.INV(RAND(),Inputs!$D$39,Inputs!$C$39)))-'Year Schedule'!$K$42+'Year Schedule'!$L$42)</f>
        <v>#VALUE!</v>
      </c>
      <c r="AP290" s="0" t="e">
        <f aca="true">MAX(0,AO290*(1+(_xlfn.NORM.INV(RAND(),Inputs!$D$39,Inputs!$C$39)))-'Year Schedule'!$K$43+'Year Schedule'!$L$43)</f>
        <v>#VALUE!</v>
      </c>
      <c r="AQ290" s="0" t="e">
        <f aca="true">MAX(0,AP290*(1+(_xlfn.NORM.INV(RAND(),Inputs!$D$39,Inputs!$C$39)))-'Year Schedule'!$K$44+'Year Schedule'!$L$44)</f>
        <v>#VALUE!</v>
      </c>
      <c r="AR290" s="0" t="e">
        <f aca="true">MAX(0,AQ290*(1+(_xlfn.NORM.INV(RAND(),Inputs!$D$39,Inputs!$C$39)))-'Year Schedule'!$K$45+'Year Schedule'!$L$45)</f>
        <v>#VALUE!</v>
      </c>
      <c r="AS290" s="0" t="e">
        <f aca="true">MAX(0,AR290*(1+(_xlfn.NORM.INV(RAND(),Inputs!$D$39,Inputs!$C$39)))-'Year Schedule'!$K$46+'Year Schedule'!$L$46)</f>
        <v>#VALUE!</v>
      </c>
      <c r="AT290" s="0" t="e">
        <f aca="true">MAX(0,AS290*(1+(_xlfn.NORM.INV(RAND(),Inputs!$D$39,Inputs!$C$39)))-'Year Schedule'!$K$47+'Year Schedule'!$L$47)</f>
        <v>#VALUE!</v>
      </c>
      <c r="AU290" s="0" t="e">
        <f aca="true">MAX(0,AT290*(1+(_xlfn.NORM.INV(RAND(),Inputs!$D$39,Inputs!$C$39)))-'Year Schedule'!$K$48+'Year Schedule'!$L$48)</f>
        <v>#VALUE!</v>
      </c>
      <c r="AV290" s="0" t="e">
        <f aca="true">MAX(0,AU290*(1+(_xlfn.NORM.INV(RAND(),Inputs!$D$39,Inputs!$C$39)))-'Year Schedule'!$K$49+'Year Schedule'!$L$49)</f>
        <v>#VALUE!</v>
      </c>
      <c r="AW290" s="0" t="e">
        <f aca="true">MAX(0,AV290*(1+(_xlfn.NORM.INV(RAND(),Inputs!$D$39,Inputs!$C$39)))-'Year Schedule'!$K$50+'Year Schedule'!$L$50)</f>
        <v>#VALUE!</v>
      </c>
      <c r="AX290" s="0" t="e">
        <f aca="true">MAX(0,AW290*(1+(_xlfn.NORM.INV(RAND(),Inputs!$D$39,Inputs!$C$39)))-'Year Schedule'!$K$51+'Year Schedule'!$L$51)</f>
        <v>#VALUE!</v>
      </c>
      <c r="AY290" s="0" t="e">
        <f aca="true">MAX(0,AX290*(1+(_xlfn.NORM.INV(RAND(),Inputs!$D$39,Inputs!$C$39)))-'Year Schedule'!$K$52+'Year Schedule'!$L$52)</f>
        <v>#VALUE!</v>
      </c>
      <c r="AZ290" s="0" t="e">
        <f aca="true">MAX(0,AY290*(1+(_xlfn.NORM.INV(RAND(),Inputs!$D$39,Inputs!$C$39)))-'Year Schedule'!$K$53+'Year Schedule'!$L$53)</f>
        <v>#VALUE!</v>
      </c>
      <c r="BA290" s="0" t="e">
        <f aca="false">INDEX(C290:AZ290,1,Inputs!$C$6)</f>
        <v>#VALUE!</v>
      </c>
      <c r="BB290" s="0" t="n">
        <f aca="false">IFERROR(EXP(SUMPRODUCT(LN((C290:INDEX(C290:AZ290,1,Inputs!$C$6)+$C$1004:INDEX($C$1004:$AZ$1004,1,Inputs!$C$6))/B290:INDEX(B290:AY290,1,Inputs!$C$6)))/Inputs!$C$6)-1,-1)</f>
        <v>-1</v>
      </c>
    </row>
    <row r="291" customFormat="false" ht="15" hidden="false" customHeight="true" outlineLevel="0" collapsed="false">
      <c r="A291" s="0" t="n">
        <v>289</v>
      </c>
      <c r="B291" s="177" t="n">
        <f aca="false">Inputs!$C$38</f>
        <v>0</v>
      </c>
      <c r="C291" s="0" t="e">
        <f aca="true">MAX(0,B291*(1+(_xlfn.NORM.INV(RAND(),Inputs!$D$39,Inputs!$C$39)))-'Year Schedule'!$K$4+'Year Schedule'!$L$4)</f>
        <v>#VALUE!</v>
      </c>
      <c r="D291" s="0" t="e">
        <f aca="true">MAX(0,C291*(1+(_xlfn.NORM.INV(RAND(),Inputs!$D$39,Inputs!$C$39)))-'Year Schedule'!$K$5+'Year Schedule'!$L$5)</f>
        <v>#VALUE!</v>
      </c>
      <c r="E291" s="0" t="e">
        <f aca="true">MAX(0,D291*(1+(_xlfn.NORM.INV(RAND(),Inputs!$D$39,Inputs!$C$39)))-'Year Schedule'!$K$6+'Year Schedule'!$L$6)</f>
        <v>#VALUE!</v>
      </c>
      <c r="F291" s="0" t="e">
        <f aca="true">MAX(0,E291*(1+(_xlfn.NORM.INV(RAND(),Inputs!$D$39,Inputs!$C$39)))-'Year Schedule'!$K$7+'Year Schedule'!$L$7)</f>
        <v>#VALUE!</v>
      </c>
      <c r="G291" s="0" t="e">
        <f aca="true">MAX(0,F291*(1+(_xlfn.NORM.INV(RAND(),Inputs!$D$39,Inputs!$C$39)))-'Year Schedule'!$K$8+'Year Schedule'!$L$8)</f>
        <v>#VALUE!</v>
      </c>
      <c r="H291" s="0" t="e">
        <f aca="true">MAX(0,G291*(1+(_xlfn.NORM.INV(RAND(),Inputs!$D$39,Inputs!$C$39)))-'Year Schedule'!$K$9+'Year Schedule'!$L$9)</f>
        <v>#VALUE!</v>
      </c>
      <c r="I291" s="0" t="e">
        <f aca="true">MAX(0,H291*(1+(_xlfn.NORM.INV(RAND(),Inputs!$D$39,Inputs!$C$39)))-'Year Schedule'!$K$10+'Year Schedule'!$L$10)</f>
        <v>#VALUE!</v>
      </c>
      <c r="J291" s="0" t="e">
        <f aca="true">MAX(0,I291*(1+(_xlfn.NORM.INV(RAND(),Inputs!$D$39,Inputs!$C$39)))-'Year Schedule'!$K$11+'Year Schedule'!$L$11)</f>
        <v>#VALUE!</v>
      </c>
      <c r="K291" s="0" t="e">
        <f aca="true">MAX(0,J291*(1+(_xlfn.NORM.INV(RAND(),Inputs!$D$39,Inputs!$C$39)))-'Year Schedule'!$K$12+'Year Schedule'!$L$12)</f>
        <v>#VALUE!</v>
      </c>
      <c r="L291" s="0" t="e">
        <f aca="true">MAX(0,K291*(1+(_xlfn.NORM.INV(RAND(),Inputs!$D$39,Inputs!$C$39)))-'Year Schedule'!$K$13+'Year Schedule'!$L$13)</f>
        <v>#VALUE!</v>
      </c>
      <c r="M291" s="0" t="e">
        <f aca="true">MAX(0,L291*(1+(_xlfn.NORM.INV(RAND(),Inputs!$D$39,Inputs!$C$39)))-'Year Schedule'!$K$14+'Year Schedule'!$L$14)</f>
        <v>#VALUE!</v>
      </c>
      <c r="N291" s="0" t="e">
        <f aca="true">MAX(0,M291*(1+(_xlfn.NORM.INV(RAND(),Inputs!$D$39,Inputs!$C$39)))-'Year Schedule'!$K$15+'Year Schedule'!$L$15)</f>
        <v>#VALUE!</v>
      </c>
      <c r="O291" s="0" t="e">
        <f aca="true">MAX(0,N291*(1+(_xlfn.NORM.INV(RAND(),Inputs!$D$39,Inputs!$C$39)))-'Year Schedule'!$K$16+'Year Schedule'!$L$16)</f>
        <v>#VALUE!</v>
      </c>
      <c r="P291" s="0" t="e">
        <f aca="true">MAX(0,O291*(1+(_xlfn.NORM.INV(RAND(),Inputs!$D$39,Inputs!$C$39)))-'Year Schedule'!$K$17+'Year Schedule'!$L$17)</f>
        <v>#VALUE!</v>
      </c>
      <c r="Q291" s="0" t="e">
        <f aca="true">MAX(0,P291*(1+(_xlfn.NORM.INV(RAND(),Inputs!$D$39,Inputs!$C$39)))-'Year Schedule'!$K$18+'Year Schedule'!$L$18)</f>
        <v>#VALUE!</v>
      </c>
      <c r="R291" s="0" t="e">
        <f aca="true">MAX(0,Q291*(1+(_xlfn.NORM.INV(RAND(),Inputs!$D$39,Inputs!$C$39)))-'Year Schedule'!$K$19+'Year Schedule'!$L$19)</f>
        <v>#VALUE!</v>
      </c>
      <c r="S291" s="0" t="e">
        <f aca="true">MAX(0,R291*(1+(_xlfn.NORM.INV(RAND(),Inputs!$D$39,Inputs!$C$39)))-'Year Schedule'!$K$20+'Year Schedule'!$L$20)</f>
        <v>#VALUE!</v>
      </c>
      <c r="T291" s="0" t="e">
        <f aca="true">MAX(0,S291*(1+(_xlfn.NORM.INV(RAND(),Inputs!$D$39,Inputs!$C$39)))-'Year Schedule'!$K$21+'Year Schedule'!$L$21)</f>
        <v>#VALUE!</v>
      </c>
      <c r="U291" s="0" t="e">
        <f aca="true">MAX(0,T291*(1+(_xlfn.NORM.INV(RAND(),Inputs!$D$39,Inputs!$C$39)))-'Year Schedule'!$K$22+'Year Schedule'!$L$22)</f>
        <v>#VALUE!</v>
      </c>
      <c r="V291" s="0" t="e">
        <f aca="true">MAX(0,U291*(1+(_xlfn.NORM.INV(RAND(),Inputs!$D$39,Inputs!$C$39)))-'Year Schedule'!$K$23+'Year Schedule'!$L$23)</f>
        <v>#VALUE!</v>
      </c>
      <c r="W291" s="0" t="e">
        <f aca="true">MAX(0,V291*(1+(_xlfn.NORM.INV(RAND(),Inputs!$D$39,Inputs!$C$39)))-'Year Schedule'!$K$24+'Year Schedule'!$L$24)</f>
        <v>#VALUE!</v>
      </c>
      <c r="X291" s="0" t="e">
        <f aca="true">MAX(0,W291*(1+(_xlfn.NORM.INV(RAND(),Inputs!$D$39,Inputs!$C$39)))-'Year Schedule'!$K$25+'Year Schedule'!$L$25)</f>
        <v>#VALUE!</v>
      </c>
      <c r="Y291" s="0" t="e">
        <f aca="true">MAX(0,X291*(1+(_xlfn.NORM.INV(RAND(),Inputs!$D$39,Inputs!$C$39)))-'Year Schedule'!$K$26+'Year Schedule'!$L$26)</f>
        <v>#VALUE!</v>
      </c>
      <c r="Z291" s="0" t="e">
        <f aca="true">MAX(0,Y291*(1+(_xlfn.NORM.INV(RAND(),Inputs!$D$39,Inputs!$C$39)))-'Year Schedule'!$K$27+'Year Schedule'!$L$27)</f>
        <v>#VALUE!</v>
      </c>
      <c r="AA291" s="0" t="e">
        <f aca="true">MAX(0,Z291*(1+(_xlfn.NORM.INV(RAND(),Inputs!$D$39,Inputs!$C$39)))-'Year Schedule'!$K$28+'Year Schedule'!$L$28)</f>
        <v>#VALUE!</v>
      </c>
      <c r="AB291" s="0" t="e">
        <f aca="true">MAX(0,AA291*(1+(_xlfn.NORM.INV(RAND(),Inputs!$D$39,Inputs!$C$39)))-'Year Schedule'!$K$29+'Year Schedule'!$L$29)</f>
        <v>#VALUE!</v>
      </c>
      <c r="AC291" s="0" t="e">
        <f aca="true">MAX(0,AB291*(1+(_xlfn.NORM.INV(RAND(),Inputs!$D$39,Inputs!$C$39)))-'Year Schedule'!$K$30+'Year Schedule'!$L$30)</f>
        <v>#VALUE!</v>
      </c>
      <c r="AD291" s="0" t="e">
        <f aca="true">MAX(0,AC291*(1+(_xlfn.NORM.INV(RAND(),Inputs!$D$39,Inputs!$C$39)))-'Year Schedule'!$K$31+'Year Schedule'!$L$31)</f>
        <v>#VALUE!</v>
      </c>
      <c r="AE291" s="0" t="e">
        <f aca="true">MAX(0,AD291*(1+(_xlfn.NORM.INV(RAND(),Inputs!$D$39,Inputs!$C$39)))-'Year Schedule'!$K$32+'Year Schedule'!$L$32)</f>
        <v>#VALUE!</v>
      </c>
      <c r="AF291" s="0" t="e">
        <f aca="true">MAX(0,AE291*(1+(_xlfn.NORM.INV(RAND(),Inputs!$D$39,Inputs!$C$39)))-'Year Schedule'!$K$33+'Year Schedule'!$L$33)</f>
        <v>#VALUE!</v>
      </c>
      <c r="AG291" s="0" t="e">
        <f aca="true">MAX(0,AF291*(1+(_xlfn.NORM.INV(RAND(),Inputs!$D$39,Inputs!$C$39)))-'Year Schedule'!$K$34+'Year Schedule'!$L$34)</f>
        <v>#VALUE!</v>
      </c>
      <c r="AH291" s="0" t="e">
        <f aca="true">MAX(0,AG291*(1+(_xlfn.NORM.INV(RAND(),Inputs!$D$39,Inputs!$C$39)))-'Year Schedule'!$K$35+'Year Schedule'!$L$35)</f>
        <v>#VALUE!</v>
      </c>
      <c r="AI291" s="0" t="e">
        <f aca="true">MAX(0,AH291*(1+(_xlfn.NORM.INV(RAND(),Inputs!$D$39,Inputs!$C$39)))-'Year Schedule'!$K$36+'Year Schedule'!$L$36)</f>
        <v>#VALUE!</v>
      </c>
      <c r="AJ291" s="0" t="e">
        <f aca="true">MAX(0,AI291*(1+(_xlfn.NORM.INV(RAND(),Inputs!$D$39,Inputs!$C$39)))-'Year Schedule'!$K$37+'Year Schedule'!$L$37)</f>
        <v>#VALUE!</v>
      </c>
      <c r="AK291" s="0" t="e">
        <f aca="true">MAX(0,AJ291*(1+(_xlfn.NORM.INV(RAND(),Inputs!$D$39,Inputs!$C$39)))-'Year Schedule'!$K$38+'Year Schedule'!$L$38)</f>
        <v>#VALUE!</v>
      </c>
      <c r="AL291" s="0" t="e">
        <f aca="true">MAX(0,AK291*(1+(_xlfn.NORM.INV(RAND(),Inputs!$D$39,Inputs!$C$39)))-'Year Schedule'!$K$39+'Year Schedule'!$L$39)</f>
        <v>#VALUE!</v>
      </c>
      <c r="AM291" s="0" t="e">
        <f aca="true">MAX(0,AL291*(1+(_xlfn.NORM.INV(RAND(),Inputs!$D$39,Inputs!$C$39)))-'Year Schedule'!$K$40+'Year Schedule'!$L$40)</f>
        <v>#VALUE!</v>
      </c>
      <c r="AN291" s="0" t="e">
        <f aca="true">MAX(0,AM291*(1+(_xlfn.NORM.INV(RAND(),Inputs!$D$39,Inputs!$C$39)))-'Year Schedule'!$K$41+'Year Schedule'!$L$41)</f>
        <v>#VALUE!</v>
      </c>
      <c r="AO291" s="0" t="e">
        <f aca="true">MAX(0,AN291*(1+(_xlfn.NORM.INV(RAND(),Inputs!$D$39,Inputs!$C$39)))-'Year Schedule'!$K$42+'Year Schedule'!$L$42)</f>
        <v>#VALUE!</v>
      </c>
      <c r="AP291" s="0" t="e">
        <f aca="true">MAX(0,AO291*(1+(_xlfn.NORM.INV(RAND(),Inputs!$D$39,Inputs!$C$39)))-'Year Schedule'!$K$43+'Year Schedule'!$L$43)</f>
        <v>#VALUE!</v>
      </c>
      <c r="AQ291" s="0" t="e">
        <f aca="true">MAX(0,AP291*(1+(_xlfn.NORM.INV(RAND(),Inputs!$D$39,Inputs!$C$39)))-'Year Schedule'!$K$44+'Year Schedule'!$L$44)</f>
        <v>#VALUE!</v>
      </c>
      <c r="AR291" s="0" t="e">
        <f aca="true">MAX(0,AQ291*(1+(_xlfn.NORM.INV(RAND(),Inputs!$D$39,Inputs!$C$39)))-'Year Schedule'!$K$45+'Year Schedule'!$L$45)</f>
        <v>#VALUE!</v>
      </c>
      <c r="AS291" s="0" t="e">
        <f aca="true">MAX(0,AR291*(1+(_xlfn.NORM.INV(RAND(),Inputs!$D$39,Inputs!$C$39)))-'Year Schedule'!$K$46+'Year Schedule'!$L$46)</f>
        <v>#VALUE!</v>
      </c>
      <c r="AT291" s="0" t="e">
        <f aca="true">MAX(0,AS291*(1+(_xlfn.NORM.INV(RAND(),Inputs!$D$39,Inputs!$C$39)))-'Year Schedule'!$K$47+'Year Schedule'!$L$47)</f>
        <v>#VALUE!</v>
      </c>
      <c r="AU291" s="0" t="e">
        <f aca="true">MAX(0,AT291*(1+(_xlfn.NORM.INV(RAND(),Inputs!$D$39,Inputs!$C$39)))-'Year Schedule'!$K$48+'Year Schedule'!$L$48)</f>
        <v>#VALUE!</v>
      </c>
      <c r="AV291" s="0" t="e">
        <f aca="true">MAX(0,AU291*(1+(_xlfn.NORM.INV(RAND(),Inputs!$D$39,Inputs!$C$39)))-'Year Schedule'!$K$49+'Year Schedule'!$L$49)</f>
        <v>#VALUE!</v>
      </c>
      <c r="AW291" s="0" t="e">
        <f aca="true">MAX(0,AV291*(1+(_xlfn.NORM.INV(RAND(),Inputs!$D$39,Inputs!$C$39)))-'Year Schedule'!$K$50+'Year Schedule'!$L$50)</f>
        <v>#VALUE!</v>
      </c>
      <c r="AX291" s="0" t="e">
        <f aca="true">MAX(0,AW291*(1+(_xlfn.NORM.INV(RAND(),Inputs!$D$39,Inputs!$C$39)))-'Year Schedule'!$K$51+'Year Schedule'!$L$51)</f>
        <v>#VALUE!</v>
      </c>
      <c r="AY291" s="0" t="e">
        <f aca="true">MAX(0,AX291*(1+(_xlfn.NORM.INV(RAND(),Inputs!$D$39,Inputs!$C$39)))-'Year Schedule'!$K$52+'Year Schedule'!$L$52)</f>
        <v>#VALUE!</v>
      </c>
      <c r="AZ291" s="0" t="e">
        <f aca="true">MAX(0,AY291*(1+(_xlfn.NORM.INV(RAND(),Inputs!$D$39,Inputs!$C$39)))-'Year Schedule'!$K$53+'Year Schedule'!$L$53)</f>
        <v>#VALUE!</v>
      </c>
      <c r="BA291" s="0" t="e">
        <f aca="false">INDEX(C291:AZ291,1,Inputs!$C$6)</f>
        <v>#VALUE!</v>
      </c>
      <c r="BB291" s="0" t="n">
        <f aca="false">IFERROR(EXP(SUMPRODUCT(LN((C291:INDEX(C291:AZ291,1,Inputs!$C$6)+$C$1004:INDEX($C$1004:$AZ$1004,1,Inputs!$C$6))/B291:INDEX(B291:AY291,1,Inputs!$C$6)))/Inputs!$C$6)-1,-1)</f>
        <v>-1</v>
      </c>
    </row>
    <row r="292" customFormat="false" ht="15" hidden="false" customHeight="true" outlineLevel="0" collapsed="false">
      <c r="A292" s="0" t="n">
        <v>290</v>
      </c>
      <c r="B292" s="177" t="n">
        <f aca="false">Inputs!$C$38</f>
        <v>0</v>
      </c>
      <c r="C292" s="0" t="e">
        <f aca="true">MAX(0,B292*(1+(_xlfn.NORM.INV(RAND(),Inputs!$D$39,Inputs!$C$39)))-'Year Schedule'!$K$4+'Year Schedule'!$L$4)</f>
        <v>#VALUE!</v>
      </c>
      <c r="D292" s="0" t="e">
        <f aca="true">MAX(0,C292*(1+(_xlfn.NORM.INV(RAND(),Inputs!$D$39,Inputs!$C$39)))-'Year Schedule'!$K$5+'Year Schedule'!$L$5)</f>
        <v>#VALUE!</v>
      </c>
      <c r="E292" s="0" t="e">
        <f aca="true">MAX(0,D292*(1+(_xlfn.NORM.INV(RAND(),Inputs!$D$39,Inputs!$C$39)))-'Year Schedule'!$K$6+'Year Schedule'!$L$6)</f>
        <v>#VALUE!</v>
      </c>
      <c r="F292" s="0" t="e">
        <f aca="true">MAX(0,E292*(1+(_xlfn.NORM.INV(RAND(),Inputs!$D$39,Inputs!$C$39)))-'Year Schedule'!$K$7+'Year Schedule'!$L$7)</f>
        <v>#VALUE!</v>
      </c>
      <c r="G292" s="0" t="e">
        <f aca="true">MAX(0,F292*(1+(_xlfn.NORM.INV(RAND(),Inputs!$D$39,Inputs!$C$39)))-'Year Schedule'!$K$8+'Year Schedule'!$L$8)</f>
        <v>#VALUE!</v>
      </c>
      <c r="H292" s="0" t="e">
        <f aca="true">MAX(0,G292*(1+(_xlfn.NORM.INV(RAND(),Inputs!$D$39,Inputs!$C$39)))-'Year Schedule'!$K$9+'Year Schedule'!$L$9)</f>
        <v>#VALUE!</v>
      </c>
      <c r="I292" s="0" t="e">
        <f aca="true">MAX(0,H292*(1+(_xlfn.NORM.INV(RAND(),Inputs!$D$39,Inputs!$C$39)))-'Year Schedule'!$K$10+'Year Schedule'!$L$10)</f>
        <v>#VALUE!</v>
      </c>
      <c r="J292" s="0" t="e">
        <f aca="true">MAX(0,I292*(1+(_xlfn.NORM.INV(RAND(),Inputs!$D$39,Inputs!$C$39)))-'Year Schedule'!$K$11+'Year Schedule'!$L$11)</f>
        <v>#VALUE!</v>
      </c>
      <c r="K292" s="0" t="e">
        <f aca="true">MAX(0,J292*(1+(_xlfn.NORM.INV(RAND(),Inputs!$D$39,Inputs!$C$39)))-'Year Schedule'!$K$12+'Year Schedule'!$L$12)</f>
        <v>#VALUE!</v>
      </c>
      <c r="L292" s="0" t="e">
        <f aca="true">MAX(0,K292*(1+(_xlfn.NORM.INV(RAND(),Inputs!$D$39,Inputs!$C$39)))-'Year Schedule'!$K$13+'Year Schedule'!$L$13)</f>
        <v>#VALUE!</v>
      </c>
      <c r="M292" s="0" t="e">
        <f aca="true">MAX(0,L292*(1+(_xlfn.NORM.INV(RAND(),Inputs!$D$39,Inputs!$C$39)))-'Year Schedule'!$K$14+'Year Schedule'!$L$14)</f>
        <v>#VALUE!</v>
      </c>
      <c r="N292" s="0" t="e">
        <f aca="true">MAX(0,M292*(1+(_xlfn.NORM.INV(RAND(),Inputs!$D$39,Inputs!$C$39)))-'Year Schedule'!$K$15+'Year Schedule'!$L$15)</f>
        <v>#VALUE!</v>
      </c>
      <c r="O292" s="0" t="e">
        <f aca="true">MAX(0,N292*(1+(_xlfn.NORM.INV(RAND(),Inputs!$D$39,Inputs!$C$39)))-'Year Schedule'!$K$16+'Year Schedule'!$L$16)</f>
        <v>#VALUE!</v>
      </c>
      <c r="P292" s="0" t="e">
        <f aca="true">MAX(0,O292*(1+(_xlfn.NORM.INV(RAND(),Inputs!$D$39,Inputs!$C$39)))-'Year Schedule'!$K$17+'Year Schedule'!$L$17)</f>
        <v>#VALUE!</v>
      </c>
      <c r="Q292" s="0" t="e">
        <f aca="true">MAX(0,P292*(1+(_xlfn.NORM.INV(RAND(),Inputs!$D$39,Inputs!$C$39)))-'Year Schedule'!$K$18+'Year Schedule'!$L$18)</f>
        <v>#VALUE!</v>
      </c>
      <c r="R292" s="0" t="e">
        <f aca="true">MAX(0,Q292*(1+(_xlfn.NORM.INV(RAND(),Inputs!$D$39,Inputs!$C$39)))-'Year Schedule'!$K$19+'Year Schedule'!$L$19)</f>
        <v>#VALUE!</v>
      </c>
      <c r="S292" s="0" t="e">
        <f aca="true">MAX(0,R292*(1+(_xlfn.NORM.INV(RAND(),Inputs!$D$39,Inputs!$C$39)))-'Year Schedule'!$K$20+'Year Schedule'!$L$20)</f>
        <v>#VALUE!</v>
      </c>
      <c r="T292" s="0" t="e">
        <f aca="true">MAX(0,S292*(1+(_xlfn.NORM.INV(RAND(),Inputs!$D$39,Inputs!$C$39)))-'Year Schedule'!$K$21+'Year Schedule'!$L$21)</f>
        <v>#VALUE!</v>
      </c>
      <c r="U292" s="0" t="e">
        <f aca="true">MAX(0,T292*(1+(_xlfn.NORM.INV(RAND(),Inputs!$D$39,Inputs!$C$39)))-'Year Schedule'!$K$22+'Year Schedule'!$L$22)</f>
        <v>#VALUE!</v>
      </c>
      <c r="V292" s="0" t="e">
        <f aca="true">MAX(0,U292*(1+(_xlfn.NORM.INV(RAND(),Inputs!$D$39,Inputs!$C$39)))-'Year Schedule'!$K$23+'Year Schedule'!$L$23)</f>
        <v>#VALUE!</v>
      </c>
      <c r="W292" s="0" t="e">
        <f aca="true">MAX(0,V292*(1+(_xlfn.NORM.INV(RAND(),Inputs!$D$39,Inputs!$C$39)))-'Year Schedule'!$K$24+'Year Schedule'!$L$24)</f>
        <v>#VALUE!</v>
      </c>
      <c r="X292" s="0" t="e">
        <f aca="true">MAX(0,W292*(1+(_xlfn.NORM.INV(RAND(),Inputs!$D$39,Inputs!$C$39)))-'Year Schedule'!$K$25+'Year Schedule'!$L$25)</f>
        <v>#VALUE!</v>
      </c>
      <c r="Y292" s="0" t="e">
        <f aca="true">MAX(0,X292*(1+(_xlfn.NORM.INV(RAND(),Inputs!$D$39,Inputs!$C$39)))-'Year Schedule'!$K$26+'Year Schedule'!$L$26)</f>
        <v>#VALUE!</v>
      </c>
      <c r="Z292" s="0" t="e">
        <f aca="true">MAX(0,Y292*(1+(_xlfn.NORM.INV(RAND(),Inputs!$D$39,Inputs!$C$39)))-'Year Schedule'!$K$27+'Year Schedule'!$L$27)</f>
        <v>#VALUE!</v>
      </c>
      <c r="AA292" s="0" t="e">
        <f aca="true">MAX(0,Z292*(1+(_xlfn.NORM.INV(RAND(),Inputs!$D$39,Inputs!$C$39)))-'Year Schedule'!$K$28+'Year Schedule'!$L$28)</f>
        <v>#VALUE!</v>
      </c>
      <c r="AB292" s="0" t="e">
        <f aca="true">MAX(0,AA292*(1+(_xlfn.NORM.INV(RAND(),Inputs!$D$39,Inputs!$C$39)))-'Year Schedule'!$K$29+'Year Schedule'!$L$29)</f>
        <v>#VALUE!</v>
      </c>
      <c r="AC292" s="0" t="e">
        <f aca="true">MAX(0,AB292*(1+(_xlfn.NORM.INV(RAND(),Inputs!$D$39,Inputs!$C$39)))-'Year Schedule'!$K$30+'Year Schedule'!$L$30)</f>
        <v>#VALUE!</v>
      </c>
      <c r="AD292" s="0" t="e">
        <f aca="true">MAX(0,AC292*(1+(_xlfn.NORM.INV(RAND(),Inputs!$D$39,Inputs!$C$39)))-'Year Schedule'!$K$31+'Year Schedule'!$L$31)</f>
        <v>#VALUE!</v>
      </c>
      <c r="AE292" s="0" t="e">
        <f aca="true">MAX(0,AD292*(1+(_xlfn.NORM.INV(RAND(),Inputs!$D$39,Inputs!$C$39)))-'Year Schedule'!$K$32+'Year Schedule'!$L$32)</f>
        <v>#VALUE!</v>
      </c>
      <c r="AF292" s="0" t="e">
        <f aca="true">MAX(0,AE292*(1+(_xlfn.NORM.INV(RAND(),Inputs!$D$39,Inputs!$C$39)))-'Year Schedule'!$K$33+'Year Schedule'!$L$33)</f>
        <v>#VALUE!</v>
      </c>
      <c r="AG292" s="0" t="e">
        <f aca="true">MAX(0,AF292*(1+(_xlfn.NORM.INV(RAND(),Inputs!$D$39,Inputs!$C$39)))-'Year Schedule'!$K$34+'Year Schedule'!$L$34)</f>
        <v>#VALUE!</v>
      </c>
      <c r="AH292" s="0" t="e">
        <f aca="true">MAX(0,AG292*(1+(_xlfn.NORM.INV(RAND(),Inputs!$D$39,Inputs!$C$39)))-'Year Schedule'!$K$35+'Year Schedule'!$L$35)</f>
        <v>#VALUE!</v>
      </c>
      <c r="AI292" s="0" t="e">
        <f aca="true">MAX(0,AH292*(1+(_xlfn.NORM.INV(RAND(),Inputs!$D$39,Inputs!$C$39)))-'Year Schedule'!$K$36+'Year Schedule'!$L$36)</f>
        <v>#VALUE!</v>
      </c>
      <c r="AJ292" s="0" t="e">
        <f aca="true">MAX(0,AI292*(1+(_xlfn.NORM.INV(RAND(),Inputs!$D$39,Inputs!$C$39)))-'Year Schedule'!$K$37+'Year Schedule'!$L$37)</f>
        <v>#VALUE!</v>
      </c>
      <c r="AK292" s="0" t="e">
        <f aca="true">MAX(0,AJ292*(1+(_xlfn.NORM.INV(RAND(),Inputs!$D$39,Inputs!$C$39)))-'Year Schedule'!$K$38+'Year Schedule'!$L$38)</f>
        <v>#VALUE!</v>
      </c>
      <c r="AL292" s="0" t="e">
        <f aca="true">MAX(0,AK292*(1+(_xlfn.NORM.INV(RAND(),Inputs!$D$39,Inputs!$C$39)))-'Year Schedule'!$K$39+'Year Schedule'!$L$39)</f>
        <v>#VALUE!</v>
      </c>
      <c r="AM292" s="0" t="e">
        <f aca="true">MAX(0,AL292*(1+(_xlfn.NORM.INV(RAND(),Inputs!$D$39,Inputs!$C$39)))-'Year Schedule'!$K$40+'Year Schedule'!$L$40)</f>
        <v>#VALUE!</v>
      </c>
      <c r="AN292" s="0" t="e">
        <f aca="true">MAX(0,AM292*(1+(_xlfn.NORM.INV(RAND(),Inputs!$D$39,Inputs!$C$39)))-'Year Schedule'!$K$41+'Year Schedule'!$L$41)</f>
        <v>#VALUE!</v>
      </c>
      <c r="AO292" s="0" t="e">
        <f aca="true">MAX(0,AN292*(1+(_xlfn.NORM.INV(RAND(),Inputs!$D$39,Inputs!$C$39)))-'Year Schedule'!$K$42+'Year Schedule'!$L$42)</f>
        <v>#VALUE!</v>
      </c>
      <c r="AP292" s="0" t="e">
        <f aca="true">MAX(0,AO292*(1+(_xlfn.NORM.INV(RAND(),Inputs!$D$39,Inputs!$C$39)))-'Year Schedule'!$K$43+'Year Schedule'!$L$43)</f>
        <v>#VALUE!</v>
      </c>
      <c r="AQ292" s="0" t="e">
        <f aca="true">MAX(0,AP292*(1+(_xlfn.NORM.INV(RAND(),Inputs!$D$39,Inputs!$C$39)))-'Year Schedule'!$K$44+'Year Schedule'!$L$44)</f>
        <v>#VALUE!</v>
      </c>
      <c r="AR292" s="0" t="e">
        <f aca="true">MAX(0,AQ292*(1+(_xlfn.NORM.INV(RAND(),Inputs!$D$39,Inputs!$C$39)))-'Year Schedule'!$K$45+'Year Schedule'!$L$45)</f>
        <v>#VALUE!</v>
      </c>
      <c r="AS292" s="0" t="e">
        <f aca="true">MAX(0,AR292*(1+(_xlfn.NORM.INV(RAND(),Inputs!$D$39,Inputs!$C$39)))-'Year Schedule'!$K$46+'Year Schedule'!$L$46)</f>
        <v>#VALUE!</v>
      </c>
      <c r="AT292" s="0" t="e">
        <f aca="true">MAX(0,AS292*(1+(_xlfn.NORM.INV(RAND(),Inputs!$D$39,Inputs!$C$39)))-'Year Schedule'!$K$47+'Year Schedule'!$L$47)</f>
        <v>#VALUE!</v>
      </c>
      <c r="AU292" s="0" t="e">
        <f aca="true">MAX(0,AT292*(1+(_xlfn.NORM.INV(RAND(),Inputs!$D$39,Inputs!$C$39)))-'Year Schedule'!$K$48+'Year Schedule'!$L$48)</f>
        <v>#VALUE!</v>
      </c>
      <c r="AV292" s="0" t="e">
        <f aca="true">MAX(0,AU292*(1+(_xlfn.NORM.INV(RAND(),Inputs!$D$39,Inputs!$C$39)))-'Year Schedule'!$K$49+'Year Schedule'!$L$49)</f>
        <v>#VALUE!</v>
      </c>
      <c r="AW292" s="0" t="e">
        <f aca="true">MAX(0,AV292*(1+(_xlfn.NORM.INV(RAND(),Inputs!$D$39,Inputs!$C$39)))-'Year Schedule'!$K$50+'Year Schedule'!$L$50)</f>
        <v>#VALUE!</v>
      </c>
      <c r="AX292" s="0" t="e">
        <f aca="true">MAX(0,AW292*(1+(_xlfn.NORM.INV(RAND(),Inputs!$D$39,Inputs!$C$39)))-'Year Schedule'!$K$51+'Year Schedule'!$L$51)</f>
        <v>#VALUE!</v>
      </c>
      <c r="AY292" s="0" t="e">
        <f aca="true">MAX(0,AX292*(1+(_xlfn.NORM.INV(RAND(),Inputs!$D$39,Inputs!$C$39)))-'Year Schedule'!$K$52+'Year Schedule'!$L$52)</f>
        <v>#VALUE!</v>
      </c>
      <c r="AZ292" s="0" t="e">
        <f aca="true">MAX(0,AY292*(1+(_xlfn.NORM.INV(RAND(),Inputs!$D$39,Inputs!$C$39)))-'Year Schedule'!$K$53+'Year Schedule'!$L$53)</f>
        <v>#VALUE!</v>
      </c>
      <c r="BA292" s="0" t="e">
        <f aca="false">INDEX(C292:AZ292,1,Inputs!$C$6)</f>
        <v>#VALUE!</v>
      </c>
      <c r="BB292" s="0" t="n">
        <f aca="false">IFERROR(EXP(SUMPRODUCT(LN((C292:INDEX(C292:AZ292,1,Inputs!$C$6)+$C$1004:INDEX($C$1004:$AZ$1004,1,Inputs!$C$6))/B292:INDEX(B292:AY292,1,Inputs!$C$6)))/Inputs!$C$6)-1,-1)</f>
        <v>-1</v>
      </c>
    </row>
    <row r="293" customFormat="false" ht="15" hidden="false" customHeight="true" outlineLevel="0" collapsed="false">
      <c r="A293" s="0" t="n">
        <v>291</v>
      </c>
      <c r="B293" s="177" t="n">
        <f aca="false">Inputs!$C$38</f>
        <v>0</v>
      </c>
      <c r="C293" s="0" t="e">
        <f aca="true">MAX(0,B293*(1+(_xlfn.NORM.INV(RAND(),Inputs!$D$39,Inputs!$C$39)))-'Year Schedule'!$K$4+'Year Schedule'!$L$4)</f>
        <v>#VALUE!</v>
      </c>
      <c r="D293" s="0" t="e">
        <f aca="true">MAX(0,C293*(1+(_xlfn.NORM.INV(RAND(),Inputs!$D$39,Inputs!$C$39)))-'Year Schedule'!$K$5+'Year Schedule'!$L$5)</f>
        <v>#VALUE!</v>
      </c>
      <c r="E293" s="0" t="e">
        <f aca="true">MAX(0,D293*(1+(_xlfn.NORM.INV(RAND(),Inputs!$D$39,Inputs!$C$39)))-'Year Schedule'!$K$6+'Year Schedule'!$L$6)</f>
        <v>#VALUE!</v>
      </c>
      <c r="F293" s="0" t="e">
        <f aca="true">MAX(0,E293*(1+(_xlfn.NORM.INV(RAND(),Inputs!$D$39,Inputs!$C$39)))-'Year Schedule'!$K$7+'Year Schedule'!$L$7)</f>
        <v>#VALUE!</v>
      </c>
      <c r="G293" s="0" t="e">
        <f aca="true">MAX(0,F293*(1+(_xlfn.NORM.INV(RAND(),Inputs!$D$39,Inputs!$C$39)))-'Year Schedule'!$K$8+'Year Schedule'!$L$8)</f>
        <v>#VALUE!</v>
      </c>
      <c r="H293" s="0" t="e">
        <f aca="true">MAX(0,G293*(1+(_xlfn.NORM.INV(RAND(),Inputs!$D$39,Inputs!$C$39)))-'Year Schedule'!$K$9+'Year Schedule'!$L$9)</f>
        <v>#VALUE!</v>
      </c>
      <c r="I293" s="0" t="e">
        <f aca="true">MAX(0,H293*(1+(_xlfn.NORM.INV(RAND(),Inputs!$D$39,Inputs!$C$39)))-'Year Schedule'!$K$10+'Year Schedule'!$L$10)</f>
        <v>#VALUE!</v>
      </c>
      <c r="J293" s="0" t="e">
        <f aca="true">MAX(0,I293*(1+(_xlfn.NORM.INV(RAND(),Inputs!$D$39,Inputs!$C$39)))-'Year Schedule'!$K$11+'Year Schedule'!$L$11)</f>
        <v>#VALUE!</v>
      </c>
      <c r="K293" s="0" t="e">
        <f aca="true">MAX(0,J293*(1+(_xlfn.NORM.INV(RAND(),Inputs!$D$39,Inputs!$C$39)))-'Year Schedule'!$K$12+'Year Schedule'!$L$12)</f>
        <v>#VALUE!</v>
      </c>
      <c r="L293" s="0" t="e">
        <f aca="true">MAX(0,K293*(1+(_xlfn.NORM.INV(RAND(),Inputs!$D$39,Inputs!$C$39)))-'Year Schedule'!$K$13+'Year Schedule'!$L$13)</f>
        <v>#VALUE!</v>
      </c>
      <c r="M293" s="0" t="e">
        <f aca="true">MAX(0,L293*(1+(_xlfn.NORM.INV(RAND(),Inputs!$D$39,Inputs!$C$39)))-'Year Schedule'!$K$14+'Year Schedule'!$L$14)</f>
        <v>#VALUE!</v>
      </c>
      <c r="N293" s="0" t="e">
        <f aca="true">MAX(0,M293*(1+(_xlfn.NORM.INV(RAND(),Inputs!$D$39,Inputs!$C$39)))-'Year Schedule'!$K$15+'Year Schedule'!$L$15)</f>
        <v>#VALUE!</v>
      </c>
      <c r="O293" s="0" t="e">
        <f aca="true">MAX(0,N293*(1+(_xlfn.NORM.INV(RAND(),Inputs!$D$39,Inputs!$C$39)))-'Year Schedule'!$K$16+'Year Schedule'!$L$16)</f>
        <v>#VALUE!</v>
      </c>
      <c r="P293" s="0" t="e">
        <f aca="true">MAX(0,O293*(1+(_xlfn.NORM.INV(RAND(),Inputs!$D$39,Inputs!$C$39)))-'Year Schedule'!$K$17+'Year Schedule'!$L$17)</f>
        <v>#VALUE!</v>
      </c>
      <c r="Q293" s="0" t="e">
        <f aca="true">MAX(0,P293*(1+(_xlfn.NORM.INV(RAND(),Inputs!$D$39,Inputs!$C$39)))-'Year Schedule'!$K$18+'Year Schedule'!$L$18)</f>
        <v>#VALUE!</v>
      </c>
      <c r="R293" s="0" t="e">
        <f aca="true">MAX(0,Q293*(1+(_xlfn.NORM.INV(RAND(),Inputs!$D$39,Inputs!$C$39)))-'Year Schedule'!$K$19+'Year Schedule'!$L$19)</f>
        <v>#VALUE!</v>
      </c>
      <c r="S293" s="0" t="e">
        <f aca="true">MAX(0,R293*(1+(_xlfn.NORM.INV(RAND(),Inputs!$D$39,Inputs!$C$39)))-'Year Schedule'!$K$20+'Year Schedule'!$L$20)</f>
        <v>#VALUE!</v>
      </c>
      <c r="T293" s="0" t="e">
        <f aca="true">MAX(0,S293*(1+(_xlfn.NORM.INV(RAND(),Inputs!$D$39,Inputs!$C$39)))-'Year Schedule'!$K$21+'Year Schedule'!$L$21)</f>
        <v>#VALUE!</v>
      </c>
      <c r="U293" s="0" t="e">
        <f aca="true">MAX(0,T293*(1+(_xlfn.NORM.INV(RAND(),Inputs!$D$39,Inputs!$C$39)))-'Year Schedule'!$K$22+'Year Schedule'!$L$22)</f>
        <v>#VALUE!</v>
      </c>
      <c r="V293" s="0" t="e">
        <f aca="true">MAX(0,U293*(1+(_xlfn.NORM.INV(RAND(),Inputs!$D$39,Inputs!$C$39)))-'Year Schedule'!$K$23+'Year Schedule'!$L$23)</f>
        <v>#VALUE!</v>
      </c>
      <c r="W293" s="0" t="e">
        <f aca="true">MAX(0,V293*(1+(_xlfn.NORM.INV(RAND(),Inputs!$D$39,Inputs!$C$39)))-'Year Schedule'!$K$24+'Year Schedule'!$L$24)</f>
        <v>#VALUE!</v>
      </c>
      <c r="X293" s="0" t="e">
        <f aca="true">MAX(0,W293*(1+(_xlfn.NORM.INV(RAND(),Inputs!$D$39,Inputs!$C$39)))-'Year Schedule'!$K$25+'Year Schedule'!$L$25)</f>
        <v>#VALUE!</v>
      </c>
      <c r="Y293" s="0" t="e">
        <f aca="true">MAX(0,X293*(1+(_xlfn.NORM.INV(RAND(),Inputs!$D$39,Inputs!$C$39)))-'Year Schedule'!$K$26+'Year Schedule'!$L$26)</f>
        <v>#VALUE!</v>
      </c>
      <c r="Z293" s="0" t="e">
        <f aca="true">MAX(0,Y293*(1+(_xlfn.NORM.INV(RAND(),Inputs!$D$39,Inputs!$C$39)))-'Year Schedule'!$K$27+'Year Schedule'!$L$27)</f>
        <v>#VALUE!</v>
      </c>
      <c r="AA293" s="0" t="e">
        <f aca="true">MAX(0,Z293*(1+(_xlfn.NORM.INV(RAND(),Inputs!$D$39,Inputs!$C$39)))-'Year Schedule'!$K$28+'Year Schedule'!$L$28)</f>
        <v>#VALUE!</v>
      </c>
      <c r="AB293" s="0" t="e">
        <f aca="true">MAX(0,AA293*(1+(_xlfn.NORM.INV(RAND(),Inputs!$D$39,Inputs!$C$39)))-'Year Schedule'!$K$29+'Year Schedule'!$L$29)</f>
        <v>#VALUE!</v>
      </c>
      <c r="AC293" s="0" t="e">
        <f aca="true">MAX(0,AB293*(1+(_xlfn.NORM.INV(RAND(),Inputs!$D$39,Inputs!$C$39)))-'Year Schedule'!$K$30+'Year Schedule'!$L$30)</f>
        <v>#VALUE!</v>
      </c>
      <c r="AD293" s="0" t="e">
        <f aca="true">MAX(0,AC293*(1+(_xlfn.NORM.INV(RAND(),Inputs!$D$39,Inputs!$C$39)))-'Year Schedule'!$K$31+'Year Schedule'!$L$31)</f>
        <v>#VALUE!</v>
      </c>
      <c r="AE293" s="0" t="e">
        <f aca="true">MAX(0,AD293*(1+(_xlfn.NORM.INV(RAND(),Inputs!$D$39,Inputs!$C$39)))-'Year Schedule'!$K$32+'Year Schedule'!$L$32)</f>
        <v>#VALUE!</v>
      </c>
      <c r="AF293" s="0" t="e">
        <f aca="true">MAX(0,AE293*(1+(_xlfn.NORM.INV(RAND(),Inputs!$D$39,Inputs!$C$39)))-'Year Schedule'!$K$33+'Year Schedule'!$L$33)</f>
        <v>#VALUE!</v>
      </c>
      <c r="AG293" s="0" t="e">
        <f aca="true">MAX(0,AF293*(1+(_xlfn.NORM.INV(RAND(),Inputs!$D$39,Inputs!$C$39)))-'Year Schedule'!$K$34+'Year Schedule'!$L$34)</f>
        <v>#VALUE!</v>
      </c>
      <c r="AH293" s="0" t="e">
        <f aca="true">MAX(0,AG293*(1+(_xlfn.NORM.INV(RAND(),Inputs!$D$39,Inputs!$C$39)))-'Year Schedule'!$K$35+'Year Schedule'!$L$35)</f>
        <v>#VALUE!</v>
      </c>
      <c r="AI293" s="0" t="e">
        <f aca="true">MAX(0,AH293*(1+(_xlfn.NORM.INV(RAND(),Inputs!$D$39,Inputs!$C$39)))-'Year Schedule'!$K$36+'Year Schedule'!$L$36)</f>
        <v>#VALUE!</v>
      </c>
      <c r="AJ293" s="0" t="e">
        <f aca="true">MAX(0,AI293*(1+(_xlfn.NORM.INV(RAND(),Inputs!$D$39,Inputs!$C$39)))-'Year Schedule'!$K$37+'Year Schedule'!$L$37)</f>
        <v>#VALUE!</v>
      </c>
      <c r="AK293" s="0" t="e">
        <f aca="true">MAX(0,AJ293*(1+(_xlfn.NORM.INV(RAND(),Inputs!$D$39,Inputs!$C$39)))-'Year Schedule'!$K$38+'Year Schedule'!$L$38)</f>
        <v>#VALUE!</v>
      </c>
      <c r="AL293" s="0" t="e">
        <f aca="true">MAX(0,AK293*(1+(_xlfn.NORM.INV(RAND(),Inputs!$D$39,Inputs!$C$39)))-'Year Schedule'!$K$39+'Year Schedule'!$L$39)</f>
        <v>#VALUE!</v>
      </c>
      <c r="AM293" s="0" t="e">
        <f aca="true">MAX(0,AL293*(1+(_xlfn.NORM.INV(RAND(),Inputs!$D$39,Inputs!$C$39)))-'Year Schedule'!$K$40+'Year Schedule'!$L$40)</f>
        <v>#VALUE!</v>
      </c>
      <c r="AN293" s="0" t="e">
        <f aca="true">MAX(0,AM293*(1+(_xlfn.NORM.INV(RAND(),Inputs!$D$39,Inputs!$C$39)))-'Year Schedule'!$K$41+'Year Schedule'!$L$41)</f>
        <v>#VALUE!</v>
      </c>
      <c r="AO293" s="0" t="e">
        <f aca="true">MAX(0,AN293*(1+(_xlfn.NORM.INV(RAND(),Inputs!$D$39,Inputs!$C$39)))-'Year Schedule'!$K$42+'Year Schedule'!$L$42)</f>
        <v>#VALUE!</v>
      </c>
      <c r="AP293" s="0" t="e">
        <f aca="true">MAX(0,AO293*(1+(_xlfn.NORM.INV(RAND(),Inputs!$D$39,Inputs!$C$39)))-'Year Schedule'!$K$43+'Year Schedule'!$L$43)</f>
        <v>#VALUE!</v>
      </c>
      <c r="AQ293" s="0" t="e">
        <f aca="true">MAX(0,AP293*(1+(_xlfn.NORM.INV(RAND(),Inputs!$D$39,Inputs!$C$39)))-'Year Schedule'!$K$44+'Year Schedule'!$L$44)</f>
        <v>#VALUE!</v>
      </c>
      <c r="AR293" s="0" t="e">
        <f aca="true">MAX(0,AQ293*(1+(_xlfn.NORM.INV(RAND(),Inputs!$D$39,Inputs!$C$39)))-'Year Schedule'!$K$45+'Year Schedule'!$L$45)</f>
        <v>#VALUE!</v>
      </c>
      <c r="AS293" s="0" t="e">
        <f aca="true">MAX(0,AR293*(1+(_xlfn.NORM.INV(RAND(),Inputs!$D$39,Inputs!$C$39)))-'Year Schedule'!$K$46+'Year Schedule'!$L$46)</f>
        <v>#VALUE!</v>
      </c>
      <c r="AT293" s="0" t="e">
        <f aca="true">MAX(0,AS293*(1+(_xlfn.NORM.INV(RAND(),Inputs!$D$39,Inputs!$C$39)))-'Year Schedule'!$K$47+'Year Schedule'!$L$47)</f>
        <v>#VALUE!</v>
      </c>
      <c r="AU293" s="0" t="e">
        <f aca="true">MAX(0,AT293*(1+(_xlfn.NORM.INV(RAND(),Inputs!$D$39,Inputs!$C$39)))-'Year Schedule'!$K$48+'Year Schedule'!$L$48)</f>
        <v>#VALUE!</v>
      </c>
      <c r="AV293" s="0" t="e">
        <f aca="true">MAX(0,AU293*(1+(_xlfn.NORM.INV(RAND(),Inputs!$D$39,Inputs!$C$39)))-'Year Schedule'!$K$49+'Year Schedule'!$L$49)</f>
        <v>#VALUE!</v>
      </c>
      <c r="AW293" s="0" t="e">
        <f aca="true">MAX(0,AV293*(1+(_xlfn.NORM.INV(RAND(),Inputs!$D$39,Inputs!$C$39)))-'Year Schedule'!$K$50+'Year Schedule'!$L$50)</f>
        <v>#VALUE!</v>
      </c>
      <c r="AX293" s="0" t="e">
        <f aca="true">MAX(0,AW293*(1+(_xlfn.NORM.INV(RAND(),Inputs!$D$39,Inputs!$C$39)))-'Year Schedule'!$K$51+'Year Schedule'!$L$51)</f>
        <v>#VALUE!</v>
      </c>
      <c r="AY293" s="0" t="e">
        <f aca="true">MAX(0,AX293*(1+(_xlfn.NORM.INV(RAND(),Inputs!$D$39,Inputs!$C$39)))-'Year Schedule'!$K$52+'Year Schedule'!$L$52)</f>
        <v>#VALUE!</v>
      </c>
      <c r="AZ293" s="0" t="e">
        <f aca="true">MAX(0,AY293*(1+(_xlfn.NORM.INV(RAND(),Inputs!$D$39,Inputs!$C$39)))-'Year Schedule'!$K$53+'Year Schedule'!$L$53)</f>
        <v>#VALUE!</v>
      </c>
      <c r="BA293" s="0" t="e">
        <f aca="false">INDEX(C293:AZ293,1,Inputs!$C$6)</f>
        <v>#VALUE!</v>
      </c>
      <c r="BB293" s="0" t="n">
        <f aca="false">IFERROR(EXP(SUMPRODUCT(LN((C293:INDEX(C293:AZ293,1,Inputs!$C$6)+$C$1004:INDEX($C$1004:$AZ$1004,1,Inputs!$C$6))/B293:INDEX(B293:AY293,1,Inputs!$C$6)))/Inputs!$C$6)-1,-1)</f>
        <v>-1</v>
      </c>
    </row>
    <row r="294" customFormat="false" ht="15" hidden="false" customHeight="true" outlineLevel="0" collapsed="false">
      <c r="A294" s="0" t="n">
        <v>292</v>
      </c>
      <c r="B294" s="177" t="n">
        <f aca="false">Inputs!$C$38</f>
        <v>0</v>
      </c>
      <c r="C294" s="0" t="e">
        <f aca="true">MAX(0,B294*(1+(_xlfn.NORM.INV(RAND(),Inputs!$D$39,Inputs!$C$39)))-'Year Schedule'!$K$4+'Year Schedule'!$L$4)</f>
        <v>#VALUE!</v>
      </c>
      <c r="D294" s="0" t="e">
        <f aca="true">MAX(0,C294*(1+(_xlfn.NORM.INV(RAND(),Inputs!$D$39,Inputs!$C$39)))-'Year Schedule'!$K$5+'Year Schedule'!$L$5)</f>
        <v>#VALUE!</v>
      </c>
      <c r="E294" s="0" t="e">
        <f aca="true">MAX(0,D294*(1+(_xlfn.NORM.INV(RAND(),Inputs!$D$39,Inputs!$C$39)))-'Year Schedule'!$K$6+'Year Schedule'!$L$6)</f>
        <v>#VALUE!</v>
      </c>
      <c r="F294" s="0" t="e">
        <f aca="true">MAX(0,E294*(1+(_xlfn.NORM.INV(RAND(),Inputs!$D$39,Inputs!$C$39)))-'Year Schedule'!$K$7+'Year Schedule'!$L$7)</f>
        <v>#VALUE!</v>
      </c>
      <c r="G294" s="0" t="e">
        <f aca="true">MAX(0,F294*(1+(_xlfn.NORM.INV(RAND(),Inputs!$D$39,Inputs!$C$39)))-'Year Schedule'!$K$8+'Year Schedule'!$L$8)</f>
        <v>#VALUE!</v>
      </c>
      <c r="H294" s="0" t="e">
        <f aca="true">MAX(0,G294*(1+(_xlfn.NORM.INV(RAND(),Inputs!$D$39,Inputs!$C$39)))-'Year Schedule'!$K$9+'Year Schedule'!$L$9)</f>
        <v>#VALUE!</v>
      </c>
      <c r="I294" s="0" t="e">
        <f aca="true">MAX(0,H294*(1+(_xlfn.NORM.INV(RAND(),Inputs!$D$39,Inputs!$C$39)))-'Year Schedule'!$K$10+'Year Schedule'!$L$10)</f>
        <v>#VALUE!</v>
      </c>
      <c r="J294" s="0" t="e">
        <f aca="true">MAX(0,I294*(1+(_xlfn.NORM.INV(RAND(),Inputs!$D$39,Inputs!$C$39)))-'Year Schedule'!$K$11+'Year Schedule'!$L$11)</f>
        <v>#VALUE!</v>
      </c>
      <c r="K294" s="0" t="e">
        <f aca="true">MAX(0,J294*(1+(_xlfn.NORM.INV(RAND(),Inputs!$D$39,Inputs!$C$39)))-'Year Schedule'!$K$12+'Year Schedule'!$L$12)</f>
        <v>#VALUE!</v>
      </c>
      <c r="L294" s="0" t="e">
        <f aca="true">MAX(0,K294*(1+(_xlfn.NORM.INV(RAND(),Inputs!$D$39,Inputs!$C$39)))-'Year Schedule'!$K$13+'Year Schedule'!$L$13)</f>
        <v>#VALUE!</v>
      </c>
      <c r="M294" s="0" t="e">
        <f aca="true">MAX(0,L294*(1+(_xlfn.NORM.INV(RAND(),Inputs!$D$39,Inputs!$C$39)))-'Year Schedule'!$K$14+'Year Schedule'!$L$14)</f>
        <v>#VALUE!</v>
      </c>
      <c r="N294" s="0" t="e">
        <f aca="true">MAX(0,M294*(1+(_xlfn.NORM.INV(RAND(),Inputs!$D$39,Inputs!$C$39)))-'Year Schedule'!$K$15+'Year Schedule'!$L$15)</f>
        <v>#VALUE!</v>
      </c>
      <c r="O294" s="0" t="e">
        <f aca="true">MAX(0,N294*(1+(_xlfn.NORM.INV(RAND(),Inputs!$D$39,Inputs!$C$39)))-'Year Schedule'!$K$16+'Year Schedule'!$L$16)</f>
        <v>#VALUE!</v>
      </c>
      <c r="P294" s="0" t="e">
        <f aca="true">MAX(0,O294*(1+(_xlfn.NORM.INV(RAND(),Inputs!$D$39,Inputs!$C$39)))-'Year Schedule'!$K$17+'Year Schedule'!$L$17)</f>
        <v>#VALUE!</v>
      </c>
      <c r="Q294" s="0" t="e">
        <f aca="true">MAX(0,P294*(1+(_xlfn.NORM.INV(RAND(),Inputs!$D$39,Inputs!$C$39)))-'Year Schedule'!$K$18+'Year Schedule'!$L$18)</f>
        <v>#VALUE!</v>
      </c>
      <c r="R294" s="0" t="e">
        <f aca="true">MAX(0,Q294*(1+(_xlfn.NORM.INV(RAND(),Inputs!$D$39,Inputs!$C$39)))-'Year Schedule'!$K$19+'Year Schedule'!$L$19)</f>
        <v>#VALUE!</v>
      </c>
      <c r="S294" s="0" t="e">
        <f aca="true">MAX(0,R294*(1+(_xlfn.NORM.INV(RAND(),Inputs!$D$39,Inputs!$C$39)))-'Year Schedule'!$K$20+'Year Schedule'!$L$20)</f>
        <v>#VALUE!</v>
      </c>
      <c r="T294" s="0" t="e">
        <f aca="true">MAX(0,S294*(1+(_xlfn.NORM.INV(RAND(),Inputs!$D$39,Inputs!$C$39)))-'Year Schedule'!$K$21+'Year Schedule'!$L$21)</f>
        <v>#VALUE!</v>
      </c>
      <c r="U294" s="0" t="e">
        <f aca="true">MAX(0,T294*(1+(_xlfn.NORM.INV(RAND(),Inputs!$D$39,Inputs!$C$39)))-'Year Schedule'!$K$22+'Year Schedule'!$L$22)</f>
        <v>#VALUE!</v>
      </c>
      <c r="V294" s="0" t="e">
        <f aca="true">MAX(0,U294*(1+(_xlfn.NORM.INV(RAND(),Inputs!$D$39,Inputs!$C$39)))-'Year Schedule'!$K$23+'Year Schedule'!$L$23)</f>
        <v>#VALUE!</v>
      </c>
      <c r="W294" s="0" t="e">
        <f aca="true">MAX(0,V294*(1+(_xlfn.NORM.INV(RAND(),Inputs!$D$39,Inputs!$C$39)))-'Year Schedule'!$K$24+'Year Schedule'!$L$24)</f>
        <v>#VALUE!</v>
      </c>
      <c r="X294" s="0" t="e">
        <f aca="true">MAX(0,W294*(1+(_xlfn.NORM.INV(RAND(),Inputs!$D$39,Inputs!$C$39)))-'Year Schedule'!$K$25+'Year Schedule'!$L$25)</f>
        <v>#VALUE!</v>
      </c>
      <c r="Y294" s="0" t="e">
        <f aca="true">MAX(0,X294*(1+(_xlfn.NORM.INV(RAND(),Inputs!$D$39,Inputs!$C$39)))-'Year Schedule'!$K$26+'Year Schedule'!$L$26)</f>
        <v>#VALUE!</v>
      </c>
      <c r="Z294" s="0" t="e">
        <f aca="true">MAX(0,Y294*(1+(_xlfn.NORM.INV(RAND(),Inputs!$D$39,Inputs!$C$39)))-'Year Schedule'!$K$27+'Year Schedule'!$L$27)</f>
        <v>#VALUE!</v>
      </c>
      <c r="AA294" s="0" t="e">
        <f aca="true">MAX(0,Z294*(1+(_xlfn.NORM.INV(RAND(),Inputs!$D$39,Inputs!$C$39)))-'Year Schedule'!$K$28+'Year Schedule'!$L$28)</f>
        <v>#VALUE!</v>
      </c>
      <c r="AB294" s="0" t="e">
        <f aca="true">MAX(0,AA294*(1+(_xlfn.NORM.INV(RAND(),Inputs!$D$39,Inputs!$C$39)))-'Year Schedule'!$K$29+'Year Schedule'!$L$29)</f>
        <v>#VALUE!</v>
      </c>
      <c r="AC294" s="0" t="e">
        <f aca="true">MAX(0,AB294*(1+(_xlfn.NORM.INV(RAND(),Inputs!$D$39,Inputs!$C$39)))-'Year Schedule'!$K$30+'Year Schedule'!$L$30)</f>
        <v>#VALUE!</v>
      </c>
      <c r="AD294" s="0" t="e">
        <f aca="true">MAX(0,AC294*(1+(_xlfn.NORM.INV(RAND(),Inputs!$D$39,Inputs!$C$39)))-'Year Schedule'!$K$31+'Year Schedule'!$L$31)</f>
        <v>#VALUE!</v>
      </c>
      <c r="AE294" s="0" t="e">
        <f aca="true">MAX(0,AD294*(1+(_xlfn.NORM.INV(RAND(),Inputs!$D$39,Inputs!$C$39)))-'Year Schedule'!$K$32+'Year Schedule'!$L$32)</f>
        <v>#VALUE!</v>
      </c>
      <c r="AF294" s="0" t="e">
        <f aca="true">MAX(0,AE294*(1+(_xlfn.NORM.INV(RAND(),Inputs!$D$39,Inputs!$C$39)))-'Year Schedule'!$K$33+'Year Schedule'!$L$33)</f>
        <v>#VALUE!</v>
      </c>
      <c r="AG294" s="0" t="e">
        <f aca="true">MAX(0,AF294*(1+(_xlfn.NORM.INV(RAND(),Inputs!$D$39,Inputs!$C$39)))-'Year Schedule'!$K$34+'Year Schedule'!$L$34)</f>
        <v>#VALUE!</v>
      </c>
      <c r="AH294" s="0" t="e">
        <f aca="true">MAX(0,AG294*(1+(_xlfn.NORM.INV(RAND(),Inputs!$D$39,Inputs!$C$39)))-'Year Schedule'!$K$35+'Year Schedule'!$L$35)</f>
        <v>#VALUE!</v>
      </c>
      <c r="AI294" s="0" t="e">
        <f aca="true">MAX(0,AH294*(1+(_xlfn.NORM.INV(RAND(),Inputs!$D$39,Inputs!$C$39)))-'Year Schedule'!$K$36+'Year Schedule'!$L$36)</f>
        <v>#VALUE!</v>
      </c>
      <c r="AJ294" s="0" t="e">
        <f aca="true">MAX(0,AI294*(1+(_xlfn.NORM.INV(RAND(),Inputs!$D$39,Inputs!$C$39)))-'Year Schedule'!$K$37+'Year Schedule'!$L$37)</f>
        <v>#VALUE!</v>
      </c>
      <c r="AK294" s="0" t="e">
        <f aca="true">MAX(0,AJ294*(1+(_xlfn.NORM.INV(RAND(),Inputs!$D$39,Inputs!$C$39)))-'Year Schedule'!$K$38+'Year Schedule'!$L$38)</f>
        <v>#VALUE!</v>
      </c>
      <c r="AL294" s="0" t="e">
        <f aca="true">MAX(0,AK294*(1+(_xlfn.NORM.INV(RAND(),Inputs!$D$39,Inputs!$C$39)))-'Year Schedule'!$K$39+'Year Schedule'!$L$39)</f>
        <v>#VALUE!</v>
      </c>
      <c r="AM294" s="0" t="e">
        <f aca="true">MAX(0,AL294*(1+(_xlfn.NORM.INV(RAND(),Inputs!$D$39,Inputs!$C$39)))-'Year Schedule'!$K$40+'Year Schedule'!$L$40)</f>
        <v>#VALUE!</v>
      </c>
      <c r="AN294" s="0" t="e">
        <f aca="true">MAX(0,AM294*(1+(_xlfn.NORM.INV(RAND(),Inputs!$D$39,Inputs!$C$39)))-'Year Schedule'!$K$41+'Year Schedule'!$L$41)</f>
        <v>#VALUE!</v>
      </c>
      <c r="AO294" s="0" t="e">
        <f aca="true">MAX(0,AN294*(1+(_xlfn.NORM.INV(RAND(),Inputs!$D$39,Inputs!$C$39)))-'Year Schedule'!$K$42+'Year Schedule'!$L$42)</f>
        <v>#VALUE!</v>
      </c>
      <c r="AP294" s="0" t="e">
        <f aca="true">MAX(0,AO294*(1+(_xlfn.NORM.INV(RAND(),Inputs!$D$39,Inputs!$C$39)))-'Year Schedule'!$K$43+'Year Schedule'!$L$43)</f>
        <v>#VALUE!</v>
      </c>
      <c r="AQ294" s="0" t="e">
        <f aca="true">MAX(0,AP294*(1+(_xlfn.NORM.INV(RAND(),Inputs!$D$39,Inputs!$C$39)))-'Year Schedule'!$K$44+'Year Schedule'!$L$44)</f>
        <v>#VALUE!</v>
      </c>
      <c r="AR294" s="0" t="e">
        <f aca="true">MAX(0,AQ294*(1+(_xlfn.NORM.INV(RAND(),Inputs!$D$39,Inputs!$C$39)))-'Year Schedule'!$K$45+'Year Schedule'!$L$45)</f>
        <v>#VALUE!</v>
      </c>
      <c r="AS294" s="0" t="e">
        <f aca="true">MAX(0,AR294*(1+(_xlfn.NORM.INV(RAND(),Inputs!$D$39,Inputs!$C$39)))-'Year Schedule'!$K$46+'Year Schedule'!$L$46)</f>
        <v>#VALUE!</v>
      </c>
      <c r="AT294" s="0" t="e">
        <f aca="true">MAX(0,AS294*(1+(_xlfn.NORM.INV(RAND(),Inputs!$D$39,Inputs!$C$39)))-'Year Schedule'!$K$47+'Year Schedule'!$L$47)</f>
        <v>#VALUE!</v>
      </c>
      <c r="AU294" s="0" t="e">
        <f aca="true">MAX(0,AT294*(1+(_xlfn.NORM.INV(RAND(),Inputs!$D$39,Inputs!$C$39)))-'Year Schedule'!$K$48+'Year Schedule'!$L$48)</f>
        <v>#VALUE!</v>
      </c>
      <c r="AV294" s="0" t="e">
        <f aca="true">MAX(0,AU294*(1+(_xlfn.NORM.INV(RAND(),Inputs!$D$39,Inputs!$C$39)))-'Year Schedule'!$K$49+'Year Schedule'!$L$49)</f>
        <v>#VALUE!</v>
      </c>
      <c r="AW294" s="0" t="e">
        <f aca="true">MAX(0,AV294*(1+(_xlfn.NORM.INV(RAND(),Inputs!$D$39,Inputs!$C$39)))-'Year Schedule'!$K$50+'Year Schedule'!$L$50)</f>
        <v>#VALUE!</v>
      </c>
      <c r="AX294" s="0" t="e">
        <f aca="true">MAX(0,AW294*(1+(_xlfn.NORM.INV(RAND(),Inputs!$D$39,Inputs!$C$39)))-'Year Schedule'!$K$51+'Year Schedule'!$L$51)</f>
        <v>#VALUE!</v>
      </c>
      <c r="AY294" s="0" t="e">
        <f aca="true">MAX(0,AX294*(1+(_xlfn.NORM.INV(RAND(),Inputs!$D$39,Inputs!$C$39)))-'Year Schedule'!$K$52+'Year Schedule'!$L$52)</f>
        <v>#VALUE!</v>
      </c>
      <c r="AZ294" s="0" t="e">
        <f aca="true">MAX(0,AY294*(1+(_xlfn.NORM.INV(RAND(),Inputs!$D$39,Inputs!$C$39)))-'Year Schedule'!$K$53+'Year Schedule'!$L$53)</f>
        <v>#VALUE!</v>
      </c>
      <c r="BA294" s="0" t="e">
        <f aca="false">INDEX(C294:AZ294,1,Inputs!$C$6)</f>
        <v>#VALUE!</v>
      </c>
      <c r="BB294" s="0" t="n">
        <f aca="false">IFERROR(EXP(SUMPRODUCT(LN((C294:INDEX(C294:AZ294,1,Inputs!$C$6)+$C$1004:INDEX($C$1004:$AZ$1004,1,Inputs!$C$6))/B294:INDEX(B294:AY294,1,Inputs!$C$6)))/Inputs!$C$6)-1,-1)</f>
        <v>-1</v>
      </c>
    </row>
    <row r="295" customFormat="false" ht="15" hidden="false" customHeight="true" outlineLevel="0" collapsed="false">
      <c r="A295" s="0" t="n">
        <v>293</v>
      </c>
      <c r="B295" s="177" t="n">
        <f aca="false">Inputs!$C$38</f>
        <v>0</v>
      </c>
      <c r="C295" s="0" t="e">
        <f aca="true">MAX(0,B295*(1+(_xlfn.NORM.INV(RAND(),Inputs!$D$39,Inputs!$C$39)))-'Year Schedule'!$K$4+'Year Schedule'!$L$4)</f>
        <v>#VALUE!</v>
      </c>
      <c r="D295" s="0" t="e">
        <f aca="true">MAX(0,C295*(1+(_xlfn.NORM.INV(RAND(),Inputs!$D$39,Inputs!$C$39)))-'Year Schedule'!$K$5+'Year Schedule'!$L$5)</f>
        <v>#VALUE!</v>
      </c>
      <c r="E295" s="0" t="e">
        <f aca="true">MAX(0,D295*(1+(_xlfn.NORM.INV(RAND(),Inputs!$D$39,Inputs!$C$39)))-'Year Schedule'!$K$6+'Year Schedule'!$L$6)</f>
        <v>#VALUE!</v>
      </c>
      <c r="F295" s="0" t="e">
        <f aca="true">MAX(0,E295*(1+(_xlfn.NORM.INV(RAND(),Inputs!$D$39,Inputs!$C$39)))-'Year Schedule'!$K$7+'Year Schedule'!$L$7)</f>
        <v>#VALUE!</v>
      </c>
      <c r="G295" s="0" t="e">
        <f aca="true">MAX(0,F295*(1+(_xlfn.NORM.INV(RAND(),Inputs!$D$39,Inputs!$C$39)))-'Year Schedule'!$K$8+'Year Schedule'!$L$8)</f>
        <v>#VALUE!</v>
      </c>
      <c r="H295" s="0" t="e">
        <f aca="true">MAX(0,G295*(1+(_xlfn.NORM.INV(RAND(),Inputs!$D$39,Inputs!$C$39)))-'Year Schedule'!$K$9+'Year Schedule'!$L$9)</f>
        <v>#VALUE!</v>
      </c>
      <c r="I295" s="0" t="e">
        <f aca="true">MAX(0,H295*(1+(_xlfn.NORM.INV(RAND(),Inputs!$D$39,Inputs!$C$39)))-'Year Schedule'!$K$10+'Year Schedule'!$L$10)</f>
        <v>#VALUE!</v>
      </c>
      <c r="J295" s="0" t="e">
        <f aca="true">MAX(0,I295*(1+(_xlfn.NORM.INV(RAND(),Inputs!$D$39,Inputs!$C$39)))-'Year Schedule'!$K$11+'Year Schedule'!$L$11)</f>
        <v>#VALUE!</v>
      </c>
      <c r="K295" s="0" t="e">
        <f aca="true">MAX(0,J295*(1+(_xlfn.NORM.INV(RAND(),Inputs!$D$39,Inputs!$C$39)))-'Year Schedule'!$K$12+'Year Schedule'!$L$12)</f>
        <v>#VALUE!</v>
      </c>
      <c r="L295" s="0" t="e">
        <f aca="true">MAX(0,K295*(1+(_xlfn.NORM.INV(RAND(),Inputs!$D$39,Inputs!$C$39)))-'Year Schedule'!$K$13+'Year Schedule'!$L$13)</f>
        <v>#VALUE!</v>
      </c>
      <c r="M295" s="0" t="e">
        <f aca="true">MAX(0,L295*(1+(_xlfn.NORM.INV(RAND(),Inputs!$D$39,Inputs!$C$39)))-'Year Schedule'!$K$14+'Year Schedule'!$L$14)</f>
        <v>#VALUE!</v>
      </c>
      <c r="N295" s="0" t="e">
        <f aca="true">MAX(0,M295*(1+(_xlfn.NORM.INV(RAND(),Inputs!$D$39,Inputs!$C$39)))-'Year Schedule'!$K$15+'Year Schedule'!$L$15)</f>
        <v>#VALUE!</v>
      </c>
      <c r="O295" s="0" t="e">
        <f aca="true">MAX(0,N295*(1+(_xlfn.NORM.INV(RAND(),Inputs!$D$39,Inputs!$C$39)))-'Year Schedule'!$K$16+'Year Schedule'!$L$16)</f>
        <v>#VALUE!</v>
      </c>
      <c r="P295" s="0" t="e">
        <f aca="true">MAX(0,O295*(1+(_xlfn.NORM.INV(RAND(),Inputs!$D$39,Inputs!$C$39)))-'Year Schedule'!$K$17+'Year Schedule'!$L$17)</f>
        <v>#VALUE!</v>
      </c>
      <c r="Q295" s="0" t="e">
        <f aca="true">MAX(0,P295*(1+(_xlfn.NORM.INV(RAND(),Inputs!$D$39,Inputs!$C$39)))-'Year Schedule'!$K$18+'Year Schedule'!$L$18)</f>
        <v>#VALUE!</v>
      </c>
      <c r="R295" s="0" t="e">
        <f aca="true">MAX(0,Q295*(1+(_xlfn.NORM.INV(RAND(),Inputs!$D$39,Inputs!$C$39)))-'Year Schedule'!$K$19+'Year Schedule'!$L$19)</f>
        <v>#VALUE!</v>
      </c>
      <c r="S295" s="0" t="e">
        <f aca="true">MAX(0,R295*(1+(_xlfn.NORM.INV(RAND(),Inputs!$D$39,Inputs!$C$39)))-'Year Schedule'!$K$20+'Year Schedule'!$L$20)</f>
        <v>#VALUE!</v>
      </c>
      <c r="T295" s="0" t="e">
        <f aca="true">MAX(0,S295*(1+(_xlfn.NORM.INV(RAND(),Inputs!$D$39,Inputs!$C$39)))-'Year Schedule'!$K$21+'Year Schedule'!$L$21)</f>
        <v>#VALUE!</v>
      </c>
      <c r="U295" s="0" t="e">
        <f aca="true">MAX(0,T295*(1+(_xlfn.NORM.INV(RAND(),Inputs!$D$39,Inputs!$C$39)))-'Year Schedule'!$K$22+'Year Schedule'!$L$22)</f>
        <v>#VALUE!</v>
      </c>
      <c r="V295" s="0" t="e">
        <f aca="true">MAX(0,U295*(1+(_xlfn.NORM.INV(RAND(),Inputs!$D$39,Inputs!$C$39)))-'Year Schedule'!$K$23+'Year Schedule'!$L$23)</f>
        <v>#VALUE!</v>
      </c>
      <c r="W295" s="0" t="e">
        <f aca="true">MAX(0,V295*(1+(_xlfn.NORM.INV(RAND(),Inputs!$D$39,Inputs!$C$39)))-'Year Schedule'!$K$24+'Year Schedule'!$L$24)</f>
        <v>#VALUE!</v>
      </c>
      <c r="X295" s="0" t="e">
        <f aca="true">MAX(0,W295*(1+(_xlfn.NORM.INV(RAND(),Inputs!$D$39,Inputs!$C$39)))-'Year Schedule'!$K$25+'Year Schedule'!$L$25)</f>
        <v>#VALUE!</v>
      </c>
      <c r="Y295" s="0" t="e">
        <f aca="true">MAX(0,X295*(1+(_xlfn.NORM.INV(RAND(),Inputs!$D$39,Inputs!$C$39)))-'Year Schedule'!$K$26+'Year Schedule'!$L$26)</f>
        <v>#VALUE!</v>
      </c>
      <c r="Z295" s="0" t="e">
        <f aca="true">MAX(0,Y295*(1+(_xlfn.NORM.INV(RAND(),Inputs!$D$39,Inputs!$C$39)))-'Year Schedule'!$K$27+'Year Schedule'!$L$27)</f>
        <v>#VALUE!</v>
      </c>
      <c r="AA295" s="0" t="e">
        <f aca="true">MAX(0,Z295*(1+(_xlfn.NORM.INV(RAND(),Inputs!$D$39,Inputs!$C$39)))-'Year Schedule'!$K$28+'Year Schedule'!$L$28)</f>
        <v>#VALUE!</v>
      </c>
      <c r="AB295" s="0" t="e">
        <f aca="true">MAX(0,AA295*(1+(_xlfn.NORM.INV(RAND(),Inputs!$D$39,Inputs!$C$39)))-'Year Schedule'!$K$29+'Year Schedule'!$L$29)</f>
        <v>#VALUE!</v>
      </c>
      <c r="AC295" s="0" t="e">
        <f aca="true">MAX(0,AB295*(1+(_xlfn.NORM.INV(RAND(),Inputs!$D$39,Inputs!$C$39)))-'Year Schedule'!$K$30+'Year Schedule'!$L$30)</f>
        <v>#VALUE!</v>
      </c>
      <c r="AD295" s="0" t="e">
        <f aca="true">MAX(0,AC295*(1+(_xlfn.NORM.INV(RAND(),Inputs!$D$39,Inputs!$C$39)))-'Year Schedule'!$K$31+'Year Schedule'!$L$31)</f>
        <v>#VALUE!</v>
      </c>
      <c r="AE295" s="0" t="e">
        <f aca="true">MAX(0,AD295*(1+(_xlfn.NORM.INV(RAND(),Inputs!$D$39,Inputs!$C$39)))-'Year Schedule'!$K$32+'Year Schedule'!$L$32)</f>
        <v>#VALUE!</v>
      </c>
      <c r="AF295" s="0" t="e">
        <f aca="true">MAX(0,AE295*(1+(_xlfn.NORM.INV(RAND(),Inputs!$D$39,Inputs!$C$39)))-'Year Schedule'!$K$33+'Year Schedule'!$L$33)</f>
        <v>#VALUE!</v>
      </c>
      <c r="AG295" s="0" t="e">
        <f aca="true">MAX(0,AF295*(1+(_xlfn.NORM.INV(RAND(),Inputs!$D$39,Inputs!$C$39)))-'Year Schedule'!$K$34+'Year Schedule'!$L$34)</f>
        <v>#VALUE!</v>
      </c>
      <c r="AH295" s="0" t="e">
        <f aca="true">MAX(0,AG295*(1+(_xlfn.NORM.INV(RAND(),Inputs!$D$39,Inputs!$C$39)))-'Year Schedule'!$K$35+'Year Schedule'!$L$35)</f>
        <v>#VALUE!</v>
      </c>
      <c r="AI295" s="0" t="e">
        <f aca="true">MAX(0,AH295*(1+(_xlfn.NORM.INV(RAND(),Inputs!$D$39,Inputs!$C$39)))-'Year Schedule'!$K$36+'Year Schedule'!$L$36)</f>
        <v>#VALUE!</v>
      </c>
      <c r="AJ295" s="0" t="e">
        <f aca="true">MAX(0,AI295*(1+(_xlfn.NORM.INV(RAND(),Inputs!$D$39,Inputs!$C$39)))-'Year Schedule'!$K$37+'Year Schedule'!$L$37)</f>
        <v>#VALUE!</v>
      </c>
      <c r="AK295" s="0" t="e">
        <f aca="true">MAX(0,AJ295*(1+(_xlfn.NORM.INV(RAND(),Inputs!$D$39,Inputs!$C$39)))-'Year Schedule'!$K$38+'Year Schedule'!$L$38)</f>
        <v>#VALUE!</v>
      </c>
      <c r="AL295" s="0" t="e">
        <f aca="true">MAX(0,AK295*(1+(_xlfn.NORM.INV(RAND(),Inputs!$D$39,Inputs!$C$39)))-'Year Schedule'!$K$39+'Year Schedule'!$L$39)</f>
        <v>#VALUE!</v>
      </c>
      <c r="AM295" s="0" t="e">
        <f aca="true">MAX(0,AL295*(1+(_xlfn.NORM.INV(RAND(),Inputs!$D$39,Inputs!$C$39)))-'Year Schedule'!$K$40+'Year Schedule'!$L$40)</f>
        <v>#VALUE!</v>
      </c>
      <c r="AN295" s="0" t="e">
        <f aca="true">MAX(0,AM295*(1+(_xlfn.NORM.INV(RAND(),Inputs!$D$39,Inputs!$C$39)))-'Year Schedule'!$K$41+'Year Schedule'!$L$41)</f>
        <v>#VALUE!</v>
      </c>
      <c r="AO295" s="0" t="e">
        <f aca="true">MAX(0,AN295*(1+(_xlfn.NORM.INV(RAND(),Inputs!$D$39,Inputs!$C$39)))-'Year Schedule'!$K$42+'Year Schedule'!$L$42)</f>
        <v>#VALUE!</v>
      </c>
      <c r="AP295" s="0" t="e">
        <f aca="true">MAX(0,AO295*(1+(_xlfn.NORM.INV(RAND(),Inputs!$D$39,Inputs!$C$39)))-'Year Schedule'!$K$43+'Year Schedule'!$L$43)</f>
        <v>#VALUE!</v>
      </c>
      <c r="AQ295" s="0" t="e">
        <f aca="true">MAX(0,AP295*(1+(_xlfn.NORM.INV(RAND(),Inputs!$D$39,Inputs!$C$39)))-'Year Schedule'!$K$44+'Year Schedule'!$L$44)</f>
        <v>#VALUE!</v>
      </c>
      <c r="AR295" s="0" t="e">
        <f aca="true">MAX(0,AQ295*(1+(_xlfn.NORM.INV(RAND(),Inputs!$D$39,Inputs!$C$39)))-'Year Schedule'!$K$45+'Year Schedule'!$L$45)</f>
        <v>#VALUE!</v>
      </c>
      <c r="AS295" s="0" t="e">
        <f aca="true">MAX(0,AR295*(1+(_xlfn.NORM.INV(RAND(),Inputs!$D$39,Inputs!$C$39)))-'Year Schedule'!$K$46+'Year Schedule'!$L$46)</f>
        <v>#VALUE!</v>
      </c>
      <c r="AT295" s="0" t="e">
        <f aca="true">MAX(0,AS295*(1+(_xlfn.NORM.INV(RAND(),Inputs!$D$39,Inputs!$C$39)))-'Year Schedule'!$K$47+'Year Schedule'!$L$47)</f>
        <v>#VALUE!</v>
      </c>
      <c r="AU295" s="0" t="e">
        <f aca="true">MAX(0,AT295*(1+(_xlfn.NORM.INV(RAND(),Inputs!$D$39,Inputs!$C$39)))-'Year Schedule'!$K$48+'Year Schedule'!$L$48)</f>
        <v>#VALUE!</v>
      </c>
      <c r="AV295" s="0" t="e">
        <f aca="true">MAX(0,AU295*(1+(_xlfn.NORM.INV(RAND(),Inputs!$D$39,Inputs!$C$39)))-'Year Schedule'!$K$49+'Year Schedule'!$L$49)</f>
        <v>#VALUE!</v>
      </c>
      <c r="AW295" s="0" t="e">
        <f aca="true">MAX(0,AV295*(1+(_xlfn.NORM.INV(RAND(),Inputs!$D$39,Inputs!$C$39)))-'Year Schedule'!$K$50+'Year Schedule'!$L$50)</f>
        <v>#VALUE!</v>
      </c>
      <c r="AX295" s="0" t="e">
        <f aca="true">MAX(0,AW295*(1+(_xlfn.NORM.INV(RAND(),Inputs!$D$39,Inputs!$C$39)))-'Year Schedule'!$K$51+'Year Schedule'!$L$51)</f>
        <v>#VALUE!</v>
      </c>
      <c r="AY295" s="0" t="e">
        <f aca="true">MAX(0,AX295*(1+(_xlfn.NORM.INV(RAND(),Inputs!$D$39,Inputs!$C$39)))-'Year Schedule'!$K$52+'Year Schedule'!$L$52)</f>
        <v>#VALUE!</v>
      </c>
      <c r="AZ295" s="0" t="e">
        <f aca="true">MAX(0,AY295*(1+(_xlfn.NORM.INV(RAND(),Inputs!$D$39,Inputs!$C$39)))-'Year Schedule'!$K$53+'Year Schedule'!$L$53)</f>
        <v>#VALUE!</v>
      </c>
      <c r="BA295" s="0" t="e">
        <f aca="false">INDEX(C295:AZ295,1,Inputs!$C$6)</f>
        <v>#VALUE!</v>
      </c>
      <c r="BB295" s="0" t="n">
        <f aca="false">IFERROR(EXP(SUMPRODUCT(LN((C295:INDEX(C295:AZ295,1,Inputs!$C$6)+$C$1004:INDEX($C$1004:$AZ$1004,1,Inputs!$C$6))/B295:INDEX(B295:AY295,1,Inputs!$C$6)))/Inputs!$C$6)-1,-1)</f>
        <v>-1</v>
      </c>
    </row>
    <row r="296" customFormat="false" ht="15" hidden="false" customHeight="true" outlineLevel="0" collapsed="false">
      <c r="A296" s="0" t="n">
        <v>294</v>
      </c>
      <c r="B296" s="177" t="n">
        <f aca="false">Inputs!$C$38</f>
        <v>0</v>
      </c>
      <c r="C296" s="0" t="e">
        <f aca="true">MAX(0,B296*(1+(_xlfn.NORM.INV(RAND(),Inputs!$D$39,Inputs!$C$39)))-'Year Schedule'!$K$4+'Year Schedule'!$L$4)</f>
        <v>#VALUE!</v>
      </c>
      <c r="D296" s="0" t="e">
        <f aca="true">MAX(0,C296*(1+(_xlfn.NORM.INV(RAND(),Inputs!$D$39,Inputs!$C$39)))-'Year Schedule'!$K$5+'Year Schedule'!$L$5)</f>
        <v>#VALUE!</v>
      </c>
      <c r="E296" s="0" t="e">
        <f aca="true">MAX(0,D296*(1+(_xlfn.NORM.INV(RAND(),Inputs!$D$39,Inputs!$C$39)))-'Year Schedule'!$K$6+'Year Schedule'!$L$6)</f>
        <v>#VALUE!</v>
      </c>
      <c r="F296" s="0" t="e">
        <f aca="true">MAX(0,E296*(1+(_xlfn.NORM.INV(RAND(),Inputs!$D$39,Inputs!$C$39)))-'Year Schedule'!$K$7+'Year Schedule'!$L$7)</f>
        <v>#VALUE!</v>
      </c>
      <c r="G296" s="0" t="e">
        <f aca="true">MAX(0,F296*(1+(_xlfn.NORM.INV(RAND(),Inputs!$D$39,Inputs!$C$39)))-'Year Schedule'!$K$8+'Year Schedule'!$L$8)</f>
        <v>#VALUE!</v>
      </c>
      <c r="H296" s="0" t="e">
        <f aca="true">MAX(0,G296*(1+(_xlfn.NORM.INV(RAND(),Inputs!$D$39,Inputs!$C$39)))-'Year Schedule'!$K$9+'Year Schedule'!$L$9)</f>
        <v>#VALUE!</v>
      </c>
      <c r="I296" s="0" t="e">
        <f aca="true">MAX(0,H296*(1+(_xlfn.NORM.INV(RAND(),Inputs!$D$39,Inputs!$C$39)))-'Year Schedule'!$K$10+'Year Schedule'!$L$10)</f>
        <v>#VALUE!</v>
      </c>
      <c r="J296" s="0" t="e">
        <f aca="true">MAX(0,I296*(1+(_xlfn.NORM.INV(RAND(),Inputs!$D$39,Inputs!$C$39)))-'Year Schedule'!$K$11+'Year Schedule'!$L$11)</f>
        <v>#VALUE!</v>
      </c>
      <c r="K296" s="0" t="e">
        <f aca="true">MAX(0,J296*(1+(_xlfn.NORM.INV(RAND(),Inputs!$D$39,Inputs!$C$39)))-'Year Schedule'!$K$12+'Year Schedule'!$L$12)</f>
        <v>#VALUE!</v>
      </c>
      <c r="L296" s="0" t="e">
        <f aca="true">MAX(0,K296*(1+(_xlfn.NORM.INV(RAND(),Inputs!$D$39,Inputs!$C$39)))-'Year Schedule'!$K$13+'Year Schedule'!$L$13)</f>
        <v>#VALUE!</v>
      </c>
      <c r="M296" s="0" t="e">
        <f aca="true">MAX(0,L296*(1+(_xlfn.NORM.INV(RAND(),Inputs!$D$39,Inputs!$C$39)))-'Year Schedule'!$K$14+'Year Schedule'!$L$14)</f>
        <v>#VALUE!</v>
      </c>
      <c r="N296" s="0" t="e">
        <f aca="true">MAX(0,M296*(1+(_xlfn.NORM.INV(RAND(),Inputs!$D$39,Inputs!$C$39)))-'Year Schedule'!$K$15+'Year Schedule'!$L$15)</f>
        <v>#VALUE!</v>
      </c>
      <c r="O296" s="0" t="e">
        <f aca="true">MAX(0,N296*(1+(_xlfn.NORM.INV(RAND(),Inputs!$D$39,Inputs!$C$39)))-'Year Schedule'!$K$16+'Year Schedule'!$L$16)</f>
        <v>#VALUE!</v>
      </c>
      <c r="P296" s="0" t="e">
        <f aca="true">MAX(0,O296*(1+(_xlfn.NORM.INV(RAND(),Inputs!$D$39,Inputs!$C$39)))-'Year Schedule'!$K$17+'Year Schedule'!$L$17)</f>
        <v>#VALUE!</v>
      </c>
      <c r="Q296" s="0" t="e">
        <f aca="true">MAX(0,P296*(1+(_xlfn.NORM.INV(RAND(),Inputs!$D$39,Inputs!$C$39)))-'Year Schedule'!$K$18+'Year Schedule'!$L$18)</f>
        <v>#VALUE!</v>
      </c>
      <c r="R296" s="0" t="e">
        <f aca="true">MAX(0,Q296*(1+(_xlfn.NORM.INV(RAND(),Inputs!$D$39,Inputs!$C$39)))-'Year Schedule'!$K$19+'Year Schedule'!$L$19)</f>
        <v>#VALUE!</v>
      </c>
      <c r="S296" s="0" t="e">
        <f aca="true">MAX(0,R296*(1+(_xlfn.NORM.INV(RAND(),Inputs!$D$39,Inputs!$C$39)))-'Year Schedule'!$K$20+'Year Schedule'!$L$20)</f>
        <v>#VALUE!</v>
      </c>
      <c r="T296" s="0" t="e">
        <f aca="true">MAX(0,S296*(1+(_xlfn.NORM.INV(RAND(),Inputs!$D$39,Inputs!$C$39)))-'Year Schedule'!$K$21+'Year Schedule'!$L$21)</f>
        <v>#VALUE!</v>
      </c>
      <c r="U296" s="0" t="e">
        <f aca="true">MAX(0,T296*(1+(_xlfn.NORM.INV(RAND(),Inputs!$D$39,Inputs!$C$39)))-'Year Schedule'!$K$22+'Year Schedule'!$L$22)</f>
        <v>#VALUE!</v>
      </c>
      <c r="V296" s="0" t="e">
        <f aca="true">MAX(0,U296*(1+(_xlfn.NORM.INV(RAND(),Inputs!$D$39,Inputs!$C$39)))-'Year Schedule'!$K$23+'Year Schedule'!$L$23)</f>
        <v>#VALUE!</v>
      </c>
      <c r="W296" s="0" t="e">
        <f aca="true">MAX(0,V296*(1+(_xlfn.NORM.INV(RAND(),Inputs!$D$39,Inputs!$C$39)))-'Year Schedule'!$K$24+'Year Schedule'!$L$24)</f>
        <v>#VALUE!</v>
      </c>
      <c r="X296" s="0" t="e">
        <f aca="true">MAX(0,W296*(1+(_xlfn.NORM.INV(RAND(),Inputs!$D$39,Inputs!$C$39)))-'Year Schedule'!$K$25+'Year Schedule'!$L$25)</f>
        <v>#VALUE!</v>
      </c>
      <c r="Y296" s="0" t="e">
        <f aca="true">MAX(0,X296*(1+(_xlfn.NORM.INV(RAND(),Inputs!$D$39,Inputs!$C$39)))-'Year Schedule'!$K$26+'Year Schedule'!$L$26)</f>
        <v>#VALUE!</v>
      </c>
      <c r="Z296" s="0" t="e">
        <f aca="true">MAX(0,Y296*(1+(_xlfn.NORM.INV(RAND(),Inputs!$D$39,Inputs!$C$39)))-'Year Schedule'!$K$27+'Year Schedule'!$L$27)</f>
        <v>#VALUE!</v>
      </c>
      <c r="AA296" s="0" t="e">
        <f aca="true">MAX(0,Z296*(1+(_xlfn.NORM.INV(RAND(),Inputs!$D$39,Inputs!$C$39)))-'Year Schedule'!$K$28+'Year Schedule'!$L$28)</f>
        <v>#VALUE!</v>
      </c>
      <c r="AB296" s="0" t="e">
        <f aca="true">MAX(0,AA296*(1+(_xlfn.NORM.INV(RAND(),Inputs!$D$39,Inputs!$C$39)))-'Year Schedule'!$K$29+'Year Schedule'!$L$29)</f>
        <v>#VALUE!</v>
      </c>
      <c r="AC296" s="0" t="e">
        <f aca="true">MAX(0,AB296*(1+(_xlfn.NORM.INV(RAND(),Inputs!$D$39,Inputs!$C$39)))-'Year Schedule'!$K$30+'Year Schedule'!$L$30)</f>
        <v>#VALUE!</v>
      </c>
      <c r="AD296" s="0" t="e">
        <f aca="true">MAX(0,AC296*(1+(_xlfn.NORM.INV(RAND(),Inputs!$D$39,Inputs!$C$39)))-'Year Schedule'!$K$31+'Year Schedule'!$L$31)</f>
        <v>#VALUE!</v>
      </c>
      <c r="AE296" s="0" t="e">
        <f aca="true">MAX(0,AD296*(1+(_xlfn.NORM.INV(RAND(),Inputs!$D$39,Inputs!$C$39)))-'Year Schedule'!$K$32+'Year Schedule'!$L$32)</f>
        <v>#VALUE!</v>
      </c>
      <c r="AF296" s="0" t="e">
        <f aca="true">MAX(0,AE296*(1+(_xlfn.NORM.INV(RAND(),Inputs!$D$39,Inputs!$C$39)))-'Year Schedule'!$K$33+'Year Schedule'!$L$33)</f>
        <v>#VALUE!</v>
      </c>
      <c r="AG296" s="0" t="e">
        <f aca="true">MAX(0,AF296*(1+(_xlfn.NORM.INV(RAND(),Inputs!$D$39,Inputs!$C$39)))-'Year Schedule'!$K$34+'Year Schedule'!$L$34)</f>
        <v>#VALUE!</v>
      </c>
      <c r="AH296" s="0" t="e">
        <f aca="true">MAX(0,AG296*(1+(_xlfn.NORM.INV(RAND(),Inputs!$D$39,Inputs!$C$39)))-'Year Schedule'!$K$35+'Year Schedule'!$L$35)</f>
        <v>#VALUE!</v>
      </c>
      <c r="AI296" s="0" t="e">
        <f aca="true">MAX(0,AH296*(1+(_xlfn.NORM.INV(RAND(),Inputs!$D$39,Inputs!$C$39)))-'Year Schedule'!$K$36+'Year Schedule'!$L$36)</f>
        <v>#VALUE!</v>
      </c>
      <c r="AJ296" s="0" t="e">
        <f aca="true">MAX(0,AI296*(1+(_xlfn.NORM.INV(RAND(),Inputs!$D$39,Inputs!$C$39)))-'Year Schedule'!$K$37+'Year Schedule'!$L$37)</f>
        <v>#VALUE!</v>
      </c>
      <c r="AK296" s="0" t="e">
        <f aca="true">MAX(0,AJ296*(1+(_xlfn.NORM.INV(RAND(),Inputs!$D$39,Inputs!$C$39)))-'Year Schedule'!$K$38+'Year Schedule'!$L$38)</f>
        <v>#VALUE!</v>
      </c>
      <c r="AL296" s="0" t="e">
        <f aca="true">MAX(0,AK296*(1+(_xlfn.NORM.INV(RAND(),Inputs!$D$39,Inputs!$C$39)))-'Year Schedule'!$K$39+'Year Schedule'!$L$39)</f>
        <v>#VALUE!</v>
      </c>
      <c r="AM296" s="0" t="e">
        <f aca="true">MAX(0,AL296*(1+(_xlfn.NORM.INV(RAND(),Inputs!$D$39,Inputs!$C$39)))-'Year Schedule'!$K$40+'Year Schedule'!$L$40)</f>
        <v>#VALUE!</v>
      </c>
      <c r="AN296" s="0" t="e">
        <f aca="true">MAX(0,AM296*(1+(_xlfn.NORM.INV(RAND(),Inputs!$D$39,Inputs!$C$39)))-'Year Schedule'!$K$41+'Year Schedule'!$L$41)</f>
        <v>#VALUE!</v>
      </c>
      <c r="AO296" s="0" t="e">
        <f aca="true">MAX(0,AN296*(1+(_xlfn.NORM.INV(RAND(),Inputs!$D$39,Inputs!$C$39)))-'Year Schedule'!$K$42+'Year Schedule'!$L$42)</f>
        <v>#VALUE!</v>
      </c>
      <c r="AP296" s="0" t="e">
        <f aca="true">MAX(0,AO296*(1+(_xlfn.NORM.INV(RAND(),Inputs!$D$39,Inputs!$C$39)))-'Year Schedule'!$K$43+'Year Schedule'!$L$43)</f>
        <v>#VALUE!</v>
      </c>
      <c r="AQ296" s="0" t="e">
        <f aca="true">MAX(0,AP296*(1+(_xlfn.NORM.INV(RAND(),Inputs!$D$39,Inputs!$C$39)))-'Year Schedule'!$K$44+'Year Schedule'!$L$44)</f>
        <v>#VALUE!</v>
      </c>
      <c r="AR296" s="0" t="e">
        <f aca="true">MAX(0,AQ296*(1+(_xlfn.NORM.INV(RAND(),Inputs!$D$39,Inputs!$C$39)))-'Year Schedule'!$K$45+'Year Schedule'!$L$45)</f>
        <v>#VALUE!</v>
      </c>
      <c r="AS296" s="0" t="e">
        <f aca="true">MAX(0,AR296*(1+(_xlfn.NORM.INV(RAND(),Inputs!$D$39,Inputs!$C$39)))-'Year Schedule'!$K$46+'Year Schedule'!$L$46)</f>
        <v>#VALUE!</v>
      </c>
      <c r="AT296" s="0" t="e">
        <f aca="true">MAX(0,AS296*(1+(_xlfn.NORM.INV(RAND(),Inputs!$D$39,Inputs!$C$39)))-'Year Schedule'!$K$47+'Year Schedule'!$L$47)</f>
        <v>#VALUE!</v>
      </c>
      <c r="AU296" s="0" t="e">
        <f aca="true">MAX(0,AT296*(1+(_xlfn.NORM.INV(RAND(),Inputs!$D$39,Inputs!$C$39)))-'Year Schedule'!$K$48+'Year Schedule'!$L$48)</f>
        <v>#VALUE!</v>
      </c>
      <c r="AV296" s="0" t="e">
        <f aca="true">MAX(0,AU296*(1+(_xlfn.NORM.INV(RAND(),Inputs!$D$39,Inputs!$C$39)))-'Year Schedule'!$K$49+'Year Schedule'!$L$49)</f>
        <v>#VALUE!</v>
      </c>
      <c r="AW296" s="0" t="e">
        <f aca="true">MAX(0,AV296*(1+(_xlfn.NORM.INV(RAND(),Inputs!$D$39,Inputs!$C$39)))-'Year Schedule'!$K$50+'Year Schedule'!$L$50)</f>
        <v>#VALUE!</v>
      </c>
      <c r="AX296" s="0" t="e">
        <f aca="true">MAX(0,AW296*(1+(_xlfn.NORM.INV(RAND(),Inputs!$D$39,Inputs!$C$39)))-'Year Schedule'!$K$51+'Year Schedule'!$L$51)</f>
        <v>#VALUE!</v>
      </c>
      <c r="AY296" s="0" t="e">
        <f aca="true">MAX(0,AX296*(1+(_xlfn.NORM.INV(RAND(),Inputs!$D$39,Inputs!$C$39)))-'Year Schedule'!$K$52+'Year Schedule'!$L$52)</f>
        <v>#VALUE!</v>
      </c>
      <c r="AZ296" s="0" t="e">
        <f aca="true">MAX(0,AY296*(1+(_xlfn.NORM.INV(RAND(),Inputs!$D$39,Inputs!$C$39)))-'Year Schedule'!$K$53+'Year Schedule'!$L$53)</f>
        <v>#VALUE!</v>
      </c>
      <c r="BA296" s="0" t="e">
        <f aca="false">INDEX(C296:AZ296,1,Inputs!$C$6)</f>
        <v>#VALUE!</v>
      </c>
      <c r="BB296" s="0" t="n">
        <f aca="false">IFERROR(EXP(SUMPRODUCT(LN((C296:INDEX(C296:AZ296,1,Inputs!$C$6)+$C$1004:INDEX($C$1004:$AZ$1004,1,Inputs!$C$6))/B296:INDEX(B296:AY296,1,Inputs!$C$6)))/Inputs!$C$6)-1,-1)</f>
        <v>-1</v>
      </c>
    </row>
    <row r="297" customFormat="false" ht="15" hidden="false" customHeight="true" outlineLevel="0" collapsed="false">
      <c r="A297" s="0" t="n">
        <v>295</v>
      </c>
      <c r="B297" s="177" t="n">
        <f aca="false">Inputs!$C$38</f>
        <v>0</v>
      </c>
      <c r="C297" s="0" t="e">
        <f aca="true">MAX(0,B297*(1+(_xlfn.NORM.INV(RAND(),Inputs!$D$39,Inputs!$C$39)))-'Year Schedule'!$K$4+'Year Schedule'!$L$4)</f>
        <v>#VALUE!</v>
      </c>
      <c r="D297" s="0" t="e">
        <f aca="true">MAX(0,C297*(1+(_xlfn.NORM.INV(RAND(),Inputs!$D$39,Inputs!$C$39)))-'Year Schedule'!$K$5+'Year Schedule'!$L$5)</f>
        <v>#VALUE!</v>
      </c>
      <c r="E297" s="0" t="e">
        <f aca="true">MAX(0,D297*(1+(_xlfn.NORM.INV(RAND(),Inputs!$D$39,Inputs!$C$39)))-'Year Schedule'!$K$6+'Year Schedule'!$L$6)</f>
        <v>#VALUE!</v>
      </c>
      <c r="F297" s="0" t="e">
        <f aca="true">MAX(0,E297*(1+(_xlfn.NORM.INV(RAND(),Inputs!$D$39,Inputs!$C$39)))-'Year Schedule'!$K$7+'Year Schedule'!$L$7)</f>
        <v>#VALUE!</v>
      </c>
      <c r="G297" s="0" t="e">
        <f aca="true">MAX(0,F297*(1+(_xlfn.NORM.INV(RAND(),Inputs!$D$39,Inputs!$C$39)))-'Year Schedule'!$K$8+'Year Schedule'!$L$8)</f>
        <v>#VALUE!</v>
      </c>
      <c r="H297" s="0" t="e">
        <f aca="true">MAX(0,G297*(1+(_xlfn.NORM.INV(RAND(),Inputs!$D$39,Inputs!$C$39)))-'Year Schedule'!$K$9+'Year Schedule'!$L$9)</f>
        <v>#VALUE!</v>
      </c>
      <c r="I297" s="0" t="e">
        <f aca="true">MAX(0,H297*(1+(_xlfn.NORM.INV(RAND(),Inputs!$D$39,Inputs!$C$39)))-'Year Schedule'!$K$10+'Year Schedule'!$L$10)</f>
        <v>#VALUE!</v>
      </c>
      <c r="J297" s="0" t="e">
        <f aca="true">MAX(0,I297*(1+(_xlfn.NORM.INV(RAND(),Inputs!$D$39,Inputs!$C$39)))-'Year Schedule'!$K$11+'Year Schedule'!$L$11)</f>
        <v>#VALUE!</v>
      </c>
      <c r="K297" s="0" t="e">
        <f aca="true">MAX(0,J297*(1+(_xlfn.NORM.INV(RAND(),Inputs!$D$39,Inputs!$C$39)))-'Year Schedule'!$K$12+'Year Schedule'!$L$12)</f>
        <v>#VALUE!</v>
      </c>
      <c r="L297" s="0" t="e">
        <f aca="true">MAX(0,K297*(1+(_xlfn.NORM.INV(RAND(),Inputs!$D$39,Inputs!$C$39)))-'Year Schedule'!$K$13+'Year Schedule'!$L$13)</f>
        <v>#VALUE!</v>
      </c>
      <c r="M297" s="0" t="e">
        <f aca="true">MAX(0,L297*(1+(_xlfn.NORM.INV(RAND(),Inputs!$D$39,Inputs!$C$39)))-'Year Schedule'!$K$14+'Year Schedule'!$L$14)</f>
        <v>#VALUE!</v>
      </c>
      <c r="N297" s="0" t="e">
        <f aca="true">MAX(0,M297*(1+(_xlfn.NORM.INV(RAND(),Inputs!$D$39,Inputs!$C$39)))-'Year Schedule'!$K$15+'Year Schedule'!$L$15)</f>
        <v>#VALUE!</v>
      </c>
      <c r="O297" s="0" t="e">
        <f aca="true">MAX(0,N297*(1+(_xlfn.NORM.INV(RAND(),Inputs!$D$39,Inputs!$C$39)))-'Year Schedule'!$K$16+'Year Schedule'!$L$16)</f>
        <v>#VALUE!</v>
      </c>
      <c r="P297" s="0" t="e">
        <f aca="true">MAX(0,O297*(1+(_xlfn.NORM.INV(RAND(),Inputs!$D$39,Inputs!$C$39)))-'Year Schedule'!$K$17+'Year Schedule'!$L$17)</f>
        <v>#VALUE!</v>
      </c>
      <c r="Q297" s="0" t="e">
        <f aca="true">MAX(0,P297*(1+(_xlfn.NORM.INV(RAND(),Inputs!$D$39,Inputs!$C$39)))-'Year Schedule'!$K$18+'Year Schedule'!$L$18)</f>
        <v>#VALUE!</v>
      </c>
      <c r="R297" s="0" t="e">
        <f aca="true">MAX(0,Q297*(1+(_xlfn.NORM.INV(RAND(),Inputs!$D$39,Inputs!$C$39)))-'Year Schedule'!$K$19+'Year Schedule'!$L$19)</f>
        <v>#VALUE!</v>
      </c>
      <c r="S297" s="0" t="e">
        <f aca="true">MAX(0,R297*(1+(_xlfn.NORM.INV(RAND(),Inputs!$D$39,Inputs!$C$39)))-'Year Schedule'!$K$20+'Year Schedule'!$L$20)</f>
        <v>#VALUE!</v>
      </c>
      <c r="T297" s="0" t="e">
        <f aca="true">MAX(0,S297*(1+(_xlfn.NORM.INV(RAND(),Inputs!$D$39,Inputs!$C$39)))-'Year Schedule'!$K$21+'Year Schedule'!$L$21)</f>
        <v>#VALUE!</v>
      </c>
      <c r="U297" s="0" t="e">
        <f aca="true">MAX(0,T297*(1+(_xlfn.NORM.INV(RAND(),Inputs!$D$39,Inputs!$C$39)))-'Year Schedule'!$K$22+'Year Schedule'!$L$22)</f>
        <v>#VALUE!</v>
      </c>
      <c r="V297" s="0" t="e">
        <f aca="true">MAX(0,U297*(1+(_xlfn.NORM.INV(RAND(),Inputs!$D$39,Inputs!$C$39)))-'Year Schedule'!$K$23+'Year Schedule'!$L$23)</f>
        <v>#VALUE!</v>
      </c>
      <c r="W297" s="0" t="e">
        <f aca="true">MAX(0,V297*(1+(_xlfn.NORM.INV(RAND(),Inputs!$D$39,Inputs!$C$39)))-'Year Schedule'!$K$24+'Year Schedule'!$L$24)</f>
        <v>#VALUE!</v>
      </c>
      <c r="X297" s="0" t="e">
        <f aca="true">MAX(0,W297*(1+(_xlfn.NORM.INV(RAND(),Inputs!$D$39,Inputs!$C$39)))-'Year Schedule'!$K$25+'Year Schedule'!$L$25)</f>
        <v>#VALUE!</v>
      </c>
      <c r="Y297" s="0" t="e">
        <f aca="true">MAX(0,X297*(1+(_xlfn.NORM.INV(RAND(),Inputs!$D$39,Inputs!$C$39)))-'Year Schedule'!$K$26+'Year Schedule'!$L$26)</f>
        <v>#VALUE!</v>
      </c>
      <c r="Z297" s="0" t="e">
        <f aca="true">MAX(0,Y297*(1+(_xlfn.NORM.INV(RAND(),Inputs!$D$39,Inputs!$C$39)))-'Year Schedule'!$K$27+'Year Schedule'!$L$27)</f>
        <v>#VALUE!</v>
      </c>
      <c r="AA297" s="0" t="e">
        <f aca="true">MAX(0,Z297*(1+(_xlfn.NORM.INV(RAND(),Inputs!$D$39,Inputs!$C$39)))-'Year Schedule'!$K$28+'Year Schedule'!$L$28)</f>
        <v>#VALUE!</v>
      </c>
      <c r="AB297" s="0" t="e">
        <f aca="true">MAX(0,AA297*(1+(_xlfn.NORM.INV(RAND(),Inputs!$D$39,Inputs!$C$39)))-'Year Schedule'!$K$29+'Year Schedule'!$L$29)</f>
        <v>#VALUE!</v>
      </c>
      <c r="AC297" s="0" t="e">
        <f aca="true">MAX(0,AB297*(1+(_xlfn.NORM.INV(RAND(),Inputs!$D$39,Inputs!$C$39)))-'Year Schedule'!$K$30+'Year Schedule'!$L$30)</f>
        <v>#VALUE!</v>
      </c>
      <c r="AD297" s="0" t="e">
        <f aca="true">MAX(0,AC297*(1+(_xlfn.NORM.INV(RAND(),Inputs!$D$39,Inputs!$C$39)))-'Year Schedule'!$K$31+'Year Schedule'!$L$31)</f>
        <v>#VALUE!</v>
      </c>
      <c r="AE297" s="0" t="e">
        <f aca="true">MAX(0,AD297*(1+(_xlfn.NORM.INV(RAND(),Inputs!$D$39,Inputs!$C$39)))-'Year Schedule'!$K$32+'Year Schedule'!$L$32)</f>
        <v>#VALUE!</v>
      </c>
      <c r="AF297" s="0" t="e">
        <f aca="true">MAX(0,AE297*(1+(_xlfn.NORM.INV(RAND(),Inputs!$D$39,Inputs!$C$39)))-'Year Schedule'!$K$33+'Year Schedule'!$L$33)</f>
        <v>#VALUE!</v>
      </c>
      <c r="AG297" s="0" t="e">
        <f aca="true">MAX(0,AF297*(1+(_xlfn.NORM.INV(RAND(),Inputs!$D$39,Inputs!$C$39)))-'Year Schedule'!$K$34+'Year Schedule'!$L$34)</f>
        <v>#VALUE!</v>
      </c>
      <c r="AH297" s="0" t="e">
        <f aca="true">MAX(0,AG297*(1+(_xlfn.NORM.INV(RAND(),Inputs!$D$39,Inputs!$C$39)))-'Year Schedule'!$K$35+'Year Schedule'!$L$35)</f>
        <v>#VALUE!</v>
      </c>
      <c r="AI297" s="0" t="e">
        <f aca="true">MAX(0,AH297*(1+(_xlfn.NORM.INV(RAND(),Inputs!$D$39,Inputs!$C$39)))-'Year Schedule'!$K$36+'Year Schedule'!$L$36)</f>
        <v>#VALUE!</v>
      </c>
      <c r="AJ297" s="0" t="e">
        <f aca="true">MAX(0,AI297*(1+(_xlfn.NORM.INV(RAND(),Inputs!$D$39,Inputs!$C$39)))-'Year Schedule'!$K$37+'Year Schedule'!$L$37)</f>
        <v>#VALUE!</v>
      </c>
      <c r="AK297" s="0" t="e">
        <f aca="true">MAX(0,AJ297*(1+(_xlfn.NORM.INV(RAND(),Inputs!$D$39,Inputs!$C$39)))-'Year Schedule'!$K$38+'Year Schedule'!$L$38)</f>
        <v>#VALUE!</v>
      </c>
      <c r="AL297" s="0" t="e">
        <f aca="true">MAX(0,AK297*(1+(_xlfn.NORM.INV(RAND(),Inputs!$D$39,Inputs!$C$39)))-'Year Schedule'!$K$39+'Year Schedule'!$L$39)</f>
        <v>#VALUE!</v>
      </c>
      <c r="AM297" s="0" t="e">
        <f aca="true">MAX(0,AL297*(1+(_xlfn.NORM.INV(RAND(),Inputs!$D$39,Inputs!$C$39)))-'Year Schedule'!$K$40+'Year Schedule'!$L$40)</f>
        <v>#VALUE!</v>
      </c>
      <c r="AN297" s="0" t="e">
        <f aca="true">MAX(0,AM297*(1+(_xlfn.NORM.INV(RAND(),Inputs!$D$39,Inputs!$C$39)))-'Year Schedule'!$K$41+'Year Schedule'!$L$41)</f>
        <v>#VALUE!</v>
      </c>
      <c r="AO297" s="0" t="e">
        <f aca="true">MAX(0,AN297*(1+(_xlfn.NORM.INV(RAND(),Inputs!$D$39,Inputs!$C$39)))-'Year Schedule'!$K$42+'Year Schedule'!$L$42)</f>
        <v>#VALUE!</v>
      </c>
      <c r="AP297" s="0" t="e">
        <f aca="true">MAX(0,AO297*(1+(_xlfn.NORM.INV(RAND(),Inputs!$D$39,Inputs!$C$39)))-'Year Schedule'!$K$43+'Year Schedule'!$L$43)</f>
        <v>#VALUE!</v>
      </c>
      <c r="AQ297" s="0" t="e">
        <f aca="true">MAX(0,AP297*(1+(_xlfn.NORM.INV(RAND(),Inputs!$D$39,Inputs!$C$39)))-'Year Schedule'!$K$44+'Year Schedule'!$L$44)</f>
        <v>#VALUE!</v>
      </c>
      <c r="AR297" s="0" t="e">
        <f aca="true">MAX(0,AQ297*(1+(_xlfn.NORM.INV(RAND(),Inputs!$D$39,Inputs!$C$39)))-'Year Schedule'!$K$45+'Year Schedule'!$L$45)</f>
        <v>#VALUE!</v>
      </c>
      <c r="AS297" s="0" t="e">
        <f aca="true">MAX(0,AR297*(1+(_xlfn.NORM.INV(RAND(),Inputs!$D$39,Inputs!$C$39)))-'Year Schedule'!$K$46+'Year Schedule'!$L$46)</f>
        <v>#VALUE!</v>
      </c>
      <c r="AT297" s="0" t="e">
        <f aca="true">MAX(0,AS297*(1+(_xlfn.NORM.INV(RAND(),Inputs!$D$39,Inputs!$C$39)))-'Year Schedule'!$K$47+'Year Schedule'!$L$47)</f>
        <v>#VALUE!</v>
      </c>
      <c r="AU297" s="0" t="e">
        <f aca="true">MAX(0,AT297*(1+(_xlfn.NORM.INV(RAND(),Inputs!$D$39,Inputs!$C$39)))-'Year Schedule'!$K$48+'Year Schedule'!$L$48)</f>
        <v>#VALUE!</v>
      </c>
      <c r="AV297" s="0" t="e">
        <f aca="true">MAX(0,AU297*(1+(_xlfn.NORM.INV(RAND(),Inputs!$D$39,Inputs!$C$39)))-'Year Schedule'!$K$49+'Year Schedule'!$L$49)</f>
        <v>#VALUE!</v>
      </c>
      <c r="AW297" s="0" t="e">
        <f aca="true">MAX(0,AV297*(1+(_xlfn.NORM.INV(RAND(),Inputs!$D$39,Inputs!$C$39)))-'Year Schedule'!$K$50+'Year Schedule'!$L$50)</f>
        <v>#VALUE!</v>
      </c>
      <c r="AX297" s="0" t="e">
        <f aca="true">MAX(0,AW297*(1+(_xlfn.NORM.INV(RAND(),Inputs!$D$39,Inputs!$C$39)))-'Year Schedule'!$K$51+'Year Schedule'!$L$51)</f>
        <v>#VALUE!</v>
      </c>
      <c r="AY297" s="0" t="e">
        <f aca="true">MAX(0,AX297*(1+(_xlfn.NORM.INV(RAND(),Inputs!$D$39,Inputs!$C$39)))-'Year Schedule'!$K$52+'Year Schedule'!$L$52)</f>
        <v>#VALUE!</v>
      </c>
      <c r="AZ297" s="0" t="e">
        <f aca="true">MAX(0,AY297*(1+(_xlfn.NORM.INV(RAND(),Inputs!$D$39,Inputs!$C$39)))-'Year Schedule'!$K$53+'Year Schedule'!$L$53)</f>
        <v>#VALUE!</v>
      </c>
      <c r="BA297" s="0" t="e">
        <f aca="false">INDEX(C297:AZ297,1,Inputs!$C$6)</f>
        <v>#VALUE!</v>
      </c>
      <c r="BB297" s="0" t="n">
        <f aca="false">IFERROR(EXP(SUMPRODUCT(LN((C297:INDEX(C297:AZ297,1,Inputs!$C$6)+$C$1004:INDEX($C$1004:$AZ$1004,1,Inputs!$C$6))/B297:INDEX(B297:AY297,1,Inputs!$C$6)))/Inputs!$C$6)-1,-1)</f>
        <v>-1</v>
      </c>
    </row>
    <row r="298" customFormat="false" ht="15" hidden="false" customHeight="true" outlineLevel="0" collapsed="false">
      <c r="A298" s="0" t="n">
        <v>296</v>
      </c>
      <c r="B298" s="177" t="n">
        <f aca="false">Inputs!$C$38</f>
        <v>0</v>
      </c>
      <c r="C298" s="0" t="e">
        <f aca="true">MAX(0,B298*(1+(_xlfn.NORM.INV(RAND(),Inputs!$D$39,Inputs!$C$39)))-'Year Schedule'!$K$4+'Year Schedule'!$L$4)</f>
        <v>#VALUE!</v>
      </c>
      <c r="D298" s="0" t="e">
        <f aca="true">MAX(0,C298*(1+(_xlfn.NORM.INV(RAND(),Inputs!$D$39,Inputs!$C$39)))-'Year Schedule'!$K$5+'Year Schedule'!$L$5)</f>
        <v>#VALUE!</v>
      </c>
      <c r="E298" s="0" t="e">
        <f aca="true">MAX(0,D298*(1+(_xlfn.NORM.INV(RAND(),Inputs!$D$39,Inputs!$C$39)))-'Year Schedule'!$K$6+'Year Schedule'!$L$6)</f>
        <v>#VALUE!</v>
      </c>
      <c r="F298" s="0" t="e">
        <f aca="true">MAX(0,E298*(1+(_xlfn.NORM.INV(RAND(),Inputs!$D$39,Inputs!$C$39)))-'Year Schedule'!$K$7+'Year Schedule'!$L$7)</f>
        <v>#VALUE!</v>
      </c>
      <c r="G298" s="0" t="e">
        <f aca="true">MAX(0,F298*(1+(_xlfn.NORM.INV(RAND(),Inputs!$D$39,Inputs!$C$39)))-'Year Schedule'!$K$8+'Year Schedule'!$L$8)</f>
        <v>#VALUE!</v>
      </c>
      <c r="H298" s="0" t="e">
        <f aca="true">MAX(0,G298*(1+(_xlfn.NORM.INV(RAND(),Inputs!$D$39,Inputs!$C$39)))-'Year Schedule'!$K$9+'Year Schedule'!$L$9)</f>
        <v>#VALUE!</v>
      </c>
      <c r="I298" s="0" t="e">
        <f aca="true">MAX(0,H298*(1+(_xlfn.NORM.INV(RAND(),Inputs!$D$39,Inputs!$C$39)))-'Year Schedule'!$K$10+'Year Schedule'!$L$10)</f>
        <v>#VALUE!</v>
      </c>
      <c r="J298" s="0" t="e">
        <f aca="true">MAX(0,I298*(1+(_xlfn.NORM.INV(RAND(),Inputs!$D$39,Inputs!$C$39)))-'Year Schedule'!$K$11+'Year Schedule'!$L$11)</f>
        <v>#VALUE!</v>
      </c>
      <c r="K298" s="0" t="e">
        <f aca="true">MAX(0,J298*(1+(_xlfn.NORM.INV(RAND(),Inputs!$D$39,Inputs!$C$39)))-'Year Schedule'!$K$12+'Year Schedule'!$L$12)</f>
        <v>#VALUE!</v>
      </c>
      <c r="L298" s="0" t="e">
        <f aca="true">MAX(0,K298*(1+(_xlfn.NORM.INV(RAND(),Inputs!$D$39,Inputs!$C$39)))-'Year Schedule'!$K$13+'Year Schedule'!$L$13)</f>
        <v>#VALUE!</v>
      </c>
      <c r="M298" s="0" t="e">
        <f aca="true">MAX(0,L298*(1+(_xlfn.NORM.INV(RAND(),Inputs!$D$39,Inputs!$C$39)))-'Year Schedule'!$K$14+'Year Schedule'!$L$14)</f>
        <v>#VALUE!</v>
      </c>
      <c r="N298" s="0" t="e">
        <f aca="true">MAX(0,M298*(1+(_xlfn.NORM.INV(RAND(),Inputs!$D$39,Inputs!$C$39)))-'Year Schedule'!$K$15+'Year Schedule'!$L$15)</f>
        <v>#VALUE!</v>
      </c>
      <c r="O298" s="0" t="e">
        <f aca="true">MAX(0,N298*(1+(_xlfn.NORM.INV(RAND(),Inputs!$D$39,Inputs!$C$39)))-'Year Schedule'!$K$16+'Year Schedule'!$L$16)</f>
        <v>#VALUE!</v>
      </c>
      <c r="P298" s="0" t="e">
        <f aca="true">MAX(0,O298*(1+(_xlfn.NORM.INV(RAND(),Inputs!$D$39,Inputs!$C$39)))-'Year Schedule'!$K$17+'Year Schedule'!$L$17)</f>
        <v>#VALUE!</v>
      </c>
      <c r="Q298" s="0" t="e">
        <f aca="true">MAX(0,P298*(1+(_xlfn.NORM.INV(RAND(),Inputs!$D$39,Inputs!$C$39)))-'Year Schedule'!$K$18+'Year Schedule'!$L$18)</f>
        <v>#VALUE!</v>
      </c>
      <c r="R298" s="0" t="e">
        <f aca="true">MAX(0,Q298*(1+(_xlfn.NORM.INV(RAND(),Inputs!$D$39,Inputs!$C$39)))-'Year Schedule'!$K$19+'Year Schedule'!$L$19)</f>
        <v>#VALUE!</v>
      </c>
      <c r="S298" s="0" t="e">
        <f aca="true">MAX(0,R298*(1+(_xlfn.NORM.INV(RAND(),Inputs!$D$39,Inputs!$C$39)))-'Year Schedule'!$K$20+'Year Schedule'!$L$20)</f>
        <v>#VALUE!</v>
      </c>
      <c r="T298" s="0" t="e">
        <f aca="true">MAX(0,S298*(1+(_xlfn.NORM.INV(RAND(),Inputs!$D$39,Inputs!$C$39)))-'Year Schedule'!$K$21+'Year Schedule'!$L$21)</f>
        <v>#VALUE!</v>
      </c>
      <c r="U298" s="0" t="e">
        <f aca="true">MAX(0,T298*(1+(_xlfn.NORM.INV(RAND(),Inputs!$D$39,Inputs!$C$39)))-'Year Schedule'!$K$22+'Year Schedule'!$L$22)</f>
        <v>#VALUE!</v>
      </c>
      <c r="V298" s="0" t="e">
        <f aca="true">MAX(0,U298*(1+(_xlfn.NORM.INV(RAND(),Inputs!$D$39,Inputs!$C$39)))-'Year Schedule'!$K$23+'Year Schedule'!$L$23)</f>
        <v>#VALUE!</v>
      </c>
      <c r="W298" s="0" t="e">
        <f aca="true">MAX(0,V298*(1+(_xlfn.NORM.INV(RAND(),Inputs!$D$39,Inputs!$C$39)))-'Year Schedule'!$K$24+'Year Schedule'!$L$24)</f>
        <v>#VALUE!</v>
      </c>
      <c r="X298" s="0" t="e">
        <f aca="true">MAX(0,W298*(1+(_xlfn.NORM.INV(RAND(),Inputs!$D$39,Inputs!$C$39)))-'Year Schedule'!$K$25+'Year Schedule'!$L$25)</f>
        <v>#VALUE!</v>
      </c>
      <c r="Y298" s="0" t="e">
        <f aca="true">MAX(0,X298*(1+(_xlfn.NORM.INV(RAND(),Inputs!$D$39,Inputs!$C$39)))-'Year Schedule'!$K$26+'Year Schedule'!$L$26)</f>
        <v>#VALUE!</v>
      </c>
      <c r="Z298" s="0" t="e">
        <f aca="true">MAX(0,Y298*(1+(_xlfn.NORM.INV(RAND(),Inputs!$D$39,Inputs!$C$39)))-'Year Schedule'!$K$27+'Year Schedule'!$L$27)</f>
        <v>#VALUE!</v>
      </c>
      <c r="AA298" s="0" t="e">
        <f aca="true">MAX(0,Z298*(1+(_xlfn.NORM.INV(RAND(),Inputs!$D$39,Inputs!$C$39)))-'Year Schedule'!$K$28+'Year Schedule'!$L$28)</f>
        <v>#VALUE!</v>
      </c>
      <c r="AB298" s="0" t="e">
        <f aca="true">MAX(0,AA298*(1+(_xlfn.NORM.INV(RAND(),Inputs!$D$39,Inputs!$C$39)))-'Year Schedule'!$K$29+'Year Schedule'!$L$29)</f>
        <v>#VALUE!</v>
      </c>
      <c r="AC298" s="0" t="e">
        <f aca="true">MAX(0,AB298*(1+(_xlfn.NORM.INV(RAND(),Inputs!$D$39,Inputs!$C$39)))-'Year Schedule'!$K$30+'Year Schedule'!$L$30)</f>
        <v>#VALUE!</v>
      </c>
      <c r="AD298" s="0" t="e">
        <f aca="true">MAX(0,AC298*(1+(_xlfn.NORM.INV(RAND(),Inputs!$D$39,Inputs!$C$39)))-'Year Schedule'!$K$31+'Year Schedule'!$L$31)</f>
        <v>#VALUE!</v>
      </c>
      <c r="AE298" s="0" t="e">
        <f aca="true">MAX(0,AD298*(1+(_xlfn.NORM.INV(RAND(),Inputs!$D$39,Inputs!$C$39)))-'Year Schedule'!$K$32+'Year Schedule'!$L$32)</f>
        <v>#VALUE!</v>
      </c>
      <c r="AF298" s="0" t="e">
        <f aca="true">MAX(0,AE298*(1+(_xlfn.NORM.INV(RAND(),Inputs!$D$39,Inputs!$C$39)))-'Year Schedule'!$K$33+'Year Schedule'!$L$33)</f>
        <v>#VALUE!</v>
      </c>
      <c r="AG298" s="0" t="e">
        <f aca="true">MAX(0,AF298*(1+(_xlfn.NORM.INV(RAND(),Inputs!$D$39,Inputs!$C$39)))-'Year Schedule'!$K$34+'Year Schedule'!$L$34)</f>
        <v>#VALUE!</v>
      </c>
      <c r="AH298" s="0" t="e">
        <f aca="true">MAX(0,AG298*(1+(_xlfn.NORM.INV(RAND(),Inputs!$D$39,Inputs!$C$39)))-'Year Schedule'!$K$35+'Year Schedule'!$L$35)</f>
        <v>#VALUE!</v>
      </c>
      <c r="AI298" s="0" t="e">
        <f aca="true">MAX(0,AH298*(1+(_xlfn.NORM.INV(RAND(),Inputs!$D$39,Inputs!$C$39)))-'Year Schedule'!$K$36+'Year Schedule'!$L$36)</f>
        <v>#VALUE!</v>
      </c>
      <c r="AJ298" s="0" t="e">
        <f aca="true">MAX(0,AI298*(1+(_xlfn.NORM.INV(RAND(),Inputs!$D$39,Inputs!$C$39)))-'Year Schedule'!$K$37+'Year Schedule'!$L$37)</f>
        <v>#VALUE!</v>
      </c>
      <c r="AK298" s="0" t="e">
        <f aca="true">MAX(0,AJ298*(1+(_xlfn.NORM.INV(RAND(),Inputs!$D$39,Inputs!$C$39)))-'Year Schedule'!$K$38+'Year Schedule'!$L$38)</f>
        <v>#VALUE!</v>
      </c>
      <c r="AL298" s="0" t="e">
        <f aca="true">MAX(0,AK298*(1+(_xlfn.NORM.INV(RAND(),Inputs!$D$39,Inputs!$C$39)))-'Year Schedule'!$K$39+'Year Schedule'!$L$39)</f>
        <v>#VALUE!</v>
      </c>
      <c r="AM298" s="0" t="e">
        <f aca="true">MAX(0,AL298*(1+(_xlfn.NORM.INV(RAND(),Inputs!$D$39,Inputs!$C$39)))-'Year Schedule'!$K$40+'Year Schedule'!$L$40)</f>
        <v>#VALUE!</v>
      </c>
      <c r="AN298" s="0" t="e">
        <f aca="true">MAX(0,AM298*(1+(_xlfn.NORM.INV(RAND(),Inputs!$D$39,Inputs!$C$39)))-'Year Schedule'!$K$41+'Year Schedule'!$L$41)</f>
        <v>#VALUE!</v>
      </c>
      <c r="AO298" s="0" t="e">
        <f aca="true">MAX(0,AN298*(1+(_xlfn.NORM.INV(RAND(),Inputs!$D$39,Inputs!$C$39)))-'Year Schedule'!$K$42+'Year Schedule'!$L$42)</f>
        <v>#VALUE!</v>
      </c>
      <c r="AP298" s="0" t="e">
        <f aca="true">MAX(0,AO298*(1+(_xlfn.NORM.INV(RAND(),Inputs!$D$39,Inputs!$C$39)))-'Year Schedule'!$K$43+'Year Schedule'!$L$43)</f>
        <v>#VALUE!</v>
      </c>
      <c r="AQ298" s="0" t="e">
        <f aca="true">MAX(0,AP298*(1+(_xlfn.NORM.INV(RAND(),Inputs!$D$39,Inputs!$C$39)))-'Year Schedule'!$K$44+'Year Schedule'!$L$44)</f>
        <v>#VALUE!</v>
      </c>
      <c r="AR298" s="0" t="e">
        <f aca="true">MAX(0,AQ298*(1+(_xlfn.NORM.INV(RAND(),Inputs!$D$39,Inputs!$C$39)))-'Year Schedule'!$K$45+'Year Schedule'!$L$45)</f>
        <v>#VALUE!</v>
      </c>
      <c r="AS298" s="0" t="e">
        <f aca="true">MAX(0,AR298*(1+(_xlfn.NORM.INV(RAND(),Inputs!$D$39,Inputs!$C$39)))-'Year Schedule'!$K$46+'Year Schedule'!$L$46)</f>
        <v>#VALUE!</v>
      </c>
      <c r="AT298" s="0" t="e">
        <f aca="true">MAX(0,AS298*(1+(_xlfn.NORM.INV(RAND(),Inputs!$D$39,Inputs!$C$39)))-'Year Schedule'!$K$47+'Year Schedule'!$L$47)</f>
        <v>#VALUE!</v>
      </c>
      <c r="AU298" s="0" t="e">
        <f aca="true">MAX(0,AT298*(1+(_xlfn.NORM.INV(RAND(),Inputs!$D$39,Inputs!$C$39)))-'Year Schedule'!$K$48+'Year Schedule'!$L$48)</f>
        <v>#VALUE!</v>
      </c>
      <c r="AV298" s="0" t="e">
        <f aca="true">MAX(0,AU298*(1+(_xlfn.NORM.INV(RAND(),Inputs!$D$39,Inputs!$C$39)))-'Year Schedule'!$K$49+'Year Schedule'!$L$49)</f>
        <v>#VALUE!</v>
      </c>
      <c r="AW298" s="0" t="e">
        <f aca="true">MAX(0,AV298*(1+(_xlfn.NORM.INV(RAND(),Inputs!$D$39,Inputs!$C$39)))-'Year Schedule'!$K$50+'Year Schedule'!$L$50)</f>
        <v>#VALUE!</v>
      </c>
      <c r="AX298" s="0" t="e">
        <f aca="true">MAX(0,AW298*(1+(_xlfn.NORM.INV(RAND(),Inputs!$D$39,Inputs!$C$39)))-'Year Schedule'!$K$51+'Year Schedule'!$L$51)</f>
        <v>#VALUE!</v>
      </c>
      <c r="AY298" s="0" t="e">
        <f aca="true">MAX(0,AX298*(1+(_xlfn.NORM.INV(RAND(),Inputs!$D$39,Inputs!$C$39)))-'Year Schedule'!$K$52+'Year Schedule'!$L$52)</f>
        <v>#VALUE!</v>
      </c>
      <c r="AZ298" s="0" t="e">
        <f aca="true">MAX(0,AY298*(1+(_xlfn.NORM.INV(RAND(),Inputs!$D$39,Inputs!$C$39)))-'Year Schedule'!$K$53+'Year Schedule'!$L$53)</f>
        <v>#VALUE!</v>
      </c>
      <c r="BA298" s="0" t="e">
        <f aca="false">INDEX(C298:AZ298,1,Inputs!$C$6)</f>
        <v>#VALUE!</v>
      </c>
      <c r="BB298" s="0" t="n">
        <f aca="false">IFERROR(EXP(SUMPRODUCT(LN((C298:INDEX(C298:AZ298,1,Inputs!$C$6)+$C$1004:INDEX($C$1004:$AZ$1004,1,Inputs!$C$6))/B298:INDEX(B298:AY298,1,Inputs!$C$6)))/Inputs!$C$6)-1,-1)</f>
        <v>-1</v>
      </c>
    </row>
    <row r="299" customFormat="false" ht="15" hidden="false" customHeight="true" outlineLevel="0" collapsed="false">
      <c r="A299" s="0" t="n">
        <v>297</v>
      </c>
      <c r="B299" s="177" t="n">
        <f aca="false">Inputs!$C$38</f>
        <v>0</v>
      </c>
      <c r="C299" s="0" t="e">
        <f aca="true">MAX(0,B299*(1+(_xlfn.NORM.INV(RAND(),Inputs!$D$39,Inputs!$C$39)))-'Year Schedule'!$K$4+'Year Schedule'!$L$4)</f>
        <v>#VALUE!</v>
      </c>
      <c r="D299" s="0" t="e">
        <f aca="true">MAX(0,C299*(1+(_xlfn.NORM.INV(RAND(),Inputs!$D$39,Inputs!$C$39)))-'Year Schedule'!$K$5+'Year Schedule'!$L$5)</f>
        <v>#VALUE!</v>
      </c>
      <c r="E299" s="0" t="e">
        <f aca="true">MAX(0,D299*(1+(_xlfn.NORM.INV(RAND(),Inputs!$D$39,Inputs!$C$39)))-'Year Schedule'!$K$6+'Year Schedule'!$L$6)</f>
        <v>#VALUE!</v>
      </c>
      <c r="F299" s="0" t="e">
        <f aca="true">MAX(0,E299*(1+(_xlfn.NORM.INV(RAND(),Inputs!$D$39,Inputs!$C$39)))-'Year Schedule'!$K$7+'Year Schedule'!$L$7)</f>
        <v>#VALUE!</v>
      </c>
      <c r="G299" s="0" t="e">
        <f aca="true">MAX(0,F299*(1+(_xlfn.NORM.INV(RAND(),Inputs!$D$39,Inputs!$C$39)))-'Year Schedule'!$K$8+'Year Schedule'!$L$8)</f>
        <v>#VALUE!</v>
      </c>
      <c r="H299" s="0" t="e">
        <f aca="true">MAX(0,G299*(1+(_xlfn.NORM.INV(RAND(),Inputs!$D$39,Inputs!$C$39)))-'Year Schedule'!$K$9+'Year Schedule'!$L$9)</f>
        <v>#VALUE!</v>
      </c>
      <c r="I299" s="0" t="e">
        <f aca="true">MAX(0,H299*(1+(_xlfn.NORM.INV(RAND(),Inputs!$D$39,Inputs!$C$39)))-'Year Schedule'!$K$10+'Year Schedule'!$L$10)</f>
        <v>#VALUE!</v>
      </c>
      <c r="J299" s="0" t="e">
        <f aca="true">MAX(0,I299*(1+(_xlfn.NORM.INV(RAND(),Inputs!$D$39,Inputs!$C$39)))-'Year Schedule'!$K$11+'Year Schedule'!$L$11)</f>
        <v>#VALUE!</v>
      </c>
      <c r="K299" s="0" t="e">
        <f aca="true">MAX(0,J299*(1+(_xlfn.NORM.INV(RAND(),Inputs!$D$39,Inputs!$C$39)))-'Year Schedule'!$K$12+'Year Schedule'!$L$12)</f>
        <v>#VALUE!</v>
      </c>
      <c r="L299" s="0" t="e">
        <f aca="true">MAX(0,K299*(1+(_xlfn.NORM.INV(RAND(),Inputs!$D$39,Inputs!$C$39)))-'Year Schedule'!$K$13+'Year Schedule'!$L$13)</f>
        <v>#VALUE!</v>
      </c>
      <c r="M299" s="0" t="e">
        <f aca="true">MAX(0,L299*(1+(_xlfn.NORM.INV(RAND(),Inputs!$D$39,Inputs!$C$39)))-'Year Schedule'!$K$14+'Year Schedule'!$L$14)</f>
        <v>#VALUE!</v>
      </c>
      <c r="N299" s="0" t="e">
        <f aca="true">MAX(0,M299*(1+(_xlfn.NORM.INV(RAND(),Inputs!$D$39,Inputs!$C$39)))-'Year Schedule'!$K$15+'Year Schedule'!$L$15)</f>
        <v>#VALUE!</v>
      </c>
      <c r="O299" s="0" t="e">
        <f aca="true">MAX(0,N299*(1+(_xlfn.NORM.INV(RAND(),Inputs!$D$39,Inputs!$C$39)))-'Year Schedule'!$K$16+'Year Schedule'!$L$16)</f>
        <v>#VALUE!</v>
      </c>
      <c r="P299" s="0" t="e">
        <f aca="true">MAX(0,O299*(1+(_xlfn.NORM.INV(RAND(),Inputs!$D$39,Inputs!$C$39)))-'Year Schedule'!$K$17+'Year Schedule'!$L$17)</f>
        <v>#VALUE!</v>
      </c>
      <c r="Q299" s="0" t="e">
        <f aca="true">MAX(0,P299*(1+(_xlfn.NORM.INV(RAND(),Inputs!$D$39,Inputs!$C$39)))-'Year Schedule'!$K$18+'Year Schedule'!$L$18)</f>
        <v>#VALUE!</v>
      </c>
      <c r="R299" s="0" t="e">
        <f aca="true">MAX(0,Q299*(1+(_xlfn.NORM.INV(RAND(),Inputs!$D$39,Inputs!$C$39)))-'Year Schedule'!$K$19+'Year Schedule'!$L$19)</f>
        <v>#VALUE!</v>
      </c>
      <c r="S299" s="0" t="e">
        <f aca="true">MAX(0,R299*(1+(_xlfn.NORM.INV(RAND(),Inputs!$D$39,Inputs!$C$39)))-'Year Schedule'!$K$20+'Year Schedule'!$L$20)</f>
        <v>#VALUE!</v>
      </c>
      <c r="T299" s="0" t="e">
        <f aca="true">MAX(0,S299*(1+(_xlfn.NORM.INV(RAND(),Inputs!$D$39,Inputs!$C$39)))-'Year Schedule'!$K$21+'Year Schedule'!$L$21)</f>
        <v>#VALUE!</v>
      </c>
      <c r="U299" s="0" t="e">
        <f aca="true">MAX(0,T299*(1+(_xlfn.NORM.INV(RAND(),Inputs!$D$39,Inputs!$C$39)))-'Year Schedule'!$K$22+'Year Schedule'!$L$22)</f>
        <v>#VALUE!</v>
      </c>
      <c r="V299" s="0" t="e">
        <f aca="true">MAX(0,U299*(1+(_xlfn.NORM.INV(RAND(),Inputs!$D$39,Inputs!$C$39)))-'Year Schedule'!$K$23+'Year Schedule'!$L$23)</f>
        <v>#VALUE!</v>
      </c>
      <c r="W299" s="0" t="e">
        <f aca="true">MAX(0,V299*(1+(_xlfn.NORM.INV(RAND(),Inputs!$D$39,Inputs!$C$39)))-'Year Schedule'!$K$24+'Year Schedule'!$L$24)</f>
        <v>#VALUE!</v>
      </c>
      <c r="X299" s="0" t="e">
        <f aca="true">MAX(0,W299*(1+(_xlfn.NORM.INV(RAND(),Inputs!$D$39,Inputs!$C$39)))-'Year Schedule'!$K$25+'Year Schedule'!$L$25)</f>
        <v>#VALUE!</v>
      </c>
      <c r="Y299" s="0" t="e">
        <f aca="true">MAX(0,X299*(1+(_xlfn.NORM.INV(RAND(),Inputs!$D$39,Inputs!$C$39)))-'Year Schedule'!$K$26+'Year Schedule'!$L$26)</f>
        <v>#VALUE!</v>
      </c>
      <c r="Z299" s="0" t="e">
        <f aca="true">MAX(0,Y299*(1+(_xlfn.NORM.INV(RAND(),Inputs!$D$39,Inputs!$C$39)))-'Year Schedule'!$K$27+'Year Schedule'!$L$27)</f>
        <v>#VALUE!</v>
      </c>
      <c r="AA299" s="0" t="e">
        <f aca="true">MAX(0,Z299*(1+(_xlfn.NORM.INV(RAND(),Inputs!$D$39,Inputs!$C$39)))-'Year Schedule'!$K$28+'Year Schedule'!$L$28)</f>
        <v>#VALUE!</v>
      </c>
      <c r="AB299" s="0" t="e">
        <f aca="true">MAX(0,AA299*(1+(_xlfn.NORM.INV(RAND(),Inputs!$D$39,Inputs!$C$39)))-'Year Schedule'!$K$29+'Year Schedule'!$L$29)</f>
        <v>#VALUE!</v>
      </c>
      <c r="AC299" s="0" t="e">
        <f aca="true">MAX(0,AB299*(1+(_xlfn.NORM.INV(RAND(),Inputs!$D$39,Inputs!$C$39)))-'Year Schedule'!$K$30+'Year Schedule'!$L$30)</f>
        <v>#VALUE!</v>
      </c>
      <c r="AD299" s="0" t="e">
        <f aca="true">MAX(0,AC299*(1+(_xlfn.NORM.INV(RAND(),Inputs!$D$39,Inputs!$C$39)))-'Year Schedule'!$K$31+'Year Schedule'!$L$31)</f>
        <v>#VALUE!</v>
      </c>
      <c r="AE299" s="0" t="e">
        <f aca="true">MAX(0,AD299*(1+(_xlfn.NORM.INV(RAND(),Inputs!$D$39,Inputs!$C$39)))-'Year Schedule'!$K$32+'Year Schedule'!$L$32)</f>
        <v>#VALUE!</v>
      </c>
      <c r="AF299" s="0" t="e">
        <f aca="true">MAX(0,AE299*(1+(_xlfn.NORM.INV(RAND(),Inputs!$D$39,Inputs!$C$39)))-'Year Schedule'!$K$33+'Year Schedule'!$L$33)</f>
        <v>#VALUE!</v>
      </c>
      <c r="AG299" s="0" t="e">
        <f aca="true">MAX(0,AF299*(1+(_xlfn.NORM.INV(RAND(),Inputs!$D$39,Inputs!$C$39)))-'Year Schedule'!$K$34+'Year Schedule'!$L$34)</f>
        <v>#VALUE!</v>
      </c>
      <c r="AH299" s="0" t="e">
        <f aca="true">MAX(0,AG299*(1+(_xlfn.NORM.INV(RAND(),Inputs!$D$39,Inputs!$C$39)))-'Year Schedule'!$K$35+'Year Schedule'!$L$35)</f>
        <v>#VALUE!</v>
      </c>
      <c r="AI299" s="0" t="e">
        <f aca="true">MAX(0,AH299*(1+(_xlfn.NORM.INV(RAND(),Inputs!$D$39,Inputs!$C$39)))-'Year Schedule'!$K$36+'Year Schedule'!$L$36)</f>
        <v>#VALUE!</v>
      </c>
      <c r="AJ299" s="0" t="e">
        <f aca="true">MAX(0,AI299*(1+(_xlfn.NORM.INV(RAND(),Inputs!$D$39,Inputs!$C$39)))-'Year Schedule'!$K$37+'Year Schedule'!$L$37)</f>
        <v>#VALUE!</v>
      </c>
      <c r="AK299" s="0" t="e">
        <f aca="true">MAX(0,AJ299*(1+(_xlfn.NORM.INV(RAND(),Inputs!$D$39,Inputs!$C$39)))-'Year Schedule'!$K$38+'Year Schedule'!$L$38)</f>
        <v>#VALUE!</v>
      </c>
      <c r="AL299" s="0" t="e">
        <f aca="true">MAX(0,AK299*(1+(_xlfn.NORM.INV(RAND(),Inputs!$D$39,Inputs!$C$39)))-'Year Schedule'!$K$39+'Year Schedule'!$L$39)</f>
        <v>#VALUE!</v>
      </c>
      <c r="AM299" s="0" t="e">
        <f aca="true">MAX(0,AL299*(1+(_xlfn.NORM.INV(RAND(),Inputs!$D$39,Inputs!$C$39)))-'Year Schedule'!$K$40+'Year Schedule'!$L$40)</f>
        <v>#VALUE!</v>
      </c>
      <c r="AN299" s="0" t="e">
        <f aca="true">MAX(0,AM299*(1+(_xlfn.NORM.INV(RAND(),Inputs!$D$39,Inputs!$C$39)))-'Year Schedule'!$K$41+'Year Schedule'!$L$41)</f>
        <v>#VALUE!</v>
      </c>
      <c r="AO299" s="0" t="e">
        <f aca="true">MAX(0,AN299*(1+(_xlfn.NORM.INV(RAND(),Inputs!$D$39,Inputs!$C$39)))-'Year Schedule'!$K$42+'Year Schedule'!$L$42)</f>
        <v>#VALUE!</v>
      </c>
      <c r="AP299" s="0" t="e">
        <f aca="true">MAX(0,AO299*(1+(_xlfn.NORM.INV(RAND(),Inputs!$D$39,Inputs!$C$39)))-'Year Schedule'!$K$43+'Year Schedule'!$L$43)</f>
        <v>#VALUE!</v>
      </c>
      <c r="AQ299" s="0" t="e">
        <f aca="true">MAX(0,AP299*(1+(_xlfn.NORM.INV(RAND(),Inputs!$D$39,Inputs!$C$39)))-'Year Schedule'!$K$44+'Year Schedule'!$L$44)</f>
        <v>#VALUE!</v>
      </c>
      <c r="AR299" s="0" t="e">
        <f aca="true">MAX(0,AQ299*(1+(_xlfn.NORM.INV(RAND(),Inputs!$D$39,Inputs!$C$39)))-'Year Schedule'!$K$45+'Year Schedule'!$L$45)</f>
        <v>#VALUE!</v>
      </c>
      <c r="AS299" s="0" t="e">
        <f aca="true">MAX(0,AR299*(1+(_xlfn.NORM.INV(RAND(),Inputs!$D$39,Inputs!$C$39)))-'Year Schedule'!$K$46+'Year Schedule'!$L$46)</f>
        <v>#VALUE!</v>
      </c>
      <c r="AT299" s="0" t="e">
        <f aca="true">MAX(0,AS299*(1+(_xlfn.NORM.INV(RAND(),Inputs!$D$39,Inputs!$C$39)))-'Year Schedule'!$K$47+'Year Schedule'!$L$47)</f>
        <v>#VALUE!</v>
      </c>
      <c r="AU299" s="0" t="e">
        <f aca="true">MAX(0,AT299*(1+(_xlfn.NORM.INV(RAND(),Inputs!$D$39,Inputs!$C$39)))-'Year Schedule'!$K$48+'Year Schedule'!$L$48)</f>
        <v>#VALUE!</v>
      </c>
      <c r="AV299" s="0" t="e">
        <f aca="true">MAX(0,AU299*(1+(_xlfn.NORM.INV(RAND(),Inputs!$D$39,Inputs!$C$39)))-'Year Schedule'!$K$49+'Year Schedule'!$L$49)</f>
        <v>#VALUE!</v>
      </c>
      <c r="AW299" s="0" t="e">
        <f aca="true">MAX(0,AV299*(1+(_xlfn.NORM.INV(RAND(),Inputs!$D$39,Inputs!$C$39)))-'Year Schedule'!$K$50+'Year Schedule'!$L$50)</f>
        <v>#VALUE!</v>
      </c>
      <c r="AX299" s="0" t="e">
        <f aca="true">MAX(0,AW299*(1+(_xlfn.NORM.INV(RAND(),Inputs!$D$39,Inputs!$C$39)))-'Year Schedule'!$K$51+'Year Schedule'!$L$51)</f>
        <v>#VALUE!</v>
      </c>
      <c r="AY299" s="0" t="e">
        <f aca="true">MAX(0,AX299*(1+(_xlfn.NORM.INV(RAND(),Inputs!$D$39,Inputs!$C$39)))-'Year Schedule'!$K$52+'Year Schedule'!$L$52)</f>
        <v>#VALUE!</v>
      </c>
      <c r="AZ299" s="0" t="e">
        <f aca="true">MAX(0,AY299*(1+(_xlfn.NORM.INV(RAND(),Inputs!$D$39,Inputs!$C$39)))-'Year Schedule'!$K$53+'Year Schedule'!$L$53)</f>
        <v>#VALUE!</v>
      </c>
      <c r="BA299" s="0" t="e">
        <f aca="false">INDEX(C299:AZ299,1,Inputs!$C$6)</f>
        <v>#VALUE!</v>
      </c>
      <c r="BB299" s="0" t="n">
        <f aca="false">IFERROR(EXP(SUMPRODUCT(LN((C299:INDEX(C299:AZ299,1,Inputs!$C$6)+$C$1004:INDEX($C$1004:$AZ$1004,1,Inputs!$C$6))/B299:INDEX(B299:AY299,1,Inputs!$C$6)))/Inputs!$C$6)-1,-1)</f>
        <v>-1</v>
      </c>
    </row>
    <row r="300" customFormat="false" ht="15" hidden="false" customHeight="true" outlineLevel="0" collapsed="false">
      <c r="A300" s="0" t="n">
        <v>298</v>
      </c>
      <c r="B300" s="177" t="n">
        <f aca="false">Inputs!$C$38</f>
        <v>0</v>
      </c>
      <c r="C300" s="0" t="e">
        <f aca="true">MAX(0,B300*(1+(_xlfn.NORM.INV(RAND(),Inputs!$D$39,Inputs!$C$39)))-'Year Schedule'!$K$4+'Year Schedule'!$L$4)</f>
        <v>#VALUE!</v>
      </c>
      <c r="D300" s="0" t="e">
        <f aca="true">MAX(0,C300*(1+(_xlfn.NORM.INV(RAND(),Inputs!$D$39,Inputs!$C$39)))-'Year Schedule'!$K$5+'Year Schedule'!$L$5)</f>
        <v>#VALUE!</v>
      </c>
      <c r="E300" s="0" t="e">
        <f aca="true">MAX(0,D300*(1+(_xlfn.NORM.INV(RAND(),Inputs!$D$39,Inputs!$C$39)))-'Year Schedule'!$K$6+'Year Schedule'!$L$6)</f>
        <v>#VALUE!</v>
      </c>
      <c r="F300" s="0" t="e">
        <f aca="true">MAX(0,E300*(1+(_xlfn.NORM.INV(RAND(),Inputs!$D$39,Inputs!$C$39)))-'Year Schedule'!$K$7+'Year Schedule'!$L$7)</f>
        <v>#VALUE!</v>
      </c>
      <c r="G300" s="0" t="e">
        <f aca="true">MAX(0,F300*(1+(_xlfn.NORM.INV(RAND(),Inputs!$D$39,Inputs!$C$39)))-'Year Schedule'!$K$8+'Year Schedule'!$L$8)</f>
        <v>#VALUE!</v>
      </c>
      <c r="H300" s="0" t="e">
        <f aca="true">MAX(0,G300*(1+(_xlfn.NORM.INV(RAND(),Inputs!$D$39,Inputs!$C$39)))-'Year Schedule'!$K$9+'Year Schedule'!$L$9)</f>
        <v>#VALUE!</v>
      </c>
      <c r="I300" s="0" t="e">
        <f aca="true">MAX(0,H300*(1+(_xlfn.NORM.INV(RAND(),Inputs!$D$39,Inputs!$C$39)))-'Year Schedule'!$K$10+'Year Schedule'!$L$10)</f>
        <v>#VALUE!</v>
      </c>
      <c r="J300" s="0" t="e">
        <f aca="true">MAX(0,I300*(1+(_xlfn.NORM.INV(RAND(),Inputs!$D$39,Inputs!$C$39)))-'Year Schedule'!$K$11+'Year Schedule'!$L$11)</f>
        <v>#VALUE!</v>
      </c>
      <c r="K300" s="0" t="e">
        <f aca="true">MAX(0,J300*(1+(_xlfn.NORM.INV(RAND(),Inputs!$D$39,Inputs!$C$39)))-'Year Schedule'!$K$12+'Year Schedule'!$L$12)</f>
        <v>#VALUE!</v>
      </c>
      <c r="L300" s="0" t="e">
        <f aca="true">MAX(0,K300*(1+(_xlfn.NORM.INV(RAND(),Inputs!$D$39,Inputs!$C$39)))-'Year Schedule'!$K$13+'Year Schedule'!$L$13)</f>
        <v>#VALUE!</v>
      </c>
      <c r="M300" s="0" t="e">
        <f aca="true">MAX(0,L300*(1+(_xlfn.NORM.INV(RAND(),Inputs!$D$39,Inputs!$C$39)))-'Year Schedule'!$K$14+'Year Schedule'!$L$14)</f>
        <v>#VALUE!</v>
      </c>
      <c r="N300" s="0" t="e">
        <f aca="true">MAX(0,M300*(1+(_xlfn.NORM.INV(RAND(),Inputs!$D$39,Inputs!$C$39)))-'Year Schedule'!$K$15+'Year Schedule'!$L$15)</f>
        <v>#VALUE!</v>
      </c>
      <c r="O300" s="0" t="e">
        <f aca="true">MAX(0,N300*(1+(_xlfn.NORM.INV(RAND(),Inputs!$D$39,Inputs!$C$39)))-'Year Schedule'!$K$16+'Year Schedule'!$L$16)</f>
        <v>#VALUE!</v>
      </c>
      <c r="P300" s="0" t="e">
        <f aca="true">MAX(0,O300*(1+(_xlfn.NORM.INV(RAND(),Inputs!$D$39,Inputs!$C$39)))-'Year Schedule'!$K$17+'Year Schedule'!$L$17)</f>
        <v>#VALUE!</v>
      </c>
      <c r="Q300" s="0" t="e">
        <f aca="true">MAX(0,P300*(1+(_xlfn.NORM.INV(RAND(),Inputs!$D$39,Inputs!$C$39)))-'Year Schedule'!$K$18+'Year Schedule'!$L$18)</f>
        <v>#VALUE!</v>
      </c>
      <c r="R300" s="0" t="e">
        <f aca="true">MAX(0,Q300*(1+(_xlfn.NORM.INV(RAND(),Inputs!$D$39,Inputs!$C$39)))-'Year Schedule'!$K$19+'Year Schedule'!$L$19)</f>
        <v>#VALUE!</v>
      </c>
      <c r="S300" s="0" t="e">
        <f aca="true">MAX(0,R300*(1+(_xlfn.NORM.INV(RAND(),Inputs!$D$39,Inputs!$C$39)))-'Year Schedule'!$K$20+'Year Schedule'!$L$20)</f>
        <v>#VALUE!</v>
      </c>
      <c r="T300" s="0" t="e">
        <f aca="true">MAX(0,S300*(1+(_xlfn.NORM.INV(RAND(),Inputs!$D$39,Inputs!$C$39)))-'Year Schedule'!$K$21+'Year Schedule'!$L$21)</f>
        <v>#VALUE!</v>
      </c>
      <c r="U300" s="0" t="e">
        <f aca="true">MAX(0,T300*(1+(_xlfn.NORM.INV(RAND(),Inputs!$D$39,Inputs!$C$39)))-'Year Schedule'!$K$22+'Year Schedule'!$L$22)</f>
        <v>#VALUE!</v>
      </c>
      <c r="V300" s="0" t="e">
        <f aca="true">MAX(0,U300*(1+(_xlfn.NORM.INV(RAND(),Inputs!$D$39,Inputs!$C$39)))-'Year Schedule'!$K$23+'Year Schedule'!$L$23)</f>
        <v>#VALUE!</v>
      </c>
      <c r="W300" s="0" t="e">
        <f aca="true">MAX(0,V300*(1+(_xlfn.NORM.INV(RAND(),Inputs!$D$39,Inputs!$C$39)))-'Year Schedule'!$K$24+'Year Schedule'!$L$24)</f>
        <v>#VALUE!</v>
      </c>
      <c r="X300" s="0" t="e">
        <f aca="true">MAX(0,W300*(1+(_xlfn.NORM.INV(RAND(),Inputs!$D$39,Inputs!$C$39)))-'Year Schedule'!$K$25+'Year Schedule'!$L$25)</f>
        <v>#VALUE!</v>
      </c>
      <c r="Y300" s="0" t="e">
        <f aca="true">MAX(0,X300*(1+(_xlfn.NORM.INV(RAND(),Inputs!$D$39,Inputs!$C$39)))-'Year Schedule'!$K$26+'Year Schedule'!$L$26)</f>
        <v>#VALUE!</v>
      </c>
      <c r="Z300" s="0" t="e">
        <f aca="true">MAX(0,Y300*(1+(_xlfn.NORM.INV(RAND(),Inputs!$D$39,Inputs!$C$39)))-'Year Schedule'!$K$27+'Year Schedule'!$L$27)</f>
        <v>#VALUE!</v>
      </c>
      <c r="AA300" s="0" t="e">
        <f aca="true">MAX(0,Z300*(1+(_xlfn.NORM.INV(RAND(),Inputs!$D$39,Inputs!$C$39)))-'Year Schedule'!$K$28+'Year Schedule'!$L$28)</f>
        <v>#VALUE!</v>
      </c>
      <c r="AB300" s="0" t="e">
        <f aca="true">MAX(0,AA300*(1+(_xlfn.NORM.INV(RAND(),Inputs!$D$39,Inputs!$C$39)))-'Year Schedule'!$K$29+'Year Schedule'!$L$29)</f>
        <v>#VALUE!</v>
      </c>
      <c r="AC300" s="0" t="e">
        <f aca="true">MAX(0,AB300*(1+(_xlfn.NORM.INV(RAND(),Inputs!$D$39,Inputs!$C$39)))-'Year Schedule'!$K$30+'Year Schedule'!$L$30)</f>
        <v>#VALUE!</v>
      </c>
      <c r="AD300" s="0" t="e">
        <f aca="true">MAX(0,AC300*(1+(_xlfn.NORM.INV(RAND(),Inputs!$D$39,Inputs!$C$39)))-'Year Schedule'!$K$31+'Year Schedule'!$L$31)</f>
        <v>#VALUE!</v>
      </c>
      <c r="AE300" s="0" t="e">
        <f aca="true">MAX(0,AD300*(1+(_xlfn.NORM.INV(RAND(),Inputs!$D$39,Inputs!$C$39)))-'Year Schedule'!$K$32+'Year Schedule'!$L$32)</f>
        <v>#VALUE!</v>
      </c>
      <c r="AF300" s="0" t="e">
        <f aca="true">MAX(0,AE300*(1+(_xlfn.NORM.INV(RAND(),Inputs!$D$39,Inputs!$C$39)))-'Year Schedule'!$K$33+'Year Schedule'!$L$33)</f>
        <v>#VALUE!</v>
      </c>
      <c r="AG300" s="0" t="e">
        <f aca="true">MAX(0,AF300*(1+(_xlfn.NORM.INV(RAND(),Inputs!$D$39,Inputs!$C$39)))-'Year Schedule'!$K$34+'Year Schedule'!$L$34)</f>
        <v>#VALUE!</v>
      </c>
      <c r="AH300" s="0" t="e">
        <f aca="true">MAX(0,AG300*(1+(_xlfn.NORM.INV(RAND(),Inputs!$D$39,Inputs!$C$39)))-'Year Schedule'!$K$35+'Year Schedule'!$L$35)</f>
        <v>#VALUE!</v>
      </c>
      <c r="AI300" s="0" t="e">
        <f aca="true">MAX(0,AH300*(1+(_xlfn.NORM.INV(RAND(),Inputs!$D$39,Inputs!$C$39)))-'Year Schedule'!$K$36+'Year Schedule'!$L$36)</f>
        <v>#VALUE!</v>
      </c>
      <c r="AJ300" s="0" t="e">
        <f aca="true">MAX(0,AI300*(1+(_xlfn.NORM.INV(RAND(),Inputs!$D$39,Inputs!$C$39)))-'Year Schedule'!$K$37+'Year Schedule'!$L$37)</f>
        <v>#VALUE!</v>
      </c>
      <c r="AK300" s="0" t="e">
        <f aca="true">MAX(0,AJ300*(1+(_xlfn.NORM.INV(RAND(),Inputs!$D$39,Inputs!$C$39)))-'Year Schedule'!$K$38+'Year Schedule'!$L$38)</f>
        <v>#VALUE!</v>
      </c>
      <c r="AL300" s="0" t="e">
        <f aca="true">MAX(0,AK300*(1+(_xlfn.NORM.INV(RAND(),Inputs!$D$39,Inputs!$C$39)))-'Year Schedule'!$K$39+'Year Schedule'!$L$39)</f>
        <v>#VALUE!</v>
      </c>
      <c r="AM300" s="0" t="e">
        <f aca="true">MAX(0,AL300*(1+(_xlfn.NORM.INV(RAND(),Inputs!$D$39,Inputs!$C$39)))-'Year Schedule'!$K$40+'Year Schedule'!$L$40)</f>
        <v>#VALUE!</v>
      </c>
      <c r="AN300" s="0" t="e">
        <f aca="true">MAX(0,AM300*(1+(_xlfn.NORM.INV(RAND(),Inputs!$D$39,Inputs!$C$39)))-'Year Schedule'!$K$41+'Year Schedule'!$L$41)</f>
        <v>#VALUE!</v>
      </c>
      <c r="AO300" s="0" t="e">
        <f aca="true">MAX(0,AN300*(1+(_xlfn.NORM.INV(RAND(),Inputs!$D$39,Inputs!$C$39)))-'Year Schedule'!$K$42+'Year Schedule'!$L$42)</f>
        <v>#VALUE!</v>
      </c>
      <c r="AP300" s="0" t="e">
        <f aca="true">MAX(0,AO300*(1+(_xlfn.NORM.INV(RAND(),Inputs!$D$39,Inputs!$C$39)))-'Year Schedule'!$K$43+'Year Schedule'!$L$43)</f>
        <v>#VALUE!</v>
      </c>
      <c r="AQ300" s="0" t="e">
        <f aca="true">MAX(0,AP300*(1+(_xlfn.NORM.INV(RAND(),Inputs!$D$39,Inputs!$C$39)))-'Year Schedule'!$K$44+'Year Schedule'!$L$44)</f>
        <v>#VALUE!</v>
      </c>
      <c r="AR300" s="0" t="e">
        <f aca="true">MAX(0,AQ300*(1+(_xlfn.NORM.INV(RAND(),Inputs!$D$39,Inputs!$C$39)))-'Year Schedule'!$K$45+'Year Schedule'!$L$45)</f>
        <v>#VALUE!</v>
      </c>
      <c r="AS300" s="0" t="e">
        <f aca="true">MAX(0,AR300*(1+(_xlfn.NORM.INV(RAND(),Inputs!$D$39,Inputs!$C$39)))-'Year Schedule'!$K$46+'Year Schedule'!$L$46)</f>
        <v>#VALUE!</v>
      </c>
      <c r="AT300" s="0" t="e">
        <f aca="true">MAX(0,AS300*(1+(_xlfn.NORM.INV(RAND(),Inputs!$D$39,Inputs!$C$39)))-'Year Schedule'!$K$47+'Year Schedule'!$L$47)</f>
        <v>#VALUE!</v>
      </c>
      <c r="AU300" s="0" t="e">
        <f aca="true">MAX(0,AT300*(1+(_xlfn.NORM.INV(RAND(),Inputs!$D$39,Inputs!$C$39)))-'Year Schedule'!$K$48+'Year Schedule'!$L$48)</f>
        <v>#VALUE!</v>
      </c>
      <c r="AV300" s="0" t="e">
        <f aca="true">MAX(0,AU300*(1+(_xlfn.NORM.INV(RAND(),Inputs!$D$39,Inputs!$C$39)))-'Year Schedule'!$K$49+'Year Schedule'!$L$49)</f>
        <v>#VALUE!</v>
      </c>
      <c r="AW300" s="0" t="e">
        <f aca="true">MAX(0,AV300*(1+(_xlfn.NORM.INV(RAND(),Inputs!$D$39,Inputs!$C$39)))-'Year Schedule'!$K$50+'Year Schedule'!$L$50)</f>
        <v>#VALUE!</v>
      </c>
      <c r="AX300" s="0" t="e">
        <f aca="true">MAX(0,AW300*(1+(_xlfn.NORM.INV(RAND(),Inputs!$D$39,Inputs!$C$39)))-'Year Schedule'!$K$51+'Year Schedule'!$L$51)</f>
        <v>#VALUE!</v>
      </c>
      <c r="AY300" s="0" t="e">
        <f aca="true">MAX(0,AX300*(1+(_xlfn.NORM.INV(RAND(),Inputs!$D$39,Inputs!$C$39)))-'Year Schedule'!$K$52+'Year Schedule'!$L$52)</f>
        <v>#VALUE!</v>
      </c>
      <c r="AZ300" s="0" t="e">
        <f aca="true">MAX(0,AY300*(1+(_xlfn.NORM.INV(RAND(),Inputs!$D$39,Inputs!$C$39)))-'Year Schedule'!$K$53+'Year Schedule'!$L$53)</f>
        <v>#VALUE!</v>
      </c>
      <c r="BA300" s="0" t="e">
        <f aca="false">INDEX(C300:AZ300,1,Inputs!$C$6)</f>
        <v>#VALUE!</v>
      </c>
      <c r="BB300" s="0" t="n">
        <f aca="false">IFERROR(EXP(SUMPRODUCT(LN((C300:INDEX(C300:AZ300,1,Inputs!$C$6)+$C$1004:INDEX($C$1004:$AZ$1004,1,Inputs!$C$6))/B300:INDEX(B300:AY300,1,Inputs!$C$6)))/Inputs!$C$6)-1,-1)</f>
        <v>-1</v>
      </c>
    </row>
    <row r="301" customFormat="false" ht="15" hidden="false" customHeight="true" outlineLevel="0" collapsed="false">
      <c r="A301" s="0" t="n">
        <v>299</v>
      </c>
      <c r="B301" s="177" t="n">
        <f aca="false">Inputs!$C$38</f>
        <v>0</v>
      </c>
      <c r="C301" s="0" t="e">
        <f aca="true">MAX(0,B301*(1+(_xlfn.NORM.INV(RAND(),Inputs!$D$39,Inputs!$C$39)))-'Year Schedule'!$K$4+'Year Schedule'!$L$4)</f>
        <v>#VALUE!</v>
      </c>
      <c r="D301" s="0" t="e">
        <f aca="true">MAX(0,C301*(1+(_xlfn.NORM.INV(RAND(),Inputs!$D$39,Inputs!$C$39)))-'Year Schedule'!$K$5+'Year Schedule'!$L$5)</f>
        <v>#VALUE!</v>
      </c>
      <c r="E301" s="0" t="e">
        <f aca="true">MAX(0,D301*(1+(_xlfn.NORM.INV(RAND(),Inputs!$D$39,Inputs!$C$39)))-'Year Schedule'!$K$6+'Year Schedule'!$L$6)</f>
        <v>#VALUE!</v>
      </c>
      <c r="F301" s="0" t="e">
        <f aca="true">MAX(0,E301*(1+(_xlfn.NORM.INV(RAND(),Inputs!$D$39,Inputs!$C$39)))-'Year Schedule'!$K$7+'Year Schedule'!$L$7)</f>
        <v>#VALUE!</v>
      </c>
      <c r="G301" s="0" t="e">
        <f aca="true">MAX(0,F301*(1+(_xlfn.NORM.INV(RAND(),Inputs!$D$39,Inputs!$C$39)))-'Year Schedule'!$K$8+'Year Schedule'!$L$8)</f>
        <v>#VALUE!</v>
      </c>
      <c r="H301" s="0" t="e">
        <f aca="true">MAX(0,G301*(1+(_xlfn.NORM.INV(RAND(),Inputs!$D$39,Inputs!$C$39)))-'Year Schedule'!$K$9+'Year Schedule'!$L$9)</f>
        <v>#VALUE!</v>
      </c>
      <c r="I301" s="0" t="e">
        <f aca="true">MAX(0,H301*(1+(_xlfn.NORM.INV(RAND(),Inputs!$D$39,Inputs!$C$39)))-'Year Schedule'!$K$10+'Year Schedule'!$L$10)</f>
        <v>#VALUE!</v>
      </c>
      <c r="J301" s="0" t="e">
        <f aca="true">MAX(0,I301*(1+(_xlfn.NORM.INV(RAND(),Inputs!$D$39,Inputs!$C$39)))-'Year Schedule'!$K$11+'Year Schedule'!$L$11)</f>
        <v>#VALUE!</v>
      </c>
      <c r="K301" s="0" t="e">
        <f aca="true">MAX(0,J301*(1+(_xlfn.NORM.INV(RAND(),Inputs!$D$39,Inputs!$C$39)))-'Year Schedule'!$K$12+'Year Schedule'!$L$12)</f>
        <v>#VALUE!</v>
      </c>
      <c r="L301" s="0" t="e">
        <f aca="true">MAX(0,K301*(1+(_xlfn.NORM.INV(RAND(),Inputs!$D$39,Inputs!$C$39)))-'Year Schedule'!$K$13+'Year Schedule'!$L$13)</f>
        <v>#VALUE!</v>
      </c>
      <c r="M301" s="0" t="e">
        <f aca="true">MAX(0,L301*(1+(_xlfn.NORM.INV(RAND(),Inputs!$D$39,Inputs!$C$39)))-'Year Schedule'!$K$14+'Year Schedule'!$L$14)</f>
        <v>#VALUE!</v>
      </c>
      <c r="N301" s="0" t="e">
        <f aca="true">MAX(0,M301*(1+(_xlfn.NORM.INV(RAND(),Inputs!$D$39,Inputs!$C$39)))-'Year Schedule'!$K$15+'Year Schedule'!$L$15)</f>
        <v>#VALUE!</v>
      </c>
      <c r="O301" s="0" t="e">
        <f aca="true">MAX(0,N301*(1+(_xlfn.NORM.INV(RAND(),Inputs!$D$39,Inputs!$C$39)))-'Year Schedule'!$K$16+'Year Schedule'!$L$16)</f>
        <v>#VALUE!</v>
      </c>
      <c r="P301" s="0" t="e">
        <f aca="true">MAX(0,O301*(1+(_xlfn.NORM.INV(RAND(),Inputs!$D$39,Inputs!$C$39)))-'Year Schedule'!$K$17+'Year Schedule'!$L$17)</f>
        <v>#VALUE!</v>
      </c>
      <c r="Q301" s="0" t="e">
        <f aca="true">MAX(0,P301*(1+(_xlfn.NORM.INV(RAND(),Inputs!$D$39,Inputs!$C$39)))-'Year Schedule'!$K$18+'Year Schedule'!$L$18)</f>
        <v>#VALUE!</v>
      </c>
      <c r="R301" s="0" t="e">
        <f aca="true">MAX(0,Q301*(1+(_xlfn.NORM.INV(RAND(),Inputs!$D$39,Inputs!$C$39)))-'Year Schedule'!$K$19+'Year Schedule'!$L$19)</f>
        <v>#VALUE!</v>
      </c>
      <c r="S301" s="0" t="e">
        <f aca="true">MAX(0,R301*(1+(_xlfn.NORM.INV(RAND(),Inputs!$D$39,Inputs!$C$39)))-'Year Schedule'!$K$20+'Year Schedule'!$L$20)</f>
        <v>#VALUE!</v>
      </c>
      <c r="T301" s="0" t="e">
        <f aca="true">MAX(0,S301*(1+(_xlfn.NORM.INV(RAND(),Inputs!$D$39,Inputs!$C$39)))-'Year Schedule'!$K$21+'Year Schedule'!$L$21)</f>
        <v>#VALUE!</v>
      </c>
      <c r="U301" s="0" t="e">
        <f aca="true">MAX(0,T301*(1+(_xlfn.NORM.INV(RAND(),Inputs!$D$39,Inputs!$C$39)))-'Year Schedule'!$K$22+'Year Schedule'!$L$22)</f>
        <v>#VALUE!</v>
      </c>
      <c r="V301" s="0" t="e">
        <f aca="true">MAX(0,U301*(1+(_xlfn.NORM.INV(RAND(),Inputs!$D$39,Inputs!$C$39)))-'Year Schedule'!$K$23+'Year Schedule'!$L$23)</f>
        <v>#VALUE!</v>
      </c>
      <c r="W301" s="0" t="e">
        <f aca="true">MAX(0,V301*(1+(_xlfn.NORM.INV(RAND(),Inputs!$D$39,Inputs!$C$39)))-'Year Schedule'!$K$24+'Year Schedule'!$L$24)</f>
        <v>#VALUE!</v>
      </c>
      <c r="X301" s="0" t="e">
        <f aca="true">MAX(0,W301*(1+(_xlfn.NORM.INV(RAND(),Inputs!$D$39,Inputs!$C$39)))-'Year Schedule'!$K$25+'Year Schedule'!$L$25)</f>
        <v>#VALUE!</v>
      </c>
      <c r="Y301" s="0" t="e">
        <f aca="true">MAX(0,X301*(1+(_xlfn.NORM.INV(RAND(),Inputs!$D$39,Inputs!$C$39)))-'Year Schedule'!$K$26+'Year Schedule'!$L$26)</f>
        <v>#VALUE!</v>
      </c>
      <c r="Z301" s="0" t="e">
        <f aca="true">MAX(0,Y301*(1+(_xlfn.NORM.INV(RAND(),Inputs!$D$39,Inputs!$C$39)))-'Year Schedule'!$K$27+'Year Schedule'!$L$27)</f>
        <v>#VALUE!</v>
      </c>
      <c r="AA301" s="0" t="e">
        <f aca="true">MAX(0,Z301*(1+(_xlfn.NORM.INV(RAND(),Inputs!$D$39,Inputs!$C$39)))-'Year Schedule'!$K$28+'Year Schedule'!$L$28)</f>
        <v>#VALUE!</v>
      </c>
      <c r="AB301" s="0" t="e">
        <f aca="true">MAX(0,AA301*(1+(_xlfn.NORM.INV(RAND(),Inputs!$D$39,Inputs!$C$39)))-'Year Schedule'!$K$29+'Year Schedule'!$L$29)</f>
        <v>#VALUE!</v>
      </c>
      <c r="AC301" s="0" t="e">
        <f aca="true">MAX(0,AB301*(1+(_xlfn.NORM.INV(RAND(),Inputs!$D$39,Inputs!$C$39)))-'Year Schedule'!$K$30+'Year Schedule'!$L$30)</f>
        <v>#VALUE!</v>
      </c>
      <c r="AD301" s="0" t="e">
        <f aca="true">MAX(0,AC301*(1+(_xlfn.NORM.INV(RAND(),Inputs!$D$39,Inputs!$C$39)))-'Year Schedule'!$K$31+'Year Schedule'!$L$31)</f>
        <v>#VALUE!</v>
      </c>
      <c r="AE301" s="0" t="e">
        <f aca="true">MAX(0,AD301*(1+(_xlfn.NORM.INV(RAND(),Inputs!$D$39,Inputs!$C$39)))-'Year Schedule'!$K$32+'Year Schedule'!$L$32)</f>
        <v>#VALUE!</v>
      </c>
      <c r="AF301" s="0" t="e">
        <f aca="true">MAX(0,AE301*(1+(_xlfn.NORM.INV(RAND(),Inputs!$D$39,Inputs!$C$39)))-'Year Schedule'!$K$33+'Year Schedule'!$L$33)</f>
        <v>#VALUE!</v>
      </c>
      <c r="AG301" s="0" t="e">
        <f aca="true">MAX(0,AF301*(1+(_xlfn.NORM.INV(RAND(),Inputs!$D$39,Inputs!$C$39)))-'Year Schedule'!$K$34+'Year Schedule'!$L$34)</f>
        <v>#VALUE!</v>
      </c>
      <c r="AH301" s="0" t="e">
        <f aca="true">MAX(0,AG301*(1+(_xlfn.NORM.INV(RAND(),Inputs!$D$39,Inputs!$C$39)))-'Year Schedule'!$K$35+'Year Schedule'!$L$35)</f>
        <v>#VALUE!</v>
      </c>
      <c r="AI301" s="0" t="e">
        <f aca="true">MAX(0,AH301*(1+(_xlfn.NORM.INV(RAND(),Inputs!$D$39,Inputs!$C$39)))-'Year Schedule'!$K$36+'Year Schedule'!$L$36)</f>
        <v>#VALUE!</v>
      </c>
      <c r="AJ301" s="0" t="e">
        <f aca="true">MAX(0,AI301*(1+(_xlfn.NORM.INV(RAND(),Inputs!$D$39,Inputs!$C$39)))-'Year Schedule'!$K$37+'Year Schedule'!$L$37)</f>
        <v>#VALUE!</v>
      </c>
      <c r="AK301" s="0" t="e">
        <f aca="true">MAX(0,AJ301*(1+(_xlfn.NORM.INV(RAND(),Inputs!$D$39,Inputs!$C$39)))-'Year Schedule'!$K$38+'Year Schedule'!$L$38)</f>
        <v>#VALUE!</v>
      </c>
      <c r="AL301" s="0" t="e">
        <f aca="true">MAX(0,AK301*(1+(_xlfn.NORM.INV(RAND(),Inputs!$D$39,Inputs!$C$39)))-'Year Schedule'!$K$39+'Year Schedule'!$L$39)</f>
        <v>#VALUE!</v>
      </c>
      <c r="AM301" s="0" t="e">
        <f aca="true">MAX(0,AL301*(1+(_xlfn.NORM.INV(RAND(),Inputs!$D$39,Inputs!$C$39)))-'Year Schedule'!$K$40+'Year Schedule'!$L$40)</f>
        <v>#VALUE!</v>
      </c>
      <c r="AN301" s="0" t="e">
        <f aca="true">MAX(0,AM301*(1+(_xlfn.NORM.INV(RAND(),Inputs!$D$39,Inputs!$C$39)))-'Year Schedule'!$K$41+'Year Schedule'!$L$41)</f>
        <v>#VALUE!</v>
      </c>
      <c r="AO301" s="0" t="e">
        <f aca="true">MAX(0,AN301*(1+(_xlfn.NORM.INV(RAND(),Inputs!$D$39,Inputs!$C$39)))-'Year Schedule'!$K$42+'Year Schedule'!$L$42)</f>
        <v>#VALUE!</v>
      </c>
      <c r="AP301" s="0" t="e">
        <f aca="true">MAX(0,AO301*(1+(_xlfn.NORM.INV(RAND(),Inputs!$D$39,Inputs!$C$39)))-'Year Schedule'!$K$43+'Year Schedule'!$L$43)</f>
        <v>#VALUE!</v>
      </c>
      <c r="AQ301" s="0" t="e">
        <f aca="true">MAX(0,AP301*(1+(_xlfn.NORM.INV(RAND(),Inputs!$D$39,Inputs!$C$39)))-'Year Schedule'!$K$44+'Year Schedule'!$L$44)</f>
        <v>#VALUE!</v>
      </c>
      <c r="AR301" s="0" t="e">
        <f aca="true">MAX(0,AQ301*(1+(_xlfn.NORM.INV(RAND(),Inputs!$D$39,Inputs!$C$39)))-'Year Schedule'!$K$45+'Year Schedule'!$L$45)</f>
        <v>#VALUE!</v>
      </c>
      <c r="AS301" s="0" t="e">
        <f aca="true">MAX(0,AR301*(1+(_xlfn.NORM.INV(RAND(),Inputs!$D$39,Inputs!$C$39)))-'Year Schedule'!$K$46+'Year Schedule'!$L$46)</f>
        <v>#VALUE!</v>
      </c>
      <c r="AT301" s="0" t="e">
        <f aca="true">MAX(0,AS301*(1+(_xlfn.NORM.INV(RAND(),Inputs!$D$39,Inputs!$C$39)))-'Year Schedule'!$K$47+'Year Schedule'!$L$47)</f>
        <v>#VALUE!</v>
      </c>
      <c r="AU301" s="0" t="e">
        <f aca="true">MAX(0,AT301*(1+(_xlfn.NORM.INV(RAND(),Inputs!$D$39,Inputs!$C$39)))-'Year Schedule'!$K$48+'Year Schedule'!$L$48)</f>
        <v>#VALUE!</v>
      </c>
      <c r="AV301" s="0" t="e">
        <f aca="true">MAX(0,AU301*(1+(_xlfn.NORM.INV(RAND(),Inputs!$D$39,Inputs!$C$39)))-'Year Schedule'!$K$49+'Year Schedule'!$L$49)</f>
        <v>#VALUE!</v>
      </c>
      <c r="AW301" s="0" t="e">
        <f aca="true">MAX(0,AV301*(1+(_xlfn.NORM.INV(RAND(),Inputs!$D$39,Inputs!$C$39)))-'Year Schedule'!$K$50+'Year Schedule'!$L$50)</f>
        <v>#VALUE!</v>
      </c>
      <c r="AX301" s="0" t="e">
        <f aca="true">MAX(0,AW301*(1+(_xlfn.NORM.INV(RAND(),Inputs!$D$39,Inputs!$C$39)))-'Year Schedule'!$K$51+'Year Schedule'!$L$51)</f>
        <v>#VALUE!</v>
      </c>
      <c r="AY301" s="0" t="e">
        <f aca="true">MAX(0,AX301*(1+(_xlfn.NORM.INV(RAND(),Inputs!$D$39,Inputs!$C$39)))-'Year Schedule'!$K$52+'Year Schedule'!$L$52)</f>
        <v>#VALUE!</v>
      </c>
      <c r="AZ301" s="0" t="e">
        <f aca="true">MAX(0,AY301*(1+(_xlfn.NORM.INV(RAND(),Inputs!$D$39,Inputs!$C$39)))-'Year Schedule'!$K$53+'Year Schedule'!$L$53)</f>
        <v>#VALUE!</v>
      </c>
      <c r="BA301" s="0" t="e">
        <f aca="false">INDEX(C301:AZ301,1,Inputs!$C$6)</f>
        <v>#VALUE!</v>
      </c>
      <c r="BB301" s="0" t="n">
        <f aca="false">IFERROR(EXP(SUMPRODUCT(LN((C301:INDEX(C301:AZ301,1,Inputs!$C$6)+$C$1004:INDEX($C$1004:$AZ$1004,1,Inputs!$C$6))/B301:INDEX(B301:AY301,1,Inputs!$C$6)))/Inputs!$C$6)-1,-1)</f>
        <v>-1</v>
      </c>
    </row>
    <row r="302" customFormat="false" ht="15" hidden="false" customHeight="true" outlineLevel="0" collapsed="false">
      <c r="A302" s="0" t="n">
        <v>300</v>
      </c>
      <c r="B302" s="177" t="n">
        <f aca="false">Inputs!$C$38</f>
        <v>0</v>
      </c>
      <c r="C302" s="0" t="e">
        <f aca="true">MAX(0,B302*(1+(_xlfn.NORM.INV(RAND(),Inputs!$D$39,Inputs!$C$39)))-'Year Schedule'!$K$4+'Year Schedule'!$L$4)</f>
        <v>#VALUE!</v>
      </c>
      <c r="D302" s="0" t="e">
        <f aca="true">MAX(0,C302*(1+(_xlfn.NORM.INV(RAND(),Inputs!$D$39,Inputs!$C$39)))-'Year Schedule'!$K$5+'Year Schedule'!$L$5)</f>
        <v>#VALUE!</v>
      </c>
      <c r="E302" s="0" t="e">
        <f aca="true">MAX(0,D302*(1+(_xlfn.NORM.INV(RAND(),Inputs!$D$39,Inputs!$C$39)))-'Year Schedule'!$K$6+'Year Schedule'!$L$6)</f>
        <v>#VALUE!</v>
      </c>
      <c r="F302" s="0" t="e">
        <f aca="true">MAX(0,E302*(1+(_xlfn.NORM.INV(RAND(),Inputs!$D$39,Inputs!$C$39)))-'Year Schedule'!$K$7+'Year Schedule'!$L$7)</f>
        <v>#VALUE!</v>
      </c>
      <c r="G302" s="0" t="e">
        <f aca="true">MAX(0,F302*(1+(_xlfn.NORM.INV(RAND(),Inputs!$D$39,Inputs!$C$39)))-'Year Schedule'!$K$8+'Year Schedule'!$L$8)</f>
        <v>#VALUE!</v>
      </c>
      <c r="H302" s="0" t="e">
        <f aca="true">MAX(0,G302*(1+(_xlfn.NORM.INV(RAND(),Inputs!$D$39,Inputs!$C$39)))-'Year Schedule'!$K$9+'Year Schedule'!$L$9)</f>
        <v>#VALUE!</v>
      </c>
      <c r="I302" s="0" t="e">
        <f aca="true">MAX(0,H302*(1+(_xlfn.NORM.INV(RAND(),Inputs!$D$39,Inputs!$C$39)))-'Year Schedule'!$K$10+'Year Schedule'!$L$10)</f>
        <v>#VALUE!</v>
      </c>
      <c r="J302" s="0" t="e">
        <f aca="true">MAX(0,I302*(1+(_xlfn.NORM.INV(RAND(),Inputs!$D$39,Inputs!$C$39)))-'Year Schedule'!$K$11+'Year Schedule'!$L$11)</f>
        <v>#VALUE!</v>
      </c>
      <c r="K302" s="0" t="e">
        <f aca="true">MAX(0,J302*(1+(_xlfn.NORM.INV(RAND(),Inputs!$D$39,Inputs!$C$39)))-'Year Schedule'!$K$12+'Year Schedule'!$L$12)</f>
        <v>#VALUE!</v>
      </c>
      <c r="L302" s="0" t="e">
        <f aca="true">MAX(0,K302*(1+(_xlfn.NORM.INV(RAND(),Inputs!$D$39,Inputs!$C$39)))-'Year Schedule'!$K$13+'Year Schedule'!$L$13)</f>
        <v>#VALUE!</v>
      </c>
      <c r="M302" s="0" t="e">
        <f aca="true">MAX(0,L302*(1+(_xlfn.NORM.INV(RAND(),Inputs!$D$39,Inputs!$C$39)))-'Year Schedule'!$K$14+'Year Schedule'!$L$14)</f>
        <v>#VALUE!</v>
      </c>
      <c r="N302" s="0" t="e">
        <f aca="true">MAX(0,M302*(1+(_xlfn.NORM.INV(RAND(),Inputs!$D$39,Inputs!$C$39)))-'Year Schedule'!$K$15+'Year Schedule'!$L$15)</f>
        <v>#VALUE!</v>
      </c>
      <c r="O302" s="0" t="e">
        <f aca="true">MAX(0,N302*(1+(_xlfn.NORM.INV(RAND(),Inputs!$D$39,Inputs!$C$39)))-'Year Schedule'!$K$16+'Year Schedule'!$L$16)</f>
        <v>#VALUE!</v>
      </c>
      <c r="P302" s="0" t="e">
        <f aca="true">MAX(0,O302*(1+(_xlfn.NORM.INV(RAND(),Inputs!$D$39,Inputs!$C$39)))-'Year Schedule'!$K$17+'Year Schedule'!$L$17)</f>
        <v>#VALUE!</v>
      </c>
      <c r="Q302" s="0" t="e">
        <f aca="true">MAX(0,P302*(1+(_xlfn.NORM.INV(RAND(),Inputs!$D$39,Inputs!$C$39)))-'Year Schedule'!$K$18+'Year Schedule'!$L$18)</f>
        <v>#VALUE!</v>
      </c>
      <c r="R302" s="0" t="e">
        <f aca="true">MAX(0,Q302*(1+(_xlfn.NORM.INV(RAND(),Inputs!$D$39,Inputs!$C$39)))-'Year Schedule'!$K$19+'Year Schedule'!$L$19)</f>
        <v>#VALUE!</v>
      </c>
      <c r="S302" s="0" t="e">
        <f aca="true">MAX(0,R302*(1+(_xlfn.NORM.INV(RAND(),Inputs!$D$39,Inputs!$C$39)))-'Year Schedule'!$K$20+'Year Schedule'!$L$20)</f>
        <v>#VALUE!</v>
      </c>
      <c r="T302" s="0" t="e">
        <f aca="true">MAX(0,S302*(1+(_xlfn.NORM.INV(RAND(),Inputs!$D$39,Inputs!$C$39)))-'Year Schedule'!$K$21+'Year Schedule'!$L$21)</f>
        <v>#VALUE!</v>
      </c>
      <c r="U302" s="0" t="e">
        <f aca="true">MAX(0,T302*(1+(_xlfn.NORM.INV(RAND(),Inputs!$D$39,Inputs!$C$39)))-'Year Schedule'!$K$22+'Year Schedule'!$L$22)</f>
        <v>#VALUE!</v>
      </c>
      <c r="V302" s="0" t="e">
        <f aca="true">MAX(0,U302*(1+(_xlfn.NORM.INV(RAND(),Inputs!$D$39,Inputs!$C$39)))-'Year Schedule'!$K$23+'Year Schedule'!$L$23)</f>
        <v>#VALUE!</v>
      </c>
      <c r="W302" s="0" t="e">
        <f aca="true">MAX(0,V302*(1+(_xlfn.NORM.INV(RAND(),Inputs!$D$39,Inputs!$C$39)))-'Year Schedule'!$K$24+'Year Schedule'!$L$24)</f>
        <v>#VALUE!</v>
      </c>
      <c r="X302" s="0" t="e">
        <f aca="true">MAX(0,W302*(1+(_xlfn.NORM.INV(RAND(),Inputs!$D$39,Inputs!$C$39)))-'Year Schedule'!$K$25+'Year Schedule'!$L$25)</f>
        <v>#VALUE!</v>
      </c>
      <c r="Y302" s="0" t="e">
        <f aca="true">MAX(0,X302*(1+(_xlfn.NORM.INV(RAND(),Inputs!$D$39,Inputs!$C$39)))-'Year Schedule'!$K$26+'Year Schedule'!$L$26)</f>
        <v>#VALUE!</v>
      </c>
      <c r="Z302" s="0" t="e">
        <f aca="true">MAX(0,Y302*(1+(_xlfn.NORM.INV(RAND(),Inputs!$D$39,Inputs!$C$39)))-'Year Schedule'!$K$27+'Year Schedule'!$L$27)</f>
        <v>#VALUE!</v>
      </c>
      <c r="AA302" s="0" t="e">
        <f aca="true">MAX(0,Z302*(1+(_xlfn.NORM.INV(RAND(),Inputs!$D$39,Inputs!$C$39)))-'Year Schedule'!$K$28+'Year Schedule'!$L$28)</f>
        <v>#VALUE!</v>
      </c>
      <c r="AB302" s="0" t="e">
        <f aca="true">MAX(0,AA302*(1+(_xlfn.NORM.INV(RAND(),Inputs!$D$39,Inputs!$C$39)))-'Year Schedule'!$K$29+'Year Schedule'!$L$29)</f>
        <v>#VALUE!</v>
      </c>
      <c r="AC302" s="0" t="e">
        <f aca="true">MAX(0,AB302*(1+(_xlfn.NORM.INV(RAND(),Inputs!$D$39,Inputs!$C$39)))-'Year Schedule'!$K$30+'Year Schedule'!$L$30)</f>
        <v>#VALUE!</v>
      </c>
      <c r="AD302" s="0" t="e">
        <f aca="true">MAX(0,AC302*(1+(_xlfn.NORM.INV(RAND(),Inputs!$D$39,Inputs!$C$39)))-'Year Schedule'!$K$31+'Year Schedule'!$L$31)</f>
        <v>#VALUE!</v>
      </c>
      <c r="AE302" s="0" t="e">
        <f aca="true">MAX(0,AD302*(1+(_xlfn.NORM.INV(RAND(),Inputs!$D$39,Inputs!$C$39)))-'Year Schedule'!$K$32+'Year Schedule'!$L$32)</f>
        <v>#VALUE!</v>
      </c>
      <c r="AF302" s="0" t="e">
        <f aca="true">MAX(0,AE302*(1+(_xlfn.NORM.INV(RAND(),Inputs!$D$39,Inputs!$C$39)))-'Year Schedule'!$K$33+'Year Schedule'!$L$33)</f>
        <v>#VALUE!</v>
      </c>
      <c r="AG302" s="0" t="e">
        <f aca="true">MAX(0,AF302*(1+(_xlfn.NORM.INV(RAND(),Inputs!$D$39,Inputs!$C$39)))-'Year Schedule'!$K$34+'Year Schedule'!$L$34)</f>
        <v>#VALUE!</v>
      </c>
      <c r="AH302" s="0" t="e">
        <f aca="true">MAX(0,AG302*(1+(_xlfn.NORM.INV(RAND(),Inputs!$D$39,Inputs!$C$39)))-'Year Schedule'!$K$35+'Year Schedule'!$L$35)</f>
        <v>#VALUE!</v>
      </c>
      <c r="AI302" s="0" t="e">
        <f aca="true">MAX(0,AH302*(1+(_xlfn.NORM.INV(RAND(),Inputs!$D$39,Inputs!$C$39)))-'Year Schedule'!$K$36+'Year Schedule'!$L$36)</f>
        <v>#VALUE!</v>
      </c>
      <c r="AJ302" s="0" t="e">
        <f aca="true">MAX(0,AI302*(1+(_xlfn.NORM.INV(RAND(),Inputs!$D$39,Inputs!$C$39)))-'Year Schedule'!$K$37+'Year Schedule'!$L$37)</f>
        <v>#VALUE!</v>
      </c>
      <c r="AK302" s="0" t="e">
        <f aca="true">MAX(0,AJ302*(1+(_xlfn.NORM.INV(RAND(),Inputs!$D$39,Inputs!$C$39)))-'Year Schedule'!$K$38+'Year Schedule'!$L$38)</f>
        <v>#VALUE!</v>
      </c>
      <c r="AL302" s="0" t="e">
        <f aca="true">MAX(0,AK302*(1+(_xlfn.NORM.INV(RAND(),Inputs!$D$39,Inputs!$C$39)))-'Year Schedule'!$K$39+'Year Schedule'!$L$39)</f>
        <v>#VALUE!</v>
      </c>
      <c r="AM302" s="0" t="e">
        <f aca="true">MAX(0,AL302*(1+(_xlfn.NORM.INV(RAND(),Inputs!$D$39,Inputs!$C$39)))-'Year Schedule'!$K$40+'Year Schedule'!$L$40)</f>
        <v>#VALUE!</v>
      </c>
      <c r="AN302" s="0" t="e">
        <f aca="true">MAX(0,AM302*(1+(_xlfn.NORM.INV(RAND(),Inputs!$D$39,Inputs!$C$39)))-'Year Schedule'!$K$41+'Year Schedule'!$L$41)</f>
        <v>#VALUE!</v>
      </c>
      <c r="AO302" s="0" t="e">
        <f aca="true">MAX(0,AN302*(1+(_xlfn.NORM.INV(RAND(),Inputs!$D$39,Inputs!$C$39)))-'Year Schedule'!$K$42+'Year Schedule'!$L$42)</f>
        <v>#VALUE!</v>
      </c>
      <c r="AP302" s="0" t="e">
        <f aca="true">MAX(0,AO302*(1+(_xlfn.NORM.INV(RAND(),Inputs!$D$39,Inputs!$C$39)))-'Year Schedule'!$K$43+'Year Schedule'!$L$43)</f>
        <v>#VALUE!</v>
      </c>
      <c r="AQ302" s="0" t="e">
        <f aca="true">MAX(0,AP302*(1+(_xlfn.NORM.INV(RAND(),Inputs!$D$39,Inputs!$C$39)))-'Year Schedule'!$K$44+'Year Schedule'!$L$44)</f>
        <v>#VALUE!</v>
      </c>
      <c r="AR302" s="0" t="e">
        <f aca="true">MAX(0,AQ302*(1+(_xlfn.NORM.INV(RAND(),Inputs!$D$39,Inputs!$C$39)))-'Year Schedule'!$K$45+'Year Schedule'!$L$45)</f>
        <v>#VALUE!</v>
      </c>
      <c r="AS302" s="0" t="e">
        <f aca="true">MAX(0,AR302*(1+(_xlfn.NORM.INV(RAND(),Inputs!$D$39,Inputs!$C$39)))-'Year Schedule'!$K$46+'Year Schedule'!$L$46)</f>
        <v>#VALUE!</v>
      </c>
      <c r="AT302" s="0" t="e">
        <f aca="true">MAX(0,AS302*(1+(_xlfn.NORM.INV(RAND(),Inputs!$D$39,Inputs!$C$39)))-'Year Schedule'!$K$47+'Year Schedule'!$L$47)</f>
        <v>#VALUE!</v>
      </c>
      <c r="AU302" s="0" t="e">
        <f aca="true">MAX(0,AT302*(1+(_xlfn.NORM.INV(RAND(),Inputs!$D$39,Inputs!$C$39)))-'Year Schedule'!$K$48+'Year Schedule'!$L$48)</f>
        <v>#VALUE!</v>
      </c>
      <c r="AV302" s="0" t="e">
        <f aca="true">MAX(0,AU302*(1+(_xlfn.NORM.INV(RAND(),Inputs!$D$39,Inputs!$C$39)))-'Year Schedule'!$K$49+'Year Schedule'!$L$49)</f>
        <v>#VALUE!</v>
      </c>
      <c r="AW302" s="0" t="e">
        <f aca="true">MAX(0,AV302*(1+(_xlfn.NORM.INV(RAND(),Inputs!$D$39,Inputs!$C$39)))-'Year Schedule'!$K$50+'Year Schedule'!$L$50)</f>
        <v>#VALUE!</v>
      </c>
      <c r="AX302" s="0" t="e">
        <f aca="true">MAX(0,AW302*(1+(_xlfn.NORM.INV(RAND(),Inputs!$D$39,Inputs!$C$39)))-'Year Schedule'!$K$51+'Year Schedule'!$L$51)</f>
        <v>#VALUE!</v>
      </c>
      <c r="AY302" s="0" t="e">
        <f aca="true">MAX(0,AX302*(1+(_xlfn.NORM.INV(RAND(),Inputs!$D$39,Inputs!$C$39)))-'Year Schedule'!$K$52+'Year Schedule'!$L$52)</f>
        <v>#VALUE!</v>
      </c>
      <c r="AZ302" s="0" t="e">
        <f aca="true">MAX(0,AY302*(1+(_xlfn.NORM.INV(RAND(),Inputs!$D$39,Inputs!$C$39)))-'Year Schedule'!$K$53+'Year Schedule'!$L$53)</f>
        <v>#VALUE!</v>
      </c>
      <c r="BA302" s="0" t="e">
        <f aca="false">INDEX(C302:AZ302,1,Inputs!$C$6)</f>
        <v>#VALUE!</v>
      </c>
      <c r="BB302" s="0" t="n">
        <f aca="false">IFERROR(EXP(SUMPRODUCT(LN((C302:INDEX(C302:AZ302,1,Inputs!$C$6)+$C$1004:INDEX($C$1004:$AZ$1004,1,Inputs!$C$6))/B302:INDEX(B302:AY302,1,Inputs!$C$6)))/Inputs!$C$6)-1,-1)</f>
        <v>-1</v>
      </c>
    </row>
    <row r="303" customFormat="false" ht="15" hidden="false" customHeight="true" outlineLevel="0" collapsed="false">
      <c r="A303" s="0" t="n">
        <v>301</v>
      </c>
      <c r="B303" s="177" t="n">
        <f aca="false">Inputs!$C$38</f>
        <v>0</v>
      </c>
      <c r="C303" s="0" t="e">
        <f aca="true">MAX(0,B303*(1+(_xlfn.NORM.INV(RAND(),Inputs!$D$39,Inputs!$C$39)))-'Year Schedule'!$K$4+'Year Schedule'!$L$4)</f>
        <v>#VALUE!</v>
      </c>
      <c r="D303" s="0" t="e">
        <f aca="true">MAX(0,C303*(1+(_xlfn.NORM.INV(RAND(),Inputs!$D$39,Inputs!$C$39)))-'Year Schedule'!$K$5+'Year Schedule'!$L$5)</f>
        <v>#VALUE!</v>
      </c>
      <c r="E303" s="0" t="e">
        <f aca="true">MAX(0,D303*(1+(_xlfn.NORM.INV(RAND(),Inputs!$D$39,Inputs!$C$39)))-'Year Schedule'!$K$6+'Year Schedule'!$L$6)</f>
        <v>#VALUE!</v>
      </c>
      <c r="F303" s="0" t="e">
        <f aca="true">MAX(0,E303*(1+(_xlfn.NORM.INV(RAND(),Inputs!$D$39,Inputs!$C$39)))-'Year Schedule'!$K$7+'Year Schedule'!$L$7)</f>
        <v>#VALUE!</v>
      </c>
      <c r="G303" s="0" t="e">
        <f aca="true">MAX(0,F303*(1+(_xlfn.NORM.INV(RAND(),Inputs!$D$39,Inputs!$C$39)))-'Year Schedule'!$K$8+'Year Schedule'!$L$8)</f>
        <v>#VALUE!</v>
      </c>
      <c r="H303" s="0" t="e">
        <f aca="true">MAX(0,G303*(1+(_xlfn.NORM.INV(RAND(),Inputs!$D$39,Inputs!$C$39)))-'Year Schedule'!$K$9+'Year Schedule'!$L$9)</f>
        <v>#VALUE!</v>
      </c>
      <c r="I303" s="0" t="e">
        <f aca="true">MAX(0,H303*(1+(_xlfn.NORM.INV(RAND(),Inputs!$D$39,Inputs!$C$39)))-'Year Schedule'!$K$10+'Year Schedule'!$L$10)</f>
        <v>#VALUE!</v>
      </c>
      <c r="J303" s="0" t="e">
        <f aca="true">MAX(0,I303*(1+(_xlfn.NORM.INV(RAND(),Inputs!$D$39,Inputs!$C$39)))-'Year Schedule'!$K$11+'Year Schedule'!$L$11)</f>
        <v>#VALUE!</v>
      </c>
      <c r="K303" s="0" t="e">
        <f aca="true">MAX(0,J303*(1+(_xlfn.NORM.INV(RAND(),Inputs!$D$39,Inputs!$C$39)))-'Year Schedule'!$K$12+'Year Schedule'!$L$12)</f>
        <v>#VALUE!</v>
      </c>
      <c r="L303" s="0" t="e">
        <f aca="true">MAX(0,K303*(1+(_xlfn.NORM.INV(RAND(),Inputs!$D$39,Inputs!$C$39)))-'Year Schedule'!$K$13+'Year Schedule'!$L$13)</f>
        <v>#VALUE!</v>
      </c>
      <c r="M303" s="0" t="e">
        <f aca="true">MAX(0,L303*(1+(_xlfn.NORM.INV(RAND(),Inputs!$D$39,Inputs!$C$39)))-'Year Schedule'!$K$14+'Year Schedule'!$L$14)</f>
        <v>#VALUE!</v>
      </c>
      <c r="N303" s="0" t="e">
        <f aca="true">MAX(0,M303*(1+(_xlfn.NORM.INV(RAND(),Inputs!$D$39,Inputs!$C$39)))-'Year Schedule'!$K$15+'Year Schedule'!$L$15)</f>
        <v>#VALUE!</v>
      </c>
      <c r="O303" s="0" t="e">
        <f aca="true">MAX(0,N303*(1+(_xlfn.NORM.INV(RAND(),Inputs!$D$39,Inputs!$C$39)))-'Year Schedule'!$K$16+'Year Schedule'!$L$16)</f>
        <v>#VALUE!</v>
      </c>
      <c r="P303" s="0" t="e">
        <f aca="true">MAX(0,O303*(1+(_xlfn.NORM.INV(RAND(),Inputs!$D$39,Inputs!$C$39)))-'Year Schedule'!$K$17+'Year Schedule'!$L$17)</f>
        <v>#VALUE!</v>
      </c>
      <c r="Q303" s="0" t="e">
        <f aca="true">MAX(0,P303*(1+(_xlfn.NORM.INV(RAND(),Inputs!$D$39,Inputs!$C$39)))-'Year Schedule'!$K$18+'Year Schedule'!$L$18)</f>
        <v>#VALUE!</v>
      </c>
      <c r="R303" s="0" t="e">
        <f aca="true">MAX(0,Q303*(1+(_xlfn.NORM.INV(RAND(),Inputs!$D$39,Inputs!$C$39)))-'Year Schedule'!$K$19+'Year Schedule'!$L$19)</f>
        <v>#VALUE!</v>
      </c>
      <c r="S303" s="0" t="e">
        <f aca="true">MAX(0,R303*(1+(_xlfn.NORM.INV(RAND(),Inputs!$D$39,Inputs!$C$39)))-'Year Schedule'!$K$20+'Year Schedule'!$L$20)</f>
        <v>#VALUE!</v>
      </c>
      <c r="T303" s="0" t="e">
        <f aca="true">MAX(0,S303*(1+(_xlfn.NORM.INV(RAND(),Inputs!$D$39,Inputs!$C$39)))-'Year Schedule'!$K$21+'Year Schedule'!$L$21)</f>
        <v>#VALUE!</v>
      </c>
      <c r="U303" s="0" t="e">
        <f aca="true">MAX(0,T303*(1+(_xlfn.NORM.INV(RAND(),Inputs!$D$39,Inputs!$C$39)))-'Year Schedule'!$K$22+'Year Schedule'!$L$22)</f>
        <v>#VALUE!</v>
      </c>
      <c r="V303" s="0" t="e">
        <f aca="true">MAX(0,U303*(1+(_xlfn.NORM.INV(RAND(),Inputs!$D$39,Inputs!$C$39)))-'Year Schedule'!$K$23+'Year Schedule'!$L$23)</f>
        <v>#VALUE!</v>
      </c>
      <c r="W303" s="0" t="e">
        <f aca="true">MAX(0,V303*(1+(_xlfn.NORM.INV(RAND(),Inputs!$D$39,Inputs!$C$39)))-'Year Schedule'!$K$24+'Year Schedule'!$L$24)</f>
        <v>#VALUE!</v>
      </c>
      <c r="X303" s="0" t="e">
        <f aca="true">MAX(0,W303*(1+(_xlfn.NORM.INV(RAND(),Inputs!$D$39,Inputs!$C$39)))-'Year Schedule'!$K$25+'Year Schedule'!$L$25)</f>
        <v>#VALUE!</v>
      </c>
      <c r="Y303" s="0" t="e">
        <f aca="true">MAX(0,X303*(1+(_xlfn.NORM.INV(RAND(),Inputs!$D$39,Inputs!$C$39)))-'Year Schedule'!$K$26+'Year Schedule'!$L$26)</f>
        <v>#VALUE!</v>
      </c>
      <c r="Z303" s="0" t="e">
        <f aca="true">MAX(0,Y303*(1+(_xlfn.NORM.INV(RAND(),Inputs!$D$39,Inputs!$C$39)))-'Year Schedule'!$K$27+'Year Schedule'!$L$27)</f>
        <v>#VALUE!</v>
      </c>
      <c r="AA303" s="0" t="e">
        <f aca="true">MAX(0,Z303*(1+(_xlfn.NORM.INV(RAND(),Inputs!$D$39,Inputs!$C$39)))-'Year Schedule'!$K$28+'Year Schedule'!$L$28)</f>
        <v>#VALUE!</v>
      </c>
      <c r="AB303" s="0" t="e">
        <f aca="true">MAX(0,AA303*(1+(_xlfn.NORM.INV(RAND(),Inputs!$D$39,Inputs!$C$39)))-'Year Schedule'!$K$29+'Year Schedule'!$L$29)</f>
        <v>#VALUE!</v>
      </c>
      <c r="AC303" s="0" t="e">
        <f aca="true">MAX(0,AB303*(1+(_xlfn.NORM.INV(RAND(),Inputs!$D$39,Inputs!$C$39)))-'Year Schedule'!$K$30+'Year Schedule'!$L$30)</f>
        <v>#VALUE!</v>
      </c>
      <c r="AD303" s="0" t="e">
        <f aca="true">MAX(0,AC303*(1+(_xlfn.NORM.INV(RAND(),Inputs!$D$39,Inputs!$C$39)))-'Year Schedule'!$K$31+'Year Schedule'!$L$31)</f>
        <v>#VALUE!</v>
      </c>
      <c r="AE303" s="0" t="e">
        <f aca="true">MAX(0,AD303*(1+(_xlfn.NORM.INV(RAND(),Inputs!$D$39,Inputs!$C$39)))-'Year Schedule'!$K$32+'Year Schedule'!$L$32)</f>
        <v>#VALUE!</v>
      </c>
      <c r="AF303" s="0" t="e">
        <f aca="true">MAX(0,AE303*(1+(_xlfn.NORM.INV(RAND(),Inputs!$D$39,Inputs!$C$39)))-'Year Schedule'!$K$33+'Year Schedule'!$L$33)</f>
        <v>#VALUE!</v>
      </c>
      <c r="AG303" s="0" t="e">
        <f aca="true">MAX(0,AF303*(1+(_xlfn.NORM.INV(RAND(),Inputs!$D$39,Inputs!$C$39)))-'Year Schedule'!$K$34+'Year Schedule'!$L$34)</f>
        <v>#VALUE!</v>
      </c>
      <c r="AH303" s="0" t="e">
        <f aca="true">MAX(0,AG303*(1+(_xlfn.NORM.INV(RAND(),Inputs!$D$39,Inputs!$C$39)))-'Year Schedule'!$K$35+'Year Schedule'!$L$35)</f>
        <v>#VALUE!</v>
      </c>
      <c r="AI303" s="0" t="e">
        <f aca="true">MAX(0,AH303*(1+(_xlfn.NORM.INV(RAND(),Inputs!$D$39,Inputs!$C$39)))-'Year Schedule'!$K$36+'Year Schedule'!$L$36)</f>
        <v>#VALUE!</v>
      </c>
      <c r="AJ303" s="0" t="e">
        <f aca="true">MAX(0,AI303*(1+(_xlfn.NORM.INV(RAND(),Inputs!$D$39,Inputs!$C$39)))-'Year Schedule'!$K$37+'Year Schedule'!$L$37)</f>
        <v>#VALUE!</v>
      </c>
      <c r="AK303" s="0" t="e">
        <f aca="true">MAX(0,AJ303*(1+(_xlfn.NORM.INV(RAND(),Inputs!$D$39,Inputs!$C$39)))-'Year Schedule'!$K$38+'Year Schedule'!$L$38)</f>
        <v>#VALUE!</v>
      </c>
      <c r="AL303" s="0" t="e">
        <f aca="true">MAX(0,AK303*(1+(_xlfn.NORM.INV(RAND(),Inputs!$D$39,Inputs!$C$39)))-'Year Schedule'!$K$39+'Year Schedule'!$L$39)</f>
        <v>#VALUE!</v>
      </c>
      <c r="AM303" s="0" t="e">
        <f aca="true">MAX(0,AL303*(1+(_xlfn.NORM.INV(RAND(),Inputs!$D$39,Inputs!$C$39)))-'Year Schedule'!$K$40+'Year Schedule'!$L$40)</f>
        <v>#VALUE!</v>
      </c>
      <c r="AN303" s="0" t="e">
        <f aca="true">MAX(0,AM303*(1+(_xlfn.NORM.INV(RAND(),Inputs!$D$39,Inputs!$C$39)))-'Year Schedule'!$K$41+'Year Schedule'!$L$41)</f>
        <v>#VALUE!</v>
      </c>
      <c r="AO303" s="0" t="e">
        <f aca="true">MAX(0,AN303*(1+(_xlfn.NORM.INV(RAND(),Inputs!$D$39,Inputs!$C$39)))-'Year Schedule'!$K$42+'Year Schedule'!$L$42)</f>
        <v>#VALUE!</v>
      </c>
      <c r="AP303" s="0" t="e">
        <f aca="true">MAX(0,AO303*(1+(_xlfn.NORM.INV(RAND(),Inputs!$D$39,Inputs!$C$39)))-'Year Schedule'!$K$43+'Year Schedule'!$L$43)</f>
        <v>#VALUE!</v>
      </c>
      <c r="AQ303" s="0" t="e">
        <f aca="true">MAX(0,AP303*(1+(_xlfn.NORM.INV(RAND(),Inputs!$D$39,Inputs!$C$39)))-'Year Schedule'!$K$44+'Year Schedule'!$L$44)</f>
        <v>#VALUE!</v>
      </c>
      <c r="AR303" s="0" t="e">
        <f aca="true">MAX(0,AQ303*(1+(_xlfn.NORM.INV(RAND(),Inputs!$D$39,Inputs!$C$39)))-'Year Schedule'!$K$45+'Year Schedule'!$L$45)</f>
        <v>#VALUE!</v>
      </c>
      <c r="AS303" s="0" t="e">
        <f aca="true">MAX(0,AR303*(1+(_xlfn.NORM.INV(RAND(),Inputs!$D$39,Inputs!$C$39)))-'Year Schedule'!$K$46+'Year Schedule'!$L$46)</f>
        <v>#VALUE!</v>
      </c>
      <c r="AT303" s="0" t="e">
        <f aca="true">MAX(0,AS303*(1+(_xlfn.NORM.INV(RAND(),Inputs!$D$39,Inputs!$C$39)))-'Year Schedule'!$K$47+'Year Schedule'!$L$47)</f>
        <v>#VALUE!</v>
      </c>
      <c r="AU303" s="0" t="e">
        <f aca="true">MAX(0,AT303*(1+(_xlfn.NORM.INV(RAND(),Inputs!$D$39,Inputs!$C$39)))-'Year Schedule'!$K$48+'Year Schedule'!$L$48)</f>
        <v>#VALUE!</v>
      </c>
      <c r="AV303" s="0" t="e">
        <f aca="true">MAX(0,AU303*(1+(_xlfn.NORM.INV(RAND(),Inputs!$D$39,Inputs!$C$39)))-'Year Schedule'!$K$49+'Year Schedule'!$L$49)</f>
        <v>#VALUE!</v>
      </c>
      <c r="AW303" s="0" t="e">
        <f aca="true">MAX(0,AV303*(1+(_xlfn.NORM.INV(RAND(),Inputs!$D$39,Inputs!$C$39)))-'Year Schedule'!$K$50+'Year Schedule'!$L$50)</f>
        <v>#VALUE!</v>
      </c>
      <c r="AX303" s="0" t="e">
        <f aca="true">MAX(0,AW303*(1+(_xlfn.NORM.INV(RAND(),Inputs!$D$39,Inputs!$C$39)))-'Year Schedule'!$K$51+'Year Schedule'!$L$51)</f>
        <v>#VALUE!</v>
      </c>
      <c r="AY303" s="0" t="e">
        <f aca="true">MAX(0,AX303*(1+(_xlfn.NORM.INV(RAND(),Inputs!$D$39,Inputs!$C$39)))-'Year Schedule'!$K$52+'Year Schedule'!$L$52)</f>
        <v>#VALUE!</v>
      </c>
      <c r="AZ303" s="0" t="e">
        <f aca="true">MAX(0,AY303*(1+(_xlfn.NORM.INV(RAND(),Inputs!$D$39,Inputs!$C$39)))-'Year Schedule'!$K$53+'Year Schedule'!$L$53)</f>
        <v>#VALUE!</v>
      </c>
      <c r="BA303" s="0" t="e">
        <f aca="false">INDEX(C303:AZ303,1,Inputs!$C$6)</f>
        <v>#VALUE!</v>
      </c>
      <c r="BB303" s="0" t="n">
        <f aca="false">IFERROR(EXP(SUMPRODUCT(LN((C303:INDEX(C303:AZ303,1,Inputs!$C$6)+$C$1004:INDEX($C$1004:$AZ$1004,1,Inputs!$C$6))/B303:INDEX(B303:AY303,1,Inputs!$C$6)))/Inputs!$C$6)-1,-1)</f>
        <v>-1</v>
      </c>
    </row>
    <row r="304" customFormat="false" ht="15" hidden="false" customHeight="true" outlineLevel="0" collapsed="false">
      <c r="A304" s="0" t="n">
        <v>302</v>
      </c>
      <c r="B304" s="177" t="n">
        <f aca="false">Inputs!$C$38</f>
        <v>0</v>
      </c>
      <c r="C304" s="0" t="e">
        <f aca="true">MAX(0,B304*(1+(_xlfn.NORM.INV(RAND(),Inputs!$D$39,Inputs!$C$39)))-'Year Schedule'!$K$4+'Year Schedule'!$L$4)</f>
        <v>#VALUE!</v>
      </c>
      <c r="D304" s="0" t="e">
        <f aca="true">MAX(0,C304*(1+(_xlfn.NORM.INV(RAND(),Inputs!$D$39,Inputs!$C$39)))-'Year Schedule'!$K$5+'Year Schedule'!$L$5)</f>
        <v>#VALUE!</v>
      </c>
      <c r="E304" s="0" t="e">
        <f aca="true">MAX(0,D304*(1+(_xlfn.NORM.INV(RAND(),Inputs!$D$39,Inputs!$C$39)))-'Year Schedule'!$K$6+'Year Schedule'!$L$6)</f>
        <v>#VALUE!</v>
      </c>
      <c r="F304" s="0" t="e">
        <f aca="true">MAX(0,E304*(1+(_xlfn.NORM.INV(RAND(),Inputs!$D$39,Inputs!$C$39)))-'Year Schedule'!$K$7+'Year Schedule'!$L$7)</f>
        <v>#VALUE!</v>
      </c>
      <c r="G304" s="0" t="e">
        <f aca="true">MAX(0,F304*(1+(_xlfn.NORM.INV(RAND(),Inputs!$D$39,Inputs!$C$39)))-'Year Schedule'!$K$8+'Year Schedule'!$L$8)</f>
        <v>#VALUE!</v>
      </c>
      <c r="H304" s="0" t="e">
        <f aca="true">MAX(0,G304*(1+(_xlfn.NORM.INV(RAND(),Inputs!$D$39,Inputs!$C$39)))-'Year Schedule'!$K$9+'Year Schedule'!$L$9)</f>
        <v>#VALUE!</v>
      </c>
      <c r="I304" s="0" t="e">
        <f aca="true">MAX(0,H304*(1+(_xlfn.NORM.INV(RAND(),Inputs!$D$39,Inputs!$C$39)))-'Year Schedule'!$K$10+'Year Schedule'!$L$10)</f>
        <v>#VALUE!</v>
      </c>
      <c r="J304" s="0" t="e">
        <f aca="true">MAX(0,I304*(1+(_xlfn.NORM.INV(RAND(),Inputs!$D$39,Inputs!$C$39)))-'Year Schedule'!$K$11+'Year Schedule'!$L$11)</f>
        <v>#VALUE!</v>
      </c>
      <c r="K304" s="0" t="e">
        <f aca="true">MAX(0,J304*(1+(_xlfn.NORM.INV(RAND(),Inputs!$D$39,Inputs!$C$39)))-'Year Schedule'!$K$12+'Year Schedule'!$L$12)</f>
        <v>#VALUE!</v>
      </c>
      <c r="L304" s="0" t="e">
        <f aca="true">MAX(0,K304*(1+(_xlfn.NORM.INV(RAND(),Inputs!$D$39,Inputs!$C$39)))-'Year Schedule'!$K$13+'Year Schedule'!$L$13)</f>
        <v>#VALUE!</v>
      </c>
      <c r="M304" s="0" t="e">
        <f aca="true">MAX(0,L304*(1+(_xlfn.NORM.INV(RAND(),Inputs!$D$39,Inputs!$C$39)))-'Year Schedule'!$K$14+'Year Schedule'!$L$14)</f>
        <v>#VALUE!</v>
      </c>
      <c r="N304" s="0" t="e">
        <f aca="true">MAX(0,M304*(1+(_xlfn.NORM.INV(RAND(),Inputs!$D$39,Inputs!$C$39)))-'Year Schedule'!$K$15+'Year Schedule'!$L$15)</f>
        <v>#VALUE!</v>
      </c>
      <c r="O304" s="0" t="e">
        <f aca="true">MAX(0,N304*(1+(_xlfn.NORM.INV(RAND(),Inputs!$D$39,Inputs!$C$39)))-'Year Schedule'!$K$16+'Year Schedule'!$L$16)</f>
        <v>#VALUE!</v>
      </c>
      <c r="P304" s="0" t="e">
        <f aca="true">MAX(0,O304*(1+(_xlfn.NORM.INV(RAND(),Inputs!$D$39,Inputs!$C$39)))-'Year Schedule'!$K$17+'Year Schedule'!$L$17)</f>
        <v>#VALUE!</v>
      </c>
      <c r="Q304" s="0" t="e">
        <f aca="true">MAX(0,P304*(1+(_xlfn.NORM.INV(RAND(),Inputs!$D$39,Inputs!$C$39)))-'Year Schedule'!$K$18+'Year Schedule'!$L$18)</f>
        <v>#VALUE!</v>
      </c>
      <c r="R304" s="0" t="e">
        <f aca="true">MAX(0,Q304*(1+(_xlfn.NORM.INV(RAND(),Inputs!$D$39,Inputs!$C$39)))-'Year Schedule'!$K$19+'Year Schedule'!$L$19)</f>
        <v>#VALUE!</v>
      </c>
      <c r="S304" s="0" t="e">
        <f aca="true">MAX(0,R304*(1+(_xlfn.NORM.INV(RAND(),Inputs!$D$39,Inputs!$C$39)))-'Year Schedule'!$K$20+'Year Schedule'!$L$20)</f>
        <v>#VALUE!</v>
      </c>
      <c r="T304" s="0" t="e">
        <f aca="true">MAX(0,S304*(1+(_xlfn.NORM.INV(RAND(),Inputs!$D$39,Inputs!$C$39)))-'Year Schedule'!$K$21+'Year Schedule'!$L$21)</f>
        <v>#VALUE!</v>
      </c>
      <c r="U304" s="0" t="e">
        <f aca="true">MAX(0,T304*(1+(_xlfn.NORM.INV(RAND(),Inputs!$D$39,Inputs!$C$39)))-'Year Schedule'!$K$22+'Year Schedule'!$L$22)</f>
        <v>#VALUE!</v>
      </c>
      <c r="V304" s="0" t="e">
        <f aca="true">MAX(0,U304*(1+(_xlfn.NORM.INV(RAND(),Inputs!$D$39,Inputs!$C$39)))-'Year Schedule'!$K$23+'Year Schedule'!$L$23)</f>
        <v>#VALUE!</v>
      </c>
      <c r="W304" s="0" t="e">
        <f aca="true">MAX(0,V304*(1+(_xlfn.NORM.INV(RAND(),Inputs!$D$39,Inputs!$C$39)))-'Year Schedule'!$K$24+'Year Schedule'!$L$24)</f>
        <v>#VALUE!</v>
      </c>
      <c r="X304" s="0" t="e">
        <f aca="true">MAX(0,W304*(1+(_xlfn.NORM.INV(RAND(),Inputs!$D$39,Inputs!$C$39)))-'Year Schedule'!$K$25+'Year Schedule'!$L$25)</f>
        <v>#VALUE!</v>
      </c>
      <c r="Y304" s="0" t="e">
        <f aca="true">MAX(0,X304*(1+(_xlfn.NORM.INV(RAND(),Inputs!$D$39,Inputs!$C$39)))-'Year Schedule'!$K$26+'Year Schedule'!$L$26)</f>
        <v>#VALUE!</v>
      </c>
      <c r="Z304" s="0" t="e">
        <f aca="true">MAX(0,Y304*(1+(_xlfn.NORM.INV(RAND(),Inputs!$D$39,Inputs!$C$39)))-'Year Schedule'!$K$27+'Year Schedule'!$L$27)</f>
        <v>#VALUE!</v>
      </c>
      <c r="AA304" s="0" t="e">
        <f aca="true">MAX(0,Z304*(1+(_xlfn.NORM.INV(RAND(),Inputs!$D$39,Inputs!$C$39)))-'Year Schedule'!$K$28+'Year Schedule'!$L$28)</f>
        <v>#VALUE!</v>
      </c>
      <c r="AB304" s="0" t="e">
        <f aca="true">MAX(0,AA304*(1+(_xlfn.NORM.INV(RAND(),Inputs!$D$39,Inputs!$C$39)))-'Year Schedule'!$K$29+'Year Schedule'!$L$29)</f>
        <v>#VALUE!</v>
      </c>
      <c r="AC304" s="0" t="e">
        <f aca="true">MAX(0,AB304*(1+(_xlfn.NORM.INV(RAND(),Inputs!$D$39,Inputs!$C$39)))-'Year Schedule'!$K$30+'Year Schedule'!$L$30)</f>
        <v>#VALUE!</v>
      </c>
      <c r="AD304" s="0" t="e">
        <f aca="true">MAX(0,AC304*(1+(_xlfn.NORM.INV(RAND(),Inputs!$D$39,Inputs!$C$39)))-'Year Schedule'!$K$31+'Year Schedule'!$L$31)</f>
        <v>#VALUE!</v>
      </c>
      <c r="AE304" s="0" t="e">
        <f aca="true">MAX(0,AD304*(1+(_xlfn.NORM.INV(RAND(),Inputs!$D$39,Inputs!$C$39)))-'Year Schedule'!$K$32+'Year Schedule'!$L$32)</f>
        <v>#VALUE!</v>
      </c>
      <c r="AF304" s="0" t="e">
        <f aca="true">MAX(0,AE304*(1+(_xlfn.NORM.INV(RAND(),Inputs!$D$39,Inputs!$C$39)))-'Year Schedule'!$K$33+'Year Schedule'!$L$33)</f>
        <v>#VALUE!</v>
      </c>
      <c r="AG304" s="0" t="e">
        <f aca="true">MAX(0,AF304*(1+(_xlfn.NORM.INV(RAND(),Inputs!$D$39,Inputs!$C$39)))-'Year Schedule'!$K$34+'Year Schedule'!$L$34)</f>
        <v>#VALUE!</v>
      </c>
      <c r="AH304" s="0" t="e">
        <f aca="true">MAX(0,AG304*(1+(_xlfn.NORM.INV(RAND(),Inputs!$D$39,Inputs!$C$39)))-'Year Schedule'!$K$35+'Year Schedule'!$L$35)</f>
        <v>#VALUE!</v>
      </c>
      <c r="AI304" s="0" t="e">
        <f aca="true">MAX(0,AH304*(1+(_xlfn.NORM.INV(RAND(),Inputs!$D$39,Inputs!$C$39)))-'Year Schedule'!$K$36+'Year Schedule'!$L$36)</f>
        <v>#VALUE!</v>
      </c>
      <c r="AJ304" s="0" t="e">
        <f aca="true">MAX(0,AI304*(1+(_xlfn.NORM.INV(RAND(),Inputs!$D$39,Inputs!$C$39)))-'Year Schedule'!$K$37+'Year Schedule'!$L$37)</f>
        <v>#VALUE!</v>
      </c>
      <c r="AK304" s="0" t="e">
        <f aca="true">MAX(0,AJ304*(1+(_xlfn.NORM.INV(RAND(),Inputs!$D$39,Inputs!$C$39)))-'Year Schedule'!$K$38+'Year Schedule'!$L$38)</f>
        <v>#VALUE!</v>
      </c>
      <c r="AL304" s="0" t="e">
        <f aca="true">MAX(0,AK304*(1+(_xlfn.NORM.INV(RAND(),Inputs!$D$39,Inputs!$C$39)))-'Year Schedule'!$K$39+'Year Schedule'!$L$39)</f>
        <v>#VALUE!</v>
      </c>
      <c r="AM304" s="0" t="e">
        <f aca="true">MAX(0,AL304*(1+(_xlfn.NORM.INV(RAND(),Inputs!$D$39,Inputs!$C$39)))-'Year Schedule'!$K$40+'Year Schedule'!$L$40)</f>
        <v>#VALUE!</v>
      </c>
      <c r="AN304" s="0" t="e">
        <f aca="true">MAX(0,AM304*(1+(_xlfn.NORM.INV(RAND(),Inputs!$D$39,Inputs!$C$39)))-'Year Schedule'!$K$41+'Year Schedule'!$L$41)</f>
        <v>#VALUE!</v>
      </c>
      <c r="AO304" s="0" t="e">
        <f aca="true">MAX(0,AN304*(1+(_xlfn.NORM.INV(RAND(),Inputs!$D$39,Inputs!$C$39)))-'Year Schedule'!$K$42+'Year Schedule'!$L$42)</f>
        <v>#VALUE!</v>
      </c>
      <c r="AP304" s="0" t="e">
        <f aca="true">MAX(0,AO304*(1+(_xlfn.NORM.INV(RAND(),Inputs!$D$39,Inputs!$C$39)))-'Year Schedule'!$K$43+'Year Schedule'!$L$43)</f>
        <v>#VALUE!</v>
      </c>
      <c r="AQ304" s="0" t="e">
        <f aca="true">MAX(0,AP304*(1+(_xlfn.NORM.INV(RAND(),Inputs!$D$39,Inputs!$C$39)))-'Year Schedule'!$K$44+'Year Schedule'!$L$44)</f>
        <v>#VALUE!</v>
      </c>
      <c r="AR304" s="0" t="e">
        <f aca="true">MAX(0,AQ304*(1+(_xlfn.NORM.INV(RAND(),Inputs!$D$39,Inputs!$C$39)))-'Year Schedule'!$K$45+'Year Schedule'!$L$45)</f>
        <v>#VALUE!</v>
      </c>
      <c r="AS304" s="0" t="e">
        <f aca="true">MAX(0,AR304*(1+(_xlfn.NORM.INV(RAND(),Inputs!$D$39,Inputs!$C$39)))-'Year Schedule'!$K$46+'Year Schedule'!$L$46)</f>
        <v>#VALUE!</v>
      </c>
      <c r="AT304" s="0" t="e">
        <f aca="true">MAX(0,AS304*(1+(_xlfn.NORM.INV(RAND(),Inputs!$D$39,Inputs!$C$39)))-'Year Schedule'!$K$47+'Year Schedule'!$L$47)</f>
        <v>#VALUE!</v>
      </c>
      <c r="AU304" s="0" t="e">
        <f aca="true">MAX(0,AT304*(1+(_xlfn.NORM.INV(RAND(),Inputs!$D$39,Inputs!$C$39)))-'Year Schedule'!$K$48+'Year Schedule'!$L$48)</f>
        <v>#VALUE!</v>
      </c>
      <c r="AV304" s="0" t="e">
        <f aca="true">MAX(0,AU304*(1+(_xlfn.NORM.INV(RAND(),Inputs!$D$39,Inputs!$C$39)))-'Year Schedule'!$K$49+'Year Schedule'!$L$49)</f>
        <v>#VALUE!</v>
      </c>
      <c r="AW304" s="0" t="e">
        <f aca="true">MAX(0,AV304*(1+(_xlfn.NORM.INV(RAND(),Inputs!$D$39,Inputs!$C$39)))-'Year Schedule'!$K$50+'Year Schedule'!$L$50)</f>
        <v>#VALUE!</v>
      </c>
      <c r="AX304" s="0" t="e">
        <f aca="true">MAX(0,AW304*(1+(_xlfn.NORM.INV(RAND(),Inputs!$D$39,Inputs!$C$39)))-'Year Schedule'!$K$51+'Year Schedule'!$L$51)</f>
        <v>#VALUE!</v>
      </c>
      <c r="AY304" s="0" t="e">
        <f aca="true">MAX(0,AX304*(1+(_xlfn.NORM.INV(RAND(),Inputs!$D$39,Inputs!$C$39)))-'Year Schedule'!$K$52+'Year Schedule'!$L$52)</f>
        <v>#VALUE!</v>
      </c>
      <c r="AZ304" s="0" t="e">
        <f aca="true">MAX(0,AY304*(1+(_xlfn.NORM.INV(RAND(),Inputs!$D$39,Inputs!$C$39)))-'Year Schedule'!$K$53+'Year Schedule'!$L$53)</f>
        <v>#VALUE!</v>
      </c>
      <c r="BA304" s="0" t="e">
        <f aca="false">INDEX(C304:AZ304,1,Inputs!$C$6)</f>
        <v>#VALUE!</v>
      </c>
      <c r="BB304" s="0" t="n">
        <f aca="false">IFERROR(EXP(SUMPRODUCT(LN((C304:INDEX(C304:AZ304,1,Inputs!$C$6)+$C$1004:INDEX($C$1004:$AZ$1004,1,Inputs!$C$6))/B304:INDEX(B304:AY304,1,Inputs!$C$6)))/Inputs!$C$6)-1,-1)</f>
        <v>-1</v>
      </c>
    </row>
    <row r="305" customFormat="false" ht="15" hidden="false" customHeight="true" outlineLevel="0" collapsed="false">
      <c r="A305" s="0" t="n">
        <v>303</v>
      </c>
      <c r="B305" s="177" t="n">
        <f aca="false">Inputs!$C$38</f>
        <v>0</v>
      </c>
      <c r="C305" s="0" t="e">
        <f aca="true">MAX(0,B305*(1+(_xlfn.NORM.INV(RAND(),Inputs!$D$39,Inputs!$C$39)))-'Year Schedule'!$K$4+'Year Schedule'!$L$4)</f>
        <v>#VALUE!</v>
      </c>
      <c r="D305" s="0" t="e">
        <f aca="true">MAX(0,C305*(1+(_xlfn.NORM.INV(RAND(),Inputs!$D$39,Inputs!$C$39)))-'Year Schedule'!$K$5+'Year Schedule'!$L$5)</f>
        <v>#VALUE!</v>
      </c>
      <c r="E305" s="0" t="e">
        <f aca="true">MAX(0,D305*(1+(_xlfn.NORM.INV(RAND(),Inputs!$D$39,Inputs!$C$39)))-'Year Schedule'!$K$6+'Year Schedule'!$L$6)</f>
        <v>#VALUE!</v>
      </c>
      <c r="F305" s="0" t="e">
        <f aca="true">MAX(0,E305*(1+(_xlfn.NORM.INV(RAND(),Inputs!$D$39,Inputs!$C$39)))-'Year Schedule'!$K$7+'Year Schedule'!$L$7)</f>
        <v>#VALUE!</v>
      </c>
      <c r="G305" s="0" t="e">
        <f aca="true">MAX(0,F305*(1+(_xlfn.NORM.INV(RAND(),Inputs!$D$39,Inputs!$C$39)))-'Year Schedule'!$K$8+'Year Schedule'!$L$8)</f>
        <v>#VALUE!</v>
      </c>
      <c r="H305" s="0" t="e">
        <f aca="true">MAX(0,G305*(1+(_xlfn.NORM.INV(RAND(),Inputs!$D$39,Inputs!$C$39)))-'Year Schedule'!$K$9+'Year Schedule'!$L$9)</f>
        <v>#VALUE!</v>
      </c>
      <c r="I305" s="0" t="e">
        <f aca="true">MAX(0,H305*(1+(_xlfn.NORM.INV(RAND(),Inputs!$D$39,Inputs!$C$39)))-'Year Schedule'!$K$10+'Year Schedule'!$L$10)</f>
        <v>#VALUE!</v>
      </c>
      <c r="J305" s="0" t="e">
        <f aca="true">MAX(0,I305*(1+(_xlfn.NORM.INV(RAND(),Inputs!$D$39,Inputs!$C$39)))-'Year Schedule'!$K$11+'Year Schedule'!$L$11)</f>
        <v>#VALUE!</v>
      </c>
      <c r="K305" s="0" t="e">
        <f aca="true">MAX(0,J305*(1+(_xlfn.NORM.INV(RAND(),Inputs!$D$39,Inputs!$C$39)))-'Year Schedule'!$K$12+'Year Schedule'!$L$12)</f>
        <v>#VALUE!</v>
      </c>
      <c r="L305" s="0" t="e">
        <f aca="true">MAX(0,K305*(1+(_xlfn.NORM.INV(RAND(),Inputs!$D$39,Inputs!$C$39)))-'Year Schedule'!$K$13+'Year Schedule'!$L$13)</f>
        <v>#VALUE!</v>
      </c>
      <c r="M305" s="0" t="e">
        <f aca="true">MAX(0,L305*(1+(_xlfn.NORM.INV(RAND(),Inputs!$D$39,Inputs!$C$39)))-'Year Schedule'!$K$14+'Year Schedule'!$L$14)</f>
        <v>#VALUE!</v>
      </c>
      <c r="N305" s="0" t="e">
        <f aca="true">MAX(0,M305*(1+(_xlfn.NORM.INV(RAND(),Inputs!$D$39,Inputs!$C$39)))-'Year Schedule'!$K$15+'Year Schedule'!$L$15)</f>
        <v>#VALUE!</v>
      </c>
      <c r="O305" s="0" t="e">
        <f aca="true">MAX(0,N305*(1+(_xlfn.NORM.INV(RAND(),Inputs!$D$39,Inputs!$C$39)))-'Year Schedule'!$K$16+'Year Schedule'!$L$16)</f>
        <v>#VALUE!</v>
      </c>
      <c r="P305" s="0" t="e">
        <f aca="true">MAX(0,O305*(1+(_xlfn.NORM.INV(RAND(),Inputs!$D$39,Inputs!$C$39)))-'Year Schedule'!$K$17+'Year Schedule'!$L$17)</f>
        <v>#VALUE!</v>
      </c>
      <c r="Q305" s="0" t="e">
        <f aca="true">MAX(0,P305*(1+(_xlfn.NORM.INV(RAND(),Inputs!$D$39,Inputs!$C$39)))-'Year Schedule'!$K$18+'Year Schedule'!$L$18)</f>
        <v>#VALUE!</v>
      </c>
      <c r="R305" s="0" t="e">
        <f aca="true">MAX(0,Q305*(1+(_xlfn.NORM.INV(RAND(),Inputs!$D$39,Inputs!$C$39)))-'Year Schedule'!$K$19+'Year Schedule'!$L$19)</f>
        <v>#VALUE!</v>
      </c>
      <c r="S305" s="0" t="e">
        <f aca="true">MAX(0,R305*(1+(_xlfn.NORM.INV(RAND(),Inputs!$D$39,Inputs!$C$39)))-'Year Schedule'!$K$20+'Year Schedule'!$L$20)</f>
        <v>#VALUE!</v>
      </c>
      <c r="T305" s="0" t="e">
        <f aca="true">MAX(0,S305*(1+(_xlfn.NORM.INV(RAND(),Inputs!$D$39,Inputs!$C$39)))-'Year Schedule'!$K$21+'Year Schedule'!$L$21)</f>
        <v>#VALUE!</v>
      </c>
      <c r="U305" s="0" t="e">
        <f aca="true">MAX(0,T305*(1+(_xlfn.NORM.INV(RAND(),Inputs!$D$39,Inputs!$C$39)))-'Year Schedule'!$K$22+'Year Schedule'!$L$22)</f>
        <v>#VALUE!</v>
      </c>
      <c r="V305" s="0" t="e">
        <f aca="true">MAX(0,U305*(1+(_xlfn.NORM.INV(RAND(),Inputs!$D$39,Inputs!$C$39)))-'Year Schedule'!$K$23+'Year Schedule'!$L$23)</f>
        <v>#VALUE!</v>
      </c>
      <c r="W305" s="0" t="e">
        <f aca="true">MAX(0,V305*(1+(_xlfn.NORM.INV(RAND(),Inputs!$D$39,Inputs!$C$39)))-'Year Schedule'!$K$24+'Year Schedule'!$L$24)</f>
        <v>#VALUE!</v>
      </c>
      <c r="X305" s="0" t="e">
        <f aca="true">MAX(0,W305*(1+(_xlfn.NORM.INV(RAND(),Inputs!$D$39,Inputs!$C$39)))-'Year Schedule'!$K$25+'Year Schedule'!$L$25)</f>
        <v>#VALUE!</v>
      </c>
      <c r="Y305" s="0" t="e">
        <f aca="true">MAX(0,X305*(1+(_xlfn.NORM.INV(RAND(),Inputs!$D$39,Inputs!$C$39)))-'Year Schedule'!$K$26+'Year Schedule'!$L$26)</f>
        <v>#VALUE!</v>
      </c>
      <c r="Z305" s="0" t="e">
        <f aca="true">MAX(0,Y305*(1+(_xlfn.NORM.INV(RAND(),Inputs!$D$39,Inputs!$C$39)))-'Year Schedule'!$K$27+'Year Schedule'!$L$27)</f>
        <v>#VALUE!</v>
      </c>
      <c r="AA305" s="0" t="e">
        <f aca="true">MAX(0,Z305*(1+(_xlfn.NORM.INV(RAND(),Inputs!$D$39,Inputs!$C$39)))-'Year Schedule'!$K$28+'Year Schedule'!$L$28)</f>
        <v>#VALUE!</v>
      </c>
      <c r="AB305" s="0" t="e">
        <f aca="true">MAX(0,AA305*(1+(_xlfn.NORM.INV(RAND(),Inputs!$D$39,Inputs!$C$39)))-'Year Schedule'!$K$29+'Year Schedule'!$L$29)</f>
        <v>#VALUE!</v>
      </c>
      <c r="AC305" s="0" t="e">
        <f aca="true">MAX(0,AB305*(1+(_xlfn.NORM.INV(RAND(),Inputs!$D$39,Inputs!$C$39)))-'Year Schedule'!$K$30+'Year Schedule'!$L$30)</f>
        <v>#VALUE!</v>
      </c>
      <c r="AD305" s="0" t="e">
        <f aca="true">MAX(0,AC305*(1+(_xlfn.NORM.INV(RAND(),Inputs!$D$39,Inputs!$C$39)))-'Year Schedule'!$K$31+'Year Schedule'!$L$31)</f>
        <v>#VALUE!</v>
      </c>
      <c r="AE305" s="0" t="e">
        <f aca="true">MAX(0,AD305*(1+(_xlfn.NORM.INV(RAND(),Inputs!$D$39,Inputs!$C$39)))-'Year Schedule'!$K$32+'Year Schedule'!$L$32)</f>
        <v>#VALUE!</v>
      </c>
      <c r="AF305" s="0" t="e">
        <f aca="true">MAX(0,AE305*(1+(_xlfn.NORM.INV(RAND(),Inputs!$D$39,Inputs!$C$39)))-'Year Schedule'!$K$33+'Year Schedule'!$L$33)</f>
        <v>#VALUE!</v>
      </c>
      <c r="AG305" s="0" t="e">
        <f aca="true">MAX(0,AF305*(1+(_xlfn.NORM.INV(RAND(),Inputs!$D$39,Inputs!$C$39)))-'Year Schedule'!$K$34+'Year Schedule'!$L$34)</f>
        <v>#VALUE!</v>
      </c>
      <c r="AH305" s="0" t="e">
        <f aca="true">MAX(0,AG305*(1+(_xlfn.NORM.INV(RAND(),Inputs!$D$39,Inputs!$C$39)))-'Year Schedule'!$K$35+'Year Schedule'!$L$35)</f>
        <v>#VALUE!</v>
      </c>
      <c r="AI305" s="0" t="e">
        <f aca="true">MAX(0,AH305*(1+(_xlfn.NORM.INV(RAND(),Inputs!$D$39,Inputs!$C$39)))-'Year Schedule'!$K$36+'Year Schedule'!$L$36)</f>
        <v>#VALUE!</v>
      </c>
      <c r="AJ305" s="0" t="e">
        <f aca="true">MAX(0,AI305*(1+(_xlfn.NORM.INV(RAND(),Inputs!$D$39,Inputs!$C$39)))-'Year Schedule'!$K$37+'Year Schedule'!$L$37)</f>
        <v>#VALUE!</v>
      </c>
      <c r="AK305" s="0" t="e">
        <f aca="true">MAX(0,AJ305*(1+(_xlfn.NORM.INV(RAND(),Inputs!$D$39,Inputs!$C$39)))-'Year Schedule'!$K$38+'Year Schedule'!$L$38)</f>
        <v>#VALUE!</v>
      </c>
      <c r="AL305" s="0" t="e">
        <f aca="true">MAX(0,AK305*(1+(_xlfn.NORM.INV(RAND(),Inputs!$D$39,Inputs!$C$39)))-'Year Schedule'!$K$39+'Year Schedule'!$L$39)</f>
        <v>#VALUE!</v>
      </c>
      <c r="AM305" s="0" t="e">
        <f aca="true">MAX(0,AL305*(1+(_xlfn.NORM.INV(RAND(),Inputs!$D$39,Inputs!$C$39)))-'Year Schedule'!$K$40+'Year Schedule'!$L$40)</f>
        <v>#VALUE!</v>
      </c>
      <c r="AN305" s="0" t="e">
        <f aca="true">MAX(0,AM305*(1+(_xlfn.NORM.INV(RAND(),Inputs!$D$39,Inputs!$C$39)))-'Year Schedule'!$K$41+'Year Schedule'!$L$41)</f>
        <v>#VALUE!</v>
      </c>
      <c r="AO305" s="0" t="e">
        <f aca="true">MAX(0,AN305*(1+(_xlfn.NORM.INV(RAND(),Inputs!$D$39,Inputs!$C$39)))-'Year Schedule'!$K$42+'Year Schedule'!$L$42)</f>
        <v>#VALUE!</v>
      </c>
      <c r="AP305" s="0" t="e">
        <f aca="true">MAX(0,AO305*(1+(_xlfn.NORM.INV(RAND(),Inputs!$D$39,Inputs!$C$39)))-'Year Schedule'!$K$43+'Year Schedule'!$L$43)</f>
        <v>#VALUE!</v>
      </c>
      <c r="AQ305" s="0" t="e">
        <f aca="true">MAX(0,AP305*(1+(_xlfn.NORM.INV(RAND(),Inputs!$D$39,Inputs!$C$39)))-'Year Schedule'!$K$44+'Year Schedule'!$L$44)</f>
        <v>#VALUE!</v>
      </c>
      <c r="AR305" s="0" t="e">
        <f aca="true">MAX(0,AQ305*(1+(_xlfn.NORM.INV(RAND(),Inputs!$D$39,Inputs!$C$39)))-'Year Schedule'!$K$45+'Year Schedule'!$L$45)</f>
        <v>#VALUE!</v>
      </c>
      <c r="AS305" s="0" t="e">
        <f aca="true">MAX(0,AR305*(1+(_xlfn.NORM.INV(RAND(),Inputs!$D$39,Inputs!$C$39)))-'Year Schedule'!$K$46+'Year Schedule'!$L$46)</f>
        <v>#VALUE!</v>
      </c>
      <c r="AT305" s="0" t="e">
        <f aca="true">MAX(0,AS305*(1+(_xlfn.NORM.INV(RAND(),Inputs!$D$39,Inputs!$C$39)))-'Year Schedule'!$K$47+'Year Schedule'!$L$47)</f>
        <v>#VALUE!</v>
      </c>
      <c r="AU305" s="0" t="e">
        <f aca="true">MAX(0,AT305*(1+(_xlfn.NORM.INV(RAND(),Inputs!$D$39,Inputs!$C$39)))-'Year Schedule'!$K$48+'Year Schedule'!$L$48)</f>
        <v>#VALUE!</v>
      </c>
      <c r="AV305" s="0" t="e">
        <f aca="true">MAX(0,AU305*(1+(_xlfn.NORM.INV(RAND(),Inputs!$D$39,Inputs!$C$39)))-'Year Schedule'!$K$49+'Year Schedule'!$L$49)</f>
        <v>#VALUE!</v>
      </c>
      <c r="AW305" s="0" t="e">
        <f aca="true">MAX(0,AV305*(1+(_xlfn.NORM.INV(RAND(),Inputs!$D$39,Inputs!$C$39)))-'Year Schedule'!$K$50+'Year Schedule'!$L$50)</f>
        <v>#VALUE!</v>
      </c>
      <c r="AX305" s="0" t="e">
        <f aca="true">MAX(0,AW305*(1+(_xlfn.NORM.INV(RAND(),Inputs!$D$39,Inputs!$C$39)))-'Year Schedule'!$K$51+'Year Schedule'!$L$51)</f>
        <v>#VALUE!</v>
      </c>
      <c r="AY305" s="0" t="e">
        <f aca="true">MAX(0,AX305*(1+(_xlfn.NORM.INV(RAND(),Inputs!$D$39,Inputs!$C$39)))-'Year Schedule'!$K$52+'Year Schedule'!$L$52)</f>
        <v>#VALUE!</v>
      </c>
      <c r="AZ305" s="0" t="e">
        <f aca="true">MAX(0,AY305*(1+(_xlfn.NORM.INV(RAND(),Inputs!$D$39,Inputs!$C$39)))-'Year Schedule'!$K$53+'Year Schedule'!$L$53)</f>
        <v>#VALUE!</v>
      </c>
      <c r="BA305" s="0" t="e">
        <f aca="false">INDEX(C305:AZ305,1,Inputs!$C$6)</f>
        <v>#VALUE!</v>
      </c>
      <c r="BB305" s="0" t="n">
        <f aca="false">IFERROR(EXP(SUMPRODUCT(LN((C305:INDEX(C305:AZ305,1,Inputs!$C$6)+$C$1004:INDEX($C$1004:$AZ$1004,1,Inputs!$C$6))/B305:INDEX(B305:AY305,1,Inputs!$C$6)))/Inputs!$C$6)-1,-1)</f>
        <v>-1</v>
      </c>
    </row>
    <row r="306" customFormat="false" ht="15" hidden="false" customHeight="true" outlineLevel="0" collapsed="false">
      <c r="A306" s="0" t="n">
        <v>304</v>
      </c>
      <c r="B306" s="177" t="n">
        <f aca="false">Inputs!$C$38</f>
        <v>0</v>
      </c>
      <c r="C306" s="0" t="e">
        <f aca="true">MAX(0,B306*(1+(_xlfn.NORM.INV(RAND(),Inputs!$D$39,Inputs!$C$39)))-'Year Schedule'!$K$4+'Year Schedule'!$L$4)</f>
        <v>#VALUE!</v>
      </c>
      <c r="D306" s="0" t="e">
        <f aca="true">MAX(0,C306*(1+(_xlfn.NORM.INV(RAND(),Inputs!$D$39,Inputs!$C$39)))-'Year Schedule'!$K$5+'Year Schedule'!$L$5)</f>
        <v>#VALUE!</v>
      </c>
      <c r="E306" s="0" t="e">
        <f aca="true">MAX(0,D306*(1+(_xlfn.NORM.INV(RAND(),Inputs!$D$39,Inputs!$C$39)))-'Year Schedule'!$K$6+'Year Schedule'!$L$6)</f>
        <v>#VALUE!</v>
      </c>
      <c r="F306" s="0" t="e">
        <f aca="true">MAX(0,E306*(1+(_xlfn.NORM.INV(RAND(),Inputs!$D$39,Inputs!$C$39)))-'Year Schedule'!$K$7+'Year Schedule'!$L$7)</f>
        <v>#VALUE!</v>
      </c>
      <c r="G306" s="0" t="e">
        <f aca="true">MAX(0,F306*(1+(_xlfn.NORM.INV(RAND(),Inputs!$D$39,Inputs!$C$39)))-'Year Schedule'!$K$8+'Year Schedule'!$L$8)</f>
        <v>#VALUE!</v>
      </c>
      <c r="H306" s="0" t="e">
        <f aca="true">MAX(0,G306*(1+(_xlfn.NORM.INV(RAND(),Inputs!$D$39,Inputs!$C$39)))-'Year Schedule'!$K$9+'Year Schedule'!$L$9)</f>
        <v>#VALUE!</v>
      </c>
      <c r="I306" s="0" t="e">
        <f aca="true">MAX(0,H306*(1+(_xlfn.NORM.INV(RAND(),Inputs!$D$39,Inputs!$C$39)))-'Year Schedule'!$K$10+'Year Schedule'!$L$10)</f>
        <v>#VALUE!</v>
      </c>
      <c r="J306" s="0" t="e">
        <f aca="true">MAX(0,I306*(1+(_xlfn.NORM.INV(RAND(),Inputs!$D$39,Inputs!$C$39)))-'Year Schedule'!$K$11+'Year Schedule'!$L$11)</f>
        <v>#VALUE!</v>
      </c>
      <c r="K306" s="0" t="e">
        <f aca="true">MAX(0,J306*(1+(_xlfn.NORM.INV(RAND(),Inputs!$D$39,Inputs!$C$39)))-'Year Schedule'!$K$12+'Year Schedule'!$L$12)</f>
        <v>#VALUE!</v>
      </c>
      <c r="L306" s="0" t="e">
        <f aca="true">MAX(0,K306*(1+(_xlfn.NORM.INV(RAND(),Inputs!$D$39,Inputs!$C$39)))-'Year Schedule'!$K$13+'Year Schedule'!$L$13)</f>
        <v>#VALUE!</v>
      </c>
      <c r="M306" s="0" t="e">
        <f aca="true">MAX(0,L306*(1+(_xlfn.NORM.INV(RAND(),Inputs!$D$39,Inputs!$C$39)))-'Year Schedule'!$K$14+'Year Schedule'!$L$14)</f>
        <v>#VALUE!</v>
      </c>
      <c r="N306" s="0" t="e">
        <f aca="true">MAX(0,M306*(1+(_xlfn.NORM.INV(RAND(),Inputs!$D$39,Inputs!$C$39)))-'Year Schedule'!$K$15+'Year Schedule'!$L$15)</f>
        <v>#VALUE!</v>
      </c>
      <c r="O306" s="0" t="e">
        <f aca="true">MAX(0,N306*(1+(_xlfn.NORM.INV(RAND(),Inputs!$D$39,Inputs!$C$39)))-'Year Schedule'!$K$16+'Year Schedule'!$L$16)</f>
        <v>#VALUE!</v>
      </c>
      <c r="P306" s="0" t="e">
        <f aca="true">MAX(0,O306*(1+(_xlfn.NORM.INV(RAND(),Inputs!$D$39,Inputs!$C$39)))-'Year Schedule'!$K$17+'Year Schedule'!$L$17)</f>
        <v>#VALUE!</v>
      </c>
      <c r="Q306" s="0" t="e">
        <f aca="true">MAX(0,P306*(1+(_xlfn.NORM.INV(RAND(),Inputs!$D$39,Inputs!$C$39)))-'Year Schedule'!$K$18+'Year Schedule'!$L$18)</f>
        <v>#VALUE!</v>
      </c>
      <c r="R306" s="0" t="e">
        <f aca="true">MAX(0,Q306*(1+(_xlfn.NORM.INV(RAND(),Inputs!$D$39,Inputs!$C$39)))-'Year Schedule'!$K$19+'Year Schedule'!$L$19)</f>
        <v>#VALUE!</v>
      </c>
      <c r="S306" s="0" t="e">
        <f aca="true">MAX(0,R306*(1+(_xlfn.NORM.INV(RAND(),Inputs!$D$39,Inputs!$C$39)))-'Year Schedule'!$K$20+'Year Schedule'!$L$20)</f>
        <v>#VALUE!</v>
      </c>
      <c r="T306" s="0" t="e">
        <f aca="true">MAX(0,S306*(1+(_xlfn.NORM.INV(RAND(),Inputs!$D$39,Inputs!$C$39)))-'Year Schedule'!$K$21+'Year Schedule'!$L$21)</f>
        <v>#VALUE!</v>
      </c>
      <c r="U306" s="0" t="e">
        <f aca="true">MAX(0,T306*(1+(_xlfn.NORM.INV(RAND(),Inputs!$D$39,Inputs!$C$39)))-'Year Schedule'!$K$22+'Year Schedule'!$L$22)</f>
        <v>#VALUE!</v>
      </c>
      <c r="V306" s="0" t="e">
        <f aca="true">MAX(0,U306*(1+(_xlfn.NORM.INV(RAND(),Inputs!$D$39,Inputs!$C$39)))-'Year Schedule'!$K$23+'Year Schedule'!$L$23)</f>
        <v>#VALUE!</v>
      </c>
      <c r="W306" s="0" t="e">
        <f aca="true">MAX(0,V306*(1+(_xlfn.NORM.INV(RAND(),Inputs!$D$39,Inputs!$C$39)))-'Year Schedule'!$K$24+'Year Schedule'!$L$24)</f>
        <v>#VALUE!</v>
      </c>
      <c r="X306" s="0" t="e">
        <f aca="true">MAX(0,W306*(1+(_xlfn.NORM.INV(RAND(),Inputs!$D$39,Inputs!$C$39)))-'Year Schedule'!$K$25+'Year Schedule'!$L$25)</f>
        <v>#VALUE!</v>
      </c>
      <c r="Y306" s="0" t="e">
        <f aca="true">MAX(0,X306*(1+(_xlfn.NORM.INV(RAND(),Inputs!$D$39,Inputs!$C$39)))-'Year Schedule'!$K$26+'Year Schedule'!$L$26)</f>
        <v>#VALUE!</v>
      </c>
      <c r="Z306" s="0" t="e">
        <f aca="true">MAX(0,Y306*(1+(_xlfn.NORM.INV(RAND(),Inputs!$D$39,Inputs!$C$39)))-'Year Schedule'!$K$27+'Year Schedule'!$L$27)</f>
        <v>#VALUE!</v>
      </c>
      <c r="AA306" s="0" t="e">
        <f aca="true">MAX(0,Z306*(1+(_xlfn.NORM.INV(RAND(),Inputs!$D$39,Inputs!$C$39)))-'Year Schedule'!$K$28+'Year Schedule'!$L$28)</f>
        <v>#VALUE!</v>
      </c>
      <c r="AB306" s="0" t="e">
        <f aca="true">MAX(0,AA306*(1+(_xlfn.NORM.INV(RAND(),Inputs!$D$39,Inputs!$C$39)))-'Year Schedule'!$K$29+'Year Schedule'!$L$29)</f>
        <v>#VALUE!</v>
      </c>
      <c r="AC306" s="0" t="e">
        <f aca="true">MAX(0,AB306*(1+(_xlfn.NORM.INV(RAND(),Inputs!$D$39,Inputs!$C$39)))-'Year Schedule'!$K$30+'Year Schedule'!$L$30)</f>
        <v>#VALUE!</v>
      </c>
      <c r="AD306" s="0" t="e">
        <f aca="true">MAX(0,AC306*(1+(_xlfn.NORM.INV(RAND(),Inputs!$D$39,Inputs!$C$39)))-'Year Schedule'!$K$31+'Year Schedule'!$L$31)</f>
        <v>#VALUE!</v>
      </c>
      <c r="AE306" s="0" t="e">
        <f aca="true">MAX(0,AD306*(1+(_xlfn.NORM.INV(RAND(),Inputs!$D$39,Inputs!$C$39)))-'Year Schedule'!$K$32+'Year Schedule'!$L$32)</f>
        <v>#VALUE!</v>
      </c>
      <c r="AF306" s="0" t="e">
        <f aca="true">MAX(0,AE306*(1+(_xlfn.NORM.INV(RAND(),Inputs!$D$39,Inputs!$C$39)))-'Year Schedule'!$K$33+'Year Schedule'!$L$33)</f>
        <v>#VALUE!</v>
      </c>
      <c r="AG306" s="0" t="e">
        <f aca="true">MAX(0,AF306*(1+(_xlfn.NORM.INV(RAND(),Inputs!$D$39,Inputs!$C$39)))-'Year Schedule'!$K$34+'Year Schedule'!$L$34)</f>
        <v>#VALUE!</v>
      </c>
      <c r="AH306" s="0" t="e">
        <f aca="true">MAX(0,AG306*(1+(_xlfn.NORM.INV(RAND(),Inputs!$D$39,Inputs!$C$39)))-'Year Schedule'!$K$35+'Year Schedule'!$L$35)</f>
        <v>#VALUE!</v>
      </c>
      <c r="AI306" s="0" t="e">
        <f aca="true">MAX(0,AH306*(1+(_xlfn.NORM.INV(RAND(),Inputs!$D$39,Inputs!$C$39)))-'Year Schedule'!$K$36+'Year Schedule'!$L$36)</f>
        <v>#VALUE!</v>
      </c>
      <c r="AJ306" s="0" t="e">
        <f aca="true">MAX(0,AI306*(1+(_xlfn.NORM.INV(RAND(),Inputs!$D$39,Inputs!$C$39)))-'Year Schedule'!$K$37+'Year Schedule'!$L$37)</f>
        <v>#VALUE!</v>
      </c>
      <c r="AK306" s="0" t="e">
        <f aca="true">MAX(0,AJ306*(1+(_xlfn.NORM.INV(RAND(),Inputs!$D$39,Inputs!$C$39)))-'Year Schedule'!$K$38+'Year Schedule'!$L$38)</f>
        <v>#VALUE!</v>
      </c>
      <c r="AL306" s="0" t="e">
        <f aca="true">MAX(0,AK306*(1+(_xlfn.NORM.INV(RAND(),Inputs!$D$39,Inputs!$C$39)))-'Year Schedule'!$K$39+'Year Schedule'!$L$39)</f>
        <v>#VALUE!</v>
      </c>
      <c r="AM306" s="0" t="e">
        <f aca="true">MAX(0,AL306*(1+(_xlfn.NORM.INV(RAND(),Inputs!$D$39,Inputs!$C$39)))-'Year Schedule'!$K$40+'Year Schedule'!$L$40)</f>
        <v>#VALUE!</v>
      </c>
      <c r="AN306" s="0" t="e">
        <f aca="true">MAX(0,AM306*(1+(_xlfn.NORM.INV(RAND(),Inputs!$D$39,Inputs!$C$39)))-'Year Schedule'!$K$41+'Year Schedule'!$L$41)</f>
        <v>#VALUE!</v>
      </c>
      <c r="AO306" s="0" t="e">
        <f aca="true">MAX(0,AN306*(1+(_xlfn.NORM.INV(RAND(),Inputs!$D$39,Inputs!$C$39)))-'Year Schedule'!$K$42+'Year Schedule'!$L$42)</f>
        <v>#VALUE!</v>
      </c>
      <c r="AP306" s="0" t="e">
        <f aca="true">MAX(0,AO306*(1+(_xlfn.NORM.INV(RAND(),Inputs!$D$39,Inputs!$C$39)))-'Year Schedule'!$K$43+'Year Schedule'!$L$43)</f>
        <v>#VALUE!</v>
      </c>
      <c r="AQ306" s="0" t="e">
        <f aca="true">MAX(0,AP306*(1+(_xlfn.NORM.INV(RAND(),Inputs!$D$39,Inputs!$C$39)))-'Year Schedule'!$K$44+'Year Schedule'!$L$44)</f>
        <v>#VALUE!</v>
      </c>
      <c r="AR306" s="0" t="e">
        <f aca="true">MAX(0,AQ306*(1+(_xlfn.NORM.INV(RAND(),Inputs!$D$39,Inputs!$C$39)))-'Year Schedule'!$K$45+'Year Schedule'!$L$45)</f>
        <v>#VALUE!</v>
      </c>
      <c r="AS306" s="0" t="e">
        <f aca="true">MAX(0,AR306*(1+(_xlfn.NORM.INV(RAND(),Inputs!$D$39,Inputs!$C$39)))-'Year Schedule'!$K$46+'Year Schedule'!$L$46)</f>
        <v>#VALUE!</v>
      </c>
      <c r="AT306" s="0" t="e">
        <f aca="true">MAX(0,AS306*(1+(_xlfn.NORM.INV(RAND(),Inputs!$D$39,Inputs!$C$39)))-'Year Schedule'!$K$47+'Year Schedule'!$L$47)</f>
        <v>#VALUE!</v>
      </c>
      <c r="AU306" s="0" t="e">
        <f aca="true">MAX(0,AT306*(1+(_xlfn.NORM.INV(RAND(),Inputs!$D$39,Inputs!$C$39)))-'Year Schedule'!$K$48+'Year Schedule'!$L$48)</f>
        <v>#VALUE!</v>
      </c>
      <c r="AV306" s="0" t="e">
        <f aca="true">MAX(0,AU306*(1+(_xlfn.NORM.INV(RAND(),Inputs!$D$39,Inputs!$C$39)))-'Year Schedule'!$K$49+'Year Schedule'!$L$49)</f>
        <v>#VALUE!</v>
      </c>
      <c r="AW306" s="0" t="e">
        <f aca="true">MAX(0,AV306*(1+(_xlfn.NORM.INV(RAND(),Inputs!$D$39,Inputs!$C$39)))-'Year Schedule'!$K$50+'Year Schedule'!$L$50)</f>
        <v>#VALUE!</v>
      </c>
      <c r="AX306" s="0" t="e">
        <f aca="true">MAX(0,AW306*(1+(_xlfn.NORM.INV(RAND(),Inputs!$D$39,Inputs!$C$39)))-'Year Schedule'!$K$51+'Year Schedule'!$L$51)</f>
        <v>#VALUE!</v>
      </c>
      <c r="AY306" s="0" t="e">
        <f aca="true">MAX(0,AX306*(1+(_xlfn.NORM.INV(RAND(),Inputs!$D$39,Inputs!$C$39)))-'Year Schedule'!$K$52+'Year Schedule'!$L$52)</f>
        <v>#VALUE!</v>
      </c>
      <c r="AZ306" s="0" t="e">
        <f aca="true">MAX(0,AY306*(1+(_xlfn.NORM.INV(RAND(),Inputs!$D$39,Inputs!$C$39)))-'Year Schedule'!$K$53+'Year Schedule'!$L$53)</f>
        <v>#VALUE!</v>
      </c>
      <c r="BA306" s="0" t="e">
        <f aca="false">INDEX(C306:AZ306,1,Inputs!$C$6)</f>
        <v>#VALUE!</v>
      </c>
      <c r="BB306" s="0" t="n">
        <f aca="false">IFERROR(EXP(SUMPRODUCT(LN((C306:INDEX(C306:AZ306,1,Inputs!$C$6)+$C$1004:INDEX($C$1004:$AZ$1004,1,Inputs!$C$6))/B306:INDEX(B306:AY306,1,Inputs!$C$6)))/Inputs!$C$6)-1,-1)</f>
        <v>-1</v>
      </c>
    </row>
    <row r="307" customFormat="false" ht="15" hidden="false" customHeight="true" outlineLevel="0" collapsed="false">
      <c r="A307" s="0" t="n">
        <v>305</v>
      </c>
      <c r="B307" s="177" t="n">
        <f aca="false">Inputs!$C$38</f>
        <v>0</v>
      </c>
      <c r="C307" s="0" t="e">
        <f aca="true">MAX(0,B307*(1+(_xlfn.NORM.INV(RAND(),Inputs!$D$39,Inputs!$C$39)))-'Year Schedule'!$K$4+'Year Schedule'!$L$4)</f>
        <v>#VALUE!</v>
      </c>
      <c r="D307" s="0" t="e">
        <f aca="true">MAX(0,C307*(1+(_xlfn.NORM.INV(RAND(),Inputs!$D$39,Inputs!$C$39)))-'Year Schedule'!$K$5+'Year Schedule'!$L$5)</f>
        <v>#VALUE!</v>
      </c>
      <c r="E307" s="0" t="e">
        <f aca="true">MAX(0,D307*(1+(_xlfn.NORM.INV(RAND(),Inputs!$D$39,Inputs!$C$39)))-'Year Schedule'!$K$6+'Year Schedule'!$L$6)</f>
        <v>#VALUE!</v>
      </c>
      <c r="F307" s="0" t="e">
        <f aca="true">MAX(0,E307*(1+(_xlfn.NORM.INV(RAND(),Inputs!$D$39,Inputs!$C$39)))-'Year Schedule'!$K$7+'Year Schedule'!$L$7)</f>
        <v>#VALUE!</v>
      </c>
      <c r="G307" s="0" t="e">
        <f aca="true">MAX(0,F307*(1+(_xlfn.NORM.INV(RAND(),Inputs!$D$39,Inputs!$C$39)))-'Year Schedule'!$K$8+'Year Schedule'!$L$8)</f>
        <v>#VALUE!</v>
      </c>
      <c r="H307" s="0" t="e">
        <f aca="true">MAX(0,G307*(1+(_xlfn.NORM.INV(RAND(),Inputs!$D$39,Inputs!$C$39)))-'Year Schedule'!$K$9+'Year Schedule'!$L$9)</f>
        <v>#VALUE!</v>
      </c>
      <c r="I307" s="0" t="e">
        <f aca="true">MAX(0,H307*(1+(_xlfn.NORM.INV(RAND(),Inputs!$D$39,Inputs!$C$39)))-'Year Schedule'!$K$10+'Year Schedule'!$L$10)</f>
        <v>#VALUE!</v>
      </c>
      <c r="J307" s="0" t="e">
        <f aca="true">MAX(0,I307*(1+(_xlfn.NORM.INV(RAND(),Inputs!$D$39,Inputs!$C$39)))-'Year Schedule'!$K$11+'Year Schedule'!$L$11)</f>
        <v>#VALUE!</v>
      </c>
      <c r="K307" s="0" t="e">
        <f aca="true">MAX(0,J307*(1+(_xlfn.NORM.INV(RAND(),Inputs!$D$39,Inputs!$C$39)))-'Year Schedule'!$K$12+'Year Schedule'!$L$12)</f>
        <v>#VALUE!</v>
      </c>
      <c r="L307" s="0" t="e">
        <f aca="true">MAX(0,K307*(1+(_xlfn.NORM.INV(RAND(),Inputs!$D$39,Inputs!$C$39)))-'Year Schedule'!$K$13+'Year Schedule'!$L$13)</f>
        <v>#VALUE!</v>
      </c>
      <c r="M307" s="0" t="e">
        <f aca="true">MAX(0,L307*(1+(_xlfn.NORM.INV(RAND(),Inputs!$D$39,Inputs!$C$39)))-'Year Schedule'!$K$14+'Year Schedule'!$L$14)</f>
        <v>#VALUE!</v>
      </c>
      <c r="N307" s="0" t="e">
        <f aca="true">MAX(0,M307*(1+(_xlfn.NORM.INV(RAND(),Inputs!$D$39,Inputs!$C$39)))-'Year Schedule'!$K$15+'Year Schedule'!$L$15)</f>
        <v>#VALUE!</v>
      </c>
      <c r="O307" s="0" t="e">
        <f aca="true">MAX(0,N307*(1+(_xlfn.NORM.INV(RAND(),Inputs!$D$39,Inputs!$C$39)))-'Year Schedule'!$K$16+'Year Schedule'!$L$16)</f>
        <v>#VALUE!</v>
      </c>
      <c r="P307" s="0" t="e">
        <f aca="true">MAX(0,O307*(1+(_xlfn.NORM.INV(RAND(),Inputs!$D$39,Inputs!$C$39)))-'Year Schedule'!$K$17+'Year Schedule'!$L$17)</f>
        <v>#VALUE!</v>
      </c>
      <c r="Q307" s="0" t="e">
        <f aca="true">MAX(0,P307*(1+(_xlfn.NORM.INV(RAND(),Inputs!$D$39,Inputs!$C$39)))-'Year Schedule'!$K$18+'Year Schedule'!$L$18)</f>
        <v>#VALUE!</v>
      </c>
      <c r="R307" s="0" t="e">
        <f aca="true">MAX(0,Q307*(1+(_xlfn.NORM.INV(RAND(),Inputs!$D$39,Inputs!$C$39)))-'Year Schedule'!$K$19+'Year Schedule'!$L$19)</f>
        <v>#VALUE!</v>
      </c>
      <c r="S307" s="0" t="e">
        <f aca="true">MAX(0,R307*(1+(_xlfn.NORM.INV(RAND(),Inputs!$D$39,Inputs!$C$39)))-'Year Schedule'!$K$20+'Year Schedule'!$L$20)</f>
        <v>#VALUE!</v>
      </c>
      <c r="T307" s="0" t="e">
        <f aca="true">MAX(0,S307*(1+(_xlfn.NORM.INV(RAND(),Inputs!$D$39,Inputs!$C$39)))-'Year Schedule'!$K$21+'Year Schedule'!$L$21)</f>
        <v>#VALUE!</v>
      </c>
      <c r="U307" s="0" t="e">
        <f aca="true">MAX(0,T307*(1+(_xlfn.NORM.INV(RAND(),Inputs!$D$39,Inputs!$C$39)))-'Year Schedule'!$K$22+'Year Schedule'!$L$22)</f>
        <v>#VALUE!</v>
      </c>
      <c r="V307" s="0" t="e">
        <f aca="true">MAX(0,U307*(1+(_xlfn.NORM.INV(RAND(),Inputs!$D$39,Inputs!$C$39)))-'Year Schedule'!$K$23+'Year Schedule'!$L$23)</f>
        <v>#VALUE!</v>
      </c>
      <c r="W307" s="0" t="e">
        <f aca="true">MAX(0,V307*(1+(_xlfn.NORM.INV(RAND(),Inputs!$D$39,Inputs!$C$39)))-'Year Schedule'!$K$24+'Year Schedule'!$L$24)</f>
        <v>#VALUE!</v>
      </c>
      <c r="X307" s="0" t="e">
        <f aca="true">MAX(0,W307*(1+(_xlfn.NORM.INV(RAND(),Inputs!$D$39,Inputs!$C$39)))-'Year Schedule'!$K$25+'Year Schedule'!$L$25)</f>
        <v>#VALUE!</v>
      </c>
      <c r="Y307" s="0" t="e">
        <f aca="true">MAX(0,X307*(1+(_xlfn.NORM.INV(RAND(),Inputs!$D$39,Inputs!$C$39)))-'Year Schedule'!$K$26+'Year Schedule'!$L$26)</f>
        <v>#VALUE!</v>
      </c>
      <c r="Z307" s="0" t="e">
        <f aca="true">MAX(0,Y307*(1+(_xlfn.NORM.INV(RAND(),Inputs!$D$39,Inputs!$C$39)))-'Year Schedule'!$K$27+'Year Schedule'!$L$27)</f>
        <v>#VALUE!</v>
      </c>
      <c r="AA307" s="0" t="e">
        <f aca="true">MAX(0,Z307*(1+(_xlfn.NORM.INV(RAND(),Inputs!$D$39,Inputs!$C$39)))-'Year Schedule'!$K$28+'Year Schedule'!$L$28)</f>
        <v>#VALUE!</v>
      </c>
      <c r="AB307" s="0" t="e">
        <f aca="true">MAX(0,AA307*(1+(_xlfn.NORM.INV(RAND(),Inputs!$D$39,Inputs!$C$39)))-'Year Schedule'!$K$29+'Year Schedule'!$L$29)</f>
        <v>#VALUE!</v>
      </c>
      <c r="AC307" s="0" t="e">
        <f aca="true">MAX(0,AB307*(1+(_xlfn.NORM.INV(RAND(),Inputs!$D$39,Inputs!$C$39)))-'Year Schedule'!$K$30+'Year Schedule'!$L$30)</f>
        <v>#VALUE!</v>
      </c>
      <c r="AD307" s="0" t="e">
        <f aca="true">MAX(0,AC307*(1+(_xlfn.NORM.INV(RAND(),Inputs!$D$39,Inputs!$C$39)))-'Year Schedule'!$K$31+'Year Schedule'!$L$31)</f>
        <v>#VALUE!</v>
      </c>
      <c r="AE307" s="0" t="e">
        <f aca="true">MAX(0,AD307*(1+(_xlfn.NORM.INV(RAND(),Inputs!$D$39,Inputs!$C$39)))-'Year Schedule'!$K$32+'Year Schedule'!$L$32)</f>
        <v>#VALUE!</v>
      </c>
      <c r="AF307" s="0" t="e">
        <f aca="true">MAX(0,AE307*(1+(_xlfn.NORM.INV(RAND(),Inputs!$D$39,Inputs!$C$39)))-'Year Schedule'!$K$33+'Year Schedule'!$L$33)</f>
        <v>#VALUE!</v>
      </c>
      <c r="AG307" s="0" t="e">
        <f aca="true">MAX(0,AF307*(1+(_xlfn.NORM.INV(RAND(),Inputs!$D$39,Inputs!$C$39)))-'Year Schedule'!$K$34+'Year Schedule'!$L$34)</f>
        <v>#VALUE!</v>
      </c>
      <c r="AH307" s="0" t="e">
        <f aca="true">MAX(0,AG307*(1+(_xlfn.NORM.INV(RAND(),Inputs!$D$39,Inputs!$C$39)))-'Year Schedule'!$K$35+'Year Schedule'!$L$35)</f>
        <v>#VALUE!</v>
      </c>
      <c r="AI307" s="0" t="e">
        <f aca="true">MAX(0,AH307*(1+(_xlfn.NORM.INV(RAND(),Inputs!$D$39,Inputs!$C$39)))-'Year Schedule'!$K$36+'Year Schedule'!$L$36)</f>
        <v>#VALUE!</v>
      </c>
      <c r="AJ307" s="0" t="e">
        <f aca="true">MAX(0,AI307*(1+(_xlfn.NORM.INV(RAND(),Inputs!$D$39,Inputs!$C$39)))-'Year Schedule'!$K$37+'Year Schedule'!$L$37)</f>
        <v>#VALUE!</v>
      </c>
      <c r="AK307" s="0" t="e">
        <f aca="true">MAX(0,AJ307*(1+(_xlfn.NORM.INV(RAND(),Inputs!$D$39,Inputs!$C$39)))-'Year Schedule'!$K$38+'Year Schedule'!$L$38)</f>
        <v>#VALUE!</v>
      </c>
      <c r="AL307" s="0" t="e">
        <f aca="true">MAX(0,AK307*(1+(_xlfn.NORM.INV(RAND(),Inputs!$D$39,Inputs!$C$39)))-'Year Schedule'!$K$39+'Year Schedule'!$L$39)</f>
        <v>#VALUE!</v>
      </c>
      <c r="AM307" s="0" t="e">
        <f aca="true">MAX(0,AL307*(1+(_xlfn.NORM.INV(RAND(),Inputs!$D$39,Inputs!$C$39)))-'Year Schedule'!$K$40+'Year Schedule'!$L$40)</f>
        <v>#VALUE!</v>
      </c>
      <c r="AN307" s="0" t="e">
        <f aca="true">MAX(0,AM307*(1+(_xlfn.NORM.INV(RAND(),Inputs!$D$39,Inputs!$C$39)))-'Year Schedule'!$K$41+'Year Schedule'!$L$41)</f>
        <v>#VALUE!</v>
      </c>
      <c r="AO307" s="0" t="e">
        <f aca="true">MAX(0,AN307*(1+(_xlfn.NORM.INV(RAND(),Inputs!$D$39,Inputs!$C$39)))-'Year Schedule'!$K$42+'Year Schedule'!$L$42)</f>
        <v>#VALUE!</v>
      </c>
      <c r="AP307" s="0" t="e">
        <f aca="true">MAX(0,AO307*(1+(_xlfn.NORM.INV(RAND(),Inputs!$D$39,Inputs!$C$39)))-'Year Schedule'!$K$43+'Year Schedule'!$L$43)</f>
        <v>#VALUE!</v>
      </c>
      <c r="AQ307" s="0" t="e">
        <f aca="true">MAX(0,AP307*(1+(_xlfn.NORM.INV(RAND(),Inputs!$D$39,Inputs!$C$39)))-'Year Schedule'!$K$44+'Year Schedule'!$L$44)</f>
        <v>#VALUE!</v>
      </c>
      <c r="AR307" s="0" t="e">
        <f aca="true">MAX(0,AQ307*(1+(_xlfn.NORM.INV(RAND(),Inputs!$D$39,Inputs!$C$39)))-'Year Schedule'!$K$45+'Year Schedule'!$L$45)</f>
        <v>#VALUE!</v>
      </c>
      <c r="AS307" s="0" t="e">
        <f aca="true">MAX(0,AR307*(1+(_xlfn.NORM.INV(RAND(),Inputs!$D$39,Inputs!$C$39)))-'Year Schedule'!$K$46+'Year Schedule'!$L$46)</f>
        <v>#VALUE!</v>
      </c>
      <c r="AT307" s="0" t="e">
        <f aca="true">MAX(0,AS307*(1+(_xlfn.NORM.INV(RAND(),Inputs!$D$39,Inputs!$C$39)))-'Year Schedule'!$K$47+'Year Schedule'!$L$47)</f>
        <v>#VALUE!</v>
      </c>
      <c r="AU307" s="0" t="e">
        <f aca="true">MAX(0,AT307*(1+(_xlfn.NORM.INV(RAND(),Inputs!$D$39,Inputs!$C$39)))-'Year Schedule'!$K$48+'Year Schedule'!$L$48)</f>
        <v>#VALUE!</v>
      </c>
      <c r="AV307" s="0" t="e">
        <f aca="true">MAX(0,AU307*(1+(_xlfn.NORM.INV(RAND(),Inputs!$D$39,Inputs!$C$39)))-'Year Schedule'!$K$49+'Year Schedule'!$L$49)</f>
        <v>#VALUE!</v>
      </c>
      <c r="AW307" s="0" t="e">
        <f aca="true">MAX(0,AV307*(1+(_xlfn.NORM.INV(RAND(),Inputs!$D$39,Inputs!$C$39)))-'Year Schedule'!$K$50+'Year Schedule'!$L$50)</f>
        <v>#VALUE!</v>
      </c>
      <c r="AX307" s="0" t="e">
        <f aca="true">MAX(0,AW307*(1+(_xlfn.NORM.INV(RAND(),Inputs!$D$39,Inputs!$C$39)))-'Year Schedule'!$K$51+'Year Schedule'!$L$51)</f>
        <v>#VALUE!</v>
      </c>
      <c r="AY307" s="0" t="e">
        <f aca="true">MAX(0,AX307*(1+(_xlfn.NORM.INV(RAND(),Inputs!$D$39,Inputs!$C$39)))-'Year Schedule'!$K$52+'Year Schedule'!$L$52)</f>
        <v>#VALUE!</v>
      </c>
      <c r="AZ307" s="0" t="e">
        <f aca="true">MAX(0,AY307*(1+(_xlfn.NORM.INV(RAND(),Inputs!$D$39,Inputs!$C$39)))-'Year Schedule'!$K$53+'Year Schedule'!$L$53)</f>
        <v>#VALUE!</v>
      </c>
      <c r="BA307" s="0" t="e">
        <f aca="false">INDEX(C307:AZ307,1,Inputs!$C$6)</f>
        <v>#VALUE!</v>
      </c>
      <c r="BB307" s="0" t="n">
        <f aca="false">IFERROR(EXP(SUMPRODUCT(LN((C307:INDEX(C307:AZ307,1,Inputs!$C$6)+$C$1004:INDEX($C$1004:$AZ$1004,1,Inputs!$C$6))/B307:INDEX(B307:AY307,1,Inputs!$C$6)))/Inputs!$C$6)-1,-1)</f>
        <v>-1</v>
      </c>
    </row>
    <row r="308" customFormat="false" ht="15" hidden="false" customHeight="true" outlineLevel="0" collapsed="false">
      <c r="A308" s="0" t="n">
        <v>306</v>
      </c>
      <c r="B308" s="177" t="n">
        <f aca="false">Inputs!$C$38</f>
        <v>0</v>
      </c>
      <c r="C308" s="0" t="e">
        <f aca="true">MAX(0,B308*(1+(_xlfn.NORM.INV(RAND(),Inputs!$D$39,Inputs!$C$39)))-'Year Schedule'!$K$4+'Year Schedule'!$L$4)</f>
        <v>#VALUE!</v>
      </c>
      <c r="D308" s="0" t="e">
        <f aca="true">MAX(0,C308*(1+(_xlfn.NORM.INV(RAND(),Inputs!$D$39,Inputs!$C$39)))-'Year Schedule'!$K$5+'Year Schedule'!$L$5)</f>
        <v>#VALUE!</v>
      </c>
      <c r="E308" s="0" t="e">
        <f aca="true">MAX(0,D308*(1+(_xlfn.NORM.INV(RAND(),Inputs!$D$39,Inputs!$C$39)))-'Year Schedule'!$K$6+'Year Schedule'!$L$6)</f>
        <v>#VALUE!</v>
      </c>
      <c r="F308" s="0" t="e">
        <f aca="true">MAX(0,E308*(1+(_xlfn.NORM.INV(RAND(),Inputs!$D$39,Inputs!$C$39)))-'Year Schedule'!$K$7+'Year Schedule'!$L$7)</f>
        <v>#VALUE!</v>
      </c>
      <c r="G308" s="0" t="e">
        <f aca="true">MAX(0,F308*(1+(_xlfn.NORM.INV(RAND(),Inputs!$D$39,Inputs!$C$39)))-'Year Schedule'!$K$8+'Year Schedule'!$L$8)</f>
        <v>#VALUE!</v>
      </c>
      <c r="H308" s="0" t="e">
        <f aca="true">MAX(0,G308*(1+(_xlfn.NORM.INV(RAND(),Inputs!$D$39,Inputs!$C$39)))-'Year Schedule'!$K$9+'Year Schedule'!$L$9)</f>
        <v>#VALUE!</v>
      </c>
      <c r="I308" s="0" t="e">
        <f aca="true">MAX(0,H308*(1+(_xlfn.NORM.INV(RAND(),Inputs!$D$39,Inputs!$C$39)))-'Year Schedule'!$K$10+'Year Schedule'!$L$10)</f>
        <v>#VALUE!</v>
      </c>
      <c r="J308" s="0" t="e">
        <f aca="true">MAX(0,I308*(1+(_xlfn.NORM.INV(RAND(),Inputs!$D$39,Inputs!$C$39)))-'Year Schedule'!$K$11+'Year Schedule'!$L$11)</f>
        <v>#VALUE!</v>
      </c>
      <c r="K308" s="0" t="e">
        <f aca="true">MAX(0,J308*(1+(_xlfn.NORM.INV(RAND(),Inputs!$D$39,Inputs!$C$39)))-'Year Schedule'!$K$12+'Year Schedule'!$L$12)</f>
        <v>#VALUE!</v>
      </c>
      <c r="L308" s="0" t="e">
        <f aca="true">MAX(0,K308*(1+(_xlfn.NORM.INV(RAND(),Inputs!$D$39,Inputs!$C$39)))-'Year Schedule'!$K$13+'Year Schedule'!$L$13)</f>
        <v>#VALUE!</v>
      </c>
      <c r="M308" s="0" t="e">
        <f aca="true">MAX(0,L308*(1+(_xlfn.NORM.INV(RAND(),Inputs!$D$39,Inputs!$C$39)))-'Year Schedule'!$K$14+'Year Schedule'!$L$14)</f>
        <v>#VALUE!</v>
      </c>
      <c r="N308" s="0" t="e">
        <f aca="true">MAX(0,M308*(1+(_xlfn.NORM.INV(RAND(),Inputs!$D$39,Inputs!$C$39)))-'Year Schedule'!$K$15+'Year Schedule'!$L$15)</f>
        <v>#VALUE!</v>
      </c>
      <c r="O308" s="0" t="e">
        <f aca="true">MAX(0,N308*(1+(_xlfn.NORM.INV(RAND(),Inputs!$D$39,Inputs!$C$39)))-'Year Schedule'!$K$16+'Year Schedule'!$L$16)</f>
        <v>#VALUE!</v>
      </c>
      <c r="P308" s="0" t="e">
        <f aca="true">MAX(0,O308*(1+(_xlfn.NORM.INV(RAND(),Inputs!$D$39,Inputs!$C$39)))-'Year Schedule'!$K$17+'Year Schedule'!$L$17)</f>
        <v>#VALUE!</v>
      </c>
      <c r="Q308" s="0" t="e">
        <f aca="true">MAX(0,P308*(1+(_xlfn.NORM.INV(RAND(),Inputs!$D$39,Inputs!$C$39)))-'Year Schedule'!$K$18+'Year Schedule'!$L$18)</f>
        <v>#VALUE!</v>
      </c>
      <c r="R308" s="0" t="e">
        <f aca="true">MAX(0,Q308*(1+(_xlfn.NORM.INV(RAND(),Inputs!$D$39,Inputs!$C$39)))-'Year Schedule'!$K$19+'Year Schedule'!$L$19)</f>
        <v>#VALUE!</v>
      </c>
      <c r="S308" s="0" t="e">
        <f aca="true">MAX(0,R308*(1+(_xlfn.NORM.INV(RAND(),Inputs!$D$39,Inputs!$C$39)))-'Year Schedule'!$K$20+'Year Schedule'!$L$20)</f>
        <v>#VALUE!</v>
      </c>
      <c r="T308" s="0" t="e">
        <f aca="true">MAX(0,S308*(1+(_xlfn.NORM.INV(RAND(),Inputs!$D$39,Inputs!$C$39)))-'Year Schedule'!$K$21+'Year Schedule'!$L$21)</f>
        <v>#VALUE!</v>
      </c>
      <c r="U308" s="0" t="e">
        <f aca="true">MAX(0,T308*(1+(_xlfn.NORM.INV(RAND(),Inputs!$D$39,Inputs!$C$39)))-'Year Schedule'!$K$22+'Year Schedule'!$L$22)</f>
        <v>#VALUE!</v>
      </c>
      <c r="V308" s="0" t="e">
        <f aca="true">MAX(0,U308*(1+(_xlfn.NORM.INV(RAND(),Inputs!$D$39,Inputs!$C$39)))-'Year Schedule'!$K$23+'Year Schedule'!$L$23)</f>
        <v>#VALUE!</v>
      </c>
      <c r="W308" s="0" t="e">
        <f aca="true">MAX(0,V308*(1+(_xlfn.NORM.INV(RAND(),Inputs!$D$39,Inputs!$C$39)))-'Year Schedule'!$K$24+'Year Schedule'!$L$24)</f>
        <v>#VALUE!</v>
      </c>
      <c r="X308" s="0" t="e">
        <f aca="true">MAX(0,W308*(1+(_xlfn.NORM.INV(RAND(),Inputs!$D$39,Inputs!$C$39)))-'Year Schedule'!$K$25+'Year Schedule'!$L$25)</f>
        <v>#VALUE!</v>
      </c>
      <c r="Y308" s="0" t="e">
        <f aca="true">MAX(0,X308*(1+(_xlfn.NORM.INV(RAND(),Inputs!$D$39,Inputs!$C$39)))-'Year Schedule'!$K$26+'Year Schedule'!$L$26)</f>
        <v>#VALUE!</v>
      </c>
      <c r="Z308" s="0" t="e">
        <f aca="true">MAX(0,Y308*(1+(_xlfn.NORM.INV(RAND(),Inputs!$D$39,Inputs!$C$39)))-'Year Schedule'!$K$27+'Year Schedule'!$L$27)</f>
        <v>#VALUE!</v>
      </c>
      <c r="AA308" s="0" t="e">
        <f aca="true">MAX(0,Z308*(1+(_xlfn.NORM.INV(RAND(),Inputs!$D$39,Inputs!$C$39)))-'Year Schedule'!$K$28+'Year Schedule'!$L$28)</f>
        <v>#VALUE!</v>
      </c>
      <c r="AB308" s="0" t="e">
        <f aca="true">MAX(0,AA308*(1+(_xlfn.NORM.INV(RAND(),Inputs!$D$39,Inputs!$C$39)))-'Year Schedule'!$K$29+'Year Schedule'!$L$29)</f>
        <v>#VALUE!</v>
      </c>
      <c r="AC308" s="0" t="e">
        <f aca="true">MAX(0,AB308*(1+(_xlfn.NORM.INV(RAND(),Inputs!$D$39,Inputs!$C$39)))-'Year Schedule'!$K$30+'Year Schedule'!$L$30)</f>
        <v>#VALUE!</v>
      </c>
      <c r="AD308" s="0" t="e">
        <f aca="true">MAX(0,AC308*(1+(_xlfn.NORM.INV(RAND(),Inputs!$D$39,Inputs!$C$39)))-'Year Schedule'!$K$31+'Year Schedule'!$L$31)</f>
        <v>#VALUE!</v>
      </c>
      <c r="AE308" s="0" t="e">
        <f aca="true">MAX(0,AD308*(1+(_xlfn.NORM.INV(RAND(),Inputs!$D$39,Inputs!$C$39)))-'Year Schedule'!$K$32+'Year Schedule'!$L$32)</f>
        <v>#VALUE!</v>
      </c>
      <c r="AF308" s="0" t="e">
        <f aca="true">MAX(0,AE308*(1+(_xlfn.NORM.INV(RAND(),Inputs!$D$39,Inputs!$C$39)))-'Year Schedule'!$K$33+'Year Schedule'!$L$33)</f>
        <v>#VALUE!</v>
      </c>
      <c r="AG308" s="0" t="e">
        <f aca="true">MAX(0,AF308*(1+(_xlfn.NORM.INV(RAND(),Inputs!$D$39,Inputs!$C$39)))-'Year Schedule'!$K$34+'Year Schedule'!$L$34)</f>
        <v>#VALUE!</v>
      </c>
      <c r="AH308" s="0" t="e">
        <f aca="true">MAX(0,AG308*(1+(_xlfn.NORM.INV(RAND(),Inputs!$D$39,Inputs!$C$39)))-'Year Schedule'!$K$35+'Year Schedule'!$L$35)</f>
        <v>#VALUE!</v>
      </c>
      <c r="AI308" s="0" t="e">
        <f aca="true">MAX(0,AH308*(1+(_xlfn.NORM.INV(RAND(),Inputs!$D$39,Inputs!$C$39)))-'Year Schedule'!$K$36+'Year Schedule'!$L$36)</f>
        <v>#VALUE!</v>
      </c>
      <c r="AJ308" s="0" t="e">
        <f aca="true">MAX(0,AI308*(1+(_xlfn.NORM.INV(RAND(),Inputs!$D$39,Inputs!$C$39)))-'Year Schedule'!$K$37+'Year Schedule'!$L$37)</f>
        <v>#VALUE!</v>
      </c>
      <c r="AK308" s="0" t="e">
        <f aca="true">MAX(0,AJ308*(1+(_xlfn.NORM.INV(RAND(),Inputs!$D$39,Inputs!$C$39)))-'Year Schedule'!$K$38+'Year Schedule'!$L$38)</f>
        <v>#VALUE!</v>
      </c>
      <c r="AL308" s="0" t="e">
        <f aca="true">MAX(0,AK308*(1+(_xlfn.NORM.INV(RAND(),Inputs!$D$39,Inputs!$C$39)))-'Year Schedule'!$K$39+'Year Schedule'!$L$39)</f>
        <v>#VALUE!</v>
      </c>
      <c r="AM308" s="0" t="e">
        <f aca="true">MAX(0,AL308*(1+(_xlfn.NORM.INV(RAND(),Inputs!$D$39,Inputs!$C$39)))-'Year Schedule'!$K$40+'Year Schedule'!$L$40)</f>
        <v>#VALUE!</v>
      </c>
      <c r="AN308" s="0" t="e">
        <f aca="true">MAX(0,AM308*(1+(_xlfn.NORM.INV(RAND(),Inputs!$D$39,Inputs!$C$39)))-'Year Schedule'!$K$41+'Year Schedule'!$L$41)</f>
        <v>#VALUE!</v>
      </c>
      <c r="AO308" s="0" t="e">
        <f aca="true">MAX(0,AN308*(1+(_xlfn.NORM.INV(RAND(),Inputs!$D$39,Inputs!$C$39)))-'Year Schedule'!$K$42+'Year Schedule'!$L$42)</f>
        <v>#VALUE!</v>
      </c>
      <c r="AP308" s="0" t="e">
        <f aca="true">MAX(0,AO308*(1+(_xlfn.NORM.INV(RAND(),Inputs!$D$39,Inputs!$C$39)))-'Year Schedule'!$K$43+'Year Schedule'!$L$43)</f>
        <v>#VALUE!</v>
      </c>
      <c r="AQ308" s="0" t="e">
        <f aca="true">MAX(0,AP308*(1+(_xlfn.NORM.INV(RAND(),Inputs!$D$39,Inputs!$C$39)))-'Year Schedule'!$K$44+'Year Schedule'!$L$44)</f>
        <v>#VALUE!</v>
      </c>
      <c r="AR308" s="0" t="e">
        <f aca="true">MAX(0,AQ308*(1+(_xlfn.NORM.INV(RAND(),Inputs!$D$39,Inputs!$C$39)))-'Year Schedule'!$K$45+'Year Schedule'!$L$45)</f>
        <v>#VALUE!</v>
      </c>
      <c r="AS308" s="0" t="e">
        <f aca="true">MAX(0,AR308*(1+(_xlfn.NORM.INV(RAND(),Inputs!$D$39,Inputs!$C$39)))-'Year Schedule'!$K$46+'Year Schedule'!$L$46)</f>
        <v>#VALUE!</v>
      </c>
      <c r="AT308" s="0" t="e">
        <f aca="true">MAX(0,AS308*(1+(_xlfn.NORM.INV(RAND(),Inputs!$D$39,Inputs!$C$39)))-'Year Schedule'!$K$47+'Year Schedule'!$L$47)</f>
        <v>#VALUE!</v>
      </c>
      <c r="AU308" s="0" t="e">
        <f aca="true">MAX(0,AT308*(1+(_xlfn.NORM.INV(RAND(),Inputs!$D$39,Inputs!$C$39)))-'Year Schedule'!$K$48+'Year Schedule'!$L$48)</f>
        <v>#VALUE!</v>
      </c>
      <c r="AV308" s="0" t="e">
        <f aca="true">MAX(0,AU308*(1+(_xlfn.NORM.INV(RAND(),Inputs!$D$39,Inputs!$C$39)))-'Year Schedule'!$K$49+'Year Schedule'!$L$49)</f>
        <v>#VALUE!</v>
      </c>
      <c r="AW308" s="0" t="e">
        <f aca="true">MAX(0,AV308*(1+(_xlfn.NORM.INV(RAND(),Inputs!$D$39,Inputs!$C$39)))-'Year Schedule'!$K$50+'Year Schedule'!$L$50)</f>
        <v>#VALUE!</v>
      </c>
      <c r="AX308" s="0" t="e">
        <f aca="true">MAX(0,AW308*(1+(_xlfn.NORM.INV(RAND(),Inputs!$D$39,Inputs!$C$39)))-'Year Schedule'!$K$51+'Year Schedule'!$L$51)</f>
        <v>#VALUE!</v>
      </c>
      <c r="AY308" s="0" t="e">
        <f aca="true">MAX(0,AX308*(1+(_xlfn.NORM.INV(RAND(),Inputs!$D$39,Inputs!$C$39)))-'Year Schedule'!$K$52+'Year Schedule'!$L$52)</f>
        <v>#VALUE!</v>
      </c>
      <c r="AZ308" s="0" t="e">
        <f aca="true">MAX(0,AY308*(1+(_xlfn.NORM.INV(RAND(),Inputs!$D$39,Inputs!$C$39)))-'Year Schedule'!$K$53+'Year Schedule'!$L$53)</f>
        <v>#VALUE!</v>
      </c>
      <c r="BA308" s="0" t="e">
        <f aca="false">INDEX(C308:AZ308,1,Inputs!$C$6)</f>
        <v>#VALUE!</v>
      </c>
      <c r="BB308" s="0" t="n">
        <f aca="false">IFERROR(EXP(SUMPRODUCT(LN((C308:INDEX(C308:AZ308,1,Inputs!$C$6)+$C$1004:INDEX($C$1004:$AZ$1004,1,Inputs!$C$6))/B308:INDEX(B308:AY308,1,Inputs!$C$6)))/Inputs!$C$6)-1,-1)</f>
        <v>-1</v>
      </c>
    </row>
    <row r="309" customFormat="false" ht="15" hidden="false" customHeight="true" outlineLevel="0" collapsed="false">
      <c r="A309" s="0" t="n">
        <v>307</v>
      </c>
      <c r="B309" s="177" t="n">
        <f aca="false">Inputs!$C$38</f>
        <v>0</v>
      </c>
      <c r="C309" s="0" t="e">
        <f aca="true">MAX(0,B309*(1+(_xlfn.NORM.INV(RAND(),Inputs!$D$39,Inputs!$C$39)))-'Year Schedule'!$K$4+'Year Schedule'!$L$4)</f>
        <v>#VALUE!</v>
      </c>
      <c r="D309" s="0" t="e">
        <f aca="true">MAX(0,C309*(1+(_xlfn.NORM.INV(RAND(),Inputs!$D$39,Inputs!$C$39)))-'Year Schedule'!$K$5+'Year Schedule'!$L$5)</f>
        <v>#VALUE!</v>
      </c>
      <c r="E309" s="0" t="e">
        <f aca="true">MAX(0,D309*(1+(_xlfn.NORM.INV(RAND(),Inputs!$D$39,Inputs!$C$39)))-'Year Schedule'!$K$6+'Year Schedule'!$L$6)</f>
        <v>#VALUE!</v>
      </c>
      <c r="F309" s="0" t="e">
        <f aca="true">MAX(0,E309*(1+(_xlfn.NORM.INV(RAND(),Inputs!$D$39,Inputs!$C$39)))-'Year Schedule'!$K$7+'Year Schedule'!$L$7)</f>
        <v>#VALUE!</v>
      </c>
      <c r="G309" s="0" t="e">
        <f aca="true">MAX(0,F309*(1+(_xlfn.NORM.INV(RAND(),Inputs!$D$39,Inputs!$C$39)))-'Year Schedule'!$K$8+'Year Schedule'!$L$8)</f>
        <v>#VALUE!</v>
      </c>
      <c r="H309" s="0" t="e">
        <f aca="true">MAX(0,G309*(1+(_xlfn.NORM.INV(RAND(),Inputs!$D$39,Inputs!$C$39)))-'Year Schedule'!$K$9+'Year Schedule'!$L$9)</f>
        <v>#VALUE!</v>
      </c>
      <c r="I309" s="0" t="e">
        <f aca="true">MAX(0,H309*(1+(_xlfn.NORM.INV(RAND(),Inputs!$D$39,Inputs!$C$39)))-'Year Schedule'!$K$10+'Year Schedule'!$L$10)</f>
        <v>#VALUE!</v>
      </c>
      <c r="J309" s="0" t="e">
        <f aca="true">MAX(0,I309*(1+(_xlfn.NORM.INV(RAND(),Inputs!$D$39,Inputs!$C$39)))-'Year Schedule'!$K$11+'Year Schedule'!$L$11)</f>
        <v>#VALUE!</v>
      </c>
      <c r="K309" s="0" t="e">
        <f aca="true">MAX(0,J309*(1+(_xlfn.NORM.INV(RAND(),Inputs!$D$39,Inputs!$C$39)))-'Year Schedule'!$K$12+'Year Schedule'!$L$12)</f>
        <v>#VALUE!</v>
      </c>
      <c r="L309" s="0" t="e">
        <f aca="true">MAX(0,K309*(1+(_xlfn.NORM.INV(RAND(),Inputs!$D$39,Inputs!$C$39)))-'Year Schedule'!$K$13+'Year Schedule'!$L$13)</f>
        <v>#VALUE!</v>
      </c>
      <c r="M309" s="0" t="e">
        <f aca="true">MAX(0,L309*(1+(_xlfn.NORM.INV(RAND(),Inputs!$D$39,Inputs!$C$39)))-'Year Schedule'!$K$14+'Year Schedule'!$L$14)</f>
        <v>#VALUE!</v>
      </c>
      <c r="N309" s="0" t="e">
        <f aca="true">MAX(0,M309*(1+(_xlfn.NORM.INV(RAND(),Inputs!$D$39,Inputs!$C$39)))-'Year Schedule'!$K$15+'Year Schedule'!$L$15)</f>
        <v>#VALUE!</v>
      </c>
      <c r="O309" s="0" t="e">
        <f aca="true">MAX(0,N309*(1+(_xlfn.NORM.INV(RAND(),Inputs!$D$39,Inputs!$C$39)))-'Year Schedule'!$K$16+'Year Schedule'!$L$16)</f>
        <v>#VALUE!</v>
      </c>
      <c r="P309" s="0" t="e">
        <f aca="true">MAX(0,O309*(1+(_xlfn.NORM.INV(RAND(),Inputs!$D$39,Inputs!$C$39)))-'Year Schedule'!$K$17+'Year Schedule'!$L$17)</f>
        <v>#VALUE!</v>
      </c>
      <c r="Q309" s="0" t="e">
        <f aca="true">MAX(0,P309*(1+(_xlfn.NORM.INV(RAND(),Inputs!$D$39,Inputs!$C$39)))-'Year Schedule'!$K$18+'Year Schedule'!$L$18)</f>
        <v>#VALUE!</v>
      </c>
      <c r="R309" s="0" t="e">
        <f aca="true">MAX(0,Q309*(1+(_xlfn.NORM.INV(RAND(),Inputs!$D$39,Inputs!$C$39)))-'Year Schedule'!$K$19+'Year Schedule'!$L$19)</f>
        <v>#VALUE!</v>
      </c>
      <c r="S309" s="0" t="e">
        <f aca="true">MAX(0,R309*(1+(_xlfn.NORM.INV(RAND(),Inputs!$D$39,Inputs!$C$39)))-'Year Schedule'!$K$20+'Year Schedule'!$L$20)</f>
        <v>#VALUE!</v>
      </c>
      <c r="T309" s="0" t="e">
        <f aca="true">MAX(0,S309*(1+(_xlfn.NORM.INV(RAND(),Inputs!$D$39,Inputs!$C$39)))-'Year Schedule'!$K$21+'Year Schedule'!$L$21)</f>
        <v>#VALUE!</v>
      </c>
      <c r="U309" s="0" t="e">
        <f aca="true">MAX(0,T309*(1+(_xlfn.NORM.INV(RAND(),Inputs!$D$39,Inputs!$C$39)))-'Year Schedule'!$K$22+'Year Schedule'!$L$22)</f>
        <v>#VALUE!</v>
      </c>
      <c r="V309" s="0" t="e">
        <f aca="true">MAX(0,U309*(1+(_xlfn.NORM.INV(RAND(),Inputs!$D$39,Inputs!$C$39)))-'Year Schedule'!$K$23+'Year Schedule'!$L$23)</f>
        <v>#VALUE!</v>
      </c>
      <c r="W309" s="0" t="e">
        <f aca="true">MAX(0,V309*(1+(_xlfn.NORM.INV(RAND(),Inputs!$D$39,Inputs!$C$39)))-'Year Schedule'!$K$24+'Year Schedule'!$L$24)</f>
        <v>#VALUE!</v>
      </c>
      <c r="X309" s="0" t="e">
        <f aca="true">MAX(0,W309*(1+(_xlfn.NORM.INV(RAND(),Inputs!$D$39,Inputs!$C$39)))-'Year Schedule'!$K$25+'Year Schedule'!$L$25)</f>
        <v>#VALUE!</v>
      </c>
      <c r="Y309" s="0" t="e">
        <f aca="true">MAX(0,X309*(1+(_xlfn.NORM.INV(RAND(),Inputs!$D$39,Inputs!$C$39)))-'Year Schedule'!$K$26+'Year Schedule'!$L$26)</f>
        <v>#VALUE!</v>
      </c>
      <c r="Z309" s="0" t="e">
        <f aca="true">MAX(0,Y309*(1+(_xlfn.NORM.INV(RAND(),Inputs!$D$39,Inputs!$C$39)))-'Year Schedule'!$K$27+'Year Schedule'!$L$27)</f>
        <v>#VALUE!</v>
      </c>
      <c r="AA309" s="0" t="e">
        <f aca="true">MAX(0,Z309*(1+(_xlfn.NORM.INV(RAND(),Inputs!$D$39,Inputs!$C$39)))-'Year Schedule'!$K$28+'Year Schedule'!$L$28)</f>
        <v>#VALUE!</v>
      </c>
      <c r="AB309" s="0" t="e">
        <f aca="true">MAX(0,AA309*(1+(_xlfn.NORM.INV(RAND(),Inputs!$D$39,Inputs!$C$39)))-'Year Schedule'!$K$29+'Year Schedule'!$L$29)</f>
        <v>#VALUE!</v>
      </c>
      <c r="AC309" s="0" t="e">
        <f aca="true">MAX(0,AB309*(1+(_xlfn.NORM.INV(RAND(),Inputs!$D$39,Inputs!$C$39)))-'Year Schedule'!$K$30+'Year Schedule'!$L$30)</f>
        <v>#VALUE!</v>
      </c>
      <c r="AD309" s="0" t="e">
        <f aca="true">MAX(0,AC309*(1+(_xlfn.NORM.INV(RAND(),Inputs!$D$39,Inputs!$C$39)))-'Year Schedule'!$K$31+'Year Schedule'!$L$31)</f>
        <v>#VALUE!</v>
      </c>
      <c r="AE309" s="0" t="e">
        <f aca="true">MAX(0,AD309*(1+(_xlfn.NORM.INV(RAND(),Inputs!$D$39,Inputs!$C$39)))-'Year Schedule'!$K$32+'Year Schedule'!$L$32)</f>
        <v>#VALUE!</v>
      </c>
      <c r="AF309" s="0" t="e">
        <f aca="true">MAX(0,AE309*(1+(_xlfn.NORM.INV(RAND(),Inputs!$D$39,Inputs!$C$39)))-'Year Schedule'!$K$33+'Year Schedule'!$L$33)</f>
        <v>#VALUE!</v>
      </c>
      <c r="AG309" s="0" t="e">
        <f aca="true">MAX(0,AF309*(1+(_xlfn.NORM.INV(RAND(),Inputs!$D$39,Inputs!$C$39)))-'Year Schedule'!$K$34+'Year Schedule'!$L$34)</f>
        <v>#VALUE!</v>
      </c>
      <c r="AH309" s="0" t="e">
        <f aca="true">MAX(0,AG309*(1+(_xlfn.NORM.INV(RAND(),Inputs!$D$39,Inputs!$C$39)))-'Year Schedule'!$K$35+'Year Schedule'!$L$35)</f>
        <v>#VALUE!</v>
      </c>
      <c r="AI309" s="0" t="e">
        <f aca="true">MAX(0,AH309*(1+(_xlfn.NORM.INV(RAND(),Inputs!$D$39,Inputs!$C$39)))-'Year Schedule'!$K$36+'Year Schedule'!$L$36)</f>
        <v>#VALUE!</v>
      </c>
      <c r="AJ309" s="0" t="e">
        <f aca="true">MAX(0,AI309*(1+(_xlfn.NORM.INV(RAND(),Inputs!$D$39,Inputs!$C$39)))-'Year Schedule'!$K$37+'Year Schedule'!$L$37)</f>
        <v>#VALUE!</v>
      </c>
      <c r="AK309" s="0" t="e">
        <f aca="true">MAX(0,AJ309*(1+(_xlfn.NORM.INV(RAND(),Inputs!$D$39,Inputs!$C$39)))-'Year Schedule'!$K$38+'Year Schedule'!$L$38)</f>
        <v>#VALUE!</v>
      </c>
      <c r="AL309" s="0" t="e">
        <f aca="true">MAX(0,AK309*(1+(_xlfn.NORM.INV(RAND(),Inputs!$D$39,Inputs!$C$39)))-'Year Schedule'!$K$39+'Year Schedule'!$L$39)</f>
        <v>#VALUE!</v>
      </c>
      <c r="AM309" s="0" t="e">
        <f aca="true">MAX(0,AL309*(1+(_xlfn.NORM.INV(RAND(),Inputs!$D$39,Inputs!$C$39)))-'Year Schedule'!$K$40+'Year Schedule'!$L$40)</f>
        <v>#VALUE!</v>
      </c>
      <c r="AN309" s="0" t="e">
        <f aca="true">MAX(0,AM309*(1+(_xlfn.NORM.INV(RAND(),Inputs!$D$39,Inputs!$C$39)))-'Year Schedule'!$K$41+'Year Schedule'!$L$41)</f>
        <v>#VALUE!</v>
      </c>
      <c r="AO309" s="0" t="e">
        <f aca="true">MAX(0,AN309*(1+(_xlfn.NORM.INV(RAND(),Inputs!$D$39,Inputs!$C$39)))-'Year Schedule'!$K$42+'Year Schedule'!$L$42)</f>
        <v>#VALUE!</v>
      </c>
      <c r="AP309" s="0" t="e">
        <f aca="true">MAX(0,AO309*(1+(_xlfn.NORM.INV(RAND(),Inputs!$D$39,Inputs!$C$39)))-'Year Schedule'!$K$43+'Year Schedule'!$L$43)</f>
        <v>#VALUE!</v>
      </c>
      <c r="AQ309" s="0" t="e">
        <f aca="true">MAX(0,AP309*(1+(_xlfn.NORM.INV(RAND(),Inputs!$D$39,Inputs!$C$39)))-'Year Schedule'!$K$44+'Year Schedule'!$L$44)</f>
        <v>#VALUE!</v>
      </c>
      <c r="AR309" s="0" t="e">
        <f aca="true">MAX(0,AQ309*(1+(_xlfn.NORM.INV(RAND(),Inputs!$D$39,Inputs!$C$39)))-'Year Schedule'!$K$45+'Year Schedule'!$L$45)</f>
        <v>#VALUE!</v>
      </c>
      <c r="AS309" s="0" t="e">
        <f aca="true">MAX(0,AR309*(1+(_xlfn.NORM.INV(RAND(),Inputs!$D$39,Inputs!$C$39)))-'Year Schedule'!$K$46+'Year Schedule'!$L$46)</f>
        <v>#VALUE!</v>
      </c>
      <c r="AT309" s="0" t="e">
        <f aca="true">MAX(0,AS309*(1+(_xlfn.NORM.INV(RAND(),Inputs!$D$39,Inputs!$C$39)))-'Year Schedule'!$K$47+'Year Schedule'!$L$47)</f>
        <v>#VALUE!</v>
      </c>
      <c r="AU309" s="0" t="e">
        <f aca="true">MAX(0,AT309*(1+(_xlfn.NORM.INV(RAND(),Inputs!$D$39,Inputs!$C$39)))-'Year Schedule'!$K$48+'Year Schedule'!$L$48)</f>
        <v>#VALUE!</v>
      </c>
      <c r="AV309" s="0" t="e">
        <f aca="true">MAX(0,AU309*(1+(_xlfn.NORM.INV(RAND(),Inputs!$D$39,Inputs!$C$39)))-'Year Schedule'!$K$49+'Year Schedule'!$L$49)</f>
        <v>#VALUE!</v>
      </c>
      <c r="AW309" s="0" t="e">
        <f aca="true">MAX(0,AV309*(1+(_xlfn.NORM.INV(RAND(),Inputs!$D$39,Inputs!$C$39)))-'Year Schedule'!$K$50+'Year Schedule'!$L$50)</f>
        <v>#VALUE!</v>
      </c>
      <c r="AX309" s="0" t="e">
        <f aca="true">MAX(0,AW309*(1+(_xlfn.NORM.INV(RAND(),Inputs!$D$39,Inputs!$C$39)))-'Year Schedule'!$K$51+'Year Schedule'!$L$51)</f>
        <v>#VALUE!</v>
      </c>
      <c r="AY309" s="0" t="e">
        <f aca="true">MAX(0,AX309*(1+(_xlfn.NORM.INV(RAND(),Inputs!$D$39,Inputs!$C$39)))-'Year Schedule'!$K$52+'Year Schedule'!$L$52)</f>
        <v>#VALUE!</v>
      </c>
      <c r="AZ309" s="0" t="e">
        <f aca="true">MAX(0,AY309*(1+(_xlfn.NORM.INV(RAND(),Inputs!$D$39,Inputs!$C$39)))-'Year Schedule'!$K$53+'Year Schedule'!$L$53)</f>
        <v>#VALUE!</v>
      </c>
      <c r="BA309" s="0" t="e">
        <f aca="false">INDEX(C309:AZ309,1,Inputs!$C$6)</f>
        <v>#VALUE!</v>
      </c>
      <c r="BB309" s="0" t="n">
        <f aca="false">IFERROR(EXP(SUMPRODUCT(LN((C309:INDEX(C309:AZ309,1,Inputs!$C$6)+$C$1004:INDEX($C$1004:$AZ$1004,1,Inputs!$C$6))/B309:INDEX(B309:AY309,1,Inputs!$C$6)))/Inputs!$C$6)-1,-1)</f>
        <v>-1</v>
      </c>
    </row>
    <row r="310" customFormat="false" ht="15" hidden="false" customHeight="true" outlineLevel="0" collapsed="false">
      <c r="A310" s="0" t="n">
        <v>308</v>
      </c>
      <c r="B310" s="177" t="n">
        <f aca="false">Inputs!$C$38</f>
        <v>0</v>
      </c>
      <c r="C310" s="0" t="e">
        <f aca="true">MAX(0,B310*(1+(_xlfn.NORM.INV(RAND(),Inputs!$D$39,Inputs!$C$39)))-'Year Schedule'!$K$4+'Year Schedule'!$L$4)</f>
        <v>#VALUE!</v>
      </c>
      <c r="D310" s="0" t="e">
        <f aca="true">MAX(0,C310*(1+(_xlfn.NORM.INV(RAND(),Inputs!$D$39,Inputs!$C$39)))-'Year Schedule'!$K$5+'Year Schedule'!$L$5)</f>
        <v>#VALUE!</v>
      </c>
      <c r="E310" s="0" t="e">
        <f aca="true">MAX(0,D310*(1+(_xlfn.NORM.INV(RAND(),Inputs!$D$39,Inputs!$C$39)))-'Year Schedule'!$K$6+'Year Schedule'!$L$6)</f>
        <v>#VALUE!</v>
      </c>
      <c r="F310" s="0" t="e">
        <f aca="true">MAX(0,E310*(1+(_xlfn.NORM.INV(RAND(),Inputs!$D$39,Inputs!$C$39)))-'Year Schedule'!$K$7+'Year Schedule'!$L$7)</f>
        <v>#VALUE!</v>
      </c>
      <c r="G310" s="0" t="e">
        <f aca="true">MAX(0,F310*(1+(_xlfn.NORM.INV(RAND(),Inputs!$D$39,Inputs!$C$39)))-'Year Schedule'!$K$8+'Year Schedule'!$L$8)</f>
        <v>#VALUE!</v>
      </c>
      <c r="H310" s="0" t="e">
        <f aca="true">MAX(0,G310*(1+(_xlfn.NORM.INV(RAND(),Inputs!$D$39,Inputs!$C$39)))-'Year Schedule'!$K$9+'Year Schedule'!$L$9)</f>
        <v>#VALUE!</v>
      </c>
      <c r="I310" s="0" t="e">
        <f aca="true">MAX(0,H310*(1+(_xlfn.NORM.INV(RAND(),Inputs!$D$39,Inputs!$C$39)))-'Year Schedule'!$K$10+'Year Schedule'!$L$10)</f>
        <v>#VALUE!</v>
      </c>
      <c r="J310" s="0" t="e">
        <f aca="true">MAX(0,I310*(1+(_xlfn.NORM.INV(RAND(),Inputs!$D$39,Inputs!$C$39)))-'Year Schedule'!$K$11+'Year Schedule'!$L$11)</f>
        <v>#VALUE!</v>
      </c>
      <c r="K310" s="0" t="e">
        <f aca="true">MAX(0,J310*(1+(_xlfn.NORM.INV(RAND(),Inputs!$D$39,Inputs!$C$39)))-'Year Schedule'!$K$12+'Year Schedule'!$L$12)</f>
        <v>#VALUE!</v>
      </c>
      <c r="L310" s="0" t="e">
        <f aca="true">MAX(0,K310*(1+(_xlfn.NORM.INV(RAND(),Inputs!$D$39,Inputs!$C$39)))-'Year Schedule'!$K$13+'Year Schedule'!$L$13)</f>
        <v>#VALUE!</v>
      </c>
      <c r="M310" s="0" t="e">
        <f aca="true">MAX(0,L310*(1+(_xlfn.NORM.INV(RAND(),Inputs!$D$39,Inputs!$C$39)))-'Year Schedule'!$K$14+'Year Schedule'!$L$14)</f>
        <v>#VALUE!</v>
      </c>
      <c r="N310" s="0" t="e">
        <f aca="true">MAX(0,M310*(1+(_xlfn.NORM.INV(RAND(),Inputs!$D$39,Inputs!$C$39)))-'Year Schedule'!$K$15+'Year Schedule'!$L$15)</f>
        <v>#VALUE!</v>
      </c>
      <c r="O310" s="0" t="e">
        <f aca="true">MAX(0,N310*(1+(_xlfn.NORM.INV(RAND(),Inputs!$D$39,Inputs!$C$39)))-'Year Schedule'!$K$16+'Year Schedule'!$L$16)</f>
        <v>#VALUE!</v>
      </c>
      <c r="P310" s="0" t="e">
        <f aca="true">MAX(0,O310*(1+(_xlfn.NORM.INV(RAND(),Inputs!$D$39,Inputs!$C$39)))-'Year Schedule'!$K$17+'Year Schedule'!$L$17)</f>
        <v>#VALUE!</v>
      </c>
      <c r="Q310" s="0" t="e">
        <f aca="true">MAX(0,P310*(1+(_xlfn.NORM.INV(RAND(),Inputs!$D$39,Inputs!$C$39)))-'Year Schedule'!$K$18+'Year Schedule'!$L$18)</f>
        <v>#VALUE!</v>
      </c>
      <c r="R310" s="0" t="e">
        <f aca="true">MAX(0,Q310*(1+(_xlfn.NORM.INV(RAND(),Inputs!$D$39,Inputs!$C$39)))-'Year Schedule'!$K$19+'Year Schedule'!$L$19)</f>
        <v>#VALUE!</v>
      </c>
      <c r="S310" s="0" t="e">
        <f aca="true">MAX(0,R310*(1+(_xlfn.NORM.INV(RAND(),Inputs!$D$39,Inputs!$C$39)))-'Year Schedule'!$K$20+'Year Schedule'!$L$20)</f>
        <v>#VALUE!</v>
      </c>
      <c r="T310" s="0" t="e">
        <f aca="true">MAX(0,S310*(1+(_xlfn.NORM.INV(RAND(),Inputs!$D$39,Inputs!$C$39)))-'Year Schedule'!$K$21+'Year Schedule'!$L$21)</f>
        <v>#VALUE!</v>
      </c>
      <c r="U310" s="0" t="e">
        <f aca="true">MAX(0,T310*(1+(_xlfn.NORM.INV(RAND(),Inputs!$D$39,Inputs!$C$39)))-'Year Schedule'!$K$22+'Year Schedule'!$L$22)</f>
        <v>#VALUE!</v>
      </c>
      <c r="V310" s="0" t="e">
        <f aca="true">MAX(0,U310*(1+(_xlfn.NORM.INV(RAND(),Inputs!$D$39,Inputs!$C$39)))-'Year Schedule'!$K$23+'Year Schedule'!$L$23)</f>
        <v>#VALUE!</v>
      </c>
      <c r="W310" s="0" t="e">
        <f aca="true">MAX(0,V310*(1+(_xlfn.NORM.INV(RAND(),Inputs!$D$39,Inputs!$C$39)))-'Year Schedule'!$K$24+'Year Schedule'!$L$24)</f>
        <v>#VALUE!</v>
      </c>
      <c r="X310" s="0" t="e">
        <f aca="true">MAX(0,W310*(1+(_xlfn.NORM.INV(RAND(),Inputs!$D$39,Inputs!$C$39)))-'Year Schedule'!$K$25+'Year Schedule'!$L$25)</f>
        <v>#VALUE!</v>
      </c>
      <c r="Y310" s="0" t="e">
        <f aca="true">MAX(0,X310*(1+(_xlfn.NORM.INV(RAND(),Inputs!$D$39,Inputs!$C$39)))-'Year Schedule'!$K$26+'Year Schedule'!$L$26)</f>
        <v>#VALUE!</v>
      </c>
      <c r="Z310" s="0" t="e">
        <f aca="true">MAX(0,Y310*(1+(_xlfn.NORM.INV(RAND(),Inputs!$D$39,Inputs!$C$39)))-'Year Schedule'!$K$27+'Year Schedule'!$L$27)</f>
        <v>#VALUE!</v>
      </c>
      <c r="AA310" s="0" t="e">
        <f aca="true">MAX(0,Z310*(1+(_xlfn.NORM.INV(RAND(),Inputs!$D$39,Inputs!$C$39)))-'Year Schedule'!$K$28+'Year Schedule'!$L$28)</f>
        <v>#VALUE!</v>
      </c>
      <c r="AB310" s="0" t="e">
        <f aca="true">MAX(0,AA310*(1+(_xlfn.NORM.INV(RAND(),Inputs!$D$39,Inputs!$C$39)))-'Year Schedule'!$K$29+'Year Schedule'!$L$29)</f>
        <v>#VALUE!</v>
      </c>
      <c r="AC310" s="0" t="e">
        <f aca="true">MAX(0,AB310*(1+(_xlfn.NORM.INV(RAND(),Inputs!$D$39,Inputs!$C$39)))-'Year Schedule'!$K$30+'Year Schedule'!$L$30)</f>
        <v>#VALUE!</v>
      </c>
      <c r="AD310" s="0" t="e">
        <f aca="true">MAX(0,AC310*(1+(_xlfn.NORM.INV(RAND(),Inputs!$D$39,Inputs!$C$39)))-'Year Schedule'!$K$31+'Year Schedule'!$L$31)</f>
        <v>#VALUE!</v>
      </c>
      <c r="AE310" s="0" t="e">
        <f aca="true">MAX(0,AD310*(1+(_xlfn.NORM.INV(RAND(),Inputs!$D$39,Inputs!$C$39)))-'Year Schedule'!$K$32+'Year Schedule'!$L$32)</f>
        <v>#VALUE!</v>
      </c>
      <c r="AF310" s="0" t="e">
        <f aca="true">MAX(0,AE310*(1+(_xlfn.NORM.INV(RAND(),Inputs!$D$39,Inputs!$C$39)))-'Year Schedule'!$K$33+'Year Schedule'!$L$33)</f>
        <v>#VALUE!</v>
      </c>
      <c r="AG310" s="0" t="e">
        <f aca="true">MAX(0,AF310*(1+(_xlfn.NORM.INV(RAND(),Inputs!$D$39,Inputs!$C$39)))-'Year Schedule'!$K$34+'Year Schedule'!$L$34)</f>
        <v>#VALUE!</v>
      </c>
      <c r="AH310" s="0" t="e">
        <f aca="true">MAX(0,AG310*(1+(_xlfn.NORM.INV(RAND(),Inputs!$D$39,Inputs!$C$39)))-'Year Schedule'!$K$35+'Year Schedule'!$L$35)</f>
        <v>#VALUE!</v>
      </c>
      <c r="AI310" s="0" t="e">
        <f aca="true">MAX(0,AH310*(1+(_xlfn.NORM.INV(RAND(),Inputs!$D$39,Inputs!$C$39)))-'Year Schedule'!$K$36+'Year Schedule'!$L$36)</f>
        <v>#VALUE!</v>
      </c>
      <c r="AJ310" s="0" t="e">
        <f aca="true">MAX(0,AI310*(1+(_xlfn.NORM.INV(RAND(),Inputs!$D$39,Inputs!$C$39)))-'Year Schedule'!$K$37+'Year Schedule'!$L$37)</f>
        <v>#VALUE!</v>
      </c>
      <c r="AK310" s="0" t="e">
        <f aca="true">MAX(0,AJ310*(1+(_xlfn.NORM.INV(RAND(),Inputs!$D$39,Inputs!$C$39)))-'Year Schedule'!$K$38+'Year Schedule'!$L$38)</f>
        <v>#VALUE!</v>
      </c>
      <c r="AL310" s="0" t="e">
        <f aca="true">MAX(0,AK310*(1+(_xlfn.NORM.INV(RAND(),Inputs!$D$39,Inputs!$C$39)))-'Year Schedule'!$K$39+'Year Schedule'!$L$39)</f>
        <v>#VALUE!</v>
      </c>
      <c r="AM310" s="0" t="e">
        <f aca="true">MAX(0,AL310*(1+(_xlfn.NORM.INV(RAND(),Inputs!$D$39,Inputs!$C$39)))-'Year Schedule'!$K$40+'Year Schedule'!$L$40)</f>
        <v>#VALUE!</v>
      </c>
      <c r="AN310" s="0" t="e">
        <f aca="true">MAX(0,AM310*(1+(_xlfn.NORM.INV(RAND(),Inputs!$D$39,Inputs!$C$39)))-'Year Schedule'!$K$41+'Year Schedule'!$L$41)</f>
        <v>#VALUE!</v>
      </c>
      <c r="AO310" s="0" t="e">
        <f aca="true">MAX(0,AN310*(1+(_xlfn.NORM.INV(RAND(),Inputs!$D$39,Inputs!$C$39)))-'Year Schedule'!$K$42+'Year Schedule'!$L$42)</f>
        <v>#VALUE!</v>
      </c>
      <c r="AP310" s="0" t="e">
        <f aca="true">MAX(0,AO310*(1+(_xlfn.NORM.INV(RAND(),Inputs!$D$39,Inputs!$C$39)))-'Year Schedule'!$K$43+'Year Schedule'!$L$43)</f>
        <v>#VALUE!</v>
      </c>
      <c r="AQ310" s="0" t="e">
        <f aca="true">MAX(0,AP310*(1+(_xlfn.NORM.INV(RAND(),Inputs!$D$39,Inputs!$C$39)))-'Year Schedule'!$K$44+'Year Schedule'!$L$44)</f>
        <v>#VALUE!</v>
      </c>
      <c r="AR310" s="0" t="e">
        <f aca="true">MAX(0,AQ310*(1+(_xlfn.NORM.INV(RAND(),Inputs!$D$39,Inputs!$C$39)))-'Year Schedule'!$K$45+'Year Schedule'!$L$45)</f>
        <v>#VALUE!</v>
      </c>
      <c r="AS310" s="0" t="e">
        <f aca="true">MAX(0,AR310*(1+(_xlfn.NORM.INV(RAND(),Inputs!$D$39,Inputs!$C$39)))-'Year Schedule'!$K$46+'Year Schedule'!$L$46)</f>
        <v>#VALUE!</v>
      </c>
      <c r="AT310" s="0" t="e">
        <f aca="true">MAX(0,AS310*(1+(_xlfn.NORM.INV(RAND(),Inputs!$D$39,Inputs!$C$39)))-'Year Schedule'!$K$47+'Year Schedule'!$L$47)</f>
        <v>#VALUE!</v>
      </c>
      <c r="AU310" s="0" t="e">
        <f aca="true">MAX(0,AT310*(1+(_xlfn.NORM.INV(RAND(),Inputs!$D$39,Inputs!$C$39)))-'Year Schedule'!$K$48+'Year Schedule'!$L$48)</f>
        <v>#VALUE!</v>
      </c>
      <c r="AV310" s="0" t="e">
        <f aca="true">MAX(0,AU310*(1+(_xlfn.NORM.INV(RAND(),Inputs!$D$39,Inputs!$C$39)))-'Year Schedule'!$K$49+'Year Schedule'!$L$49)</f>
        <v>#VALUE!</v>
      </c>
      <c r="AW310" s="0" t="e">
        <f aca="true">MAX(0,AV310*(1+(_xlfn.NORM.INV(RAND(),Inputs!$D$39,Inputs!$C$39)))-'Year Schedule'!$K$50+'Year Schedule'!$L$50)</f>
        <v>#VALUE!</v>
      </c>
      <c r="AX310" s="0" t="e">
        <f aca="true">MAX(0,AW310*(1+(_xlfn.NORM.INV(RAND(),Inputs!$D$39,Inputs!$C$39)))-'Year Schedule'!$K$51+'Year Schedule'!$L$51)</f>
        <v>#VALUE!</v>
      </c>
      <c r="AY310" s="0" t="e">
        <f aca="true">MAX(0,AX310*(1+(_xlfn.NORM.INV(RAND(),Inputs!$D$39,Inputs!$C$39)))-'Year Schedule'!$K$52+'Year Schedule'!$L$52)</f>
        <v>#VALUE!</v>
      </c>
      <c r="AZ310" s="0" t="e">
        <f aca="true">MAX(0,AY310*(1+(_xlfn.NORM.INV(RAND(),Inputs!$D$39,Inputs!$C$39)))-'Year Schedule'!$K$53+'Year Schedule'!$L$53)</f>
        <v>#VALUE!</v>
      </c>
      <c r="BA310" s="0" t="e">
        <f aca="false">INDEX(C310:AZ310,1,Inputs!$C$6)</f>
        <v>#VALUE!</v>
      </c>
      <c r="BB310" s="0" t="n">
        <f aca="false">IFERROR(EXP(SUMPRODUCT(LN((C310:INDEX(C310:AZ310,1,Inputs!$C$6)+$C$1004:INDEX($C$1004:$AZ$1004,1,Inputs!$C$6))/B310:INDEX(B310:AY310,1,Inputs!$C$6)))/Inputs!$C$6)-1,-1)</f>
        <v>-1</v>
      </c>
    </row>
    <row r="311" customFormat="false" ht="15" hidden="false" customHeight="true" outlineLevel="0" collapsed="false">
      <c r="A311" s="0" t="n">
        <v>309</v>
      </c>
      <c r="B311" s="177" t="n">
        <f aca="false">Inputs!$C$38</f>
        <v>0</v>
      </c>
      <c r="C311" s="0" t="e">
        <f aca="true">MAX(0,B311*(1+(_xlfn.NORM.INV(RAND(),Inputs!$D$39,Inputs!$C$39)))-'Year Schedule'!$K$4+'Year Schedule'!$L$4)</f>
        <v>#VALUE!</v>
      </c>
      <c r="D311" s="0" t="e">
        <f aca="true">MAX(0,C311*(1+(_xlfn.NORM.INV(RAND(),Inputs!$D$39,Inputs!$C$39)))-'Year Schedule'!$K$5+'Year Schedule'!$L$5)</f>
        <v>#VALUE!</v>
      </c>
      <c r="E311" s="0" t="e">
        <f aca="true">MAX(0,D311*(1+(_xlfn.NORM.INV(RAND(),Inputs!$D$39,Inputs!$C$39)))-'Year Schedule'!$K$6+'Year Schedule'!$L$6)</f>
        <v>#VALUE!</v>
      </c>
      <c r="F311" s="0" t="e">
        <f aca="true">MAX(0,E311*(1+(_xlfn.NORM.INV(RAND(),Inputs!$D$39,Inputs!$C$39)))-'Year Schedule'!$K$7+'Year Schedule'!$L$7)</f>
        <v>#VALUE!</v>
      </c>
      <c r="G311" s="0" t="e">
        <f aca="true">MAX(0,F311*(1+(_xlfn.NORM.INV(RAND(),Inputs!$D$39,Inputs!$C$39)))-'Year Schedule'!$K$8+'Year Schedule'!$L$8)</f>
        <v>#VALUE!</v>
      </c>
      <c r="H311" s="0" t="e">
        <f aca="true">MAX(0,G311*(1+(_xlfn.NORM.INV(RAND(),Inputs!$D$39,Inputs!$C$39)))-'Year Schedule'!$K$9+'Year Schedule'!$L$9)</f>
        <v>#VALUE!</v>
      </c>
      <c r="I311" s="0" t="e">
        <f aca="true">MAX(0,H311*(1+(_xlfn.NORM.INV(RAND(),Inputs!$D$39,Inputs!$C$39)))-'Year Schedule'!$K$10+'Year Schedule'!$L$10)</f>
        <v>#VALUE!</v>
      </c>
      <c r="J311" s="0" t="e">
        <f aca="true">MAX(0,I311*(1+(_xlfn.NORM.INV(RAND(),Inputs!$D$39,Inputs!$C$39)))-'Year Schedule'!$K$11+'Year Schedule'!$L$11)</f>
        <v>#VALUE!</v>
      </c>
      <c r="K311" s="0" t="e">
        <f aca="true">MAX(0,J311*(1+(_xlfn.NORM.INV(RAND(),Inputs!$D$39,Inputs!$C$39)))-'Year Schedule'!$K$12+'Year Schedule'!$L$12)</f>
        <v>#VALUE!</v>
      </c>
      <c r="L311" s="0" t="e">
        <f aca="true">MAX(0,K311*(1+(_xlfn.NORM.INV(RAND(),Inputs!$D$39,Inputs!$C$39)))-'Year Schedule'!$K$13+'Year Schedule'!$L$13)</f>
        <v>#VALUE!</v>
      </c>
      <c r="M311" s="0" t="e">
        <f aca="true">MAX(0,L311*(1+(_xlfn.NORM.INV(RAND(),Inputs!$D$39,Inputs!$C$39)))-'Year Schedule'!$K$14+'Year Schedule'!$L$14)</f>
        <v>#VALUE!</v>
      </c>
      <c r="N311" s="0" t="e">
        <f aca="true">MAX(0,M311*(1+(_xlfn.NORM.INV(RAND(),Inputs!$D$39,Inputs!$C$39)))-'Year Schedule'!$K$15+'Year Schedule'!$L$15)</f>
        <v>#VALUE!</v>
      </c>
      <c r="O311" s="0" t="e">
        <f aca="true">MAX(0,N311*(1+(_xlfn.NORM.INV(RAND(),Inputs!$D$39,Inputs!$C$39)))-'Year Schedule'!$K$16+'Year Schedule'!$L$16)</f>
        <v>#VALUE!</v>
      </c>
      <c r="P311" s="0" t="e">
        <f aca="true">MAX(0,O311*(1+(_xlfn.NORM.INV(RAND(),Inputs!$D$39,Inputs!$C$39)))-'Year Schedule'!$K$17+'Year Schedule'!$L$17)</f>
        <v>#VALUE!</v>
      </c>
      <c r="Q311" s="0" t="e">
        <f aca="true">MAX(0,P311*(1+(_xlfn.NORM.INV(RAND(),Inputs!$D$39,Inputs!$C$39)))-'Year Schedule'!$K$18+'Year Schedule'!$L$18)</f>
        <v>#VALUE!</v>
      </c>
      <c r="R311" s="0" t="e">
        <f aca="true">MAX(0,Q311*(1+(_xlfn.NORM.INV(RAND(),Inputs!$D$39,Inputs!$C$39)))-'Year Schedule'!$K$19+'Year Schedule'!$L$19)</f>
        <v>#VALUE!</v>
      </c>
      <c r="S311" s="0" t="e">
        <f aca="true">MAX(0,R311*(1+(_xlfn.NORM.INV(RAND(),Inputs!$D$39,Inputs!$C$39)))-'Year Schedule'!$K$20+'Year Schedule'!$L$20)</f>
        <v>#VALUE!</v>
      </c>
      <c r="T311" s="0" t="e">
        <f aca="true">MAX(0,S311*(1+(_xlfn.NORM.INV(RAND(),Inputs!$D$39,Inputs!$C$39)))-'Year Schedule'!$K$21+'Year Schedule'!$L$21)</f>
        <v>#VALUE!</v>
      </c>
      <c r="U311" s="0" t="e">
        <f aca="true">MAX(0,T311*(1+(_xlfn.NORM.INV(RAND(),Inputs!$D$39,Inputs!$C$39)))-'Year Schedule'!$K$22+'Year Schedule'!$L$22)</f>
        <v>#VALUE!</v>
      </c>
      <c r="V311" s="0" t="e">
        <f aca="true">MAX(0,U311*(1+(_xlfn.NORM.INV(RAND(),Inputs!$D$39,Inputs!$C$39)))-'Year Schedule'!$K$23+'Year Schedule'!$L$23)</f>
        <v>#VALUE!</v>
      </c>
      <c r="W311" s="0" t="e">
        <f aca="true">MAX(0,V311*(1+(_xlfn.NORM.INV(RAND(),Inputs!$D$39,Inputs!$C$39)))-'Year Schedule'!$K$24+'Year Schedule'!$L$24)</f>
        <v>#VALUE!</v>
      </c>
      <c r="X311" s="0" t="e">
        <f aca="true">MAX(0,W311*(1+(_xlfn.NORM.INV(RAND(),Inputs!$D$39,Inputs!$C$39)))-'Year Schedule'!$K$25+'Year Schedule'!$L$25)</f>
        <v>#VALUE!</v>
      </c>
      <c r="Y311" s="0" t="e">
        <f aca="true">MAX(0,X311*(1+(_xlfn.NORM.INV(RAND(),Inputs!$D$39,Inputs!$C$39)))-'Year Schedule'!$K$26+'Year Schedule'!$L$26)</f>
        <v>#VALUE!</v>
      </c>
      <c r="Z311" s="0" t="e">
        <f aca="true">MAX(0,Y311*(1+(_xlfn.NORM.INV(RAND(),Inputs!$D$39,Inputs!$C$39)))-'Year Schedule'!$K$27+'Year Schedule'!$L$27)</f>
        <v>#VALUE!</v>
      </c>
      <c r="AA311" s="0" t="e">
        <f aca="true">MAX(0,Z311*(1+(_xlfn.NORM.INV(RAND(),Inputs!$D$39,Inputs!$C$39)))-'Year Schedule'!$K$28+'Year Schedule'!$L$28)</f>
        <v>#VALUE!</v>
      </c>
      <c r="AB311" s="0" t="e">
        <f aca="true">MAX(0,AA311*(1+(_xlfn.NORM.INV(RAND(),Inputs!$D$39,Inputs!$C$39)))-'Year Schedule'!$K$29+'Year Schedule'!$L$29)</f>
        <v>#VALUE!</v>
      </c>
      <c r="AC311" s="0" t="e">
        <f aca="true">MAX(0,AB311*(1+(_xlfn.NORM.INV(RAND(),Inputs!$D$39,Inputs!$C$39)))-'Year Schedule'!$K$30+'Year Schedule'!$L$30)</f>
        <v>#VALUE!</v>
      </c>
      <c r="AD311" s="0" t="e">
        <f aca="true">MAX(0,AC311*(1+(_xlfn.NORM.INV(RAND(),Inputs!$D$39,Inputs!$C$39)))-'Year Schedule'!$K$31+'Year Schedule'!$L$31)</f>
        <v>#VALUE!</v>
      </c>
      <c r="AE311" s="0" t="e">
        <f aca="true">MAX(0,AD311*(1+(_xlfn.NORM.INV(RAND(),Inputs!$D$39,Inputs!$C$39)))-'Year Schedule'!$K$32+'Year Schedule'!$L$32)</f>
        <v>#VALUE!</v>
      </c>
      <c r="AF311" s="0" t="e">
        <f aca="true">MAX(0,AE311*(1+(_xlfn.NORM.INV(RAND(),Inputs!$D$39,Inputs!$C$39)))-'Year Schedule'!$K$33+'Year Schedule'!$L$33)</f>
        <v>#VALUE!</v>
      </c>
      <c r="AG311" s="0" t="e">
        <f aca="true">MAX(0,AF311*(1+(_xlfn.NORM.INV(RAND(),Inputs!$D$39,Inputs!$C$39)))-'Year Schedule'!$K$34+'Year Schedule'!$L$34)</f>
        <v>#VALUE!</v>
      </c>
      <c r="AH311" s="0" t="e">
        <f aca="true">MAX(0,AG311*(1+(_xlfn.NORM.INV(RAND(),Inputs!$D$39,Inputs!$C$39)))-'Year Schedule'!$K$35+'Year Schedule'!$L$35)</f>
        <v>#VALUE!</v>
      </c>
      <c r="AI311" s="0" t="e">
        <f aca="true">MAX(0,AH311*(1+(_xlfn.NORM.INV(RAND(),Inputs!$D$39,Inputs!$C$39)))-'Year Schedule'!$K$36+'Year Schedule'!$L$36)</f>
        <v>#VALUE!</v>
      </c>
      <c r="AJ311" s="0" t="e">
        <f aca="true">MAX(0,AI311*(1+(_xlfn.NORM.INV(RAND(),Inputs!$D$39,Inputs!$C$39)))-'Year Schedule'!$K$37+'Year Schedule'!$L$37)</f>
        <v>#VALUE!</v>
      </c>
      <c r="AK311" s="0" t="e">
        <f aca="true">MAX(0,AJ311*(1+(_xlfn.NORM.INV(RAND(),Inputs!$D$39,Inputs!$C$39)))-'Year Schedule'!$K$38+'Year Schedule'!$L$38)</f>
        <v>#VALUE!</v>
      </c>
      <c r="AL311" s="0" t="e">
        <f aca="true">MAX(0,AK311*(1+(_xlfn.NORM.INV(RAND(),Inputs!$D$39,Inputs!$C$39)))-'Year Schedule'!$K$39+'Year Schedule'!$L$39)</f>
        <v>#VALUE!</v>
      </c>
      <c r="AM311" s="0" t="e">
        <f aca="true">MAX(0,AL311*(1+(_xlfn.NORM.INV(RAND(),Inputs!$D$39,Inputs!$C$39)))-'Year Schedule'!$K$40+'Year Schedule'!$L$40)</f>
        <v>#VALUE!</v>
      </c>
      <c r="AN311" s="0" t="e">
        <f aca="true">MAX(0,AM311*(1+(_xlfn.NORM.INV(RAND(),Inputs!$D$39,Inputs!$C$39)))-'Year Schedule'!$K$41+'Year Schedule'!$L$41)</f>
        <v>#VALUE!</v>
      </c>
      <c r="AO311" s="0" t="e">
        <f aca="true">MAX(0,AN311*(1+(_xlfn.NORM.INV(RAND(),Inputs!$D$39,Inputs!$C$39)))-'Year Schedule'!$K$42+'Year Schedule'!$L$42)</f>
        <v>#VALUE!</v>
      </c>
      <c r="AP311" s="0" t="e">
        <f aca="true">MAX(0,AO311*(1+(_xlfn.NORM.INV(RAND(),Inputs!$D$39,Inputs!$C$39)))-'Year Schedule'!$K$43+'Year Schedule'!$L$43)</f>
        <v>#VALUE!</v>
      </c>
      <c r="AQ311" s="0" t="e">
        <f aca="true">MAX(0,AP311*(1+(_xlfn.NORM.INV(RAND(),Inputs!$D$39,Inputs!$C$39)))-'Year Schedule'!$K$44+'Year Schedule'!$L$44)</f>
        <v>#VALUE!</v>
      </c>
      <c r="AR311" s="0" t="e">
        <f aca="true">MAX(0,AQ311*(1+(_xlfn.NORM.INV(RAND(),Inputs!$D$39,Inputs!$C$39)))-'Year Schedule'!$K$45+'Year Schedule'!$L$45)</f>
        <v>#VALUE!</v>
      </c>
      <c r="AS311" s="0" t="e">
        <f aca="true">MAX(0,AR311*(1+(_xlfn.NORM.INV(RAND(),Inputs!$D$39,Inputs!$C$39)))-'Year Schedule'!$K$46+'Year Schedule'!$L$46)</f>
        <v>#VALUE!</v>
      </c>
      <c r="AT311" s="0" t="e">
        <f aca="true">MAX(0,AS311*(1+(_xlfn.NORM.INV(RAND(),Inputs!$D$39,Inputs!$C$39)))-'Year Schedule'!$K$47+'Year Schedule'!$L$47)</f>
        <v>#VALUE!</v>
      </c>
      <c r="AU311" s="0" t="e">
        <f aca="true">MAX(0,AT311*(1+(_xlfn.NORM.INV(RAND(),Inputs!$D$39,Inputs!$C$39)))-'Year Schedule'!$K$48+'Year Schedule'!$L$48)</f>
        <v>#VALUE!</v>
      </c>
      <c r="AV311" s="0" t="e">
        <f aca="true">MAX(0,AU311*(1+(_xlfn.NORM.INV(RAND(),Inputs!$D$39,Inputs!$C$39)))-'Year Schedule'!$K$49+'Year Schedule'!$L$49)</f>
        <v>#VALUE!</v>
      </c>
      <c r="AW311" s="0" t="e">
        <f aca="true">MAX(0,AV311*(1+(_xlfn.NORM.INV(RAND(),Inputs!$D$39,Inputs!$C$39)))-'Year Schedule'!$K$50+'Year Schedule'!$L$50)</f>
        <v>#VALUE!</v>
      </c>
      <c r="AX311" s="0" t="e">
        <f aca="true">MAX(0,AW311*(1+(_xlfn.NORM.INV(RAND(),Inputs!$D$39,Inputs!$C$39)))-'Year Schedule'!$K$51+'Year Schedule'!$L$51)</f>
        <v>#VALUE!</v>
      </c>
      <c r="AY311" s="0" t="e">
        <f aca="true">MAX(0,AX311*(1+(_xlfn.NORM.INV(RAND(),Inputs!$D$39,Inputs!$C$39)))-'Year Schedule'!$K$52+'Year Schedule'!$L$52)</f>
        <v>#VALUE!</v>
      </c>
      <c r="AZ311" s="0" t="e">
        <f aca="true">MAX(0,AY311*(1+(_xlfn.NORM.INV(RAND(),Inputs!$D$39,Inputs!$C$39)))-'Year Schedule'!$K$53+'Year Schedule'!$L$53)</f>
        <v>#VALUE!</v>
      </c>
      <c r="BA311" s="0" t="e">
        <f aca="false">INDEX(C311:AZ311,1,Inputs!$C$6)</f>
        <v>#VALUE!</v>
      </c>
      <c r="BB311" s="0" t="n">
        <f aca="false">IFERROR(EXP(SUMPRODUCT(LN((C311:INDEX(C311:AZ311,1,Inputs!$C$6)+$C$1004:INDEX($C$1004:$AZ$1004,1,Inputs!$C$6))/B311:INDEX(B311:AY311,1,Inputs!$C$6)))/Inputs!$C$6)-1,-1)</f>
        <v>-1</v>
      </c>
    </row>
    <row r="312" customFormat="false" ht="15" hidden="false" customHeight="true" outlineLevel="0" collapsed="false">
      <c r="A312" s="0" t="n">
        <v>310</v>
      </c>
      <c r="B312" s="177" t="n">
        <f aca="false">Inputs!$C$38</f>
        <v>0</v>
      </c>
      <c r="C312" s="0" t="e">
        <f aca="true">MAX(0,B312*(1+(_xlfn.NORM.INV(RAND(),Inputs!$D$39,Inputs!$C$39)))-'Year Schedule'!$K$4+'Year Schedule'!$L$4)</f>
        <v>#VALUE!</v>
      </c>
      <c r="D312" s="0" t="e">
        <f aca="true">MAX(0,C312*(1+(_xlfn.NORM.INV(RAND(),Inputs!$D$39,Inputs!$C$39)))-'Year Schedule'!$K$5+'Year Schedule'!$L$5)</f>
        <v>#VALUE!</v>
      </c>
      <c r="E312" s="0" t="e">
        <f aca="true">MAX(0,D312*(1+(_xlfn.NORM.INV(RAND(),Inputs!$D$39,Inputs!$C$39)))-'Year Schedule'!$K$6+'Year Schedule'!$L$6)</f>
        <v>#VALUE!</v>
      </c>
      <c r="F312" s="0" t="e">
        <f aca="true">MAX(0,E312*(1+(_xlfn.NORM.INV(RAND(),Inputs!$D$39,Inputs!$C$39)))-'Year Schedule'!$K$7+'Year Schedule'!$L$7)</f>
        <v>#VALUE!</v>
      </c>
      <c r="G312" s="0" t="e">
        <f aca="true">MAX(0,F312*(1+(_xlfn.NORM.INV(RAND(),Inputs!$D$39,Inputs!$C$39)))-'Year Schedule'!$K$8+'Year Schedule'!$L$8)</f>
        <v>#VALUE!</v>
      </c>
      <c r="H312" s="0" t="e">
        <f aca="true">MAX(0,G312*(1+(_xlfn.NORM.INV(RAND(),Inputs!$D$39,Inputs!$C$39)))-'Year Schedule'!$K$9+'Year Schedule'!$L$9)</f>
        <v>#VALUE!</v>
      </c>
      <c r="I312" s="0" t="e">
        <f aca="true">MAX(0,H312*(1+(_xlfn.NORM.INV(RAND(),Inputs!$D$39,Inputs!$C$39)))-'Year Schedule'!$K$10+'Year Schedule'!$L$10)</f>
        <v>#VALUE!</v>
      </c>
      <c r="J312" s="0" t="e">
        <f aca="true">MAX(0,I312*(1+(_xlfn.NORM.INV(RAND(),Inputs!$D$39,Inputs!$C$39)))-'Year Schedule'!$K$11+'Year Schedule'!$L$11)</f>
        <v>#VALUE!</v>
      </c>
      <c r="K312" s="0" t="e">
        <f aca="true">MAX(0,J312*(1+(_xlfn.NORM.INV(RAND(),Inputs!$D$39,Inputs!$C$39)))-'Year Schedule'!$K$12+'Year Schedule'!$L$12)</f>
        <v>#VALUE!</v>
      </c>
      <c r="L312" s="0" t="e">
        <f aca="true">MAX(0,K312*(1+(_xlfn.NORM.INV(RAND(),Inputs!$D$39,Inputs!$C$39)))-'Year Schedule'!$K$13+'Year Schedule'!$L$13)</f>
        <v>#VALUE!</v>
      </c>
      <c r="M312" s="0" t="e">
        <f aca="true">MAX(0,L312*(1+(_xlfn.NORM.INV(RAND(),Inputs!$D$39,Inputs!$C$39)))-'Year Schedule'!$K$14+'Year Schedule'!$L$14)</f>
        <v>#VALUE!</v>
      </c>
      <c r="N312" s="0" t="e">
        <f aca="true">MAX(0,M312*(1+(_xlfn.NORM.INV(RAND(),Inputs!$D$39,Inputs!$C$39)))-'Year Schedule'!$K$15+'Year Schedule'!$L$15)</f>
        <v>#VALUE!</v>
      </c>
      <c r="O312" s="0" t="e">
        <f aca="true">MAX(0,N312*(1+(_xlfn.NORM.INV(RAND(),Inputs!$D$39,Inputs!$C$39)))-'Year Schedule'!$K$16+'Year Schedule'!$L$16)</f>
        <v>#VALUE!</v>
      </c>
      <c r="P312" s="0" t="e">
        <f aca="true">MAX(0,O312*(1+(_xlfn.NORM.INV(RAND(),Inputs!$D$39,Inputs!$C$39)))-'Year Schedule'!$K$17+'Year Schedule'!$L$17)</f>
        <v>#VALUE!</v>
      </c>
      <c r="Q312" s="0" t="e">
        <f aca="true">MAX(0,P312*(1+(_xlfn.NORM.INV(RAND(),Inputs!$D$39,Inputs!$C$39)))-'Year Schedule'!$K$18+'Year Schedule'!$L$18)</f>
        <v>#VALUE!</v>
      </c>
      <c r="R312" s="0" t="e">
        <f aca="true">MAX(0,Q312*(1+(_xlfn.NORM.INV(RAND(),Inputs!$D$39,Inputs!$C$39)))-'Year Schedule'!$K$19+'Year Schedule'!$L$19)</f>
        <v>#VALUE!</v>
      </c>
      <c r="S312" s="0" t="e">
        <f aca="true">MAX(0,R312*(1+(_xlfn.NORM.INV(RAND(),Inputs!$D$39,Inputs!$C$39)))-'Year Schedule'!$K$20+'Year Schedule'!$L$20)</f>
        <v>#VALUE!</v>
      </c>
      <c r="T312" s="0" t="e">
        <f aca="true">MAX(0,S312*(1+(_xlfn.NORM.INV(RAND(),Inputs!$D$39,Inputs!$C$39)))-'Year Schedule'!$K$21+'Year Schedule'!$L$21)</f>
        <v>#VALUE!</v>
      </c>
      <c r="U312" s="0" t="e">
        <f aca="true">MAX(0,T312*(1+(_xlfn.NORM.INV(RAND(),Inputs!$D$39,Inputs!$C$39)))-'Year Schedule'!$K$22+'Year Schedule'!$L$22)</f>
        <v>#VALUE!</v>
      </c>
      <c r="V312" s="0" t="e">
        <f aca="true">MAX(0,U312*(1+(_xlfn.NORM.INV(RAND(),Inputs!$D$39,Inputs!$C$39)))-'Year Schedule'!$K$23+'Year Schedule'!$L$23)</f>
        <v>#VALUE!</v>
      </c>
      <c r="W312" s="0" t="e">
        <f aca="true">MAX(0,V312*(1+(_xlfn.NORM.INV(RAND(),Inputs!$D$39,Inputs!$C$39)))-'Year Schedule'!$K$24+'Year Schedule'!$L$24)</f>
        <v>#VALUE!</v>
      </c>
      <c r="X312" s="0" t="e">
        <f aca="true">MAX(0,W312*(1+(_xlfn.NORM.INV(RAND(),Inputs!$D$39,Inputs!$C$39)))-'Year Schedule'!$K$25+'Year Schedule'!$L$25)</f>
        <v>#VALUE!</v>
      </c>
      <c r="Y312" s="0" t="e">
        <f aca="true">MAX(0,X312*(1+(_xlfn.NORM.INV(RAND(),Inputs!$D$39,Inputs!$C$39)))-'Year Schedule'!$K$26+'Year Schedule'!$L$26)</f>
        <v>#VALUE!</v>
      </c>
      <c r="Z312" s="0" t="e">
        <f aca="true">MAX(0,Y312*(1+(_xlfn.NORM.INV(RAND(),Inputs!$D$39,Inputs!$C$39)))-'Year Schedule'!$K$27+'Year Schedule'!$L$27)</f>
        <v>#VALUE!</v>
      </c>
      <c r="AA312" s="0" t="e">
        <f aca="true">MAX(0,Z312*(1+(_xlfn.NORM.INV(RAND(),Inputs!$D$39,Inputs!$C$39)))-'Year Schedule'!$K$28+'Year Schedule'!$L$28)</f>
        <v>#VALUE!</v>
      </c>
      <c r="AB312" s="0" t="e">
        <f aca="true">MAX(0,AA312*(1+(_xlfn.NORM.INV(RAND(),Inputs!$D$39,Inputs!$C$39)))-'Year Schedule'!$K$29+'Year Schedule'!$L$29)</f>
        <v>#VALUE!</v>
      </c>
      <c r="AC312" s="0" t="e">
        <f aca="true">MAX(0,AB312*(1+(_xlfn.NORM.INV(RAND(),Inputs!$D$39,Inputs!$C$39)))-'Year Schedule'!$K$30+'Year Schedule'!$L$30)</f>
        <v>#VALUE!</v>
      </c>
      <c r="AD312" s="0" t="e">
        <f aca="true">MAX(0,AC312*(1+(_xlfn.NORM.INV(RAND(),Inputs!$D$39,Inputs!$C$39)))-'Year Schedule'!$K$31+'Year Schedule'!$L$31)</f>
        <v>#VALUE!</v>
      </c>
      <c r="AE312" s="0" t="e">
        <f aca="true">MAX(0,AD312*(1+(_xlfn.NORM.INV(RAND(),Inputs!$D$39,Inputs!$C$39)))-'Year Schedule'!$K$32+'Year Schedule'!$L$32)</f>
        <v>#VALUE!</v>
      </c>
      <c r="AF312" s="0" t="e">
        <f aca="true">MAX(0,AE312*(1+(_xlfn.NORM.INV(RAND(),Inputs!$D$39,Inputs!$C$39)))-'Year Schedule'!$K$33+'Year Schedule'!$L$33)</f>
        <v>#VALUE!</v>
      </c>
      <c r="AG312" s="0" t="e">
        <f aca="true">MAX(0,AF312*(1+(_xlfn.NORM.INV(RAND(),Inputs!$D$39,Inputs!$C$39)))-'Year Schedule'!$K$34+'Year Schedule'!$L$34)</f>
        <v>#VALUE!</v>
      </c>
      <c r="AH312" s="0" t="e">
        <f aca="true">MAX(0,AG312*(1+(_xlfn.NORM.INV(RAND(),Inputs!$D$39,Inputs!$C$39)))-'Year Schedule'!$K$35+'Year Schedule'!$L$35)</f>
        <v>#VALUE!</v>
      </c>
      <c r="AI312" s="0" t="e">
        <f aca="true">MAX(0,AH312*(1+(_xlfn.NORM.INV(RAND(),Inputs!$D$39,Inputs!$C$39)))-'Year Schedule'!$K$36+'Year Schedule'!$L$36)</f>
        <v>#VALUE!</v>
      </c>
      <c r="AJ312" s="0" t="e">
        <f aca="true">MAX(0,AI312*(1+(_xlfn.NORM.INV(RAND(),Inputs!$D$39,Inputs!$C$39)))-'Year Schedule'!$K$37+'Year Schedule'!$L$37)</f>
        <v>#VALUE!</v>
      </c>
      <c r="AK312" s="0" t="e">
        <f aca="true">MAX(0,AJ312*(1+(_xlfn.NORM.INV(RAND(),Inputs!$D$39,Inputs!$C$39)))-'Year Schedule'!$K$38+'Year Schedule'!$L$38)</f>
        <v>#VALUE!</v>
      </c>
      <c r="AL312" s="0" t="e">
        <f aca="true">MAX(0,AK312*(1+(_xlfn.NORM.INV(RAND(),Inputs!$D$39,Inputs!$C$39)))-'Year Schedule'!$K$39+'Year Schedule'!$L$39)</f>
        <v>#VALUE!</v>
      </c>
      <c r="AM312" s="0" t="e">
        <f aca="true">MAX(0,AL312*(1+(_xlfn.NORM.INV(RAND(),Inputs!$D$39,Inputs!$C$39)))-'Year Schedule'!$K$40+'Year Schedule'!$L$40)</f>
        <v>#VALUE!</v>
      </c>
      <c r="AN312" s="0" t="e">
        <f aca="true">MAX(0,AM312*(1+(_xlfn.NORM.INV(RAND(),Inputs!$D$39,Inputs!$C$39)))-'Year Schedule'!$K$41+'Year Schedule'!$L$41)</f>
        <v>#VALUE!</v>
      </c>
      <c r="AO312" s="0" t="e">
        <f aca="true">MAX(0,AN312*(1+(_xlfn.NORM.INV(RAND(),Inputs!$D$39,Inputs!$C$39)))-'Year Schedule'!$K$42+'Year Schedule'!$L$42)</f>
        <v>#VALUE!</v>
      </c>
      <c r="AP312" s="0" t="e">
        <f aca="true">MAX(0,AO312*(1+(_xlfn.NORM.INV(RAND(),Inputs!$D$39,Inputs!$C$39)))-'Year Schedule'!$K$43+'Year Schedule'!$L$43)</f>
        <v>#VALUE!</v>
      </c>
      <c r="AQ312" s="0" t="e">
        <f aca="true">MAX(0,AP312*(1+(_xlfn.NORM.INV(RAND(),Inputs!$D$39,Inputs!$C$39)))-'Year Schedule'!$K$44+'Year Schedule'!$L$44)</f>
        <v>#VALUE!</v>
      </c>
      <c r="AR312" s="0" t="e">
        <f aca="true">MAX(0,AQ312*(1+(_xlfn.NORM.INV(RAND(),Inputs!$D$39,Inputs!$C$39)))-'Year Schedule'!$K$45+'Year Schedule'!$L$45)</f>
        <v>#VALUE!</v>
      </c>
      <c r="AS312" s="0" t="e">
        <f aca="true">MAX(0,AR312*(1+(_xlfn.NORM.INV(RAND(),Inputs!$D$39,Inputs!$C$39)))-'Year Schedule'!$K$46+'Year Schedule'!$L$46)</f>
        <v>#VALUE!</v>
      </c>
      <c r="AT312" s="0" t="e">
        <f aca="true">MAX(0,AS312*(1+(_xlfn.NORM.INV(RAND(),Inputs!$D$39,Inputs!$C$39)))-'Year Schedule'!$K$47+'Year Schedule'!$L$47)</f>
        <v>#VALUE!</v>
      </c>
      <c r="AU312" s="0" t="e">
        <f aca="true">MAX(0,AT312*(1+(_xlfn.NORM.INV(RAND(),Inputs!$D$39,Inputs!$C$39)))-'Year Schedule'!$K$48+'Year Schedule'!$L$48)</f>
        <v>#VALUE!</v>
      </c>
      <c r="AV312" s="0" t="e">
        <f aca="true">MAX(0,AU312*(1+(_xlfn.NORM.INV(RAND(),Inputs!$D$39,Inputs!$C$39)))-'Year Schedule'!$K$49+'Year Schedule'!$L$49)</f>
        <v>#VALUE!</v>
      </c>
      <c r="AW312" s="0" t="e">
        <f aca="true">MAX(0,AV312*(1+(_xlfn.NORM.INV(RAND(),Inputs!$D$39,Inputs!$C$39)))-'Year Schedule'!$K$50+'Year Schedule'!$L$50)</f>
        <v>#VALUE!</v>
      </c>
      <c r="AX312" s="0" t="e">
        <f aca="true">MAX(0,AW312*(1+(_xlfn.NORM.INV(RAND(),Inputs!$D$39,Inputs!$C$39)))-'Year Schedule'!$K$51+'Year Schedule'!$L$51)</f>
        <v>#VALUE!</v>
      </c>
      <c r="AY312" s="0" t="e">
        <f aca="true">MAX(0,AX312*(1+(_xlfn.NORM.INV(RAND(),Inputs!$D$39,Inputs!$C$39)))-'Year Schedule'!$K$52+'Year Schedule'!$L$52)</f>
        <v>#VALUE!</v>
      </c>
      <c r="AZ312" s="0" t="e">
        <f aca="true">MAX(0,AY312*(1+(_xlfn.NORM.INV(RAND(),Inputs!$D$39,Inputs!$C$39)))-'Year Schedule'!$K$53+'Year Schedule'!$L$53)</f>
        <v>#VALUE!</v>
      </c>
      <c r="BA312" s="0" t="e">
        <f aca="false">INDEX(C312:AZ312,1,Inputs!$C$6)</f>
        <v>#VALUE!</v>
      </c>
      <c r="BB312" s="0" t="n">
        <f aca="false">IFERROR(EXP(SUMPRODUCT(LN((C312:INDEX(C312:AZ312,1,Inputs!$C$6)+$C$1004:INDEX($C$1004:$AZ$1004,1,Inputs!$C$6))/B312:INDEX(B312:AY312,1,Inputs!$C$6)))/Inputs!$C$6)-1,-1)</f>
        <v>-1</v>
      </c>
    </row>
    <row r="313" customFormat="false" ht="15" hidden="false" customHeight="true" outlineLevel="0" collapsed="false">
      <c r="A313" s="0" t="n">
        <v>311</v>
      </c>
      <c r="B313" s="177" t="n">
        <f aca="false">Inputs!$C$38</f>
        <v>0</v>
      </c>
      <c r="C313" s="0" t="e">
        <f aca="true">MAX(0,B313*(1+(_xlfn.NORM.INV(RAND(),Inputs!$D$39,Inputs!$C$39)))-'Year Schedule'!$K$4+'Year Schedule'!$L$4)</f>
        <v>#VALUE!</v>
      </c>
      <c r="D313" s="0" t="e">
        <f aca="true">MAX(0,C313*(1+(_xlfn.NORM.INV(RAND(),Inputs!$D$39,Inputs!$C$39)))-'Year Schedule'!$K$5+'Year Schedule'!$L$5)</f>
        <v>#VALUE!</v>
      </c>
      <c r="E313" s="0" t="e">
        <f aca="true">MAX(0,D313*(1+(_xlfn.NORM.INV(RAND(),Inputs!$D$39,Inputs!$C$39)))-'Year Schedule'!$K$6+'Year Schedule'!$L$6)</f>
        <v>#VALUE!</v>
      </c>
      <c r="F313" s="0" t="e">
        <f aca="true">MAX(0,E313*(1+(_xlfn.NORM.INV(RAND(),Inputs!$D$39,Inputs!$C$39)))-'Year Schedule'!$K$7+'Year Schedule'!$L$7)</f>
        <v>#VALUE!</v>
      </c>
      <c r="G313" s="0" t="e">
        <f aca="true">MAX(0,F313*(1+(_xlfn.NORM.INV(RAND(),Inputs!$D$39,Inputs!$C$39)))-'Year Schedule'!$K$8+'Year Schedule'!$L$8)</f>
        <v>#VALUE!</v>
      </c>
      <c r="H313" s="0" t="e">
        <f aca="true">MAX(0,G313*(1+(_xlfn.NORM.INV(RAND(),Inputs!$D$39,Inputs!$C$39)))-'Year Schedule'!$K$9+'Year Schedule'!$L$9)</f>
        <v>#VALUE!</v>
      </c>
      <c r="I313" s="0" t="e">
        <f aca="true">MAX(0,H313*(1+(_xlfn.NORM.INV(RAND(),Inputs!$D$39,Inputs!$C$39)))-'Year Schedule'!$K$10+'Year Schedule'!$L$10)</f>
        <v>#VALUE!</v>
      </c>
      <c r="J313" s="0" t="e">
        <f aca="true">MAX(0,I313*(1+(_xlfn.NORM.INV(RAND(),Inputs!$D$39,Inputs!$C$39)))-'Year Schedule'!$K$11+'Year Schedule'!$L$11)</f>
        <v>#VALUE!</v>
      </c>
      <c r="K313" s="0" t="e">
        <f aca="true">MAX(0,J313*(1+(_xlfn.NORM.INV(RAND(),Inputs!$D$39,Inputs!$C$39)))-'Year Schedule'!$K$12+'Year Schedule'!$L$12)</f>
        <v>#VALUE!</v>
      </c>
      <c r="L313" s="0" t="e">
        <f aca="true">MAX(0,K313*(1+(_xlfn.NORM.INV(RAND(),Inputs!$D$39,Inputs!$C$39)))-'Year Schedule'!$K$13+'Year Schedule'!$L$13)</f>
        <v>#VALUE!</v>
      </c>
      <c r="M313" s="0" t="e">
        <f aca="true">MAX(0,L313*(1+(_xlfn.NORM.INV(RAND(),Inputs!$D$39,Inputs!$C$39)))-'Year Schedule'!$K$14+'Year Schedule'!$L$14)</f>
        <v>#VALUE!</v>
      </c>
      <c r="N313" s="0" t="e">
        <f aca="true">MAX(0,M313*(1+(_xlfn.NORM.INV(RAND(),Inputs!$D$39,Inputs!$C$39)))-'Year Schedule'!$K$15+'Year Schedule'!$L$15)</f>
        <v>#VALUE!</v>
      </c>
      <c r="O313" s="0" t="e">
        <f aca="true">MAX(0,N313*(1+(_xlfn.NORM.INV(RAND(),Inputs!$D$39,Inputs!$C$39)))-'Year Schedule'!$K$16+'Year Schedule'!$L$16)</f>
        <v>#VALUE!</v>
      </c>
      <c r="P313" s="0" t="e">
        <f aca="true">MAX(0,O313*(1+(_xlfn.NORM.INV(RAND(),Inputs!$D$39,Inputs!$C$39)))-'Year Schedule'!$K$17+'Year Schedule'!$L$17)</f>
        <v>#VALUE!</v>
      </c>
      <c r="Q313" s="0" t="e">
        <f aca="true">MAX(0,P313*(1+(_xlfn.NORM.INV(RAND(),Inputs!$D$39,Inputs!$C$39)))-'Year Schedule'!$K$18+'Year Schedule'!$L$18)</f>
        <v>#VALUE!</v>
      </c>
      <c r="R313" s="0" t="e">
        <f aca="true">MAX(0,Q313*(1+(_xlfn.NORM.INV(RAND(),Inputs!$D$39,Inputs!$C$39)))-'Year Schedule'!$K$19+'Year Schedule'!$L$19)</f>
        <v>#VALUE!</v>
      </c>
      <c r="S313" s="0" t="e">
        <f aca="true">MAX(0,R313*(1+(_xlfn.NORM.INV(RAND(),Inputs!$D$39,Inputs!$C$39)))-'Year Schedule'!$K$20+'Year Schedule'!$L$20)</f>
        <v>#VALUE!</v>
      </c>
      <c r="T313" s="0" t="e">
        <f aca="true">MAX(0,S313*(1+(_xlfn.NORM.INV(RAND(),Inputs!$D$39,Inputs!$C$39)))-'Year Schedule'!$K$21+'Year Schedule'!$L$21)</f>
        <v>#VALUE!</v>
      </c>
      <c r="U313" s="0" t="e">
        <f aca="true">MAX(0,T313*(1+(_xlfn.NORM.INV(RAND(),Inputs!$D$39,Inputs!$C$39)))-'Year Schedule'!$K$22+'Year Schedule'!$L$22)</f>
        <v>#VALUE!</v>
      </c>
      <c r="V313" s="0" t="e">
        <f aca="true">MAX(0,U313*(1+(_xlfn.NORM.INV(RAND(),Inputs!$D$39,Inputs!$C$39)))-'Year Schedule'!$K$23+'Year Schedule'!$L$23)</f>
        <v>#VALUE!</v>
      </c>
      <c r="W313" s="0" t="e">
        <f aca="true">MAX(0,V313*(1+(_xlfn.NORM.INV(RAND(),Inputs!$D$39,Inputs!$C$39)))-'Year Schedule'!$K$24+'Year Schedule'!$L$24)</f>
        <v>#VALUE!</v>
      </c>
      <c r="X313" s="0" t="e">
        <f aca="true">MAX(0,W313*(1+(_xlfn.NORM.INV(RAND(),Inputs!$D$39,Inputs!$C$39)))-'Year Schedule'!$K$25+'Year Schedule'!$L$25)</f>
        <v>#VALUE!</v>
      </c>
      <c r="Y313" s="0" t="e">
        <f aca="true">MAX(0,X313*(1+(_xlfn.NORM.INV(RAND(),Inputs!$D$39,Inputs!$C$39)))-'Year Schedule'!$K$26+'Year Schedule'!$L$26)</f>
        <v>#VALUE!</v>
      </c>
      <c r="Z313" s="0" t="e">
        <f aca="true">MAX(0,Y313*(1+(_xlfn.NORM.INV(RAND(),Inputs!$D$39,Inputs!$C$39)))-'Year Schedule'!$K$27+'Year Schedule'!$L$27)</f>
        <v>#VALUE!</v>
      </c>
      <c r="AA313" s="0" t="e">
        <f aca="true">MAX(0,Z313*(1+(_xlfn.NORM.INV(RAND(),Inputs!$D$39,Inputs!$C$39)))-'Year Schedule'!$K$28+'Year Schedule'!$L$28)</f>
        <v>#VALUE!</v>
      </c>
      <c r="AB313" s="0" t="e">
        <f aca="true">MAX(0,AA313*(1+(_xlfn.NORM.INV(RAND(),Inputs!$D$39,Inputs!$C$39)))-'Year Schedule'!$K$29+'Year Schedule'!$L$29)</f>
        <v>#VALUE!</v>
      </c>
      <c r="AC313" s="0" t="e">
        <f aca="true">MAX(0,AB313*(1+(_xlfn.NORM.INV(RAND(),Inputs!$D$39,Inputs!$C$39)))-'Year Schedule'!$K$30+'Year Schedule'!$L$30)</f>
        <v>#VALUE!</v>
      </c>
      <c r="AD313" s="0" t="e">
        <f aca="true">MAX(0,AC313*(1+(_xlfn.NORM.INV(RAND(),Inputs!$D$39,Inputs!$C$39)))-'Year Schedule'!$K$31+'Year Schedule'!$L$31)</f>
        <v>#VALUE!</v>
      </c>
      <c r="AE313" s="0" t="e">
        <f aca="true">MAX(0,AD313*(1+(_xlfn.NORM.INV(RAND(),Inputs!$D$39,Inputs!$C$39)))-'Year Schedule'!$K$32+'Year Schedule'!$L$32)</f>
        <v>#VALUE!</v>
      </c>
      <c r="AF313" s="0" t="e">
        <f aca="true">MAX(0,AE313*(1+(_xlfn.NORM.INV(RAND(),Inputs!$D$39,Inputs!$C$39)))-'Year Schedule'!$K$33+'Year Schedule'!$L$33)</f>
        <v>#VALUE!</v>
      </c>
      <c r="AG313" s="0" t="e">
        <f aca="true">MAX(0,AF313*(1+(_xlfn.NORM.INV(RAND(),Inputs!$D$39,Inputs!$C$39)))-'Year Schedule'!$K$34+'Year Schedule'!$L$34)</f>
        <v>#VALUE!</v>
      </c>
      <c r="AH313" s="0" t="e">
        <f aca="true">MAX(0,AG313*(1+(_xlfn.NORM.INV(RAND(),Inputs!$D$39,Inputs!$C$39)))-'Year Schedule'!$K$35+'Year Schedule'!$L$35)</f>
        <v>#VALUE!</v>
      </c>
      <c r="AI313" s="0" t="e">
        <f aca="true">MAX(0,AH313*(1+(_xlfn.NORM.INV(RAND(),Inputs!$D$39,Inputs!$C$39)))-'Year Schedule'!$K$36+'Year Schedule'!$L$36)</f>
        <v>#VALUE!</v>
      </c>
      <c r="AJ313" s="0" t="e">
        <f aca="true">MAX(0,AI313*(1+(_xlfn.NORM.INV(RAND(),Inputs!$D$39,Inputs!$C$39)))-'Year Schedule'!$K$37+'Year Schedule'!$L$37)</f>
        <v>#VALUE!</v>
      </c>
      <c r="AK313" s="0" t="e">
        <f aca="true">MAX(0,AJ313*(1+(_xlfn.NORM.INV(RAND(),Inputs!$D$39,Inputs!$C$39)))-'Year Schedule'!$K$38+'Year Schedule'!$L$38)</f>
        <v>#VALUE!</v>
      </c>
      <c r="AL313" s="0" t="e">
        <f aca="true">MAX(0,AK313*(1+(_xlfn.NORM.INV(RAND(),Inputs!$D$39,Inputs!$C$39)))-'Year Schedule'!$K$39+'Year Schedule'!$L$39)</f>
        <v>#VALUE!</v>
      </c>
      <c r="AM313" s="0" t="e">
        <f aca="true">MAX(0,AL313*(1+(_xlfn.NORM.INV(RAND(),Inputs!$D$39,Inputs!$C$39)))-'Year Schedule'!$K$40+'Year Schedule'!$L$40)</f>
        <v>#VALUE!</v>
      </c>
      <c r="AN313" s="0" t="e">
        <f aca="true">MAX(0,AM313*(1+(_xlfn.NORM.INV(RAND(),Inputs!$D$39,Inputs!$C$39)))-'Year Schedule'!$K$41+'Year Schedule'!$L$41)</f>
        <v>#VALUE!</v>
      </c>
      <c r="AO313" s="0" t="e">
        <f aca="true">MAX(0,AN313*(1+(_xlfn.NORM.INV(RAND(),Inputs!$D$39,Inputs!$C$39)))-'Year Schedule'!$K$42+'Year Schedule'!$L$42)</f>
        <v>#VALUE!</v>
      </c>
      <c r="AP313" s="0" t="e">
        <f aca="true">MAX(0,AO313*(1+(_xlfn.NORM.INV(RAND(),Inputs!$D$39,Inputs!$C$39)))-'Year Schedule'!$K$43+'Year Schedule'!$L$43)</f>
        <v>#VALUE!</v>
      </c>
      <c r="AQ313" s="0" t="e">
        <f aca="true">MAX(0,AP313*(1+(_xlfn.NORM.INV(RAND(),Inputs!$D$39,Inputs!$C$39)))-'Year Schedule'!$K$44+'Year Schedule'!$L$44)</f>
        <v>#VALUE!</v>
      </c>
      <c r="AR313" s="0" t="e">
        <f aca="true">MAX(0,AQ313*(1+(_xlfn.NORM.INV(RAND(),Inputs!$D$39,Inputs!$C$39)))-'Year Schedule'!$K$45+'Year Schedule'!$L$45)</f>
        <v>#VALUE!</v>
      </c>
      <c r="AS313" s="0" t="e">
        <f aca="true">MAX(0,AR313*(1+(_xlfn.NORM.INV(RAND(),Inputs!$D$39,Inputs!$C$39)))-'Year Schedule'!$K$46+'Year Schedule'!$L$46)</f>
        <v>#VALUE!</v>
      </c>
      <c r="AT313" s="0" t="e">
        <f aca="true">MAX(0,AS313*(1+(_xlfn.NORM.INV(RAND(),Inputs!$D$39,Inputs!$C$39)))-'Year Schedule'!$K$47+'Year Schedule'!$L$47)</f>
        <v>#VALUE!</v>
      </c>
      <c r="AU313" s="0" t="e">
        <f aca="true">MAX(0,AT313*(1+(_xlfn.NORM.INV(RAND(),Inputs!$D$39,Inputs!$C$39)))-'Year Schedule'!$K$48+'Year Schedule'!$L$48)</f>
        <v>#VALUE!</v>
      </c>
      <c r="AV313" s="0" t="e">
        <f aca="true">MAX(0,AU313*(1+(_xlfn.NORM.INV(RAND(),Inputs!$D$39,Inputs!$C$39)))-'Year Schedule'!$K$49+'Year Schedule'!$L$49)</f>
        <v>#VALUE!</v>
      </c>
      <c r="AW313" s="0" t="e">
        <f aca="true">MAX(0,AV313*(1+(_xlfn.NORM.INV(RAND(),Inputs!$D$39,Inputs!$C$39)))-'Year Schedule'!$K$50+'Year Schedule'!$L$50)</f>
        <v>#VALUE!</v>
      </c>
      <c r="AX313" s="0" t="e">
        <f aca="true">MAX(0,AW313*(1+(_xlfn.NORM.INV(RAND(),Inputs!$D$39,Inputs!$C$39)))-'Year Schedule'!$K$51+'Year Schedule'!$L$51)</f>
        <v>#VALUE!</v>
      </c>
      <c r="AY313" s="0" t="e">
        <f aca="true">MAX(0,AX313*(1+(_xlfn.NORM.INV(RAND(),Inputs!$D$39,Inputs!$C$39)))-'Year Schedule'!$K$52+'Year Schedule'!$L$52)</f>
        <v>#VALUE!</v>
      </c>
      <c r="AZ313" s="0" t="e">
        <f aca="true">MAX(0,AY313*(1+(_xlfn.NORM.INV(RAND(),Inputs!$D$39,Inputs!$C$39)))-'Year Schedule'!$K$53+'Year Schedule'!$L$53)</f>
        <v>#VALUE!</v>
      </c>
      <c r="BA313" s="0" t="e">
        <f aca="false">INDEX(C313:AZ313,1,Inputs!$C$6)</f>
        <v>#VALUE!</v>
      </c>
      <c r="BB313" s="0" t="n">
        <f aca="false">IFERROR(EXP(SUMPRODUCT(LN((C313:INDEX(C313:AZ313,1,Inputs!$C$6)+$C$1004:INDEX($C$1004:$AZ$1004,1,Inputs!$C$6))/B313:INDEX(B313:AY313,1,Inputs!$C$6)))/Inputs!$C$6)-1,-1)</f>
        <v>-1</v>
      </c>
    </row>
    <row r="314" customFormat="false" ht="15" hidden="false" customHeight="true" outlineLevel="0" collapsed="false">
      <c r="A314" s="0" t="n">
        <v>312</v>
      </c>
      <c r="B314" s="177" t="n">
        <f aca="false">Inputs!$C$38</f>
        <v>0</v>
      </c>
      <c r="C314" s="0" t="e">
        <f aca="true">MAX(0,B314*(1+(_xlfn.NORM.INV(RAND(),Inputs!$D$39,Inputs!$C$39)))-'Year Schedule'!$K$4+'Year Schedule'!$L$4)</f>
        <v>#VALUE!</v>
      </c>
      <c r="D314" s="0" t="e">
        <f aca="true">MAX(0,C314*(1+(_xlfn.NORM.INV(RAND(),Inputs!$D$39,Inputs!$C$39)))-'Year Schedule'!$K$5+'Year Schedule'!$L$5)</f>
        <v>#VALUE!</v>
      </c>
      <c r="E314" s="0" t="e">
        <f aca="true">MAX(0,D314*(1+(_xlfn.NORM.INV(RAND(),Inputs!$D$39,Inputs!$C$39)))-'Year Schedule'!$K$6+'Year Schedule'!$L$6)</f>
        <v>#VALUE!</v>
      </c>
      <c r="F314" s="0" t="e">
        <f aca="true">MAX(0,E314*(1+(_xlfn.NORM.INV(RAND(),Inputs!$D$39,Inputs!$C$39)))-'Year Schedule'!$K$7+'Year Schedule'!$L$7)</f>
        <v>#VALUE!</v>
      </c>
      <c r="G314" s="0" t="e">
        <f aca="true">MAX(0,F314*(1+(_xlfn.NORM.INV(RAND(),Inputs!$D$39,Inputs!$C$39)))-'Year Schedule'!$K$8+'Year Schedule'!$L$8)</f>
        <v>#VALUE!</v>
      </c>
      <c r="H314" s="0" t="e">
        <f aca="true">MAX(0,G314*(1+(_xlfn.NORM.INV(RAND(),Inputs!$D$39,Inputs!$C$39)))-'Year Schedule'!$K$9+'Year Schedule'!$L$9)</f>
        <v>#VALUE!</v>
      </c>
      <c r="I314" s="0" t="e">
        <f aca="true">MAX(0,H314*(1+(_xlfn.NORM.INV(RAND(),Inputs!$D$39,Inputs!$C$39)))-'Year Schedule'!$K$10+'Year Schedule'!$L$10)</f>
        <v>#VALUE!</v>
      </c>
      <c r="J314" s="0" t="e">
        <f aca="true">MAX(0,I314*(1+(_xlfn.NORM.INV(RAND(),Inputs!$D$39,Inputs!$C$39)))-'Year Schedule'!$K$11+'Year Schedule'!$L$11)</f>
        <v>#VALUE!</v>
      </c>
      <c r="K314" s="0" t="e">
        <f aca="true">MAX(0,J314*(1+(_xlfn.NORM.INV(RAND(),Inputs!$D$39,Inputs!$C$39)))-'Year Schedule'!$K$12+'Year Schedule'!$L$12)</f>
        <v>#VALUE!</v>
      </c>
      <c r="L314" s="0" t="e">
        <f aca="true">MAX(0,K314*(1+(_xlfn.NORM.INV(RAND(),Inputs!$D$39,Inputs!$C$39)))-'Year Schedule'!$K$13+'Year Schedule'!$L$13)</f>
        <v>#VALUE!</v>
      </c>
      <c r="M314" s="0" t="e">
        <f aca="true">MAX(0,L314*(1+(_xlfn.NORM.INV(RAND(),Inputs!$D$39,Inputs!$C$39)))-'Year Schedule'!$K$14+'Year Schedule'!$L$14)</f>
        <v>#VALUE!</v>
      </c>
      <c r="N314" s="0" t="e">
        <f aca="true">MAX(0,M314*(1+(_xlfn.NORM.INV(RAND(),Inputs!$D$39,Inputs!$C$39)))-'Year Schedule'!$K$15+'Year Schedule'!$L$15)</f>
        <v>#VALUE!</v>
      </c>
      <c r="O314" s="0" t="e">
        <f aca="true">MAX(0,N314*(1+(_xlfn.NORM.INV(RAND(),Inputs!$D$39,Inputs!$C$39)))-'Year Schedule'!$K$16+'Year Schedule'!$L$16)</f>
        <v>#VALUE!</v>
      </c>
      <c r="P314" s="0" t="e">
        <f aca="true">MAX(0,O314*(1+(_xlfn.NORM.INV(RAND(),Inputs!$D$39,Inputs!$C$39)))-'Year Schedule'!$K$17+'Year Schedule'!$L$17)</f>
        <v>#VALUE!</v>
      </c>
      <c r="Q314" s="0" t="e">
        <f aca="true">MAX(0,P314*(1+(_xlfn.NORM.INV(RAND(),Inputs!$D$39,Inputs!$C$39)))-'Year Schedule'!$K$18+'Year Schedule'!$L$18)</f>
        <v>#VALUE!</v>
      </c>
      <c r="R314" s="0" t="e">
        <f aca="true">MAX(0,Q314*(1+(_xlfn.NORM.INV(RAND(),Inputs!$D$39,Inputs!$C$39)))-'Year Schedule'!$K$19+'Year Schedule'!$L$19)</f>
        <v>#VALUE!</v>
      </c>
      <c r="S314" s="0" t="e">
        <f aca="true">MAX(0,R314*(1+(_xlfn.NORM.INV(RAND(),Inputs!$D$39,Inputs!$C$39)))-'Year Schedule'!$K$20+'Year Schedule'!$L$20)</f>
        <v>#VALUE!</v>
      </c>
      <c r="T314" s="0" t="e">
        <f aca="true">MAX(0,S314*(1+(_xlfn.NORM.INV(RAND(),Inputs!$D$39,Inputs!$C$39)))-'Year Schedule'!$K$21+'Year Schedule'!$L$21)</f>
        <v>#VALUE!</v>
      </c>
      <c r="U314" s="0" t="e">
        <f aca="true">MAX(0,T314*(1+(_xlfn.NORM.INV(RAND(),Inputs!$D$39,Inputs!$C$39)))-'Year Schedule'!$K$22+'Year Schedule'!$L$22)</f>
        <v>#VALUE!</v>
      </c>
      <c r="V314" s="0" t="e">
        <f aca="true">MAX(0,U314*(1+(_xlfn.NORM.INV(RAND(),Inputs!$D$39,Inputs!$C$39)))-'Year Schedule'!$K$23+'Year Schedule'!$L$23)</f>
        <v>#VALUE!</v>
      </c>
      <c r="W314" s="0" t="e">
        <f aca="true">MAX(0,V314*(1+(_xlfn.NORM.INV(RAND(),Inputs!$D$39,Inputs!$C$39)))-'Year Schedule'!$K$24+'Year Schedule'!$L$24)</f>
        <v>#VALUE!</v>
      </c>
      <c r="X314" s="0" t="e">
        <f aca="true">MAX(0,W314*(1+(_xlfn.NORM.INV(RAND(),Inputs!$D$39,Inputs!$C$39)))-'Year Schedule'!$K$25+'Year Schedule'!$L$25)</f>
        <v>#VALUE!</v>
      </c>
      <c r="Y314" s="0" t="e">
        <f aca="true">MAX(0,X314*(1+(_xlfn.NORM.INV(RAND(),Inputs!$D$39,Inputs!$C$39)))-'Year Schedule'!$K$26+'Year Schedule'!$L$26)</f>
        <v>#VALUE!</v>
      </c>
      <c r="Z314" s="0" t="e">
        <f aca="true">MAX(0,Y314*(1+(_xlfn.NORM.INV(RAND(),Inputs!$D$39,Inputs!$C$39)))-'Year Schedule'!$K$27+'Year Schedule'!$L$27)</f>
        <v>#VALUE!</v>
      </c>
      <c r="AA314" s="0" t="e">
        <f aca="true">MAX(0,Z314*(1+(_xlfn.NORM.INV(RAND(),Inputs!$D$39,Inputs!$C$39)))-'Year Schedule'!$K$28+'Year Schedule'!$L$28)</f>
        <v>#VALUE!</v>
      </c>
      <c r="AB314" s="0" t="e">
        <f aca="true">MAX(0,AA314*(1+(_xlfn.NORM.INV(RAND(),Inputs!$D$39,Inputs!$C$39)))-'Year Schedule'!$K$29+'Year Schedule'!$L$29)</f>
        <v>#VALUE!</v>
      </c>
      <c r="AC314" s="0" t="e">
        <f aca="true">MAX(0,AB314*(1+(_xlfn.NORM.INV(RAND(),Inputs!$D$39,Inputs!$C$39)))-'Year Schedule'!$K$30+'Year Schedule'!$L$30)</f>
        <v>#VALUE!</v>
      </c>
      <c r="AD314" s="0" t="e">
        <f aca="true">MAX(0,AC314*(1+(_xlfn.NORM.INV(RAND(),Inputs!$D$39,Inputs!$C$39)))-'Year Schedule'!$K$31+'Year Schedule'!$L$31)</f>
        <v>#VALUE!</v>
      </c>
      <c r="AE314" s="0" t="e">
        <f aca="true">MAX(0,AD314*(1+(_xlfn.NORM.INV(RAND(),Inputs!$D$39,Inputs!$C$39)))-'Year Schedule'!$K$32+'Year Schedule'!$L$32)</f>
        <v>#VALUE!</v>
      </c>
      <c r="AF314" s="0" t="e">
        <f aca="true">MAX(0,AE314*(1+(_xlfn.NORM.INV(RAND(),Inputs!$D$39,Inputs!$C$39)))-'Year Schedule'!$K$33+'Year Schedule'!$L$33)</f>
        <v>#VALUE!</v>
      </c>
      <c r="AG314" s="0" t="e">
        <f aca="true">MAX(0,AF314*(1+(_xlfn.NORM.INV(RAND(),Inputs!$D$39,Inputs!$C$39)))-'Year Schedule'!$K$34+'Year Schedule'!$L$34)</f>
        <v>#VALUE!</v>
      </c>
      <c r="AH314" s="0" t="e">
        <f aca="true">MAX(0,AG314*(1+(_xlfn.NORM.INV(RAND(),Inputs!$D$39,Inputs!$C$39)))-'Year Schedule'!$K$35+'Year Schedule'!$L$35)</f>
        <v>#VALUE!</v>
      </c>
      <c r="AI314" s="0" t="e">
        <f aca="true">MAX(0,AH314*(1+(_xlfn.NORM.INV(RAND(),Inputs!$D$39,Inputs!$C$39)))-'Year Schedule'!$K$36+'Year Schedule'!$L$36)</f>
        <v>#VALUE!</v>
      </c>
      <c r="AJ314" s="0" t="e">
        <f aca="true">MAX(0,AI314*(1+(_xlfn.NORM.INV(RAND(),Inputs!$D$39,Inputs!$C$39)))-'Year Schedule'!$K$37+'Year Schedule'!$L$37)</f>
        <v>#VALUE!</v>
      </c>
      <c r="AK314" s="0" t="e">
        <f aca="true">MAX(0,AJ314*(1+(_xlfn.NORM.INV(RAND(),Inputs!$D$39,Inputs!$C$39)))-'Year Schedule'!$K$38+'Year Schedule'!$L$38)</f>
        <v>#VALUE!</v>
      </c>
      <c r="AL314" s="0" t="e">
        <f aca="true">MAX(0,AK314*(1+(_xlfn.NORM.INV(RAND(),Inputs!$D$39,Inputs!$C$39)))-'Year Schedule'!$K$39+'Year Schedule'!$L$39)</f>
        <v>#VALUE!</v>
      </c>
      <c r="AM314" s="0" t="e">
        <f aca="true">MAX(0,AL314*(1+(_xlfn.NORM.INV(RAND(),Inputs!$D$39,Inputs!$C$39)))-'Year Schedule'!$K$40+'Year Schedule'!$L$40)</f>
        <v>#VALUE!</v>
      </c>
      <c r="AN314" s="0" t="e">
        <f aca="true">MAX(0,AM314*(1+(_xlfn.NORM.INV(RAND(),Inputs!$D$39,Inputs!$C$39)))-'Year Schedule'!$K$41+'Year Schedule'!$L$41)</f>
        <v>#VALUE!</v>
      </c>
      <c r="AO314" s="0" t="e">
        <f aca="true">MAX(0,AN314*(1+(_xlfn.NORM.INV(RAND(),Inputs!$D$39,Inputs!$C$39)))-'Year Schedule'!$K$42+'Year Schedule'!$L$42)</f>
        <v>#VALUE!</v>
      </c>
      <c r="AP314" s="0" t="e">
        <f aca="true">MAX(0,AO314*(1+(_xlfn.NORM.INV(RAND(),Inputs!$D$39,Inputs!$C$39)))-'Year Schedule'!$K$43+'Year Schedule'!$L$43)</f>
        <v>#VALUE!</v>
      </c>
      <c r="AQ314" s="0" t="e">
        <f aca="true">MAX(0,AP314*(1+(_xlfn.NORM.INV(RAND(),Inputs!$D$39,Inputs!$C$39)))-'Year Schedule'!$K$44+'Year Schedule'!$L$44)</f>
        <v>#VALUE!</v>
      </c>
      <c r="AR314" s="0" t="e">
        <f aca="true">MAX(0,AQ314*(1+(_xlfn.NORM.INV(RAND(),Inputs!$D$39,Inputs!$C$39)))-'Year Schedule'!$K$45+'Year Schedule'!$L$45)</f>
        <v>#VALUE!</v>
      </c>
      <c r="AS314" s="0" t="e">
        <f aca="true">MAX(0,AR314*(1+(_xlfn.NORM.INV(RAND(),Inputs!$D$39,Inputs!$C$39)))-'Year Schedule'!$K$46+'Year Schedule'!$L$46)</f>
        <v>#VALUE!</v>
      </c>
      <c r="AT314" s="0" t="e">
        <f aca="true">MAX(0,AS314*(1+(_xlfn.NORM.INV(RAND(),Inputs!$D$39,Inputs!$C$39)))-'Year Schedule'!$K$47+'Year Schedule'!$L$47)</f>
        <v>#VALUE!</v>
      </c>
      <c r="AU314" s="0" t="e">
        <f aca="true">MAX(0,AT314*(1+(_xlfn.NORM.INV(RAND(),Inputs!$D$39,Inputs!$C$39)))-'Year Schedule'!$K$48+'Year Schedule'!$L$48)</f>
        <v>#VALUE!</v>
      </c>
      <c r="AV314" s="0" t="e">
        <f aca="true">MAX(0,AU314*(1+(_xlfn.NORM.INV(RAND(),Inputs!$D$39,Inputs!$C$39)))-'Year Schedule'!$K$49+'Year Schedule'!$L$49)</f>
        <v>#VALUE!</v>
      </c>
      <c r="AW314" s="0" t="e">
        <f aca="true">MAX(0,AV314*(1+(_xlfn.NORM.INV(RAND(),Inputs!$D$39,Inputs!$C$39)))-'Year Schedule'!$K$50+'Year Schedule'!$L$50)</f>
        <v>#VALUE!</v>
      </c>
      <c r="AX314" s="0" t="e">
        <f aca="true">MAX(0,AW314*(1+(_xlfn.NORM.INV(RAND(),Inputs!$D$39,Inputs!$C$39)))-'Year Schedule'!$K$51+'Year Schedule'!$L$51)</f>
        <v>#VALUE!</v>
      </c>
      <c r="AY314" s="0" t="e">
        <f aca="true">MAX(0,AX314*(1+(_xlfn.NORM.INV(RAND(),Inputs!$D$39,Inputs!$C$39)))-'Year Schedule'!$K$52+'Year Schedule'!$L$52)</f>
        <v>#VALUE!</v>
      </c>
      <c r="AZ314" s="0" t="e">
        <f aca="true">MAX(0,AY314*(1+(_xlfn.NORM.INV(RAND(),Inputs!$D$39,Inputs!$C$39)))-'Year Schedule'!$K$53+'Year Schedule'!$L$53)</f>
        <v>#VALUE!</v>
      </c>
      <c r="BA314" s="0" t="e">
        <f aca="false">INDEX(C314:AZ314,1,Inputs!$C$6)</f>
        <v>#VALUE!</v>
      </c>
      <c r="BB314" s="0" t="n">
        <f aca="false">IFERROR(EXP(SUMPRODUCT(LN((C314:INDEX(C314:AZ314,1,Inputs!$C$6)+$C$1004:INDEX($C$1004:$AZ$1004,1,Inputs!$C$6))/B314:INDEX(B314:AY314,1,Inputs!$C$6)))/Inputs!$C$6)-1,-1)</f>
        <v>-1</v>
      </c>
    </row>
    <row r="315" customFormat="false" ht="15" hidden="false" customHeight="true" outlineLevel="0" collapsed="false">
      <c r="A315" s="0" t="n">
        <v>313</v>
      </c>
      <c r="B315" s="177" t="n">
        <f aca="false">Inputs!$C$38</f>
        <v>0</v>
      </c>
      <c r="C315" s="0" t="e">
        <f aca="true">MAX(0,B315*(1+(_xlfn.NORM.INV(RAND(),Inputs!$D$39,Inputs!$C$39)))-'Year Schedule'!$K$4+'Year Schedule'!$L$4)</f>
        <v>#VALUE!</v>
      </c>
      <c r="D315" s="0" t="e">
        <f aca="true">MAX(0,C315*(1+(_xlfn.NORM.INV(RAND(),Inputs!$D$39,Inputs!$C$39)))-'Year Schedule'!$K$5+'Year Schedule'!$L$5)</f>
        <v>#VALUE!</v>
      </c>
      <c r="E315" s="0" t="e">
        <f aca="true">MAX(0,D315*(1+(_xlfn.NORM.INV(RAND(),Inputs!$D$39,Inputs!$C$39)))-'Year Schedule'!$K$6+'Year Schedule'!$L$6)</f>
        <v>#VALUE!</v>
      </c>
      <c r="F315" s="0" t="e">
        <f aca="true">MAX(0,E315*(1+(_xlfn.NORM.INV(RAND(),Inputs!$D$39,Inputs!$C$39)))-'Year Schedule'!$K$7+'Year Schedule'!$L$7)</f>
        <v>#VALUE!</v>
      </c>
      <c r="G315" s="0" t="e">
        <f aca="true">MAX(0,F315*(1+(_xlfn.NORM.INV(RAND(),Inputs!$D$39,Inputs!$C$39)))-'Year Schedule'!$K$8+'Year Schedule'!$L$8)</f>
        <v>#VALUE!</v>
      </c>
      <c r="H315" s="0" t="e">
        <f aca="true">MAX(0,G315*(1+(_xlfn.NORM.INV(RAND(),Inputs!$D$39,Inputs!$C$39)))-'Year Schedule'!$K$9+'Year Schedule'!$L$9)</f>
        <v>#VALUE!</v>
      </c>
      <c r="I315" s="0" t="e">
        <f aca="true">MAX(0,H315*(1+(_xlfn.NORM.INV(RAND(),Inputs!$D$39,Inputs!$C$39)))-'Year Schedule'!$K$10+'Year Schedule'!$L$10)</f>
        <v>#VALUE!</v>
      </c>
      <c r="J315" s="0" t="e">
        <f aca="true">MAX(0,I315*(1+(_xlfn.NORM.INV(RAND(),Inputs!$D$39,Inputs!$C$39)))-'Year Schedule'!$K$11+'Year Schedule'!$L$11)</f>
        <v>#VALUE!</v>
      </c>
      <c r="K315" s="0" t="e">
        <f aca="true">MAX(0,J315*(1+(_xlfn.NORM.INV(RAND(),Inputs!$D$39,Inputs!$C$39)))-'Year Schedule'!$K$12+'Year Schedule'!$L$12)</f>
        <v>#VALUE!</v>
      </c>
      <c r="L315" s="0" t="e">
        <f aca="true">MAX(0,K315*(1+(_xlfn.NORM.INV(RAND(),Inputs!$D$39,Inputs!$C$39)))-'Year Schedule'!$K$13+'Year Schedule'!$L$13)</f>
        <v>#VALUE!</v>
      </c>
      <c r="M315" s="0" t="e">
        <f aca="true">MAX(0,L315*(1+(_xlfn.NORM.INV(RAND(),Inputs!$D$39,Inputs!$C$39)))-'Year Schedule'!$K$14+'Year Schedule'!$L$14)</f>
        <v>#VALUE!</v>
      </c>
      <c r="N315" s="0" t="e">
        <f aca="true">MAX(0,M315*(1+(_xlfn.NORM.INV(RAND(),Inputs!$D$39,Inputs!$C$39)))-'Year Schedule'!$K$15+'Year Schedule'!$L$15)</f>
        <v>#VALUE!</v>
      </c>
      <c r="O315" s="0" t="e">
        <f aca="true">MAX(0,N315*(1+(_xlfn.NORM.INV(RAND(),Inputs!$D$39,Inputs!$C$39)))-'Year Schedule'!$K$16+'Year Schedule'!$L$16)</f>
        <v>#VALUE!</v>
      </c>
      <c r="P315" s="0" t="e">
        <f aca="true">MAX(0,O315*(1+(_xlfn.NORM.INV(RAND(),Inputs!$D$39,Inputs!$C$39)))-'Year Schedule'!$K$17+'Year Schedule'!$L$17)</f>
        <v>#VALUE!</v>
      </c>
      <c r="Q315" s="0" t="e">
        <f aca="true">MAX(0,P315*(1+(_xlfn.NORM.INV(RAND(),Inputs!$D$39,Inputs!$C$39)))-'Year Schedule'!$K$18+'Year Schedule'!$L$18)</f>
        <v>#VALUE!</v>
      </c>
      <c r="R315" s="0" t="e">
        <f aca="true">MAX(0,Q315*(1+(_xlfn.NORM.INV(RAND(),Inputs!$D$39,Inputs!$C$39)))-'Year Schedule'!$K$19+'Year Schedule'!$L$19)</f>
        <v>#VALUE!</v>
      </c>
      <c r="S315" s="0" t="e">
        <f aca="true">MAX(0,R315*(1+(_xlfn.NORM.INV(RAND(),Inputs!$D$39,Inputs!$C$39)))-'Year Schedule'!$K$20+'Year Schedule'!$L$20)</f>
        <v>#VALUE!</v>
      </c>
      <c r="T315" s="0" t="e">
        <f aca="true">MAX(0,S315*(1+(_xlfn.NORM.INV(RAND(),Inputs!$D$39,Inputs!$C$39)))-'Year Schedule'!$K$21+'Year Schedule'!$L$21)</f>
        <v>#VALUE!</v>
      </c>
      <c r="U315" s="0" t="e">
        <f aca="true">MAX(0,T315*(1+(_xlfn.NORM.INV(RAND(),Inputs!$D$39,Inputs!$C$39)))-'Year Schedule'!$K$22+'Year Schedule'!$L$22)</f>
        <v>#VALUE!</v>
      </c>
      <c r="V315" s="0" t="e">
        <f aca="true">MAX(0,U315*(1+(_xlfn.NORM.INV(RAND(),Inputs!$D$39,Inputs!$C$39)))-'Year Schedule'!$K$23+'Year Schedule'!$L$23)</f>
        <v>#VALUE!</v>
      </c>
      <c r="W315" s="0" t="e">
        <f aca="true">MAX(0,V315*(1+(_xlfn.NORM.INV(RAND(),Inputs!$D$39,Inputs!$C$39)))-'Year Schedule'!$K$24+'Year Schedule'!$L$24)</f>
        <v>#VALUE!</v>
      </c>
      <c r="X315" s="0" t="e">
        <f aca="true">MAX(0,W315*(1+(_xlfn.NORM.INV(RAND(),Inputs!$D$39,Inputs!$C$39)))-'Year Schedule'!$K$25+'Year Schedule'!$L$25)</f>
        <v>#VALUE!</v>
      </c>
      <c r="Y315" s="0" t="e">
        <f aca="true">MAX(0,X315*(1+(_xlfn.NORM.INV(RAND(),Inputs!$D$39,Inputs!$C$39)))-'Year Schedule'!$K$26+'Year Schedule'!$L$26)</f>
        <v>#VALUE!</v>
      </c>
      <c r="Z315" s="0" t="e">
        <f aca="true">MAX(0,Y315*(1+(_xlfn.NORM.INV(RAND(),Inputs!$D$39,Inputs!$C$39)))-'Year Schedule'!$K$27+'Year Schedule'!$L$27)</f>
        <v>#VALUE!</v>
      </c>
      <c r="AA315" s="0" t="e">
        <f aca="true">MAX(0,Z315*(1+(_xlfn.NORM.INV(RAND(),Inputs!$D$39,Inputs!$C$39)))-'Year Schedule'!$K$28+'Year Schedule'!$L$28)</f>
        <v>#VALUE!</v>
      </c>
      <c r="AB315" s="0" t="e">
        <f aca="true">MAX(0,AA315*(1+(_xlfn.NORM.INV(RAND(),Inputs!$D$39,Inputs!$C$39)))-'Year Schedule'!$K$29+'Year Schedule'!$L$29)</f>
        <v>#VALUE!</v>
      </c>
      <c r="AC315" s="0" t="e">
        <f aca="true">MAX(0,AB315*(1+(_xlfn.NORM.INV(RAND(),Inputs!$D$39,Inputs!$C$39)))-'Year Schedule'!$K$30+'Year Schedule'!$L$30)</f>
        <v>#VALUE!</v>
      </c>
      <c r="AD315" s="0" t="e">
        <f aca="true">MAX(0,AC315*(1+(_xlfn.NORM.INV(RAND(),Inputs!$D$39,Inputs!$C$39)))-'Year Schedule'!$K$31+'Year Schedule'!$L$31)</f>
        <v>#VALUE!</v>
      </c>
      <c r="AE315" s="0" t="e">
        <f aca="true">MAX(0,AD315*(1+(_xlfn.NORM.INV(RAND(),Inputs!$D$39,Inputs!$C$39)))-'Year Schedule'!$K$32+'Year Schedule'!$L$32)</f>
        <v>#VALUE!</v>
      </c>
      <c r="AF315" s="0" t="e">
        <f aca="true">MAX(0,AE315*(1+(_xlfn.NORM.INV(RAND(),Inputs!$D$39,Inputs!$C$39)))-'Year Schedule'!$K$33+'Year Schedule'!$L$33)</f>
        <v>#VALUE!</v>
      </c>
      <c r="AG315" s="0" t="e">
        <f aca="true">MAX(0,AF315*(1+(_xlfn.NORM.INV(RAND(),Inputs!$D$39,Inputs!$C$39)))-'Year Schedule'!$K$34+'Year Schedule'!$L$34)</f>
        <v>#VALUE!</v>
      </c>
      <c r="AH315" s="0" t="e">
        <f aca="true">MAX(0,AG315*(1+(_xlfn.NORM.INV(RAND(),Inputs!$D$39,Inputs!$C$39)))-'Year Schedule'!$K$35+'Year Schedule'!$L$35)</f>
        <v>#VALUE!</v>
      </c>
      <c r="AI315" s="0" t="e">
        <f aca="true">MAX(0,AH315*(1+(_xlfn.NORM.INV(RAND(),Inputs!$D$39,Inputs!$C$39)))-'Year Schedule'!$K$36+'Year Schedule'!$L$36)</f>
        <v>#VALUE!</v>
      </c>
      <c r="AJ315" s="0" t="e">
        <f aca="true">MAX(0,AI315*(1+(_xlfn.NORM.INV(RAND(),Inputs!$D$39,Inputs!$C$39)))-'Year Schedule'!$K$37+'Year Schedule'!$L$37)</f>
        <v>#VALUE!</v>
      </c>
      <c r="AK315" s="0" t="e">
        <f aca="true">MAX(0,AJ315*(1+(_xlfn.NORM.INV(RAND(),Inputs!$D$39,Inputs!$C$39)))-'Year Schedule'!$K$38+'Year Schedule'!$L$38)</f>
        <v>#VALUE!</v>
      </c>
      <c r="AL315" s="0" t="e">
        <f aca="true">MAX(0,AK315*(1+(_xlfn.NORM.INV(RAND(),Inputs!$D$39,Inputs!$C$39)))-'Year Schedule'!$K$39+'Year Schedule'!$L$39)</f>
        <v>#VALUE!</v>
      </c>
      <c r="AM315" s="0" t="e">
        <f aca="true">MAX(0,AL315*(1+(_xlfn.NORM.INV(RAND(),Inputs!$D$39,Inputs!$C$39)))-'Year Schedule'!$K$40+'Year Schedule'!$L$40)</f>
        <v>#VALUE!</v>
      </c>
      <c r="AN315" s="0" t="e">
        <f aca="true">MAX(0,AM315*(1+(_xlfn.NORM.INV(RAND(),Inputs!$D$39,Inputs!$C$39)))-'Year Schedule'!$K$41+'Year Schedule'!$L$41)</f>
        <v>#VALUE!</v>
      </c>
      <c r="AO315" s="0" t="e">
        <f aca="true">MAX(0,AN315*(1+(_xlfn.NORM.INV(RAND(),Inputs!$D$39,Inputs!$C$39)))-'Year Schedule'!$K$42+'Year Schedule'!$L$42)</f>
        <v>#VALUE!</v>
      </c>
      <c r="AP315" s="0" t="e">
        <f aca="true">MAX(0,AO315*(1+(_xlfn.NORM.INV(RAND(),Inputs!$D$39,Inputs!$C$39)))-'Year Schedule'!$K$43+'Year Schedule'!$L$43)</f>
        <v>#VALUE!</v>
      </c>
      <c r="AQ315" s="0" t="e">
        <f aca="true">MAX(0,AP315*(1+(_xlfn.NORM.INV(RAND(),Inputs!$D$39,Inputs!$C$39)))-'Year Schedule'!$K$44+'Year Schedule'!$L$44)</f>
        <v>#VALUE!</v>
      </c>
      <c r="AR315" s="0" t="e">
        <f aca="true">MAX(0,AQ315*(1+(_xlfn.NORM.INV(RAND(),Inputs!$D$39,Inputs!$C$39)))-'Year Schedule'!$K$45+'Year Schedule'!$L$45)</f>
        <v>#VALUE!</v>
      </c>
      <c r="AS315" s="0" t="e">
        <f aca="true">MAX(0,AR315*(1+(_xlfn.NORM.INV(RAND(),Inputs!$D$39,Inputs!$C$39)))-'Year Schedule'!$K$46+'Year Schedule'!$L$46)</f>
        <v>#VALUE!</v>
      </c>
      <c r="AT315" s="0" t="e">
        <f aca="true">MAX(0,AS315*(1+(_xlfn.NORM.INV(RAND(),Inputs!$D$39,Inputs!$C$39)))-'Year Schedule'!$K$47+'Year Schedule'!$L$47)</f>
        <v>#VALUE!</v>
      </c>
      <c r="AU315" s="0" t="e">
        <f aca="true">MAX(0,AT315*(1+(_xlfn.NORM.INV(RAND(),Inputs!$D$39,Inputs!$C$39)))-'Year Schedule'!$K$48+'Year Schedule'!$L$48)</f>
        <v>#VALUE!</v>
      </c>
      <c r="AV315" s="0" t="e">
        <f aca="true">MAX(0,AU315*(1+(_xlfn.NORM.INV(RAND(),Inputs!$D$39,Inputs!$C$39)))-'Year Schedule'!$K$49+'Year Schedule'!$L$49)</f>
        <v>#VALUE!</v>
      </c>
      <c r="AW315" s="0" t="e">
        <f aca="true">MAX(0,AV315*(1+(_xlfn.NORM.INV(RAND(),Inputs!$D$39,Inputs!$C$39)))-'Year Schedule'!$K$50+'Year Schedule'!$L$50)</f>
        <v>#VALUE!</v>
      </c>
      <c r="AX315" s="0" t="e">
        <f aca="true">MAX(0,AW315*(1+(_xlfn.NORM.INV(RAND(),Inputs!$D$39,Inputs!$C$39)))-'Year Schedule'!$K$51+'Year Schedule'!$L$51)</f>
        <v>#VALUE!</v>
      </c>
      <c r="AY315" s="0" t="e">
        <f aca="true">MAX(0,AX315*(1+(_xlfn.NORM.INV(RAND(),Inputs!$D$39,Inputs!$C$39)))-'Year Schedule'!$K$52+'Year Schedule'!$L$52)</f>
        <v>#VALUE!</v>
      </c>
      <c r="AZ315" s="0" t="e">
        <f aca="true">MAX(0,AY315*(1+(_xlfn.NORM.INV(RAND(),Inputs!$D$39,Inputs!$C$39)))-'Year Schedule'!$K$53+'Year Schedule'!$L$53)</f>
        <v>#VALUE!</v>
      </c>
      <c r="BA315" s="0" t="e">
        <f aca="false">INDEX(C315:AZ315,1,Inputs!$C$6)</f>
        <v>#VALUE!</v>
      </c>
      <c r="BB315" s="0" t="n">
        <f aca="false">IFERROR(EXP(SUMPRODUCT(LN((C315:INDEX(C315:AZ315,1,Inputs!$C$6)+$C$1004:INDEX($C$1004:$AZ$1004,1,Inputs!$C$6))/B315:INDEX(B315:AY315,1,Inputs!$C$6)))/Inputs!$C$6)-1,-1)</f>
        <v>-1</v>
      </c>
    </row>
    <row r="316" customFormat="false" ht="15" hidden="false" customHeight="true" outlineLevel="0" collapsed="false">
      <c r="A316" s="0" t="n">
        <v>314</v>
      </c>
      <c r="B316" s="177" t="n">
        <f aca="false">Inputs!$C$38</f>
        <v>0</v>
      </c>
      <c r="C316" s="0" t="e">
        <f aca="true">MAX(0,B316*(1+(_xlfn.NORM.INV(RAND(),Inputs!$D$39,Inputs!$C$39)))-'Year Schedule'!$K$4+'Year Schedule'!$L$4)</f>
        <v>#VALUE!</v>
      </c>
      <c r="D316" s="0" t="e">
        <f aca="true">MAX(0,C316*(1+(_xlfn.NORM.INV(RAND(),Inputs!$D$39,Inputs!$C$39)))-'Year Schedule'!$K$5+'Year Schedule'!$L$5)</f>
        <v>#VALUE!</v>
      </c>
      <c r="E316" s="0" t="e">
        <f aca="true">MAX(0,D316*(1+(_xlfn.NORM.INV(RAND(),Inputs!$D$39,Inputs!$C$39)))-'Year Schedule'!$K$6+'Year Schedule'!$L$6)</f>
        <v>#VALUE!</v>
      </c>
      <c r="F316" s="0" t="e">
        <f aca="true">MAX(0,E316*(1+(_xlfn.NORM.INV(RAND(),Inputs!$D$39,Inputs!$C$39)))-'Year Schedule'!$K$7+'Year Schedule'!$L$7)</f>
        <v>#VALUE!</v>
      </c>
      <c r="G316" s="0" t="e">
        <f aca="true">MAX(0,F316*(1+(_xlfn.NORM.INV(RAND(),Inputs!$D$39,Inputs!$C$39)))-'Year Schedule'!$K$8+'Year Schedule'!$L$8)</f>
        <v>#VALUE!</v>
      </c>
      <c r="H316" s="0" t="e">
        <f aca="true">MAX(0,G316*(1+(_xlfn.NORM.INV(RAND(),Inputs!$D$39,Inputs!$C$39)))-'Year Schedule'!$K$9+'Year Schedule'!$L$9)</f>
        <v>#VALUE!</v>
      </c>
      <c r="I316" s="0" t="e">
        <f aca="true">MAX(0,H316*(1+(_xlfn.NORM.INV(RAND(),Inputs!$D$39,Inputs!$C$39)))-'Year Schedule'!$K$10+'Year Schedule'!$L$10)</f>
        <v>#VALUE!</v>
      </c>
      <c r="J316" s="0" t="e">
        <f aca="true">MAX(0,I316*(1+(_xlfn.NORM.INV(RAND(),Inputs!$D$39,Inputs!$C$39)))-'Year Schedule'!$K$11+'Year Schedule'!$L$11)</f>
        <v>#VALUE!</v>
      </c>
      <c r="K316" s="0" t="e">
        <f aca="true">MAX(0,J316*(1+(_xlfn.NORM.INV(RAND(),Inputs!$D$39,Inputs!$C$39)))-'Year Schedule'!$K$12+'Year Schedule'!$L$12)</f>
        <v>#VALUE!</v>
      </c>
      <c r="L316" s="0" t="e">
        <f aca="true">MAX(0,K316*(1+(_xlfn.NORM.INV(RAND(),Inputs!$D$39,Inputs!$C$39)))-'Year Schedule'!$K$13+'Year Schedule'!$L$13)</f>
        <v>#VALUE!</v>
      </c>
      <c r="M316" s="0" t="e">
        <f aca="true">MAX(0,L316*(1+(_xlfn.NORM.INV(RAND(),Inputs!$D$39,Inputs!$C$39)))-'Year Schedule'!$K$14+'Year Schedule'!$L$14)</f>
        <v>#VALUE!</v>
      </c>
      <c r="N316" s="0" t="e">
        <f aca="true">MAX(0,M316*(1+(_xlfn.NORM.INV(RAND(),Inputs!$D$39,Inputs!$C$39)))-'Year Schedule'!$K$15+'Year Schedule'!$L$15)</f>
        <v>#VALUE!</v>
      </c>
      <c r="O316" s="0" t="e">
        <f aca="true">MAX(0,N316*(1+(_xlfn.NORM.INV(RAND(),Inputs!$D$39,Inputs!$C$39)))-'Year Schedule'!$K$16+'Year Schedule'!$L$16)</f>
        <v>#VALUE!</v>
      </c>
      <c r="P316" s="0" t="e">
        <f aca="true">MAX(0,O316*(1+(_xlfn.NORM.INV(RAND(),Inputs!$D$39,Inputs!$C$39)))-'Year Schedule'!$K$17+'Year Schedule'!$L$17)</f>
        <v>#VALUE!</v>
      </c>
      <c r="Q316" s="0" t="e">
        <f aca="true">MAX(0,P316*(1+(_xlfn.NORM.INV(RAND(),Inputs!$D$39,Inputs!$C$39)))-'Year Schedule'!$K$18+'Year Schedule'!$L$18)</f>
        <v>#VALUE!</v>
      </c>
      <c r="R316" s="0" t="e">
        <f aca="true">MAX(0,Q316*(1+(_xlfn.NORM.INV(RAND(),Inputs!$D$39,Inputs!$C$39)))-'Year Schedule'!$K$19+'Year Schedule'!$L$19)</f>
        <v>#VALUE!</v>
      </c>
      <c r="S316" s="0" t="e">
        <f aca="true">MAX(0,R316*(1+(_xlfn.NORM.INV(RAND(),Inputs!$D$39,Inputs!$C$39)))-'Year Schedule'!$K$20+'Year Schedule'!$L$20)</f>
        <v>#VALUE!</v>
      </c>
      <c r="T316" s="0" t="e">
        <f aca="true">MAX(0,S316*(1+(_xlfn.NORM.INV(RAND(),Inputs!$D$39,Inputs!$C$39)))-'Year Schedule'!$K$21+'Year Schedule'!$L$21)</f>
        <v>#VALUE!</v>
      </c>
      <c r="U316" s="0" t="e">
        <f aca="true">MAX(0,T316*(1+(_xlfn.NORM.INV(RAND(),Inputs!$D$39,Inputs!$C$39)))-'Year Schedule'!$K$22+'Year Schedule'!$L$22)</f>
        <v>#VALUE!</v>
      </c>
      <c r="V316" s="0" t="e">
        <f aca="true">MAX(0,U316*(1+(_xlfn.NORM.INV(RAND(),Inputs!$D$39,Inputs!$C$39)))-'Year Schedule'!$K$23+'Year Schedule'!$L$23)</f>
        <v>#VALUE!</v>
      </c>
      <c r="W316" s="0" t="e">
        <f aca="true">MAX(0,V316*(1+(_xlfn.NORM.INV(RAND(),Inputs!$D$39,Inputs!$C$39)))-'Year Schedule'!$K$24+'Year Schedule'!$L$24)</f>
        <v>#VALUE!</v>
      </c>
      <c r="X316" s="0" t="e">
        <f aca="true">MAX(0,W316*(1+(_xlfn.NORM.INV(RAND(),Inputs!$D$39,Inputs!$C$39)))-'Year Schedule'!$K$25+'Year Schedule'!$L$25)</f>
        <v>#VALUE!</v>
      </c>
      <c r="Y316" s="0" t="e">
        <f aca="true">MAX(0,X316*(1+(_xlfn.NORM.INV(RAND(),Inputs!$D$39,Inputs!$C$39)))-'Year Schedule'!$K$26+'Year Schedule'!$L$26)</f>
        <v>#VALUE!</v>
      </c>
      <c r="Z316" s="0" t="e">
        <f aca="true">MAX(0,Y316*(1+(_xlfn.NORM.INV(RAND(),Inputs!$D$39,Inputs!$C$39)))-'Year Schedule'!$K$27+'Year Schedule'!$L$27)</f>
        <v>#VALUE!</v>
      </c>
      <c r="AA316" s="0" t="e">
        <f aca="true">MAX(0,Z316*(1+(_xlfn.NORM.INV(RAND(),Inputs!$D$39,Inputs!$C$39)))-'Year Schedule'!$K$28+'Year Schedule'!$L$28)</f>
        <v>#VALUE!</v>
      </c>
      <c r="AB316" s="0" t="e">
        <f aca="true">MAX(0,AA316*(1+(_xlfn.NORM.INV(RAND(),Inputs!$D$39,Inputs!$C$39)))-'Year Schedule'!$K$29+'Year Schedule'!$L$29)</f>
        <v>#VALUE!</v>
      </c>
      <c r="AC316" s="0" t="e">
        <f aca="true">MAX(0,AB316*(1+(_xlfn.NORM.INV(RAND(),Inputs!$D$39,Inputs!$C$39)))-'Year Schedule'!$K$30+'Year Schedule'!$L$30)</f>
        <v>#VALUE!</v>
      </c>
      <c r="AD316" s="0" t="e">
        <f aca="true">MAX(0,AC316*(1+(_xlfn.NORM.INV(RAND(),Inputs!$D$39,Inputs!$C$39)))-'Year Schedule'!$K$31+'Year Schedule'!$L$31)</f>
        <v>#VALUE!</v>
      </c>
      <c r="AE316" s="0" t="e">
        <f aca="true">MAX(0,AD316*(1+(_xlfn.NORM.INV(RAND(),Inputs!$D$39,Inputs!$C$39)))-'Year Schedule'!$K$32+'Year Schedule'!$L$32)</f>
        <v>#VALUE!</v>
      </c>
      <c r="AF316" s="0" t="e">
        <f aca="true">MAX(0,AE316*(1+(_xlfn.NORM.INV(RAND(),Inputs!$D$39,Inputs!$C$39)))-'Year Schedule'!$K$33+'Year Schedule'!$L$33)</f>
        <v>#VALUE!</v>
      </c>
      <c r="AG316" s="0" t="e">
        <f aca="true">MAX(0,AF316*(1+(_xlfn.NORM.INV(RAND(),Inputs!$D$39,Inputs!$C$39)))-'Year Schedule'!$K$34+'Year Schedule'!$L$34)</f>
        <v>#VALUE!</v>
      </c>
      <c r="AH316" s="0" t="e">
        <f aca="true">MAX(0,AG316*(1+(_xlfn.NORM.INV(RAND(),Inputs!$D$39,Inputs!$C$39)))-'Year Schedule'!$K$35+'Year Schedule'!$L$35)</f>
        <v>#VALUE!</v>
      </c>
      <c r="AI316" s="0" t="e">
        <f aca="true">MAX(0,AH316*(1+(_xlfn.NORM.INV(RAND(),Inputs!$D$39,Inputs!$C$39)))-'Year Schedule'!$K$36+'Year Schedule'!$L$36)</f>
        <v>#VALUE!</v>
      </c>
      <c r="AJ316" s="0" t="e">
        <f aca="true">MAX(0,AI316*(1+(_xlfn.NORM.INV(RAND(),Inputs!$D$39,Inputs!$C$39)))-'Year Schedule'!$K$37+'Year Schedule'!$L$37)</f>
        <v>#VALUE!</v>
      </c>
      <c r="AK316" s="0" t="e">
        <f aca="true">MAX(0,AJ316*(1+(_xlfn.NORM.INV(RAND(),Inputs!$D$39,Inputs!$C$39)))-'Year Schedule'!$K$38+'Year Schedule'!$L$38)</f>
        <v>#VALUE!</v>
      </c>
      <c r="AL316" s="0" t="e">
        <f aca="true">MAX(0,AK316*(1+(_xlfn.NORM.INV(RAND(),Inputs!$D$39,Inputs!$C$39)))-'Year Schedule'!$K$39+'Year Schedule'!$L$39)</f>
        <v>#VALUE!</v>
      </c>
      <c r="AM316" s="0" t="e">
        <f aca="true">MAX(0,AL316*(1+(_xlfn.NORM.INV(RAND(),Inputs!$D$39,Inputs!$C$39)))-'Year Schedule'!$K$40+'Year Schedule'!$L$40)</f>
        <v>#VALUE!</v>
      </c>
      <c r="AN316" s="0" t="e">
        <f aca="true">MAX(0,AM316*(1+(_xlfn.NORM.INV(RAND(),Inputs!$D$39,Inputs!$C$39)))-'Year Schedule'!$K$41+'Year Schedule'!$L$41)</f>
        <v>#VALUE!</v>
      </c>
      <c r="AO316" s="0" t="e">
        <f aca="true">MAX(0,AN316*(1+(_xlfn.NORM.INV(RAND(),Inputs!$D$39,Inputs!$C$39)))-'Year Schedule'!$K$42+'Year Schedule'!$L$42)</f>
        <v>#VALUE!</v>
      </c>
      <c r="AP316" s="0" t="e">
        <f aca="true">MAX(0,AO316*(1+(_xlfn.NORM.INV(RAND(),Inputs!$D$39,Inputs!$C$39)))-'Year Schedule'!$K$43+'Year Schedule'!$L$43)</f>
        <v>#VALUE!</v>
      </c>
      <c r="AQ316" s="0" t="e">
        <f aca="true">MAX(0,AP316*(1+(_xlfn.NORM.INV(RAND(),Inputs!$D$39,Inputs!$C$39)))-'Year Schedule'!$K$44+'Year Schedule'!$L$44)</f>
        <v>#VALUE!</v>
      </c>
      <c r="AR316" s="0" t="e">
        <f aca="true">MAX(0,AQ316*(1+(_xlfn.NORM.INV(RAND(),Inputs!$D$39,Inputs!$C$39)))-'Year Schedule'!$K$45+'Year Schedule'!$L$45)</f>
        <v>#VALUE!</v>
      </c>
      <c r="AS316" s="0" t="e">
        <f aca="true">MAX(0,AR316*(1+(_xlfn.NORM.INV(RAND(),Inputs!$D$39,Inputs!$C$39)))-'Year Schedule'!$K$46+'Year Schedule'!$L$46)</f>
        <v>#VALUE!</v>
      </c>
      <c r="AT316" s="0" t="e">
        <f aca="true">MAX(0,AS316*(1+(_xlfn.NORM.INV(RAND(),Inputs!$D$39,Inputs!$C$39)))-'Year Schedule'!$K$47+'Year Schedule'!$L$47)</f>
        <v>#VALUE!</v>
      </c>
      <c r="AU316" s="0" t="e">
        <f aca="true">MAX(0,AT316*(1+(_xlfn.NORM.INV(RAND(),Inputs!$D$39,Inputs!$C$39)))-'Year Schedule'!$K$48+'Year Schedule'!$L$48)</f>
        <v>#VALUE!</v>
      </c>
      <c r="AV316" s="0" t="e">
        <f aca="true">MAX(0,AU316*(1+(_xlfn.NORM.INV(RAND(),Inputs!$D$39,Inputs!$C$39)))-'Year Schedule'!$K$49+'Year Schedule'!$L$49)</f>
        <v>#VALUE!</v>
      </c>
      <c r="AW316" s="0" t="e">
        <f aca="true">MAX(0,AV316*(1+(_xlfn.NORM.INV(RAND(),Inputs!$D$39,Inputs!$C$39)))-'Year Schedule'!$K$50+'Year Schedule'!$L$50)</f>
        <v>#VALUE!</v>
      </c>
      <c r="AX316" s="0" t="e">
        <f aca="true">MAX(0,AW316*(1+(_xlfn.NORM.INV(RAND(),Inputs!$D$39,Inputs!$C$39)))-'Year Schedule'!$K$51+'Year Schedule'!$L$51)</f>
        <v>#VALUE!</v>
      </c>
      <c r="AY316" s="0" t="e">
        <f aca="true">MAX(0,AX316*(1+(_xlfn.NORM.INV(RAND(),Inputs!$D$39,Inputs!$C$39)))-'Year Schedule'!$K$52+'Year Schedule'!$L$52)</f>
        <v>#VALUE!</v>
      </c>
      <c r="AZ316" s="0" t="e">
        <f aca="true">MAX(0,AY316*(1+(_xlfn.NORM.INV(RAND(),Inputs!$D$39,Inputs!$C$39)))-'Year Schedule'!$K$53+'Year Schedule'!$L$53)</f>
        <v>#VALUE!</v>
      </c>
      <c r="BA316" s="0" t="e">
        <f aca="false">INDEX(C316:AZ316,1,Inputs!$C$6)</f>
        <v>#VALUE!</v>
      </c>
      <c r="BB316" s="0" t="n">
        <f aca="false">IFERROR(EXP(SUMPRODUCT(LN((C316:INDEX(C316:AZ316,1,Inputs!$C$6)+$C$1004:INDEX($C$1004:$AZ$1004,1,Inputs!$C$6))/B316:INDEX(B316:AY316,1,Inputs!$C$6)))/Inputs!$C$6)-1,-1)</f>
        <v>-1</v>
      </c>
    </row>
    <row r="317" customFormat="false" ht="15" hidden="false" customHeight="true" outlineLevel="0" collapsed="false">
      <c r="A317" s="0" t="n">
        <v>315</v>
      </c>
      <c r="B317" s="177" t="n">
        <f aca="false">Inputs!$C$38</f>
        <v>0</v>
      </c>
      <c r="C317" s="0" t="e">
        <f aca="true">MAX(0,B317*(1+(_xlfn.NORM.INV(RAND(),Inputs!$D$39,Inputs!$C$39)))-'Year Schedule'!$K$4+'Year Schedule'!$L$4)</f>
        <v>#VALUE!</v>
      </c>
      <c r="D317" s="0" t="e">
        <f aca="true">MAX(0,C317*(1+(_xlfn.NORM.INV(RAND(),Inputs!$D$39,Inputs!$C$39)))-'Year Schedule'!$K$5+'Year Schedule'!$L$5)</f>
        <v>#VALUE!</v>
      </c>
      <c r="E317" s="0" t="e">
        <f aca="true">MAX(0,D317*(1+(_xlfn.NORM.INV(RAND(),Inputs!$D$39,Inputs!$C$39)))-'Year Schedule'!$K$6+'Year Schedule'!$L$6)</f>
        <v>#VALUE!</v>
      </c>
      <c r="F317" s="0" t="e">
        <f aca="true">MAX(0,E317*(1+(_xlfn.NORM.INV(RAND(),Inputs!$D$39,Inputs!$C$39)))-'Year Schedule'!$K$7+'Year Schedule'!$L$7)</f>
        <v>#VALUE!</v>
      </c>
      <c r="G317" s="0" t="e">
        <f aca="true">MAX(0,F317*(1+(_xlfn.NORM.INV(RAND(),Inputs!$D$39,Inputs!$C$39)))-'Year Schedule'!$K$8+'Year Schedule'!$L$8)</f>
        <v>#VALUE!</v>
      </c>
      <c r="H317" s="0" t="e">
        <f aca="true">MAX(0,G317*(1+(_xlfn.NORM.INV(RAND(),Inputs!$D$39,Inputs!$C$39)))-'Year Schedule'!$K$9+'Year Schedule'!$L$9)</f>
        <v>#VALUE!</v>
      </c>
      <c r="I317" s="0" t="e">
        <f aca="true">MAX(0,H317*(1+(_xlfn.NORM.INV(RAND(),Inputs!$D$39,Inputs!$C$39)))-'Year Schedule'!$K$10+'Year Schedule'!$L$10)</f>
        <v>#VALUE!</v>
      </c>
      <c r="J317" s="0" t="e">
        <f aca="true">MAX(0,I317*(1+(_xlfn.NORM.INV(RAND(),Inputs!$D$39,Inputs!$C$39)))-'Year Schedule'!$K$11+'Year Schedule'!$L$11)</f>
        <v>#VALUE!</v>
      </c>
      <c r="K317" s="0" t="e">
        <f aca="true">MAX(0,J317*(1+(_xlfn.NORM.INV(RAND(),Inputs!$D$39,Inputs!$C$39)))-'Year Schedule'!$K$12+'Year Schedule'!$L$12)</f>
        <v>#VALUE!</v>
      </c>
      <c r="L317" s="0" t="e">
        <f aca="true">MAX(0,K317*(1+(_xlfn.NORM.INV(RAND(),Inputs!$D$39,Inputs!$C$39)))-'Year Schedule'!$K$13+'Year Schedule'!$L$13)</f>
        <v>#VALUE!</v>
      </c>
      <c r="M317" s="0" t="e">
        <f aca="true">MAX(0,L317*(1+(_xlfn.NORM.INV(RAND(),Inputs!$D$39,Inputs!$C$39)))-'Year Schedule'!$K$14+'Year Schedule'!$L$14)</f>
        <v>#VALUE!</v>
      </c>
      <c r="N317" s="0" t="e">
        <f aca="true">MAX(0,M317*(1+(_xlfn.NORM.INV(RAND(),Inputs!$D$39,Inputs!$C$39)))-'Year Schedule'!$K$15+'Year Schedule'!$L$15)</f>
        <v>#VALUE!</v>
      </c>
      <c r="O317" s="0" t="e">
        <f aca="true">MAX(0,N317*(1+(_xlfn.NORM.INV(RAND(),Inputs!$D$39,Inputs!$C$39)))-'Year Schedule'!$K$16+'Year Schedule'!$L$16)</f>
        <v>#VALUE!</v>
      </c>
      <c r="P317" s="0" t="e">
        <f aca="true">MAX(0,O317*(1+(_xlfn.NORM.INV(RAND(),Inputs!$D$39,Inputs!$C$39)))-'Year Schedule'!$K$17+'Year Schedule'!$L$17)</f>
        <v>#VALUE!</v>
      </c>
      <c r="Q317" s="0" t="e">
        <f aca="true">MAX(0,P317*(1+(_xlfn.NORM.INV(RAND(),Inputs!$D$39,Inputs!$C$39)))-'Year Schedule'!$K$18+'Year Schedule'!$L$18)</f>
        <v>#VALUE!</v>
      </c>
      <c r="R317" s="0" t="e">
        <f aca="true">MAX(0,Q317*(1+(_xlfn.NORM.INV(RAND(),Inputs!$D$39,Inputs!$C$39)))-'Year Schedule'!$K$19+'Year Schedule'!$L$19)</f>
        <v>#VALUE!</v>
      </c>
      <c r="S317" s="0" t="e">
        <f aca="true">MAX(0,R317*(1+(_xlfn.NORM.INV(RAND(),Inputs!$D$39,Inputs!$C$39)))-'Year Schedule'!$K$20+'Year Schedule'!$L$20)</f>
        <v>#VALUE!</v>
      </c>
      <c r="T317" s="0" t="e">
        <f aca="true">MAX(0,S317*(1+(_xlfn.NORM.INV(RAND(),Inputs!$D$39,Inputs!$C$39)))-'Year Schedule'!$K$21+'Year Schedule'!$L$21)</f>
        <v>#VALUE!</v>
      </c>
      <c r="U317" s="0" t="e">
        <f aca="true">MAX(0,T317*(1+(_xlfn.NORM.INV(RAND(),Inputs!$D$39,Inputs!$C$39)))-'Year Schedule'!$K$22+'Year Schedule'!$L$22)</f>
        <v>#VALUE!</v>
      </c>
      <c r="V317" s="0" t="e">
        <f aca="true">MAX(0,U317*(1+(_xlfn.NORM.INV(RAND(),Inputs!$D$39,Inputs!$C$39)))-'Year Schedule'!$K$23+'Year Schedule'!$L$23)</f>
        <v>#VALUE!</v>
      </c>
      <c r="W317" s="0" t="e">
        <f aca="true">MAX(0,V317*(1+(_xlfn.NORM.INV(RAND(),Inputs!$D$39,Inputs!$C$39)))-'Year Schedule'!$K$24+'Year Schedule'!$L$24)</f>
        <v>#VALUE!</v>
      </c>
      <c r="X317" s="0" t="e">
        <f aca="true">MAX(0,W317*(1+(_xlfn.NORM.INV(RAND(),Inputs!$D$39,Inputs!$C$39)))-'Year Schedule'!$K$25+'Year Schedule'!$L$25)</f>
        <v>#VALUE!</v>
      </c>
      <c r="Y317" s="0" t="e">
        <f aca="true">MAX(0,X317*(1+(_xlfn.NORM.INV(RAND(),Inputs!$D$39,Inputs!$C$39)))-'Year Schedule'!$K$26+'Year Schedule'!$L$26)</f>
        <v>#VALUE!</v>
      </c>
      <c r="Z317" s="0" t="e">
        <f aca="true">MAX(0,Y317*(1+(_xlfn.NORM.INV(RAND(),Inputs!$D$39,Inputs!$C$39)))-'Year Schedule'!$K$27+'Year Schedule'!$L$27)</f>
        <v>#VALUE!</v>
      </c>
      <c r="AA317" s="0" t="e">
        <f aca="true">MAX(0,Z317*(1+(_xlfn.NORM.INV(RAND(),Inputs!$D$39,Inputs!$C$39)))-'Year Schedule'!$K$28+'Year Schedule'!$L$28)</f>
        <v>#VALUE!</v>
      </c>
      <c r="AB317" s="0" t="e">
        <f aca="true">MAX(0,AA317*(1+(_xlfn.NORM.INV(RAND(),Inputs!$D$39,Inputs!$C$39)))-'Year Schedule'!$K$29+'Year Schedule'!$L$29)</f>
        <v>#VALUE!</v>
      </c>
      <c r="AC317" s="0" t="e">
        <f aca="true">MAX(0,AB317*(1+(_xlfn.NORM.INV(RAND(),Inputs!$D$39,Inputs!$C$39)))-'Year Schedule'!$K$30+'Year Schedule'!$L$30)</f>
        <v>#VALUE!</v>
      </c>
      <c r="AD317" s="0" t="e">
        <f aca="true">MAX(0,AC317*(1+(_xlfn.NORM.INV(RAND(),Inputs!$D$39,Inputs!$C$39)))-'Year Schedule'!$K$31+'Year Schedule'!$L$31)</f>
        <v>#VALUE!</v>
      </c>
      <c r="AE317" s="0" t="e">
        <f aca="true">MAX(0,AD317*(1+(_xlfn.NORM.INV(RAND(),Inputs!$D$39,Inputs!$C$39)))-'Year Schedule'!$K$32+'Year Schedule'!$L$32)</f>
        <v>#VALUE!</v>
      </c>
      <c r="AF317" s="0" t="e">
        <f aca="true">MAX(0,AE317*(1+(_xlfn.NORM.INV(RAND(),Inputs!$D$39,Inputs!$C$39)))-'Year Schedule'!$K$33+'Year Schedule'!$L$33)</f>
        <v>#VALUE!</v>
      </c>
      <c r="AG317" s="0" t="e">
        <f aca="true">MAX(0,AF317*(1+(_xlfn.NORM.INV(RAND(),Inputs!$D$39,Inputs!$C$39)))-'Year Schedule'!$K$34+'Year Schedule'!$L$34)</f>
        <v>#VALUE!</v>
      </c>
      <c r="AH317" s="0" t="e">
        <f aca="true">MAX(0,AG317*(1+(_xlfn.NORM.INV(RAND(),Inputs!$D$39,Inputs!$C$39)))-'Year Schedule'!$K$35+'Year Schedule'!$L$35)</f>
        <v>#VALUE!</v>
      </c>
      <c r="AI317" s="0" t="e">
        <f aca="true">MAX(0,AH317*(1+(_xlfn.NORM.INV(RAND(),Inputs!$D$39,Inputs!$C$39)))-'Year Schedule'!$K$36+'Year Schedule'!$L$36)</f>
        <v>#VALUE!</v>
      </c>
      <c r="AJ317" s="0" t="e">
        <f aca="true">MAX(0,AI317*(1+(_xlfn.NORM.INV(RAND(),Inputs!$D$39,Inputs!$C$39)))-'Year Schedule'!$K$37+'Year Schedule'!$L$37)</f>
        <v>#VALUE!</v>
      </c>
      <c r="AK317" s="0" t="e">
        <f aca="true">MAX(0,AJ317*(1+(_xlfn.NORM.INV(RAND(),Inputs!$D$39,Inputs!$C$39)))-'Year Schedule'!$K$38+'Year Schedule'!$L$38)</f>
        <v>#VALUE!</v>
      </c>
      <c r="AL317" s="0" t="e">
        <f aca="true">MAX(0,AK317*(1+(_xlfn.NORM.INV(RAND(),Inputs!$D$39,Inputs!$C$39)))-'Year Schedule'!$K$39+'Year Schedule'!$L$39)</f>
        <v>#VALUE!</v>
      </c>
      <c r="AM317" s="0" t="e">
        <f aca="true">MAX(0,AL317*(1+(_xlfn.NORM.INV(RAND(),Inputs!$D$39,Inputs!$C$39)))-'Year Schedule'!$K$40+'Year Schedule'!$L$40)</f>
        <v>#VALUE!</v>
      </c>
      <c r="AN317" s="0" t="e">
        <f aca="true">MAX(0,AM317*(1+(_xlfn.NORM.INV(RAND(),Inputs!$D$39,Inputs!$C$39)))-'Year Schedule'!$K$41+'Year Schedule'!$L$41)</f>
        <v>#VALUE!</v>
      </c>
      <c r="AO317" s="0" t="e">
        <f aca="true">MAX(0,AN317*(1+(_xlfn.NORM.INV(RAND(),Inputs!$D$39,Inputs!$C$39)))-'Year Schedule'!$K$42+'Year Schedule'!$L$42)</f>
        <v>#VALUE!</v>
      </c>
      <c r="AP317" s="0" t="e">
        <f aca="true">MAX(0,AO317*(1+(_xlfn.NORM.INV(RAND(),Inputs!$D$39,Inputs!$C$39)))-'Year Schedule'!$K$43+'Year Schedule'!$L$43)</f>
        <v>#VALUE!</v>
      </c>
      <c r="AQ317" s="0" t="e">
        <f aca="true">MAX(0,AP317*(1+(_xlfn.NORM.INV(RAND(),Inputs!$D$39,Inputs!$C$39)))-'Year Schedule'!$K$44+'Year Schedule'!$L$44)</f>
        <v>#VALUE!</v>
      </c>
      <c r="AR317" s="0" t="e">
        <f aca="true">MAX(0,AQ317*(1+(_xlfn.NORM.INV(RAND(),Inputs!$D$39,Inputs!$C$39)))-'Year Schedule'!$K$45+'Year Schedule'!$L$45)</f>
        <v>#VALUE!</v>
      </c>
      <c r="AS317" s="0" t="e">
        <f aca="true">MAX(0,AR317*(1+(_xlfn.NORM.INV(RAND(),Inputs!$D$39,Inputs!$C$39)))-'Year Schedule'!$K$46+'Year Schedule'!$L$46)</f>
        <v>#VALUE!</v>
      </c>
      <c r="AT317" s="0" t="e">
        <f aca="true">MAX(0,AS317*(1+(_xlfn.NORM.INV(RAND(),Inputs!$D$39,Inputs!$C$39)))-'Year Schedule'!$K$47+'Year Schedule'!$L$47)</f>
        <v>#VALUE!</v>
      </c>
      <c r="AU317" s="0" t="e">
        <f aca="true">MAX(0,AT317*(1+(_xlfn.NORM.INV(RAND(),Inputs!$D$39,Inputs!$C$39)))-'Year Schedule'!$K$48+'Year Schedule'!$L$48)</f>
        <v>#VALUE!</v>
      </c>
      <c r="AV317" s="0" t="e">
        <f aca="true">MAX(0,AU317*(1+(_xlfn.NORM.INV(RAND(),Inputs!$D$39,Inputs!$C$39)))-'Year Schedule'!$K$49+'Year Schedule'!$L$49)</f>
        <v>#VALUE!</v>
      </c>
      <c r="AW317" s="0" t="e">
        <f aca="true">MAX(0,AV317*(1+(_xlfn.NORM.INV(RAND(),Inputs!$D$39,Inputs!$C$39)))-'Year Schedule'!$K$50+'Year Schedule'!$L$50)</f>
        <v>#VALUE!</v>
      </c>
      <c r="AX317" s="0" t="e">
        <f aca="true">MAX(0,AW317*(1+(_xlfn.NORM.INV(RAND(),Inputs!$D$39,Inputs!$C$39)))-'Year Schedule'!$K$51+'Year Schedule'!$L$51)</f>
        <v>#VALUE!</v>
      </c>
      <c r="AY317" s="0" t="e">
        <f aca="true">MAX(0,AX317*(1+(_xlfn.NORM.INV(RAND(),Inputs!$D$39,Inputs!$C$39)))-'Year Schedule'!$K$52+'Year Schedule'!$L$52)</f>
        <v>#VALUE!</v>
      </c>
      <c r="AZ317" s="0" t="e">
        <f aca="true">MAX(0,AY317*(1+(_xlfn.NORM.INV(RAND(),Inputs!$D$39,Inputs!$C$39)))-'Year Schedule'!$K$53+'Year Schedule'!$L$53)</f>
        <v>#VALUE!</v>
      </c>
      <c r="BA317" s="0" t="e">
        <f aca="false">INDEX(C317:AZ317,1,Inputs!$C$6)</f>
        <v>#VALUE!</v>
      </c>
      <c r="BB317" s="0" t="n">
        <f aca="false">IFERROR(EXP(SUMPRODUCT(LN((C317:INDEX(C317:AZ317,1,Inputs!$C$6)+$C$1004:INDEX($C$1004:$AZ$1004,1,Inputs!$C$6))/B317:INDEX(B317:AY317,1,Inputs!$C$6)))/Inputs!$C$6)-1,-1)</f>
        <v>-1</v>
      </c>
    </row>
    <row r="318" customFormat="false" ht="15" hidden="false" customHeight="true" outlineLevel="0" collapsed="false">
      <c r="A318" s="0" t="n">
        <v>316</v>
      </c>
      <c r="B318" s="177" t="n">
        <f aca="false">Inputs!$C$38</f>
        <v>0</v>
      </c>
      <c r="C318" s="0" t="e">
        <f aca="true">MAX(0,B318*(1+(_xlfn.NORM.INV(RAND(),Inputs!$D$39,Inputs!$C$39)))-'Year Schedule'!$K$4+'Year Schedule'!$L$4)</f>
        <v>#VALUE!</v>
      </c>
      <c r="D318" s="0" t="e">
        <f aca="true">MAX(0,C318*(1+(_xlfn.NORM.INV(RAND(),Inputs!$D$39,Inputs!$C$39)))-'Year Schedule'!$K$5+'Year Schedule'!$L$5)</f>
        <v>#VALUE!</v>
      </c>
      <c r="E318" s="0" t="e">
        <f aca="true">MAX(0,D318*(1+(_xlfn.NORM.INV(RAND(),Inputs!$D$39,Inputs!$C$39)))-'Year Schedule'!$K$6+'Year Schedule'!$L$6)</f>
        <v>#VALUE!</v>
      </c>
      <c r="F318" s="0" t="e">
        <f aca="true">MAX(0,E318*(1+(_xlfn.NORM.INV(RAND(),Inputs!$D$39,Inputs!$C$39)))-'Year Schedule'!$K$7+'Year Schedule'!$L$7)</f>
        <v>#VALUE!</v>
      </c>
      <c r="G318" s="0" t="e">
        <f aca="true">MAX(0,F318*(1+(_xlfn.NORM.INV(RAND(),Inputs!$D$39,Inputs!$C$39)))-'Year Schedule'!$K$8+'Year Schedule'!$L$8)</f>
        <v>#VALUE!</v>
      </c>
      <c r="H318" s="0" t="e">
        <f aca="true">MAX(0,G318*(1+(_xlfn.NORM.INV(RAND(),Inputs!$D$39,Inputs!$C$39)))-'Year Schedule'!$K$9+'Year Schedule'!$L$9)</f>
        <v>#VALUE!</v>
      </c>
      <c r="I318" s="0" t="e">
        <f aca="true">MAX(0,H318*(1+(_xlfn.NORM.INV(RAND(),Inputs!$D$39,Inputs!$C$39)))-'Year Schedule'!$K$10+'Year Schedule'!$L$10)</f>
        <v>#VALUE!</v>
      </c>
      <c r="J318" s="0" t="e">
        <f aca="true">MAX(0,I318*(1+(_xlfn.NORM.INV(RAND(),Inputs!$D$39,Inputs!$C$39)))-'Year Schedule'!$K$11+'Year Schedule'!$L$11)</f>
        <v>#VALUE!</v>
      </c>
      <c r="K318" s="0" t="e">
        <f aca="true">MAX(0,J318*(1+(_xlfn.NORM.INV(RAND(),Inputs!$D$39,Inputs!$C$39)))-'Year Schedule'!$K$12+'Year Schedule'!$L$12)</f>
        <v>#VALUE!</v>
      </c>
      <c r="L318" s="0" t="e">
        <f aca="true">MAX(0,K318*(1+(_xlfn.NORM.INV(RAND(),Inputs!$D$39,Inputs!$C$39)))-'Year Schedule'!$K$13+'Year Schedule'!$L$13)</f>
        <v>#VALUE!</v>
      </c>
      <c r="M318" s="0" t="e">
        <f aca="true">MAX(0,L318*(1+(_xlfn.NORM.INV(RAND(),Inputs!$D$39,Inputs!$C$39)))-'Year Schedule'!$K$14+'Year Schedule'!$L$14)</f>
        <v>#VALUE!</v>
      </c>
      <c r="N318" s="0" t="e">
        <f aca="true">MAX(0,M318*(1+(_xlfn.NORM.INV(RAND(),Inputs!$D$39,Inputs!$C$39)))-'Year Schedule'!$K$15+'Year Schedule'!$L$15)</f>
        <v>#VALUE!</v>
      </c>
      <c r="O318" s="0" t="e">
        <f aca="true">MAX(0,N318*(1+(_xlfn.NORM.INV(RAND(),Inputs!$D$39,Inputs!$C$39)))-'Year Schedule'!$K$16+'Year Schedule'!$L$16)</f>
        <v>#VALUE!</v>
      </c>
      <c r="P318" s="0" t="e">
        <f aca="true">MAX(0,O318*(1+(_xlfn.NORM.INV(RAND(),Inputs!$D$39,Inputs!$C$39)))-'Year Schedule'!$K$17+'Year Schedule'!$L$17)</f>
        <v>#VALUE!</v>
      </c>
      <c r="Q318" s="0" t="e">
        <f aca="true">MAX(0,P318*(1+(_xlfn.NORM.INV(RAND(),Inputs!$D$39,Inputs!$C$39)))-'Year Schedule'!$K$18+'Year Schedule'!$L$18)</f>
        <v>#VALUE!</v>
      </c>
      <c r="R318" s="0" t="e">
        <f aca="true">MAX(0,Q318*(1+(_xlfn.NORM.INV(RAND(),Inputs!$D$39,Inputs!$C$39)))-'Year Schedule'!$K$19+'Year Schedule'!$L$19)</f>
        <v>#VALUE!</v>
      </c>
      <c r="S318" s="0" t="e">
        <f aca="true">MAX(0,R318*(1+(_xlfn.NORM.INV(RAND(),Inputs!$D$39,Inputs!$C$39)))-'Year Schedule'!$K$20+'Year Schedule'!$L$20)</f>
        <v>#VALUE!</v>
      </c>
      <c r="T318" s="0" t="e">
        <f aca="true">MAX(0,S318*(1+(_xlfn.NORM.INV(RAND(),Inputs!$D$39,Inputs!$C$39)))-'Year Schedule'!$K$21+'Year Schedule'!$L$21)</f>
        <v>#VALUE!</v>
      </c>
      <c r="U318" s="0" t="e">
        <f aca="true">MAX(0,T318*(1+(_xlfn.NORM.INV(RAND(),Inputs!$D$39,Inputs!$C$39)))-'Year Schedule'!$K$22+'Year Schedule'!$L$22)</f>
        <v>#VALUE!</v>
      </c>
      <c r="V318" s="0" t="e">
        <f aca="true">MAX(0,U318*(1+(_xlfn.NORM.INV(RAND(),Inputs!$D$39,Inputs!$C$39)))-'Year Schedule'!$K$23+'Year Schedule'!$L$23)</f>
        <v>#VALUE!</v>
      </c>
      <c r="W318" s="0" t="e">
        <f aca="true">MAX(0,V318*(1+(_xlfn.NORM.INV(RAND(),Inputs!$D$39,Inputs!$C$39)))-'Year Schedule'!$K$24+'Year Schedule'!$L$24)</f>
        <v>#VALUE!</v>
      </c>
      <c r="X318" s="0" t="e">
        <f aca="true">MAX(0,W318*(1+(_xlfn.NORM.INV(RAND(),Inputs!$D$39,Inputs!$C$39)))-'Year Schedule'!$K$25+'Year Schedule'!$L$25)</f>
        <v>#VALUE!</v>
      </c>
      <c r="Y318" s="0" t="e">
        <f aca="true">MAX(0,X318*(1+(_xlfn.NORM.INV(RAND(),Inputs!$D$39,Inputs!$C$39)))-'Year Schedule'!$K$26+'Year Schedule'!$L$26)</f>
        <v>#VALUE!</v>
      </c>
      <c r="Z318" s="0" t="e">
        <f aca="true">MAX(0,Y318*(1+(_xlfn.NORM.INV(RAND(),Inputs!$D$39,Inputs!$C$39)))-'Year Schedule'!$K$27+'Year Schedule'!$L$27)</f>
        <v>#VALUE!</v>
      </c>
      <c r="AA318" s="0" t="e">
        <f aca="true">MAX(0,Z318*(1+(_xlfn.NORM.INV(RAND(),Inputs!$D$39,Inputs!$C$39)))-'Year Schedule'!$K$28+'Year Schedule'!$L$28)</f>
        <v>#VALUE!</v>
      </c>
      <c r="AB318" s="0" t="e">
        <f aca="true">MAX(0,AA318*(1+(_xlfn.NORM.INV(RAND(),Inputs!$D$39,Inputs!$C$39)))-'Year Schedule'!$K$29+'Year Schedule'!$L$29)</f>
        <v>#VALUE!</v>
      </c>
      <c r="AC318" s="0" t="e">
        <f aca="true">MAX(0,AB318*(1+(_xlfn.NORM.INV(RAND(),Inputs!$D$39,Inputs!$C$39)))-'Year Schedule'!$K$30+'Year Schedule'!$L$30)</f>
        <v>#VALUE!</v>
      </c>
      <c r="AD318" s="0" t="e">
        <f aca="true">MAX(0,AC318*(1+(_xlfn.NORM.INV(RAND(),Inputs!$D$39,Inputs!$C$39)))-'Year Schedule'!$K$31+'Year Schedule'!$L$31)</f>
        <v>#VALUE!</v>
      </c>
      <c r="AE318" s="0" t="e">
        <f aca="true">MAX(0,AD318*(1+(_xlfn.NORM.INV(RAND(),Inputs!$D$39,Inputs!$C$39)))-'Year Schedule'!$K$32+'Year Schedule'!$L$32)</f>
        <v>#VALUE!</v>
      </c>
      <c r="AF318" s="0" t="e">
        <f aca="true">MAX(0,AE318*(1+(_xlfn.NORM.INV(RAND(),Inputs!$D$39,Inputs!$C$39)))-'Year Schedule'!$K$33+'Year Schedule'!$L$33)</f>
        <v>#VALUE!</v>
      </c>
      <c r="AG318" s="0" t="e">
        <f aca="true">MAX(0,AF318*(1+(_xlfn.NORM.INV(RAND(),Inputs!$D$39,Inputs!$C$39)))-'Year Schedule'!$K$34+'Year Schedule'!$L$34)</f>
        <v>#VALUE!</v>
      </c>
      <c r="AH318" s="0" t="e">
        <f aca="true">MAX(0,AG318*(1+(_xlfn.NORM.INV(RAND(),Inputs!$D$39,Inputs!$C$39)))-'Year Schedule'!$K$35+'Year Schedule'!$L$35)</f>
        <v>#VALUE!</v>
      </c>
      <c r="AI318" s="0" t="e">
        <f aca="true">MAX(0,AH318*(1+(_xlfn.NORM.INV(RAND(),Inputs!$D$39,Inputs!$C$39)))-'Year Schedule'!$K$36+'Year Schedule'!$L$36)</f>
        <v>#VALUE!</v>
      </c>
      <c r="AJ318" s="0" t="e">
        <f aca="true">MAX(0,AI318*(1+(_xlfn.NORM.INV(RAND(),Inputs!$D$39,Inputs!$C$39)))-'Year Schedule'!$K$37+'Year Schedule'!$L$37)</f>
        <v>#VALUE!</v>
      </c>
      <c r="AK318" s="0" t="e">
        <f aca="true">MAX(0,AJ318*(1+(_xlfn.NORM.INV(RAND(),Inputs!$D$39,Inputs!$C$39)))-'Year Schedule'!$K$38+'Year Schedule'!$L$38)</f>
        <v>#VALUE!</v>
      </c>
      <c r="AL318" s="0" t="e">
        <f aca="true">MAX(0,AK318*(1+(_xlfn.NORM.INV(RAND(),Inputs!$D$39,Inputs!$C$39)))-'Year Schedule'!$K$39+'Year Schedule'!$L$39)</f>
        <v>#VALUE!</v>
      </c>
      <c r="AM318" s="0" t="e">
        <f aca="true">MAX(0,AL318*(1+(_xlfn.NORM.INV(RAND(),Inputs!$D$39,Inputs!$C$39)))-'Year Schedule'!$K$40+'Year Schedule'!$L$40)</f>
        <v>#VALUE!</v>
      </c>
      <c r="AN318" s="0" t="e">
        <f aca="true">MAX(0,AM318*(1+(_xlfn.NORM.INV(RAND(),Inputs!$D$39,Inputs!$C$39)))-'Year Schedule'!$K$41+'Year Schedule'!$L$41)</f>
        <v>#VALUE!</v>
      </c>
      <c r="AO318" s="0" t="e">
        <f aca="true">MAX(0,AN318*(1+(_xlfn.NORM.INV(RAND(),Inputs!$D$39,Inputs!$C$39)))-'Year Schedule'!$K$42+'Year Schedule'!$L$42)</f>
        <v>#VALUE!</v>
      </c>
      <c r="AP318" s="0" t="e">
        <f aca="true">MAX(0,AO318*(1+(_xlfn.NORM.INV(RAND(),Inputs!$D$39,Inputs!$C$39)))-'Year Schedule'!$K$43+'Year Schedule'!$L$43)</f>
        <v>#VALUE!</v>
      </c>
      <c r="AQ318" s="0" t="e">
        <f aca="true">MAX(0,AP318*(1+(_xlfn.NORM.INV(RAND(),Inputs!$D$39,Inputs!$C$39)))-'Year Schedule'!$K$44+'Year Schedule'!$L$44)</f>
        <v>#VALUE!</v>
      </c>
      <c r="AR318" s="0" t="e">
        <f aca="true">MAX(0,AQ318*(1+(_xlfn.NORM.INV(RAND(),Inputs!$D$39,Inputs!$C$39)))-'Year Schedule'!$K$45+'Year Schedule'!$L$45)</f>
        <v>#VALUE!</v>
      </c>
      <c r="AS318" s="0" t="e">
        <f aca="true">MAX(0,AR318*(1+(_xlfn.NORM.INV(RAND(),Inputs!$D$39,Inputs!$C$39)))-'Year Schedule'!$K$46+'Year Schedule'!$L$46)</f>
        <v>#VALUE!</v>
      </c>
      <c r="AT318" s="0" t="e">
        <f aca="true">MAX(0,AS318*(1+(_xlfn.NORM.INV(RAND(),Inputs!$D$39,Inputs!$C$39)))-'Year Schedule'!$K$47+'Year Schedule'!$L$47)</f>
        <v>#VALUE!</v>
      </c>
      <c r="AU318" s="0" t="e">
        <f aca="true">MAX(0,AT318*(1+(_xlfn.NORM.INV(RAND(),Inputs!$D$39,Inputs!$C$39)))-'Year Schedule'!$K$48+'Year Schedule'!$L$48)</f>
        <v>#VALUE!</v>
      </c>
      <c r="AV318" s="0" t="e">
        <f aca="true">MAX(0,AU318*(1+(_xlfn.NORM.INV(RAND(),Inputs!$D$39,Inputs!$C$39)))-'Year Schedule'!$K$49+'Year Schedule'!$L$49)</f>
        <v>#VALUE!</v>
      </c>
      <c r="AW318" s="0" t="e">
        <f aca="true">MAX(0,AV318*(1+(_xlfn.NORM.INV(RAND(),Inputs!$D$39,Inputs!$C$39)))-'Year Schedule'!$K$50+'Year Schedule'!$L$50)</f>
        <v>#VALUE!</v>
      </c>
      <c r="AX318" s="0" t="e">
        <f aca="true">MAX(0,AW318*(1+(_xlfn.NORM.INV(RAND(),Inputs!$D$39,Inputs!$C$39)))-'Year Schedule'!$K$51+'Year Schedule'!$L$51)</f>
        <v>#VALUE!</v>
      </c>
      <c r="AY318" s="0" t="e">
        <f aca="true">MAX(0,AX318*(1+(_xlfn.NORM.INV(RAND(),Inputs!$D$39,Inputs!$C$39)))-'Year Schedule'!$K$52+'Year Schedule'!$L$52)</f>
        <v>#VALUE!</v>
      </c>
      <c r="AZ318" s="0" t="e">
        <f aca="true">MAX(0,AY318*(1+(_xlfn.NORM.INV(RAND(),Inputs!$D$39,Inputs!$C$39)))-'Year Schedule'!$K$53+'Year Schedule'!$L$53)</f>
        <v>#VALUE!</v>
      </c>
      <c r="BA318" s="0" t="e">
        <f aca="false">INDEX(C318:AZ318,1,Inputs!$C$6)</f>
        <v>#VALUE!</v>
      </c>
      <c r="BB318" s="0" t="n">
        <f aca="false">IFERROR(EXP(SUMPRODUCT(LN((C318:INDEX(C318:AZ318,1,Inputs!$C$6)+$C$1004:INDEX($C$1004:$AZ$1004,1,Inputs!$C$6))/B318:INDEX(B318:AY318,1,Inputs!$C$6)))/Inputs!$C$6)-1,-1)</f>
        <v>-1</v>
      </c>
    </row>
    <row r="319" customFormat="false" ht="15" hidden="false" customHeight="true" outlineLevel="0" collapsed="false">
      <c r="A319" s="0" t="n">
        <v>317</v>
      </c>
      <c r="B319" s="177" t="n">
        <f aca="false">Inputs!$C$38</f>
        <v>0</v>
      </c>
      <c r="C319" s="0" t="e">
        <f aca="true">MAX(0,B319*(1+(_xlfn.NORM.INV(RAND(),Inputs!$D$39,Inputs!$C$39)))-'Year Schedule'!$K$4+'Year Schedule'!$L$4)</f>
        <v>#VALUE!</v>
      </c>
      <c r="D319" s="0" t="e">
        <f aca="true">MAX(0,C319*(1+(_xlfn.NORM.INV(RAND(),Inputs!$D$39,Inputs!$C$39)))-'Year Schedule'!$K$5+'Year Schedule'!$L$5)</f>
        <v>#VALUE!</v>
      </c>
      <c r="E319" s="0" t="e">
        <f aca="true">MAX(0,D319*(1+(_xlfn.NORM.INV(RAND(),Inputs!$D$39,Inputs!$C$39)))-'Year Schedule'!$K$6+'Year Schedule'!$L$6)</f>
        <v>#VALUE!</v>
      </c>
      <c r="F319" s="0" t="e">
        <f aca="true">MAX(0,E319*(1+(_xlfn.NORM.INV(RAND(),Inputs!$D$39,Inputs!$C$39)))-'Year Schedule'!$K$7+'Year Schedule'!$L$7)</f>
        <v>#VALUE!</v>
      </c>
      <c r="G319" s="0" t="e">
        <f aca="true">MAX(0,F319*(1+(_xlfn.NORM.INV(RAND(),Inputs!$D$39,Inputs!$C$39)))-'Year Schedule'!$K$8+'Year Schedule'!$L$8)</f>
        <v>#VALUE!</v>
      </c>
      <c r="H319" s="0" t="e">
        <f aca="true">MAX(0,G319*(1+(_xlfn.NORM.INV(RAND(),Inputs!$D$39,Inputs!$C$39)))-'Year Schedule'!$K$9+'Year Schedule'!$L$9)</f>
        <v>#VALUE!</v>
      </c>
      <c r="I319" s="0" t="e">
        <f aca="true">MAX(0,H319*(1+(_xlfn.NORM.INV(RAND(),Inputs!$D$39,Inputs!$C$39)))-'Year Schedule'!$K$10+'Year Schedule'!$L$10)</f>
        <v>#VALUE!</v>
      </c>
      <c r="J319" s="0" t="e">
        <f aca="true">MAX(0,I319*(1+(_xlfn.NORM.INV(RAND(),Inputs!$D$39,Inputs!$C$39)))-'Year Schedule'!$K$11+'Year Schedule'!$L$11)</f>
        <v>#VALUE!</v>
      </c>
      <c r="K319" s="0" t="e">
        <f aca="true">MAX(0,J319*(1+(_xlfn.NORM.INV(RAND(),Inputs!$D$39,Inputs!$C$39)))-'Year Schedule'!$K$12+'Year Schedule'!$L$12)</f>
        <v>#VALUE!</v>
      </c>
      <c r="L319" s="0" t="e">
        <f aca="true">MAX(0,K319*(1+(_xlfn.NORM.INV(RAND(),Inputs!$D$39,Inputs!$C$39)))-'Year Schedule'!$K$13+'Year Schedule'!$L$13)</f>
        <v>#VALUE!</v>
      </c>
      <c r="M319" s="0" t="e">
        <f aca="true">MAX(0,L319*(1+(_xlfn.NORM.INV(RAND(),Inputs!$D$39,Inputs!$C$39)))-'Year Schedule'!$K$14+'Year Schedule'!$L$14)</f>
        <v>#VALUE!</v>
      </c>
      <c r="N319" s="0" t="e">
        <f aca="true">MAX(0,M319*(1+(_xlfn.NORM.INV(RAND(),Inputs!$D$39,Inputs!$C$39)))-'Year Schedule'!$K$15+'Year Schedule'!$L$15)</f>
        <v>#VALUE!</v>
      </c>
      <c r="O319" s="0" t="e">
        <f aca="true">MAX(0,N319*(1+(_xlfn.NORM.INV(RAND(),Inputs!$D$39,Inputs!$C$39)))-'Year Schedule'!$K$16+'Year Schedule'!$L$16)</f>
        <v>#VALUE!</v>
      </c>
      <c r="P319" s="0" t="e">
        <f aca="true">MAX(0,O319*(1+(_xlfn.NORM.INV(RAND(),Inputs!$D$39,Inputs!$C$39)))-'Year Schedule'!$K$17+'Year Schedule'!$L$17)</f>
        <v>#VALUE!</v>
      </c>
      <c r="Q319" s="0" t="e">
        <f aca="true">MAX(0,P319*(1+(_xlfn.NORM.INV(RAND(),Inputs!$D$39,Inputs!$C$39)))-'Year Schedule'!$K$18+'Year Schedule'!$L$18)</f>
        <v>#VALUE!</v>
      </c>
      <c r="R319" s="0" t="e">
        <f aca="true">MAX(0,Q319*(1+(_xlfn.NORM.INV(RAND(),Inputs!$D$39,Inputs!$C$39)))-'Year Schedule'!$K$19+'Year Schedule'!$L$19)</f>
        <v>#VALUE!</v>
      </c>
      <c r="S319" s="0" t="e">
        <f aca="true">MAX(0,R319*(1+(_xlfn.NORM.INV(RAND(),Inputs!$D$39,Inputs!$C$39)))-'Year Schedule'!$K$20+'Year Schedule'!$L$20)</f>
        <v>#VALUE!</v>
      </c>
      <c r="T319" s="0" t="e">
        <f aca="true">MAX(0,S319*(1+(_xlfn.NORM.INV(RAND(),Inputs!$D$39,Inputs!$C$39)))-'Year Schedule'!$K$21+'Year Schedule'!$L$21)</f>
        <v>#VALUE!</v>
      </c>
      <c r="U319" s="0" t="e">
        <f aca="true">MAX(0,T319*(1+(_xlfn.NORM.INV(RAND(),Inputs!$D$39,Inputs!$C$39)))-'Year Schedule'!$K$22+'Year Schedule'!$L$22)</f>
        <v>#VALUE!</v>
      </c>
      <c r="V319" s="0" t="e">
        <f aca="true">MAX(0,U319*(1+(_xlfn.NORM.INV(RAND(),Inputs!$D$39,Inputs!$C$39)))-'Year Schedule'!$K$23+'Year Schedule'!$L$23)</f>
        <v>#VALUE!</v>
      </c>
      <c r="W319" s="0" t="e">
        <f aca="true">MAX(0,V319*(1+(_xlfn.NORM.INV(RAND(),Inputs!$D$39,Inputs!$C$39)))-'Year Schedule'!$K$24+'Year Schedule'!$L$24)</f>
        <v>#VALUE!</v>
      </c>
      <c r="X319" s="0" t="e">
        <f aca="true">MAX(0,W319*(1+(_xlfn.NORM.INV(RAND(),Inputs!$D$39,Inputs!$C$39)))-'Year Schedule'!$K$25+'Year Schedule'!$L$25)</f>
        <v>#VALUE!</v>
      </c>
      <c r="Y319" s="0" t="e">
        <f aca="true">MAX(0,X319*(1+(_xlfn.NORM.INV(RAND(),Inputs!$D$39,Inputs!$C$39)))-'Year Schedule'!$K$26+'Year Schedule'!$L$26)</f>
        <v>#VALUE!</v>
      </c>
      <c r="Z319" s="0" t="e">
        <f aca="true">MAX(0,Y319*(1+(_xlfn.NORM.INV(RAND(),Inputs!$D$39,Inputs!$C$39)))-'Year Schedule'!$K$27+'Year Schedule'!$L$27)</f>
        <v>#VALUE!</v>
      </c>
      <c r="AA319" s="0" t="e">
        <f aca="true">MAX(0,Z319*(1+(_xlfn.NORM.INV(RAND(),Inputs!$D$39,Inputs!$C$39)))-'Year Schedule'!$K$28+'Year Schedule'!$L$28)</f>
        <v>#VALUE!</v>
      </c>
      <c r="AB319" s="0" t="e">
        <f aca="true">MAX(0,AA319*(1+(_xlfn.NORM.INV(RAND(),Inputs!$D$39,Inputs!$C$39)))-'Year Schedule'!$K$29+'Year Schedule'!$L$29)</f>
        <v>#VALUE!</v>
      </c>
      <c r="AC319" s="0" t="e">
        <f aca="true">MAX(0,AB319*(1+(_xlfn.NORM.INV(RAND(),Inputs!$D$39,Inputs!$C$39)))-'Year Schedule'!$K$30+'Year Schedule'!$L$30)</f>
        <v>#VALUE!</v>
      </c>
      <c r="AD319" s="0" t="e">
        <f aca="true">MAX(0,AC319*(1+(_xlfn.NORM.INV(RAND(),Inputs!$D$39,Inputs!$C$39)))-'Year Schedule'!$K$31+'Year Schedule'!$L$31)</f>
        <v>#VALUE!</v>
      </c>
      <c r="AE319" s="0" t="e">
        <f aca="true">MAX(0,AD319*(1+(_xlfn.NORM.INV(RAND(),Inputs!$D$39,Inputs!$C$39)))-'Year Schedule'!$K$32+'Year Schedule'!$L$32)</f>
        <v>#VALUE!</v>
      </c>
      <c r="AF319" s="0" t="e">
        <f aca="true">MAX(0,AE319*(1+(_xlfn.NORM.INV(RAND(),Inputs!$D$39,Inputs!$C$39)))-'Year Schedule'!$K$33+'Year Schedule'!$L$33)</f>
        <v>#VALUE!</v>
      </c>
      <c r="AG319" s="0" t="e">
        <f aca="true">MAX(0,AF319*(1+(_xlfn.NORM.INV(RAND(),Inputs!$D$39,Inputs!$C$39)))-'Year Schedule'!$K$34+'Year Schedule'!$L$34)</f>
        <v>#VALUE!</v>
      </c>
      <c r="AH319" s="0" t="e">
        <f aca="true">MAX(0,AG319*(1+(_xlfn.NORM.INV(RAND(),Inputs!$D$39,Inputs!$C$39)))-'Year Schedule'!$K$35+'Year Schedule'!$L$35)</f>
        <v>#VALUE!</v>
      </c>
      <c r="AI319" s="0" t="e">
        <f aca="true">MAX(0,AH319*(1+(_xlfn.NORM.INV(RAND(),Inputs!$D$39,Inputs!$C$39)))-'Year Schedule'!$K$36+'Year Schedule'!$L$36)</f>
        <v>#VALUE!</v>
      </c>
      <c r="AJ319" s="0" t="e">
        <f aca="true">MAX(0,AI319*(1+(_xlfn.NORM.INV(RAND(),Inputs!$D$39,Inputs!$C$39)))-'Year Schedule'!$K$37+'Year Schedule'!$L$37)</f>
        <v>#VALUE!</v>
      </c>
      <c r="AK319" s="0" t="e">
        <f aca="true">MAX(0,AJ319*(1+(_xlfn.NORM.INV(RAND(),Inputs!$D$39,Inputs!$C$39)))-'Year Schedule'!$K$38+'Year Schedule'!$L$38)</f>
        <v>#VALUE!</v>
      </c>
      <c r="AL319" s="0" t="e">
        <f aca="true">MAX(0,AK319*(1+(_xlfn.NORM.INV(RAND(),Inputs!$D$39,Inputs!$C$39)))-'Year Schedule'!$K$39+'Year Schedule'!$L$39)</f>
        <v>#VALUE!</v>
      </c>
      <c r="AM319" s="0" t="e">
        <f aca="true">MAX(0,AL319*(1+(_xlfn.NORM.INV(RAND(),Inputs!$D$39,Inputs!$C$39)))-'Year Schedule'!$K$40+'Year Schedule'!$L$40)</f>
        <v>#VALUE!</v>
      </c>
      <c r="AN319" s="0" t="e">
        <f aca="true">MAX(0,AM319*(1+(_xlfn.NORM.INV(RAND(),Inputs!$D$39,Inputs!$C$39)))-'Year Schedule'!$K$41+'Year Schedule'!$L$41)</f>
        <v>#VALUE!</v>
      </c>
      <c r="AO319" s="0" t="e">
        <f aca="true">MAX(0,AN319*(1+(_xlfn.NORM.INV(RAND(),Inputs!$D$39,Inputs!$C$39)))-'Year Schedule'!$K$42+'Year Schedule'!$L$42)</f>
        <v>#VALUE!</v>
      </c>
      <c r="AP319" s="0" t="e">
        <f aca="true">MAX(0,AO319*(1+(_xlfn.NORM.INV(RAND(),Inputs!$D$39,Inputs!$C$39)))-'Year Schedule'!$K$43+'Year Schedule'!$L$43)</f>
        <v>#VALUE!</v>
      </c>
      <c r="AQ319" s="0" t="e">
        <f aca="true">MAX(0,AP319*(1+(_xlfn.NORM.INV(RAND(),Inputs!$D$39,Inputs!$C$39)))-'Year Schedule'!$K$44+'Year Schedule'!$L$44)</f>
        <v>#VALUE!</v>
      </c>
      <c r="AR319" s="0" t="e">
        <f aca="true">MAX(0,AQ319*(1+(_xlfn.NORM.INV(RAND(),Inputs!$D$39,Inputs!$C$39)))-'Year Schedule'!$K$45+'Year Schedule'!$L$45)</f>
        <v>#VALUE!</v>
      </c>
      <c r="AS319" s="0" t="e">
        <f aca="true">MAX(0,AR319*(1+(_xlfn.NORM.INV(RAND(),Inputs!$D$39,Inputs!$C$39)))-'Year Schedule'!$K$46+'Year Schedule'!$L$46)</f>
        <v>#VALUE!</v>
      </c>
      <c r="AT319" s="0" t="e">
        <f aca="true">MAX(0,AS319*(1+(_xlfn.NORM.INV(RAND(),Inputs!$D$39,Inputs!$C$39)))-'Year Schedule'!$K$47+'Year Schedule'!$L$47)</f>
        <v>#VALUE!</v>
      </c>
      <c r="AU319" s="0" t="e">
        <f aca="true">MAX(0,AT319*(1+(_xlfn.NORM.INV(RAND(),Inputs!$D$39,Inputs!$C$39)))-'Year Schedule'!$K$48+'Year Schedule'!$L$48)</f>
        <v>#VALUE!</v>
      </c>
      <c r="AV319" s="0" t="e">
        <f aca="true">MAX(0,AU319*(1+(_xlfn.NORM.INV(RAND(),Inputs!$D$39,Inputs!$C$39)))-'Year Schedule'!$K$49+'Year Schedule'!$L$49)</f>
        <v>#VALUE!</v>
      </c>
      <c r="AW319" s="0" t="e">
        <f aca="true">MAX(0,AV319*(1+(_xlfn.NORM.INV(RAND(),Inputs!$D$39,Inputs!$C$39)))-'Year Schedule'!$K$50+'Year Schedule'!$L$50)</f>
        <v>#VALUE!</v>
      </c>
      <c r="AX319" s="0" t="e">
        <f aca="true">MAX(0,AW319*(1+(_xlfn.NORM.INV(RAND(),Inputs!$D$39,Inputs!$C$39)))-'Year Schedule'!$K$51+'Year Schedule'!$L$51)</f>
        <v>#VALUE!</v>
      </c>
      <c r="AY319" s="0" t="e">
        <f aca="true">MAX(0,AX319*(1+(_xlfn.NORM.INV(RAND(),Inputs!$D$39,Inputs!$C$39)))-'Year Schedule'!$K$52+'Year Schedule'!$L$52)</f>
        <v>#VALUE!</v>
      </c>
      <c r="AZ319" s="0" t="e">
        <f aca="true">MAX(0,AY319*(1+(_xlfn.NORM.INV(RAND(),Inputs!$D$39,Inputs!$C$39)))-'Year Schedule'!$K$53+'Year Schedule'!$L$53)</f>
        <v>#VALUE!</v>
      </c>
      <c r="BA319" s="0" t="e">
        <f aca="false">INDEX(C319:AZ319,1,Inputs!$C$6)</f>
        <v>#VALUE!</v>
      </c>
      <c r="BB319" s="0" t="n">
        <f aca="false">IFERROR(EXP(SUMPRODUCT(LN((C319:INDEX(C319:AZ319,1,Inputs!$C$6)+$C$1004:INDEX($C$1004:$AZ$1004,1,Inputs!$C$6))/B319:INDEX(B319:AY319,1,Inputs!$C$6)))/Inputs!$C$6)-1,-1)</f>
        <v>-1</v>
      </c>
    </row>
    <row r="320" customFormat="false" ht="15" hidden="false" customHeight="true" outlineLevel="0" collapsed="false">
      <c r="A320" s="0" t="n">
        <v>318</v>
      </c>
      <c r="B320" s="177" t="n">
        <f aca="false">Inputs!$C$38</f>
        <v>0</v>
      </c>
      <c r="C320" s="0" t="e">
        <f aca="true">MAX(0,B320*(1+(_xlfn.NORM.INV(RAND(),Inputs!$D$39,Inputs!$C$39)))-'Year Schedule'!$K$4+'Year Schedule'!$L$4)</f>
        <v>#VALUE!</v>
      </c>
      <c r="D320" s="0" t="e">
        <f aca="true">MAX(0,C320*(1+(_xlfn.NORM.INV(RAND(),Inputs!$D$39,Inputs!$C$39)))-'Year Schedule'!$K$5+'Year Schedule'!$L$5)</f>
        <v>#VALUE!</v>
      </c>
      <c r="E320" s="0" t="e">
        <f aca="true">MAX(0,D320*(1+(_xlfn.NORM.INV(RAND(),Inputs!$D$39,Inputs!$C$39)))-'Year Schedule'!$K$6+'Year Schedule'!$L$6)</f>
        <v>#VALUE!</v>
      </c>
      <c r="F320" s="0" t="e">
        <f aca="true">MAX(0,E320*(1+(_xlfn.NORM.INV(RAND(),Inputs!$D$39,Inputs!$C$39)))-'Year Schedule'!$K$7+'Year Schedule'!$L$7)</f>
        <v>#VALUE!</v>
      </c>
      <c r="G320" s="0" t="e">
        <f aca="true">MAX(0,F320*(1+(_xlfn.NORM.INV(RAND(),Inputs!$D$39,Inputs!$C$39)))-'Year Schedule'!$K$8+'Year Schedule'!$L$8)</f>
        <v>#VALUE!</v>
      </c>
      <c r="H320" s="0" t="e">
        <f aca="true">MAX(0,G320*(1+(_xlfn.NORM.INV(RAND(),Inputs!$D$39,Inputs!$C$39)))-'Year Schedule'!$K$9+'Year Schedule'!$L$9)</f>
        <v>#VALUE!</v>
      </c>
      <c r="I320" s="0" t="e">
        <f aca="true">MAX(0,H320*(1+(_xlfn.NORM.INV(RAND(),Inputs!$D$39,Inputs!$C$39)))-'Year Schedule'!$K$10+'Year Schedule'!$L$10)</f>
        <v>#VALUE!</v>
      </c>
      <c r="J320" s="0" t="e">
        <f aca="true">MAX(0,I320*(1+(_xlfn.NORM.INV(RAND(),Inputs!$D$39,Inputs!$C$39)))-'Year Schedule'!$K$11+'Year Schedule'!$L$11)</f>
        <v>#VALUE!</v>
      </c>
      <c r="K320" s="0" t="e">
        <f aca="true">MAX(0,J320*(1+(_xlfn.NORM.INV(RAND(),Inputs!$D$39,Inputs!$C$39)))-'Year Schedule'!$K$12+'Year Schedule'!$L$12)</f>
        <v>#VALUE!</v>
      </c>
      <c r="L320" s="0" t="e">
        <f aca="true">MAX(0,K320*(1+(_xlfn.NORM.INV(RAND(),Inputs!$D$39,Inputs!$C$39)))-'Year Schedule'!$K$13+'Year Schedule'!$L$13)</f>
        <v>#VALUE!</v>
      </c>
      <c r="M320" s="0" t="e">
        <f aca="true">MAX(0,L320*(1+(_xlfn.NORM.INV(RAND(),Inputs!$D$39,Inputs!$C$39)))-'Year Schedule'!$K$14+'Year Schedule'!$L$14)</f>
        <v>#VALUE!</v>
      </c>
      <c r="N320" s="0" t="e">
        <f aca="true">MAX(0,M320*(1+(_xlfn.NORM.INV(RAND(),Inputs!$D$39,Inputs!$C$39)))-'Year Schedule'!$K$15+'Year Schedule'!$L$15)</f>
        <v>#VALUE!</v>
      </c>
      <c r="O320" s="0" t="e">
        <f aca="true">MAX(0,N320*(1+(_xlfn.NORM.INV(RAND(),Inputs!$D$39,Inputs!$C$39)))-'Year Schedule'!$K$16+'Year Schedule'!$L$16)</f>
        <v>#VALUE!</v>
      </c>
      <c r="P320" s="0" t="e">
        <f aca="true">MAX(0,O320*(1+(_xlfn.NORM.INV(RAND(),Inputs!$D$39,Inputs!$C$39)))-'Year Schedule'!$K$17+'Year Schedule'!$L$17)</f>
        <v>#VALUE!</v>
      </c>
      <c r="Q320" s="0" t="e">
        <f aca="true">MAX(0,P320*(1+(_xlfn.NORM.INV(RAND(),Inputs!$D$39,Inputs!$C$39)))-'Year Schedule'!$K$18+'Year Schedule'!$L$18)</f>
        <v>#VALUE!</v>
      </c>
      <c r="R320" s="0" t="e">
        <f aca="true">MAX(0,Q320*(1+(_xlfn.NORM.INV(RAND(),Inputs!$D$39,Inputs!$C$39)))-'Year Schedule'!$K$19+'Year Schedule'!$L$19)</f>
        <v>#VALUE!</v>
      </c>
      <c r="S320" s="0" t="e">
        <f aca="true">MAX(0,R320*(1+(_xlfn.NORM.INV(RAND(),Inputs!$D$39,Inputs!$C$39)))-'Year Schedule'!$K$20+'Year Schedule'!$L$20)</f>
        <v>#VALUE!</v>
      </c>
      <c r="T320" s="0" t="e">
        <f aca="true">MAX(0,S320*(1+(_xlfn.NORM.INV(RAND(),Inputs!$D$39,Inputs!$C$39)))-'Year Schedule'!$K$21+'Year Schedule'!$L$21)</f>
        <v>#VALUE!</v>
      </c>
      <c r="U320" s="0" t="e">
        <f aca="true">MAX(0,T320*(1+(_xlfn.NORM.INV(RAND(),Inputs!$D$39,Inputs!$C$39)))-'Year Schedule'!$K$22+'Year Schedule'!$L$22)</f>
        <v>#VALUE!</v>
      </c>
      <c r="V320" s="0" t="e">
        <f aca="true">MAX(0,U320*(1+(_xlfn.NORM.INV(RAND(),Inputs!$D$39,Inputs!$C$39)))-'Year Schedule'!$K$23+'Year Schedule'!$L$23)</f>
        <v>#VALUE!</v>
      </c>
      <c r="W320" s="0" t="e">
        <f aca="true">MAX(0,V320*(1+(_xlfn.NORM.INV(RAND(),Inputs!$D$39,Inputs!$C$39)))-'Year Schedule'!$K$24+'Year Schedule'!$L$24)</f>
        <v>#VALUE!</v>
      </c>
      <c r="X320" s="0" t="e">
        <f aca="true">MAX(0,W320*(1+(_xlfn.NORM.INV(RAND(),Inputs!$D$39,Inputs!$C$39)))-'Year Schedule'!$K$25+'Year Schedule'!$L$25)</f>
        <v>#VALUE!</v>
      </c>
      <c r="Y320" s="0" t="e">
        <f aca="true">MAX(0,X320*(1+(_xlfn.NORM.INV(RAND(),Inputs!$D$39,Inputs!$C$39)))-'Year Schedule'!$K$26+'Year Schedule'!$L$26)</f>
        <v>#VALUE!</v>
      </c>
      <c r="Z320" s="0" t="e">
        <f aca="true">MAX(0,Y320*(1+(_xlfn.NORM.INV(RAND(),Inputs!$D$39,Inputs!$C$39)))-'Year Schedule'!$K$27+'Year Schedule'!$L$27)</f>
        <v>#VALUE!</v>
      </c>
      <c r="AA320" s="0" t="e">
        <f aca="true">MAX(0,Z320*(1+(_xlfn.NORM.INV(RAND(),Inputs!$D$39,Inputs!$C$39)))-'Year Schedule'!$K$28+'Year Schedule'!$L$28)</f>
        <v>#VALUE!</v>
      </c>
      <c r="AB320" s="0" t="e">
        <f aca="true">MAX(0,AA320*(1+(_xlfn.NORM.INV(RAND(),Inputs!$D$39,Inputs!$C$39)))-'Year Schedule'!$K$29+'Year Schedule'!$L$29)</f>
        <v>#VALUE!</v>
      </c>
      <c r="AC320" s="0" t="e">
        <f aca="true">MAX(0,AB320*(1+(_xlfn.NORM.INV(RAND(),Inputs!$D$39,Inputs!$C$39)))-'Year Schedule'!$K$30+'Year Schedule'!$L$30)</f>
        <v>#VALUE!</v>
      </c>
      <c r="AD320" s="0" t="e">
        <f aca="true">MAX(0,AC320*(1+(_xlfn.NORM.INV(RAND(),Inputs!$D$39,Inputs!$C$39)))-'Year Schedule'!$K$31+'Year Schedule'!$L$31)</f>
        <v>#VALUE!</v>
      </c>
      <c r="AE320" s="0" t="e">
        <f aca="true">MAX(0,AD320*(1+(_xlfn.NORM.INV(RAND(),Inputs!$D$39,Inputs!$C$39)))-'Year Schedule'!$K$32+'Year Schedule'!$L$32)</f>
        <v>#VALUE!</v>
      </c>
      <c r="AF320" s="0" t="e">
        <f aca="true">MAX(0,AE320*(1+(_xlfn.NORM.INV(RAND(),Inputs!$D$39,Inputs!$C$39)))-'Year Schedule'!$K$33+'Year Schedule'!$L$33)</f>
        <v>#VALUE!</v>
      </c>
      <c r="AG320" s="0" t="e">
        <f aca="true">MAX(0,AF320*(1+(_xlfn.NORM.INV(RAND(),Inputs!$D$39,Inputs!$C$39)))-'Year Schedule'!$K$34+'Year Schedule'!$L$34)</f>
        <v>#VALUE!</v>
      </c>
      <c r="AH320" s="0" t="e">
        <f aca="true">MAX(0,AG320*(1+(_xlfn.NORM.INV(RAND(),Inputs!$D$39,Inputs!$C$39)))-'Year Schedule'!$K$35+'Year Schedule'!$L$35)</f>
        <v>#VALUE!</v>
      </c>
      <c r="AI320" s="0" t="e">
        <f aca="true">MAX(0,AH320*(1+(_xlfn.NORM.INV(RAND(),Inputs!$D$39,Inputs!$C$39)))-'Year Schedule'!$K$36+'Year Schedule'!$L$36)</f>
        <v>#VALUE!</v>
      </c>
      <c r="AJ320" s="0" t="e">
        <f aca="true">MAX(0,AI320*(1+(_xlfn.NORM.INV(RAND(),Inputs!$D$39,Inputs!$C$39)))-'Year Schedule'!$K$37+'Year Schedule'!$L$37)</f>
        <v>#VALUE!</v>
      </c>
      <c r="AK320" s="0" t="e">
        <f aca="true">MAX(0,AJ320*(1+(_xlfn.NORM.INV(RAND(),Inputs!$D$39,Inputs!$C$39)))-'Year Schedule'!$K$38+'Year Schedule'!$L$38)</f>
        <v>#VALUE!</v>
      </c>
      <c r="AL320" s="0" t="e">
        <f aca="true">MAX(0,AK320*(1+(_xlfn.NORM.INV(RAND(),Inputs!$D$39,Inputs!$C$39)))-'Year Schedule'!$K$39+'Year Schedule'!$L$39)</f>
        <v>#VALUE!</v>
      </c>
      <c r="AM320" s="0" t="e">
        <f aca="true">MAX(0,AL320*(1+(_xlfn.NORM.INV(RAND(),Inputs!$D$39,Inputs!$C$39)))-'Year Schedule'!$K$40+'Year Schedule'!$L$40)</f>
        <v>#VALUE!</v>
      </c>
      <c r="AN320" s="0" t="e">
        <f aca="true">MAX(0,AM320*(1+(_xlfn.NORM.INV(RAND(),Inputs!$D$39,Inputs!$C$39)))-'Year Schedule'!$K$41+'Year Schedule'!$L$41)</f>
        <v>#VALUE!</v>
      </c>
      <c r="AO320" s="0" t="e">
        <f aca="true">MAX(0,AN320*(1+(_xlfn.NORM.INV(RAND(),Inputs!$D$39,Inputs!$C$39)))-'Year Schedule'!$K$42+'Year Schedule'!$L$42)</f>
        <v>#VALUE!</v>
      </c>
      <c r="AP320" s="0" t="e">
        <f aca="true">MAX(0,AO320*(1+(_xlfn.NORM.INV(RAND(),Inputs!$D$39,Inputs!$C$39)))-'Year Schedule'!$K$43+'Year Schedule'!$L$43)</f>
        <v>#VALUE!</v>
      </c>
      <c r="AQ320" s="0" t="e">
        <f aca="true">MAX(0,AP320*(1+(_xlfn.NORM.INV(RAND(),Inputs!$D$39,Inputs!$C$39)))-'Year Schedule'!$K$44+'Year Schedule'!$L$44)</f>
        <v>#VALUE!</v>
      </c>
      <c r="AR320" s="0" t="e">
        <f aca="true">MAX(0,AQ320*(1+(_xlfn.NORM.INV(RAND(),Inputs!$D$39,Inputs!$C$39)))-'Year Schedule'!$K$45+'Year Schedule'!$L$45)</f>
        <v>#VALUE!</v>
      </c>
      <c r="AS320" s="0" t="e">
        <f aca="true">MAX(0,AR320*(1+(_xlfn.NORM.INV(RAND(),Inputs!$D$39,Inputs!$C$39)))-'Year Schedule'!$K$46+'Year Schedule'!$L$46)</f>
        <v>#VALUE!</v>
      </c>
      <c r="AT320" s="0" t="e">
        <f aca="true">MAX(0,AS320*(1+(_xlfn.NORM.INV(RAND(),Inputs!$D$39,Inputs!$C$39)))-'Year Schedule'!$K$47+'Year Schedule'!$L$47)</f>
        <v>#VALUE!</v>
      </c>
      <c r="AU320" s="0" t="e">
        <f aca="true">MAX(0,AT320*(1+(_xlfn.NORM.INV(RAND(),Inputs!$D$39,Inputs!$C$39)))-'Year Schedule'!$K$48+'Year Schedule'!$L$48)</f>
        <v>#VALUE!</v>
      </c>
      <c r="AV320" s="0" t="e">
        <f aca="true">MAX(0,AU320*(1+(_xlfn.NORM.INV(RAND(),Inputs!$D$39,Inputs!$C$39)))-'Year Schedule'!$K$49+'Year Schedule'!$L$49)</f>
        <v>#VALUE!</v>
      </c>
      <c r="AW320" s="0" t="e">
        <f aca="true">MAX(0,AV320*(1+(_xlfn.NORM.INV(RAND(),Inputs!$D$39,Inputs!$C$39)))-'Year Schedule'!$K$50+'Year Schedule'!$L$50)</f>
        <v>#VALUE!</v>
      </c>
      <c r="AX320" s="0" t="e">
        <f aca="true">MAX(0,AW320*(1+(_xlfn.NORM.INV(RAND(),Inputs!$D$39,Inputs!$C$39)))-'Year Schedule'!$K$51+'Year Schedule'!$L$51)</f>
        <v>#VALUE!</v>
      </c>
      <c r="AY320" s="0" t="e">
        <f aca="true">MAX(0,AX320*(1+(_xlfn.NORM.INV(RAND(),Inputs!$D$39,Inputs!$C$39)))-'Year Schedule'!$K$52+'Year Schedule'!$L$52)</f>
        <v>#VALUE!</v>
      </c>
      <c r="AZ320" s="0" t="e">
        <f aca="true">MAX(0,AY320*(1+(_xlfn.NORM.INV(RAND(),Inputs!$D$39,Inputs!$C$39)))-'Year Schedule'!$K$53+'Year Schedule'!$L$53)</f>
        <v>#VALUE!</v>
      </c>
      <c r="BA320" s="0" t="e">
        <f aca="false">INDEX(C320:AZ320,1,Inputs!$C$6)</f>
        <v>#VALUE!</v>
      </c>
      <c r="BB320" s="0" t="n">
        <f aca="false">IFERROR(EXP(SUMPRODUCT(LN((C320:INDEX(C320:AZ320,1,Inputs!$C$6)+$C$1004:INDEX($C$1004:$AZ$1004,1,Inputs!$C$6))/B320:INDEX(B320:AY320,1,Inputs!$C$6)))/Inputs!$C$6)-1,-1)</f>
        <v>-1</v>
      </c>
    </row>
    <row r="321" customFormat="false" ht="15" hidden="false" customHeight="true" outlineLevel="0" collapsed="false">
      <c r="A321" s="0" t="n">
        <v>319</v>
      </c>
      <c r="B321" s="177" t="n">
        <f aca="false">Inputs!$C$38</f>
        <v>0</v>
      </c>
      <c r="C321" s="0" t="e">
        <f aca="true">MAX(0,B321*(1+(_xlfn.NORM.INV(RAND(),Inputs!$D$39,Inputs!$C$39)))-'Year Schedule'!$K$4+'Year Schedule'!$L$4)</f>
        <v>#VALUE!</v>
      </c>
      <c r="D321" s="0" t="e">
        <f aca="true">MAX(0,C321*(1+(_xlfn.NORM.INV(RAND(),Inputs!$D$39,Inputs!$C$39)))-'Year Schedule'!$K$5+'Year Schedule'!$L$5)</f>
        <v>#VALUE!</v>
      </c>
      <c r="E321" s="0" t="e">
        <f aca="true">MAX(0,D321*(1+(_xlfn.NORM.INV(RAND(),Inputs!$D$39,Inputs!$C$39)))-'Year Schedule'!$K$6+'Year Schedule'!$L$6)</f>
        <v>#VALUE!</v>
      </c>
      <c r="F321" s="0" t="e">
        <f aca="true">MAX(0,E321*(1+(_xlfn.NORM.INV(RAND(),Inputs!$D$39,Inputs!$C$39)))-'Year Schedule'!$K$7+'Year Schedule'!$L$7)</f>
        <v>#VALUE!</v>
      </c>
      <c r="G321" s="0" t="e">
        <f aca="true">MAX(0,F321*(1+(_xlfn.NORM.INV(RAND(),Inputs!$D$39,Inputs!$C$39)))-'Year Schedule'!$K$8+'Year Schedule'!$L$8)</f>
        <v>#VALUE!</v>
      </c>
      <c r="H321" s="0" t="e">
        <f aca="true">MAX(0,G321*(1+(_xlfn.NORM.INV(RAND(),Inputs!$D$39,Inputs!$C$39)))-'Year Schedule'!$K$9+'Year Schedule'!$L$9)</f>
        <v>#VALUE!</v>
      </c>
      <c r="I321" s="0" t="e">
        <f aca="true">MAX(0,H321*(1+(_xlfn.NORM.INV(RAND(),Inputs!$D$39,Inputs!$C$39)))-'Year Schedule'!$K$10+'Year Schedule'!$L$10)</f>
        <v>#VALUE!</v>
      </c>
      <c r="J321" s="0" t="e">
        <f aca="true">MAX(0,I321*(1+(_xlfn.NORM.INV(RAND(),Inputs!$D$39,Inputs!$C$39)))-'Year Schedule'!$K$11+'Year Schedule'!$L$11)</f>
        <v>#VALUE!</v>
      </c>
      <c r="K321" s="0" t="e">
        <f aca="true">MAX(0,J321*(1+(_xlfn.NORM.INV(RAND(),Inputs!$D$39,Inputs!$C$39)))-'Year Schedule'!$K$12+'Year Schedule'!$L$12)</f>
        <v>#VALUE!</v>
      </c>
      <c r="L321" s="0" t="e">
        <f aca="true">MAX(0,K321*(1+(_xlfn.NORM.INV(RAND(),Inputs!$D$39,Inputs!$C$39)))-'Year Schedule'!$K$13+'Year Schedule'!$L$13)</f>
        <v>#VALUE!</v>
      </c>
      <c r="M321" s="0" t="e">
        <f aca="true">MAX(0,L321*(1+(_xlfn.NORM.INV(RAND(),Inputs!$D$39,Inputs!$C$39)))-'Year Schedule'!$K$14+'Year Schedule'!$L$14)</f>
        <v>#VALUE!</v>
      </c>
      <c r="N321" s="0" t="e">
        <f aca="true">MAX(0,M321*(1+(_xlfn.NORM.INV(RAND(),Inputs!$D$39,Inputs!$C$39)))-'Year Schedule'!$K$15+'Year Schedule'!$L$15)</f>
        <v>#VALUE!</v>
      </c>
      <c r="O321" s="0" t="e">
        <f aca="true">MAX(0,N321*(1+(_xlfn.NORM.INV(RAND(),Inputs!$D$39,Inputs!$C$39)))-'Year Schedule'!$K$16+'Year Schedule'!$L$16)</f>
        <v>#VALUE!</v>
      </c>
      <c r="P321" s="0" t="e">
        <f aca="true">MAX(0,O321*(1+(_xlfn.NORM.INV(RAND(),Inputs!$D$39,Inputs!$C$39)))-'Year Schedule'!$K$17+'Year Schedule'!$L$17)</f>
        <v>#VALUE!</v>
      </c>
      <c r="Q321" s="0" t="e">
        <f aca="true">MAX(0,P321*(1+(_xlfn.NORM.INV(RAND(),Inputs!$D$39,Inputs!$C$39)))-'Year Schedule'!$K$18+'Year Schedule'!$L$18)</f>
        <v>#VALUE!</v>
      </c>
      <c r="R321" s="0" t="e">
        <f aca="true">MAX(0,Q321*(1+(_xlfn.NORM.INV(RAND(),Inputs!$D$39,Inputs!$C$39)))-'Year Schedule'!$K$19+'Year Schedule'!$L$19)</f>
        <v>#VALUE!</v>
      </c>
      <c r="S321" s="0" t="e">
        <f aca="true">MAX(0,R321*(1+(_xlfn.NORM.INV(RAND(),Inputs!$D$39,Inputs!$C$39)))-'Year Schedule'!$K$20+'Year Schedule'!$L$20)</f>
        <v>#VALUE!</v>
      </c>
      <c r="T321" s="0" t="e">
        <f aca="true">MAX(0,S321*(1+(_xlfn.NORM.INV(RAND(),Inputs!$D$39,Inputs!$C$39)))-'Year Schedule'!$K$21+'Year Schedule'!$L$21)</f>
        <v>#VALUE!</v>
      </c>
      <c r="U321" s="0" t="e">
        <f aca="true">MAX(0,T321*(1+(_xlfn.NORM.INV(RAND(),Inputs!$D$39,Inputs!$C$39)))-'Year Schedule'!$K$22+'Year Schedule'!$L$22)</f>
        <v>#VALUE!</v>
      </c>
      <c r="V321" s="0" t="e">
        <f aca="true">MAX(0,U321*(1+(_xlfn.NORM.INV(RAND(),Inputs!$D$39,Inputs!$C$39)))-'Year Schedule'!$K$23+'Year Schedule'!$L$23)</f>
        <v>#VALUE!</v>
      </c>
      <c r="W321" s="0" t="e">
        <f aca="true">MAX(0,V321*(1+(_xlfn.NORM.INV(RAND(),Inputs!$D$39,Inputs!$C$39)))-'Year Schedule'!$K$24+'Year Schedule'!$L$24)</f>
        <v>#VALUE!</v>
      </c>
      <c r="X321" s="0" t="e">
        <f aca="true">MAX(0,W321*(1+(_xlfn.NORM.INV(RAND(),Inputs!$D$39,Inputs!$C$39)))-'Year Schedule'!$K$25+'Year Schedule'!$L$25)</f>
        <v>#VALUE!</v>
      </c>
      <c r="Y321" s="0" t="e">
        <f aca="true">MAX(0,X321*(1+(_xlfn.NORM.INV(RAND(),Inputs!$D$39,Inputs!$C$39)))-'Year Schedule'!$K$26+'Year Schedule'!$L$26)</f>
        <v>#VALUE!</v>
      </c>
      <c r="Z321" s="0" t="e">
        <f aca="true">MAX(0,Y321*(1+(_xlfn.NORM.INV(RAND(),Inputs!$D$39,Inputs!$C$39)))-'Year Schedule'!$K$27+'Year Schedule'!$L$27)</f>
        <v>#VALUE!</v>
      </c>
      <c r="AA321" s="0" t="e">
        <f aca="true">MAX(0,Z321*(1+(_xlfn.NORM.INV(RAND(),Inputs!$D$39,Inputs!$C$39)))-'Year Schedule'!$K$28+'Year Schedule'!$L$28)</f>
        <v>#VALUE!</v>
      </c>
      <c r="AB321" s="0" t="e">
        <f aca="true">MAX(0,AA321*(1+(_xlfn.NORM.INV(RAND(),Inputs!$D$39,Inputs!$C$39)))-'Year Schedule'!$K$29+'Year Schedule'!$L$29)</f>
        <v>#VALUE!</v>
      </c>
      <c r="AC321" s="0" t="e">
        <f aca="true">MAX(0,AB321*(1+(_xlfn.NORM.INV(RAND(),Inputs!$D$39,Inputs!$C$39)))-'Year Schedule'!$K$30+'Year Schedule'!$L$30)</f>
        <v>#VALUE!</v>
      </c>
      <c r="AD321" s="0" t="e">
        <f aca="true">MAX(0,AC321*(1+(_xlfn.NORM.INV(RAND(),Inputs!$D$39,Inputs!$C$39)))-'Year Schedule'!$K$31+'Year Schedule'!$L$31)</f>
        <v>#VALUE!</v>
      </c>
      <c r="AE321" s="0" t="e">
        <f aca="true">MAX(0,AD321*(1+(_xlfn.NORM.INV(RAND(),Inputs!$D$39,Inputs!$C$39)))-'Year Schedule'!$K$32+'Year Schedule'!$L$32)</f>
        <v>#VALUE!</v>
      </c>
      <c r="AF321" s="0" t="e">
        <f aca="true">MAX(0,AE321*(1+(_xlfn.NORM.INV(RAND(),Inputs!$D$39,Inputs!$C$39)))-'Year Schedule'!$K$33+'Year Schedule'!$L$33)</f>
        <v>#VALUE!</v>
      </c>
      <c r="AG321" s="0" t="e">
        <f aca="true">MAX(0,AF321*(1+(_xlfn.NORM.INV(RAND(),Inputs!$D$39,Inputs!$C$39)))-'Year Schedule'!$K$34+'Year Schedule'!$L$34)</f>
        <v>#VALUE!</v>
      </c>
      <c r="AH321" s="0" t="e">
        <f aca="true">MAX(0,AG321*(1+(_xlfn.NORM.INV(RAND(),Inputs!$D$39,Inputs!$C$39)))-'Year Schedule'!$K$35+'Year Schedule'!$L$35)</f>
        <v>#VALUE!</v>
      </c>
      <c r="AI321" s="0" t="e">
        <f aca="true">MAX(0,AH321*(1+(_xlfn.NORM.INV(RAND(),Inputs!$D$39,Inputs!$C$39)))-'Year Schedule'!$K$36+'Year Schedule'!$L$36)</f>
        <v>#VALUE!</v>
      </c>
      <c r="AJ321" s="0" t="e">
        <f aca="true">MAX(0,AI321*(1+(_xlfn.NORM.INV(RAND(),Inputs!$D$39,Inputs!$C$39)))-'Year Schedule'!$K$37+'Year Schedule'!$L$37)</f>
        <v>#VALUE!</v>
      </c>
      <c r="AK321" s="0" t="e">
        <f aca="true">MAX(0,AJ321*(1+(_xlfn.NORM.INV(RAND(),Inputs!$D$39,Inputs!$C$39)))-'Year Schedule'!$K$38+'Year Schedule'!$L$38)</f>
        <v>#VALUE!</v>
      </c>
      <c r="AL321" s="0" t="e">
        <f aca="true">MAX(0,AK321*(1+(_xlfn.NORM.INV(RAND(),Inputs!$D$39,Inputs!$C$39)))-'Year Schedule'!$K$39+'Year Schedule'!$L$39)</f>
        <v>#VALUE!</v>
      </c>
      <c r="AM321" s="0" t="e">
        <f aca="true">MAX(0,AL321*(1+(_xlfn.NORM.INV(RAND(),Inputs!$D$39,Inputs!$C$39)))-'Year Schedule'!$K$40+'Year Schedule'!$L$40)</f>
        <v>#VALUE!</v>
      </c>
      <c r="AN321" s="0" t="e">
        <f aca="true">MAX(0,AM321*(1+(_xlfn.NORM.INV(RAND(),Inputs!$D$39,Inputs!$C$39)))-'Year Schedule'!$K$41+'Year Schedule'!$L$41)</f>
        <v>#VALUE!</v>
      </c>
      <c r="AO321" s="0" t="e">
        <f aca="true">MAX(0,AN321*(1+(_xlfn.NORM.INV(RAND(),Inputs!$D$39,Inputs!$C$39)))-'Year Schedule'!$K$42+'Year Schedule'!$L$42)</f>
        <v>#VALUE!</v>
      </c>
      <c r="AP321" s="0" t="e">
        <f aca="true">MAX(0,AO321*(1+(_xlfn.NORM.INV(RAND(),Inputs!$D$39,Inputs!$C$39)))-'Year Schedule'!$K$43+'Year Schedule'!$L$43)</f>
        <v>#VALUE!</v>
      </c>
      <c r="AQ321" s="0" t="e">
        <f aca="true">MAX(0,AP321*(1+(_xlfn.NORM.INV(RAND(),Inputs!$D$39,Inputs!$C$39)))-'Year Schedule'!$K$44+'Year Schedule'!$L$44)</f>
        <v>#VALUE!</v>
      </c>
      <c r="AR321" s="0" t="e">
        <f aca="true">MAX(0,AQ321*(1+(_xlfn.NORM.INV(RAND(),Inputs!$D$39,Inputs!$C$39)))-'Year Schedule'!$K$45+'Year Schedule'!$L$45)</f>
        <v>#VALUE!</v>
      </c>
      <c r="AS321" s="0" t="e">
        <f aca="true">MAX(0,AR321*(1+(_xlfn.NORM.INV(RAND(),Inputs!$D$39,Inputs!$C$39)))-'Year Schedule'!$K$46+'Year Schedule'!$L$46)</f>
        <v>#VALUE!</v>
      </c>
      <c r="AT321" s="0" t="e">
        <f aca="true">MAX(0,AS321*(1+(_xlfn.NORM.INV(RAND(),Inputs!$D$39,Inputs!$C$39)))-'Year Schedule'!$K$47+'Year Schedule'!$L$47)</f>
        <v>#VALUE!</v>
      </c>
      <c r="AU321" s="0" t="e">
        <f aca="true">MAX(0,AT321*(1+(_xlfn.NORM.INV(RAND(),Inputs!$D$39,Inputs!$C$39)))-'Year Schedule'!$K$48+'Year Schedule'!$L$48)</f>
        <v>#VALUE!</v>
      </c>
      <c r="AV321" s="0" t="e">
        <f aca="true">MAX(0,AU321*(1+(_xlfn.NORM.INV(RAND(),Inputs!$D$39,Inputs!$C$39)))-'Year Schedule'!$K$49+'Year Schedule'!$L$49)</f>
        <v>#VALUE!</v>
      </c>
      <c r="AW321" s="0" t="e">
        <f aca="true">MAX(0,AV321*(1+(_xlfn.NORM.INV(RAND(),Inputs!$D$39,Inputs!$C$39)))-'Year Schedule'!$K$50+'Year Schedule'!$L$50)</f>
        <v>#VALUE!</v>
      </c>
      <c r="AX321" s="0" t="e">
        <f aca="true">MAX(0,AW321*(1+(_xlfn.NORM.INV(RAND(),Inputs!$D$39,Inputs!$C$39)))-'Year Schedule'!$K$51+'Year Schedule'!$L$51)</f>
        <v>#VALUE!</v>
      </c>
      <c r="AY321" s="0" t="e">
        <f aca="true">MAX(0,AX321*(1+(_xlfn.NORM.INV(RAND(),Inputs!$D$39,Inputs!$C$39)))-'Year Schedule'!$K$52+'Year Schedule'!$L$52)</f>
        <v>#VALUE!</v>
      </c>
      <c r="AZ321" s="0" t="e">
        <f aca="true">MAX(0,AY321*(1+(_xlfn.NORM.INV(RAND(),Inputs!$D$39,Inputs!$C$39)))-'Year Schedule'!$K$53+'Year Schedule'!$L$53)</f>
        <v>#VALUE!</v>
      </c>
      <c r="BA321" s="0" t="e">
        <f aca="false">INDEX(C321:AZ321,1,Inputs!$C$6)</f>
        <v>#VALUE!</v>
      </c>
      <c r="BB321" s="0" t="n">
        <f aca="false">IFERROR(EXP(SUMPRODUCT(LN((C321:INDEX(C321:AZ321,1,Inputs!$C$6)+$C$1004:INDEX($C$1004:$AZ$1004,1,Inputs!$C$6))/B321:INDEX(B321:AY321,1,Inputs!$C$6)))/Inputs!$C$6)-1,-1)</f>
        <v>-1</v>
      </c>
    </row>
    <row r="322" customFormat="false" ht="15" hidden="false" customHeight="true" outlineLevel="0" collapsed="false">
      <c r="A322" s="0" t="n">
        <v>320</v>
      </c>
      <c r="B322" s="177" t="n">
        <f aca="false">Inputs!$C$38</f>
        <v>0</v>
      </c>
      <c r="C322" s="0" t="e">
        <f aca="true">MAX(0,B322*(1+(_xlfn.NORM.INV(RAND(),Inputs!$D$39,Inputs!$C$39)))-'Year Schedule'!$K$4+'Year Schedule'!$L$4)</f>
        <v>#VALUE!</v>
      </c>
      <c r="D322" s="0" t="e">
        <f aca="true">MAX(0,C322*(1+(_xlfn.NORM.INV(RAND(),Inputs!$D$39,Inputs!$C$39)))-'Year Schedule'!$K$5+'Year Schedule'!$L$5)</f>
        <v>#VALUE!</v>
      </c>
      <c r="E322" s="0" t="e">
        <f aca="true">MAX(0,D322*(1+(_xlfn.NORM.INV(RAND(),Inputs!$D$39,Inputs!$C$39)))-'Year Schedule'!$K$6+'Year Schedule'!$L$6)</f>
        <v>#VALUE!</v>
      </c>
      <c r="F322" s="0" t="e">
        <f aca="true">MAX(0,E322*(1+(_xlfn.NORM.INV(RAND(),Inputs!$D$39,Inputs!$C$39)))-'Year Schedule'!$K$7+'Year Schedule'!$L$7)</f>
        <v>#VALUE!</v>
      </c>
      <c r="G322" s="0" t="e">
        <f aca="true">MAX(0,F322*(1+(_xlfn.NORM.INV(RAND(),Inputs!$D$39,Inputs!$C$39)))-'Year Schedule'!$K$8+'Year Schedule'!$L$8)</f>
        <v>#VALUE!</v>
      </c>
      <c r="H322" s="0" t="e">
        <f aca="true">MAX(0,G322*(1+(_xlfn.NORM.INV(RAND(),Inputs!$D$39,Inputs!$C$39)))-'Year Schedule'!$K$9+'Year Schedule'!$L$9)</f>
        <v>#VALUE!</v>
      </c>
      <c r="I322" s="0" t="e">
        <f aca="true">MAX(0,H322*(1+(_xlfn.NORM.INV(RAND(),Inputs!$D$39,Inputs!$C$39)))-'Year Schedule'!$K$10+'Year Schedule'!$L$10)</f>
        <v>#VALUE!</v>
      </c>
      <c r="J322" s="0" t="e">
        <f aca="true">MAX(0,I322*(1+(_xlfn.NORM.INV(RAND(),Inputs!$D$39,Inputs!$C$39)))-'Year Schedule'!$K$11+'Year Schedule'!$L$11)</f>
        <v>#VALUE!</v>
      </c>
      <c r="K322" s="0" t="e">
        <f aca="true">MAX(0,J322*(1+(_xlfn.NORM.INV(RAND(),Inputs!$D$39,Inputs!$C$39)))-'Year Schedule'!$K$12+'Year Schedule'!$L$12)</f>
        <v>#VALUE!</v>
      </c>
      <c r="L322" s="0" t="e">
        <f aca="true">MAX(0,K322*(1+(_xlfn.NORM.INV(RAND(),Inputs!$D$39,Inputs!$C$39)))-'Year Schedule'!$K$13+'Year Schedule'!$L$13)</f>
        <v>#VALUE!</v>
      </c>
      <c r="M322" s="0" t="e">
        <f aca="true">MAX(0,L322*(1+(_xlfn.NORM.INV(RAND(),Inputs!$D$39,Inputs!$C$39)))-'Year Schedule'!$K$14+'Year Schedule'!$L$14)</f>
        <v>#VALUE!</v>
      </c>
      <c r="N322" s="0" t="e">
        <f aca="true">MAX(0,M322*(1+(_xlfn.NORM.INV(RAND(),Inputs!$D$39,Inputs!$C$39)))-'Year Schedule'!$K$15+'Year Schedule'!$L$15)</f>
        <v>#VALUE!</v>
      </c>
      <c r="O322" s="0" t="e">
        <f aca="true">MAX(0,N322*(1+(_xlfn.NORM.INV(RAND(),Inputs!$D$39,Inputs!$C$39)))-'Year Schedule'!$K$16+'Year Schedule'!$L$16)</f>
        <v>#VALUE!</v>
      </c>
      <c r="P322" s="0" t="e">
        <f aca="true">MAX(0,O322*(1+(_xlfn.NORM.INV(RAND(),Inputs!$D$39,Inputs!$C$39)))-'Year Schedule'!$K$17+'Year Schedule'!$L$17)</f>
        <v>#VALUE!</v>
      </c>
      <c r="Q322" s="0" t="e">
        <f aca="true">MAX(0,P322*(1+(_xlfn.NORM.INV(RAND(),Inputs!$D$39,Inputs!$C$39)))-'Year Schedule'!$K$18+'Year Schedule'!$L$18)</f>
        <v>#VALUE!</v>
      </c>
      <c r="R322" s="0" t="e">
        <f aca="true">MAX(0,Q322*(1+(_xlfn.NORM.INV(RAND(),Inputs!$D$39,Inputs!$C$39)))-'Year Schedule'!$K$19+'Year Schedule'!$L$19)</f>
        <v>#VALUE!</v>
      </c>
      <c r="S322" s="0" t="e">
        <f aca="true">MAX(0,R322*(1+(_xlfn.NORM.INV(RAND(),Inputs!$D$39,Inputs!$C$39)))-'Year Schedule'!$K$20+'Year Schedule'!$L$20)</f>
        <v>#VALUE!</v>
      </c>
      <c r="T322" s="0" t="e">
        <f aca="true">MAX(0,S322*(1+(_xlfn.NORM.INV(RAND(),Inputs!$D$39,Inputs!$C$39)))-'Year Schedule'!$K$21+'Year Schedule'!$L$21)</f>
        <v>#VALUE!</v>
      </c>
      <c r="U322" s="0" t="e">
        <f aca="true">MAX(0,T322*(1+(_xlfn.NORM.INV(RAND(),Inputs!$D$39,Inputs!$C$39)))-'Year Schedule'!$K$22+'Year Schedule'!$L$22)</f>
        <v>#VALUE!</v>
      </c>
      <c r="V322" s="0" t="e">
        <f aca="true">MAX(0,U322*(1+(_xlfn.NORM.INV(RAND(),Inputs!$D$39,Inputs!$C$39)))-'Year Schedule'!$K$23+'Year Schedule'!$L$23)</f>
        <v>#VALUE!</v>
      </c>
      <c r="W322" s="0" t="e">
        <f aca="true">MAX(0,V322*(1+(_xlfn.NORM.INV(RAND(),Inputs!$D$39,Inputs!$C$39)))-'Year Schedule'!$K$24+'Year Schedule'!$L$24)</f>
        <v>#VALUE!</v>
      </c>
      <c r="X322" s="0" t="e">
        <f aca="true">MAX(0,W322*(1+(_xlfn.NORM.INV(RAND(),Inputs!$D$39,Inputs!$C$39)))-'Year Schedule'!$K$25+'Year Schedule'!$L$25)</f>
        <v>#VALUE!</v>
      </c>
      <c r="Y322" s="0" t="e">
        <f aca="true">MAX(0,X322*(1+(_xlfn.NORM.INV(RAND(),Inputs!$D$39,Inputs!$C$39)))-'Year Schedule'!$K$26+'Year Schedule'!$L$26)</f>
        <v>#VALUE!</v>
      </c>
      <c r="Z322" s="0" t="e">
        <f aca="true">MAX(0,Y322*(1+(_xlfn.NORM.INV(RAND(),Inputs!$D$39,Inputs!$C$39)))-'Year Schedule'!$K$27+'Year Schedule'!$L$27)</f>
        <v>#VALUE!</v>
      </c>
      <c r="AA322" s="0" t="e">
        <f aca="true">MAX(0,Z322*(1+(_xlfn.NORM.INV(RAND(),Inputs!$D$39,Inputs!$C$39)))-'Year Schedule'!$K$28+'Year Schedule'!$L$28)</f>
        <v>#VALUE!</v>
      </c>
      <c r="AB322" s="0" t="e">
        <f aca="true">MAX(0,AA322*(1+(_xlfn.NORM.INV(RAND(),Inputs!$D$39,Inputs!$C$39)))-'Year Schedule'!$K$29+'Year Schedule'!$L$29)</f>
        <v>#VALUE!</v>
      </c>
      <c r="AC322" s="0" t="e">
        <f aca="true">MAX(0,AB322*(1+(_xlfn.NORM.INV(RAND(),Inputs!$D$39,Inputs!$C$39)))-'Year Schedule'!$K$30+'Year Schedule'!$L$30)</f>
        <v>#VALUE!</v>
      </c>
      <c r="AD322" s="0" t="e">
        <f aca="true">MAX(0,AC322*(1+(_xlfn.NORM.INV(RAND(),Inputs!$D$39,Inputs!$C$39)))-'Year Schedule'!$K$31+'Year Schedule'!$L$31)</f>
        <v>#VALUE!</v>
      </c>
      <c r="AE322" s="0" t="e">
        <f aca="true">MAX(0,AD322*(1+(_xlfn.NORM.INV(RAND(),Inputs!$D$39,Inputs!$C$39)))-'Year Schedule'!$K$32+'Year Schedule'!$L$32)</f>
        <v>#VALUE!</v>
      </c>
      <c r="AF322" s="0" t="e">
        <f aca="true">MAX(0,AE322*(1+(_xlfn.NORM.INV(RAND(),Inputs!$D$39,Inputs!$C$39)))-'Year Schedule'!$K$33+'Year Schedule'!$L$33)</f>
        <v>#VALUE!</v>
      </c>
      <c r="AG322" s="0" t="e">
        <f aca="true">MAX(0,AF322*(1+(_xlfn.NORM.INV(RAND(),Inputs!$D$39,Inputs!$C$39)))-'Year Schedule'!$K$34+'Year Schedule'!$L$34)</f>
        <v>#VALUE!</v>
      </c>
      <c r="AH322" s="0" t="e">
        <f aca="true">MAX(0,AG322*(1+(_xlfn.NORM.INV(RAND(),Inputs!$D$39,Inputs!$C$39)))-'Year Schedule'!$K$35+'Year Schedule'!$L$35)</f>
        <v>#VALUE!</v>
      </c>
      <c r="AI322" s="0" t="e">
        <f aca="true">MAX(0,AH322*(1+(_xlfn.NORM.INV(RAND(),Inputs!$D$39,Inputs!$C$39)))-'Year Schedule'!$K$36+'Year Schedule'!$L$36)</f>
        <v>#VALUE!</v>
      </c>
      <c r="AJ322" s="0" t="e">
        <f aca="true">MAX(0,AI322*(1+(_xlfn.NORM.INV(RAND(),Inputs!$D$39,Inputs!$C$39)))-'Year Schedule'!$K$37+'Year Schedule'!$L$37)</f>
        <v>#VALUE!</v>
      </c>
      <c r="AK322" s="0" t="e">
        <f aca="true">MAX(0,AJ322*(1+(_xlfn.NORM.INV(RAND(),Inputs!$D$39,Inputs!$C$39)))-'Year Schedule'!$K$38+'Year Schedule'!$L$38)</f>
        <v>#VALUE!</v>
      </c>
      <c r="AL322" s="0" t="e">
        <f aca="true">MAX(0,AK322*(1+(_xlfn.NORM.INV(RAND(),Inputs!$D$39,Inputs!$C$39)))-'Year Schedule'!$K$39+'Year Schedule'!$L$39)</f>
        <v>#VALUE!</v>
      </c>
      <c r="AM322" s="0" t="e">
        <f aca="true">MAX(0,AL322*(1+(_xlfn.NORM.INV(RAND(),Inputs!$D$39,Inputs!$C$39)))-'Year Schedule'!$K$40+'Year Schedule'!$L$40)</f>
        <v>#VALUE!</v>
      </c>
      <c r="AN322" s="0" t="e">
        <f aca="true">MAX(0,AM322*(1+(_xlfn.NORM.INV(RAND(),Inputs!$D$39,Inputs!$C$39)))-'Year Schedule'!$K$41+'Year Schedule'!$L$41)</f>
        <v>#VALUE!</v>
      </c>
      <c r="AO322" s="0" t="e">
        <f aca="true">MAX(0,AN322*(1+(_xlfn.NORM.INV(RAND(),Inputs!$D$39,Inputs!$C$39)))-'Year Schedule'!$K$42+'Year Schedule'!$L$42)</f>
        <v>#VALUE!</v>
      </c>
      <c r="AP322" s="0" t="e">
        <f aca="true">MAX(0,AO322*(1+(_xlfn.NORM.INV(RAND(),Inputs!$D$39,Inputs!$C$39)))-'Year Schedule'!$K$43+'Year Schedule'!$L$43)</f>
        <v>#VALUE!</v>
      </c>
      <c r="AQ322" s="0" t="e">
        <f aca="true">MAX(0,AP322*(1+(_xlfn.NORM.INV(RAND(),Inputs!$D$39,Inputs!$C$39)))-'Year Schedule'!$K$44+'Year Schedule'!$L$44)</f>
        <v>#VALUE!</v>
      </c>
      <c r="AR322" s="0" t="e">
        <f aca="true">MAX(0,AQ322*(1+(_xlfn.NORM.INV(RAND(),Inputs!$D$39,Inputs!$C$39)))-'Year Schedule'!$K$45+'Year Schedule'!$L$45)</f>
        <v>#VALUE!</v>
      </c>
      <c r="AS322" s="0" t="e">
        <f aca="true">MAX(0,AR322*(1+(_xlfn.NORM.INV(RAND(),Inputs!$D$39,Inputs!$C$39)))-'Year Schedule'!$K$46+'Year Schedule'!$L$46)</f>
        <v>#VALUE!</v>
      </c>
      <c r="AT322" s="0" t="e">
        <f aca="true">MAX(0,AS322*(1+(_xlfn.NORM.INV(RAND(),Inputs!$D$39,Inputs!$C$39)))-'Year Schedule'!$K$47+'Year Schedule'!$L$47)</f>
        <v>#VALUE!</v>
      </c>
      <c r="AU322" s="0" t="e">
        <f aca="true">MAX(0,AT322*(1+(_xlfn.NORM.INV(RAND(),Inputs!$D$39,Inputs!$C$39)))-'Year Schedule'!$K$48+'Year Schedule'!$L$48)</f>
        <v>#VALUE!</v>
      </c>
      <c r="AV322" s="0" t="e">
        <f aca="true">MAX(0,AU322*(1+(_xlfn.NORM.INV(RAND(),Inputs!$D$39,Inputs!$C$39)))-'Year Schedule'!$K$49+'Year Schedule'!$L$49)</f>
        <v>#VALUE!</v>
      </c>
      <c r="AW322" s="0" t="e">
        <f aca="true">MAX(0,AV322*(1+(_xlfn.NORM.INV(RAND(),Inputs!$D$39,Inputs!$C$39)))-'Year Schedule'!$K$50+'Year Schedule'!$L$50)</f>
        <v>#VALUE!</v>
      </c>
      <c r="AX322" s="0" t="e">
        <f aca="true">MAX(0,AW322*(1+(_xlfn.NORM.INV(RAND(),Inputs!$D$39,Inputs!$C$39)))-'Year Schedule'!$K$51+'Year Schedule'!$L$51)</f>
        <v>#VALUE!</v>
      </c>
      <c r="AY322" s="0" t="e">
        <f aca="true">MAX(0,AX322*(1+(_xlfn.NORM.INV(RAND(),Inputs!$D$39,Inputs!$C$39)))-'Year Schedule'!$K$52+'Year Schedule'!$L$52)</f>
        <v>#VALUE!</v>
      </c>
      <c r="AZ322" s="0" t="e">
        <f aca="true">MAX(0,AY322*(1+(_xlfn.NORM.INV(RAND(),Inputs!$D$39,Inputs!$C$39)))-'Year Schedule'!$K$53+'Year Schedule'!$L$53)</f>
        <v>#VALUE!</v>
      </c>
      <c r="BA322" s="0" t="e">
        <f aca="false">INDEX(C322:AZ322,1,Inputs!$C$6)</f>
        <v>#VALUE!</v>
      </c>
      <c r="BB322" s="0" t="n">
        <f aca="false">IFERROR(EXP(SUMPRODUCT(LN((C322:INDEX(C322:AZ322,1,Inputs!$C$6)+$C$1004:INDEX($C$1004:$AZ$1004,1,Inputs!$C$6))/B322:INDEX(B322:AY322,1,Inputs!$C$6)))/Inputs!$C$6)-1,-1)</f>
        <v>-1</v>
      </c>
    </row>
    <row r="323" customFormat="false" ht="15" hidden="false" customHeight="true" outlineLevel="0" collapsed="false">
      <c r="A323" s="0" t="n">
        <v>321</v>
      </c>
      <c r="B323" s="177" t="n">
        <f aca="false">Inputs!$C$38</f>
        <v>0</v>
      </c>
      <c r="C323" s="0" t="e">
        <f aca="true">MAX(0,B323*(1+(_xlfn.NORM.INV(RAND(),Inputs!$D$39,Inputs!$C$39)))-'Year Schedule'!$K$4+'Year Schedule'!$L$4)</f>
        <v>#VALUE!</v>
      </c>
      <c r="D323" s="0" t="e">
        <f aca="true">MAX(0,C323*(1+(_xlfn.NORM.INV(RAND(),Inputs!$D$39,Inputs!$C$39)))-'Year Schedule'!$K$5+'Year Schedule'!$L$5)</f>
        <v>#VALUE!</v>
      </c>
      <c r="E323" s="0" t="e">
        <f aca="true">MAX(0,D323*(1+(_xlfn.NORM.INV(RAND(),Inputs!$D$39,Inputs!$C$39)))-'Year Schedule'!$K$6+'Year Schedule'!$L$6)</f>
        <v>#VALUE!</v>
      </c>
      <c r="F323" s="0" t="e">
        <f aca="true">MAX(0,E323*(1+(_xlfn.NORM.INV(RAND(),Inputs!$D$39,Inputs!$C$39)))-'Year Schedule'!$K$7+'Year Schedule'!$L$7)</f>
        <v>#VALUE!</v>
      </c>
      <c r="G323" s="0" t="e">
        <f aca="true">MAX(0,F323*(1+(_xlfn.NORM.INV(RAND(),Inputs!$D$39,Inputs!$C$39)))-'Year Schedule'!$K$8+'Year Schedule'!$L$8)</f>
        <v>#VALUE!</v>
      </c>
      <c r="H323" s="0" t="e">
        <f aca="true">MAX(0,G323*(1+(_xlfn.NORM.INV(RAND(),Inputs!$D$39,Inputs!$C$39)))-'Year Schedule'!$K$9+'Year Schedule'!$L$9)</f>
        <v>#VALUE!</v>
      </c>
      <c r="I323" s="0" t="e">
        <f aca="true">MAX(0,H323*(1+(_xlfn.NORM.INV(RAND(),Inputs!$D$39,Inputs!$C$39)))-'Year Schedule'!$K$10+'Year Schedule'!$L$10)</f>
        <v>#VALUE!</v>
      </c>
      <c r="J323" s="0" t="e">
        <f aca="true">MAX(0,I323*(1+(_xlfn.NORM.INV(RAND(),Inputs!$D$39,Inputs!$C$39)))-'Year Schedule'!$K$11+'Year Schedule'!$L$11)</f>
        <v>#VALUE!</v>
      </c>
      <c r="K323" s="0" t="e">
        <f aca="true">MAX(0,J323*(1+(_xlfn.NORM.INV(RAND(),Inputs!$D$39,Inputs!$C$39)))-'Year Schedule'!$K$12+'Year Schedule'!$L$12)</f>
        <v>#VALUE!</v>
      </c>
      <c r="L323" s="0" t="e">
        <f aca="true">MAX(0,K323*(1+(_xlfn.NORM.INV(RAND(),Inputs!$D$39,Inputs!$C$39)))-'Year Schedule'!$K$13+'Year Schedule'!$L$13)</f>
        <v>#VALUE!</v>
      </c>
      <c r="M323" s="0" t="e">
        <f aca="true">MAX(0,L323*(1+(_xlfn.NORM.INV(RAND(),Inputs!$D$39,Inputs!$C$39)))-'Year Schedule'!$K$14+'Year Schedule'!$L$14)</f>
        <v>#VALUE!</v>
      </c>
      <c r="N323" s="0" t="e">
        <f aca="true">MAX(0,M323*(1+(_xlfn.NORM.INV(RAND(),Inputs!$D$39,Inputs!$C$39)))-'Year Schedule'!$K$15+'Year Schedule'!$L$15)</f>
        <v>#VALUE!</v>
      </c>
      <c r="O323" s="0" t="e">
        <f aca="true">MAX(0,N323*(1+(_xlfn.NORM.INV(RAND(),Inputs!$D$39,Inputs!$C$39)))-'Year Schedule'!$K$16+'Year Schedule'!$L$16)</f>
        <v>#VALUE!</v>
      </c>
      <c r="P323" s="0" t="e">
        <f aca="true">MAX(0,O323*(1+(_xlfn.NORM.INV(RAND(),Inputs!$D$39,Inputs!$C$39)))-'Year Schedule'!$K$17+'Year Schedule'!$L$17)</f>
        <v>#VALUE!</v>
      </c>
      <c r="Q323" s="0" t="e">
        <f aca="true">MAX(0,P323*(1+(_xlfn.NORM.INV(RAND(),Inputs!$D$39,Inputs!$C$39)))-'Year Schedule'!$K$18+'Year Schedule'!$L$18)</f>
        <v>#VALUE!</v>
      </c>
      <c r="R323" s="0" t="e">
        <f aca="true">MAX(0,Q323*(1+(_xlfn.NORM.INV(RAND(),Inputs!$D$39,Inputs!$C$39)))-'Year Schedule'!$K$19+'Year Schedule'!$L$19)</f>
        <v>#VALUE!</v>
      </c>
      <c r="S323" s="0" t="e">
        <f aca="true">MAX(0,R323*(1+(_xlfn.NORM.INV(RAND(),Inputs!$D$39,Inputs!$C$39)))-'Year Schedule'!$K$20+'Year Schedule'!$L$20)</f>
        <v>#VALUE!</v>
      </c>
      <c r="T323" s="0" t="e">
        <f aca="true">MAX(0,S323*(1+(_xlfn.NORM.INV(RAND(),Inputs!$D$39,Inputs!$C$39)))-'Year Schedule'!$K$21+'Year Schedule'!$L$21)</f>
        <v>#VALUE!</v>
      </c>
      <c r="U323" s="0" t="e">
        <f aca="true">MAX(0,T323*(1+(_xlfn.NORM.INV(RAND(),Inputs!$D$39,Inputs!$C$39)))-'Year Schedule'!$K$22+'Year Schedule'!$L$22)</f>
        <v>#VALUE!</v>
      </c>
      <c r="V323" s="0" t="e">
        <f aca="true">MAX(0,U323*(1+(_xlfn.NORM.INV(RAND(),Inputs!$D$39,Inputs!$C$39)))-'Year Schedule'!$K$23+'Year Schedule'!$L$23)</f>
        <v>#VALUE!</v>
      </c>
      <c r="W323" s="0" t="e">
        <f aca="true">MAX(0,V323*(1+(_xlfn.NORM.INV(RAND(),Inputs!$D$39,Inputs!$C$39)))-'Year Schedule'!$K$24+'Year Schedule'!$L$24)</f>
        <v>#VALUE!</v>
      </c>
      <c r="X323" s="0" t="e">
        <f aca="true">MAX(0,W323*(1+(_xlfn.NORM.INV(RAND(),Inputs!$D$39,Inputs!$C$39)))-'Year Schedule'!$K$25+'Year Schedule'!$L$25)</f>
        <v>#VALUE!</v>
      </c>
      <c r="Y323" s="0" t="e">
        <f aca="true">MAX(0,X323*(1+(_xlfn.NORM.INV(RAND(),Inputs!$D$39,Inputs!$C$39)))-'Year Schedule'!$K$26+'Year Schedule'!$L$26)</f>
        <v>#VALUE!</v>
      </c>
      <c r="Z323" s="0" t="e">
        <f aca="true">MAX(0,Y323*(1+(_xlfn.NORM.INV(RAND(),Inputs!$D$39,Inputs!$C$39)))-'Year Schedule'!$K$27+'Year Schedule'!$L$27)</f>
        <v>#VALUE!</v>
      </c>
      <c r="AA323" s="0" t="e">
        <f aca="true">MAX(0,Z323*(1+(_xlfn.NORM.INV(RAND(),Inputs!$D$39,Inputs!$C$39)))-'Year Schedule'!$K$28+'Year Schedule'!$L$28)</f>
        <v>#VALUE!</v>
      </c>
      <c r="AB323" s="0" t="e">
        <f aca="true">MAX(0,AA323*(1+(_xlfn.NORM.INV(RAND(),Inputs!$D$39,Inputs!$C$39)))-'Year Schedule'!$K$29+'Year Schedule'!$L$29)</f>
        <v>#VALUE!</v>
      </c>
      <c r="AC323" s="0" t="e">
        <f aca="true">MAX(0,AB323*(1+(_xlfn.NORM.INV(RAND(),Inputs!$D$39,Inputs!$C$39)))-'Year Schedule'!$K$30+'Year Schedule'!$L$30)</f>
        <v>#VALUE!</v>
      </c>
      <c r="AD323" s="0" t="e">
        <f aca="true">MAX(0,AC323*(1+(_xlfn.NORM.INV(RAND(),Inputs!$D$39,Inputs!$C$39)))-'Year Schedule'!$K$31+'Year Schedule'!$L$31)</f>
        <v>#VALUE!</v>
      </c>
      <c r="AE323" s="0" t="e">
        <f aca="true">MAX(0,AD323*(1+(_xlfn.NORM.INV(RAND(),Inputs!$D$39,Inputs!$C$39)))-'Year Schedule'!$K$32+'Year Schedule'!$L$32)</f>
        <v>#VALUE!</v>
      </c>
      <c r="AF323" s="0" t="e">
        <f aca="true">MAX(0,AE323*(1+(_xlfn.NORM.INV(RAND(),Inputs!$D$39,Inputs!$C$39)))-'Year Schedule'!$K$33+'Year Schedule'!$L$33)</f>
        <v>#VALUE!</v>
      </c>
      <c r="AG323" s="0" t="e">
        <f aca="true">MAX(0,AF323*(1+(_xlfn.NORM.INV(RAND(),Inputs!$D$39,Inputs!$C$39)))-'Year Schedule'!$K$34+'Year Schedule'!$L$34)</f>
        <v>#VALUE!</v>
      </c>
      <c r="AH323" s="0" t="e">
        <f aca="true">MAX(0,AG323*(1+(_xlfn.NORM.INV(RAND(),Inputs!$D$39,Inputs!$C$39)))-'Year Schedule'!$K$35+'Year Schedule'!$L$35)</f>
        <v>#VALUE!</v>
      </c>
      <c r="AI323" s="0" t="e">
        <f aca="true">MAX(0,AH323*(1+(_xlfn.NORM.INV(RAND(),Inputs!$D$39,Inputs!$C$39)))-'Year Schedule'!$K$36+'Year Schedule'!$L$36)</f>
        <v>#VALUE!</v>
      </c>
      <c r="AJ323" s="0" t="e">
        <f aca="true">MAX(0,AI323*(1+(_xlfn.NORM.INV(RAND(),Inputs!$D$39,Inputs!$C$39)))-'Year Schedule'!$K$37+'Year Schedule'!$L$37)</f>
        <v>#VALUE!</v>
      </c>
      <c r="AK323" s="0" t="e">
        <f aca="true">MAX(0,AJ323*(1+(_xlfn.NORM.INV(RAND(),Inputs!$D$39,Inputs!$C$39)))-'Year Schedule'!$K$38+'Year Schedule'!$L$38)</f>
        <v>#VALUE!</v>
      </c>
      <c r="AL323" s="0" t="e">
        <f aca="true">MAX(0,AK323*(1+(_xlfn.NORM.INV(RAND(),Inputs!$D$39,Inputs!$C$39)))-'Year Schedule'!$K$39+'Year Schedule'!$L$39)</f>
        <v>#VALUE!</v>
      </c>
      <c r="AM323" s="0" t="e">
        <f aca="true">MAX(0,AL323*(1+(_xlfn.NORM.INV(RAND(),Inputs!$D$39,Inputs!$C$39)))-'Year Schedule'!$K$40+'Year Schedule'!$L$40)</f>
        <v>#VALUE!</v>
      </c>
      <c r="AN323" s="0" t="e">
        <f aca="true">MAX(0,AM323*(1+(_xlfn.NORM.INV(RAND(),Inputs!$D$39,Inputs!$C$39)))-'Year Schedule'!$K$41+'Year Schedule'!$L$41)</f>
        <v>#VALUE!</v>
      </c>
      <c r="AO323" s="0" t="e">
        <f aca="true">MAX(0,AN323*(1+(_xlfn.NORM.INV(RAND(),Inputs!$D$39,Inputs!$C$39)))-'Year Schedule'!$K$42+'Year Schedule'!$L$42)</f>
        <v>#VALUE!</v>
      </c>
      <c r="AP323" s="0" t="e">
        <f aca="true">MAX(0,AO323*(1+(_xlfn.NORM.INV(RAND(),Inputs!$D$39,Inputs!$C$39)))-'Year Schedule'!$K$43+'Year Schedule'!$L$43)</f>
        <v>#VALUE!</v>
      </c>
      <c r="AQ323" s="0" t="e">
        <f aca="true">MAX(0,AP323*(1+(_xlfn.NORM.INV(RAND(),Inputs!$D$39,Inputs!$C$39)))-'Year Schedule'!$K$44+'Year Schedule'!$L$44)</f>
        <v>#VALUE!</v>
      </c>
      <c r="AR323" s="0" t="e">
        <f aca="true">MAX(0,AQ323*(1+(_xlfn.NORM.INV(RAND(),Inputs!$D$39,Inputs!$C$39)))-'Year Schedule'!$K$45+'Year Schedule'!$L$45)</f>
        <v>#VALUE!</v>
      </c>
      <c r="AS323" s="0" t="e">
        <f aca="true">MAX(0,AR323*(1+(_xlfn.NORM.INV(RAND(),Inputs!$D$39,Inputs!$C$39)))-'Year Schedule'!$K$46+'Year Schedule'!$L$46)</f>
        <v>#VALUE!</v>
      </c>
      <c r="AT323" s="0" t="e">
        <f aca="true">MAX(0,AS323*(1+(_xlfn.NORM.INV(RAND(),Inputs!$D$39,Inputs!$C$39)))-'Year Schedule'!$K$47+'Year Schedule'!$L$47)</f>
        <v>#VALUE!</v>
      </c>
      <c r="AU323" s="0" t="e">
        <f aca="true">MAX(0,AT323*(1+(_xlfn.NORM.INV(RAND(),Inputs!$D$39,Inputs!$C$39)))-'Year Schedule'!$K$48+'Year Schedule'!$L$48)</f>
        <v>#VALUE!</v>
      </c>
      <c r="AV323" s="0" t="e">
        <f aca="true">MAX(0,AU323*(1+(_xlfn.NORM.INV(RAND(),Inputs!$D$39,Inputs!$C$39)))-'Year Schedule'!$K$49+'Year Schedule'!$L$49)</f>
        <v>#VALUE!</v>
      </c>
      <c r="AW323" s="0" t="e">
        <f aca="true">MAX(0,AV323*(1+(_xlfn.NORM.INV(RAND(),Inputs!$D$39,Inputs!$C$39)))-'Year Schedule'!$K$50+'Year Schedule'!$L$50)</f>
        <v>#VALUE!</v>
      </c>
      <c r="AX323" s="0" t="e">
        <f aca="true">MAX(0,AW323*(1+(_xlfn.NORM.INV(RAND(),Inputs!$D$39,Inputs!$C$39)))-'Year Schedule'!$K$51+'Year Schedule'!$L$51)</f>
        <v>#VALUE!</v>
      </c>
      <c r="AY323" s="0" t="e">
        <f aca="true">MAX(0,AX323*(1+(_xlfn.NORM.INV(RAND(),Inputs!$D$39,Inputs!$C$39)))-'Year Schedule'!$K$52+'Year Schedule'!$L$52)</f>
        <v>#VALUE!</v>
      </c>
      <c r="AZ323" s="0" t="e">
        <f aca="true">MAX(0,AY323*(1+(_xlfn.NORM.INV(RAND(),Inputs!$D$39,Inputs!$C$39)))-'Year Schedule'!$K$53+'Year Schedule'!$L$53)</f>
        <v>#VALUE!</v>
      </c>
      <c r="BA323" s="0" t="e">
        <f aca="false">INDEX(C323:AZ323,1,Inputs!$C$6)</f>
        <v>#VALUE!</v>
      </c>
      <c r="BB323" s="0" t="n">
        <f aca="false">IFERROR(EXP(SUMPRODUCT(LN((C323:INDEX(C323:AZ323,1,Inputs!$C$6)+$C$1004:INDEX($C$1004:$AZ$1004,1,Inputs!$C$6))/B323:INDEX(B323:AY323,1,Inputs!$C$6)))/Inputs!$C$6)-1,-1)</f>
        <v>-1</v>
      </c>
    </row>
    <row r="324" customFormat="false" ht="15" hidden="false" customHeight="true" outlineLevel="0" collapsed="false">
      <c r="A324" s="0" t="n">
        <v>322</v>
      </c>
      <c r="B324" s="177" t="n">
        <f aca="false">Inputs!$C$38</f>
        <v>0</v>
      </c>
      <c r="C324" s="0" t="e">
        <f aca="true">MAX(0,B324*(1+(_xlfn.NORM.INV(RAND(),Inputs!$D$39,Inputs!$C$39)))-'Year Schedule'!$K$4+'Year Schedule'!$L$4)</f>
        <v>#VALUE!</v>
      </c>
      <c r="D324" s="0" t="e">
        <f aca="true">MAX(0,C324*(1+(_xlfn.NORM.INV(RAND(),Inputs!$D$39,Inputs!$C$39)))-'Year Schedule'!$K$5+'Year Schedule'!$L$5)</f>
        <v>#VALUE!</v>
      </c>
      <c r="E324" s="0" t="e">
        <f aca="true">MAX(0,D324*(1+(_xlfn.NORM.INV(RAND(),Inputs!$D$39,Inputs!$C$39)))-'Year Schedule'!$K$6+'Year Schedule'!$L$6)</f>
        <v>#VALUE!</v>
      </c>
      <c r="F324" s="0" t="e">
        <f aca="true">MAX(0,E324*(1+(_xlfn.NORM.INV(RAND(),Inputs!$D$39,Inputs!$C$39)))-'Year Schedule'!$K$7+'Year Schedule'!$L$7)</f>
        <v>#VALUE!</v>
      </c>
      <c r="G324" s="0" t="e">
        <f aca="true">MAX(0,F324*(1+(_xlfn.NORM.INV(RAND(),Inputs!$D$39,Inputs!$C$39)))-'Year Schedule'!$K$8+'Year Schedule'!$L$8)</f>
        <v>#VALUE!</v>
      </c>
      <c r="H324" s="0" t="e">
        <f aca="true">MAX(0,G324*(1+(_xlfn.NORM.INV(RAND(),Inputs!$D$39,Inputs!$C$39)))-'Year Schedule'!$K$9+'Year Schedule'!$L$9)</f>
        <v>#VALUE!</v>
      </c>
      <c r="I324" s="0" t="e">
        <f aca="true">MAX(0,H324*(1+(_xlfn.NORM.INV(RAND(),Inputs!$D$39,Inputs!$C$39)))-'Year Schedule'!$K$10+'Year Schedule'!$L$10)</f>
        <v>#VALUE!</v>
      </c>
      <c r="J324" s="0" t="e">
        <f aca="true">MAX(0,I324*(1+(_xlfn.NORM.INV(RAND(),Inputs!$D$39,Inputs!$C$39)))-'Year Schedule'!$K$11+'Year Schedule'!$L$11)</f>
        <v>#VALUE!</v>
      </c>
      <c r="K324" s="0" t="e">
        <f aca="true">MAX(0,J324*(1+(_xlfn.NORM.INV(RAND(),Inputs!$D$39,Inputs!$C$39)))-'Year Schedule'!$K$12+'Year Schedule'!$L$12)</f>
        <v>#VALUE!</v>
      </c>
      <c r="L324" s="0" t="e">
        <f aca="true">MAX(0,K324*(1+(_xlfn.NORM.INV(RAND(),Inputs!$D$39,Inputs!$C$39)))-'Year Schedule'!$K$13+'Year Schedule'!$L$13)</f>
        <v>#VALUE!</v>
      </c>
      <c r="M324" s="0" t="e">
        <f aca="true">MAX(0,L324*(1+(_xlfn.NORM.INV(RAND(),Inputs!$D$39,Inputs!$C$39)))-'Year Schedule'!$K$14+'Year Schedule'!$L$14)</f>
        <v>#VALUE!</v>
      </c>
      <c r="N324" s="0" t="e">
        <f aca="true">MAX(0,M324*(1+(_xlfn.NORM.INV(RAND(),Inputs!$D$39,Inputs!$C$39)))-'Year Schedule'!$K$15+'Year Schedule'!$L$15)</f>
        <v>#VALUE!</v>
      </c>
      <c r="O324" s="0" t="e">
        <f aca="true">MAX(0,N324*(1+(_xlfn.NORM.INV(RAND(),Inputs!$D$39,Inputs!$C$39)))-'Year Schedule'!$K$16+'Year Schedule'!$L$16)</f>
        <v>#VALUE!</v>
      </c>
      <c r="P324" s="0" t="e">
        <f aca="true">MAX(0,O324*(1+(_xlfn.NORM.INV(RAND(),Inputs!$D$39,Inputs!$C$39)))-'Year Schedule'!$K$17+'Year Schedule'!$L$17)</f>
        <v>#VALUE!</v>
      </c>
      <c r="Q324" s="0" t="e">
        <f aca="true">MAX(0,P324*(1+(_xlfn.NORM.INV(RAND(),Inputs!$D$39,Inputs!$C$39)))-'Year Schedule'!$K$18+'Year Schedule'!$L$18)</f>
        <v>#VALUE!</v>
      </c>
      <c r="R324" s="0" t="e">
        <f aca="true">MAX(0,Q324*(1+(_xlfn.NORM.INV(RAND(),Inputs!$D$39,Inputs!$C$39)))-'Year Schedule'!$K$19+'Year Schedule'!$L$19)</f>
        <v>#VALUE!</v>
      </c>
      <c r="S324" s="0" t="e">
        <f aca="true">MAX(0,R324*(1+(_xlfn.NORM.INV(RAND(),Inputs!$D$39,Inputs!$C$39)))-'Year Schedule'!$K$20+'Year Schedule'!$L$20)</f>
        <v>#VALUE!</v>
      </c>
      <c r="T324" s="0" t="e">
        <f aca="true">MAX(0,S324*(1+(_xlfn.NORM.INV(RAND(),Inputs!$D$39,Inputs!$C$39)))-'Year Schedule'!$K$21+'Year Schedule'!$L$21)</f>
        <v>#VALUE!</v>
      </c>
      <c r="U324" s="0" t="e">
        <f aca="true">MAX(0,T324*(1+(_xlfn.NORM.INV(RAND(),Inputs!$D$39,Inputs!$C$39)))-'Year Schedule'!$K$22+'Year Schedule'!$L$22)</f>
        <v>#VALUE!</v>
      </c>
      <c r="V324" s="0" t="e">
        <f aca="true">MAX(0,U324*(1+(_xlfn.NORM.INV(RAND(),Inputs!$D$39,Inputs!$C$39)))-'Year Schedule'!$K$23+'Year Schedule'!$L$23)</f>
        <v>#VALUE!</v>
      </c>
      <c r="W324" s="0" t="e">
        <f aca="true">MAX(0,V324*(1+(_xlfn.NORM.INV(RAND(),Inputs!$D$39,Inputs!$C$39)))-'Year Schedule'!$K$24+'Year Schedule'!$L$24)</f>
        <v>#VALUE!</v>
      </c>
      <c r="X324" s="0" t="e">
        <f aca="true">MAX(0,W324*(1+(_xlfn.NORM.INV(RAND(),Inputs!$D$39,Inputs!$C$39)))-'Year Schedule'!$K$25+'Year Schedule'!$L$25)</f>
        <v>#VALUE!</v>
      </c>
      <c r="Y324" s="0" t="e">
        <f aca="true">MAX(0,X324*(1+(_xlfn.NORM.INV(RAND(),Inputs!$D$39,Inputs!$C$39)))-'Year Schedule'!$K$26+'Year Schedule'!$L$26)</f>
        <v>#VALUE!</v>
      </c>
      <c r="Z324" s="0" t="e">
        <f aca="true">MAX(0,Y324*(1+(_xlfn.NORM.INV(RAND(),Inputs!$D$39,Inputs!$C$39)))-'Year Schedule'!$K$27+'Year Schedule'!$L$27)</f>
        <v>#VALUE!</v>
      </c>
      <c r="AA324" s="0" t="e">
        <f aca="true">MAX(0,Z324*(1+(_xlfn.NORM.INV(RAND(),Inputs!$D$39,Inputs!$C$39)))-'Year Schedule'!$K$28+'Year Schedule'!$L$28)</f>
        <v>#VALUE!</v>
      </c>
      <c r="AB324" s="0" t="e">
        <f aca="true">MAX(0,AA324*(1+(_xlfn.NORM.INV(RAND(),Inputs!$D$39,Inputs!$C$39)))-'Year Schedule'!$K$29+'Year Schedule'!$L$29)</f>
        <v>#VALUE!</v>
      </c>
      <c r="AC324" s="0" t="e">
        <f aca="true">MAX(0,AB324*(1+(_xlfn.NORM.INV(RAND(),Inputs!$D$39,Inputs!$C$39)))-'Year Schedule'!$K$30+'Year Schedule'!$L$30)</f>
        <v>#VALUE!</v>
      </c>
      <c r="AD324" s="0" t="e">
        <f aca="true">MAX(0,AC324*(1+(_xlfn.NORM.INV(RAND(),Inputs!$D$39,Inputs!$C$39)))-'Year Schedule'!$K$31+'Year Schedule'!$L$31)</f>
        <v>#VALUE!</v>
      </c>
      <c r="AE324" s="0" t="e">
        <f aca="true">MAX(0,AD324*(1+(_xlfn.NORM.INV(RAND(),Inputs!$D$39,Inputs!$C$39)))-'Year Schedule'!$K$32+'Year Schedule'!$L$32)</f>
        <v>#VALUE!</v>
      </c>
      <c r="AF324" s="0" t="e">
        <f aca="true">MAX(0,AE324*(1+(_xlfn.NORM.INV(RAND(),Inputs!$D$39,Inputs!$C$39)))-'Year Schedule'!$K$33+'Year Schedule'!$L$33)</f>
        <v>#VALUE!</v>
      </c>
      <c r="AG324" s="0" t="e">
        <f aca="true">MAX(0,AF324*(1+(_xlfn.NORM.INV(RAND(),Inputs!$D$39,Inputs!$C$39)))-'Year Schedule'!$K$34+'Year Schedule'!$L$34)</f>
        <v>#VALUE!</v>
      </c>
      <c r="AH324" s="0" t="e">
        <f aca="true">MAX(0,AG324*(1+(_xlfn.NORM.INV(RAND(),Inputs!$D$39,Inputs!$C$39)))-'Year Schedule'!$K$35+'Year Schedule'!$L$35)</f>
        <v>#VALUE!</v>
      </c>
      <c r="AI324" s="0" t="e">
        <f aca="true">MAX(0,AH324*(1+(_xlfn.NORM.INV(RAND(),Inputs!$D$39,Inputs!$C$39)))-'Year Schedule'!$K$36+'Year Schedule'!$L$36)</f>
        <v>#VALUE!</v>
      </c>
      <c r="AJ324" s="0" t="e">
        <f aca="true">MAX(0,AI324*(1+(_xlfn.NORM.INV(RAND(),Inputs!$D$39,Inputs!$C$39)))-'Year Schedule'!$K$37+'Year Schedule'!$L$37)</f>
        <v>#VALUE!</v>
      </c>
      <c r="AK324" s="0" t="e">
        <f aca="true">MAX(0,AJ324*(1+(_xlfn.NORM.INV(RAND(),Inputs!$D$39,Inputs!$C$39)))-'Year Schedule'!$K$38+'Year Schedule'!$L$38)</f>
        <v>#VALUE!</v>
      </c>
      <c r="AL324" s="0" t="e">
        <f aca="true">MAX(0,AK324*(1+(_xlfn.NORM.INV(RAND(),Inputs!$D$39,Inputs!$C$39)))-'Year Schedule'!$K$39+'Year Schedule'!$L$39)</f>
        <v>#VALUE!</v>
      </c>
      <c r="AM324" s="0" t="e">
        <f aca="true">MAX(0,AL324*(1+(_xlfn.NORM.INV(RAND(),Inputs!$D$39,Inputs!$C$39)))-'Year Schedule'!$K$40+'Year Schedule'!$L$40)</f>
        <v>#VALUE!</v>
      </c>
      <c r="AN324" s="0" t="e">
        <f aca="true">MAX(0,AM324*(1+(_xlfn.NORM.INV(RAND(),Inputs!$D$39,Inputs!$C$39)))-'Year Schedule'!$K$41+'Year Schedule'!$L$41)</f>
        <v>#VALUE!</v>
      </c>
      <c r="AO324" s="0" t="e">
        <f aca="true">MAX(0,AN324*(1+(_xlfn.NORM.INV(RAND(),Inputs!$D$39,Inputs!$C$39)))-'Year Schedule'!$K$42+'Year Schedule'!$L$42)</f>
        <v>#VALUE!</v>
      </c>
      <c r="AP324" s="0" t="e">
        <f aca="true">MAX(0,AO324*(1+(_xlfn.NORM.INV(RAND(),Inputs!$D$39,Inputs!$C$39)))-'Year Schedule'!$K$43+'Year Schedule'!$L$43)</f>
        <v>#VALUE!</v>
      </c>
      <c r="AQ324" s="0" t="e">
        <f aca="true">MAX(0,AP324*(1+(_xlfn.NORM.INV(RAND(),Inputs!$D$39,Inputs!$C$39)))-'Year Schedule'!$K$44+'Year Schedule'!$L$44)</f>
        <v>#VALUE!</v>
      </c>
      <c r="AR324" s="0" t="e">
        <f aca="true">MAX(0,AQ324*(1+(_xlfn.NORM.INV(RAND(),Inputs!$D$39,Inputs!$C$39)))-'Year Schedule'!$K$45+'Year Schedule'!$L$45)</f>
        <v>#VALUE!</v>
      </c>
      <c r="AS324" s="0" t="e">
        <f aca="true">MAX(0,AR324*(1+(_xlfn.NORM.INV(RAND(),Inputs!$D$39,Inputs!$C$39)))-'Year Schedule'!$K$46+'Year Schedule'!$L$46)</f>
        <v>#VALUE!</v>
      </c>
      <c r="AT324" s="0" t="e">
        <f aca="true">MAX(0,AS324*(1+(_xlfn.NORM.INV(RAND(),Inputs!$D$39,Inputs!$C$39)))-'Year Schedule'!$K$47+'Year Schedule'!$L$47)</f>
        <v>#VALUE!</v>
      </c>
      <c r="AU324" s="0" t="e">
        <f aca="true">MAX(0,AT324*(1+(_xlfn.NORM.INV(RAND(),Inputs!$D$39,Inputs!$C$39)))-'Year Schedule'!$K$48+'Year Schedule'!$L$48)</f>
        <v>#VALUE!</v>
      </c>
      <c r="AV324" s="0" t="e">
        <f aca="true">MAX(0,AU324*(1+(_xlfn.NORM.INV(RAND(),Inputs!$D$39,Inputs!$C$39)))-'Year Schedule'!$K$49+'Year Schedule'!$L$49)</f>
        <v>#VALUE!</v>
      </c>
      <c r="AW324" s="0" t="e">
        <f aca="true">MAX(0,AV324*(1+(_xlfn.NORM.INV(RAND(),Inputs!$D$39,Inputs!$C$39)))-'Year Schedule'!$K$50+'Year Schedule'!$L$50)</f>
        <v>#VALUE!</v>
      </c>
      <c r="AX324" s="0" t="e">
        <f aca="true">MAX(0,AW324*(1+(_xlfn.NORM.INV(RAND(),Inputs!$D$39,Inputs!$C$39)))-'Year Schedule'!$K$51+'Year Schedule'!$L$51)</f>
        <v>#VALUE!</v>
      </c>
      <c r="AY324" s="0" t="e">
        <f aca="true">MAX(0,AX324*(1+(_xlfn.NORM.INV(RAND(),Inputs!$D$39,Inputs!$C$39)))-'Year Schedule'!$K$52+'Year Schedule'!$L$52)</f>
        <v>#VALUE!</v>
      </c>
      <c r="AZ324" s="0" t="e">
        <f aca="true">MAX(0,AY324*(1+(_xlfn.NORM.INV(RAND(),Inputs!$D$39,Inputs!$C$39)))-'Year Schedule'!$K$53+'Year Schedule'!$L$53)</f>
        <v>#VALUE!</v>
      </c>
      <c r="BA324" s="0" t="e">
        <f aca="false">INDEX(C324:AZ324,1,Inputs!$C$6)</f>
        <v>#VALUE!</v>
      </c>
      <c r="BB324" s="0" t="n">
        <f aca="false">IFERROR(EXP(SUMPRODUCT(LN((C324:INDEX(C324:AZ324,1,Inputs!$C$6)+$C$1004:INDEX($C$1004:$AZ$1004,1,Inputs!$C$6))/B324:INDEX(B324:AY324,1,Inputs!$C$6)))/Inputs!$C$6)-1,-1)</f>
        <v>-1</v>
      </c>
    </row>
    <row r="325" customFormat="false" ht="15" hidden="false" customHeight="true" outlineLevel="0" collapsed="false">
      <c r="A325" s="0" t="n">
        <v>323</v>
      </c>
      <c r="B325" s="177" t="n">
        <f aca="false">Inputs!$C$38</f>
        <v>0</v>
      </c>
      <c r="C325" s="0" t="e">
        <f aca="true">MAX(0,B325*(1+(_xlfn.NORM.INV(RAND(),Inputs!$D$39,Inputs!$C$39)))-'Year Schedule'!$K$4+'Year Schedule'!$L$4)</f>
        <v>#VALUE!</v>
      </c>
      <c r="D325" s="0" t="e">
        <f aca="true">MAX(0,C325*(1+(_xlfn.NORM.INV(RAND(),Inputs!$D$39,Inputs!$C$39)))-'Year Schedule'!$K$5+'Year Schedule'!$L$5)</f>
        <v>#VALUE!</v>
      </c>
      <c r="E325" s="0" t="e">
        <f aca="true">MAX(0,D325*(1+(_xlfn.NORM.INV(RAND(),Inputs!$D$39,Inputs!$C$39)))-'Year Schedule'!$K$6+'Year Schedule'!$L$6)</f>
        <v>#VALUE!</v>
      </c>
      <c r="F325" s="0" t="e">
        <f aca="true">MAX(0,E325*(1+(_xlfn.NORM.INV(RAND(),Inputs!$D$39,Inputs!$C$39)))-'Year Schedule'!$K$7+'Year Schedule'!$L$7)</f>
        <v>#VALUE!</v>
      </c>
      <c r="G325" s="0" t="e">
        <f aca="true">MAX(0,F325*(1+(_xlfn.NORM.INV(RAND(),Inputs!$D$39,Inputs!$C$39)))-'Year Schedule'!$K$8+'Year Schedule'!$L$8)</f>
        <v>#VALUE!</v>
      </c>
      <c r="H325" s="0" t="e">
        <f aca="true">MAX(0,G325*(1+(_xlfn.NORM.INV(RAND(),Inputs!$D$39,Inputs!$C$39)))-'Year Schedule'!$K$9+'Year Schedule'!$L$9)</f>
        <v>#VALUE!</v>
      </c>
      <c r="I325" s="0" t="e">
        <f aca="true">MAX(0,H325*(1+(_xlfn.NORM.INV(RAND(),Inputs!$D$39,Inputs!$C$39)))-'Year Schedule'!$K$10+'Year Schedule'!$L$10)</f>
        <v>#VALUE!</v>
      </c>
      <c r="J325" s="0" t="e">
        <f aca="true">MAX(0,I325*(1+(_xlfn.NORM.INV(RAND(),Inputs!$D$39,Inputs!$C$39)))-'Year Schedule'!$K$11+'Year Schedule'!$L$11)</f>
        <v>#VALUE!</v>
      </c>
      <c r="K325" s="0" t="e">
        <f aca="true">MAX(0,J325*(1+(_xlfn.NORM.INV(RAND(),Inputs!$D$39,Inputs!$C$39)))-'Year Schedule'!$K$12+'Year Schedule'!$L$12)</f>
        <v>#VALUE!</v>
      </c>
      <c r="L325" s="0" t="e">
        <f aca="true">MAX(0,K325*(1+(_xlfn.NORM.INV(RAND(),Inputs!$D$39,Inputs!$C$39)))-'Year Schedule'!$K$13+'Year Schedule'!$L$13)</f>
        <v>#VALUE!</v>
      </c>
      <c r="M325" s="0" t="e">
        <f aca="true">MAX(0,L325*(1+(_xlfn.NORM.INV(RAND(),Inputs!$D$39,Inputs!$C$39)))-'Year Schedule'!$K$14+'Year Schedule'!$L$14)</f>
        <v>#VALUE!</v>
      </c>
      <c r="N325" s="0" t="e">
        <f aca="true">MAX(0,M325*(1+(_xlfn.NORM.INV(RAND(),Inputs!$D$39,Inputs!$C$39)))-'Year Schedule'!$K$15+'Year Schedule'!$L$15)</f>
        <v>#VALUE!</v>
      </c>
      <c r="O325" s="0" t="e">
        <f aca="true">MAX(0,N325*(1+(_xlfn.NORM.INV(RAND(),Inputs!$D$39,Inputs!$C$39)))-'Year Schedule'!$K$16+'Year Schedule'!$L$16)</f>
        <v>#VALUE!</v>
      </c>
      <c r="P325" s="0" t="e">
        <f aca="true">MAX(0,O325*(1+(_xlfn.NORM.INV(RAND(),Inputs!$D$39,Inputs!$C$39)))-'Year Schedule'!$K$17+'Year Schedule'!$L$17)</f>
        <v>#VALUE!</v>
      </c>
      <c r="Q325" s="0" t="e">
        <f aca="true">MAX(0,P325*(1+(_xlfn.NORM.INV(RAND(),Inputs!$D$39,Inputs!$C$39)))-'Year Schedule'!$K$18+'Year Schedule'!$L$18)</f>
        <v>#VALUE!</v>
      </c>
      <c r="R325" s="0" t="e">
        <f aca="true">MAX(0,Q325*(1+(_xlfn.NORM.INV(RAND(),Inputs!$D$39,Inputs!$C$39)))-'Year Schedule'!$K$19+'Year Schedule'!$L$19)</f>
        <v>#VALUE!</v>
      </c>
      <c r="S325" s="0" t="e">
        <f aca="true">MAX(0,R325*(1+(_xlfn.NORM.INV(RAND(),Inputs!$D$39,Inputs!$C$39)))-'Year Schedule'!$K$20+'Year Schedule'!$L$20)</f>
        <v>#VALUE!</v>
      </c>
      <c r="T325" s="0" t="e">
        <f aca="true">MAX(0,S325*(1+(_xlfn.NORM.INV(RAND(),Inputs!$D$39,Inputs!$C$39)))-'Year Schedule'!$K$21+'Year Schedule'!$L$21)</f>
        <v>#VALUE!</v>
      </c>
      <c r="U325" s="0" t="e">
        <f aca="true">MAX(0,T325*(1+(_xlfn.NORM.INV(RAND(),Inputs!$D$39,Inputs!$C$39)))-'Year Schedule'!$K$22+'Year Schedule'!$L$22)</f>
        <v>#VALUE!</v>
      </c>
      <c r="V325" s="0" t="e">
        <f aca="true">MAX(0,U325*(1+(_xlfn.NORM.INV(RAND(),Inputs!$D$39,Inputs!$C$39)))-'Year Schedule'!$K$23+'Year Schedule'!$L$23)</f>
        <v>#VALUE!</v>
      </c>
      <c r="W325" s="0" t="e">
        <f aca="true">MAX(0,V325*(1+(_xlfn.NORM.INV(RAND(),Inputs!$D$39,Inputs!$C$39)))-'Year Schedule'!$K$24+'Year Schedule'!$L$24)</f>
        <v>#VALUE!</v>
      </c>
      <c r="X325" s="0" t="e">
        <f aca="true">MAX(0,W325*(1+(_xlfn.NORM.INV(RAND(),Inputs!$D$39,Inputs!$C$39)))-'Year Schedule'!$K$25+'Year Schedule'!$L$25)</f>
        <v>#VALUE!</v>
      </c>
      <c r="Y325" s="0" t="e">
        <f aca="true">MAX(0,X325*(1+(_xlfn.NORM.INV(RAND(),Inputs!$D$39,Inputs!$C$39)))-'Year Schedule'!$K$26+'Year Schedule'!$L$26)</f>
        <v>#VALUE!</v>
      </c>
      <c r="Z325" s="0" t="e">
        <f aca="true">MAX(0,Y325*(1+(_xlfn.NORM.INV(RAND(),Inputs!$D$39,Inputs!$C$39)))-'Year Schedule'!$K$27+'Year Schedule'!$L$27)</f>
        <v>#VALUE!</v>
      </c>
      <c r="AA325" s="0" t="e">
        <f aca="true">MAX(0,Z325*(1+(_xlfn.NORM.INV(RAND(),Inputs!$D$39,Inputs!$C$39)))-'Year Schedule'!$K$28+'Year Schedule'!$L$28)</f>
        <v>#VALUE!</v>
      </c>
      <c r="AB325" s="0" t="e">
        <f aca="true">MAX(0,AA325*(1+(_xlfn.NORM.INV(RAND(),Inputs!$D$39,Inputs!$C$39)))-'Year Schedule'!$K$29+'Year Schedule'!$L$29)</f>
        <v>#VALUE!</v>
      </c>
      <c r="AC325" s="0" t="e">
        <f aca="true">MAX(0,AB325*(1+(_xlfn.NORM.INV(RAND(),Inputs!$D$39,Inputs!$C$39)))-'Year Schedule'!$K$30+'Year Schedule'!$L$30)</f>
        <v>#VALUE!</v>
      </c>
      <c r="AD325" s="0" t="e">
        <f aca="true">MAX(0,AC325*(1+(_xlfn.NORM.INV(RAND(),Inputs!$D$39,Inputs!$C$39)))-'Year Schedule'!$K$31+'Year Schedule'!$L$31)</f>
        <v>#VALUE!</v>
      </c>
      <c r="AE325" s="0" t="e">
        <f aca="true">MAX(0,AD325*(1+(_xlfn.NORM.INV(RAND(),Inputs!$D$39,Inputs!$C$39)))-'Year Schedule'!$K$32+'Year Schedule'!$L$32)</f>
        <v>#VALUE!</v>
      </c>
      <c r="AF325" s="0" t="e">
        <f aca="true">MAX(0,AE325*(1+(_xlfn.NORM.INV(RAND(),Inputs!$D$39,Inputs!$C$39)))-'Year Schedule'!$K$33+'Year Schedule'!$L$33)</f>
        <v>#VALUE!</v>
      </c>
      <c r="AG325" s="0" t="e">
        <f aca="true">MAX(0,AF325*(1+(_xlfn.NORM.INV(RAND(),Inputs!$D$39,Inputs!$C$39)))-'Year Schedule'!$K$34+'Year Schedule'!$L$34)</f>
        <v>#VALUE!</v>
      </c>
      <c r="AH325" s="0" t="e">
        <f aca="true">MAX(0,AG325*(1+(_xlfn.NORM.INV(RAND(),Inputs!$D$39,Inputs!$C$39)))-'Year Schedule'!$K$35+'Year Schedule'!$L$35)</f>
        <v>#VALUE!</v>
      </c>
      <c r="AI325" s="0" t="e">
        <f aca="true">MAX(0,AH325*(1+(_xlfn.NORM.INV(RAND(),Inputs!$D$39,Inputs!$C$39)))-'Year Schedule'!$K$36+'Year Schedule'!$L$36)</f>
        <v>#VALUE!</v>
      </c>
      <c r="AJ325" s="0" t="e">
        <f aca="true">MAX(0,AI325*(1+(_xlfn.NORM.INV(RAND(),Inputs!$D$39,Inputs!$C$39)))-'Year Schedule'!$K$37+'Year Schedule'!$L$37)</f>
        <v>#VALUE!</v>
      </c>
      <c r="AK325" s="0" t="e">
        <f aca="true">MAX(0,AJ325*(1+(_xlfn.NORM.INV(RAND(),Inputs!$D$39,Inputs!$C$39)))-'Year Schedule'!$K$38+'Year Schedule'!$L$38)</f>
        <v>#VALUE!</v>
      </c>
      <c r="AL325" s="0" t="e">
        <f aca="true">MAX(0,AK325*(1+(_xlfn.NORM.INV(RAND(),Inputs!$D$39,Inputs!$C$39)))-'Year Schedule'!$K$39+'Year Schedule'!$L$39)</f>
        <v>#VALUE!</v>
      </c>
      <c r="AM325" s="0" t="e">
        <f aca="true">MAX(0,AL325*(1+(_xlfn.NORM.INV(RAND(),Inputs!$D$39,Inputs!$C$39)))-'Year Schedule'!$K$40+'Year Schedule'!$L$40)</f>
        <v>#VALUE!</v>
      </c>
      <c r="AN325" s="0" t="e">
        <f aca="true">MAX(0,AM325*(1+(_xlfn.NORM.INV(RAND(),Inputs!$D$39,Inputs!$C$39)))-'Year Schedule'!$K$41+'Year Schedule'!$L$41)</f>
        <v>#VALUE!</v>
      </c>
      <c r="AO325" s="0" t="e">
        <f aca="true">MAX(0,AN325*(1+(_xlfn.NORM.INV(RAND(),Inputs!$D$39,Inputs!$C$39)))-'Year Schedule'!$K$42+'Year Schedule'!$L$42)</f>
        <v>#VALUE!</v>
      </c>
      <c r="AP325" s="0" t="e">
        <f aca="true">MAX(0,AO325*(1+(_xlfn.NORM.INV(RAND(),Inputs!$D$39,Inputs!$C$39)))-'Year Schedule'!$K$43+'Year Schedule'!$L$43)</f>
        <v>#VALUE!</v>
      </c>
      <c r="AQ325" s="0" t="e">
        <f aca="true">MAX(0,AP325*(1+(_xlfn.NORM.INV(RAND(),Inputs!$D$39,Inputs!$C$39)))-'Year Schedule'!$K$44+'Year Schedule'!$L$44)</f>
        <v>#VALUE!</v>
      </c>
      <c r="AR325" s="0" t="e">
        <f aca="true">MAX(0,AQ325*(1+(_xlfn.NORM.INV(RAND(),Inputs!$D$39,Inputs!$C$39)))-'Year Schedule'!$K$45+'Year Schedule'!$L$45)</f>
        <v>#VALUE!</v>
      </c>
      <c r="AS325" s="0" t="e">
        <f aca="true">MAX(0,AR325*(1+(_xlfn.NORM.INV(RAND(),Inputs!$D$39,Inputs!$C$39)))-'Year Schedule'!$K$46+'Year Schedule'!$L$46)</f>
        <v>#VALUE!</v>
      </c>
      <c r="AT325" s="0" t="e">
        <f aca="true">MAX(0,AS325*(1+(_xlfn.NORM.INV(RAND(),Inputs!$D$39,Inputs!$C$39)))-'Year Schedule'!$K$47+'Year Schedule'!$L$47)</f>
        <v>#VALUE!</v>
      </c>
      <c r="AU325" s="0" t="e">
        <f aca="true">MAX(0,AT325*(1+(_xlfn.NORM.INV(RAND(),Inputs!$D$39,Inputs!$C$39)))-'Year Schedule'!$K$48+'Year Schedule'!$L$48)</f>
        <v>#VALUE!</v>
      </c>
      <c r="AV325" s="0" t="e">
        <f aca="true">MAX(0,AU325*(1+(_xlfn.NORM.INV(RAND(),Inputs!$D$39,Inputs!$C$39)))-'Year Schedule'!$K$49+'Year Schedule'!$L$49)</f>
        <v>#VALUE!</v>
      </c>
      <c r="AW325" s="0" t="e">
        <f aca="true">MAX(0,AV325*(1+(_xlfn.NORM.INV(RAND(),Inputs!$D$39,Inputs!$C$39)))-'Year Schedule'!$K$50+'Year Schedule'!$L$50)</f>
        <v>#VALUE!</v>
      </c>
      <c r="AX325" s="0" t="e">
        <f aca="true">MAX(0,AW325*(1+(_xlfn.NORM.INV(RAND(),Inputs!$D$39,Inputs!$C$39)))-'Year Schedule'!$K$51+'Year Schedule'!$L$51)</f>
        <v>#VALUE!</v>
      </c>
      <c r="AY325" s="0" t="e">
        <f aca="true">MAX(0,AX325*(1+(_xlfn.NORM.INV(RAND(),Inputs!$D$39,Inputs!$C$39)))-'Year Schedule'!$K$52+'Year Schedule'!$L$52)</f>
        <v>#VALUE!</v>
      </c>
      <c r="AZ325" s="0" t="e">
        <f aca="true">MAX(0,AY325*(1+(_xlfn.NORM.INV(RAND(),Inputs!$D$39,Inputs!$C$39)))-'Year Schedule'!$K$53+'Year Schedule'!$L$53)</f>
        <v>#VALUE!</v>
      </c>
      <c r="BA325" s="0" t="e">
        <f aca="false">INDEX(C325:AZ325,1,Inputs!$C$6)</f>
        <v>#VALUE!</v>
      </c>
      <c r="BB325" s="0" t="n">
        <f aca="false">IFERROR(EXP(SUMPRODUCT(LN((C325:INDEX(C325:AZ325,1,Inputs!$C$6)+$C$1004:INDEX($C$1004:$AZ$1004,1,Inputs!$C$6))/B325:INDEX(B325:AY325,1,Inputs!$C$6)))/Inputs!$C$6)-1,-1)</f>
        <v>-1</v>
      </c>
    </row>
    <row r="326" customFormat="false" ht="15" hidden="false" customHeight="true" outlineLevel="0" collapsed="false">
      <c r="A326" s="0" t="n">
        <v>324</v>
      </c>
      <c r="B326" s="177" t="n">
        <f aca="false">Inputs!$C$38</f>
        <v>0</v>
      </c>
      <c r="C326" s="0" t="e">
        <f aca="true">MAX(0,B326*(1+(_xlfn.NORM.INV(RAND(),Inputs!$D$39,Inputs!$C$39)))-'Year Schedule'!$K$4+'Year Schedule'!$L$4)</f>
        <v>#VALUE!</v>
      </c>
      <c r="D326" s="0" t="e">
        <f aca="true">MAX(0,C326*(1+(_xlfn.NORM.INV(RAND(),Inputs!$D$39,Inputs!$C$39)))-'Year Schedule'!$K$5+'Year Schedule'!$L$5)</f>
        <v>#VALUE!</v>
      </c>
      <c r="E326" s="0" t="e">
        <f aca="true">MAX(0,D326*(1+(_xlfn.NORM.INV(RAND(),Inputs!$D$39,Inputs!$C$39)))-'Year Schedule'!$K$6+'Year Schedule'!$L$6)</f>
        <v>#VALUE!</v>
      </c>
      <c r="F326" s="0" t="e">
        <f aca="true">MAX(0,E326*(1+(_xlfn.NORM.INV(RAND(),Inputs!$D$39,Inputs!$C$39)))-'Year Schedule'!$K$7+'Year Schedule'!$L$7)</f>
        <v>#VALUE!</v>
      </c>
      <c r="G326" s="0" t="e">
        <f aca="true">MAX(0,F326*(1+(_xlfn.NORM.INV(RAND(),Inputs!$D$39,Inputs!$C$39)))-'Year Schedule'!$K$8+'Year Schedule'!$L$8)</f>
        <v>#VALUE!</v>
      </c>
      <c r="H326" s="0" t="e">
        <f aca="true">MAX(0,G326*(1+(_xlfn.NORM.INV(RAND(),Inputs!$D$39,Inputs!$C$39)))-'Year Schedule'!$K$9+'Year Schedule'!$L$9)</f>
        <v>#VALUE!</v>
      </c>
      <c r="I326" s="0" t="e">
        <f aca="true">MAX(0,H326*(1+(_xlfn.NORM.INV(RAND(),Inputs!$D$39,Inputs!$C$39)))-'Year Schedule'!$K$10+'Year Schedule'!$L$10)</f>
        <v>#VALUE!</v>
      </c>
      <c r="J326" s="0" t="e">
        <f aca="true">MAX(0,I326*(1+(_xlfn.NORM.INV(RAND(),Inputs!$D$39,Inputs!$C$39)))-'Year Schedule'!$K$11+'Year Schedule'!$L$11)</f>
        <v>#VALUE!</v>
      </c>
      <c r="K326" s="0" t="e">
        <f aca="true">MAX(0,J326*(1+(_xlfn.NORM.INV(RAND(),Inputs!$D$39,Inputs!$C$39)))-'Year Schedule'!$K$12+'Year Schedule'!$L$12)</f>
        <v>#VALUE!</v>
      </c>
      <c r="L326" s="0" t="e">
        <f aca="true">MAX(0,K326*(1+(_xlfn.NORM.INV(RAND(),Inputs!$D$39,Inputs!$C$39)))-'Year Schedule'!$K$13+'Year Schedule'!$L$13)</f>
        <v>#VALUE!</v>
      </c>
      <c r="M326" s="0" t="e">
        <f aca="true">MAX(0,L326*(1+(_xlfn.NORM.INV(RAND(),Inputs!$D$39,Inputs!$C$39)))-'Year Schedule'!$K$14+'Year Schedule'!$L$14)</f>
        <v>#VALUE!</v>
      </c>
      <c r="N326" s="0" t="e">
        <f aca="true">MAX(0,M326*(1+(_xlfn.NORM.INV(RAND(),Inputs!$D$39,Inputs!$C$39)))-'Year Schedule'!$K$15+'Year Schedule'!$L$15)</f>
        <v>#VALUE!</v>
      </c>
      <c r="O326" s="0" t="e">
        <f aca="true">MAX(0,N326*(1+(_xlfn.NORM.INV(RAND(),Inputs!$D$39,Inputs!$C$39)))-'Year Schedule'!$K$16+'Year Schedule'!$L$16)</f>
        <v>#VALUE!</v>
      </c>
      <c r="P326" s="0" t="e">
        <f aca="true">MAX(0,O326*(1+(_xlfn.NORM.INV(RAND(),Inputs!$D$39,Inputs!$C$39)))-'Year Schedule'!$K$17+'Year Schedule'!$L$17)</f>
        <v>#VALUE!</v>
      </c>
      <c r="Q326" s="0" t="e">
        <f aca="true">MAX(0,P326*(1+(_xlfn.NORM.INV(RAND(),Inputs!$D$39,Inputs!$C$39)))-'Year Schedule'!$K$18+'Year Schedule'!$L$18)</f>
        <v>#VALUE!</v>
      </c>
      <c r="R326" s="0" t="e">
        <f aca="true">MAX(0,Q326*(1+(_xlfn.NORM.INV(RAND(),Inputs!$D$39,Inputs!$C$39)))-'Year Schedule'!$K$19+'Year Schedule'!$L$19)</f>
        <v>#VALUE!</v>
      </c>
      <c r="S326" s="0" t="e">
        <f aca="true">MAX(0,R326*(1+(_xlfn.NORM.INV(RAND(),Inputs!$D$39,Inputs!$C$39)))-'Year Schedule'!$K$20+'Year Schedule'!$L$20)</f>
        <v>#VALUE!</v>
      </c>
      <c r="T326" s="0" t="e">
        <f aca="true">MAX(0,S326*(1+(_xlfn.NORM.INV(RAND(),Inputs!$D$39,Inputs!$C$39)))-'Year Schedule'!$K$21+'Year Schedule'!$L$21)</f>
        <v>#VALUE!</v>
      </c>
      <c r="U326" s="0" t="e">
        <f aca="true">MAX(0,T326*(1+(_xlfn.NORM.INV(RAND(),Inputs!$D$39,Inputs!$C$39)))-'Year Schedule'!$K$22+'Year Schedule'!$L$22)</f>
        <v>#VALUE!</v>
      </c>
      <c r="V326" s="0" t="e">
        <f aca="true">MAX(0,U326*(1+(_xlfn.NORM.INV(RAND(),Inputs!$D$39,Inputs!$C$39)))-'Year Schedule'!$K$23+'Year Schedule'!$L$23)</f>
        <v>#VALUE!</v>
      </c>
      <c r="W326" s="0" t="e">
        <f aca="true">MAX(0,V326*(1+(_xlfn.NORM.INV(RAND(),Inputs!$D$39,Inputs!$C$39)))-'Year Schedule'!$K$24+'Year Schedule'!$L$24)</f>
        <v>#VALUE!</v>
      </c>
      <c r="X326" s="0" t="e">
        <f aca="true">MAX(0,W326*(1+(_xlfn.NORM.INV(RAND(),Inputs!$D$39,Inputs!$C$39)))-'Year Schedule'!$K$25+'Year Schedule'!$L$25)</f>
        <v>#VALUE!</v>
      </c>
      <c r="Y326" s="0" t="e">
        <f aca="true">MAX(0,X326*(1+(_xlfn.NORM.INV(RAND(),Inputs!$D$39,Inputs!$C$39)))-'Year Schedule'!$K$26+'Year Schedule'!$L$26)</f>
        <v>#VALUE!</v>
      </c>
      <c r="Z326" s="0" t="e">
        <f aca="true">MAX(0,Y326*(1+(_xlfn.NORM.INV(RAND(),Inputs!$D$39,Inputs!$C$39)))-'Year Schedule'!$K$27+'Year Schedule'!$L$27)</f>
        <v>#VALUE!</v>
      </c>
      <c r="AA326" s="0" t="e">
        <f aca="true">MAX(0,Z326*(1+(_xlfn.NORM.INV(RAND(),Inputs!$D$39,Inputs!$C$39)))-'Year Schedule'!$K$28+'Year Schedule'!$L$28)</f>
        <v>#VALUE!</v>
      </c>
      <c r="AB326" s="0" t="e">
        <f aca="true">MAX(0,AA326*(1+(_xlfn.NORM.INV(RAND(),Inputs!$D$39,Inputs!$C$39)))-'Year Schedule'!$K$29+'Year Schedule'!$L$29)</f>
        <v>#VALUE!</v>
      </c>
      <c r="AC326" s="0" t="e">
        <f aca="true">MAX(0,AB326*(1+(_xlfn.NORM.INV(RAND(),Inputs!$D$39,Inputs!$C$39)))-'Year Schedule'!$K$30+'Year Schedule'!$L$30)</f>
        <v>#VALUE!</v>
      </c>
      <c r="AD326" s="0" t="e">
        <f aca="true">MAX(0,AC326*(1+(_xlfn.NORM.INV(RAND(),Inputs!$D$39,Inputs!$C$39)))-'Year Schedule'!$K$31+'Year Schedule'!$L$31)</f>
        <v>#VALUE!</v>
      </c>
      <c r="AE326" s="0" t="e">
        <f aca="true">MAX(0,AD326*(1+(_xlfn.NORM.INV(RAND(),Inputs!$D$39,Inputs!$C$39)))-'Year Schedule'!$K$32+'Year Schedule'!$L$32)</f>
        <v>#VALUE!</v>
      </c>
      <c r="AF326" s="0" t="e">
        <f aca="true">MAX(0,AE326*(1+(_xlfn.NORM.INV(RAND(),Inputs!$D$39,Inputs!$C$39)))-'Year Schedule'!$K$33+'Year Schedule'!$L$33)</f>
        <v>#VALUE!</v>
      </c>
      <c r="AG326" s="0" t="e">
        <f aca="true">MAX(0,AF326*(1+(_xlfn.NORM.INV(RAND(),Inputs!$D$39,Inputs!$C$39)))-'Year Schedule'!$K$34+'Year Schedule'!$L$34)</f>
        <v>#VALUE!</v>
      </c>
      <c r="AH326" s="0" t="e">
        <f aca="true">MAX(0,AG326*(1+(_xlfn.NORM.INV(RAND(),Inputs!$D$39,Inputs!$C$39)))-'Year Schedule'!$K$35+'Year Schedule'!$L$35)</f>
        <v>#VALUE!</v>
      </c>
      <c r="AI326" s="0" t="e">
        <f aca="true">MAX(0,AH326*(1+(_xlfn.NORM.INV(RAND(),Inputs!$D$39,Inputs!$C$39)))-'Year Schedule'!$K$36+'Year Schedule'!$L$36)</f>
        <v>#VALUE!</v>
      </c>
      <c r="AJ326" s="0" t="e">
        <f aca="true">MAX(0,AI326*(1+(_xlfn.NORM.INV(RAND(),Inputs!$D$39,Inputs!$C$39)))-'Year Schedule'!$K$37+'Year Schedule'!$L$37)</f>
        <v>#VALUE!</v>
      </c>
      <c r="AK326" s="0" t="e">
        <f aca="true">MAX(0,AJ326*(1+(_xlfn.NORM.INV(RAND(),Inputs!$D$39,Inputs!$C$39)))-'Year Schedule'!$K$38+'Year Schedule'!$L$38)</f>
        <v>#VALUE!</v>
      </c>
      <c r="AL326" s="0" t="e">
        <f aca="true">MAX(0,AK326*(1+(_xlfn.NORM.INV(RAND(),Inputs!$D$39,Inputs!$C$39)))-'Year Schedule'!$K$39+'Year Schedule'!$L$39)</f>
        <v>#VALUE!</v>
      </c>
      <c r="AM326" s="0" t="e">
        <f aca="true">MAX(0,AL326*(1+(_xlfn.NORM.INV(RAND(),Inputs!$D$39,Inputs!$C$39)))-'Year Schedule'!$K$40+'Year Schedule'!$L$40)</f>
        <v>#VALUE!</v>
      </c>
      <c r="AN326" s="0" t="e">
        <f aca="true">MAX(0,AM326*(1+(_xlfn.NORM.INV(RAND(),Inputs!$D$39,Inputs!$C$39)))-'Year Schedule'!$K$41+'Year Schedule'!$L$41)</f>
        <v>#VALUE!</v>
      </c>
      <c r="AO326" s="0" t="e">
        <f aca="true">MAX(0,AN326*(1+(_xlfn.NORM.INV(RAND(),Inputs!$D$39,Inputs!$C$39)))-'Year Schedule'!$K$42+'Year Schedule'!$L$42)</f>
        <v>#VALUE!</v>
      </c>
      <c r="AP326" s="0" t="e">
        <f aca="true">MAX(0,AO326*(1+(_xlfn.NORM.INV(RAND(),Inputs!$D$39,Inputs!$C$39)))-'Year Schedule'!$K$43+'Year Schedule'!$L$43)</f>
        <v>#VALUE!</v>
      </c>
      <c r="AQ326" s="0" t="e">
        <f aca="true">MAX(0,AP326*(1+(_xlfn.NORM.INV(RAND(),Inputs!$D$39,Inputs!$C$39)))-'Year Schedule'!$K$44+'Year Schedule'!$L$44)</f>
        <v>#VALUE!</v>
      </c>
      <c r="AR326" s="0" t="e">
        <f aca="true">MAX(0,AQ326*(1+(_xlfn.NORM.INV(RAND(),Inputs!$D$39,Inputs!$C$39)))-'Year Schedule'!$K$45+'Year Schedule'!$L$45)</f>
        <v>#VALUE!</v>
      </c>
      <c r="AS326" s="0" t="e">
        <f aca="true">MAX(0,AR326*(1+(_xlfn.NORM.INV(RAND(),Inputs!$D$39,Inputs!$C$39)))-'Year Schedule'!$K$46+'Year Schedule'!$L$46)</f>
        <v>#VALUE!</v>
      </c>
      <c r="AT326" s="0" t="e">
        <f aca="true">MAX(0,AS326*(1+(_xlfn.NORM.INV(RAND(),Inputs!$D$39,Inputs!$C$39)))-'Year Schedule'!$K$47+'Year Schedule'!$L$47)</f>
        <v>#VALUE!</v>
      </c>
      <c r="AU326" s="0" t="e">
        <f aca="true">MAX(0,AT326*(1+(_xlfn.NORM.INV(RAND(),Inputs!$D$39,Inputs!$C$39)))-'Year Schedule'!$K$48+'Year Schedule'!$L$48)</f>
        <v>#VALUE!</v>
      </c>
      <c r="AV326" s="0" t="e">
        <f aca="true">MAX(0,AU326*(1+(_xlfn.NORM.INV(RAND(),Inputs!$D$39,Inputs!$C$39)))-'Year Schedule'!$K$49+'Year Schedule'!$L$49)</f>
        <v>#VALUE!</v>
      </c>
      <c r="AW326" s="0" t="e">
        <f aca="true">MAX(0,AV326*(1+(_xlfn.NORM.INV(RAND(),Inputs!$D$39,Inputs!$C$39)))-'Year Schedule'!$K$50+'Year Schedule'!$L$50)</f>
        <v>#VALUE!</v>
      </c>
      <c r="AX326" s="0" t="e">
        <f aca="true">MAX(0,AW326*(1+(_xlfn.NORM.INV(RAND(),Inputs!$D$39,Inputs!$C$39)))-'Year Schedule'!$K$51+'Year Schedule'!$L$51)</f>
        <v>#VALUE!</v>
      </c>
      <c r="AY326" s="0" t="e">
        <f aca="true">MAX(0,AX326*(1+(_xlfn.NORM.INV(RAND(),Inputs!$D$39,Inputs!$C$39)))-'Year Schedule'!$K$52+'Year Schedule'!$L$52)</f>
        <v>#VALUE!</v>
      </c>
      <c r="AZ326" s="0" t="e">
        <f aca="true">MAX(0,AY326*(1+(_xlfn.NORM.INV(RAND(),Inputs!$D$39,Inputs!$C$39)))-'Year Schedule'!$K$53+'Year Schedule'!$L$53)</f>
        <v>#VALUE!</v>
      </c>
      <c r="BA326" s="0" t="e">
        <f aca="false">INDEX(C326:AZ326,1,Inputs!$C$6)</f>
        <v>#VALUE!</v>
      </c>
      <c r="BB326" s="0" t="n">
        <f aca="false">IFERROR(EXP(SUMPRODUCT(LN((C326:INDEX(C326:AZ326,1,Inputs!$C$6)+$C$1004:INDEX($C$1004:$AZ$1004,1,Inputs!$C$6))/B326:INDEX(B326:AY326,1,Inputs!$C$6)))/Inputs!$C$6)-1,-1)</f>
        <v>-1</v>
      </c>
    </row>
    <row r="327" customFormat="false" ht="15" hidden="false" customHeight="true" outlineLevel="0" collapsed="false">
      <c r="A327" s="0" t="n">
        <v>325</v>
      </c>
      <c r="B327" s="177" t="n">
        <f aca="false">Inputs!$C$38</f>
        <v>0</v>
      </c>
      <c r="C327" s="0" t="e">
        <f aca="true">MAX(0,B327*(1+(_xlfn.NORM.INV(RAND(),Inputs!$D$39,Inputs!$C$39)))-'Year Schedule'!$K$4+'Year Schedule'!$L$4)</f>
        <v>#VALUE!</v>
      </c>
      <c r="D327" s="0" t="e">
        <f aca="true">MAX(0,C327*(1+(_xlfn.NORM.INV(RAND(),Inputs!$D$39,Inputs!$C$39)))-'Year Schedule'!$K$5+'Year Schedule'!$L$5)</f>
        <v>#VALUE!</v>
      </c>
      <c r="E327" s="0" t="e">
        <f aca="true">MAX(0,D327*(1+(_xlfn.NORM.INV(RAND(),Inputs!$D$39,Inputs!$C$39)))-'Year Schedule'!$K$6+'Year Schedule'!$L$6)</f>
        <v>#VALUE!</v>
      </c>
      <c r="F327" s="0" t="e">
        <f aca="true">MAX(0,E327*(1+(_xlfn.NORM.INV(RAND(),Inputs!$D$39,Inputs!$C$39)))-'Year Schedule'!$K$7+'Year Schedule'!$L$7)</f>
        <v>#VALUE!</v>
      </c>
      <c r="G327" s="0" t="e">
        <f aca="true">MAX(0,F327*(1+(_xlfn.NORM.INV(RAND(),Inputs!$D$39,Inputs!$C$39)))-'Year Schedule'!$K$8+'Year Schedule'!$L$8)</f>
        <v>#VALUE!</v>
      </c>
      <c r="H327" s="0" t="e">
        <f aca="true">MAX(0,G327*(1+(_xlfn.NORM.INV(RAND(),Inputs!$D$39,Inputs!$C$39)))-'Year Schedule'!$K$9+'Year Schedule'!$L$9)</f>
        <v>#VALUE!</v>
      </c>
      <c r="I327" s="0" t="e">
        <f aca="true">MAX(0,H327*(1+(_xlfn.NORM.INV(RAND(),Inputs!$D$39,Inputs!$C$39)))-'Year Schedule'!$K$10+'Year Schedule'!$L$10)</f>
        <v>#VALUE!</v>
      </c>
      <c r="J327" s="0" t="e">
        <f aca="true">MAX(0,I327*(1+(_xlfn.NORM.INV(RAND(),Inputs!$D$39,Inputs!$C$39)))-'Year Schedule'!$K$11+'Year Schedule'!$L$11)</f>
        <v>#VALUE!</v>
      </c>
      <c r="K327" s="0" t="e">
        <f aca="true">MAX(0,J327*(1+(_xlfn.NORM.INV(RAND(),Inputs!$D$39,Inputs!$C$39)))-'Year Schedule'!$K$12+'Year Schedule'!$L$12)</f>
        <v>#VALUE!</v>
      </c>
      <c r="L327" s="0" t="e">
        <f aca="true">MAX(0,K327*(1+(_xlfn.NORM.INV(RAND(),Inputs!$D$39,Inputs!$C$39)))-'Year Schedule'!$K$13+'Year Schedule'!$L$13)</f>
        <v>#VALUE!</v>
      </c>
      <c r="M327" s="0" t="e">
        <f aca="true">MAX(0,L327*(1+(_xlfn.NORM.INV(RAND(),Inputs!$D$39,Inputs!$C$39)))-'Year Schedule'!$K$14+'Year Schedule'!$L$14)</f>
        <v>#VALUE!</v>
      </c>
      <c r="N327" s="0" t="e">
        <f aca="true">MAX(0,M327*(1+(_xlfn.NORM.INV(RAND(),Inputs!$D$39,Inputs!$C$39)))-'Year Schedule'!$K$15+'Year Schedule'!$L$15)</f>
        <v>#VALUE!</v>
      </c>
      <c r="O327" s="0" t="e">
        <f aca="true">MAX(0,N327*(1+(_xlfn.NORM.INV(RAND(),Inputs!$D$39,Inputs!$C$39)))-'Year Schedule'!$K$16+'Year Schedule'!$L$16)</f>
        <v>#VALUE!</v>
      </c>
      <c r="P327" s="0" t="e">
        <f aca="true">MAX(0,O327*(1+(_xlfn.NORM.INV(RAND(),Inputs!$D$39,Inputs!$C$39)))-'Year Schedule'!$K$17+'Year Schedule'!$L$17)</f>
        <v>#VALUE!</v>
      </c>
      <c r="Q327" s="0" t="e">
        <f aca="true">MAX(0,P327*(1+(_xlfn.NORM.INV(RAND(),Inputs!$D$39,Inputs!$C$39)))-'Year Schedule'!$K$18+'Year Schedule'!$L$18)</f>
        <v>#VALUE!</v>
      </c>
      <c r="R327" s="0" t="e">
        <f aca="true">MAX(0,Q327*(1+(_xlfn.NORM.INV(RAND(),Inputs!$D$39,Inputs!$C$39)))-'Year Schedule'!$K$19+'Year Schedule'!$L$19)</f>
        <v>#VALUE!</v>
      </c>
      <c r="S327" s="0" t="e">
        <f aca="true">MAX(0,R327*(1+(_xlfn.NORM.INV(RAND(),Inputs!$D$39,Inputs!$C$39)))-'Year Schedule'!$K$20+'Year Schedule'!$L$20)</f>
        <v>#VALUE!</v>
      </c>
      <c r="T327" s="0" t="e">
        <f aca="true">MAX(0,S327*(1+(_xlfn.NORM.INV(RAND(),Inputs!$D$39,Inputs!$C$39)))-'Year Schedule'!$K$21+'Year Schedule'!$L$21)</f>
        <v>#VALUE!</v>
      </c>
      <c r="U327" s="0" t="e">
        <f aca="true">MAX(0,T327*(1+(_xlfn.NORM.INV(RAND(),Inputs!$D$39,Inputs!$C$39)))-'Year Schedule'!$K$22+'Year Schedule'!$L$22)</f>
        <v>#VALUE!</v>
      </c>
      <c r="V327" s="0" t="e">
        <f aca="true">MAX(0,U327*(1+(_xlfn.NORM.INV(RAND(),Inputs!$D$39,Inputs!$C$39)))-'Year Schedule'!$K$23+'Year Schedule'!$L$23)</f>
        <v>#VALUE!</v>
      </c>
      <c r="W327" s="0" t="e">
        <f aca="true">MAX(0,V327*(1+(_xlfn.NORM.INV(RAND(),Inputs!$D$39,Inputs!$C$39)))-'Year Schedule'!$K$24+'Year Schedule'!$L$24)</f>
        <v>#VALUE!</v>
      </c>
      <c r="X327" s="0" t="e">
        <f aca="true">MAX(0,W327*(1+(_xlfn.NORM.INV(RAND(),Inputs!$D$39,Inputs!$C$39)))-'Year Schedule'!$K$25+'Year Schedule'!$L$25)</f>
        <v>#VALUE!</v>
      </c>
      <c r="Y327" s="0" t="e">
        <f aca="true">MAX(0,X327*(1+(_xlfn.NORM.INV(RAND(),Inputs!$D$39,Inputs!$C$39)))-'Year Schedule'!$K$26+'Year Schedule'!$L$26)</f>
        <v>#VALUE!</v>
      </c>
      <c r="Z327" s="0" t="e">
        <f aca="true">MAX(0,Y327*(1+(_xlfn.NORM.INV(RAND(),Inputs!$D$39,Inputs!$C$39)))-'Year Schedule'!$K$27+'Year Schedule'!$L$27)</f>
        <v>#VALUE!</v>
      </c>
      <c r="AA327" s="0" t="e">
        <f aca="true">MAX(0,Z327*(1+(_xlfn.NORM.INV(RAND(),Inputs!$D$39,Inputs!$C$39)))-'Year Schedule'!$K$28+'Year Schedule'!$L$28)</f>
        <v>#VALUE!</v>
      </c>
      <c r="AB327" s="0" t="e">
        <f aca="true">MAX(0,AA327*(1+(_xlfn.NORM.INV(RAND(),Inputs!$D$39,Inputs!$C$39)))-'Year Schedule'!$K$29+'Year Schedule'!$L$29)</f>
        <v>#VALUE!</v>
      </c>
      <c r="AC327" s="0" t="e">
        <f aca="true">MAX(0,AB327*(1+(_xlfn.NORM.INV(RAND(),Inputs!$D$39,Inputs!$C$39)))-'Year Schedule'!$K$30+'Year Schedule'!$L$30)</f>
        <v>#VALUE!</v>
      </c>
      <c r="AD327" s="0" t="e">
        <f aca="true">MAX(0,AC327*(1+(_xlfn.NORM.INV(RAND(),Inputs!$D$39,Inputs!$C$39)))-'Year Schedule'!$K$31+'Year Schedule'!$L$31)</f>
        <v>#VALUE!</v>
      </c>
      <c r="AE327" s="0" t="e">
        <f aca="true">MAX(0,AD327*(1+(_xlfn.NORM.INV(RAND(),Inputs!$D$39,Inputs!$C$39)))-'Year Schedule'!$K$32+'Year Schedule'!$L$32)</f>
        <v>#VALUE!</v>
      </c>
      <c r="AF327" s="0" t="e">
        <f aca="true">MAX(0,AE327*(1+(_xlfn.NORM.INV(RAND(),Inputs!$D$39,Inputs!$C$39)))-'Year Schedule'!$K$33+'Year Schedule'!$L$33)</f>
        <v>#VALUE!</v>
      </c>
      <c r="AG327" s="0" t="e">
        <f aca="true">MAX(0,AF327*(1+(_xlfn.NORM.INV(RAND(),Inputs!$D$39,Inputs!$C$39)))-'Year Schedule'!$K$34+'Year Schedule'!$L$34)</f>
        <v>#VALUE!</v>
      </c>
      <c r="AH327" s="0" t="e">
        <f aca="true">MAX(0,AG327*(1+(_xlfn.NORM.INV(RAND(),Inputs!$D$39,Inputs!$C$39)))-'Year Schedule'!$K$35+'Year Schedule'!$L$35)</f>
        <v>#VALUE!</v>
      </c>
      <c r="AI327" s="0" t="e">
        <f aca="true">MAX(0,AH327*(1+(_xlfn.NORM.INV(RAND(),Inputs!$D$39,Inputs!$C$39)))-'Year Schedule'!$K$36+'Year Schedule'!$L$36)</f>
        <v>#VALUE!</v>
      </c>
      <c r="AJ327" s="0" t="e">
        <f aca="true">MAX(0,AI327*(1+(_xlfn.NORM.INV(RAND(),Inputs!$D$39,Inputs!$C$39)))-'Year Schedule'!$K$37+'Year Schedule'!$L$37)</f>
        <v>#VALUE!</v>
      </c>
      <c r="AK327" s="0" t="e">
        <f aca="true">MAX(0,AJ327*(1+(_xlfn.NORM.INV(RAND(),Inputs!$D$39,Inputs!$C$39)))-'Year Schedule'!$K$38+'Year Schedule'!$L$38)</f>
        <v>#VALUE!</v>
      </c>
      <c r="AL327" s="0" t="e">
        <f aca="true">MAX(0,AK327*(1+(_xlfn.NORM.INV(RAND(),Inputs!$D$39,Inputs!$C$39)))-'Year Schedule'!$K$39+'Year Schedule'!$L$39)</f>
        <v>#VALUE!</v>
      </c>
      <c r="AM327" s="0" t="e">
        <f aca="true">MAX(0,AL327*(1+(_xlfn.NORM.INV(RAND(),Inputs!$D$39,Inputs!$C$39)))-'Year Schedule'!$K$40+'Year Schedule'!$L$40)</f>
        <v>#VALUE!</v>
      </c>
      <c r="AN327" s="0" t="e">
        <f aca="true">MAX(0,AM327*(1+(_xlfn.NORM.INV(RAND(),Inputs!$D$39,Inputs!$C$39)))-'Year Schedule'!$K$41+'Year Schedule'!$L$41)</f>
        <v>#VALUE!</v>
      </c>
      <c r="AO327" s="0" t="e">
        <f aca="true">MAX(0,AN327*(1+(_xlfn.NORM.INV(RAND(),Inputs!$D$39,Inputs!$C$39)))-'Year Schedule'!$K$42+'Year Schedule'!$L$42)</f>
        <v>#VALUE!</v>
      </c>
      <c r="AP327" s="0" t="e">
        <f aca="true">MAX(0,AO327*(1+(_xlfn.NORM.INV(RAND(),Inputs!$D$39,Inputs!$C$39)))-'Year Schedule'!$K$43+'Year Schedule'!$L$43)</f>
        <v>#VALUE!</v>
      </c>
      <c r="AQ327" s="0" t="e">
        <f aca="true">MAX(0,AP327*(1+(_xlfn.NORM.INV(RAND(),Inputs!$D$39,Inputs!$C$39)))-'Year Schedule'!$K$44+'Year Schedule'!$L$44)</f>
        <v>#VALUE!</v>
      </c>
      <c r="AR327" s="0" t="e">
        <f aca="true">MAX(0,AQ327*(1+(_xlfn.NORM.INV(RAND(),Inputs!$D$39,Inputs!$C$39)))-'Year Schedule'!$K$45+'Year Schedule'!$L$45)</f>
        <v>#VALUE!</v>
      </c>
      <c r="AS327" s="0" t="e">
        <f aca="true">MAX(0,AR327*(1+(_xlfn.NORM.INV(RAND(),Inputs!$D$39,Inputs!$C$39)))-'Year Schedule'!$K$46+'Year Schedule'!$L$46)</f>
        <v>#VALUE!</v>
      </c>
      <c r="AT327" s="0" t="e">
        <f aca="true">MAX(0,AS327*(1+(_xlfn.NORM.INV(RAND(),Inputs!$D$39,Inputs!$C$39)))-'Year Schedule'!$K$47+'Year Schedule'!$L$47)</f>
        <v>#VALUE!</v>
      </c>
      <c r="AU327" s="0" t="e">
        <f aca="true">MAX(0,AT327*(1+(_xlfn.NORM.INV(RAND(),Inputs!$D$39,Inputs!$C$39)))-'Year Schedule'!$K$48+'Year Schedule'!$L$48)</f>
        <v>#VALUE!</v>
      </c>
      <c r="AV327" s="0" t="e">
        <f aca="true">MAX(0,AU327*(1+(_xlfn.NORM.INV(RAND(),Inputs!$D$39,Inputs!$C$39)))-'Year Schedule'!$K$49+'Year Schedule'!$L$49)</f>
        <v>#VALUE!</v>
      </c>
      <c r="AW327" s="0" t="e">
        <f aca="true">MAX(0,AV327*(1+(_xlfn.NORM.INV(RAND(),Inputs!$D$39,Inputs!$C$39)))-'Year Schedule'!$K$50+'Year Schedule'!$L$50)</f>
        <v>#VALUE!</v>
      </c>
      <c r="AX327" s="0" t="e">
        <f aca="true">MAX(0,AW327*(1+(_xlfn.NORM.INV(RAND(),Inputs!$D$39,Inputs!$C$39)))-'Year Schedule'!$K$51+'Year Schedule'!$L$51)</f>
        <v>#VALUE!</v>
      </c>
      <c r="AY327" s="0" t="e">
        <f aca="true">MAX(0,AX327*(1+(_xlfn.NORM.INV(RAND(),Inputs!$D$39,Inputs!$C$39)))-'Year Schedule'!$K$52+'Year Schedule'!$L$52)</f>
        <v>#VALUE!</v>
      </c>
      <c r="AZ327" s="0" t="e">
        <f aca="true">MAX(0,AY327*(1+(_xlfn.NORM.INV(RAND(),Inputs!$D$39,Inputs!$C$39)))-'Year Schedule'!$K$53+'Year Schedule'!$L$53)</f>
        <v>#VALUE!</v>
      </c>
      <c r="BA327" s="0" t="e">
        <f aca="false">INDEX(C327:AZ327,1,Inputs!$C$6)</f>
        <v>#VALUE!</v>
      </c>
      <c r="BB327" s="0" t="n">
        <f aca="false">IFERROR(EXP(SUMPRODUCT(LN((C327:INDEX(C327:AZ327,1,Inputs!$C$6)+$C$1004:INDEX($C$1004:$AZ$1004,1,Inputs!$C$6))/B327:INDEX(B327:AY327,1,Inputs!$C$6)))/Inputs!$C$6)-1,-1)</f>
        <v>-1</v>
      </c>
    </row>
    <row r="328" customFormat="false" ht="15" hidden="false" customHeight="true" outlineLevel="0" collapsed="false">
      <c r="A328" s="0" t="n">
        <v>326</v>
      </c>
      <c r="B328" s="177" t="n">
        <f aca="false">Inputs!$C$38</f>
        <v>0</v>
      </c>
      <c r="C328" s="0" t="e">
        <f aca="true">MAX(0,B328*(1+(_xlfn.NORM.INV(RAND(),Inputs!$D$39,Inputs!$C$39)))-'Year Schedule'!$K$4+'Year Schedule'!$L$4)</f>
        <v>#VALUE!</v>
      </c>
      <c r="D328" s="0" t="e">
        <f aca="true">MAX(0,C328*(1+(_xlfn.NORM.INV(RAND(),Inputs!$D$39,Inputs!$C$39)))-'Year Schedule'!$K$5+'Year Schedule'!$L$5)</f>
        <v>#VALUE!</v>
      </c>
      <c r="E328" s="0" t="e">
        <f aca="true">MAX(0,D328*(1+(_xlfn.NORM.INV(RAND(),Inputs!$D$39,Inputs!$C$39)))-'Year Schedule'!$K$6+'Year Schedule'!$L$6)</f>
        <v>#VALUE!</v>
      </c>
      <c r="F328" s="0" t="e">
        <f aca="true">MAX(0,E328*(1+(_xlfn.NORM.INV(RAND(),Inputs!$D$39,Inputs!$C$39)))-'Year Schedule'!$K$7+'Year Schedule'!$L$7)</f>
        <v>#VALUE!</v>
      </c>
      <c r="G328" s="0" t="e">
        <f aca="true">MAX(0,F328*(1+(_xlfn.NORM.INV(RAND(),Inputs!$D$39,Inputs!$C$39)))-'Year Schedule'!$K$8+'Year Schedule'!$L$8)</f>
        <v>#VALUE!</v>
      </c>
      <c r="H328" s="0" t="e">
        <f aca="true">MAX(0,G328*(1+(_xlfn.NORM.INV(RAND(),Inputs!$D$39,Inputs!$C$39)))-'Year Schedule'!$K$9+'Year Schedule'!$L$9)</f>
        <v>#VALUE!</v>
      </c>
      <c r="I328" s="0" t="e">
        <f aca="true">MAX(0,H328*(1+(_xlfn.NORM.INV(RAND(),Inputs!$D$39,Inputs!$C$39)))-'Year Schedule'!$K$10+'Year Schedule'!$L$10)</f>
        <v>#VALUE!</v>
      </c>
      <c r="J328" s="0" t="e">
        <f aca="true">MAX(0,I328*(1+(_xlfn.NORM.INV(RAND(),Inputs!$D$39,Inputs!$C$39)))-'Year Schedule'!$K$11+'Year Schedule'!$L$11)</f>
        <v>#VALUE!</v>
      </c>
      <c r="K328" s="0" t="e">
        <f aca="true">MAX(0,J328*(1+(_xlfn.NORM.INV(RAND(),Inputs!$D$39,Inputs!$C$39)))-'Year Schedule'!$K$12+'Year Schedule'!$L$12)</f>
        <v>#VALUE!</v>
      </c>
      <c r="L328" s="0" t="e">
        <f aca="true">MAX(0,K328*(1+(_xlfn.NORM.INV(RAND(),Inputs!$D$39,Inputs!$C$39)))-'Year Schedule'!$K$13+'Year Schedule'!$L$13)</f>
        <v>#VALUE!</v>
      </c>
      <c r="M328" s="0" t="e">
        <f aca="true">MAX(0,L328*(1+(_xlfn.NORM.INV(RAND(),Inputs!$D$39,Inputs!$C$39)))-'Year Schedule'!$K$14+'Year Schedule'!$L$14)</f>
        <v>#VALUE!</v>
      </c>
      <c r="N328" s="0" t="e">
        <f aca="true">MAX(0,M328*(1+(_xlfn.NORM.INV(RAND(),Inputs!$D$39,Inputs!$C$39)))-'Year Schedule'!$K$15+'Year Schedule'!$L$15)</f>
        <v>#VALUE!</v>
      </c>
      <c r="O328" s="0" t="e">
        <f aca="true">MAX(0,N328*(1+(_xlfn.NORM.INV(RAND(),Inputs!$D$39,Inputs!$C$39)))-'Year Schedule'!$K$16+'Year Schedule'!$L$16)</f>
        <v>#VALUE!</v>
      </c>
      <c r="P328" s="0" t="e">
        <f aca="true">MAX(0,O328*(1+(_xlfn.NORM.INV(RAND(),Inputs!$D$39,Inputs!$C$39)))-'Year Schedule'!$K$17+'Year Schedule'!$L$17)</f>
        <v>#VALUE!</v>
      </c>
      <c r="Q328" s="0" t="e">
        <f aca="true">MAX(0,P328*(1+(_xlfn.NORM.INV(RAND(),Inputs!$D$39,Inputs!$C$39)))-'Year Schedule'!$K$18+'Year Schedule'!$L$18)</f>
        <v>#VALUE!</v>
      </c>
      <c r="R328" s="0" t="e">
        <f aca="true">MAX(0,Q328*(1+(_xlfn.NORM.INV(RAND(),Inputs!$D$39,Inputs!$C$39)))-'Year Schedule'!$K$19+'Year Schedule'!$L$19)</f>
        <v>#VALUE!</v>
      </c>
      <c r="S328" s="0" t="e">
        <f aca="true">MAX(0,R328*(1+(_xlfn.NORM.INV(RAND(),Inputs!$D$39,Inputs!$C$39)))-'Year Schedule'!$K$20+'Year Schedule'!$L$20)</f>
        <v>#VALUE!</v>
      </c>
      <c r="T328" s="0" t="e">
        <f aca="true">MAX(0,S328*(1+(_xlfn.NORM.INV(RAND(),Inputs!$D$39,Inputs!$C$39)))-'Year Schedule'!$K$21+'Year Schedule'!$L$21)</f>
        <v>#VALUE!</v>
      </c>
      <c r="U328" s="0" t="e">
        <f aca="true">MAX(0,T328*(1+(_xlfn.NORM.INV(RAND(),Inputs!$D$39,Inputs!$C$39)))-'Year Schedule'!$K$22+'Year Schedule'!$L$22)</f>
        <v>#VALUE!</v>
      </c>
      <c r="V328" s="0" t="e">
        <f aca="true">MAX(0,U328*(1+(_xlfn.NORM.INV(RAND(),Inputs!$D$39,Inputs!$C$39)))-'Year Schedule'!$K$23+'Year Schedule'!$L$23)</f>
        <v>#VALUE!</v>
      </c>
      <c r="W328" s="0" t="e">
        <f aca="true">MAX(0,V328*(1+(_xlfn.NORM.INV(RAND(),Inputs!$D$39,Inputs!$C$39)))-'Year Schedule'!$K$24+'Year Schedule'!$L$24)</f>
        <v>#VALUE!</v>
      </c>
      <c r="X328" s="0" t="e">
        <f aca="true">MAX(0,W328*(1+(_xlfn.NORM.INV(RAND(),Inputs!$D$39,Inputs!$C$39)))-'Year Schedule'!$K$25+'Year Schedule'!$L$25)</f>
        <v>#VALUE!</v>
      </c>
      <c r="Y328" s="0" t="e">
        <f aca="true">MAX(0,X328*(1+(_xlfn.NORM.INV(RAND(),Inputs!$D$39,Inputs!$C$39)))-'Year Schedule'!$K$26+'Year Schedule'!$L$26)</f>
        <v>#VALUE!</v>
      </c>
      <c r="Z328" s="0" t="e">
        <f aca="true">MAX(0,Y328*(1+(_xlfn.NORM.INV(RAND(),Inputs!$D$39,Inputs!$C$39)))-'Year Schedule'!$K$27+'Year Schedule'!$L$27)</f>
        <v>#VALUE!</v>
      </c>
      <c r="AA328" s="0" t="e">
        <f aca="true">MAX(0,Z328*(1+(_xlfn.NORM.INV(RAND(),Inputs!$D$39,Inputs!$C$39)))-'Year Schedule'!$K$28+'Year Schedule'!$L$28)</f>
        <v>#VALUE!</v>
      </c>
      <c r="AB328" s="0" t="e">
        <f aca="true">MAX(0,AA328*(1+(_xlfn.NORM.INV(RAND(),Inputs!$D$39,Inputs!$C$39)))-'Year Schedule'!$K$29+'Year Schedule'!$L$29)</f>
        <v>#VALUE!</v>
      </c>
      <c r="AC328" s="0" t="e">
        <f aca="true">MAX(0,AB328*(1+(_xlfn.NORM.INV(RAND(),Inputs!$D$39,Inputs!$C$39)))-'Year Schedule'!$K$30+'Year Schedule'!$L$30)</f>
        <v>#VALUE!</v>
      </c>
      <c r="AD328" s="0" t="e">
        <f aca="true">MAX(0,AC328*(1+(_xlfn.NORM.INV(RAND(),Inputs!$D$39,Inputs!$C$39)))-'Year Schedule'!$K$31+'Year Schedule'!$L$31)</f>
        <v>#VALUE!</v>
      </c>
      <c r="AE328" s="0" t="e">
        <f aca="true">MAX(0,AD328*(1+(_xlfn.NORM.INV(RAND(),Inputs!$D$39,Inputs!$C$39)))-'Year Schedule'!$K$32+'Year Schedule'!$L$32)</f>
        <v>#VALUE!</v>
      </c>
      <c r="AF328" s="0" t="e">
        <f aca="true">MAX(0,AE328*(1+(_xlfn.NORM.INV(RAND(),Inputs!$D$39,Inputs!$C$39)))-'Year Schedule'!$K$33+'Year Schedule'!$L$33)</f>
        <v>#VALUE!</v>
      </c>
      <c r="AG328" s="0" t="e">
        <f aca="true">MAX(0,AF328*(1+(_xlfn.NORM.INV(RAND(),Inputs!$D$39,Inputs!$C$39)))-'Year Schedule'!$K$34+'Year Schedule'!$L$34)</f>
        <v>#VALUE!</v>
      </c>
      <c r="AH328" s="0" t="e">
        <f aca="true">MAX(0,AG328*(1+(_xlfn.NORM.INV(RAND(),Inputs!$D$39,Inputs!$C$39)))-'Year Schedule'!$K$35+'Year Schedule'!$L$35)</f>
        <v>#VALUE!</v>
      </c>
      <c r="AI328" s="0" t="e">
        <f aca="true">MAX(0,AH328*(1+(_xlfn.NORM.INV(RAND(),Inputs!$D$39,Inputs!$C$39)))-'Year Schedule'!$K$36+'Year Schedule'!$L$36)</f>
        <v>#VALUE!</v>
      </c>
      <c r="AJ328" s="0" t="e">
        <f aca="true">MAX(0,AI328*(1+(_xlfn.NORM.INV(RAND(),Inputs!$D$39,Inputs!$C$39)))-'Year Schedule'!$K$37+'Year Schedule'!$L$37)</f>
        <v>#VALUE!</v>
      </c>
      <c r="AK328" s="0" t="e">
        <f aca="true">MAX(0,AJ328*(1+(_xlfn.NORM.INV(RAND(),Inputs!$D$39,Inputs!$C$39)))-'Year Schedule'!$K$38+'Year Schedule'!$L$38)</f>
        <v>#VALUE!</v>
      </c>
      <c r="AL328" s="0" t="e">
        <f aca="true">MAX(0,AK328*(1+(_xlfn.NORM.INV(RAND(),Inputs!$D$39,Inputs!$C$39)))-'Year Schedule'!$K$39+'Year Schedule'!$L$39)</f>
        <v>#VALUE!</v>
      </c>
      <c r="AM328" s="0" t="e">
        <f aca="true">MAX(0,AL328*(1+(_xlfn.NORM.INV(RAND(),Inputs!$D$39,Inputs!$C$39)))-'Year Schedule'!$K$40+'Year Schedule'!$L$40)</f>
        <v>#VALUE!</v>
      </c>
      <c r="AN328" s="0" t="e">
        <f aca="true">MAX(0,AM328*(1+(_xlfn.NORM.INV(RAND(),Inputs!$D$39,Inputs!$C$39)))-'Year Schedule'!$K$41+'Year Schedule'!$L$41)</f>
        <v>#VALUE!</v>
      </c>
      <c r="AO328" s="0" t="e">
        <f aca="true">MAX(0,AN328*(1+(_xlfn.NORM.INV(RAND(),Inputs!$D$39,Inputs!$C$39)))-'Year Schedule'!$K$42+'Year Schedule'!$L$42)</f>
        <v>#VALUE!</v>
      </c>
      <c r="AP328" s="0" t="e">
        <f aca="true">MAX(0,AO328*(1+(_xlfn.NORM.INV(RAND(),Inputs!$D$39,Inputs!$C$39)))-'Year Schedule'!$K$43+'Year Schedule'!$L$43)</f>
        <v>#VALUE!</v>
      </c>
      <c r="AQ328" s="0" t="e">
        <f aca="true">MAX(0,AP328*(1+(_xlfn.NORM.INV(RAND(),Inputs!$D$39,Inputs!$C$39)))-'Year Schedule'!$K$44+'Year Schedule'!$L$44)</f>
        <v>#VALUE!</v>
      </c>
      <c r="AR328" s="0" t="e">
        <f aca="true">MAX(0,AQ328*(1+(_xlfn.NORM.INV(RAND(),Inputs!$D$39,Inputs!$C$39)))-'Year Schedule'!$K$45+'Year Schedule'!$L$45)</f>
        <v>#VALUE!</v>
      </c>
      <c r="AS328" s="0" t="e">
        <f aca="true">MAX(0,AR328*(1+(_xlfn.NORM.INV(RAND(),Inputs!$D$39,Inputs!$C$39)))-'Year Schedule'!$K$46+'Year Schedule'!$L$46)</f>
        <v>#VALUE!</v>
      </c>
      <c r="AT328" s="0" t="e">
        <f aca="true">MAX(0,AS328*(1+(_xlfn.NORM.INV(RAND(),Inputs!$D$39,Inputs!$C$39)))-'Year Schedule'!$K$47+'Year Schedule'!$L$47)</f>
        <v>#VALUE!</v>
      </c>
      <c r="AU328" s="0" t="e">
        <f aca="true">MAX(0,AT328*(1+(_xlfn.NORM.INV(RAND(),Inputs!$D$39,Inputs!$C$39)))-'Year Schedule'!$K$48+'Year Schedule'!$L$48)</f>
        <v>#VALUE!</v>
      </c>
      <c r="AV328" s="0" t="e">
        <f aca="true">MAX(0,AU328*(1+(_xlfn.NORM.INV(RAND(),Inputs!$D$39,Inputs!$C$39)))-'Year Schedule'!$K$49+'Year Schedule'!$L$49)</f>
        <v>#VALUE!</v>
      </c>
      <c r="AW328" s="0" t="e">
        <f aca="true">MAX(0,AV328*(1+(_xlfn.NORM.INV(RAND(),Inputs!$D$39,Inputs!$C$39)))-'Year Schedule'!$K$50+'Year Schedule'!$L$50)</f>
        <v>#VALUE!</v>
      </c>
      <c r="AX328" s="0" t="e">
        <f aca="true">MAX(0,AW328*(1+(_xlfn.NORM.INV(RAND(),Inputs!$D$39,Inputs!$C$39)))-'Year Schedule'!$K$51+'Year Schedule'!$L$51)</f>
        <v>#VALUE!</v>
      </c>
      <c r="AY328" s="0" t="e">
        <f aca="true">MAX(0,AX328*(1+(_xlfn.NORM.INV(RAND(),Inputs!$D$39,Inputs!$C$39)))-'Year Schedule'!$K$52+'Year Schedule'!$L$52)</f>
        <v>#VALUE!</v>
      </c>
      <c r="AZ328" s="0" t="e">
        <f aca="true">MAX(0,AY328*(1+(_xlfn.NORM.INV(RAND(),Inputs!$D$39,Inputs!$C$39)))-'Year Schedule'!$K$53+'Year Schedule'!$L$53)</f>
        <v>#VALUE!</v>
      </c>
      <c r="BA328" s="0" t="e">
        <f aca="false">INDEX(C328:AZ328,1,Inputs!$C$6)</f>
        <v>#VALUE!</v>
      </c>
      <c r="BB328" s="0" t="n">
        <f aca="false">IFERROR(EXP(SUMPRODUCT(LN((C328:INDEX(C328:AZ328,1,Inputs!$C$6)+$C$1004:INDEX($C$1004:$AZ$1004,1,Inputs!$C$6))/B328:INDEX(B328:AY328,1,Inputs!$C$6)))/Inputs!$C$6)-1,-1)</f>
        <v>-1</v>
      </c>
    </row>
    <row r="329" customFormat="false" ht="15" hidden="false" customHeight="true" outlineLevel="0" collapsed="false">
      <c r="A329" s="0" t="n">
        <v>327</v>
      </c>
      <c r="B329" s="177" t="n">
        <f aca="false">Inputs!$C$38</f>
        <v>0</v>
      </c>
      <c r="C329" s="0" t="e">
        <f aca="true">MAX(0,B329*(1+(_xlfn.NORM.INV(RAND(),Inputs!$D$39,Inputs!$C$39)))-'Year Schedule'!$K$4+'Year Schedule'!$L$4)</f>
        <v>#VALUE!</v>
      </c>
      <c r="D329" s="0" t="e">
        <f aca="true">MAX(0,C329*(1+(_xlfn.NORM.INV(RAND(),Inputs!$D$39,Inputs!$C$39)))-'Year Schedule'!$K$5+'Year Schedule'!$L$5)</f>
        <v>#VALUE!</v>
      </c>
      <c r="E329" s="0" t="e">
        <f aca="true">MAX(0,D329*(1+(_xlfn.NORM.INV(RAND(),Inputs!$D$39,Inputs!$C$39)))-'Year Schedule'!$K$6+'Year Schedule'!$L$6)</f>
        <v>#VALUE!</v>
      </c>
      <c r="F329" s="0" t="e">
        <f aca="true">MAX(0,E329*(1+(_xlfn.NORM.INV(RAND(),Inputs!$D$39,Inputs!$C$39)))-'Year Schedule'!$K$7+'Year Schedule'!$L$7)</f>
        <v>#VALUE!</v>
      </c>
      <c r="G329" s="0" t="e">
        <f aca="true">MAX(0,F329*(1+(_xlfn.NORM.INV(RAND(),Inputs!$D$39,Inputs!$C$39)))-'Year Schedule'!$K$8+'Year Schedule'!$L$8)</f>
        <v>#VALUE!</v>
      </c>
      <c r="H329" s="0" t="e">
        <f aca="true">MAX(0,G329*(1+(_xlfn.NORM.INV(RAND(),Inputs!$D$39,Inputs!$C$39)))-'Year Schedule'!$K$9+'Year Schedule'!$L$9)</f>
        <v>#VALUE!</v>
      </c>
      <c r="I329" s="0" t="e">
        <f aca="true">MAX(0,H329*(1+(_xlfn.NORM.INV(RAND(),Inputs!$D$39,Inputs!$C$39)))-'Year Schedule'!$K$10+'Year Schedule'!$L$10)</f>
        <v>#VALUE!</v>
      </c>
      <c r="J329" s="0" t="e">
        <f aca="true">MAX(0,I329*(1+(_xlfn.NORM.INV(RAND(),Inputs!$D$39,Inputs!$C$39)))-'Year Schedule'!$K$11+'Year Schedule'!$L$11)</f>
        <v>#VALUE!</v>
      </c>
      <c r="K329" s="0" t="e">
        <f aca="true">MAX(0,J329*(1+(_xlfn.NORM.INV(RAND(),Inputs!$D$39,Inputs!$C$39)))-'Year Schedule'!$K$12+'Year Schedule'!$L$12)</f>
        <v>#VALUE!</v>
      </c>
      <c r="L329" s="0" t="e">
        <f aca="true">MAX(0,K329*(1+(_xlfn.NORM.INV(RAND(),Inputs!$D$39,Inputs!$C$39)))-'Year Schedule'!$K$13+'Year Schedule'!$L$13)</f>
        <v>#VALUE!</v>
      </c>
      <c r="M329" s="0" t="e">
        <f aca="true">MAX(0,L329*(1+(_xlfn.NORM.INV(RAND(),Inputs!$D$39,Inputs!$C$39)))-'Year Schedule'!$K$14+'Year Schedule'!$L$14)</f>
        <v>#VALUE!</v>
      </c>
      <c r="N329" s="0" t="e">
        <f aca="true">MAX(0,M329*(1+(_xlfn.NORM.INV(RAND(),Inputs!$D$39,Inputs!$C$39)))-'Year Schedule'!$K$15+'Year Schedule'!$L$15)</f>
        <v>#VALUE!</v>
      </c>
      <c r="O329" s="0" t="e">
        <f aca="true">MAX(0,N329*(1+(_xlfn.NORM.INV(RAND(),Inputs!$D$39,Inputs!$C$39)))-'Year Schedule'!$K$16+'Year Schedule'!$L$16)</f>
        <v>#VALUE!</v>
      </c>
      <c r="P329" s="0" t="e">
        <f aca="true">MAX(0,O329*(1+(_xlfn.NORM.INV(RAND(),Inputs!$D$39,Inputs!$C$39)))-'Year Schedule'!$K$17+'Year Schedule'!$L$17)</f>
        <v>#VALUE!</v>
      </c>
      <c r="Q329" s="0" t="e">
        <f aca="true">MAX(0,P329*(1+(_xlfn.NORM.INV(RAND(),Inputs!$D$39,Inputs!$C$39)))-'Year Schedule'!$K$18+'Year Schedule'!$L$18)</f>
        <v>#VALUE!</v>
      </c>
      <c r="R329" s="0" t="e">
        <f aca="true">MAX(0,Q329*(1+(_xlfn.NORM.INV(RAND(),Inputs!$D$39,Inputs!$C$39)))-'Year Schedule'!$K$19+'Year Schedule'!$L$19)</f>
        <v>#VALUE!</v>
      </c>
      <c r="S329" s="0" t="e">
        <f aca="true">MAX(0,R329*(1+(_xlfn.NORM.INV(RAND(),Inputs!$D$39,Inputs!$C$39)))-'Year Schedule'!$K$20+'Year Schedule'!$L$20)</f>
        <v>#VALUE!</v>
      </c>
      <c r="T329" s="0" t="e">
        <f aca="true">MAX(0,S329*(1+(_xlfn.NORM.INV(RAND(),Inputs!$D$39,Inputs!$C$39)))-'Year Schedule'!$K$21+'Year Schedule'!$L$21)</f>
        <v>#VALUE!</v>
      </c>
      <c r="U329" s="0" t="e">
        <f aca="true">MAX(0,T329*(1+(_xlfn.NORM.INV(RAND(),Inputs!$D$39,Inputs!$C$39)))-'Year Schedule'!$K$22+'Year Schedule'!$L$22)</f>
        <v>#VALUE!</v>
      </c>
      <c r="V329" s="0" t="e">
        <f aca="true">MAX(0,U329*(1+(_xlfn.NORM.INV(RAND(),Inputs!$D$39,Inputs!$C$39)))-'Year Schedule'!$K$23+'Year Schedule'!$L$23)</f>
        <v>#VALUE!</v>
      </c>
      <c r="W329" s="0" t="e">
        <f aca="true">MAX(0,V329*(1+(_xlfn.NORM.INV(RAND(),Inputs!$D$39,Inputs!$C$39)))-'Year Schedule'!$K$24+'Year Schedule'!$L$24)</f>
        <v>#VALUE!</v>
      </c>
      <c r="X329" s="0" t="e">
        <f aca="true">MAX(0,W329*(1+(_xlfn.NORM.INV(RAND(),Inputs!$D$39,Inputs!$C$39)))-'Year Schedule'!$K$25+'Year Schedule'!$L$25)</f>
        <v>#VALUE!</v>
      </c>
      <c r="Y329" s="0" t="e">
        <f aca="true">MAX(0,X329*(1+(_xlfn.NORM.INV(RAND(),Inputs!$D$39,Inputs!$C$39)))-'Year Schedule'!$K$26+'Year Schedule'!$L$26)</f>
        <v>#VALUE!</v>
      </c>
      <c r="Z329" s="0" t="e">
        <f aca="true">MAX(0,Y329*(1+(_xlfn.NORM.INV(RAND(),Inputs!$D$39,Inputs!$C$39)))-'Year Schedule'!$K$27+'Year Schedule'!$L$27)</f>
        <v>#VALUE!</v>
      </c>
      <c r="AA329" s="0" t="e">
        <f aca="true">MAX(0,Z329*(1+(_xlfn.NORM.INV(RAND(),Inputs!$D$39,Inputs!$C$39)))-'Year Schedule'!$K$28+'Year Schedule'!$L$28)</f>
        <v>#VALUE!</v>
      </c>
      <c r="AB329" s="0" t="e">
        <f aca="true">MAX(0,AA329*(1+(_xlfn.NORM.INV(RAND(),Inputs!$D$39,Inputs!$C$39)))-'Year Schedule'!$K$29+'Year Schedule'!$L$29)</f>
        <v>#VALUE!</v>
      </c>
      <c r="AC329" s="0" t="e">
        <f aca="true">MAX(0,AB329*(1+(_xlfn.NORM.INV(RAND(),Inputs!$D$39,Inputs!$C$39)))-'Year Schedule'!$K$30+'Year Schedule'!$L$30)</f>
        <v>#VALUE!</v>
      </c>
      <c r="AD329" s="0" t="e">
        <f aca="true">MAX(0,AC329*(1+(_xlfn.NORM.INV(RAND(),Inputs!$D$39,Inputs!$C$39)))-'Year Schedule'!$K$31+'Year Schedule'!$L$31)</f>
        <v>#VALUE!</v>
      </c>
      <c r="AE329" s="0" t="e">
        <f aca="true">MAX(0,AD329*(1+(_xlfn.NORM.INV(RAND(),Inputs!$D$39,Inputs!$C$39)))-'Year Schedule'!$K$32+'Year Schedule'!$L$32)</f>
        <v>#VALUE!</v>
      </c>
      <c r="AF329" s="0" t="e">
        <f aca="true">MAX(0,AE329*(1+(_xlfn.NORM.INV(RAND(),Inputs!$D$39,Inputs!$C$39)))-'Year Schedule'!$K$33+'Year Schedule'!$L$33)</f>
        <v>#VALUE!</v>
      </c>
      <c r="AG329" s="0" t="e">
        <f aca="true">MAX(0,AF329*(1+(_xlfn.NORM.INV(RAND(),Inputs!$D$39,Inputs!$C$39)))-'Year Schedule'!$K$34+'Year Schedule'!$L$34)</f>
        <v>#VALUE!</v>
      </c>
      <c r="AH329" s="0" t="e">
        <f aca="true">MAX(0,AG329*(1+(_xlfn.NORM.INV(RAND(),Inputs!$D$39,Inputs!$C$39)))-'Year Schedule'!$K$35+'Year Schedule'!$L$35)</f>
        <v>#VALUE!</v>
      </c>
      <c r="AI329" s="0" t="e">
        <f aca="true">MAX(0,AH329*(1+(_xlfn.NORM.INV(RAND(),Inputs!$D$39,Inputs!$C$39)))-'Year Schedule'!$K$36+'Year Schedule'!$L$36)</f>
        <v>#VALUE!</v>
      </c>
      <c r="AJ329" s="0" t="e">
        <f aca="true">MAX(0,AI329*(1+(_xlfn.NORM.INV(RAND(),Inputs!$D$39,Inputs!$C$39)))-'Year Schedule'!$K$37+'Year Schedule'!$L$37)</f>
        <v>#VALUE!</v>
      </c>
      <c r="AK329" s="0" t="e">
        <f aca="true">MAX(0,AJ329*(1+(_xlfn.NORM.INV(RAND(),Inputs!$D$39,Inputs!$C$39)))-'Year Schedule'!$K$38+'Year Schedule'!$L$38)</f>
        <v>#VALUE!</v>
      </c>
      <c r="AL329" s="0" t="e">
        <f aca="true">MAX(0,AK329*(1+(_xlfn.NORM.INV(RAND(),Inputs!$D$39,Inputs!$C$39)))-'Year Schedule'!$K$39+'Year Schedule'!$L$39)</f>
        <v>#VALUE!</v>
      </c>
      <c r="AM329" s="0" t="e">
        <f aca="true">MAX(0,AL329*(1+(_xlfn.NORM.INV(RAND(),Inputs!$D$39,Inputs!$C$39)))-'Year Schedule'!$K$40+'Year Schedule'!$L$40)</f>
        <v>#VALUE!</v>
      </c>
      <c r="AN329" s="0" t="e">
        <f aca="true">MAX(0,AM329*(1+(_xlfn.NORM.INV(RAND(),Inputs!$D$39,Inputs!$C$39)))-'Year Schedule'!$K$41+'Year Schedule'!$L$41)</f>
        <v>#VALUE!</v>
      </c>
      <c r="AO329" s="0" t="e">
        <f aca="true">MAX(0,AN329*(1+(_xlfn.NORM.INV(RAND(),Inputs!$D$39,Inputs!$C$39)))-'Year Schedule'!$K$42+'Year Schedule'!$L$42)</f>
        <v>#VALUE!</v>
      </c>
      <c r="AP329" s="0" t="e">
        <f aca="true">MAX(0,AO329*(1+(_xlfn.NORM.INV(RAND(),Inputs!$D$39,Inputs!$C$39)))-'Year Schedule'!$K$43+'Year Schedule'!$L$43)</f>
        <v>#VALUE!</v>
      </c>
      <c r="AQ329" s="0" t="e">
        <f aca="true">MAX(0,AP329*(1+(_xlfn.NORM.INV(RAND(),Inputs!$D$39,Inputs!$C$39)))-'Year Schedule'!$K$44+'Year Schedule'!$L$44)</f>
        <v>#VALUE!</v>
      </c>
      <c r="AR329" s="0" t="e">
        <f aca="true">MAX(0,AQ329*(1+(_xlfn.NORM.INV(RAND(),Inputs!$D$39,Inputs!$C$39)))-'Year Schedule'!$K$45+'Year Schedule'!$L$45)</f>
        <v>#VALUE!</v>
      </c>
      <c r="AS329" s="0" t="e">
        <f aca="true">MAX(0,AR329*(1+(_xlfn.NORM.INV(RAND(),Inputs!$D$39,Inputs!$C$39)))-'Year Schedule'!$K$46+'Year Schedule'!$L$46)</f>
        <v>#VALUE!</v>
      </c>
      <c r="AT329" s="0" t="e">
        <f aca="true">MAX(0,AS329*(1+(_xlfn.NORM.INV(RAND(),Inputs!$D$39,Inputs!$C$39)))-'Year Schedule'!$K$47+'Year Schedule'!$L$47)</f>
        <v>#VALUE!</v>
      </c>
      <c r="AU329" s="0" t="e">
        <f aca="true">MAX(0,AT329*(1+(_xlfn.NORM.INV(RAND(),Inputs!$D$39,Inputs!$C$39)))-'Year Schedule'!$K$48+'Year Schedule'!$L$48)</f>
        <v>#VALUE!</v>
      </c>
      <c r="AV329" s="0" t="e">
        <f aca="true">MAX(0,AU329*(1+(_xlfn.NORM.INV(RAND(),Inputs!$D$39,Inputs!$C$39)))-'Year Schedule'!$K$49+'Year Schedule'!$L$49)</f>
        <v>#VALUE!</v>
      </c>
      <c r="AW329" s="0" t="e">
        <f aca="true">MAX(0,AV329*(1+(_xlfn.NORM.INV(RAND(),Inputs!$D$39,Inputs!$C$39)))-'Year Schedule'!$K$50+'Year Schedule'!$L$50)</f>
        <v>#VALUE!</v>
      </c>
      <c r="AX329" s="0" t="e">
        <f aca="true">MAX(0,AW329*(1+(_xlfn.NORM.INV(RAND(),Inputs!$D$39,Inputs!$C$39)))-'Year Schedule'!$K$51+'Year Schedule'!$L$51)</f>
        <v>#VALUE!</v>
      </c>
      <c r="AY329" s="0" t="e">
        <f aca="true">MAX(0,AX329*(1+(_xlfn.NORM.INV(RAND(),Inputs!$D$39,Inputs!$C$39)))-'Year Schedule'!$K$52+'Year Schedule'!$L$52)</f>
        <v>#VALUE!</v>
      </c>
      <c r="AZ329" s="0" t="e">
        <f aca="true">MAX(0,AY329*(1+(_xlfn.NORM.INV(RAND(),Inputs!$D$39,Inputs!$C$39)))-'Year Schedule'!$K$53+'Year Schedule'!$L$53)</f>
        <v>#VALUE!</v>
      </c>
      <c r="BA329" s="0" t="e">
        <f aca="false">INDEX(C329:AZ329,1,Inputs!$C$6)</f>
        <v>#VALUE!</v>
      </c>
      <c r="BB329" s="0" t="n">
        <f aca="false">IFERROR(EXP(SUMPRODUCT(LN((C329:INDEX(C329:AZ329,1,Inputs!$C$6)+$C$1004:INDEX($C$1004:$AZ$1004,1,Inputs!$C$6))/B329:INDEX(B329:AY329,1,Inputs!$C$6)))/Inputs!$C$6)-1,-1)</f>
        <v>-1</v>
      </c>
    </row>
    <row r="330" customFormat="false" ht="15" hidden="false" customHeight="true" outlineLevel="0" collapsed="false">
      <c r="A330" s="0" t="n">
        <v>328</v>
      </c>
      <c r="B330" s="177" t="n">
        <f aca="false">Inputs!$C$38</f>
        <v>0</v>
      </c>
      <c r="C330" s="0" t="e">
        <f aca="true">MAX(0,B330*(1+(_xlfn.NORM.INV(RAND(),Inputs!$D$39,Inputs!$C$39)))-'Year Schedule'!$K$4+'Year Schedule'!$L$4)</f>
        <v>#VALUE!</v>
      </c>
      <c r="D330" s="0" t="e">
        <f aca="true">MAX(0,C330*(1+(_xlfn.NORM.INV(RAND(),Inputs!$D$39,Inputs!$C$39)))-'Year Schedule'!$K$5+'Year Schedule'!$L$5)</f>
        <v>#VALUE!</v>
      </c>
      <c r="E330" s="0" t="e">
        <f aca="true">MAX(0,D330*(1+(_xlfn.NORM.INV(RAND(),Inputs!$D$39,Inputs!$C$39)))-'Year Schedule'!$K$6+'Year Schedule'!$L$6)</f>
        <v>#VALUE!</v>
      </c>
      <c r="F330" s="0" t="e">
        <f aca="true">MAX(0,E330*(1+(_xlfn.NORM.INV(RAND(),Inputs!$D$39,Inputs!$C$39)))-'Year Schedule'!$K$7+'Year Schedule'!$L$7)</f>
        <v>#VALUE!</v>
      </c>
      <c r="G330" s="0" t="e">
        <f aca="true">MAX(0,F330*(1+(_xlfn.NORM.INV(RAND(),Inputs!$D$39,Inputs!$C$39)))-'Year Schedule'!$K$8+'Year Schedule'!$L$8)</f>
        <v>#VALUE!</v>
      </c>
      <c r="H330" s="0" t="e">
        <f aca="true">MAX(0,G330*(1+(_xlfn.NORM.INV(RAND(),Inputs!$D$39,Inputs!$C$39)))-'Year Schedule'!$K$9+'Year Schedule'!$L$9)</f>
        <v>#VALUE!</v>
      </c>
      <c r="I330" s="0" t="e">
        <f aca="true">MAX(0,H330*(1+(_xlfn.NORM.INV(RAND(),Inputs!$D$39,Inputs!$C$39)))-'Year Schedule'!$K$10+'Year Schedule'!$L$10)</f>
        <v>#VALUE!</v>
      </c>
      <c r="J330" s="0" t="e">
        <f aca="true">MAX(0,I330*(1+(_xlfn.NORM.INV(RAND(),Inputs!$D$39,Inputs!$C$39)))-'Year Schedule'!$K$11+'Year Schedule'!$L$11)</f>
        <v>#VALUE!</v>
      </c>
      <c r="K330" s="0" t="e">
        <f aca="true">MAX(0,J330*(1+(_xlfn.NORM.INV(RAND(),Inputs!$D$39,Inputs!$C$39)))-'Year Schedule'!$K$12+'Year Schedule'!$L$12)</f>
        <v>#VALUE!</v>
      </c>
      <c r="L330" s="0" t="e">
        <f aca="true">MAX(0,K330*(1+(_xlfn.NORM.INV(RAND(),Inputs!$D$39,Inputs!$C$39)))-'Year Schedule'!$K$13+'Year Schedule'!$L$13)</f>
        <v>#VALUE!</v>
      </c>
      <c r="M330" s="0" t="e">
        <f aca="true">MAX(0,L330*(1+(_xlfn.NORM.INV(RAND(),Inputs!$D$39,Inputs!$C$39)))-'Year Schedule'!$K$14+'Year Schedule'!$L$14)</f>
        <v>#VALUE!</v>
      </c>
      <c r="N330" s="0" t="e">
        <f aca="true">MAX(0,M330*(1+(_xlfn.NORM.INV(RAND(),Inputs!$D$39,Inputs!$C$39)))-'Year Schedule'!$K$15+'Year Schedule'!$L$15)</f>
        <v>#VALUE!</v>
      </c>
      <c r="O330" s="0" t="e">
        <f aca="true">MAX(0,N330*(1+(_xlfn.NORM.INV(RAND(),Inputs!$D$39,Inputs!$C$39)))-'Year Schedule'!$K$16+'Year Schedule'!$L$16)</f>
        <v>#VALUE!</v>
      </c>
      <c r="P330" s="0" t="e">
        <f aca="true">MAX(0,O330*(1+(_xlfn.NORM.INV(RAND(),Inputs!$D$39,Inputs!$C$39)))-'Year Schedule'!$K$17+'Year Schedule'!$L$17)</f>
        <v>#VALUE!</v>
      </c>
      <c r="Q330" s="0" t="e">
        <f aca="true">MAX(0,P330*(1+(_xlfn.NORM.INV(RAND(),Inputs!$D$39,Inputs!$C$39)))-'Year Schedule'!$K$18+'Year Schedule'!$L$18)</f>
        <v>#VALUE!</v>
      </c>
      <c r="R330" s="0" t="e">
        <f aca="true">MAX(0,Q330*(1+(_xlfn.NORM.INV(RAND(),Inputs!$D$39,Inputs!$C$39)))-'Year Schedule'!$K$19+'Year Schedule'!$L$19)</f>
        <v>#VALUE!</v>
      </c>
      <c r="S330" s="0" t="e">
        <f aca="true">MAX(0,R330*(1+(_xlfn.NORM.INV(RAND(),Inputs!$D$39,Inputs!$C$39)))-'Year Schedule'!$K$20+'Year Schedule'!$L$20)</f>
        <v>#VALUE!</v>
      </c>
      <c r="T330" s="0" t="e">
        <f aca="true">MAX(0,S330*(1+(_xlfn.NORM.INV(RAND(),Inputs!$D$39,Inputs!$C$39)))-'Year Schedule'!$K$21+'Year Schedule'!$L$21)</f>
        <v>#VALUE!</v>
      </c>
      <c r="U330" s="0" t="e">
        <f aca="true">MAX(0,T330*(1+(_xlfn.NORM.INV(RAND(),Inputs!$D$39,Inputs!$C$39)))-'Year Schedule'!$K$22+'Year Schedule'!$L$22)</f>
        <v>#VALUE!</v>
      </c>
      <c r="V330" s="0" t="e">
        <f aca="true">MAX(0,U330*(1+(_xlfn.NORM.INV(RAND(),Inputs!$D$39,Inputs!$C$39)))-'Year Schedule'!$K$23+'Year Schedule'!$L$23)</f>
        <v>#VALUE!</v>
      </c>
      <c r="W330" s="0" t="e">
        <f aca="true">MAX(0,V330*(1+(_xlfn.NORM.INV(RAND(),Inputs!$D$39,Inputs!$C$39)))-'Year Schedule'!$K$24+'Year Schedule'!$L$24)</f>
        <v>#VALUE!</v>
      </c>
      <c r="X330" s="0" t="e">
        <f aca="true">MAX(0,W330*(1+(_xlfn.NORM.INV(RAND(),Inputs!$D$39,Inputs!$C$39)))-'Year Schedule'!$K$25+'Year Schedule'!$L$25)</f>
        <v>#VALUE!</v>
      </c>
      <c r="Y330" s="0" t="e">
        <f aca="true">MAX(0,X330*(1+(_xlfn.NORM.INV(RAND(),Inputs!$D$39,Inputs!$C$39)))-'Year Schedule'!$K$26+'Year Schedule'!$L$26)</f>
        <v>#VALUE!</v>
      </c>
      <c r="Z330" s="0" t="e">
        <f aca="true">MAX(0,Y330*(1+(_xlfn.NORM.INV(RAND(),Inputs!$D$39,Inputs!$C$39)))-'Year Schedule'!$K$27+'Year Schedule'!$L$27)</f>
        <v>#VALUE!</v>
      </c>
      <c r="AA330" s="0" t="e">
        <f aca="true">MAX(0,Z330*(1+(_xlfn.NORM.INV(RAND(),Inputs!$D$39,Inputs!$C$39)))-'Year Schedule'!$K$28+'Year Schedule'!$L$28)</f>
        <v>#VALUE!</v>
      </c>
      <c r="AB330" s="0" t="e">
        <f aca="true">MAX(0,AA330*(1+(_xlfn.NORM.INV(RAND(),Inputs!$D$39,Inputs!$C$39)))-'Year Schedule'!$K$29+'Year Schedule'!$L$29)</f>
        <v>#VALUE!</v>
      </c>
      <c r="AC330" s="0" t="e">
        <f aca="true">MAX(0,AB330*(1+(_xlfn.NORM.INV(RAND(),Inputs!$D$39,Inputs!$C$39)))-'Year Schedule'!$K$30+'Year Schedule'!$L$30)</f>
        <v>#VALUE!</v>
      </c>
      <c r="AD330" s="0" t="e">
        <f aca="true">MAX(0,AC330*(1+(_xlfn.NORM.INV(RAND(),Inputs!$D$39,Inputs!$C$39)))-'Year Schedule'!$K$31+'Year Schedule'!$L$31)</f>
        <v>#VALUE!</v>
      </c>
      <c r="AE330" s="0" t="e">
        <f aca="true">MAX(0,AD330*(1+(_xlfn.NORM.INV(RAND(),Inputs!$D$39,Inputs!$C$39)))-'Year Schedule'!$K$32+'Year Schedule'!$L$32)</f>
        <v>#VALUE!</v>
      </c>
      <c r="AF330" s="0" t="e">
        <f aca="true">MAX(0,AE330*(1+(_xlfn.NORM.INV(RAND(),Inputs!$D$39,Inputs!$C$39)))-'Year Schedule'!$K$33+'Year Schedule'!$L$33)</f>
        <v>#VALUE!</v>
      </c>
      <c r="AG330" s="0" t="e">
        <f aca="true">MAX(0,AF330*(1+(_xlfn.NORM.INV(RAND(),Inputs!$D$39,Inputs!$C$39)))-'Year Schedule'!$K$34+'Year Schedule'!$L$34)</f>
        <v>#VALUE!</v>
      </c>
      <c r="AH330" s="0" t="e">
        <f aca="true">MAX(0,AG330*(1+(_xlfn.NORM.INV(RAND(),Inputs!$D$39,Inputs!$C$39)))-'Year Schedule'!$K$35+'Year Schedule'!$L$35)</f>
        <v>#VALUE!</v>
      </c>
      <c r="AI330" s="0" t="e">
        <f aca="true">MAX(0,AH330*(1+(_xlfn.NORM.INV(RAND(),Inputs!$D$39,Inputs!$C$39)))-'Year Schedule'!$K$36+'Year Schedule'!$L$36)</f>
        <v>#VALUE!</v>
      </c>
      <c r="AJ330" s="0" t="e">
        <f aca="true">MAX(0,AI330*(1+(_xlfn.NORM.INV(RAND(),Inputs!$D$39,Inputs!$C$39)))-'Year Schedule'!$K$37+'Year Schedule'!$L$37)</f>
        <v>#VALUE!</v>
      </c>
      <c r="AK330" s="0" t="e">
        <f aca="true">MAX(0,AJ330*(1+(_xlfn.NORM.INV(RAND(),Inputs!$D$39,Inputs!$C$39)))-'Year Schedule'!$K$38+'Year Schedule'!$L$38)</f>
        <v>#VALUE!</v>
      </c>
      <c r="AL330" s="0" t="e">
        <f aca="true">MAX(0,AK330*(1+(_xlfn.NORM.INV(RAND(),Inputs!$D$39,Inputs!$C$39)))-'Year Schedule'!$K$39+'Year Schedule'!$L$39)</f>
        <v>#VALUE!</v>
      </c>
      <c r="AM330" s="0" t="e">
        <f aca="true">MAX(0,AL330*(1+(_xlfn.NORM.INV(RAND(),Inputs!$D$39,Inputs!$C$39)))-'Year Schedule'!$K$40+'Year Schedule'!$L$40)</f>
        <v>#VALUE!</v>
      </c>
      <c r="AN330" s="0" t="e">
        <f aca="true">MAX(0,AM330*(1+(_xlfn.NORM.INV(RAND(),Inputs!$D$39,Inputs!$C$39)))-'Year Schedule'!$K$41+'Year Schedule'!$L$41)</f>
        <v>#VALUE!</v>
      </c>
      <c r="AO330" s="0" t="e">
        <f aca="true">MAX(0,AN330*(1+(_xlfn.NORM.INV(RAND(),Inputs!$D$39,Inputs!$C$39)))-'Year Schedule'!$K$42+'Year Schedule'!$L$42)</f>
        <v>#VALUE!</v>
      </c>
      <c r="AP330" s="0" t="e">
        <f aca="true">MAX(0,AO330*(1+(_xlfn.NORM.INV(RAND(),Inputs!$D$39,Inputs!$C$39)))-'Year Schedule'!$K$43+'Year Schedule'!$L$43)</f>
        <v>#VALUE!</v>
      </c>
      <c r="AQ330" s="0" t="e">
        <f aca="true">MAX(0,AP330*(1+(_xlfn.NORM.INV(RAND(),Inputs!$D$39,Inputs!$C$39)))-'Year Schedule'!$K$44+'Year Schedule'!$L$44)</f>
        <v>#VALUE!</v>
      </c>
      <c r="AR330" s="0" t="e">
        <f aca="true">MAX(0,AQ330*(1+(_xlfn.NORM.INV(RAND(),Inputs!$D$39,Inputs!$C$39)))-'Year Schedule'!$K$45+'Year Schedule'!$L$45)</f>
        <v>#VALUE!</v>
      </c>
      <c r="AS330" s="0" t="e">
        <f aca="true">MAX(0,AR330*(1+(_xlfn.NORM.INV(RAND(),Inputs!$D$39,Inputs!$C$39)))-'Year Schedule'!$K$46+'Year Schedule'!$L$46)</f>
        <v>#VALUE!</v>
      </c>
      <c r="AT330" s="0" t="e">
        <f aca="true">MAX(0,AS330*(1+(_xlfn.NORM.INV(RAND(),Inputs!$D$39,Inputs!$C$39)))-'Year Schedule'!$K$47+'Year Schedule'!$L$47)</f>
        <v>#VALUE!</v>
      </c>
      <c r="AU330" s="0" t="e">
        <f aca="true">MAX(0,AT330*(1+(_xlfn.NORM.INV(RAND(),Inputs!$D$39,Inputs!$C$39)))-'Year Schedule'!$K$48+'Year Schedule'!$L$48)</f>
        <v>#VALUE!</v>
      </c>
      <c r="AV330" s="0" t="e">
        <f aca="true">MAX(0,AU330*(1+(_xlfn.NORM.INV(RAND(),Inputs!$D$39,Inputs!$C$39)))-'Year Schedule'!$K$49+'Year Schedule'!$L$49)</f>
        <v>#VALUE!</v>
      </c>
      <c r="AW330" s="0" t="e">
        <f aca="true">MAX(0,AV330*(1+(_xlfn.NORM.INV(RAND(),Inputs!$D$39,Inputs!$C$39)))-'Year Schedule'!$K$50+'Year Schedule'!$L$50)</f>
        <v>#VALUE!</v>
      </c>
      <c r="AX330" s="0" t="e">
        <f aca="true">MAX(0,AW330*(1+(_xlfn.NORM.INV(RAND(),Inputs!$D$39,Inputs!$C$39)))-'Year Schedule'!$K$51+'Year Schedule'!$L$51)</f>
        <v>#VALUE!</v>
      </c>
      <c r="AY330" s="0" t="e">
        <f aca="true">MAX(0,AX330*(1+(_xlfn.NORM.INV(RAND(),Inputs!$D$39,Inputs!$C$39)))-'Year Schedule'!$K$52+'Year Schedule'!$L$52)</f>
        <v>#VALUE!</v>
      </c>
      <c r="AZ330" s="0" t="e">
        <f aca="true">MAX(0,AY330*(1+(_xlfn.NORM.INV(RAND(),Inputs!$D$39,Inputs!$C$39)))-'Year Schedule'!$K$53+'Year Schedule'!$L$53)</f>
        <v>#VALUE!</v>
      </c>
      <c r="BA330" s="0" t="e">
        <f aca="false">INDEX(C330:AZ330,1,Inputs!$C$6)</f>
        <v>#VALUE!</v>
      </c>
      <c r="BB330" s="0" t="n">
        <f aca="false">IFERROR(EXP(SUMPRODUCT(LN((C330:INDEX(C330:AZ330,1,Inputs!$C$6)+$C$1004:INDEX($C$1004:$AZ$1004,1,Inputs!$C$6))/B330:INDEX(B330:AY330,1,Inputs!$C$6)))/Inputs!$C$6)-1,-1)</f>
        <v>-1</v>
      </c>
    </row>
    <row r="331" customFormat="false" ht="15" hidden="false" customHeight="true" outlineLevel="0" collapsed="false">
      <c r="A331" s="0" t="n">
        <v>329</v>
      </c>
      <c r="B331" s="177" t="n">
        <f aca="false">Inputs!$C$38</f>
        <v>0</v>
      </c>
      <c r="C331" s="0" t="e">
        <f aca="true">MAX(0,B331*(1+(_xlfn.NORM.INV(RAND(),Inputs!$D$39,Inputs!$C$39)))-'Year Schedule'!$K$4+'Year Schedule'!$L$4)</f>
        <v>#VALUE!</v>
      </c>
      <c r="D331" s="0" t="e">
        <f aca="true">MAX(0,C331*(1+(_xlfn.NORM.INV(RAND(),Inputs!$D$39,Inputs!$C$39)))-'Year Schedule'!$K$5+'Year Schedule'!$L$5)</f>
        <v>#VALUE!</v>
      </c>
      <c r="E331" s="0" t="e">
        <f aca="true">MAX(0,D331*(1+(_xlfn.NORM.INV(RAND(),Inputs!$D$39,Inputs!$C$39)))-'Year Schedule'!$K$6+'Year Schedule'!$L$6)</f>
        <v>#VALUE!</v>
      </c>
      <c r="F331" s="0" t="e">
        <f aca="true">MAX(0,E331*(1+(_xlfn.NORM.INV(RAND(),Inputs!$D$39,Inputs!$C$39)))-'Year Schedule'!$K$7+'Year Schedule'!$L$7)</f>
        <v>#VALUE!</v>
      </c>
      <c r="G331" s="0" t="e">
        <f aca="true">MAX(0,F331*(1+(_xlfn.NORM.INV(RAND(),Inputs!$D$39,Inputs!$C$39)))-'Year Schedule'!$K$8+'Year Schedule'!$L$8)</f>
        <v>#VALUE!</v>
      </c>
      <c r="H331" s="0" t="e">
        <f aca="true">MAX(0,G331*(1+(_xlfn.NORM.INV(RAND(),Inputs!$D$39,Inputs!$C$39)))-'Year Schedule'!$K$9+'Year Schedule'!$L$9)</f>
        <v>#VALUE!</v>
      </c>
      <c r="I331" s="0" t="e">
        <f aca="true">MAX(0,H331*(1+(_xlfn.NORM.INV(RAND(),Inputs!$D$39,Inputs!$C$39)))-'Year Schedule'!$K$10+'Year Schedule'!$L$10)</f>
        <v>#VALUE!</v>
      </c>
      <c r="J331" s="0" t="e">
        <f aca="true">MAX(0,I331*(1+(_xlfn.NORM.INV(RAND(),Inputs!$D$39,Inputs!$C$39)))-'Year Schedule'!$K$11+'Year Schedule'!$L$11)</f>
        <v>#VALUE!</v>
      </c>
      <c r="K331" s="0" t="e">
        <f aca="true">MAX(0,J331*(1+(_xlfn.NORM.INV(RAND(),Inputs!$D$39,Inputs!$C$39)))-'Year Schedule'!$K$12+'Year Schedule'!$L$12)</f>
        <v>#VALUE!</v>
      </c>
      <c r="L331" s="0" t="e">
        <f aca="true">MAX(0,K331*(1+(_xlfn.NORM.INV(RAND(),Inputs!$D$39,Inputs!$C$39)))-'Year Schedule'!$K$13+'Year Schedule'!$L$13)</f>
        <v>#VALUE!</v>
      </c>
      <c r="M331" s="0" t="e">
        <f aca="true">MAX(0,L331*(1+(_xlfn.NORM.INV(RAND(),Inputs!$D$39,Inputs!$C$39)))-'Year Schedule'!$K$14+'Year Schedule'!$L$14)</f>
        <v>#VALUE!</v>
      </c>
      <c r="N331" s="0" t="e">
        <f aca="true">MAX(0,M331*(1+(_xlfn.NORM.INV(RAND(),Inputs!$D$39,Inputs!$C$39)))-'Year Schedule'!$K$15+'Year Schedule'!$L$15)</f>
        <v>#VALUE!</v>
      </c>
      <c r="O331" s="0" t="e">
        <f aca="true">MAX(0,N331*(1+(_xlfn.NORM.INV(RAND(),Inputs!$D$39,Inputs!$C$39)))-'Year Schedule'!$K$16+'Year Schedule'!$L$16)</f>
        <v>#VALUE!</v>
      </c>
      <c r="P331" s="0" t="e">
        <f aca="true">MAX(0,O331*(1+(_xlfn.NORM.INV(RAND(),Inputs!$D$39,Inputs!$C$39)))-'Year Schedule'!$K$17+'Year Schedule'!$L$17)</f>
        <v>#VALUE!</v>
      </c>
      <c r="Q331" s="0" t="e">
        <f aca="true">MAX(0,P331*(1+(_xlfn.NORM.INV(RAND(),Inputs!$D$39,Inputs!$C$39)))-'Year Schedule'!$K$18+'Year Schedule'!$L$18)</f>
        <v>#VALUE!</v>
      </c>
      <c r="R331" s="0" t="e">
        <f aca="true">MAX(0,Q331*(1+(_xlfn.NORM.INV(RAND(),Inputs!$D$39,Inputs!$C$39)))-'Year Schedule'!$K$19+'Year Schedule'!$L$19)</f>
        <v>#VALUE!</v>
      </c>
      <c r="S331" s="0" t="e">
        <f aca="true">MAX(0,R331*(1+(_xlfn.NORM.INV(RAND(),Inputs!$D$39,Inputs!$C$39)))-'Year Schedule'!$K$20+'Year Schedule'!$L$20)</f>
        <v>#VALUE!</v>
      </c>
      <c r="T331" s="0" t="e">
        <f aca="true">MAX(0,S331*(1+(_xlfn.NORM.INV(RAND(),Inputs!$D$39,Inputs!$C$39)))-'Year Schedule'!$K$21+'Year Schedule'!$L$21)</f>
        <v>#VALUE!</v>
      </c>
      <c r="U331" s="0" t="e">
        <f aca="true">MAX(0,T331*(1+(_xlfn.NORM.INV(RAND(),Inputs!$D$39,Inputs!$C$39)))-'Year Schedule'!$K$22+'Year Schedule'!$L$22)</f>
        <v>#VALUE!</v>
      </c>
      <c r="V331" s="0" t="e">
        <f aca="true">MAX(0,U331*(1+(_xlfn.NORM.INV(RAND(),Inputs!$D$39,Inputs!$C$39)))-'Year Schedule'!$K$23+'Year Schedule'!$L$23)</f>
        <v>#VALUE!</v>
      </c>
      <c r="W331" s="0" t="e">
        <f aca="true">MAX(0,V331*(1+(_xlfn.NORM.INV(RAND(),Inputs!$D$39,Inputs!$C$39)))-'Year Schedule'!$K$24+'Year Schedule'!$L$24)</f>
        <v>#VALUE!</v>
      </c>
      <c r="X331" s="0" t="e">
        <f aca="true">MAX(0,W331*(1+(_xlfn.NORM.INV(RAND(),Inputs!$D$39,Inputs!$C$39)))-'Year Schedule'!$K$25+'Year Schedule'!$L$25)</f>
        <v>#VALUE!</v>
      </c>
      <c r="Y331" s="0" t="e">
        <f aca="true">MAX(0,X331*(1+(_xlfn.NORM.INV(RAND(),Inputs!$D$39,Inputs!$C$39)))-'Year Schedule'!$K$26+'Year Schedule'!$L$26)</f>
        <v>#VALUE!</v>
      </c>
      <c r="Z331" s="0" t="e">
        <f aca="true">MAX(0,Y331*(1+(_xlfn.NORM.INV(RAND(),Inputs!$D$39,Inputs!$C$39)))-'Year Schedule'!$K$27+'Year Schedule'!$L$27)</f>
        <v>#VALUE!</v>
      </c>
      <c r="AA331" s="0" t="e">
        <f aca="true">MAX(0,Z331*(1+(_xlfn.NORM.INV(RAND(),Inputs!$D$39,Inputs!$C$39)))-'Year Schedule'!$K$28+'Year Schedule'!$L$28)</f>
        <v>#VALUE!</v>
      </c>
      <c r="AB331" s="0" t="e">
        <f aca="true">MAX(0,AA331*(1+(_xlfn.NORM.INV(RAND(),Inputs!$D$39,Inputs!$C$39)))-'Year Schedule'!$K$29+'Year Schedule'!$L$29)</f>
        <v>#VALUE!</v>
      </c>
      <c r="AC331" s="0" t="e">
        <f aca="true">MAX(0,AB331*(1+(_xlfn.NORM.INV(RAND(),Inputs!$D$39,Inputs!$C$39)))-'Year Schedule'!$K$30+'Year Schedule'!$L$30)</f>
        <v>#VALUE!</v>
      </c>
      <c r="AD331" s="0" t="e">
        <f aca="true">MAX(0,AC331*(1+(_xlfn.NORM.INV(RAND(),Inputs!$D$39,Inputs!$C$39)))-'Year Schedule'!$K$31+'Year Schedule'!$L$31)</f>
        <v>#VALUE!</v>
      </c>
      <c r="AE331" s="0" t="e">
        <f aca="true">MAX(0,AD331*(1+(_xlfn.NORM.INV(RAND(),Inputs!$D$39,Inputs!$C$39)))-'Year Schedule'!$K$32+'Year Schedule'!$L$32)</f>
        <v>#VALUE!</v>
      </c>
      <c r="AF331" s="0" t="e">
        <f aca="true">MAX(0,AE331*(1+(_xlfn.NORM.INV(RAND(),Inputs!$D$39,Inputs!$C$39)))-'Year Schedule'!$K$33+'Year Schedule'!$L$33)</f>
        <v>#VALUE!</v>
      </c>
      <c r="AG331" s="0" t="e">
        <f aca="true">MAX(0,AF331*(1+(_xlfn.NORM.INV(RAND(),Inputs!$D$39,Inputs!$C$39)))-'Year Schedule'!$K$34+'Year Schedule'!$L$34)</f>
        <v>#VALUE!</v>
      </c>
      <c r="AH331" s="0" t="e">
        <f aca="true">MAX(0,AG331*(1+(_xlfn.NORM.INV(RAND(),Inputs!$D$39,Inputs!$C$39)))-'Year Schedule'!$K$35+'Year Schedule'!$L$35)</f>
        <v>#VALUE!</v>
      </c>
      <c r="AI331" s="0" t="e">
        <f aca="true">MAX(0,AH331*(1+(_xlfn.NORM.INV(RAND(),Inputs!$D$39,Inputs!$C$39)))-'Year Schedule'!$K$36+'Year Schedule'!$L$36)</f>
        <v>#VALUE!</v>
      </c>
      <c r="AJ331" s="0" t="e">
        <f aca="true">MAX(0,AI331*(1+(_xlfn.NORM.INV(RAND(),Inputs!$D$39,Inputs!$C$39)))-'Year Schedule'!$K$37+'Year Schedule'!$L$37)</f>
        <v>#VALUE!</v>
      </c>
      <c r="AK331" s="0" t="e">
        <f aca="true">MAX(0,AJ331*(1+(_xlfn.NORM.INV(RAND(),Inputs!$D$39,Inputs!$C$39)))-'Year Schedule'!$K$38+'Year Schedule'!$L$38)</f>
        <v>#VALUE!</v>
      </c>
      <c r="AL331" s="0" t="e">
        <f aca="true">MAX(0,AK331*(1+(_xlfn.NORM.INV(RAND(),Inputs!$D$39,Inputs!$C$39)))-'Year Schedule'!$K$39+'Year Schedule'!$L$39)</f>
        <v>#VALUE!</v>
      </c>
      <c r="AM331" s="0" t="e">
        <f aca="true">MAX(0,AL331*(1+(_xlfn.NORM.INV(RAND(),Inputs!$D$39,Inputs!$C$39)))-'Year Schedule'!$K$40+'Year Schedule'!$L$40)</f>
        <v>#VALUE!</v>
      </c>
      <c r="AN331" s="0" t="e">
        <f aca="true">MAX(0,AM331*(1+(_xlfn.NORM.INV(RAND(),Inputs!$D$39,Inputs!$C$39)))-'Year Schedule'!$K$41+'Year Schedule'!$L$41)</f>
        <v>#VALUE!</v>
      </c>
      <c r="AO331" s="0" t="e">
        <f aca="true">MAX(0,AN331*(1+(_xlfn.NORM.INV(RAND(),Inputs!$D$39,Inputs!$C$39)))-'Year Schedule'!$K$42+'Year Schedule'!$L$42)</f>
        <v>#VALUE!</v>
      </c>
      <c r="AP331" s="0" t="e">
        <f aca="true">MAX(0,AO331*(1+(_xlfn.NORM.INV(RAND(),Inputs!$D$39,Inputs!$C$39)))-'Year Schedule'!$K$43+'Year Schedule'!$L$43)</f>
        <v>#VALUE!</v>
      </c>
      <c r="AQ331" s="0" t="e">
        <f aca="true">MAX(0,AP331*(1+(_xlfn.NORM.INV(RAND(),Inputs!$D$39,Inputs!$C$39)))-'Year Schedule'!$K$44+'Year Schedule'!$L$44)</f>
        <v>#VALUE!</v>
      </c>
      <c r="AR331" s="0" t="e">
        <f aca="true">MAX(0,AQ331*(1+(_xlfn.NORM.INV(RAND(),Inputs!$D$39,Inputs!$C$39)))-'Year Schedule'!$K$45+'Year Schedule'!$L$45)</f>
        <v>#VALUE!</v>
      </c>
      <c r="AS331" s="0" t="e">
        <f aca="true">MAX(0,AR331*(1+(_xlfn.NORM.INV(RAND(),Inputs!$D$39,Inputs!$C$39)))-'Year Schedule'!$K$46+'Year Schedule'!$L$46)</f>
        <v>#VALUE!</v>
      </c>
      <c r="AT331" s="0" t="e">
        <f aca="true">MAX(0,AS331*(1+(_xlfn.NORM.INV(RAND(),Inputs!$D$39,Inputs!$C$39)))-'Year Schedule'!$K$47+'Year Schedule'!$L$47)</f>
        <v>#VALUE!</v>
      </c>
      <c r="AU331" s="0" t="e">
        <f aca="true">MAX(0,AT331*(1+(_xlfn.NORM.INV(RAND(),Inputs!$D$39,Inputs!$C$39)))-'Year Schedule'!$K$48+'Year Schedule'!$L$48)</f>
        <v>#VALUE!</v>
      </c>
      <c r="AV331" s="0" t="e">
        <f aca="true">MAX(0,AU331*(1+(_xlfn.NORM.INV(RAND(),Inputs!$D$39,Inputs!$C$39)))-'Year Schedule'!$K$49+'Year Schedule'!$L$49)</f>
        <v>#VALUE!</v>
      </c>
      <c r="AW331" s="0" t="e">
        <f aca="true">MAX(0,AV331*(1+(_xlfn.NORM.INV(RAND(),Inputs!$D$39,Inputs!$C$39)))-'Year Schedule'!$K$50+'Year Schedule'!$L$50)</f>
        <v>#VALUE!</v>
      </c>
      <c r="AX331" s="0" t="e">
        <f aca="true">MAX(0,AW331*(1+(_xlfn.NORM.INV(RAND(),Inputs!$D$39,Inputs!$C$39)))-'Year Schedule'!$K$51+'Year Schedule'!$L$51)</f>
        <v>#VALUE!</v>
      </c>
      <c r="AY331" s="0" t="e">
        <f aca="true">MAX(0,AX331*(1+(_xlfn.NORM.INV(RAND(),Inputs!$D$39,Inputs!$C$39)))-'Year Schedule'!$K$52+'Year Schedule'!$L$52)</f>
        <v>#VALUE!</v>
      </c>
      <c r="AZ331" s="0" t="e">
        <f aca="true">MAX(0,AY331*(1+(_xlfn.NORM.INV(RAND(),Inputs!$D$39,Inputs!$C$39)))-'Year Schedule'!$K$53+'Year Schedule'!$L$53)</f>
        <v>#VALUE!</v>
      </c>
      <c r="BA331" s="0" t="e">
        <f aca="false">INDEX(C331:AZ331,1,Inputs!$C$6)</f>
        <v>#VALUE!</v>
      </c>
      <c r="BB331" s="0" t="n">
        <f aca="false">IFERROR(EXP(SUMPRODUCT(LN((C331:INDEX(C331:AZ331,1,Inputs!$C$6)+$C$1004:INDEX($C$1004:$AZ$1004,1,Inputs!$C$6))/B331:INDEX(B331:AY331,1,Inputs!$C$6)))/Inputs!$C$6)-1,-1)</f>
        <v>-1</v>
      </c>
    </row>
    <row r="332" customFormat="false" ht="15" hidden="false" customHeight="true" outlineLevel="0" collapsed="false">
      <c r="A332" s="0" t="n">
        <v>330</v>
      </c>
      <c r="B332" s="177" t="n">
        <f aca="false">Inputs!$C$38</f>
        <v>0</v>
      </c>
      <c r="C332" s="0" t="e">
        <f aca="true">MAX(0,B332*(1+(_xlfn.NORM.INV(RAND(),Inputs!$D$39,Inputs!$C$39)))-'Year Schedule'!$K$4+'Year Schedule'!$L$4)</f>
        <v>#VALUE!</v>
      </c>
      <c r="D332" s="0" t="e">
        <f aca="true">MAX(0,C332*(1+(_xlfn.NORM.INV(RAND(),Inputs!$D$39,Inputs!$C$39)))-'Year Schedule'!$K$5+'Year Schedule'!$L$5)</f>
        <v>#VALUE!</v>
      </c>
      <c r="E332" s="0" t="e">
        <f aca="true">MAX(0,D332*(1+(_xlfn.NORM.INV(RAND(),Inputs!$D$39,Inputs!$C$39)))-'Year Schedule'!$K$6+'Year Schedule'!$L$6)</f>
        <v>#VALUE!</v>
      </c>
      <c r="F332" s="0" t="e">
        <f aca="true">MAX(0,E332*(1+(_xlfn.NORM.INV(RAND(),Inputs!$D$39,Inputs!$C$39)))-'Year Schedule'!$K$7+'Year Schedule'!$L$7)</f>
        <v>#VALUE!</v>
      </c>
      <c r="G332" s="0" t="e">
        <f aca="true">MAX(0,F332*(1+(_xlfn.NORM.INV(RAND(),Inputs!$D$39,Inputs!$C$39)))-'Year Schedule'!$K$8+'Year Schedule'!$L$8)</f>
        <v>#VALUE!</v>
      </c>
      <c r="H332" s="0" t="e">
        <f aca="true">MAX(0,G332*(1+(_xlfn.NORM.INV(RAND(),Inputs!$D$39,Inputs!$C$39)))-'Year Schedule'!$K$9+'Year Schedule'!$L$9)</f>
        <v>#VALUE!</v>
      </c>
      <c r="I332" s="0" t="e">
        <f aca="true">MAX(0,H332*(1+(_xlfn.NORM.INV(RAND(),Inputs!$D$39,Inputs!$C$39)))-'Year Schedule'!$K$10+'Year Schedule'!$L$10)</f>
        <v>#VALUE!</v>
      </c>
      <c r="J332" s="0" t="e">
        <f aca="true">MAX(0,I332*(1+(_xlfn.NORM.INV(RAND(),Inputs!$D$39,Inputs!$C$39)))-'Year Schedule'!$K$11+'Year Schedule'!$L$11)</f>
        <v>#VALUE!</v>
      </c>
      <c r="K332" s="0" t="e">
        <f aca="true">MAX(0,J332*(1+(_xlfn.NORM.INV(RAND(),Inputs!$D$39,Inputs!$C$39)))-'Year Schedule'!$K$12+'Year Schedule'!$L$12)</f>
        <v>#VALUE!</v>
      </c>
      <c r="L332" s="0" t="e">
        <f aca="true">MAX(0,K332*(1+(_xlfn.NORM.INV(RAND(),Inputs!$D$39,Inputs!$C$39)))-'Year Schedule'!$K$13+'Year Schedule'!$L$13)</f>
        <v>#VALUE!</v>
      </c>
      <c r="M332" s="0" t="e">
        <f aca="true">MAX(0,L332*(1+(_xlfn.NORM.INV(RAND(),Inputs!$D$39,Inputs!$C$39)))-'Year Schedule'!$K$14+'Year Schedule'!$L$14)</f>
        <v>#VALUE!</v>
      </c>
      <c r="N332" s="0" t="e">
        <f aca="true">MAX(0,M332*(1+(_xlfn.NORM.INV(RAND(),Inputs!$D$39,Inputs!$C$39)))-'Year Schedule'!$K$15+'Year Schedule'!$L$15)</f>
        <v>#VALUE!</v>
      </c>
      <c r="O332" s="0" t="e">
        <f aca="true">MAX(0,N332*(1+(_xlfn.NORM.INV(RAND(),Inputs!$D$39,Inputs!$C$39)))-'Year Schedule'!$K$16+'Year Schedule'!$L$16)</f>
        <v>#VALUE!</v>
      </c>
      <c r="P332" s="0" t="e">
        <f aca="true">MAX(0,O332*(1+(_xlfn.NORM.INV(RAND(),Inputs!$D$39,Inputs!$C$39)))-'Year Schedule'!$K$17+'Year Schedule'!$L$17)</f>
        <v>#VALUE!</v>
      </c>
      <c r="Q332" s="0" t="e">
        <f aca="true">MAX(0,P332*(1+(_xlfn.NORM.INV(RAND(),Inputs!$D$39,Inputs!$C$39)))-'Year Schedule'!$K$18+'Year Schedule'!$L$18)</f>
        <v>#VALUE!</v>
      </c>
      <c r="R332" s="0" t="e">
        <f aca="true">MAX(0,Q332*(1+(_xlfn.NORM.INV(RAND(),Inputs!$D$39,Inputs!$C$39)))-'Year Schedule'!$K$19+'Year Schedule'!$L$19)</f>
        <v>#VALUE!</v>
      </c>
      <c r="S332" s="0" t="e">
        <f aca="true">MAX(0,R332*(1+(_xlfn.NORM.INV(RAND(),Inputs!$D$39,Inputs!$C$39)))-'Year Schedule'!$K$20+'Year Schedule'!$L$20)</f>
        <v>#VALUE!</v>
      </c>
      <c r="T332" s="0" t="e">
        <f aca="true">MAX(0,S332*(1+(_xlfn.NORM.INV(RAND(),Inputs!$D$39,Inputs!$C$39)))-'Year Schedule'!$K$21+'Year Schedule'!$L$21)</f>
        <v>#VALUE!</v>
      </c>
      <c r="U332" s="0" t="e">
        <f aca="true">MAX(0,T332*(1+(_xlfn.NORM.INV(RAND(),Inputs!$D$39,Inputs!$C$39)))-'Year Schedule'!$K$22+'Year Schedule'!$L$22)</f>
        <v>#VALUE!</v>
      </c>
      <c r="V332" s="0" t="e">
        <f aca="true">MAX(0,U332*(1+(_xlfn.NORM.INV(RAND(),Inputs!$D$39,Inputs!$C$39)))-'Year Schedule'!$K$23+'Year Schedule'!$L$23)</f>
        <v>#VALUE!</v>
      </c>
      <c r="W332" s="0" t="e">
        <f aca="true">MAX(0,V332*(1+(_xlfn.NORM.INV(RAND(),Inputs!$D$39,Inputs!$C$39)))-'Year Schedule'!$K$24+'Year Schedule'!$L$24)</f>
        <v>#VALUE!</v>
      </c>
      <c r="X332" s="0" t="e">
        <f aca="true">MAX(0,W332*(1+(_xlfn.NORM.INV(RAND(),Inputs!$D$39,Inputs!$C$39)))-'Year Schedule'!$K$25+'Year Schedule'!$L$25)</f>
        <v>#VALUE!</v>
      </c>
      <c r="Y332" s="0" t="e">
        <f aca="true">MAX(0,X332*(1+(_xlfn.NORM.INV(RAND(),Inputs!$D$39,Inputs!$C$39)))-'Year Schedule'!$K$26+'Year Schedule'!$L$26)</f>
        <v>#VALUE!</v>
      </c>
      <c r="Z332" s="0" t="e">
        <f aca="true">MAX(0,Y332*(1+(_xlfn.NORM.INV(RAND(),Inputs!$D$39,Inputs!$C$39)))-'Year Schedule'!$K$27+'Year Schedule'!$L$27)</f>
        <v>#VALUE!</v>
      </c>
      <c r="AA332" s="0" t="e">
        <f aca="true">MAX(0,Z332*(1+(_xlfn.NORM.INV(RAND(),Inputs!$D$39,Inputs!$C$39)))-'Year Schedule'!$K$28+'Year Schedule'!$L$28)</f>
        <v>#VALUE!</v>
      </c>
      <c r="AB332" s="0" t="e">
        <f aca="true">MAX(0,AA332*(1+(_xlfn.NORM.INV(RAND(),Inputs!$D$39,Inputs!$C$39)))-'Year Schedule'!$K$29+'Year Schedule'!$L$29)</f>
        <v>#VALUE!</v>
      </c>
      <c r="AC332" s="0" t="e">
        <f aca="true">MAX(0,AB332*(1+(_xlfn.NORM.INV(RAND(),Inputs!$D$39,Inputs!$C$39)))-'Year Schedule'!$K$30+'Year Schedule'!$L$30)</f>
        <v>#VALUE!</v>
      </c>
      <c r="AD332" s="0" t="e">
        <f aca="true">MAX(0,AC332*(1+(_xlfn.NORM.INV(RAND(),Inputs!$D$39,Inputs!$C$39)))-'Year Schedule'!$K$31+'Year Schedule'!$L$31)</f>
        <v>#VALUE!</v>
      </c>
      <c r="AE332" s="0" t="e">
        <f aca="true">MAX(0,AD332*(1+(_xlfn.NORM.INV(RAND(),Inputs!$D$39,Inputs!$C$39)))-'Year Schedule'!$K$32+'Year Schedule'!$L$32)</f>
        <v>#VALUE!</v>
      </c>
      <c r="AF332" s="0" t="e">
        <f aca="true">MAX(0,AE332*(1+(_xlfn.NORM.INV(RAND(),Inputs!$D$39,Inputs!$C$39)))-'Year Schedule'!$K$33+'Year Schedule'!$L$33)</f>
        <v>#VALUE!</v>
      </c>
      <c r="AG332" s="0" t="e">
        <f aca="true">MAX(0,AF332*(1+(_xlfn.NORM.INV(RAND(),Inputs!$D$39,Inputs!$C$39)))-'Year Schedule'!$K$34+'Year Schedule'!$L$34)</f>
        <v>#VALUE!</v>
      </c>
      <c r="AH332" s="0" t="e">
        <f aca="true">MAX(0,AG332*(1+(_xlfn.NORM.INV(RAND(),Inputs!$D$39,Inputs!$C$39)))-'Year Schedule'!$K$35+'Year Schedule'!$L$35)</f>
        <v>#VALUE!</v>
      </c>
      <c r="AI332" s="0" t="e">
        <f aca="true">MAX(0,AH332*(1+(_xlfn.NORM.INV(RAND(),Inputs!$D$39,Inputs!$C$39)))-'Year Schedule'!$K$36+'Year Schedule'!$L$36)</f>
        <v>#VALUE!</v>
      </c>
      <c r="AJ332" s="0" t="e">
        <f aca="true">MAX(0,AI332*(1+(_xlfn.NORM.INV(RAND(),Inputs!$D$39,Inputs!$C$39)))-'Year Schedule'!$K$37+'Year Schedule'!$L$37)</f>
        <v>#VALUE!</v>
      </c>
      <c r="AK332" s="0" t="e">
        <f aca="true">MAX(0,AJ332*(1+(_xlfn.NORM.INV(RAND(),Inputs!$D$39,Inputs!$C$39)))-'Year Schedule'!$K$38+'Year Schedule'!$L$38)</f>
        <v>#VALUE!</v>
      </c>
      <c r="AL332" s="0" t="e">
        <f aca="true">MAX(0,AK332*(1+(_xlfn.NORM.INV(RAND(),Inputs!$D$39,Inputs!$C$39)))-'Year Schedule'!$K$39+'Year Schedule'!$L$39)</f>
        <v>#VALUE!</v>
      </c>
      <c r="AM332" s="0" t="e">
        <f aca="true">MAX(0,AL332*(1+(_xlfn.NORM.INV(RAND(),Inputs!$D$39,Inputs!$C$39)))-'Year Schedule'!$K$40+'Year Schedule'!$L$40)</f>
        <v>#VALUE!</v>
      </c>
      <c r="AN332" s="0" t="e">
        <f aca="true">MAX(0,AM332*(1+(_xlfn.NORM.INV(RAND(),Inputs!$D$39,Inputs!$C$39)))-'Year Schedule'!$K$41+'Year Schedule'!$L$41)</f>
        <v>#VALUE!</v>
      </c>
      <c r="AO332" s="0" t="e">
        <f aca="true">MAX(0,AN332*(1+(_xlfn.NORM.INV(RAND(),Inputs!$D$39,Inputs!$C$39)))-'Year Schedule'!$K$42+'Year Schedule'!$L$42)</f>
        <v>#VALUE!</v>
      </c>
      <c r="AP332" s="0" t="e">
        <f aca="true">MAX(0,AO332*(1+(_xlfn.NORM.INV(RAND(),Inputs!$D$39,Inputs!$C$39)))-'Year Schedule'!$K$43+'Year Schedule'!$L$43)</f>
        <v>#VALUE!</v>
      </c>
      <c r="AQ332" s="0" t="e">
        <f aca="true">MAX(0,AP332*(1+(_xlfn.NORM.INV(RAND(),Inputs!$D$39,Inputs!$C$39)))-'Year Schedule'!$K$44+'Year Schedule'!$L$44)</f>
        <v>#VALUE!</v>
      </c>
      <c r="AR332" s="0" t="e">
        <f aca="true">MAX(0,AQ332*(1+(_xlfn.NORM.INV(RAND(),Inputs!$D$39,Inputs!$C$39)))-'Year Schedule'!$K$45+'Year Schedule'!$L$45)</f>
        <v>#VALUE!</v>
      </c>
      <c r="AS332" s="0" t="e">
        <f aca="true">MAX(0,AR332*(1+(_xlfn.NORM.INV(RAND(),Inputs!$D$39,Inputs!$C$39)))-'Year Schedule'!$K$46+'Year Schedule'!$L$46)</f>
        <v>#VALUE!</v>
      </c>
      <c r="AT332" s="0" t="e">
        <f aca="true">MAX(0,AS332*(1+(_xlfn.NORM.INV(RAND(),Inputs!$D$39,Inputs!$C$39)))-'Year Schedule'!$K$47+'Year Schedule'!$L$47)</f>
        <v>#VALUE!</v>
      </c>
      <c r="AU332" s="0" t="e">
        <f aca="true">MAX(0,AT332*(1+(_xlfn.NORM.INV(RAND(),Inputs!$D$39,Inputs!$C$39)))-'Year Schedule'!$K$48+'Year Schedule'!$L$48)</f>
        <v>#VALUE!</v>
      </c>
      <c r="AV332" s="0" t="e">
        <f aca="true">MAX(0,AU332*(1+(_xlfn.NORM.INV(RAND(),Inputs!$D$39,Inputs!$C$39)))-'Year Schedule'!$K$49+'Year Schedule'!$L$49)</f>
        <v>#VALUE!</v>
      </c>
      <c r="AW332" s="0" t="e">
        <f aca="true">MAX(0,AV332*(1+(_xlfn.NORM.INV(RAND(),Inputs!$D$39,Inputs!$C$39)))-'Year Schedule'!$K$50+'Year Schedule'!$L$50)</f>
        <v>#VALUE!</v>
      </c>
      <c r="AX332" s="0" t="e">
        <f aca="true">MAX(0,AW332*(1+(_xlfn.NORM.INV(RAND(),Inputs!$D$39,Inputs!$C$39)))-'Year Schedule'!$K$51+'Year Schedule'!$L$51)</f>
        <v>#VALUE!</v>
      </c>
      <c r="AY332" s="0" t="e">
        <f aca="true">MAX(0,AX332*(1+(_xlfn.NORM.INV(RAND(),Inputs!$D$39,Inputs!$C$39)))-'Year Schedule'!$K$52+'Year Schedule'!$L$52)</f>
        <v>#VALUE!</v>
      </c>
      <c r="AZ332" s="0" t="e">
        <f aca="true">MAX(0,AY332*(1+(_xlfn.NORM.INV(RAND(),Inputs!$D$39,Inputs!$C$39)))-'Year Schedule'!$K$53+'Year Schedule'!$L$53)</f>
        <v>#VALUE!</v>
      </c>
      <c r="BA332" s="0" t="e">
        <f aca="false">INDEX(C332:AZ332,1,Inputs!$C$6)</f>
        <v>#VALUE!</v>
      </c>
      <c r="BB332" s="0" t="n">
        <f aca="false">IFERROR(EXP(SUMPRODUCT(LN((C332:INDEX(C332:AZ332,1,Inputs!$C$6)+$C$1004:INDEX($C$1004:$AZ$1004,1,Inputs!$C$6))/B332:INDEX(B332:AY332,1,Inputs!$C$6)))/Inputs!$C$6)-1,-1)</f>
        <v>-1</v>
      </c>
    </row>
    <row r="333" customFormat="false" ht="15" hidden="false" customHeight="true" outlineLevel="0" collapsed="false">
      <c r="A333" s="0" t="n">
        <v>331</v>
      </c>
      <c r="B333" s="177" t="n">
        <f aca="false">Inputs!$C$38</f>
        <v>0</v>
      </c>
      <c r="C333" s="0" t="e">
        <f aca="true">MAX(0,B333*(1+(_xlfn.NORM.INV(RAND(),Inputs!$D$39,Inputs!$C$39)))-'Year Schedule'!$K$4+'Year Schedule'!$L$4)</f>
        <v>#VALUE!</v>
      </c>
      <c r="D333" s="0" t="e">
        <f aca="true">MAX(0,C333*(1+(_xlfn.NORM.INV(RAND(),Inputs!$D$39,Inputs!$C$39)))-'Year Schedule'!$K$5+'Year Schedule'!$L$5)</f>
        <v>#VALUE!</v>
      </c>
      <c r="E333" s="0" t="e">
        <f aca="true">MAX(0,D333*(1+(_xlfn.NORM.INV(RAND(),Inputs!$D$39,Inputs!$C$39)))-'Year Schedule'!$K$6+'Year Schedule'!$L$6)</f>
        <v>#VALUE!</v>
      </c>
      <c r="F333" s="0" t="e">
        <f aca="true">MAX(0,E333*(1+(_xlfn.NORM.INV(RAND(),Inputs!$D$39,Inputs!$C$39)))-'Year Schedule'!$K$7+'Year Schedule'!$L$7)</f>
        <v>#VALUE!</v>
      </c>
      <c r="G333" s="0" t="e">
        <f aca="true">MAX(0,F333*(1+(_xlfn.NORM.INV(RAND(),Inputs!$D$39,Inputs!$C$39)))-'Year Schedule'!$K$8+'Year Schedule'!$L$8)</f>
        <v>#VALUE!</v>
      </c>
      <c r="H333" s="0" t="e">
        <f aca="true">MAX(0,G333*(1+(_xlfn.NORM.INV(RAND(),Inputs!$D$39,Inputs!$C$39)))-'Year Schedule'!$K$9+'Year Schedule'!$L$9)</f>
        <v>#VALUE!</v>
      </c>
      <c r="I333" s="0" t="e">
        <f aca="true">MAX(0,H333*(1+(_xlfn.NORM.INV(RAND(),Inputs!$D$39,Inputs!$C$39)))-'Year Schedule'!$K$10+'Year Schedule'!$L$10)</f>
        <v>#VALUE!</v>
      </c>
      <c r="J333" s="0" t="e">
        <f aca="true">MAX(0,I333*(1+(_xlfn.NORM.INV(RAND(),Inputs!$D$39,Inputs!$C$39)))-'Year Schedule'!$K$11+'Year Schedule'!$L$11)</f>
        <v>#VALUE!</v>
      </c>
      <c r="K333" s="0" t="e">
        <f aca="true">MAX(0,J333*(1+(_xlfn.NORM.INV(RAND(),Inputs!$D$39,Inputs!$C$39)))-'Year Schedule'!$K$12+'Year Schedule'!$L$12)</f>
        <v>#VALUE!</v>
      </c>
      <c r="L333" s="0" t="e">
        <f aca="true">MAX(0,K333*(1+(_xlfn.NORM.INV(RAND(),Inputs!$D$39,Inputs!$C$39)))-'Year Schedule'!$K$13+'Year Schedule'!$L$13)</f>
        <v>#VALUE!</v>
      </c>
      <c r="M333" s="0" t="e">
        <f aca="true">MAX(0,L333*(1+(_xlfn.NORM.INV(RAND(),Inputs!$D$39,Inputs!$C$39)))-'Year Schedule'!$K$14+'Year Schedule'!$L$14)</f>
        <v>#VALUE!</v>
      </c>
      <c r="N333" s="0" t="e">
        <f aca="true">MAX(0,M333*(1+(_xlfn.NORM.INV(RAND(),Inputs!$D$39,Inputs!$C$39)))-'Year Schedule'!$K$15+'Year Schedule'!$L$15)</f>
        <v>#VALUE!</v>
      </c>
      <c r="O333" s="0" t="e">
        <f aca="true">MAX(0,N333*(1+(_xlfn.NORM.INV(RAND(),Inputs!$D$39,Inputs!$C$39)))-'Year Schedule'!$K$16+'Year Schedule'!$L$16)</f>
        <v>#VALUE!</v>
      </c>
      <c r="P333" s="0" t="e">
        <f aca="true">MAX(0,O333*(1+(_xlfn.NORM.INV(RAND(),Inputs!$D$39,Inputs!$C$39)))-'Year Schedule'!$K$17+'Year Schedule'!$L$17)</f>
        <v>#VALUE!</v>
      </c>
      <c r="Q333" s="0" t="e">
        <f aca="true">MAX(0,P333*(1+(_xlfn.NORM.INV(RAND(),Inputs!$D$39,Inputs!$C$39)))-'Year Schedule'!$K$18+'Year Schedule'!$L$18)</f>
        <v>#VALUE!</v>
      </c>
      <c r="R333" s="0" t="e">
        <f aca="true">MAX(0,Q333*(1+(_xlfn.NORM.INV(RAND(),Inputs!$D$39,Inputs!$C$39)))-'Year Schedule'!$K$19+'Year Schedule'!$L$19)</f>
        <v>#VALUE!</v>
      </c>
      <c r="S333" s="0" t="e">
        <f aca="true">MAX(0,R333*(1+(_xlfn.NORM.INV(RAND(),Inputs!$D$39,Inputs!$C$39)))-'Year Schedule'!$K$20+'Year Schedule'!$L$20)</f>
        <v>#VALUE!</v>
      </c>
      <c r="T333" s="0" t="e">
        <f aca="true">MAX(0,S333*(1+(_xlfn.NORM.INV(RAND(),Inputs!$D$39,Inputs!$C$39)))-'Year Schedule'!$K$21+'Year Schedule'!$L$21)</f>
        <v>#VALUE!</v>
      </c>
      <c r="U333" s="0" t="e">
        <f aca="true">MAX(0,T333*(1+(_xlfn.NORM.INV(RAND(),Inputs!$D$39,Inputs!$C$39)))-'Year Schedule'!$K$22+'Year Schedule'!$L$22)</f>
        <v>#VALUE!</v>
      </c>
      <c r="V333" s="0" t="e">
        <f aca="true">MAX(0,U333*(1+(_xlfn.NORM.INV(RAND(),Inputs!$D$39,Inputs!$C$39)))-'Year Schedule'!$K$23+'Year Schedule'!$L$23)</f>
        <v>#VALUE!</v>
      </c>
      <c r="W333" s="0" t="e">
        <f aca="true">MAX(0,V333*(1+(_xlfn.NORM.INV(RAND(),Inputs!$D$39,Inputs!$C$39)))-'Year Schedule'!$K$24+'Year Schedule'!$L$24)</f>
        <v>#VALUE!</v>
      </c>
      <c r="X333" s="0" t="e">
        <f aca="true">MAX(0,W333*(1+(_xlfn.NORM.INV(RAND(),Inputs!$D$39,Inputs!$C$39)))-'Year Schedule'!$K$25+'Year Schedule'!$L$25)</f>
        <v>#VALUE!</v>
      </c>
      <c r="Y333" s="0" t="e">
        <f aca="true">MAX(0,X333*(1+(_xlfn.NORM.INV(RAND(),Inputs!$D$39,Inputs!$C$39)))-'Year Schedule'!$K$26+'Year Schedule'!$L$26)</f>
        <v>#VALUE!</v>
      </c>
      <c r="Z333" s="0" t="e">
        <f aca="true">MAX(0,Y333*(1+(_xlfn.NORM.INV(RAND(),Inputs!$D$39,Inputs!$C$39)))-'Year Schedule'!$K$27+'Year Schedule'!$L$27)</f>
        <v>#VALUE!</v>
      </c>
      <c r="AA333" s="0" t="e">
        <f aca="true">MAX(0,Z333*(1+(_xlfn.NORM.INV(RAND(),Inputs!$D$39,Inputs!$C$39)))-'Year Schedule'!$K$28+'Year Schedule'!$L$28)</f>
        <v>#VALUE!</v>
      </c>
      <c r="AB333" s="0" t="e">
        <f aca="true">MAX(0,AA333*(1+(_xlfn.NORM.INV(RAND(),Inputs!$D$39,Inputs!$C$39)))-'Year Schedule'!$K$29+'Year Schedule'!$L$29)</f>
        <v>#VALUE!</v>
      </c>
      <c r="AC333" s="0" t="e">
        <f aca="true">MAX(0,AB333*(1+(_xlfn.NORM.INV(RAND(),Inputs!$D$39,Inputs!$C$39)))-'Year Schedule'!$K$30+'Year Schedule'!$L$30)</f>
        <v>#VALUE!</v>
      </c>
      <c r="AD333" s="0" t="e">
        <f aca="true">MAX(0,AC333*(1+(_xlfn.NORM.INV(RAND(),Inputs!$D$39,Inputs!$C$39)))-'Year Schedule'!$K$31+'Year Schedule'!$L$31)</f>
        <v>#VALUE!</v>
      </c>
      <c r="AE333" s="0" t="e">
        <f aca="true">MAX(0,AD333*(1+(_xlfn.NORM.INV(RAND(),Inputs!$D$39,Inputs!$C$39)))-'Year Schedule'!$K$32+'Year Schedule'!$L$32)</f>
        <v>#VALUE!</v>
      </c>
      <c r="AF333" s="0" t="e">
        <f aca="true">MAX(0,AE333*(1+(_xlfn.NORM.INV(RAND(),Inputs!$D$39,Inputs!$C$39)))-'Year Schedule'!$K$33+'Year Schedule'!$L$33)</f>
        <v>#VALUE!</v>
      </c>
      <c r="AG333" s="0" t="e">
        <f aca="true">MAX(0,AF333*(1+(_xlfn.NORM.INV(RAND(),Inputs!$D$39,Inputs!$C$39)))-'Year Schedule'!$K$34+'Year Schedule'!$L$34)</f>
        <v>#VALUE!</v>
      </c>
      <c r="AH333" s="0" t="e">
        <f aca="true">MAX(0,AG333*(1+(_xlfn.NORM.INV(RAND(),Inputs!$D$39,Inputs!$C$39)))-'Year Schedule'!$K$35+'Year Schedule'!$L$35)</f>
        <v>#VALUE!</v>
      </c>
      <c r="AI333" s="0" t="e">
        <f aca="true">MAX(0,AH333*(1+(_xlfn.NORM.INV(RAND(),Inputs!$D$39,Inputs!$C$39)))-'Year Schedule'!$K$36+'Year Schedule'!$L$36)</f>
        <v>#VALUE!</v>
      </c>
      <c r="AJ333" s="0" t="e">
        <f aca="true">MAX(0,AI333*(1+(_xlfn.NORM.INV(RAND(),Inputs!$D$39,Inputs!$C$39)))-'Year Schedule'!$K$37+'Year Schedule'!$L$37)</f>
        <v>#VALUE!</v>
      </c>
      <c r="AK333" s="0" t="e">
        <f aca="true">MAX(0,AJ333*(1+(_xlfn.NORM.INV(RAND(),Inputs!$D$39,Inputs!$C$39)))-'Year Schedule'!$K$38+'Year Schedule'!$L$38)</f>
        <v>#VALUE!</v>
      </c>
      <c r="AL333" s="0" t="e">
        <f aca="true">MAX(0,AK333*(1+(_xlfn.NORM.INV(RAND(),Inputs!$D$39,Inputs!$C$39)))-'Year Schedule'!$K$39+'Year Schedule'!$L$39)</f>
        <v>#VALUE!</v>
      </c>
      <c r="AM333" s="0" t="e">
        <f aca="true">MAX(0,AL333*(1+(_xlfn.NORM.INV(RAND(),Inputs!$D$39,Inputs!$C$39)))-'Year Schedule'!$K$40+'Year Schedule'!$L$40)</f>
        <v>#VALUE!</v>
      </c>
      <c r="AN333" s="0" t="e">
        <f aca="true">MAX(0,AM333*(1+(_xlfn.NORM.INV(RAND(),Inputs!$D$39,Inputs!$C$39)))-'Year Schedule'!$K$41+'Year Schedule'!$L$41)</f>
        <v>#VALUE!</v>
      </c>
      <c r="AO333" s="0" t="e">
        <f aca="true">MAX(0,AN333*(1+(_xlfn.NORM.INV(RAND(),Inputs!$D$39,Inputs!$C$39)))-'Year Schedule'!$K$42+'Year Schedule'!$L$42)</f>
        <v>#VALUE!</v>
      </c>
      <c r="AP333" s="0" t="e">
        <f aca="true">MAX(0,AO333*(1+(_xlfn.NORM.INV(RAND(),Inputs!$D$39,Inputs!$C$39)))-'Year Schedule'!$K$43+'Year Schedule'!$L$43)</f>
        <v>#VALUE!</v>
      </c>
      <c r="AQ333" s="0" t="e">
        <f aca="true">MAX(0,AP333*(1+(_xlfn.NORM.INV(RAND(),Inputs!$D$39,Inputs!$C$39)))-'Year Schedule'!$K$44+'Year Schedule'!$L$44)</f>
        <v>#VALUE!</v>
      </c>
      <c r="AR333" s="0" t="e">
        <f aca="true">MAX(0,AQ333*(1+(_xlfn.NORM.INV(RAND(),Inputs!$D$39,Inputs!$C$39)))-'Year Schedule'!$K$45+'Year Schedule'!$L$45)</f>
        <v>#VALUE!</v>
      </c>
      <c r="AS333" s="0" t="e">
        <f aca="true">MAX(0,AR333*(1+(_xlfn.NORM.INV(RAND(),Inputs!$D$39,Inputs!$C$39)))-'Year Schedule'!$K$46+'Year Schedule'!$L$46)</f>
        <v>#VALUE!</v>
      </c>
      <c r="AT333" s="0" t="e">
        <f aca="true">MAX(0,AS333*(1+(_xlfn.NORM.INV(RAND(),Inputs!$D$39,Inputs!$C$39)))-'Year Schedule'!$K$47+'Year Schedule'!$L$47)</f>
        <v>#VALUE!</v>
      </c>
      <c r="AU333" s="0" t="e">
        <f aca="true">MAX(0,AT333*(1+(_xlfn.NORM.INV(RAND(),Inputs!$D$39,Inputs!$C$39)))-'Year Schedule'!$K$48+'Year Schedule'!$L$48)</f>
        <v>#VALUE!</v>
      </c>
      <c r="AV333" s="0" t="e">
        <f aca="true">MAX(0,AU333*(1+(_xlfn.NORM.INV(RAND(),Inputs!$D$39,Inputs!$C$39)))-'Year Schedule'!$K$49+'Year Schedule'!$L$49)</f>
        <v>#VALUE!</v>
      </c>
      <c r="AW333" s="0" t="e">
        <f aca="true">MAX(0,AV333*(1+(_xlfn.NORM.INV(RAND(),Inputs!$D$39,Inputs!$C$39)))-'Year Schedule'!$K$50+'Year Schedule'!$L$50)</f>
        <v>#VALUE!</v>
      </c>
      <c r="AX333" s="0" t="e">
        <f aca="true">MAX(0,AW333*(1+(_xlfn.NORM.INV(RAND(),Inputs!$D$39,Inputs!$C$39)))-'Year Schedule'!$K$51+'Year Schedule'!$L$51)</f>
        <v>#VALUE!</v>
      </c>
      <c r="AY333" s="0" t="e">
        <f aca="true">MAX(0,AX333*(1+(_xlfn.NORM.INV(RAND(),Inputs!$D$39,Inputs!$C$39)))-'Year Schedule'!$K$52+'Year Schedule'!$L$52)</f>
        <v>#VALUE!</v>
      </c>
      <c r="AZ333" s="0" t="e">
        <f aca="true">MAX(0,AY333*(1+(_xlfn.NORM.INV(RAND(),Inputs!$D$39,Inputs!$C$39)))-'Year Schedule'!$K$53+'Year Schedule'!$L$53)</f>
        <v>#VALUE!</v>
      </c>
      <c r="BA333" s="0" t="e">
        <f aca="false">INDEX(C333:AZ333,1,Inputs!$C$6)</f>
        <v>#VALUE!</v>
      </c>
      <c r="BB333" s="0" t="n">
        <f aca="false">IFERROR(EXP(SUMPRODUCT(LN((C333:INDEX(C333:AZ333,1,Inputs!$C$6)+$C$1004:INDEX($C$1004:$AZ$1004,1,Inputs!$C$6))/B333:INDEX(B333:AY333,1,Inputs!$C$6)))/Inputs!$C$6)-1,-1)</f>
        <v>-1</v>
      </c>
    </row>
    <row r="334" customFormat="false" ht="15" hidden="false" customHeight="true" outlineLevel="0" collapsed="false">
      <c r="A334" s="0" t="n">
        <v>332</v>
      </c>
      <c r="B334" s="177" t="n">
        <f aca="false">Inputs!$C$38</f>
        <v>0</v>
      </c>
      <c r="C334" s="0" t="e">
        <f aca="true">MAX(0,B334*(1+(_xlfn.NORM.INV(RAND(),Inputs!$D$39,Inputs!$C$39)))-'Year Schedule'!$K$4+'Year Schedule'!$L$4)</f>
        <v>#VALUE!</v>
      </c>
      <c r="D334" s="0" t="e">
        <f aca="true">MAX(0,C334*(1+(_xlfn.NORM.INV(RAND(),Inputs!$D$39,Inputs!$C$39)))-'Year Schedule'!$K$5+'Year Schedule'!$L$5)</f>
        <v>#VALUE!</v>
      </c>
      <c r="E334" s="0" t="e">
        <f aca="true">MAX(0,D334*(1+(_xlfn.NORM.INV(RAND(),Inputs!$D$39,Inputs!$C$39)))-'Year Schedule'!$K$6+'Year Schedule'!$L$6)</f>
        <v>#VALUE!</v>
      </c>
      <c r="F334" s="0" t="e">
        <f aca="true">MAX(0,E334*(1+(_xlfn.NORM.INV(RAND(),Inputs!$D$39,Inputs!$C$39)))-'Year Schedule'!$K$7+'Year Schedule'!$L$7)</f>
        <v>#VALUE!</v>
      </c>
      <c r="G334" s="0" t="e">
        <f aca="true">MAX(0,F334*(1+(_xlfn.NORM.INV(RAND(),Inputs!$D$39,Inputs!$C$39)))-'Year Schedule'!$K$8+'Year Schedule'!$L$8)</f>
        <v>#VALUE!</v>
      </c>
      <c r="H334" s="0" t="e">
        <f aca="true">MAX(0,G334*(1+(_xlfn.NORM.INV(RAND(),Inputs!$D$39,Inputs!$C$39)))-'Year Schedule'!$K$9+'Year Schedule'!$L$9)</f>
        <v>#VALUE!</v>
      </c>
      <c r="I334" s="0" t="e">
        <f aca="true">MAX(0,H334*(1+(_xlfn.NORM.INV(RAND(),Inputs!$D$39,Inputs!$C$39)))-'Year Schedule'!$K$10+'Year Schedule'!$L$10)</f>
        <v>#VALUE!</v>
      </c>
      <c r="J334" s="0" t="e">
        <f aca="true">MAX(0,I334*(1+(_xlfn.NORM.INV(RAND(),Inputs!$D$39,Inputs!$C$39)))-'Year Schedule'!$K$11+'Year Schedule'!$L$11)</f>
        <v>#VALUE!</v>
      </c>
      <c r="K334" s="0" t="e">
        <f aca="true">MAX(0,J334*(1+(_xlfn.NORM.INV(RAND(),Inputs!$D$39,Inputs!$C$39)))-'Year Schedule'!$K$12+'Year Schedule'!$L$12)</f>
        <v>#VALUE!</v>
      </c>
      <c r="L334" s="0" t="e">
        <f aca="true">MAX(0,K334*(1+(_xlfn.NORM.INV(RAND(),Inputs!$D$39,Inputs!$C$39)))-'Year Schedule'!$K$13+'Year Schedule'!$L$13)</f>
        <v>#VALUE!</v>
      </c>
      <c r="M334" s="0" t="e">
        <f aca="true">MAX(0,L334*(1+(_xlfn.NORM.INV(RAND(),Inputs!$D$39,Inputs!$C$39)))-'Year Schedule'!$K$14+'Year Schedule'!$L$14)</f>
        <v>#VALUE!</v>
      </c>
      <c r="N334" s="0" t="e">
        <f aca="true">MAX(0,M334*(1+(_xlfn.NORM.INV(RAND(),Inputs!$D$39,Inputs!$C$39)))-'Year Schedule'!$K$15+'Year Schedule'!$L$15)</f>
        <v>#VALUE!</v>
      </c>
      <c r="O334" s="0" t="e">
        <f aca="true">MAX(0,N334*(1+(_xlfn.NORM.INV(RAND(),Inputs!$D$39,Inputs!$C$39)))-'Year Schedule'!$K$16+'Year Schedule'!$L$16)</f>
        <v>#VALUE!</v>
      </c>
      <c r="P334" s="0" t="e">
        <f aca="true">MAX(0,O334*(1+(_xlfn.NORM.INV(RAND(),Inputs!$D$39,Inputs!$C$39)))-'Year Schedule'!$K$17+'Year Schedule'!$L$17)</f>
        <v>#VALUE!</v>
      </c>
      <c r="Q334" s="0" t="e">
        <f aca="true">MAX(0,P334*(1+(_xlfn.NORM.INV(RAND(),Inputs!$D$39,Inputs!$C$39)))-'Year Schedule'!$K$18+'Year Schedule'!$L$18)</f>
        <v>#VALUE!</v>
      </c>
      <c r="R334" s="0" t="e">
        <f aca="true">MAX(0,Q334*(1+(_xlfn.NORM.INV(RAND(),Inputs!$D$39,Inputs!$C$39)))-'Year Schedule'!$K$19+'Year Schedule'!$L$19)</f>
        <v>#VALUE!</v>
      </c>
      <c r="S334" s="0" t="e">
        <f aca="true">MAX(0,R334*(1+(_xlfn.NORM.INV(RAND(),Inputs!$D$39,Inputs!$C$39)))-'Year Schedule'!$K$20+'Year Schedule'!$L$20)</f>
        <v>#VALUE!</v>
      </c>
      <c r="T334" s="0" t="e">
        <f aca="true">MAX(0,S334*(1+(_xlfn.NORM.INV(RAND(),Inputs!$D$39,Inputs!$C$39)))-'Year Schedule'!$K$21+'Year Schedule'!$L$21)</f>
        <v>#VALUE!</v>
      </c>
      <c r="U334" s="0" t="e">
        <f aca="true">MAX(0,T334*(1+(_xlfn.NORM.INV(RAND(),Inputs!$D$39,Inputs!$C$39)))-'Year Schedule'!$K$22+'Year Schedule'!$L$22)</f>
        <v>#VALUE!</v>
      </c>
      <c r="V334" s="0" t="e">
        <f aca="true">MAX(0,U334*(1+(_xlfn.NORM.INV(RAND(),Inputs!$D$39,Inputs!$C$39)))-'Year Schedule'!$K$23+'Year Schedule'!$L$23)</f>
        <v>#VALUE!</v>
      </c>
      <c r="W334" s="0" t="e">
        <f aca="true">MAX(0,V334*(1+(_xlfn.NORM.INV(RAND(),Inputs!$D$39,Inputs!$C$39)))-'Year Schedule'!$K$24+'Year Schedule'!$L$24)</f>
        <v>#VALUE!</v>
      </c>
      <c r="X334" s="0" t="e">
        <f aca="true">MAX(0,W334*(1+(_xlfn.NORM.INV(RAND(),Inputs!$D$39,Inputs!$C$39)))-'Year Schedule'!$K$25+'Year Schedule'!$L$25)</f>
        <v>#VALUE!</v>
      </c>
      <c r="Y334" s="0" t="e">
        <f aca="true">MAX(0,X334*(1+(_xlfn.NORM.INV(RAND(),Inputs!$D$39,Inputs!$C$39)))-'Year Schedule'!$K$26+'Year Schedule'!$L$26)</f>
        <v>#VALUE!</v>
      </c>
      <c r="Z334" s="0" t="e">
        <f aca="true">MAX(0,Y334*(1+(_xlfn.NORM.INV(RAND(),Inputs!$D$39,Inputs!$C$39)))-'Year Schedule'!$K$27+'Year Schedule'!$L$27)</f>
        <v>#VALUE!</v>
      </c>
      <c r="AA334" s="0" t="e">
        <f aca="true">MAX(0,Z334*(1+(_xlfn.NORM.INV(RAND(),Inputs!$D$39,Inputs!$C$39)))-'Year Schedule'!$K$28+'Year Schedule'!$L$28)</f>
        <v>#VALUE!</v>
      </c>
      <c r="AB334" s="0" t="e">
        <f aca="true">MAX(0,AA334*(1+(_xlfn.NORM.INV(RAND(),Inputs!$D$39,Inputs!$C$39)))-'Year Schedule'!$K$29+'Year Schedule'!$L$29)</f>
        <v>#VALUE!</v>
      </c>
      <c r="AC334" s="0" t="e">
        <f aca="true">MAX(0,AB334*(1+(_xlfn.NORM.INV(RAND(),Inputs!$D$39,Inputs!$C$39)))-'Year Schedule'!$K$30+'Year Schedule'!$L$30)</f>
        <v>#VALUE!</v>
      </c>
      <c r="AD334" s="0" t="e">
        <f aca="true">MAX(0,AC334*(1+(_xlfn.NORM.INV(RAND(),Inputs!$D$39,Inputs!$C$39)))-'Year Schedule'!$K$31+'Year Schedule'!$L$31)</f>
        <v>#VALUE!</v>
      </c>
      <c r="AE334" s="0" t="e">
        <f aca="true">MAX(0,AD334*(1+(_xlfn.NORM.INV(RAND(),Inputs!$D$39,Inputs!$C$39)))-'Year Schedule'!$K$32+'Year Schedule'!$L$32)</f>
        <v>#VALUE!</v>
      </c>
      <c r="AF334" s="0" t="e">
        <f aca="true">MAX(0,AE334*(1+(_xlfn.NORM.INV(RAND(),Inputs!$D$39,Inputs!$C$39)))-'Year Schedule'!$K$33+'Year Schedule'!$L$33)</f>
        <v>#VALUE!</v>
      </c>
      <c r="AG334" s="0" t="e">
        <f aca="true">MAX(0,AF334*(1+(_xlfn.NORM.INV(RAND(),Inputs!$D$39,Inputs!$C$39)))-'Year Schedule'!$K$34+'Year Schedule'!$L$34)</f>
        <v>#VALUE!</v>
      </c>
      <c r="AH334" s="0" t="e">
        <f aca="true">MAX(0,AG334*(1+(_xlfn.NORM.INV(RAND(),Inputs!$D$39,Inputs!$C$39)))-'Year Schedule'!$K$35+'Year Schedule'!$L$35)</f>
        <v>#VALUE!</v>
      </c>
      <c r="AI334" s="0" t="e">
        <f aca="true">MAX(0,AH334*(1+(_xlfn.NORM.INV(RAND(),Inputs!$D$39,Inputs!$C$39)))-'Year Schedule'!$K$36+'Year Schedule'!$L$36)</f>
        <v>#VALUE!</v>
      </c>
      <c r="AJ334" s="0" t="e">
        <f aca="true">MAX(0,AI334*(1+(_xlfn.NORM.INV(RAND(),Inputs!$D$39,Inputs!$C$39)))-'Year Schedule'!$K$37+'Year Schedule'!$L$37)</f>
        <v>#VALUE!</v>
      </c>
      <c r="AK334" s="0" t="e">
        <f aca="true">MAX(0,AJ334*(1+(_xlfn.NORM.INV(RAND(),Inputs!$D$39,Inputs!$C$39)))-'Year Schedule'!$K$38+'Year Schedule'!$L$38)</f>
        <v>#VALUE!</v>
      </c>
      <c r="AL334" s="0" t="e">
        <f aca="true">MAX(0,AK334*(1+(_xlfn.NORM.INV(RAND(),Inputs!$D$39,Inputs!$C$39)))-'Year Schedule'!$K$39+'Year Schedule'!$L$39)</f>
        <v>#VALUE!</v>
      </c>
      <c r="AM334" s="0" t="e">
        <f aca="true">MAX(0,AL334*(1+(_xlfn.NORM.INV(RAND(),Inputs!$D$39,Inputs!$C$39)))-'Year Schedule'!$K$40+'Year Schedule'!$L$40)</f>
        <v>#VALUE!</v>
      </c>
      <c r="AN334" s="0" t="e">
        <f aca="true">MAX(0,AM334*(1+(_xlfn.NORM.INV(RAND(),Inputs!$D$39,Inputs!$C$39)))-'Year Schedule'!$K$41+'Year Schedule'!$L$41)</f>
        <v>#VALUE!</v>
      </c>
      <c r="AO334" s="0" t="e">
        <f aca="true">MAX(0,AN334*(1+(_xlfn.NORM.INV(RAND(),Inputs!$D$39,Inputs!$C$39)))-'Year Schedule'!$K$42+'Year Schedule'!$L$42)</f>
        <v>#VALUE!</v>
      </c>
      <c r="AP334" s="0" t="e">
        <f aca="true">MAX(0,AO334*(1+(_xlfn.NORM.INV(RAND(),Inputs!$D$39,Inputs!$C$39)))-'Year Schedule'!$K$43+'Year Schedule'!$L$43)</f>
        <v>#VALUE!</v>
      </c>
      <c r="AQ334" s="0" t="e">
        <f aca="true">MAX(0,AP334*(1+(_xlfn.NORM.INV(RAND(),Inputs!$D$39,Inputs!$C$39)))-'Year Schedule'!$K$44+'Year Schedule'!$L$44)</f>
        <v>#VALUE!</v>
      </c>
      <c r="AR334" s="0" t="e">
        <f aca="true">MAX(0,AQ334*(1+(_xlfn.NORM.INV(RAND(),Inputs!$D$39,Inputs!$C$39)))-'Year Schedule'!$K$45+'Year Schedule'!$L$45)</f>
        <v>#VALUE!</v>
      </c>
      <c r="AS334" s="0" t="e">
        <f aca="true">MAX(0,AR334*(1+(_xlfn.NORM.INV(RAND(),Inputs!$D$39,Inputs!$C$39)))-'Year Schedule'!$K$46+'Year Schedule'!$L$46)</f>
        <v>#VALUE!</v>
      </c>
      <c r="AT334" s="0" t="e">
        <f aca="true">MAX(0,AS334*(1+(_xlfn.NORM.INV(RAND(),Inputs!$D$39,Inputs!$C$39)))-'Year Schedule'!$K$47+'Year Schedule'!$L$47)</f>
        <v>#VALUE!</v>
      </c>
      <c r="AU334" s="0" t="e">
        <f aca="true">MAX(0,AT334*(1+(_xlfn.NORM.INV(RAND(),Inputs!$D$39,Inputs!$C$39)))-'Year Schedule'!$K$48+'Year Schedule'!$L$48)</f>
        <v>#VALUE!</v>
      </c>
      <c r="AV334" s="0" t="e">
        <f aca="true">MAX(0,AU334*(1+(_xlfn.NORM.INV(RAND(),Inputs!$D$39,Inputs!$C$39)))-'Year Schedule'!$K$49+'Year Schedule'!$L$49)</f>
        <v>#VALUE!</v>
      </c>
      <c r="AW334" s="0" t="e">
        <f aca="true">MAX(0,AV334*(1+(_xlfn.NORM.INV(RAND(),Inputs!$D$39,Inputs!$C$39)))-'Year Schedule'!$K$50+'Year Schedule'!$L$50)</f>
        <v>#VALUE!</v>
      </c>
      <c r="AX334" s="0" t="e">
        <f aca="true">MAX(0,AW334*(1+(_xlfn.NORM.INV(RAND(),Inputs!$D$39,Inputs!$C$39)))-'Year Schedule'!$K$51+'Year Schedule'!$L$51)</f>
        <v>#VALUE!</v>
      </c>
      <c r="AY334" s="0" t="e">
        <f aca="true">MAX(0,AX334*(1+(_xlfn.NORM.INV(RAND(),Inputs!$D$39,Inputs!$C$39)))-'Year Schedule'!$K$52+'Year Schedule'!$L$52)</f>
        <v>#VALUE!</v>
      </c>
      <c r="AZ334" s="0" t="e">
        <f aca="true">MAX(0,AY334*(1+(_xlfn.NORM.INV(RAND(),Inputs!$D$39,Inputs!$C$39)))-'Year Schedule'!$K$53+'Year Schedule'!$L$53)</f>
        <v>#VALUE!</v>
      </c>
      <c r="BA334" s="0" t="e">
        <f aca="false">INDEX(C334:AZ334,1,Inputs!$C$6)</f>
        <v>#VALUE!</v>
      </c>
      <c r="BB334" s="0" t="n">
        <f aca="false">IFERROR(EXP(SUMPRODUCT(LN((C334:INDEX(C334:AZ334,1,Inputs!$C$6)+$C$1004:INDEX($C$1004:$AZ$1004,1,Inputs!$C$6))/B334:INDEX(B334:AY334,1,Inputs!$C$6)))/Inputs!$C$6)-1,-1)</f>
        <v>-1</v>
      </c>
    </row>
    <row r="335" customFormat="false" ht="15" hidden="false" customHeight="true" outlineLevel="0" collapsed="false">
      <c r="A335" s="0" t="n">
        <v>333</v>
      </c>
      <c r="B335" s="177" t="n">
        <f aca="false">Inputs!$C$38</f>
        <v>0</v>
      </c>
      <c r="C335" s="0" t="e">
        <f aca="true">MAX(0,B335*(1+(_xlfn.NORM.INV(RAND(),Inputs!$D$39,Inputs!$C$39)))-'Year Schedule'!$K$4+'Year Schedule'!$L$4)</f>
        <v>#VALUE!</v>
      </c>
      <c r="D335" s="0" t="e">
        <f aca="true">MAX(0,C335*(1+(_xlfn.NORM.INV(RAND(),Inputs!$D$39,Inputs!$C$39)))-'Year Schedule'!$K$5+'Year Schedule'!$L$5)</f>
        <v>#VALUE!</v>
      </c>
      <c r="E335" s="0" t="e">
        <f aca="true">MAX(0,D335*(1+(_xlfn.NORM.INV(RAND(),Inputs!$D$39,Inputs!$C$39)))-'Year Schedule'!$K$6+'Year Schedule'!$L$6)</f>
        <v>#VALUE!</v>
      </c>
      <c r="F335" s="0" t="e">
        <f aca="true">MAX(0,E335*(1+(_xlfn.NORM.INV(RAND(),Inputs!$D$39,Inputs!$C$39)))-'Year Schedule'!$K$7+'Year Schedule'!$L$7)</f>
        <v>#VALUE!</v>
      </c>
      <c r="G335" s="0" t="e">
        <f aca="true">MAX(0,F335*(1+(_xlfn.NORM.INV(RAND(),Inputs!$D$39,Inputs!$C$39)))-'Year Schedule'!$K$8+'Year Schedule'!$L$8)</f>
        <v>#VALUE!</v>
      </c>
      <c r="H335" s="0" t="e">
        <f aca="true">MAX(0,G335*(1+(_xlfn.NORM.INV(RAND(),Inputs!$D$39,Inputs!$C$39)))-'Year Schedule'!$K$9+'Year Schedule'!$L$9)</f>
        <v>#VALUE!</v>
      </c>
      <c r="I335" s="0" t="e">
        <f aca="true">MAX(0,H335*(1+(_xlfn.NORM.INV(RAND(),Inputs!$D$39,Inputs!$C$39)))-'Year Schedule'!$K$10+'Year Schedule'!$L$10)</f>
        <v>#VALUE!</v>
      </c>
      <c r="J335" s="0" t="e">
        <f aca="true">MAX(0,I335*(1+(_xlfn.NORM.INV(RAND(),Inputs!$D$39,Inputs!$C$39)))-'Year Schedule'!$K$11+'Year Schedule'!$L$11)</f>
        <v>#VALUE!</v>
      </c>
      <c r="K335" s="0" t="e">
        <f aca="true">MAX(0,J335*(1+(_xlfn.NORM.INV(RAND(),Inputs!$D$39,Inputs!$C$39)))-'Year Schedule'!$K$12+'Year Schedule'!$L$12)</f>
        <v>#VALUE!</v>
      </c>
      <c r="L335" s="0" t="e">
        <f aca="true">MAX(0,K335*(1+(_xlfn.NORM.INV(RAND(),Inputs!$D$39,Inputs!$C$39)))-'Year Schedule'!$K$13+'Year Schedule'!$L$13)</f>
        <v>#VALUE!</v>
      </c>
      <c r="M335" s="0" t="e">
        <f aca="true">MAX(0,L335*(1+(_xlfn.NORM.INV(RAND(),Inputs!$D$39,Inputs!$C$39)))-'Year Schedule'!$K$14+'Year Schedule'!$L$14)</f>
        <v>#VALUE!</v>
      </c>
      <c r="N335" s="0" t="e">
        <f aca="true">MAX(0,M335*(1+(_xlfn.NORM.INV(RAND(),Inputs!$D$39,Inputs!$C$39)))-'Year Schedule'!$K$15+'Year Schedule'!$L$15)</f>
        <v>#VALUE!</v>
      </c>
      <c r="O335" s="0" t="e">
        <f aca="true">MAX(0,N335*(1+(_xlfn.NORM.INV(RAND(),Inputs!$D$39,Inputs!$C$39)))-'Year Schedule'!$K$16+'Year Schedule'!$L$16)</f>
        <v>#VALUE!</v>
      </c>
      <c r="P335" s="0" t="e">
        <f aca="true">MAX(0,O335*(1+(_xlfn.NORM.INV(RAND(),Inputs!$D$39,Inputs!$C$39)))-'Year Schedule'!$K$17+'Year Schedule'!$L$17)</f>
        <v>#VALUE!</v>
      </c>
      <c r="Q335" s="0" t="e">
        <f aca="true">MAX(0,P335*(1+(_xlfn.NORM.INV(RAND(),Inputs!$D$39,Inputs!$C$39)))-'Year Schedule'!$K$18+'Year Schedule'!$L$18)</f>
        <v>#VALUE!</v>
      </c>
      <c r="R335" s="0" t="e">
        <f aca="true">MAX(0,Q335*(1+(_xlfn.NORM.INV(RAND(),Inputs!$D$39,Inputs!$C$39)))-'Year Schedule'!$K$19+'Year Schedule'!$L$19)</f>
        <v>#VALUE!</v>
      </c>
      <c r="S335" s="0" t="e">
        <f aca="true">MAX(0,R335*(1+(_xlfn.NORM.INV(RAND(),Inputs!$D$39,Inputs!$C$39)))-'Year Schedule'!$K$20+'Year Schedule'!$L$20)</f>
        <v>#VALUE!</v>
      </c>
      <c r="T335" s="0" t="e">
        <f aca="true">MAX(0,S335*(1+(_xlfn.NORM.INV(RAND(),Inputs!$D$39,Inputs!$C$39)))-'Year Schedule'!$K$21+'Year Schedule'!$L$21)</f>
        <v>#VALUE!</v>
      </c>
      <c r="U335" s="0" t="e">
        <f aca="true">MAX(0,T335*(1+(_xlfn.NORM.INV(RAND(),Inputs!$D$39,Inputs!$C$39)))-'Year Schedule'!$K$22+'Year Schedule'!$L$22)</f>
        <v>#VALUE!</v>
      </c>
      <c r="V335" s="0" t="e">
        <f aca="true">MAX(0,U335*(1+(_xlfn.NORM.INV(RAND(),Inputs!$D$39,Inputs!$C$39)))-'Year Schedule'!$K$23+'Year Schedule'!$L$23)</f>
        <v>#VALUE!</v>
      </c>
      <c r="W335" s="0" t="e">
        <f aca="true">MAX(0,V335*(1+(_xlfn.NORM.INV(RAND(),Inputs!$D$39,Inputs!$C$39)))-'Year Schedule'!$K$24+'Year Schedule'!$L$24)</f>
        <v>#VALUE!</v>
      </c>
      <c r="X335" s="0" t="e">
        <f aca="true">MAX(0,W335*(1+(_xlfn.NORM.INV(RAND(),Inputs!$D$39,Inputs!$C$39)))-'Year Schedule'!$K$25+'Year Schedule'!$L$25)</f>
        <v>#VALUE!</v>
      </c>
      <c r="Y335" s="0" t="e">
        <f aca="true">MAX(0,X335*(1+(_xlfn.NORM.INV(RAND(),Inputs!$D$39,Inputs!$C$39)))-'Year Schedule'!$K$26+'Year Schedule'!$L$26)</f>
        <v>#VALUE!</v>
      </c>
      <c r="Z335" s="0" t="e">
        <f aca="true">MAX(0,Y335*(1+(_xlfn.NORM.INV(RAND(),Inputs!$D$39,Inputs!$C$39)))-'Year Schedule'!$K$27+'Year Schedule'!$L$27)</f>
        <v>#VALUE!</v>
      </c>
      <c r="AA335" s="0" t="e">
        <f aca="true">MAX(0,Z335*(1+(_xlfn.NORM.INV(RAND(),Inputs!$D$39,Inputs!$C$39)))-'Year Schedule'!$K$28+'Year Schedule'!$L$28)</f>
        <v>#VALUE!</v>
      </c>
      <c r="AB335" s="0" t="e">
        <f aca="true">MAX(0,AA335*(1+(_xlfn.NORM.INV(RAND(),Inputs!$D$39,Inputs!$C$39)))-'Year Schedule'!$K$29+'Year Schedule'!$L$29)</f>
        <v>#VALUE!</v>
      </c>
      <c r="AC335" s="0" t="e">
        <f aca="true">MAX(0,AB335*(1+(_xlfn.NORM.INV(RAND(),Inputs!$D$39,Inputs!$C$39)))-'Year Schedule'!$K$30+'Year Schedule'!$L$30)</f>
        <v>#VALUE!</v>
      </c>
      <c r="AD335" s="0" t="e">
        <f aca="true">MAX(0,AC335*(1+(_xlfn.NORM.INV(RAND(),Inputs!$D$39,Inputs!$C$39)))-'Year Schedule'!$K$31+'Year Schedule'!$L$31)</f>
        <v>#VALUE!</v>
      </c>
      <c r="AE335" s="0" t="e">
        <f aca="true">MAX(0,AD335*(1+(_xlfn.NORM.INV(RAND(),Inputs!$D$39,Inputs!$C$39)))-'Year Schedule'!$K$32+'Year Schedule'!$L$32)</f>
        <v>#VALUE!</v>
      </c>
      <c r="AF335" s="0" t="e">
        <f aca="true">MAX(0,AE335*(1+(_xlfn.NORM.INV(RAND(),Inputs!$D$39,Inputs!$C$39)))-'Year Schedule'!$K$33+'Year Schedule'!$L$33)</f>
        <v>#VALUE!</v>
      </c>
      <c r="AG335" s="0" t="e">
        <f aca="true">MAX(0,AF335*(1+(_xlfn.NORM.INV(RAND(),Inputs!$D$39,Inputs!$C$39)))-'Year Schedule'!$K$34+'Year Schedule'!$L$34)</f>
        <v>#VALUE!</v>
      </c>
      <c r="AH335" s="0" t="e">
        <f aca="true">MAX(0,AG335*(1+(_xlfn.NORM.INV(RAND(),Inputs!$D$39,Inputs!$C$39)))-'Year Schedule'!$K$35+'Year Schedule'!$L$35)</f>
        <v>#VALUE!</v>
      </c>
      <c r="AI335" s="0" t="e">
        <f aca="true">MAX(0,AH335*(1+(_xlfn.NORM.INV(RAND(),Inputs!$D$39,Inputs!$C$39)))-'Year Schedule'!$K$36+'Year Schedule'!$L$36)</f>
        <v>#VALUE!</v>
      </c>
      <c r="AJ335" s="0" t="e">
        <f aca="true">MAX(0,AI335*(1+(_xlfn.NORM.INV(RAND(),Inputs!$D$39,Inputs!$C$39)))-'Year Schedule'!$K$37+'Year Schedule'!$L$37)</f>
        <v>#VALUE!</v>
      </c>
      <c r="AK335" s="0" t="e">
        <f aca="true">MAX(0,AJ335*(1+(_xlfn.NORM.INV(RAND(),Inputs!$D$39,Inputs!$C$39)))-'Year Schedule'!$K$38+'Year Schedule'!$L$38)</f>
        <v>#VALUE!</v>
      </c>
      <c r="AL335" s="0" t="e">
        <f aca="true">MAX(0,AK335*(1+(_xlfn.NORM.INV(RAND(),Inputs!$D$39,Inputs!$C$39)))-'Year Schedule'!$K$39+'Year Schedule'!$L$39)</f>
        <v>#VALUE!</v>
      </c>
      <c r="AM335" s="0" t="e">
        <f aca="true">MAX(0,AL335*(1+(_xlfn.NORM.INV(RAND(),Inputs!$D$39,Inputs!$C$39)))-'Year Schedule'!$K$40+'Year Schedule'!$L$40)</f>
        <v>#VALUE!</v>
      </c>
      <c r="AN335" s="0" t="e">
        <f aca="true">MAX(0,AM335*(1+(_xlfn.NORM.INV(RAND(),Inputs!$D$39,Inputs!$C$39)))-'Year Schedule'!$K$41+'Year Schedule'!$L$41)</f>
        <v>#VALUE!</v>
      </c>
      <c r="AO335" s="0" t="e">
        <f aca="true">MAX(0,AN335*(1+(_xlfn.NORM.INV(RAND(),Inputs!$D$39,Inputs!$C$39)))-'Year Schedule'!$K$42+'Year Schedule'!$L$42)</f>
        <v>#VALUE!</v>
      </c>
      <c r="AP335" s="0" t="e">
        <f aca="true">MAX(0,AO335*(1+(_xlfn.NORM.INV(RAND(),Inputs!$D$39,Inputs!$C$39)))-'Year Schedule'!$K$43+'Year Schedule'!$L$43)</f>
        <v>#VALUE!</v>
      </c>
      <c r="AQ335" s="0" t="e">
        <f aca="true">MAX(0,AP335*(1+(_xlfn.NORM.INV(RAND(),Inputs!$D$39,Inputs!$C$39)))-'Year Schedule'!$K$44+'Year Schedule'!$L$44)</f>
        <v>#VALUE!</v>
      </c>
      <c r="AR335" s="0" t="e">
        <f aca="true">MAX(0,AQ335*(1+(_xlfn.NORM.INV(RAND(),Inputs!$D$39,Inputs!$C$39)))-'Year Schedule'!$K$45+'Year Schedule'!$L$45)</f>
        <v>#VALUE!</v>
      </c>
      <c r="AS335" s="0" t="e">
        <f aca="true">MAX(0,AR335*(1+(_xlfn.NORM.INV(RAND(),Inputs!$D$39,Inputs!$C$39)))-'Year Schedule'!$K$46+'Year Schedule'!$L$46)</f>
        <v>#VALUE!</v>
      </c>
      <c r="AT335" s="0" t="e">
        <f aca="true">MAX(0,AS335*(1+(_xlfn.NORM.INV(RAND(),Inputs!$D$39,Inputs!$C$39)))-'Year Schedule'!$K$47+'Year Schedule'!$L$47)</f>
        <v>#VALUE!</v>
      </c>
      <c r="AU335" s="0" t="e">
        <f aca="true">MAX(0,AT335*(1+(_xlfn.NORM.INV(RAND(),Inputs!$D$39,Inputs!$C$39)))-'Year Schedule'!$K$48+'Year Schedule'!$L$48)</f>
        <v>#VALUE!</v>
      </c>
      <c r="AV335" s="0" t="e">
        <f aca="true">MAX(0,AU335*(1+(_xlfn.NORM.INV(RAND(),Inputs!$D$39,Inputs!$C$39)))-'Year Schedule'!$K$49+'Year Schedule'!$L$49)</f>
        <v>#VALUE!</v>
      </c>
      <c r="AW335" s="0" t="e">
        <f aca="true">MAX(0,AV335*(1+(_xlfn.NORM.INV(RAND(),Inputs!$D$39,Inputs!$C$39)))-'Year Schedule'!$K$50+'Year Schedule'!$L$50)</f>
        <v>#VALUE!</v>
      </c>
      <c r="AX335" s="0" t="e">
        <f aca="true">MAX(0,AW335*(1+(_xlfn.NORM.INV(RAND(),Inputs!$D$39,Inputs!$C$39)))-'Year Schedule'!$K$51+'Year Schedule'!$L$51)</f>
        <v>#VALUE!</v>
      </c>
      <c r="AY335" s="0" t="e">
        <f aca="true">MAX(0,AX335*(1+(_xlfn.NORM.INV(RAND(),Inputs!$D$39,Inputs!$C$39)))-'Year Schedule'!$K$52+'Year Schedule'!$L$52)</f>
        <v>#VALUE!</v>
      </c>
      <c r="AZ335" s="0" t="e">
        <f aca="true">MAX(0,AY335*(1+(_xlfn.NORM.INV(RAND(),Inputs!$D$39,Inputs!$C$39)))-'Year Schedule'!$K$53+'Year Schedule'!$L$53)</f>
        <v>#VALUE!</v>
      </c>
      <c r="BA335" s="0" t="e">
        <f aca="false">INDEX(C335:AZ335,1,Inputs!$C$6)</f>
        <v>#VALUE!</v>
      </c>
      <c r="BB335" s="0" t="n">
        <f aca="false">IFERROR(EXP(SUMPRODUCT(LN((C335:INDEX(C335:AZ335,1,Inputs!$C$6)+$C$1004:INDEX($C$1004:$AZ$1004,1,Inputs!$C$6))/B335:INDEX(B335:AY335,1,Inputs!$C$6)))/Inputs!$C$6)-1,-1)</f>
        <v>-1</v>
      </c>
    </row>
    <row r="336" customFormat="false" ht="15" hidden="false" customHeight="true" outlineLevel="0" collapsed="false">
      <c r="A336" s="0" t="n">
        <v>334</v>
      </c>
      <c r="B336" s="177" t="n">
        <f aca="false">Inputs!$C$38</f>
        <v>0</v>
      </c>
      <c r="C336" s="0" t="e">
        <f aca="true">MAX(0,B336*(1+(_xlfn.NORM.INV(RAND(),Inputs!$D$39,Inputs!$C$39)))-'Year Schedule'!$K$4+'Year Schedule'!$L$4)</f>
        <v>#VALUE!</v>
      </c>
      <c r="D336" s="0" t="e">
        <f aca="true">MAX(0,C336*(1+(_xlfn.NORM.INV(RAND(),Inputs!$D$39,Inputs!$C$39)))-'Year Schedule'!$K$5+'Year Schedule'!$L$5)</f>
        <v>#VALUE!</v>
      </c>
      <c r="E336" s="0" t="e">
        <f aca="true">MAX(0,D336*(1+(_xlfn.NORM.INV(RAND(),Inputs!$D$39,Inputs!$C$39)))-'Year Schedule'!$K$6+'Year Schedule'!$L$6)</f>
        <v>#VALUE!</v>
      </c>
      <c r="F336" s="0" t="e">
        <f aca="true">MAX(0,E336*(1+(_xlfn.NORM.INV(RAND(),Inputs!$D$39,Inputs!$C$39)))-'Year Schedule'!$K$7+'Year Schedule'!$L$7)</f>
        <v>#VALUE!</v>
      </c>
      <c r="G336" s="0" t="e">
        <f aca="true">MAX(0,F336*(1+(_xlfn.NORM.INV(RAND(),Inputs!$D$39,Inputs!$C$39)))-'Year Schedule'!$K$8+'Year Schedule'!$L$8)</f>
        <v>#VALUE!</v>
      </c>
      <c r="H336" s="0" t="e">
        <f aca="true">MAX(0,G336*(1+(_xlfn.NORM.INV(RAND(),Inputs!$D$39,Inputs!$C$39)))-'Year Schedule'!$K$9+'Year Schedule'!$L$9)</f>
        <v>#VALUE!</v>
      </c>
      <c r="I336" s="0" t="e">
        <f aca="true">MAX(0,H336*(1+(_xlfn.NORM.INV(RAND(),Inputs!$D$39,Inputs!$C$39)))-'Year Schedule'!$K$10+'Year Schedule'!$L$10)</f>
        <v>#VALUE!</v>
      </c>
      <c r="J336" s="0" t="e">
        <f aca="true">MAX(0,I336*(1+(_xlfn.NORM.INV(RAND(),Inputs!$D$39,Inputs!$C$39)))-'Year Schedule'!$K$11+'Year Schedule'!$L$11)</f>
        <v>#VALUE!</v>
      </c>
      <c r="K336" s="0" t="e">
        <f aca="true">MAX(0,J336*(1+(_xlfn.NORM.INV(RAND(),Inputs!$D$39,Inputs!$C$39)))-'Year Schedule'!$K$12+'Year Schedule'!$L$12)</f>
        <v>#VALUE!</v>
      </c>
      <c r="L336" s="0" t="e">
        <f aca="true">MAX(0,K336*(1+(_xlfn.NORM.INV(RAND(),Inputs!$D$39,Inputs!$C$39)))-'Year Schedule'!$K$13+'Year Schedule'!$L$13)</f>
        <v>#VALUE!</v>
      </c>
      <c r="M336" s="0" t="e">
        <f aca="true">MAX(0,L336*(1+(_xlfn.NORM.INV(RAND(),Inputs!$D$39,Inputs!$C$39)))-'Year Schedule'!$K$14+'Year Schedule'!$L$14)</f>
        <v>#VALUE!</v>
      </c>
      <c r="N336" s="0" t="e">
        <f aca="true">MAX(0,M336*(1+(_xlfn.NORM.INV(RAND(),Inputs!$D$39,Inputs!$C$39)))-'Year Schedule'!$K$15+'Year Schedule'!$L$15)</f>
        <v>#VALUE!</v>
      </c>
      <c r="O336" s="0" t="e">
        <f aca="true">MAX(0,N336*(1+(_xlfn.NORM.INV(RAND(),Inputs!$D$39,Inputs!$C$39)))-'Year Schedule'!$K$16+'Year Schedule'!$L$16)</f>
        <v>#VALUE!</v>
      </c>
      <c r="P336" s="0" t="e">
        <f aca="true">MAX(0,O336*(1+(_xlfn.NORM.INV(RAND(),Inputs!$D$39,Inputs!$C$39)))-'Year Schedule'!$K$17+'Year Schedule'!$L$17)</f>
        <v>#VALUE!</v>
      </c>
      <c r="Q336" s="0" t="e">
        <f aca="true">MAX(0,P336*(1+(_xlfn.NORM.INV(RAND(),Inputs!$D$39,Inputs!$C$39)))-'Year Schedule'!$K$18+'Year Schedule'!$L$18)</f>
        <v>#VALUE!</v>
      </c>
      <c r="R336" s="0" t="e">
        <f aca="true">MAX(0,Q336*(1+(_xlfn.NORM.INV(RAND(),Inputs!$D$39,Inputs!$C$39)))-'Year Schedule'!$K$19+'Year Schedule'!$L$19)</f>
        <v>#VALUE!</v>
      </c>
      <c r="S336" s="0" t="e">
        <f aca="true">MAX(0,R336*(1+(_xlfn.NORM.INV(RAND(),Inputs!$D$39,Inputs!$C$39)))-'Year Schedule'!$K$20+'Year Schedule'!$L$20)</f>
        <v>#VALUE!</v>
      </c>
      <c r="T336" s="0" t="e">
        <f aca="true">MAX(0,S336*(1+(_xlfn.NORM.INV(RAND(),Inputs!$D$39,Inputs!$C$39)))-'Year Schedule'!$K$21+'Year Schedule'!$L$21)</f>
        <v>#VALUE!</v>
      </c>
      <c r="U336" s="0" t="e">
        <f aca="true">MAX(0,T336*(1+(_xlfn.NORM.INV(RAND(),Inputs!$D$39,Inputs!$C$39)))-'Year Schedule'!$K$22+'Year Schedule'!$L$22)</f>
        <v>#VALUE!</v>
      </c>
      <c r="V336" s="0" t="e">
        <f aca="true">MAX(0,U336*(1+(_xlfn.NORM.INV(RAND(),Inputs!$D$39,Inputs!$C$39)))-'Year Schedule'!$K$23+'Year Schedule'!$L$23)</f>
        <v>#VALUE!</v>
      </c>
      <c r="W336" s="0" t="e">
        <f aca="true">MAX(0,V336*(1+(_xlfn.NORM.INV(RAND(),Inputs!$D$39,Inputs!$C$39)))-'Year Schedule'!$K$24+'Year Schedule'!$L$24)</f>
        <v>#VALUE!</v>
      </c>
      <c r="X336" s="0" t="e">
        <f aca="true">MAX(0,W336*(1+(_xlfn.NORM.INV(RAND(),Inputs!$D$39,Inputs!$C$39)))-'Year Schedule'!$K$25+'Year Schedule'!$L$25)</f>
        <v>#VALUE!</v>
      </c>
      <c r="Y336" s="0" t="e">
        <f aca="true">MAX(0,X336*(1+(_xlfn.NORM.INV(RAND(),Inputs!$D$39,Inputs!$C$39)))-'Year Schedule'!$K$26+'Year Schedule'!$L$26)</f>
        <v>#VALUE!</v>
      </c>
      <c r="Z336" s="0" t="e">
        <f aca="true">MAX(0,Y336*(1+(_xlfn.NORM.INV(RAND(),Inputs!$D$39,Inputs!$C$39)))-'Year Schedule'!$K$27+'Year Schedule'!$L$27)</f>
        <v>#VALUE!</v>
      </c>
      <c r="AA336" s="0" t="e">
        <f aca="true">MAX(0,Z336*(1+(_xlfn.NORM.INV(RAND(),Inputs!$D$39,Inputs!$C$39)))-'Year Schedule'!$K$28+'Year Schedule'!$L$28)</f>
        <v>#VALUE!</v>
      </c>
      <c r="AB336" s="0" t="e">
        <f aca="true">MAX(0,AA336*(1+(_xlfn.NORM.INV(RAND(),Inputs!$D$39,Inputs!$C$39)))-'Year Schedule'!$K$29+'Year Schedule'!$L$29)</f>
        <v>#VALUE!</v>
      </c>
      <c r="AC336" s="0" t="e">
        <f aca="true">MAX(0,AB336*(1+(_xlfn.NORM.INV(RAND(),Inputs!$D$39,Inputs!$C$39)))-'Year Schedule'!$K$30+'Year Schedule'!$L$30)</f>
        <v>#VALUE!</v>
      </c>
      <c r="AD336" s="0" t="e">
        <f aca="true">MAX(0,AC336*(1+(_xlfn.NORM.INV(RAND(),Inputs!$D$39,Inputs!$C$39)))-'Year Schedule'!$K$31+'Year Schedule'!$L$31)</f>
        <v>#VALUE!</v>
      </c>
      <c r="AE336" s="0" t="e">
        <f aca="true">MAX(0,AD336*(1+(_xlfn.NORM.INV(RAND(),Inputs!$D$39,Inputs!$C$39)))-'Year Schedule'!$K$32+'Year Schedule'!$L$32)</f>
        <v>#VALUE!</v>
      </c>
      <c r="AF336" s="0" t="e">
        <f aca="true">MAX(0,AE336*(1+(_xlfn.NORM.INV(RAND(),Inputs!$D$39,Inputs!$C$39)))-'Year Schedule'!$K$33+'Year Schedule'!$L$33)</f>
        <v>#VALUE!</v>
      </c>
      <c r="AG336" s="0" t="e">
        <f aca="true">MAX(0,AF336*(1+(_xlfn.NORM.INV(RAND(),Inputs!$D$39,Inputs!$C$39)))-'Year Schedule'!$K$34+'Year Schedule'!$L$34)</f>
        <v>#VALUE!</v>
      </c>
      <c r="AH336" s="0" t="e">
        <f aca="true">MAX(0,AG336*(1+(_xlfn.NORM.INV(RAND(),Inputs!$D$39,Inputs!$C$39)))-'Year Schedule'!$K$35+'Year Schedule'!$L$35)</f>
        <v>#VALUE!</v>
      </c>
      <c r="AI336" s="0" t="e">
        <f aca="true">MAX(0,AH336*(1+(_xlfn.NORM.INV(RAND(),Inputs!$D$39,Inputs!$C$39)))-'Year Schedule'!$K$36+'Year Schedule'!$L$36)</f>
        <v>#VALUE!</v>
      </c>
      <c r="AJ336" s="0" t="e">
        <f aca="true">MAX(0,AI336*(1+(_xlfn.NORM.INV(RAND(),Inputs!$D$39,Inputs!$C$39)))-'Year Schedule'!$K$37+'Year Schedule'!$L$37)</f>
        <v>#VALUE!</v>
      </c>
      <c r="AK336" s="0" t="e">
        <f aca="true">MAX(0,AJ336*(1+(_xlfn.NORM.INV(RAND(),Inputs!$D$39,Inputs!$C$39)))-'Year Schedule'!$K$38+'Year Schedule'!$L$38)</f>
        <v>#VALUE!</v>
      </c>
      <c r="AL336" s="0" t="e">
        <f aca="true">MAX(0,AK336*(1+(_xlfn.NORM.INV(RAND(),Inputs!$D$39,Inputs!$C$39)))-'Year Schedule'!$K$39+'Year Schedule'!$L$39)</f>
        <v>#VALUE!</v>
      </c>
      <c r="AM336" s="0" t="e">
        <f aca="true">MAX(0,AL336*(1+(_xlfn.NORM.INV(RAND(),Inputs!$D$39,Inputs!$C$39)))-'Year Schedule'!$K$40+'Year Schedule'!$L$40)</f>
        <v>#VALUE!</v>
      </c>
      <c r="AN336" s="0" t="e">
        <f aca="true">MAX(0,AM336*(1+(_xlfn.NORM.INV(RAND(),Inputs!$D$39,Inputs!$C$39)))-'Year Schedule'!$K$41+'Year Schedule'!$L$41)</f>
        <v>#VALUE!</v>
      </c>
      <c r="AO336" s="0" t="e">
        <f aca="true">MAX(0,AN336*(1+(_xlfn.NORM.INV(RAND(),Inputs!$D$39,Inputs!$C$39)))-'Year Schedule'!$K$42+'Year Schedule'!$L$42)</f>
        <v>#VALUE!</v>
      </c>
      <c r="AP336" s="0" t="e">
        <f aca="true">MAX(0,AO336*(1+(_xlfn.NORM.INV(RAND(),Inputs!$D$39,Inputs!$C$39)))-'Year Schedule'!$K$43+'Year Schedule'!$L$43)</f>
        <v>#VALUE!</v>
      </c>
      <c r="AQ336" s="0" t="e">
        <f aca="true">MAX(0,AP336*(1+(_xlfn.NORM.INV(RAND(),Inputs!$D$39,Inputs!$C$39)))-'Year Schedule'!$K$44+'Year Schedule'!$L$44)</f>
        <v>#VALUE!</v>
      </c>
      <c r="AR336" s="0" t="e">
        <f aca="true">MAX(0,AQ336*(1+(_xlfn.NORM.INV(RAND(),Inputs!$D$39,Inputs!$C$39)))-'Year Schedule'!$K$45+'Year Schedule'!$L$45)</f>
        <v>#VALUE!</v>
      </c>
      <c r="AS336" s="0" t="e">
        <f aca="true">MAX(0,AR336*(1+(_xlfn.NORM.INV(RAND(),Inputs!$D$39,Inputs!$C$39)))-'Year Schedule'!$K$46+'Year Schedule'!$L$46)</f>
        <v>#VALUE!</v>
      </c>
      <c r="AT336" s="0" t="e">
        <f aca="true">MAX(0,AS336*(1+(_xlfn.NORM.INV(RAND(),Inputs!$D$39,Inputs!$C$39)))-'Year Schedule'!$K$47+'Year Schedule'!$L$47)</f>
        <v>#VALUE!</v>
      </c>
      <c r="AU336" s="0" t="e">
        <f aca="true">MAX(0,AT336*(1+(_xlfn.NORM.INV(RAND(),Inputs!$D$39,Inputs!$C$39)))-'Year Schedule'!$K$48+'Year Schedule'!$L$48)</f>
        <v>#VALUE!</v>
      </c>
      <c r="AV336" s="0" t="e">
        <f aca="true">MAX(0,AU336*(1+(_xlfn.NORM.INV(RAND(),Inputs!$D$39,Inputs!$C$39)))-'Year Schedule'!$K$49+'Year Schedule'!$L$49)</f>
        <v>#VALUE!</v>
      </c>
      <c r="AW336" s="0" t="e">
        <f aca="true">MAX(0,AV336*(1+(_xlfn.NORM.INV(RAND(),Inputs!$D$39,Inputs!$C$39)))-'Year Schedule'!$K$50+'Year Schedule'!$L$50)</f>
        <v>#VALUE!</v>
      </c>
      <c r="AX336" s="0" t="e">
        <f aca="true">MAX(0,AW336*(1+(_xlfn.NORM.INV(RAND(),Inputs!$D$39,Inputs!$C$39)))-'Year Schedule'!$K$51+'Year Schedule'!$L$51)</f>
        <v>#VALUE!</v>
      </c>
      <c r="AY336" s="0" t="e">
        <f aca="true">MAX(0,AX336*(1+(_xlfn.NORM.INV(RAND(),Inputs!$D$39,Inputs!$C$39)))-'Year Schedule'!$K$52+'Year Schedule'!$L$52)</f>
        <v>#VALUE!</v>
      </c>
      <c r="AZ336" s="0" t="e">
        <f aca="true">MAX(0,AY336*(1+(_xlfn.NORM.INV(RAND(),Inputs!$D$39,Inputs!$C$39)))-'Year Schedule'!$K$53+'Year Schedule'!$L$53)</f>
        <v>#VALUE!</v>
      </c>
      <c r="BA336" s="0" t="e">
        <f aca="false">INDEX(C336:AZ336,1,Inputs!$C$6)</f>
        <v>#VALUE!</v>
      </c>
      <c r="BB336" s="0" t="n">
        <f aca="false">IFERROR(EXP(SUMPRODUCT(LN((C336:INDEX(C336:AZ336,1,Inputs!$C$6)+$C$1004:INDEX($C$1004:$AZ$1004,1,Inputs!$C$6))/B336:INDEX(B336:AY336,1,Inputs!$C$6)))/Inputs!$C$6)-1,-1)</f>
        <v>-1</v>
      </c>
    </row>
    <row r="337" customFormat="false" ht="15" hidden="false" customHeight="true" outlineLevel="0" collapsed="false">
      <c r="A337" s="0" t="n">
        <v>335</v>
      </c>
      <c r="B337" s="177" t="n">
        <f aca="false">Inputs!$C$38</f>
        <v>0</v>
      </c>
      <c r="C337" s="0" t="e">
        <f aca="true">MAX(0,B337*(1+(_xlfn.NORM.INV(RAND(),Inputs!$D$39,Inputs!$C$39)))-'Year Schedule'!$K$4+'Year Schedule'!$L$4)</f>
        <v>#VALUE!</v>
      </c>
      <c r="D337" s="0" t="e">
        <f aca="true">MAX(0,C337*(1+(_xlfn.NORM.INV(RAND(),Inputs!$D$39,Inputs!$C$39)))-'Year Schedule'!$K$5+'Year Schedule'!$L$5)</f>
        <v>#VALUE!</v>
      </c>
      <c r="E337" s="0" t="e">
        <f aca="true">MAX(0,D337*(1+(_xlfn.NORM.INV(RAND(),Inputs!$D$39,Inputs!$C$39)))-'Year Schedule'!$K$6+'Year Schedule'!$L$6)</f>
        <v>#VALUE!</v>
      </c>
      <c r="F337" s="0" t="e">
        <f aca="true">MAX(0,E337*(1+(_xlfn.NORM.INV(RAND(),Inputs!$D$39,Inputs!$C$39)))-'Year Schedule'!$K$7+'Year Schedule'!$L$7)</f>
        <v>#VALUE!</v>
      </c>
      <c r="G337" s="0" t="e">
        <f aca="true">MAX(0,F337*(1+(_xlfn.NORM.INV(RAND(),Inputs!$D$39,Inputs!$C$39)))-'Year Schedule'!$K$8+'Year Schedule'!$L$8)</f>
        <v>#VALUE!</v>
      </c>
      <c r="H337" s="0" t="e">
        <f aca="true">MAX(0,G337*(1+(_xlfn.NORM.INV(RAND(),Inputs!$D$39,Inputs!$C$39)))-'Year Schedule'!$K$9+'Year Schedule'!$L$9)</f>
        <v>#VALUE!</v>
      </c>
      <c r="I337" s="0" t="e">
        <f aca="true">MAX(0,H337*(1+(_xlfn.NORM.INV(RAND(),Inputs!$D$39,Inputs!$C$39)))-'Year Schedule'!$K$10+'Year Schedule'!$L$10)</f>
        <v>#VALUE!</v>
      </c>
      <c r="J337" s="0" t="e">
        <f aca="true">MAX(0,I337*(1+(_xlfn.NORM.INV(RAND(),Inputs!$D$39,Inputs!$C$39)))-'Year Schedule'!$K$11+'Year Schedule'!$L$11)</f>
        <v>#VALUE!</v>
      </c>
      <c r="K337" s="0" t="e">
        <f aca="true">MAX(0,J337*(1+(_xlfn.NORM.INV(RAND(),Inputs!$D$39,Inputs!$C$39)))-'Year Schedule'!$K$12+'Year Schedule'!$L$12)</f>
        <v>#VALUE!</v>
      </c>
      <c r="L337" s="0" t="e">
        <f aca="true">MAX(0,K337*(1+(_xlfn.NORM.INV(RAND(),Inputs!$D$39,Inputs!$C$39)))-'Year Schedule'!$K$13+'Year Schedule'!$L$13)</f>
        <v>#VALUE!</v>
      </c>
      <c r="M337" s="0" t="e">
        <f aca="true">MAX(0,L337*(1+(_xlfn.NORM.INV(RAND(),Inputs!$D$39,Inputs!$C$39)))-'Year Schedule'!$K$14+'Year Schedule'!$L$14)</f>
        <v>#VALUE!</v>
      </c>
      <c r="N337" s="0" t="e">
        <f aca="true">MAX(0,M337*(1+(_xlfn.NORM.INV(RAND(),Inputs!$D$39,Inputs!$C$39)))-'Year Schedule'!$K$15+'Year Schedule'!$L$15)</f>
        <v>#VALUE!</v>
      </c>
      <c r="O337" s="0" t="e">
        <f aca="true">MAX(0,N337*(1+(_xlfn.NORM.INV(RAND(),Inputs!$D$39,Inputs!$C$39)))-'Year Schedule'!$K$16+'Year Schedule'!$L$16)</f>
        <v>#VALUE!</v>
      </c>
      <c r="P337" s="0" t="e">
        <f aca="true">MAX(0,O337*(1+(_xlfn.NORM.INV(RAND(),Inputs!$D$39,Inputs!$C$39)))-'Year Schedule'!$K$17+'Year Schedule'!$L$17)</f>
        <v>#VALUE!</v>
      </c>
      <c r="Q337" s="0" t="e">
        <f aca="true">MAX(0,P337*(1+(_xlfn.NORM.INV(RAND(),Inputs!$D$39,Inputs!$C$39)))-'Year Schedule'!$K$18+'Year Schedule'!$L$18)</f>
        <v>#VALUE!</v>
      </c>
      <c r="R337" s="0" t="e">
        <f aca="true">MAX(0,Q337*(1+(_xlfn.NORM.INV(RAND(),Inputs!$D$39,Inputs!$C$39)))-'Year Schedule'!$K$19+'Year Schedule'!$L$19)</f>
        <v>#VALUE!</v>
      </c>
      <c r="S337" s="0" t="e">
        <f aca="true">MAX(0,R337*(1+(_xlfn.NORM.INV(RAND(),Inputs!$D$39,Inputs!$C$39)))-'Year Schedule'!$K$20+'Year Schedule'!$L$20)</f>
        <v>#VALUE!</v>
      </c>
      <c r="T337" s="0" t="e">
        <f aca="true">MAX(0,S337*(1+(_xlfn.NORM.INV(RAND(),Inputs!$D$39,Inputs!$C$39)))-'Year Schedule'!$K$21+'Year Schedule'!$L$21)</f>
        <v>#VALUE!</v>
      </c>
      <c r="U337" s="0" t="e">
        <f aca="true">MAX(0,T337*(1+(_xlfn.NORM.INV(RAND(),Inputs!$D$39,Inputs!$C$39)))-'Year Schedule'!$K$22+'Year Schedule'!$L$22)</f>
        <v>#VALUE!</v>
      </c>
      <c r="V337" s="0" t="e">
        <f aca="true">MAX(0,U337*(1+(_xlfn.NORM.INV(RAND(),Inputs!$D$39,Inputs!$C$39)))-'Year Schedule'!$K$23+'Year Schedule'!$L$23)</f>
        <v>#VALUE!</v>
      </c>
      <c r="W337" s="0" t="e">
        <f aca="true">MAX(0,V337*(1+(_xlfn.NORM.INV(RAND(),Inputs!$D$39,Inputs!$C$39)))-'Year Schedule'!$K$24+'Year Schedule'!$L$24)</f>
        <v>#VALUE!</v>
      </c>
      <c r="X337" s="0" t="e">
        <f aca="true">MAX(0,W337*(1+(_xlfn.NORM.INV(RAND(),Inputs!$D$39,Inputs!$C$39)))-'Year Schedule'!$K$25+'Year Schedule'!$L$25)</f>
        <v>#VALUE!</v>
      </c>
      <c r="Y337" s="0" t="e">
        <f aca="true">MAX(0,X337*(1+(_xlfn.NORM.INV(RAND(),Inputs!$D$39,Inputs!$C$39)))-'Year Schedule'!$K$26+'Year Schedule'!$L$26)</f>
        <v>#VALUE!</v>
      </c>
      <c r="Z337" s="0" t="e">
        <f aca="true">MAX(0,Y337*(1+(_xlfn.NORM.INV(RAND(),Inputs!$D$39,Inputs!$C$39)))-'Year Schedule'!$K$27+'Year Schedule'!$L$27)</f>
        <v>#VALUE!</v>
      </c>
      <c r="AA337" s="0" t="e">
        <f aca="true">MAX(0,Z337*(1+(_xlfn.NORM.INV(RAND(),Inputs!$D$39,Inputs!$C$39)))-'Year Schedule'!$K$28+'Year Schedule'!$L$28)</f>
        <v>#VALUE!</v>
      </c>
      <c r="AB337" s="0" t="e">
        <f aca="true">MAX(0,AA337*(1+(_xlfn.NORM.INV(RAND(),Inputs!$D$39,Inputs!$C$39)))-'Year Schedule'!$K$29+'Year Schedule'!$L$29)</f>
        <v>#VALUE!</v>
      </c>
      <c r="AC337" s="0" t="e">
        <f aca="true">MAX(0,AB337*(1+(_xlfn.NORM.INV(RAND(),Inputs!$D$39,Inputs!$C$39)))-'Year Schedule'!$K$30+'Year Schedule'!$L$30)</f>
        <v>#VALUE!</v>
      </c>
      <c r="AD337" s="0" t="e">
        <f aca="true">MAX(0,AC337*(1+(_xlfn.NORM.INV(RAND(),Inputs!$D$39,Inputs!$C$39)))-'Year Schedule'!$K$31+'Year Schedule'!$L$31)</f>
        <v>#VALUE!</v>
      </c>
      <c r="AE337" s="0" t="e">
        <f aca="true">MAX(0,AD337*(1+(_xlfn.NORM.INV(RAND(),Inputs!$D$39,Inputs!$C$39)))-'Year Schedule'!$K$32+'Year Schedule'!$L$32)</f>
        <v>#VALUE!</v>
      </c>
      <c r="AF337" s="0" t="e">
        <f aca="true">MAX(0,AE337*(1+(_xlfn.NORM.INV(RAND(),Inputs!$D$39,Inputs!$C$39)))-'Year Schedule'!$K$33+'Year Schedule'!$L$33)</f>
        <v>#VALUE!</v>
      </c>
      <c r="AG337" s="0" t="e">
        <f aca="true">MAX(0,AF337*(1+(_xlfn.NORM.INV(RAND(),Inputs!$D$39,Inputs!$C$39)))-'Year Schedule'!$K$34+'Year Schedule'!$L$34)</f>
        <v>#VALUE!</v>
      </c>
      <c r="AH337" s="0" t="e">
        <f aca="true">MAX(0,AG337*(1+(_xlfn.NORM.INV(RAND(),Inputs!$D$39,Inputs!$C$39)))-'Year Schedule'!$K$35+'Year Schedule'!$L$35)</f>
        <v>#VALUE!</v>
      </c>
      <c r="AI337" s="0" t="e">
        <f aca="true">MAX(0,AH337*(1+(_xlfn.NORM.INV(RAND(),Inputs!$D$39,Inputs!$C$39)))-'Year Schedule'!$K$36+'Year Schedule'!$L$36)</f>
        <v>#VALUE!</v>
      </c>
      <c r="AJ337" s="0" t="e">
        <f aca="true">MAX(0,AI337*(1+(_xlfn.NORM.INV(RAND(),Inputs!$D$39,Inputs!$C$39)))-'Year Schedule'!$K$37+'Year Schedule'!$L$37)</f>
        <v>#VALUE!</v>
      </c>
      <c r="AK337" s="0" t="e">
        <f aca="true">MAX(0,AJ337*(1+(_xlfn.NORM.INV(RAND(),Inputs!$D$39,Inputs!$C$39)))-'Year Schedule'!$K$38+'Year Schedule'!$L$38)</f>
        <v>#VALUE!</v>
      </c>
      <c r="AL337" s="0" t="e">
        <f aca="true">MAX(0,AK337*(1+(_xlfn.NORM.INV(RAND(),Inputs!$D$39,Inputs!$C$39)))-'Year Schedule'!$K$39+'Year Schedule'!$L$39)</f>
        <v>#VALUE!</v>
      </c>
      <c r="AM337" s="0" t="e">
        <f aca="true">MAX(0,AL337*(1+(_xlfn.NORM.INV(RAND(),Inputs!$D$39,Inputs!$C$39)))-'Year Schedule'!$K$40+'Year Schedule'!$L$40)</f>
        <v>#VALUE!</v>
      </c>
      <c r="AN337" s="0" t="e">
        <f aca="true">MAX(0,AM337*(1+(_xlfn.NORM.INV(RAND(),Inputs!$D$39,Inputs!$C$39)))-'Year Schedule'!$K$41+'Year Schedule'!$L$41)</f>
        <v>#VALUE!</v>
      </c>
      <c r="AO337" s="0" t="e">
        <f aca="true">MAX(0,AN337*(1+(_xlfn.NORM.INV(RAND(),Inputs!$D$39,Inputs!$C$39)))-'Year Schedule'!$K$42+'Year Schedule'!$L$42)</f>
        <v>#VALUE!</v>
      </c>
      <c r="AP337" s="0" t="e">
        <f aca="true">MAX(0,AO337*(1+(_xlfn.NORM.INV(RAND(),Inputs!$D$39,Inputs!$C$39)))-'Year Schedule'!$K$43+'Year Schedule'!$L$43)</f>
        <v>#VALUE!</v>
      </c>
      <c r="AQ337" s="0" t="e">
        <f aca="true">MAX(0,AP337*(1+(_xlfn.NORM.INV(RAND(),Inputs!$D$39,Inputs!$C$39)))-'Year Schedule'!$K$44+'Year Schedule'!$L$44)</f>
        <v>#VALUE!</v>
      </c>
      <c r="AR337" s="0" t="e">
        <f aca="true">MAX(0,AQ337*(1+(_xlfn.NORM.INV(RAND(),Inputs!$D$39,Inputs!$C$39)))-'Year Schedule'!$K$45+'Year Schedule'!$L$45)</f>
        <v>#VALUE!</v>
      </c>
      <c r="AS337" s="0" t="e">
        <f aca="true">MAX(0,AR337*(1+(_xlfn.NORM.INV(RAND(),Inputs!$D$39,Inputs!$C$39)))-'Year Schedule'!$K$46+'Year Schedule'!$L$46)</f>
        <v>#VALUE!</v>
      </c>
      <c r="AT337" s="0" t="e">
        <f aca="true">MAX(0,AS337*(1+(_xlfn.NORM.INV(RAND(),Inputs!$D$39,Inputs!$C$39)))-'Year Schedule'!$K$47+'Year Schedule'!$L$47)</f>
        <v>#VALUE!</v>
      </c>
      <c r="AU337" s="0" t="e">
        <f aca="true">MAX(0,AT337*(1+(_xlfn.NORM.INV(RAND(),Inputs!$D$39,Inputs!$C$39)))-'Year Schedule'!$K$48+'Year Schedule'!$L$48)</f>
        <v>#VALUE!</v>
      </c>
      <c r="AV337" s="0" t="e">
        <f aca="true">MAX(0,AU337*(1+(_xlfn.NORM.INV(RAND(),Inputs!$D$39,Inputs!$C$39)))-'Year Schedule'!$K$49+'Year Schedule'!$L$49)</f>
        <v>#VALUE!</v>
      </c>
      <c r="AW337" s="0" t="e">
        <f aca="true">MAX(0,AV337*(1+(_xlfn.NORM.INV(RAND(),Inputs!$D$39,Inputs!$C$39)))-'Year Schedule'!$K$50+'Year Schedule'!$L$50)</f>
        <v>#VALUE!</v>
      </c>
      <c r="AX337" s="0" t="e">
        <f aca="true">MAX(0,AW337*(1+(_xlfn.NORM.INV(RAND(),Inputs!$D$39,Inputs!$C$39)))-'Year Schedule'!$K$51+'Year Schedule'!$L$51)</f>
        <v>#VALUE!</v>
      </c>
      <c r="AY337" s="0" t="e">
        <f aca="true">MAX(0,AX337*(1+(_xlfn.NORM.INV(RAND(),Inputs!$D$39,Inputs!$C$39)))-'Year Schedule'!$K$52+'Year Schedule'!$L$52)</f>
        <v>#VALUE!</v>
      </c>
      <c r="AZ337" s="0" t="e">
        <f aca="true">MAX(0,AY337*(1+(_xlfn.NORM.INV(RAND(),Inputs!$D$39,Inputs!$C$39)))-'Year Schedule'!$K$53+'Year Schedule'!$L$53)</f>
        <v>#VALUE!</v>
      </c>
      <c r="BA337" s="0" t="e">
        <f aca="false">INDEX(C337:AZ337,1,Inputs!$C$6)</f>
        <v>#VALUE!</v>
      </c>
      <c r="BB337" s="0" t="n">
        <f aca="false">IFERROR(EXP(SUMPRODUCT(LN((C337:INDEX(C337:AZ337,1,Inputs!$C$6)+$C$1004:INDEX($C$1004:$AZ$1004,1,Inputs!$C$6))/B337:INDEX(B337:AY337,1,Inputs!$C$6)))/Inputs!$C$6)-1,-1)</f>
        <v>-1</v>
      </c>
    </row>
    <row r="338" customFormat="false" ht="15" hidden="false" customHeight="true" outlineLevel="0" collapsed="false">
      <c r="A338" s="0" t="n">
        <v>336</v>
      </c>
      <c r="B338" s="177" t="n">
        <f aca="false">Inputs!$C$38</f>
        <v>0</v>
      </c>
      <c r="C338" s="0" t="e">
        <f aca="true">MAX(0,B338*(1+(_xlfn.NORM.INV(RAND(),Inputs!$D$39,Inputs!$C$39)))-'Year Schedule'!$K$4+'Year Schedule'!$L$4)</f>
        <v>#VALUE!</v>
      </c>
      <c r="D338" s="0" t="e">
        <f aca="true">MAX(0,C338*(1+(_xlfn.NORM.INV(RAND(),Inputs!$D$39,Inputs!$C$39)))-'Year Schedule'!$K$5+'Year Schedule'!$L$5)</f>
        <v>#VALUE!</v>
      </c>
      <c r="E338" s="0" t="e">
        <f aca="true">MAX(0,D338*(1+(_xlfn.NORM.INV(RAND(),Inputs!$D$39,Inputs!$C$39)))-'Year Schedule'!$K$6+'Year Schedule'!$L$6)</f>
        <v>#VALUE!</v>
      </c>
      <c r="F338" s="0" t="e">
        <f aca="true">MAX(0,E338*(1+(_xlfn.NORM.INV(RAND(),Inputs!$D$39,Inputs!$C$39)))-'Year Schedule'!$K$7+'Year Schedule'!$L$7)</f>
        <v>#VALUE!</v>
      </c>
      <c r="G338" s="0" t="e">
        <f aca="true">MAX(0,F338*(1+(_xlfn.NORM.INV(RAND(),Inputs!$D$39,Inputs!$C$39)))-'Year Schedule'!$K$8+'Year Schedule'!$L$8)</f>
        <v>#VALUE!</v>
      </c>
      <c r="H338" s="0" t="e">
        <f aca="true">MAX(0,G338*(1+(_xlfn.NORM.INV(RAND(),Inputs!$D$39,Inputs!$C$39)))-'Year Schedule'!$K$9+'Year Schedule'!$L$9)</f>
        <v>#VALUE!</v>
      </c>
      <c r="I338" s="0" t="e">
        <f aca="true">MAX(0,H338*(1+(_xlfn.NORM.INV(RAND(),Inputs!$D$39,Inputs!$C$39)))-'Year Schedule'!$K$10+'Year Schedule'!$L$10)</f>
        <v>#VALUE!</v>
      </c>
      <c r="J338" s="0" t="e">
        <f aca="true">MAX(0,I338*(1+(_xlfn.NORM.INV(RAND(),Inputs!$D$39,Inputs!$C$39)))-'Year Schedule'!$K$11+'Year Schedule'!$L$11)</f>
        <v>#VALUE!</v>
      </c>
      <c r="K338" s="0" t="e">
        <f aca="true">MAX(0,J338*(1+(_xlfn.NORM.INV(RAND(),Inputs!$D$39,Inputs!$C$39)))-'Year Schedule'!$K$12+'Year Schedule'!$L$12)</f>
        <v>#VALUE!</v>
      </c>
      <c r="L338" s="0" t="e">
        <f aca="true">MAX(0,K338*(1+(_xlfn.NORM.INV(RAND(),Inputs!$D$39,Inputs!$C$39)))-'Year Schedule'!$K$13+'Year Schedule'!$L$13)</f>
        <v>#VALUE!</v>
      </c>
      <c r="M338" s="0" t="e">
        <f aca="true">MAX(0,L338*(1+(_xlfn.NORM.INV(RAND(),Inputs!$D$39,Inputs!$C$39)))-'Year Schedule'!$K$14+'Year Schedule'!$L$14)</f>
        <v>#VALUE!</v>
      </c>
      <c r="N338" s="0" t="e">
        <f aca="true">MAX(0,M338*(1+(_xlfn.NORM.INV(RAND(),Inputs!$D$39,Inputs!$C$39)))-'Year Schedule'!$K$15+'Year Schedule'!$L$15)</f>
        <v>#VALUE!</v>
      </c>
      <c r="O338" s="0" t="e">
        <f aca="true">MAX(0,N338*(1+(_xlfn.NORM.INV(RAND(),Inputs!$D$39,Inputs!$C$39)))-'Year Schedule'!$K$16+'Year Schedule'!$L$16)</f>
        <v>#VALUE!</v>
      </c>
      <c r="P338" s="0" t="e">
        <f aca="true">MAX(0,O338*(1+(_xlfn.NORM.INV(RAND(),Inputs!$D$39,Inputs!$C$39)))-'Year Schedule'!$K$17+'Year Schedule'!$L$17)</f>
        <v>#VALUE!</v>
      </c>
      <c r="Q338" s="0" t="e">
        <f aca="true">MAX(0,P338*(1+(_xlfn.NORM.INV(RAND(),Inputs!$D$39,Inputs!$C$39)))-'Year Schedule'!$K$18+'Year Schedule'!$L$18)</f>
        <v>#VALUE!</v>
      </c>
      <c r="R338" s="0" t="e">
        <f aca="true">MAX(0,Q338*(1+(_xlfn.NORM.INV(RAND(),Inputs!$D$39,Inputs!$C$39)))-'Year Schedule'!$K$19+'Year Schedule'!$L$19)</f>
        <v>#VALUE!</v>
      </c>
      <c r="S338" s="0" t="e">
        <f aca="true">MAX(0,R338*(1+(_xlfn.NORM.INV(RAND(),Inputs!$D$39,Inputs!$C$39)))-'Year Schedule'!$K$20+'Year Schedule'!$L$20)</f>
        <v>#VALUE!</v>
      </c>
      <c r="T338" s="0" t="e">
        <f aca="true">MAX(0,S338*(1+(_xlfn.NORM.INV(RAND(),Inputs!$D$39,Inputs!$C$39)))-'Year Schedule'!$K$21+'Year Schedule'!$L$21)</f>
        <v>#VALUE!</v>
      </c>
      <c r="U338" s="0" t="e">
        <f aca="true">MAX(0,T338*(1+(_xlfn.NORM.INV(RAND(),Inputs!$D$39,Inputs!$C$39)))-'Year Schedule'!$K$22+'Year Schedule'!$L$22)</f>
        <v>#VALUE!</v>
      </c>
      <c r="V338" s="0" t="e">
        <f aca="true">MAX(0,U338*(1+(_xlfn.NORM.INV(RAND(),Inputs!$D$39,Inputs!$C$39)))-'Year Schedule'!$K$23+'Year Schedule'!$L$23)</f>
        <v>#VALUE!</v>
      </c>
      <c r="W338" s="0" t="e">
        <f aca="true">MAX(0,V338*(1+(_xlfn.NORM.INV(RAND(),Inputs!$D$39,Inputs!$C$39)))-'Year Schedule'!$K$24+'Year Schedule'!$L$24)</f>
        <v>#VALUE!</v>
      </c>
      <c r="X338" s="0" t="e">
        <f aca="true">MAX(0,W338*(1+(_xlfn.NORM.INV(RAND(),Inputs!$D$39,Inputs!$C$39)))-'Year Schedule'!$K$25+'Year Schedule'!$L$25)</f>
        <v>#VALUE!</v>
      </c>
      <c r="Y338" s="0" t="e">
        <f aca="true">MAX(0,X338*(1+(_xlfn.NORM.INV(RAND(),Inputs!$D$39,Inputs!$C$39)))-'Year Schedule'!$K$26+'Year Schedule'!$L$26)</f>
        <v>#VALUE!</v>
      </c>
      <c r="Z338" s="0" t="e">
        <f aca="true">MAX(0,Y338*(1+(_xlfn.NORM.INV(RAND(),Inputs!$D$39,Inputs!$C$39)))-'Year Schedule'!$K$27+'Year Schedule'!$L$27)</f>
        <v>#VALUE!</v>
      </c>
      <c r="AA338" s="0" t="e">
        <f aca="true">MAX(0,Z338*(1+(_xlfn.NORM.INV(RAND(),Inputs!$D$39,Inputs!$C$39)))-'Year Schedule'!$K$28+'Year Schedule'!$L$28)</f>
        <v>#VALUE!</v>
      </c>
      <c r="AB338" s="0" t="e">
        <f aca="true">MAX(0,AA338*(1+(_xlfn.NORM.INV(RAND(),Inputs!$D$39,Inputs!$C$39)))-'Year Schedule'!$K$29+'Year Schedule'!$L$29)</f>
        <v>#VALUE!</v>
      </c>
      <c r="AC338" s="0" t="e">
        <f aca="true">MAX(0,AB338*(1+(_xlfn.NORM.INV(RAND(),Inputs!$D$39,Inputs!$C$39)))-'Year Schedule'!$K$30+'Year Schedule'!$L$30)</f>
        <v>#VALUE!</v>
      </c>
      <c r="AD338" s="0" t="e">
        <f aca="true">MAX(0,AC338*(1+(_xlfn.NORM.INV(RAND(),Inputs!$D$39,Inputs!$C$39)))-'Year Schedule'!$K$31+'Year Schedule'!$L$31)</f>
        <v>#VALUE!</v>
      </c>
      <c r="AE338" s="0" t="e">
        <f aca="true">MAX(0,AD338*(1+(_xlfn.NORM.INV(RAND(),Inputs!$D$39,Inputs!$C$39)))-'Year Schedule'!$K$32+'Year Schedule'!$L$32)</f>
        <v>#VALUE!</v>
      </c>
      <c r="AF338" s="0" t="e">
        <f aca="true">MAX(0,AE338*(1+(_xlfn.NORM.INV(RAND(),Inputs!$D$39,Inputs!$C$39)))-'Year Schedule'!$K$33+'Year Schedule'!$L$33)</f>
        <v>#VALUE!</v>
      </c>
      <c r="AG338" s="0" t="e">
        <f aca="true">MAX(0,AF338*(1+(_xlfn.NORM.INV(RAND(),Inputs!$D$39,Inputs!$C$39)))-'Year Schedule'!$K$34+'Year Schedule'!$L$34)</f>
        <v>#VALUE!</v>
      </c>
      <c r="AH338" s="0" t="e">
        <f aca="true">MAX(0,AG338*(1+(_xlfn.NORM.INV(RAND(),Inputs!$D$39,Inputs!$C$39)))-'Year Schedule'!$K$35+'Year Schedule'!$L$35)</f>
        <v>#VALUE!</v>
      </c>
      <c r="AI338" s="0" t="e">
        <f aca="true">MAX(0,AH338*(1+(_xlfn.NORM.INV(RAND(),Inputs!$D$39,Inputs!$C$39)))-'Year Schedule'!$K$36+'Year Schedule'!$L$36)</f>
        <v>#VALUE!</v>
      </c>
      <c r="AJ338" s="0" t="e">
        <f aca="true">MAX(0,AI338*(1+(_xlfn.NORM.INV(RAND(),Inputs!$D$39,Inputs!$C$39)))-'Year Schedule'!$K$37+'Year Schedule'!$L$37)</f>
        <v>#VALUE!</v>
      </c>
      <c r="AK338" s="0" t="e">
        <f aca="true">MAX(0,AJ338*(1+(_xlfn.NORM.INV(RAND(),Inputs!$D$39,Inputs!$C$39)))-'Year Schedule'!$K$38+'Year Schedule'!$L$38)</f>
        <v>#VALUE!</v>
      </c>
      <c r="AL338" s="0" t="e">
        <f aca="true">MAX(0,AK338*(1+(_xlfn.NORM.INV(RAND(),Inputs!$D$39,Inputs!$C$39)))-'Year Schedule'!$K$39+'Year Schedule'!$L$39)</f>
        <v>#VALUE!</v>
      </c>
      <c r="AM338" s="0" t="e">
        <f aca="true">MAX(0,AL338*(1+(_xlfn.NORM.INV(RAND(),Inputs!$D$39,Inputs!$C$39)))-'Year Schedule'!$K$40+'Year Schedule'!$L$40)</f>
        <v>#VALUE!</v>
      </c>
      <c r="AN338" s="0" t="e">
        <f aca="true">MAX(0,AM338*(1+(_xlfn.NORM.INV(RAND(),Inputs!$D$39,Inputs!$C$39)))-'Year Schedule'!$K$41+'Year Schedule'!$L$41)</f>
        <v>#VALUE!</v>
      </c>
      <c r="AO338" s="0" t="e">
        <f aca="true">MAX(0,AN338*(1+(_xlfn.NORM.INV(RAND(),Inputs!$D$39,Inputs!$C$39)))-'Year Schedule'!$K$42+'Year Schedule'!$L$42)</f>
        <v>#VALUE!</v>
      </c>
      <c r="AP338" s="0" t="e">
        <f aca="true">MAX(0,AO338*(1+(_xlfn.NORM.INV(RAND(),Inputs!$D$39,Inputs!$C$39)))-'Year Schedule'!$K$43+'Year Schedule'!$L$43)</f>
        <v>#VALUE!</v>
      </c>
      <c r="AQ338" s="0" t="e">
        <f aca="true">MAX(0,AP338*(1+(_xlfn.NORM.INV(RAND(),Inputs!$D$39,Inputs!$C$39)))-'Year Schedule'!$K$44+'Year Schedule'!$L$44)</f>
        <v>#VALUE!</v>
      </c>
      <c r="AR338" s="0" t="e">
        <f aca="true">MAX(0,AQ338*(1+(_xlfn.NORM.INV(RAND(),Inputs!$D$39,Inputs!$C$39)))-'Year Schedule'!$K$45+'Year Schedule'!$L$45)</f>
        <v>#VALUE!</v>
      </c>
      <c r="AS338" s="0" t="e">
        <f aca="true">MAX(0,AR338*(1+(_xlfn.NORM.INV(RAND(),Inputs!$D$39,Inputs!$C$39)))-'Year Schedule'!$K$46+'Year Schedule'!$L$46)</f>
        <v>#VALUE!</v>
      </c>
      <c r="AT338" s="0" t="e">
        <f aca="true">MAX(0,AS338*(1+(_xlfn.NORM.INV(RAND(),Inputs!$D$39,Inputs!$C$39)))-'Year Schedule'!$K$47+'Year Schedule'!$L$47)</f>
        <v>#VALUE!</v>
      </c>
      <c r="AU338" s="0" t="e">
        <f aca="true">MAX(0,AT338*(1+(_xlfn.NORM.INV(RAND(),Inputs!$D$39,Inputs!$C$39)))-'Year Schedule'!$K$48+'Year Schedule'!$L$48)</f>
        <v>#VALUE!</v>
      </c>
      <c r="AV338" s="0" t="e">
        <f aca="true">MAX(0,AU338*(1+(_xlfn.NORM.INV(RAND(),Inputs!$D$39,Inputs!$C$39)))-'Year Schedule'!$K$49+'Year Schedule'!$L$49)</f>
        <v>#VALUE!</v>
      </c>
      <c r="AW338" s="0" t="e">
        <f aca="true">MAX(0,AV338*(1+(_xlfn.NORM.INV(RAND(),Inputs!$D$39,Inputs!$C$39)))-'Year Schedule'!$K$50+'Year Schedule'!$L$50)</f>
        <v>#VALUE!</v>
      </c>
      <c r="AX338" s="0" t="e">
        <f aca="true">MAX(0,AW338*(1+(_xlfn.NORM.INV(RAND(),Inputs!$D$39,Inputs!$C$39)))-'Year Schedule'!$K$51+'Year Schedule'!$L$51)</f>
        <v>#VALUE!</v>
      </c>
      <c r="AY338" s="0" t="e">
        <f aca="true">MAX(0,AX338*(1+(_xlfn.NORM.INV(RAND(),Inputs!$D$39,Inputs!$C$39)))-'Year Schedule'!$K$52+'Year Schedule'!$L$52)</f>
        <v>#VALUE!</v>
      </c>
      <c r="AZ338" s="0" t="e">
        <f aca="true">MAX(0,AY338*(1+(_xlfn.NORM.INV(RAND(),Inputs!$D$39,Inputs!$C$39)))-'Year Schedule'!$K$53+'Year Schedule'!$L$53)</f>
        <v>#VALUE!</v>
      </c>
      <c r="BA338" s="0" t="e">
        <f aca="false">INDEX(C338:AZ338,1,Inputs!$C$6)</f>
        <v>#VALUE!</v>
      </c>
      <c r="BB338" s="0" t="n">
        <f aca="false">IFERROR(EXP(SUMPRODUCT(LN((C338:INDEX(C338:AZ338,1,Inputs!$C$6)+$C$1004:INDEX($C$1004:$AZ$1004,1,Inputs!$C$6))/B338:INDEX(B338:AY338,1,Inputs!$C$6)))/Inputs!$C$6)-1,-1)</f>
        <v>-1</v>
      </c>
    </row>
    <row r="339" customFormat="false" ht="15" hidden="false" customHeight="true" outlineLevel="0" collapsed="false">
      <c r="A339" s="0" t="n">
        <v>337</v>
      </c>
      <c r="B339" s="177" t="n">
        <f aca="false">Inputs!$C$38</f>
        <v>0</v>
      </c>
      <c r="C339" s="0" t="e">
        <f aca="true">MAX(0,B339*(1+(_xlfn.NORM.INV(RAND(),Inputs!$D$39,Inputs!$C$39)))-'Year Schedule'!$K$4+'Year Schedule'!$L$4)</f>
        <v>#VALUE!</v>
      </c>
      <c r="D339" s="0" t="e">
        <f aca="true">MAX(0,C339*(1+(_xlfn.NORM.INV(RAND(),Inputs!$D$39,Inputs!$C$39)))-'Year Schedule'!$K$5+'Year Schedule'!$L$5)</f>
        <v>#VALUE!</v>
      </c>
      <c r="E339" s="0" t="e">
        <f aca="true">MAX(0,D339*(1+(_xlfn.NORM.INV(RAND(),Inputs!$D$39,Inputs!$C$39)))-'Year Schedule'!$K$6+'Year Schedule'!$L$6)</f>
        <v>#VALUE!</v>
      </c>
      <c r="F339" s="0" t="e">
        <f aca="true">MAX(0,E339*(1+(_xlfn.NORM.INV(RAND(),Inputs!$D$39,Inputs!$C$39)))-'Year Schedule'!$K$7+'Year Schedule'!$L$7)</f>
        <v>#VALUE!</v>
      </c>
      <c r="G339" s="0" t="e">
        <f aca="true">MAX(0,F339*(1+(_xlfn.NORM.INV(RAND(),Inputs!$D$39,Inputs!$C$39)))-'Year Schedule'!$K$8+'Year Schedule'!$L$8)</f>
        <v>#VALUE!</v>
      </c>
      <c r="H339" s="0" t="e">
        <f aca="true">MAX(0,G339*(1+(_xlfn.NORM.INV(RAND(),Inputs!$D$39,Inputs!$C$39)))-'Year Schedule'!$K$9+'Year Schedule'!$L$9)</f>
        <v>#VALUE!</v>
      </c>
      <c r="I339" s="0" t="e">
        <f aca="true">MAX(0,H339*(1+(_xlfn.NORM.INV(RAND(),Inputs!$D$39,Inputs!$C$39)))-'Year Schedule'!$K$10+'Year Schedule'!$L$10)</f>
        <v>#VALUE!</v>
      </c>
      <c r="J339" s="0" t="e">
        <f aca="true">MAX(0,I339*(1+(_xlfn.NORM.INV(RAND(),Inputs!$D$39,Inputs!$C$39)))-'Year Schedule'!$K$11+'Year Schedule'!$L$11)</f>
        <v>#VALUE!</v>
      </c>
      <c r="K339" s="0" t="e">
        <f aca="true">MAX(0,J339*(1+(_xlfn.NORM.INV(RAND(),Inputs!$D$39,Inputs!$C$39)))-'Year Schedule'!$K$12+'Year Schedule'!$L$12)</f>
        <v>#VALUE!</v>
      </c>
      <c r="L339" s="0" t="e">
        <f aca="true">MAX(0,K339*(1+(_xlfn.NORM.INV(RAND(),Inputs!$D$39,Inputs!$C$39)))-'Year Schedule'!$K$13+'Year Schedule'!$L$13)</f>
        <v>#VALUE!</v>
      </c>
      <c r="M339" s="0" t="e">
        <f aca="true">MAX(0,L339*(1+(_xlfn.NORM.INV(RAND(),Inputs!$D$39,Inputs!$C$39)))-'Year Schedule'!$K$14+'Year Schedule'!$L$14)</f>
        <v>#VALUE!</v>
      </c>
      <c r="N339" s="0" t="e">
        <f aca="true">MAX(0,M339*(1+(_xlfn.NORM.INV(RAND(),Inputs!$D$39,Inputs!$C$39)))-'Year Schedule'!$K$15+'Year Schedule'!$L$15)</f>
        <v>#VALUE!</v>
      </c>
      <c r="O339" s="0" t="e">
        <f aca="true">MAX(0,N339*(1+(_xlfn.NORM.INV(RAND(),Inputs!$D$39,Inputs!$C$39)))-'Year Schedule'!$K$16+'Year Schedule'!$L$16)</f>
        <v>#VALUE!</v>
      </c>
      <c r="P339" s="0" t="e">
        <f aca="true">MAX(0,O339*(1+(_xlfn.NORM.INV(RAND(),Inputs!$D$39,Inputs!$C$39)))-'Year Schedule'!$K$17+'Year Schedule'!$L$17)</f>
        <v>#VALUE!</v>
      </c>
      <c r="Q339" s="0" t="e">
        <f aca="true">MAX(0,P339*(1+(_xlfn.NORM.INV(RAND(),Inputs!$D$39,Inputs!$C$39)))-'Year Schedule'!$K$18+'Year Schedule'!$L$18)</f>
        <v>#VALUE!</v>
      </c>
      <c r="R339" s="0" t="e">
        <f aca="true">MAX(0,Q339*(1+(_xlfn.NORM.INV(RAND(),Inputs!$D$39,Inputs!$C$39)))-'Year Schedule'!$K$19+'Year Schedule'!$L$19)</f>
        <v>#VALUE!</v>
      </c>
      <c r="S339" s="0" t="e">
        <f aca="true">MAX(0,R339*(1+(_xlfn.NORM.INV(RAND(),Inputs!$D$39,Inputs!$C$39)))-'Year Schedule'!$K$20+'Year Schedule'!$L$20)</f>
        <v>#VALUE!</v>
      </c>
      <c r="T339" s="0" t="e">
        <f aca="true">MAX(0,S339*(1+(_xlfn.NORM.INV(RAND(),Inputs!$D$39,Inputs!$C$39)))-'Year Schedule'!$K$21+'Year Schedule'!$L$21)</f>
        <v>#VALUE!</v>
      </c>
      <c r="U339" s="0" t="e">
        <f aca="true">MAX(0,T339*(1+(_xlfn.NORM.INV(RAND(),Inputs!$D$39,Inputs!$C$39)))-'Year Schedule'!$K$22+'Year Schedule'!$L$22)</f>
        <v>#VALUE!</v>
      </c>
      <c r="V339" s="0" t="e">
        <f aca="true">MAX(0,U339*(1+(_xlfn.NORM.INV(RAND(),Inputs!$D$39,Inputs!$C$39)))-'Year Schedule'!$K$23+'Year Schedule'!$L$23)</f>
        <v>#VALUE!</v>
      </c>
      <c r="W339" s="0" t="e">
        <f aca="true">MAX(0,V339*(1+(_xlfn.NORM.INV(RAND(),Inputs!$D$39,Inputs!$C$39)))-'Year Schedule'!$K$24+'Year Schedule'!$L$24)</f>
        <v>#VALUE!</v>
      </c>
      <c r="X339" s="0" t="e">
        <f aca="true">MAX(0,W339*(1+(_xlfn.NORM.INV(RAND(),Inputs!$D$39,Inputs!$C$39)))-'Year Schedule'!$K$25+'Year Schedule'!$L$25)</f>
        <v>#VALUE!</v>
      </c>
      <c r="Y339" s="0" t="e">
        <f aca="true">MAX(0,X339*(1+(_xlfn.NORM.INV(RAND(),Inputs!$D$39,Inputs!$C$39)))-'Year Schedule'!$K$26+'Year Schedule'!$L$26)</f>
        <v>#VALUE!</v>
      </c>
      <c r="Z339" s="0" t="e">
        <f aca="true">MAX(0,Y339*(1+(_xlfn.NORM.INV(RAND(),Inputs!$D$39,Inputs!$C$39)))-'Year Schedule'!$K$27+'Year Schedule'!$L$27)</f>
        <v>#VALUE!</v>
      </c>
      <c r="AA339" s="0" t="e">
        <f aca="true">MAX(0,Z339*(1+(_xlfn.NORM.INV(RAND(),Inputs!$D$39,Inputs!$C$39)))-'Year Schedule'!$K$28+'Year Schedule'!$L$28)</f>
        <v>#VALUE!</v>
      </c>
      <c r="AB339" s="0" t="e">
        <f aca="true">MAX(0,AA339*(1+(_xlfn.NORM.INV(RAND(),Inputs!$D$39,Inputs!$C$39)))-'Year Schedule'!$K$29+'Year Schedule'!$L$29)</f>
        <v>#VALUE!</v>
      </c>
      <c r="AC339" s="0" t="e">
        <f aca="true">MAX(0,AB339*(1+(_xlfn.NORM.INV(RAND(),Inputs!$D$39,Inputs!$C$39)))-'Year Schedule'!$K$30+'Year Schedule'!$L$30)</f>
        <v>#VALUE!</v>
      </c>
      <c r="AD339" s="0" t="e">
        <f aca="true">MAX(0,AC339*(1+(_xlfn.NORM.INV(RAND(),Inputs!$D$39,Inputs!$C$39)))-'Year Schedule'!$K$31+'Year Schedule'!$L$31)</f>
        <v>#VALUE!</v>
      </c>
      <c r="AE339" s="0" t="e">
        <f aca="true">MAX(0,AD339*(1+(_xlfn.NORM.INV(RAND(),Inputs!$D$39,Inputs!$C$39)))-'Year Schedule'!$K$32+'Year Schedule'!$L$32)</f>
        <v>#VALUE!</v>
      </c>
      <c r="AF339" s="0" t="e">
        <f aca="true">MAX(0,AE339*(1+(_xlfn.NORM.INV(RAND(),Inputs!$D$39,Inputs!$C$39)))-'Year Schedule'!$K$33+'Year Schedule'!$L$33)</f>
        <v>#VALUE!</v>
      </c>
      <c r="AG339" s="0" t="e">
        <f aca="true">MAX(0,AF339*(1+(_xlfn.NORM.INV(RAND(),Inputs!$D$39,Inputs!$C$39)))-'Year Schedule'!$K$34+'Year Schedule'!$L$34)</f>
        <v>#VALUE!</v>
      </c>
      <c r="AH339" s="0" t="e">
        <f aca="true">MAX(0,AG339*(1+(_xlfn.NORM.INV(RAND(),Inputs!$D$39,Inputs!$C$39)))-'Year Schedule'!$K$35+'Year Schedule'!$L$35)</f>
        <v>#VALUE!</v>
      </c>
      <c r="AI339" s="0" t="e">
        <f aca="true">MAX(0,AH339*(1+(_xlfn.NORM.INV(RAND(),Inputs!$D$39,Inputs!$C$39)))-'Year Schedule'!$K$36+'Year Schedule'!$L$36)</f>
        <v>#VALUE!</v>
      </c>
      <c r="AJ339" s="0" t="e">
        <f aca="true">MAX(0,AI339*(1+(_xlfn.NORM.INV(RAND(),Inputs!$D$39,Inputs!$C$39)))-'Year Schedule'!$K$37+'Year Schedule'!$L$37)</f>
        <v>#VALUE!</v>
      </c>
      <c r="AK339" s="0" t="e">
        <f aca="true">MAX(0,AJ339*(1+(_xlfn.NORM.INV(RAND(),Inputs!$D$39,Inputs!$C$39)))-'Year Schedule'!$K$38+'Year Schedule'!$L$38)</f>
        <v>#VALUE!</v>
      </c>
      <c r="AL339" s="0" t="e">
        <f aca="true">MAX(0,AK339*(1+(_xlfn.NORM.INV(RAND(),Inputs!$D$39,Inputs!$C$39)))-'Year Schedule'!$K$39+'Year Schedule'!$L$39)</f>
        <v>#VALUE!</v>
      </c>
      <c r="AM339" s="0" t="e">
        <f aca="true">MAX(0,AL339*(1+(_xlfn.NORM.INV(RAND(),Inputs!$D$39,Inputs!$C$39)))-'Year Schedule'!$K$40+'Year Schedule'!$L$40)</f>
        <v>#VALUE!</v>
      </c>
      <c r="AN339" s="0" t="e">
        <f aca="true">MAX(0,AM339*(1+(_xlfn.NORM.INV(RAND(),Inputs!$D$39,Inputs!$C$39)))-'Year Schedule'!$K$41+'Year Schedule'!$L$41)</f>
        <v>#VALUE!</v>
      </c>
      <c r="AO339" s="0" t="e">
        <f aca="true">MAX(0,AN339*(1+(_xlfn.NORM.INV(RAND(),Inputs!$D$39,Inputs!$C$39)))-'Year Schedule'!$K$42+'Year Schedule'!$L$42)</f>
        <v>#VALUE!</v>
      </c>
      <c r="AP339" s="0" t="e">
        <f aca="true">MAX(0,AO339*(1+(_xlfn.NORM.INV(RAND(),Inputs!$D$39,Inputs!$C$39)))-'Year Schedule'!$K$43+'Year Schedule'!$L$43)</f>
        <v>#VALUE!</v>
      </c>
      <c r="AQ339" s="0" t="e">
        <f aca="true">MAX(0,AP339*(1+(_xlfn.NORM.INV(RAND(),Inputs!$D$39,Inputs!$C$39)))-'Year Schedule'!$K$44+'Year Schedule'!$L$44)</f>
        <v>#VALUE!</v>
      </c>
      <c r="AR339" s="0" t="e">
        <f aca="true">MAX(0,AQ339*(1+(_xlfn.NORM.INV(RAND(),Inputs!$D$39,Inputs!$C$39)))-'Year Schedule'!$K$45+'Year Schedule'!$L$45)</f>
        <v>#VALUE!</v>
      </c>
      <c r="AS339" s="0" t="e">
        <f aca="true">MAX(0,AR339*(1+(_xlfn.NORM.INV(RAND(),Inputs!$D$39,Inputs!$C$39)))-'Year Schedule'!$K$46+'Year Schedule'!$L$46)</f>
        <v>#VALUE!</v>
      </c>
      <c r="AT339" s="0" t="e">
        <f aca="true">MAX(0,AS339*(1+(_xlfn.NORM.INV(RAND(),Inputs!$D$39,Inputs!$C$39)))-'Year Schedule'!$K$47+'Year Schedule'!$L$47)</f>
        <v>#VALUE!</v>
      </c>
      <c r="AU339" s="0" t="e">
        <f aca="true">MAX(0,AT339*(1+(_xlfn.NORM.INV(RAND(),Inputs!$D$39,Inputs!$C$39)))-'Year Schedule'!$K$48+'Year Schedule'!$L$48)</f>
        <v>#VALUE!</v>
      </c>
      <c r="AV339" s="0" t="e">
        <f aca="true">MAX(0,AU339*(1+(_xlfn.NORM.INV(RAND(),Inputs!$D$39,Inputs!$C$39)))-'Year Schedule'!$K$49+'Year Schedule'!$L$49)</f>
        <v>#VALUE!</v>
      </c>
      <c r="AW339" s="0" t="e">
        <f aca="true">MAX(0,AV339*(1+(_xlfn.NORM.INV(RAND(),Inputs!$D$39,Inputs!$C$39)))-'Year Schedule'!$K$50+'Year Schedule'!$L$50)</f>
        <v>#VALUE!</v>
      </c>
      <c r="AX339" s="0" t="e">
        <f aca="true">MAX(0,AW339*(1+(_xlfn.NORM.INV(RAND(),Inputs!$D$39,Inputs!$C$39)))-'Year Schedule'!$K$51+'Year Schedule'!$L$51)</f>
        <v>#VALUE!</v>
      </c>
      <c r="AY339" s="0" t="e">
        <f aca="true">MAX(0,AX339*(1+(_xlfn.NORM.INV(RAND(),Inputs!$D$39,Inputs!$C$39)))-'Year Schedule'!$K$52+'Year Schedule'!$L$52)</f>
        <v>#VALUE!</v>
      </c>
      <c r="AZ339" s="0" t="e">
        <f aca="true">MAX(0,AY339*(1+(_xlfn.NORM.INV(RAND(),Inputs!$D$39,Inputs!$C$39)))-'Year Schedule'!$K$53+'Year Schedule'!$L$53)</f>
        <v>#VALUE!</v>
      </c>
      <c r="BA339" s="0" t="e">
        <f aca="false">INDEX(C339:AZ339,1,Inputs!$C$6)</f>
        <v>#VALUE!</v>
      </c>
      <c r="BB339" s="0" t="n">
        <f aca="false">IFERROR(EXP(SUMPRODUCT(LN((C339:INDEX(C339:AZ339,1,Inputs!$C$6)+$C$1004:INDEX($C$1004:$AZ$1004,1,Inputs!$C$6))/B339:INDEX(B339:AY339,1,Inputs!$C$6)))/Inputs!$C$6)-1,-1)</f>
        <v>-1</v>
      </c>
    </row>
    <row r="340" customFormat="false" ht="15" hidden="false" customHeight="true" outlineLevel="0" collapsed="false">
      <c r="A340" s="0" t="n">
        <v>338</v>
      </c>
      <c r="B340" s="177" t="n">
        <f aca="false">Inputs!$C$38</f>
        <v>0</v>
      </c>
      <c r="C340" s="0" t="e">
        <f aca="true">MAX(0,B340*(1+(_xlfn.NORM.INV(RAND(),Inputs!$D$39,Inputs!$C$39)))-'Year Schedule'!$K$4+'Year Schedule'!$L$4)</f>
        <v>#VALUE!</v>
      </c>
      <c r="D340" s="0" t="e">
        <f aca="true">MAX(0,C340*(1+(_xlfn.NORM.INV(RAND(),Inputs!$D$39,Inputs!$C$39)))-'Year Schedule'!$K$5+'Year Schedule'!$L$5)</f>
        <v>#VALUE!</v>
      </c>
      <c r="E340" s="0" t="e">
        <f aca="true">MAX(0,D340*(1+(_xlfn.NORM.INV(RAND(),Inputs!$D$39,Inputs!$C$39)))-'Year Schedule'!$K$6+'Year Schedule'!$L$6)</f>
        <v>#VALUE!</v>
      </c>
      <c r="F340" s="0" t="e">
        <f aca="true">MAX(0,E340*(1+(_xlfn.NORM.INV(RAND(),Inputs!$D$39,Inputs!$C$39)))-'Year Schedule'!$K$7+'Year Schedule'!$L$7)</f>
        <v>#VALUE!</v>
      </c>
      <c r="G340" s="0" t="e">
        <f aca="true">MAX(0,F340*(1+(_xlfn.NORM.INV(RAND(),Inputs!$D$39,Inputs!$C$39)))-'Year Schedule'!$K$8+'Year Schedule'!$L$8)</f>
        <v>#VALUE!</v>
      </c>
      <c r="H340" s="0" t="e">
        <f aca="true">MAX(0,G340*(1+(_xlfn.NORM.INV(RAND(),Inputs!$D$39,Inputs!$C$39)))-'Year Schedule'!$K$9+'Year Schedule'!$L$9)</f>
        <v>#VALUE!</v>
      </c>
      <c r="I340" s="0" t="e">
        <f aca="true">MAX(0,H340*(1+(_xlfn.NORM.INV(RAND(),Inputs!$D$39,Inputs!$C$39)))-'Year Schedule'!$K$10+'Year Schedule'!$L$10)</f>
        <v>#VALUE!</v>
      </c>
      <c r="J340" s="0" t="e">
        <f aca="true">MAX(0,I340*(1+(_xlfn.NORM.INV(RAND(),Inputs!$D$39,Inputs!$C$39)))-'Year Schedule'!$K$11+'Year Schedule'!$L$11)</f>
        <v>#VALUE!</v>
      </c>
      <c r="K340" s="0" t="e">
        <f aca="true">MAX(0,J340*(1+(_xlfn.NORM.INV(RAND(),Inputs!$D$39,Inputs!$C$39)))-'Year Schedule'!$K$12+'Year Schedule'!$L$12)</f>
        <v>#VALUE!</v>
      </c>
      <c r="L340" s="0" t="e">
        <f aca="true">MAX(0,K340*(1+(_xlfn.NORM.INV(RAND(),Inputs!$D$39,Inputs!$C$39)))-'Year Schedule'!$K$13+'Year Schedule'!$L$13)</f>
        <v>#VALUE!</v>
      </c>
      <c r="M340" s="0" t="e">
        <f aca="true">MAX(0,L340*(1+(_xlfn.NORM.INV(RAND(),Inputs!$D$39,Inputs!$C$39)))-'Year Schedule'!$K$14+'Year Schedule'!$L$14)</f>
        <v>#VALUE!</v>
      </c>
      <c r="N340" s="0" t="e">
        <f aca="true">MAX(0,M340*(1+(_xlfn.NORM.INV(RAND(),Inputs!$D$39,Inputs!$C$39)))-'Year Schedule'!$K$15+'Year Schedule'!$L$15)</f>
        <v>#VALUE!</v>
      </c>
      <c r="O340" s="0" t="e">
        <f aca="true">MAX(0,N340*(1+(_xlfn.NORM.INV(RAND(),Inputs!$D$39,Inputs!$C$39)))-'Year Schedule'!$K$16+'Year Schedule'!$L$16)</f>
        <v>#VALUE!</v>
      </c>
      <c r="P340" s="0" t="e">
        <f aca="true">MAX(0,O340*(1+(_xlfn.NORM.INV(RAND(),Inputs!$D$39,Inputs!$C$39)))-'Year Schedule'!$K$17+'Year Schedule'!$L$17)</f>
        <v>#VALUE!</v>
      </c>
      <c r="Q340" s="0" t="e">
        <f aca="true">MAX(0,P340*(1+(_xlfn.NORM.INV(RAND(),Inputs!$D$39,Inputs!$C$39)))-'Year Schedule'!$K$18+'Year Schedule'!$L$18)</f>
        <v>#VALUE!</v>
      </c>
      <c r="R340" s="0" t="e">
        <f aca="true">MAX(0,Q340*(1+(_xlfn.NORM.INV(RAND(),Inputs!$D$39,Inputs!$C$39)))-'Year Schedule'!$K$19+'Year Schedule'!$L$19)</f>
        <v>#VALUE!</v>
      </c>
      <c r="S340" s="0" t="e">
        <f aca="true">MAX(0,R340*(1+(_xlfn.NORM.INV(RAND(),Inputs!$D$39,Inputs!$C$39)))-'Year Schedule'!$K$20+'Year Schedule'!$L$20)</f>
        <v>#VALUE!</v>
      </c>
      <c r="T340" s="0" t="e">
        <f aca="true">MAX(0,S340*(1+(_xlfn.NORM.INV(RAND(),Inputs!$D$39,Inputs!$C$39)))-'Year Schedule'!$K$21+'Year Schedule'!$L$21)</f>
        <v>#VALUE!</v>
      </c>
      <c r="U340" s="0" t="e">
        <f aca="true">MAX(0,T340*(1+(_xlfn.NORM.INV(RAND(),Inputs!$D$39,Inputs!$C$39)))-'Year Schedule'!$K$22+'Year Schedule'!$L$22)</f>
        <v>#VALUE!</v>
      </c>
      <c r="V340" s="0" t="e">
        <f aca="true">MAX(0,U340*(1+(_xlfn.NORM.INV(RAND(),Inputs!$D$39,Inputs!$C$39)))-'Year Schedule'!$K$23+'Year Schedule'!$L$23)</f>
        <v>#VALUE!</v>
      </c>
      <c r="W340" s="0" t="e">
        <f aca="true">MAX(0,V340*(1+(_xlfn.NORM.INV(RAND(),Inputs!$D$39,Inputs!$C$39)))-'Year Schedule'!$K$24+'Year Schedule'!$L$24)</f>
        <v>#VALUE!</v>
      </c>
      <c r="X340" s="0" t="e">
        <f aca="true">MAX(0,W340*(1+(_xlfn.NORM.INV(RAND(),Inputs!$D$39,Inputs!$C$39)))-'Year Schedule'!$K$25+'Year Schedule'!$L$25)</f>
        <v>#VALUE!</v>
      </c>
      <c r="Y340" s="0" t="e">
        <f aca="true">MAX(0,X340*(1+(_xlfn.NORM.INV(RAND(),Inputs!$D$39,Inputs!$C$39)))-'Year Schedule'!$K$26+'Year Schedule'!$L$26)</f>
        <v>#VALUE!</v>
      </c>
      <c r="Z340" s="0" t="e">
        <f aca="true">MAX(0,Y340*(1+(_xlfn.NORM.INV(RAND(),Inputs!$D$39,Inputs!$C$39)))-'Year Schedule'!$K$27+'Year Schedule'!$L$27)</f>
        <v>#VALUE!</v>
      </c>
      <c r="AA340" s="0" t="e">
        <f aca="true">MAX(0,Z340*(1+(_xlfn.NORM.INV(RAND(),Inputs!$D$39,Inputs!$C$39)))-'Year Schedule'!$K$28+'Year Schedule'!$L$28)</f>
        <v>#VALUE!</v>
      </c>
      <c r="AB340" s="0" t="e">
        <f aca="true">MAX(0,AA340*(1+(_xlfn.NORM.INV(RAND(),Inputs!$D$39,Inputs!$C$39)))-'Year Schedule'!$K$29+'Year Schedule'!$L$29)</f>
        <v>#VALUE!</v>
      </c>
      <c r="AC340" s="0" t="e">
        <f aca="true">MAX(0,AB340*(1+(_xlfn.NORM.INV(RAND(),Inputs!$D$39,Inputs!$C$39)))-'Year Schedule'!$K$30+'Year Schedule'!$L$30)</f>
        <v>#VALUE!</v>
      </c>
      <c r="AD340" s="0" t="e">
        <f aca="true">MAX(0,AC340*(1+(_xlfn.NORM.INV(RAND(),Inputs!$D$39,Inputs!$C$39)))-'Year Schedule'!$K$31+'Year Schedule'!$L$31)</f>
        <v>#VALUE!</v>
      </c>
      <c r="AE340" s="0" t="e">
        <f aca="true">MAX(0,AD340*(1+(_xlfn.NORM.INV(RAND(),Inputs!$D$39,Inputs!$C$39)))-'Year Schedule'!$K$32+'Year Schedule'!$L$32)</f>
        <v>#VALUE!</v>
      </c>
      <c r="AF340" s="0" t="e">
        <f aca="true">MAX(0,AE340*(1+(_xlfn.NORM.INV(RAND(),Inputs!$D$39,Inputs!$C$39)))-'Year Schedule'!$K$33+'Year Schedule'!$L$33)</f>
        <v>#VALUE!</v>
      </c>
      <c r="AG340" s="0" t="e">
        <f aca="true">MAX(0,AF340*(1+(_xlfn.NORM.INV(RAND(),Inputs!$D$39,Inputs!$C$39)))-'Year Schedule'!$K$34+'Year Schedule'!$L$34)</f>
        <v>#VALUE!</v>
      </c>
      <c r="AH340" s="0" t="e">
        <f aca="true">MAX(0,AG340*(1+(_xlfn.NORM.INV(RAND(),Inputs!$D$39,Inputs!$C$39)))-'Year Schedule'!$K$35+'Year Schedule'!$L$35)</f>
        <v>#VALUE!</v>
      </c>
      <c r="AI340" s="0" t="e">
        <f aca="true">MAX(0,AH340*(1+(_xlfn.NORM.INV(RAND(),Inputs!$D$39,Inputs!$C$39)))-'Year Schedule'!$K$36+'Year Schedule'!$L$36)</f>
        <v>#VALUE!</v>
      </c>
      <c r="AJ340" s="0" t="e">
        <f aca="true">MAX(0,AI340*(1+(_xlfn.NORM.INV(RAND(),Inputs!$D$39,Inputs!$C$39)))-'Year Schedule'!$K$37+'Year Schedule'!$L$37)</f>
        <v>#VALUE!</v>
      </c>
      <c r="AK340" s="0" t="e">
        <f aca="true">MAX(0,AJ340*(1+(_xlfn.NORM.INV(RAND(),Inputs!$D$39,Inputs!$C$39)))-'Year Schedule'!$K$38+'Year Schedule'!$L$38)</f>
        <v>#VALUE!</v>
      </c>
      <c r="AL340" s="0" t="e">
        <f aca="true">MAX(0,AK340*(1+(_xlfn.NORM.INV(RAND(),Inputs!$D$39,Inputs!$C$39)))-'Year Schedule'!$K$39+'Year Schedule'!$L$39)</f>
        <v>#VALUE!</v>
      </c>
      <c r="AM340" s="0" t="e">
        <f aca="true">MAX(0,AL340*(1+(_xlfn.NORM.INV(RAND(),Inputs!$D$39,Inputs!$C$39)))-'Year Schedule'!$K$40+'Year Schedule'!$L$40)</f>
        <v>#VALUE!</v>
      </c>
      <c r="AN340" s="0" t="e">
        <f aca="true">MAX(0,AM340*(1+(_xlfn.NORM.INV(RAND(),Inputs!$D$39,Inputs!$C$39)))-'Year Schedule'!$K$41+'Year Schedule'!$L$41)</f>
        <v>#VALUE!</v>
      </c>
      <c r="AO340" s="0" t="e">
        <f aca="true">MAX(0,AN340*(1+(_xlfn.NORM.INV(RAND(),Inputs!$D$39,Inputs!$C$39)))-'Year Schedule'!$K$42+'Year Schedule'!$L$42)</f>
        <v>#VALUE!</v>
      </c>
      <c r="AP340" s="0" t="e">
        <f aca="true">MAX(0,AO340*(1+(_xlfn.NORM.INV(RAND(),Inputs!$D$39,Inputs!$C$39)))-'Year Schedule'!$K$43+'Year Schedule'!$L$43)</f>
        <v>#VALUE!</v>
      </c>
      <c r="AQ340" s="0" t="e">
        <f aca="true">MAX(0,AP340*(1+(_xlfn.NORM.INV(RAND(),Inputs!$D$39,Inputs!$C$39)))-'Year Schedule'!$K$44+'Year Schedule'!$L$44)</f>
        <v>#VALUE!</v>
      </c>
      <c r="AR340" s="0" t="e">
        <f aca="true">MAX(0,AQ340*(1+(_xlfn.NORM.INV(RAND(),Inputs!$D$39,Inputs!$C$39)))-'Year Schedule'!$K$45+'Year Schedule'!$L$45)</f>
        <v>#VALUE!</v>
      </c>
      <c r="AS340" s="0" t="e">
        <f aca="true">MAX(0,AR340*(1+(_xlfn.NORM.INV(RAND(),Inputs!$D$39,Inputs!$C$39)))-'Year Schedule'!$K$46+'Year Schedule'!$L$46)</f>
        <v>#VALUE!</v>
      </c>
      <c r="AT340" s="0" t="e">
        <f aca="true">MAX(0,AS340*(1+(_xlfn.NORM.INV(RAND(),Inputs!$D$39,Inputs!$C$39)))-'Year Schedule'!$K$47+'Year Schedule'!$L$47)</f>
        <v>#VALUE!</v>
      </c>
      <c r="AU340" s="0" t="e">
        <f aca="true">MAX(0,AT340*(1+(_xlfn.NORM.INV(RAND(),Inputs!$D$39,Inputs!$C$39)))-'Year Schedule'!$K$48+'Year Schedule'!$L$48)</f>
        <v>#VALUE!</v>
      </c>
      <c r="AV340" s="0" t="e">
        <f aca="true">MAX(0,AU340*(1+(_xlfn.NORM.INV(RAND(),Inputs!$D$39,Inputs!$C$39)))-'Year Schedule'!$K$49+'Year Schedule'!$L$49)</f>
        <v>#VALUE!</v>
      </c>
      <c r="AW340" s="0" t="e">
        <f aca="true">MAX(0,AV340*(1+(_xlfn.NORM.INV(RAND(),Inputs!$D$39,Inputs!$C$39)))-'Year Schedule'!$K$50+'Year Schedule'!$L$50)</f>
        <v>#VALUE!</v>
      </c>
      <c r="AX340" s="0" t="e">
        <f aca="true">MAX(0,AW340*(1+(_xlfn.NORM.INV(RAND(),Inputs!$D$39,Inputs!$C$39)))-'Year Schedule'!$K$51+'Year Schedule'!$L$51)</f>
        <v>#VALUE!</v>
      </c>
      <c r="AY340" s="0" t="e">
        <f aca="true">MAX(0,AX340*(1+(_xlfn.NORM.INV(RAND(),Inputs!$D$39,Inputs!$C$39)))-'Year Schedule'!$K$52+'Year Schedule'!$L$52)</f>
        <v>#VALUE!</v>
      </c>
      <c r="AZ340" s="0" t="e">
        <f aca="true">MAX(0,AY340*(1+(_xlfn.NORM.INV(RAND(),Inputs!$D$39,Inputs!$C$39)))-'Year Schedule'!$K$53+'Year Schedule'!$L$53)</f>
        <v>#VALUE!</v>
      </c>
      <c r="BA340" s="0" t="e">
        <f aca="false">INDEX(C340:AZ340,1,Inputs!$C$6)</f>
        <v>#VALUE!</v>
      </c>
      <c r="BB340" s="0" t="n">
        <f aca="false">IFERROR(EXP(SUMPRODUCT(LN((C340:INDEX(C340:AZ340,1,Inputs!$C$6)+$C$1004:INDEX($C$1004:$AZ$1004,1,Inputs!$C$6))/B340:INDEX(B340:AY340,1,Inputs!$C$6)))/Inputs!$C$6)-1,-1)</f>
        <v>-1</v>
      </c>
    </row>
    <row r="341" customFormat="false" ht="15" hidden="false" customHeight="true" outlineLevel="0" collapsed="false">
      <c r="A341" s="0" t="n">
        <v>339</v>
      </c>
      <c r="B341" s="177" t="n">
        <f aca="false">Inputs!$C$38</f>
        <v>0</v>
      </c>
      <c r="C341" s="0" t="e">
        <f aca="true">MAX(0,B341*(1+(_xlfn.NORM.INV(RAND(),Inputs!$D$39,Inputs!$C$39)))-'Year Schedule'!$K$4+'Year Schedule'!$L$4)</f>
        <v>#VALUE!</v>
      </c>
      <c r="D341" s="0" t="e">
        <f aca="true">MAX(0,C341*(1+(_xlfn.NORM.INV(RAND(),Inputs!$D$39,Inputs!$C$39)))-'Year Schedule'!$K$5+'Year Schedule'!$L$5)</f>
        <v>#VALUE!</v>
      </c>
      <c r="E341" s="0" t="e">
        <f aca="true">MAX(0,D341*(1+(_xlfn.NORM.INV(RAND(),Inputs!$D$39,Inputs!$C$39)))-'Year Schedule'!$K$6+'Year Schedule'!$L$6)</f>
        <v>#VALUE!</v>
      </c>
      <c r="F341" s="0" t="e">
        <f aca="true">MAX(0,E341*(1+(_xlfn.NORM.INV(RAND(),Inputs!$D$39,Inputs!$C$39)))-'Year Schedule'!$K$7+'Year Schedule'!$L$7)</f>
        <v>#VALUE!</v>
      </c>
      <c r="G341" s="0" t="e">
        <f aca="true">MAX(0,F341*(1+(_xlfn.NORM.INV(RAND(),Inputs!$D$39,Inputs!$C$39)))-'Year Schedule'!$K$8+'Year Schedule'!$L$8)</f>
        <v>#VALUE!</v>
      </c>
      <c r="H341" s="0" t="e">
        <f aca="true">MAX(0,G341*(1+(_xlfn.NORM.INV(RAND(),Inputs!$D$39,Inputs!$C$39)))-'Year Schedule'!$K$9+'Year Schedule'!$L$9)</f>
        <v>#VALUE!</v>
      </c>
      <c r="I341" s="0" t="e">
        <f aca="true">MAX(0,H341*(1+(_xlfn.NORM.INV(RAND(),Inputs!$D$39,Inputs!$C$39)))-'Year Schedule'!$K$10+'Year Schedule'!$L$10)</f>
        <v>#VALUE!</v>
      </c>
      <c r="J341" s="0" t="e">
        <f aca="true">MAX(0,I341*(1+(_xlfn.NORM.INV(RAND(),Inputs!$D$39,Inputs!$C$39)))-'Year Schedule'!$K$11+'Year Schedule'!$L$11)</f>
        <v>#VALUE!</v>
      </c>
      <c r="K341" s="0" t="e">
        <f aca="true">MAX(0,J341*(1+(_xlfn.NORM.INV(RAND(),Inputs!$D$39,Inputs!$C$39)))-'Year Schedule'!$K$12+'Year Schedule'!$L$12)</f>
        <v>#VALUE!</v>
      </c>
      <c r="L341" s="0" t="e">
        <f aca="true">MAX(0,K341*(1+(_xlfn.NORM.INV(RAND(),Inputs!$D$39,Inputs!$C$39)))-'Year Schedule'!$K$13+'Year Schedule'!$L$13)</f>
        <v>#VALUE!</v>
      </c>
      <c r="M341" s="0" t="e">
        <f aca="true">MAX(0,L341*(1+(_xlfn.NORM.INV(RAND(),Inputs!$D$39,Inputs!$C$39)))-'Year Schedule'!$K$14+'Year Schedule'!$L$14)</f>
        <v>#VALUE!</v>
      </c>
      <c r="N341" s="0" t="e">
        <f aca="true">MAX(0,M341*(1+(_xlfn.NORM.INV(RAND(),Inputs!$D$39,Inputs!$C$39)))-'Year Schedule'!$K$15+'Year Schedule'!$L$15)</f>
        <v>#VALUE!</v>
      </c>
      <c r="O341" s="0" t="e">
        <f aca="true">MAX(0,N341*(1+(_xlfn.NORM.INV(RAND(),Inputs!$D$39,Inputs!$C$39)))-'Year Schedule'!$K$16+'Year Schedule'!$L$16)</f>
        <v>#VALUE!</v>
      </c>
      <c r="P341" s="0" t="e">
        <f aca="true">MAX(0,O341*(1+(_xlfn.NORM.INV(RAND(),Inputs!$D$39,Inputs!$C$39)))-'Year Schedule'!$K$17+'Year Schedule'!$L$17)</f>
        <v>#VALUE!</v>
      </c>
      <c r="Q341" s="0" t="e">
        <f aca="true">MAX(0,P341*(1+(_xlfn.NORM.INV(RAND(),Inputs!$D$39,Inputs!$C$39)))-'Year Schedule'!$K$18+'Year Schedule'!$L$18)</f>
        <v>#VALUE!</v>
      </c>
      <c r="R341" s="0" t="e">
        <f aca="true">MAX(0,Q341*(1+(_xlfn.NORM.INV(RAND(),Inputs!$D$39,Inputs!$C$39)))-'Year Schedule'!$K$19+'Year Schedule'!$L$19)</f>
        <v>#VALUE!</v>
      </c>
      <c r="S341" s="0" t="e">
        <f aca="true">MAX(0,R341*(1+(_xlfn.NORM.INV(RAND(),Inputs!$D$39,Inputs!$C$39)))-'Year Schedule'!$K$20+'Year Schedule'!$L$20)</f>
        <v>#VALUE!</v>
      </c>
      <c r="T341" s="0" t="e">
        <f aca="true">MAX(0,S341*(1+(_xlfn.NORM.INV(RAND(),Inputs!$D$39,Inputs!$C$39)))-'Year Schedule'!$K$21+'Year Schedule'!$L$21)</f>
        <v>#VALUE!</v>
      </c>
      <c r="U341" s="0" t="e">
        <f aca="true">MAX(0,T341*(1+(_xlfn.NORM.INV(RAND(),Inputs!$D$39,Inputs!$C$39)))-'Year Schedule'!$K$22+'Year Schedule'!$L$22)</f>
        <v>#VALUE!</v>
      </c>
      <c r="V341" s="0" t="e">
        <f aca="true">MAX(0,U341*(1+(_xlfn.NORM.INV(RAND(),Inputs!$D$39,Inputs!$C$39)))-'Year Schedule'!$K$23+'Year Schedule'!$L$23)</f>
        <v>#VALUE!</v>
      </c>
      <c r="W341" s="0" t="e">
        <f aca="true">MAX(0,V341*(1+(_xlfn.NORM.INV(RAND(),Inputs!$D$39,Inputs!$C$39)))-'Year Schedule'!$K$24+'Year Schedule'!$L$24)</f>
        <v>#VALUE!</v>
      </c>
      <c r="X341" s="0" t="e">
        <f aca="true">MAX(0,W341*(1+(_xlfn.NORM.INV(RAND(),Inputs!$D$39,Inputs!$C$39)))-'Year Schedule'!$K$25+'Year Schedule'!$L$25)</f>
        <v>#VALUE!</v>
      </c>
      <c r="Y341" s="0" t="e">
        <f aca="true">MAX(0,X341*(1+(_xlfn.NORM.INV(RAND(),Inputs!$D$39,Inputs!$C$39)))-'Year Schedule'!$K$26+'Year Schedule'!$L$26)</f>
        <v>#VALUE!</v>
      </c>
      <c r="Z341" s="0" t="e">
        <f aca="true">MAX(0,Y341*(1+(_xlfn.NORM.INV(RAND(),Inputs!$D$39,Inputs!$C$39)))-'Year Schedule'!$K$27+'Year Schedule'!$L$27)</f>
        <v>#VALUE!</v>
      </c>
      <c r="AA341" s="0" t="e">
        <f aca="true">MAX(0,Z341*(1+(_xlfn.NORM.INV(RAND(),Inputs!$D$39,Inputs!$C$39)))-'Year Schedule'!$K$28+'Year Schedule'!$L$28)</f>
        <v>#VALUE!</v>
      </c>
      <c r="AB341" s="0" t="e">
        <f aca="true">MAX(0,AA341*(1+(_xlfn.NORM.INV(RAND(),Inputs!$D$39,Inputs!$C$39)))-'Year Schedule'!$K$29+'Year Schedule'!$L$29)</f>
        <v>#VALUE!</v>
      </c>
      <c r="AC341" s="0" t="e">
        <f aca="true">MAX(0,AB341*(1+(_xlfn.NORM.INV(RAND(),Inputs!$D$39,Inputs!$C$39)))-'Year Schedule'!$K$30+'Year Schedule'!$L$30)</f>
        <v>#VALUE!</v>
      </c>
      <c r="AD341" s="0" t="e">
        <f aca="true">MAX(0,AC341*(1+(_xlfn.NORM.INV(RAND(),Inputs!$D$39,Inputs!$C$39)))-'Year Schedule'!$K$31+'Year Schedule'!$L$31)</f>
        <v>#VALUE!</v>
      </c>
      <c r="AE341" s="0" t="e">
        <f aca="true">MAX(0,AD341*(1+(_xlfn.NORM.INV(RAND(),Inputs!$D$39,Inputs!$C$39)))-'Year Schedule'!$K$32+'Year Schedule'!$L$32)</f>
        <v>#VALUE!</v>
      </c>
      <c r="AF341" s="0" t="e">
        <f aca="true">MAX(0,AE341*(1+(_xlfn.NORM.INV(RAND(),Inputs!$D$39,Inputs!$C$39)))-'Year Schedule'!$K$33+'Year Schedule'!$L$33)</f>
        <v>#VALUE!</v>
      </c>
      <c r="AG341" s="0" t="e">
        <f aca="true">MAX(0,AF341*(1+(_xlfn.NORM.INV(RAND(),Inputs!$D$39,Inputs!$C$39)))-'Year Schedule'!$K$34+'Year Schedule'!$L$34)</f>
        <v>#VALUE!</v>
      </c>
      <c r="AH341" s="0" t="e">
        <f aca="true">MAX(0,AG341*(1+(_xlfn.NORM.INV(RAND(),Inputs!$D$39,Inputs!$C$39)))-'Year Schedule'!$K$35+'Year Schedule'!$L$35)</f>
        <v>#VALUE!</v>
      </c>
      <c r="AI341" s="0" t="e">
        <f aca="true">MAX(0,AH341*(1+(_xlfn.NORM.INV(RAND(),Inputs!$D$39,Inputs!$C$39)))-'Year Schedule'!$K$36+'Year Schedule'!$L$36)</f>
        <v>#VALUE!</v>
      </c>
      <c r="AJ341" s="0" t="e">
        <f aca="true">MAX(0,AI341*(1+(_xlfn.NORM.INV(RAND(),Inputs!$D$39,Inputs!$C$39)))-'Year Schedule'!$K$37+'Year Schedule'!$L$37)</f>
        <v>#VALUE!</v>
      </c>
      <c r="AK341" s="0" t="e">
        <f aca="true">MAX(0,AJ341*(1+(_xlfn.NORM.INV(RAND(),Inputs!$D$39,Inputs!$C$39)))-'Year Schedule'!$K$38+'Year Schedule'!$L$38)</f>
        <v>#VALUE!</v>
      </c>
      <c r="AL341" s="0" t="e">
        <f aca="true">MAX(0,AK341*(1+(_xlfn.NORM.INV(RAND(),Inputs!$D$39,Inputs!$C$39)))-'Year Schedule'!$K$39+'Year Schedule'!$L$39)</f>
        <v>#VALUE!</v>
      </c>
      <c r="AM341" s="0" t="e">
        <f aca="true">MAX(0,AL341*(1+(_xlfn.NORM.INV(RAND(),Inputs!$D$39,Inputs!$C$39)))-'Year Schedule'!$K$40+'Year Schedule'!$L$40)</f>
        <v>#VALUE!</v>
      </c>
      <c r="AN341" s="0" t="e">
        <f aca="true">MAX(0,AM341*(1+(_xlfn.NORM.INV(RAND(),Inputs!$D$39,Inputs!$C$39)))-'Year Schedule'!$K$41+'Year Schedule'!$L$41)</f>
        <v>#VALUE!</v>
      </c>
      <c r="AO341" s="0" t="e">
        <f aca="true">MAX(0,AN341*(1+(_xlfn.NORM.INV(RAND(),Inputs!$D$39,Inputs!$C$39)))-'Year Schedule'!$K$42+'Year Schedule'!$L$42)</f>
        <v>#VALUE!</v>
      </c>
      <c r="AP341" s="0" t="e">
        <f aca="true">MAX(0,AO341*(1+(_xlfn.NORM.INV(RAND(),Inputs!$D$39,Inputs!$C$39)))-'Year Schedule'!$K$43+'Year Schedule'!$L$43)</f>
        <v>#VALUE!</v>
      </c>
      <c r="AQ341" s="0" t="e">
        <f aca="true">MAX(0,AP341*(1+(_xlfn.NORM.INV(RAND(),Inputs!$D$39,Inputs!$C$39)))-'Year Schedule'!$K$44+'Year Schedule'!$L$44)</f>
        <v>#VALUE!</v>
      </c>
      <c r="AR341" s="0" t="e">
        <f aca="true">MAX(0,AQ341*(1+(_xlfn.NORM.INV(RAND(),Inputs!$D$39,Inputs!$C$39)))-'Year Schedule'!$K$45+'Year Schedule'!$L$45)</f>
        <v>#VALUE!</v>
      </c>
      <c r="AS341" s="0" t="e">
        <f aca="true">MAX(0,AR341*(1+(_xlfn.NORM.INV(RAND(),Inputs!$D$39,Inputs!$C$39)))-'Year Schedule'!$K$46+'Year Schedule'!$L$46)</f>
        <v>#VALUE!</v>
      </c>
      <c r="AT341" s="0" t="e">
        <f aca="true">MAX(0,AS341*(1+(_xlfn.NORM.INV(RAND(),Inputs!$D$39,Inputs!$C$39)))-'Year Schedule'!$K$47+'Year Schedule'!$L$47)</f>
        <v>#VALUE!</v>
      </c>
      <c r="AU341" s="0" t="e">
        <f aca="true">MAX(0,AT341*(1+(_xlfn.NORM.INV(RAND(),Inputs!$D$39,Inputs!$C$39)))-'Year Schedule'!$K$48+'Year Schedule'!$L$48)</f>
        <v>#VALUE!</v>
      </c>
      <c r="AV341" s="0" t="e">
        <f aca="true">MAX(0,AU341*(1+(_xlfn.NORM.INV(RAND(),Inputs!$D$39,Inputs!$C$39)))-'Year Schedule'!$K$49+'Year Schedule'!$L$49)</f>
        <v>#VALUE!</v>
      </c>
      <c r="AW341" s="0" t="e">
        <f aca="true">MAX(0,AV341*(1+(_xlfn.NORM.INV(RAND(),Inputs!$D$39,Inputs!$C$39)))-'Year Schedule'!$K$50+'Year Schedule'!$L$50)</f>
        <v>#VALUE!</v>
      </c>
      <c r="AX341" s="0" t="e">
        <f aca="true">MAX(0,AW341*(1+(_xlfn.NORM.INV(RAND(),Inputs!$D$39,Inputs!$C$39)))-'Year Schedule'!$K$51+'Year Schedule'!$L$51)</f>
        <v>#VALUE!</v>
      </c>
      <c r="AY341" s="0" t="e">
        <f aca="true">MAX(0,AX341*(1+(_xlfn.NORM.INV(RAND(),Inputs!$D$39,Inputs!$C$39)))-'Year Schedule'!$K$52+'Year Schedule'!$L$52)</f>
        <v>#VALUE!</v>
      </c>
      <c r="AZ341" s="0" t="e">
        <f aca="true">MAX(0,AY341*(1+(_xlfn.NORM.INV(RAND(),Inputs!$D$39,Inputs!$C$39)))-'Year Schedule'!$K$53+'Year Schedule'!$L$53)</f>
        <v>#VALUE!</v>
      </c>
      <c r="BA341" s="0" t="e">
        <f aca="false">INDEX(C341:AZ341,1,Inputs!$C$6)</f>
        <v>#VALUE!</v>
      </c>
      <c r="BB341" s="0" t="n">
        <f aca="false">IFERROR(EXP(SUMPRODUCT(LN((C341:INDEX(C341:AZ341,1,Inputs!$C$6)+$C$1004:INDEX($C$1004:$AZ$1004,1,Inputs!$C$6))/B341:INDEX(B341:AY341,1,Inputs!$C$6)))/Inputs!$C$6)-1,-1)</f>
        <v>-1</v>
      </c>
    </row>
    <row r="342" customFormat="false" ht="15" hidden="false" customHeight="true" outlineLevel="0" collapsed="false">
      <c r="A342" s="0" t="n">
        <v>340</v>
      </c>
      <c r="B342" s="177" t="n">
        <f aca="false">Inputs!$C$38</f>
        <v>0</v>
      </c>
      <c r="C342" s="0" t="e">
        <f aca="true">MAX(0,B342*(1+(_xlfn.NORM.INV(RAND(),Inputs!$D$39,Inputs!$C$39)))-'Year Schedule'!$K$4+'Year Schedule'!$L$4)</f>
        <v>#VALUE!</v>
      </c>
      <c r="D342" s="0" t="e">
        <f aca="true">MAX(0,C342*(1+(_xlfn.NORM.INV(RAND(),Inputs!$D$39,Inputs!$C$39)))-'Year Schedule'!$K$5+'Year Schedule'!$L$5)</f>
        <v>#VALUE!</v>
      </c>
      <c r="E342" s="0" t="e">
        <f aca="true">MAX(0,D342*(1+(_xlfn.NORM.INV(RAND(),Inputs!$D$39,Inputs!$C$39)))-'Year Schedule'!$K$6+'Year Schedule'!$L$6)</f>
        <v>#VALUE!</v>
      </c>
      <c r="F342" s="0" t="e">
        <f aca="true">MAX(0,E342*(1+(_xlfn.NORM.INV(RAND(),Inputs!$D$39,Inputs!$C$39)))-'Year Schedule'!$K$7+'Year Schedule'!$L$7)</f>
        <v>#VALUE!</v>
      </c>
      <c r="G342" s="0" t="e">
        <f aca="true">MAX(0,F342*(1+(_xlfn.NORM.INV(RAND(),Inputs!$D$39,Inputs!$C$39)))-'Year Schedule'!$K$8+'Year Schedule'!$L$8)</f>
        <v>#VALUE!</v>
      </c>
      <c r="H342" s="0" t="e">
        <f aca="true">MAX(0,G342*(1+(_xlfn.NORM.INV(RAND(),Inputs!$D$39,Inputs!$C$39)))-'Year Schedule'!$K$9+'Year Schedule'!$L$9)</f>
        <v>#VALUE!</v>
      </c>
      <c r="I342" s="0" t="e">
        <f aca="true">MAX(0,H342*(1+(_xlfn.NORM.INV(RAND(),Inputs!$D$39,Inputs!$C$39)))-'Year Schedule'!$K$10+'Year Schedule'!$L$10)</f>
        <v>#VALUE!</v>
      </c>
      <c r="J342" s="0" t="e">
        <f aca="true">MAX(0,I342*(1+(_xlfn.NORM.INV(RAND(),Inputs!$D$39,Inputs!$C$39)))-'Year Schedule'!$K$11+'Year Schedule'!$L$11)</f>
        <v>#VALUE!</v>
      </c>
      <c r="K342" s="0" t="e">
        <f aca="true">MAX(0,J342*(1+(_xlfn.NORM.INV(RAND(),Inputs!$D$39,Inputs!$C$39)))-'Year Schedule'!$K$12+'Year Schedule'!$L$12)</f>
        <v>#VALUE!</v>
      </c>
      <c r="L342" s="0" t="e">
        <f aca="true">MAX(0,K342*(1+(_xlfn.NORM.INV(RAND(),Inputs!$D$39,Inputs!$C$39)))-'Year Schedule'!$K$13+'Year Schedule'!$L$13)</f>
        <v>#VALUE!</v>
      </c>
      <c r="M342" s="0" t="e">
        <f aca="true">MAX(0,L342*(1+(_xlfn.NORM.INV(RAND(),Inputs!$D$39,Inputs!$C$39)))-'Year Schedule'!$K$14+'Year Schedule'!$L$14)</f>
        <v>#VALUE!</v>
      </c>
      <c r="N342" s="0" t="e">
        <f aca="true">MAX(0,M342*(1+(_xlfn.NORM.INV(RAND(),Inputs!$D$39,Inputs!$C$39)))-'Year Schedule'!$K$15+'Year Schedule'!$L$15)</f>
        <v>#VALUE!</v>
      </c>
      <c r="O342" s="0" t="e">
        <f aca="true">MAX(0,N342*(1+(_xlfn.NORM.INV(RAND(),Inputs!$D$39,Inputs!$C$39)))-'Year Schedule'!$K$16+'Year Schedule'!$L$16)</f>
        <v>#VALUE!</v>
      </c>
      <c r="P342" s="0" t="e">
        <f aca="true">MAX(0,O342*(1+(_xlfn.NORM.INV(RAND(),Inputs!$D$39,Inputs!$C$39)))-'Year Schedule'!$K$17+'Year Schedule'!$L$17)</f>
        <v>#VALUE!</v>
      </c>
      <c r="Q342" s="0" t="e">
        <f aca="true">MAX(0,P342*(1+(_xlfn.NORM.INV(RAND(),Inputs!$D$39,Inputs!$C$39)))-'Year Schedule'!$K$18+'Year Schedule'!$L$18)</f>
        <v>#VALUE!</v>
      </c>
      <c r="R342" s="0" t="e">
        <f aca="true">MAX(0,Q342*(1+(_xlfn.NORM.INV(RAND(),Inputs!$D$39,Inputs!$C$39)))-'Year Schedule'!$K$19+'Year Schedule'!$L$19)</f>
        <v>#VALUE!</v>
      </c>
      <c r="S342" s="0" t="e">
        <f aca="true">MAX(0,R342*(1+(_xlfn.NORM.INV(RAND(),Inputs!$D$39,Inputs!$C$39)))-'Year Schedule'!$K$20+'Year Schedule'!$L$20)</f>
        <v>#VALUE!</v>
      </c>
      <c r="T342" s="0" t="e">
        <f aca="true">MAX(0,S342*(1+(_xlfn.NORM.INV(RAND(),Inputs!$D$39,Inputs!$C$39)))-'Year Schedule'!$K$21+'Year Schedule'!$L$21)</f>
        <v>#VALUE!</v>
      </c>
      <c r="U342" s="0" t="e">
        <f aca="true">MAX(0,T342*(1+(_xlfn.NORM.INV(RAND(),Inputs!$D$39,Inputs!$C$39)))-'Year Schedule'!$K$22+'Year Schedule'!$L$22)</f>
        <v>#VALUE!</v>
      </c>
      <c r="V342" s="0" t="e">
        <f aca="true">MAX(0,U342*(1+(_xlfn.NORM.INV(RAND(),Inputs!$D$39,Inputs!$C$39)))-'Year Schedule'!$K$23+'Year Schedule'!$L$23)</f>
        <v>#VALUE!</v>
      </c>
      <c r="W342" s="0" t="e">
        <f aca="true">MAX(0,V342*(1+(_xlfn.NORM.INV(RAND(),Inputs!$D$39,Inputs!$C$39)))-'Year Schedule'!$K$24+'Year Schedule'!$L$24)</f>
        <v>#VALUE!</v>
      </c>
      <c r="X342" s="0" t="e">
        <f aca="true">MAX(0,W342*(1+(_xlfn.NORM.INV(RAND(),Inputs!$D$39,Inputs!$C$39)))-'Year Schedule'!$K$25+'Year Schedule'!$L$25)</f>
        <v>#VALUE!</v>
      </c>
      <c r="Y342" s="0" t="e">
        <f aca="true">MAX(0,X342*(1+(_xlfn.NORM.INV(RAND(),Inputs!$D$39,Inputs!$C$39)))-'Year Schedule'!$K$26+'Year Schedule'!$L$26)</f>
        <v>#VALUE!</v>
      </c>
      <c r="Z342" s="0" t="e">
        <f aca="true">MAX(0,Y342*(1+(_xlfn.NORM.INV(RAND(),Inputs!$D$39,Inputs!$C$39)))-'Year Schedule'!$K$27+'Year Schedule'!$L$27)</f>
        <v>#VALUE!</v>
      </c>
      <c r="AA342" s="0" t="e">
        <f aca="true">MAX(0,Z342*(1+(_xlfn.NORM.INV(RAND(),Inputs!$D$39,Inputs!$C$39)))-'Year Schedule'!$K$28+'Year Schedule'!$L$28)</f>
        <v>#VALUE!</v>
      </c>
      <c r="AB342" s="0" t="e">
        <f aca="true">MAX(0,AA342*(1+(_xlfn.NORM.INV(RAND(),Inputs!$D$39,Inputs!$C$39)))-'Year Schedule'!$K$29+'Year Schedule'!$L$29)</f>
        <v>#VALUE!</v>
      </c>
      <c r="AC342" s="0" t="e">
        <f aca="true">MAX(0,AB342*(1+(_xlfn.NORM.INV(RAND(),Inputs!$D$39,Inputs!$C$39)))-'Year Schedule'!$K$30+'Year Schedule'!$L$30)</f>
        <v>#VALUE!</v>
      </c>
      <c r="AD342" s="0" t="e">
        <f aca="true">MAX(0,AC342*(1+(_xlfn.NORM.INV(RAND(),Inputs!$D$39,Inputs!$C$39)))-'Year Schedule'!$K$31+'Year Schedule'!$L$31)</f>
        <v>#VALUE!</v>
      </c>
      <c r="AE342" s="0" t="e">
        <f aca="true">MAX(0,AD342*(1+(_xlfn.NORM.INV(RAND(),Inputs!$D$39,Inputs!$C$39)))-'Year Schedule'!$K$32+'Year Schedule'!$L$32)</f>
        <v>#VALUE!</v>
      </c>
      <c r="AF342" s="0" t="e">
        <f aca="true">MAX(0,AE342*(1+(_xlfn.NORM.INV(RAND(),Inputs!$D$39,Inputs!$C$39)))-'Year Schedule'!$K$33+'Year Schedule'!$L$33)</f>
        <v>#VALUE!</v>
      </c>
      <c r="AG342" s="0" t="e">
        <f aca="true">MAX(0,AF342*(1+(_xlfn.NORM.INV(RAND(),Inputs!$D$39,Inputs!$C$39)))-'Year Schedule'!$K$34+'Year Schedule'!$L$34)</f>
        <v>#VALUE!</v>
      </c>
      <c r="AH342" s="0" t="e">
        <f aca="true">MAX(0,AG342*(1+(_xlfn.NORM.INV(RAND(),Inputs!$D$39,Inputs!$C$39)))-'Year Schedule'!$K$35+'Year Schedule'!$L$35)</f>
        <v>#VALUE!</v>
      </c>
      <c r="AI342" s="0" t="e">
        <f aca="true">MAX(0,AH342*(1+(_xlfn.NORM.INV(RAND(),Inputs!$D$39,Inputs!$C$39)))-'Year Schedule'!$K$36+'Year Schedule'!$L$36)</f>
        <v>#VALUE!</v>
      </c>
      <c r="AJ342" s="0" t="e">
        <f aca="true">MAX(0,AI342*(1+(_xlfn.NORM.INV(RAND(),Inputs!$D$39,Inputs!$C$39)))-'Year Schedule'!$K$37+'Year Schedule'!$L$37)</f>
        <v>#VALUE!</v>
      </c>
      <c r="AK342" s="0" t="e">
        <f aca="true">MAX(0,AJ342*(1+(_xlfn.NORM.INV(RAND(),Inputs!$D$39,Inputs!$C$39)))-'Year Schedule'!$K$38+'Year Schedule'!$L$38)</f>
        <v>#VALUE!</v>
      </c>
      <c r="AL342" s="0" t="e">
        <f aca="true">MAX(0,AK342*(1+(_xlfn.NORM.INV(RAND(),Inputs!$D$39,Inputs!$C$39)))-'Year Schedule'!$K$39+'Year Schedule'!$L$39)</f>
        <v>#VALUE!</v>
      </c>
      <c r="AM342" s="0" t="e">
        <f aca="true">MAX(0,AL342*(1+(_xlfn.NORM.INV(RAND(),Inputs!$D$39,Inputs!$C$39)))-'Year Schedule'!$K$40+'Year Schedule'!$L$40)</f>
        <v>#VALUE!</v>
      </c>
      <c r="AN342" s="0" t="e">
        <f aca="true">MAX(0,AM342*(1+(_xlfn.NORM.INV(RAND(),Inputs!$D$39,Inputs!$C$39)))-'Year Schedule'!$K$41+'Year Schedule'!$L$41)</f>
        <v>#VALUE!</v>
      </c>
      <c r="AO342" s="0" t="e">
        <f aca="true">MAX(0,AN342*(1+(_xlfn.NORM.INV(RAND(),Inputs!$D$39,Inputs!$C$39)))-'Year Schedule'!$K$42+'Year Schedule'!$L$42)</f>
        <v>#VALUE!</v>
      </c>
      <c r="AP342" s="0" t="e">
        <f aca="true">MAX(0,AO342*(1+(_xlfn.NORM.INV(RAND(),Inputs!$D$39,Inputs!$C$39)))-'Year Schedule'!$K$43+'Year Schedule'!$L$43)</f>
        <v>#VALUE!</v>
      </c>
      <c r="AQ342" s="0" t="e">
        <f aca="true">MAX(0,AP342*(1+(_xlfn.NORM.INV(RAND(),Inputs!$D$39,Inputs!$C$39)))-'Year Schedule'!$K$44+'Year Schedule'!$L$44)</f>
        <v>#VALUE!</v>
      </c>
      <c r="AR342" s="0" t="e">
        <f aca="true">MAX(0,AQ342*(1+(_xlfn.NORM.INV(RAND(),Inputs!$D$39,Inputs!$C$39)))-'Year Schedule'!$K$45+'Year Schedule'!$L$45)</f>
        <v>#VALUE!</v>
      </c>
      <c r="AS342" s="0" t="e">
        <f aca="true">MAX(0,AR342*(1+(_xlfn.NORM.INV(RAND(),Inputs!$D$39,Inputs!$C$39)))-'Year Schedule'!$K$46+'Year Schedule'!$L$46)</f>
        <v>#VALUE!</v>
      </c>
      <c r="AT342" s="0" t="e">
        <f aca="true">MAX(0,AS342*(1+(_xlfn.NORM.INV(RAND(),Inputs!$D$39,Inputs!$C$39)))-'Year Schedule'!$K$47+'Year Schedule'!$L$47)</f>
        <v>#VALUE!</v>
      </c>
      <c r="AU342" s="0" t="e">
        <f aca="true">MAX(0,AT342*(1+(_xlfn.NORM.INV(RAND(),Inputs!$D$39,Inputs!$C$39)))-'Year Schedule'!$K$48+'Year Schedule'!$L$48)</f>
        <v>#VALUE!</v>
      </c>
      <c r="AV342" s="0" t="e">
        <f aca="true">MAX(0,AU342*(1+(_xlfn.NORM.INV(RAND(),Inputs!$D$39,Inputs!$C$39)))-'Year Schedule'!$K$49+'Year Schedule'!$L$49)</f>
        <v>#VALUE!</v>
      </c>
      <c r="AW342" s="0" t="e">
        <f aca="true">MAX(0,AV342*(1+(_xlfn.NORM.INV(RAND(),Inputs!$D$39,Inputs!$C$39)))-'Year Schedule'!$K$50+'Year Schedule'!$L$50)</f>
        <v>#VALUE!</v>
      </c>
      <c r="AX342" s="0" t="e">
        <f aca="true">MAX(0,AW342*(1+(_xlfn.NORM.INV(RAND(),Inputs!$D$39,Inputs!$C$39)))-'Year Schedule'!$K$51+'Year Schedule'!$L$51)</f>
        <v>#VALUE!</v>
      </c>
      <c r="AY342" s="0" t="e">
        <f aca="true">MAX(0,AX342*(1+(_xlfn.NORM.INV(RAND(),Inputs!$D$39,Inputs!$C$39)))-'Year Schedule'!$K$52+'Year Schedule'!$L$52)</f>
        <v>#VALUE!</v>
      </c>
      <c r="AZ342" s="0" t="e">
        <f aca="true">MAX(0,AY342*(1+(_xlfn.NORM.INV(RAND(),Inputs!$D$39,Inputs!$C$39)))-'Year Schedule'!$K$53+'Year Schedule'!$L$53)</f>
        <v>#VALUE!</v>
      </c>
      <c r="BA342" s="0" t="e">
        <f aca="false">INDEX(C342:AZ342,1,Inputs!$C$6)</f>
        <v>#VALUE!</v>
      </c>
      <c r="BB342" s="0" t="n">
        <f aca="false">IFERROR(EXP(SUMPRODUCT(LN((C342:INDEX(C342:AZ342,1,Inputs!$C$6)+$C$1004:INDEX($C$1004:$AZ$1004,1,Inputs!$C$6))/B342:INDEX(B342:AY342,1,Inputs!$C$6)))/Inputs!$C$6)-1,-1)</f>
        <v>-1</v>
      </c>
    </row>
    <row r="343" customFormat="false" ht="15" hidden="false" customHeight="true" outlineLevel="0" collapsed="false">
      <c r="A343" s="0" t="n">
        <v>341</v>
      </c>
      <c r="B343" s="177" t="n">
        <f aca="false">Inputs!$C$38</f>
        <v>0</v>
      </c>
      <c r="C343" s="0" t="e">
        <f aca="true">MAX(0,B343*(1+(_xlfn.NORM.INV(RAND(),Inputs!$D$39,Inputs!$C$39)))-'Year Schedule'!$K$4+'Year Schedule'!$L$4)</f>
        <v>#VALUE!</v>
      </c>
      <c r="D343" s="0" t="e">
        <f aca="true">MAX(0,C343*(1+(_xlfn.NORM.INV(RAND(),Inputs!$D$39,Inputs!$C$39)))-'Year Schedule'!$K$5+'Year Schedule'!$L$5)</f>
        <v>#VALUE!</v>
      </c>
      <c r="E343" s="0" t="e">
        <f aca="true">MAX(0,D343*(1+(_xlfn.NORM.INV(RAND(),Inputs!$D$39,Inputs!$C$39)))-'Year Schedule'!$K$6+'Year Schedule'!$L$6)</f>
        <v>#VALUE!</v>
      </c>
      <c r="F343" s="0" t="e">
        <f aca="true">MAX(0,E343*(1+(_xlfn.NORM.INV(RAND(),Inputs!$D$39,Inputs!$C$39)))-'Year Schedule'!$K$7+'Year Schedule'!$L$7)</f>
        <v>#VALUE!</v>
      </c>
      <c r="G343" s="0" t="e">
        <f aca="true">MAX(0,F343*(1+(_xlfn.NORM.INV(RAND(),Inputs!$D$39,Inputs!$C$39)))-'Year Schedule'!$K$8+'Year Schedule'!$L$8)</f>
        <v>#VALUE!</v>
      </c>
      <c r="H343" s="0" t="e">
        <f aca="true">MAX(0,G343*(1+(_xlfn.NORM.INV(RAND(),Inputs!$D$39,Inputs!$C$39)))-'Year Schedule'!$K$9+'Year Schedule'!$L$9)</f>
        <v>#VALUE!</v>
      </c>
      <c r="I343" s="0" t="e">
        <f aca="true">MAX(0,H343*(1+(_xlfn.NORM.INV(RAND(),Inputs!$D$39,Inputs!$C$39)))-'Year Schedule'!$K$10+'Year Schedule'!$L$10)</f>
        <v>#VALUE!</v>
      </c>
      <c r="J343" s="0" t="e">
        <f aca="true">MAX(0,I343*(1+(_xlfn.NORM.INV(RAND(),Inputs!$D$39,Inputs!$C$39)))-'Year Schedule'!$K$11+'Year Schedule'!$L$11)</f>
        <v>#VALUE!</v>
      </c>
      <c r="K343" s="0" t="e">
        <f aca="true">MAX(0,J343*(1+(_xlfn.NORM.INV(RAND(),Inputs!$D$39,Inputs!$C$39)))-'Year Schedule'!$K$12+'Year Schedule'!$L$12)</f>
        <v>#VALUE!</v>
      </c>
      <c r="L343" s="0" t="e">
        <f aca="true">MAX(0,K343*(1+(_xlfn.NORM.INV(RAND(),Inputs!$D$39,Inputs!$C$39)))-'Year Schedule'!$K$13+'Year Schedule'!$L$13)</f>
        <v>#VALUE!</v>
      </c>
      <c r="M343" s="0" t="e">
        <f aca="true">MAX(0,L343*(1+(_xlfn.NORM.INV(RAND(),Inputs!$D$39,Inputs!$C$39)))-'Year Schedule'!$K$14+'Year Schedule'!$L$14)</f>
        <v>#VALUE!</v>
      </c>
      <c r="N343" s="0" t="e">
        <f aca="true">MAX(0,M343*(1+(_xlfn.NORM.INV(RAND(),Inputs!$D$39,Inputs!$C$39)))-'Year Schedule'!$K$15+'Year Schedule'!$L$15)</f>
        <v>#VALUE!</v>
      </c>
      <c r="O343" s="0" t="e">
        <f aca="true">MAX(0,N343*(1+(_xlfn.NORM.INV(RAND(),Inputs!$D$39,Inputs!$C$39)))-'Year Schedule'!$K$16+'Year Schedule'!$L$16)</f>
        <v>#VALUE!</v>
      </c>
      <c r="P343" s="0" t="e">
        <f aca="true">MAX(0,O343*(1+(_xlfn.NORM.INV(RAND(),Inputs!$D$39,Inputs!$C$39)))-'Year Schedule'!$K$17+'Year Schedule'!$L$17)</f>
        <v>#VALUE!</v>
      </c>
      <c r="Q343" s="0" t="e">
        <f aca="true">MAX(0,P343*(1+(_xlfn.NORM.INV(RAND(),Inputs!$D$39,Inputs!$C$39)))-'Year Schedule'!$K$18+'Year Schedule'!$L$18)</f>
        <v>#VALUE!</v>
      </c>
      <c r="R343" s="0" t="e">
        <f aca="true">MAX(0,Q343*(1+(_xlfn.NORM.INV(RAND(),Inputs!$D$39,Inputs!$C$39)))-'Year Schedule'!$K$19+'Year Schedule'!$L$19)</f>
        <v>#VALUE!</v>
      </c>
      <c r="S343" s="0" t="e">
        <f aca="true">MAX(0,R343*(1+(_xlfn.NORM.INV(RAND(),Inputs!$D$39,Inputs!$C$39)))-'Year Schedule'!$K$20+'Year Schedule'!$L$20)</f>
        <v>#VALUE!</v>
      </c>
      <c r="T343" s="0" t="e">
        <f aca="true">MAX(0,S343*(1+(_xlfn.NORM.INV(RAND(),Inputs!$D$39,Inputs!$C$39)))-'Year Schedule'!$K$21+'Year Schedule'!$L$21)</f>
        <v>#VALUE!</v>
      </c>
      <c r="U343" s="0" t="e">
        <f aca="true">MAX(0,T343*(1+(_xlfn.NORM.INV(RAND(),Inputs!$D$39,Inputs!$C$39)))-'Year Schedule'!$K$22+'Year Schedule'!$L$22)</f>
        <v>#VALUE!</v>
      </c>
      <c r="V343" s="0" t="e">
        <f aca="true">MAX(0,U343*(1+(_xlfn.NORM.INV(RAND(),Inputs!$D$39,Inputs!$C$39)))-'Year Schedule'!$K$23+'Year Schedule'!$L$23)</f>
        <v>#VALUE!</v>
      </c>
      <c r="W343" s="0" t="e">
        <f aca="true">MAX(0,V343*(1+(_xlfn.NORM.INV(RAND(),Inputs!$D$39,Inputs!$C$39)))-'Year Schedule'!$K$24+'Year Schedule'!$L$24)</f>
        <v>#VALUE!</v>
      </c>
      <c r="X343" s="0" t="e">
        <f aca="true">MAX(0,W343*(1+(_xlfn.NORM.INV(RAND(),Inputs!$D$39,Inputs!$C$39)))-'Year Schedule'!$K$25+'Year Schedule'!$L$25)</f>
        <v>#VALUE!</v>
      </c>
      <c r="Y343" s="0" t="e">
        <f aca="true">MAX(0,X343*(1+(_xlfn.NORM.INV(RAND(),Inputs!$D$39,Inputs!$C$39)))-'Year Schedule'!$K$26+'Year Schedule'!$L$26)</f>
        <v>#VALUE!</v>
      </c>
      <c r="Z343" s="0" t="e">
        <f aca="true">MAX(0,Y343*(1+(_xlfn.NORM.INV(RAND(),Inputs!$D$39,Inputs!$C$39)))-'Year Schedule'!$K$27+'Year Schedule'!$L$27)</f>
        <v>#VALUE!</v>
      </c>
      <c r="AA343" s="0" t="e">
        <f aca="true">MAX(0,Z343*(1+(_xlfn.NORM.INV(RAND(),Inputs!$D$39,Inputs!$C$39)))-'Year Schedule'!$K$28+'Year Schedule'!$L$28)</f>
        <v>#VALUE!</v>
      </c>
      <c r="AB343" s="0" t="e">
        <f aca="true">MAX(0,AA343*(1+(_xlfn.NORM.INV(RAND(),Inputs!$D$39,Inputs!$C$39)))-'Year Schedule'!$K$29+'Year Schedule'!$L$29)</f>
        <v>#VALUE!</v>
      </c>
      <c r="AC343" s="0" t="e">
        <f aca="true">MAX(0,AB343*(1+(_xlfn.NORM.INV(RAND(),Inputs!$D$39,Inputs!$C$39)))-'Year Schedule'!$K$30+'Year Schedule'!$L$30)</f>
        <v>#VALUE!</v>
      </c>
      <c r="AD343" s="0" t="e">
        <f aca="true">MAX(0,AC343*(1+(_xlfn.NORM.INV(RAND(),Inputs!$D$39,Inputs!$C$39)))-'Year Schedule'!$K$31+'Year Schedule'!$L$31)</f>
        <v>#VALUE!</v>
      </c>
      <c r="AE343" s="0" t="e">
        <f aca="true">MAX(0,AD343*(1+(_xlfn.NORM.INV(RAND(),Inputs!$D$39,Inputs!$C$39)))-'Year Schedule'!$K$32+'Year Schedule'!$L$32)</f>
        <v>#VALUE!</v>
      </c>
      <c r="AF343" s="0" t="e">
        <f aca="true">MAX(0,AE343*(1+(_xlfn.NORM.INV(RAND(),Inputs!$D$39,Inputs!$C$39)))-'Year Schedule'!$K$33+'Year Schedule'!$L$33)</f>
        <v>#VALUE!</v>
      </c>
      <c r="AG343" s="0" t="e">
        <f aca="true">MAX(0,AF343*(1+(_xlfn.NORM.INV(RAND(),Inputs!$D$39,Inputs!$C$39)))-'Year Schedule'!$K$34+'Year Schedule'!$L$34)</f>
        <v>#VALUE!</v>
      </c>
      <c r="AH343" s="0" t="e">
        <f aca="true">MAX(0,AG343*(1+(_xlfn.NORM.INV(RAND(),Inputs!$D$39,Inputs!$C$39)))-'Year Schedule'!$K$35+'Year Schedule'!$L$35)</f>
        <v>#VALUE!</v>
      </c>
      <c r="AI343" s="0" t="e">
        <f aca="true">MAX(0,AH343*(1+(_xlfn.NORM.INV(RAND(),Inputs!$D$39,Inputs!$C$39)))-'Year Schedule'!$K$36+'Year Schedule'!$L$36)</f>
        <v>#VALUE!</v>
      </c>
      <c r="AJ343" s="0" t="e">
        <f aca="true">MAX(0,AI343*(1+(_xlfn.NORM.INV(RAND(),Inputs!$D$39,Inputs!$C$39)))-'Year Schedule'!$K$37+'Year Schedule'!$L$37)</f>
        <v>#VALUE!</v>
      </c>
      <c r="AK343" s="0" t="e">
        <f aca="true">MAX(0,AJ343*(1+(_xlfn.NORM.INV(RAND(),Inputs!$D$39,Inputs!$C$39)))-'Year Schedule'!$K$38+'Year Schedule'!$L$38)</f>
        <v>#VALUE!</v>
      </c>
      <c r="AL343" s="0" t="e">
        <f aca="true">MAX(0,AK343*(1+(_xlfn.NORM.INV(RAND(),Inputs!$D$39,Inputs!$C$39)))-'Year Schedule'!$K$39+'Year Schedule'!$L$39)</f>
        <v>#VALUE!</v>
      </c>
      <c r="AM343" s="0" t="e">
        <f aca="true">MAX(0,AL343*(1+(_xlfn.NORM.INV(RAND(),Inputs!$D$39,Inputs!$C$39)))-'Year Schedule'!$K$40+'Year Schedule'!$L$40)</f>
        <v>#VALUE!</v>
      </c>
      <c r="AN343" s="0" t="e">
        <f aca="true">MAX(0,AM343*(1+(_xlfn.NORM.INV(RAND(),Inputs!$D$39,Inputs!$C$39)))-'Year Schedule'!$K$41+'Year Schedule'!$L$41)</f>
        <v>#VALUE!</v>
      </c>
      <c r="AO343" s="0" t="e">
        <f aca="true">MAX(0,AN343*(1+(_xlfn.NORM.INV(RAND(),Inputs!$D$39,Inputs!$C$39)))-'Year Schedule'!$K$42+'Year Schedule'!$L$42)</f>
        <v>#VALUE!</v>
      </c>
      <c r="AP343" s="0" t="e">
        <f aca="true">MAX(0,AO343*(1+(_xlfn.NORM.INV(RAND(),Inputs!$D$39,Inputs!$C$39)))-'Year Schedule'!$K$43+'Year Schedule'!$L$43)</f>
        <v>#VALUE!</v>
      </c>
      <c r="AQ343" s="0" t="e">
        <f aca="true">MAX(0,AP343*(1+(_xlfn.NORM.INV(RAND(),Inputs!$D$39,Inputs!$C$39)))-'Year Schedule'!$K$44+'Year Schedule'!$L$44)</f>
        <v>#VALUE!</v>
      </c>
      <c r="AR343" s="0" t="e">
        <f aca="true">MAX(0,AQ343*(1+(_xlfn.NORM.INV(RAND(),Inputs!$D$39,Inputs!$C$39)))-'Year Schedule'!$K$45+'Year Schedule'!$L$45)</f>
        <v>#VALUE!</v>
      </c>
      <c r="AS343" s="0" t="e">
        <f aca="true">MAX(0,AR343*(1+(_xlfn.NORM.INV(RAND(),Inputs!$D$39,Inputs!$C$39)))-'Year Schedule'!$K$46+'Year Schedule'!$L$46)</f>
        <v>#VALUE!</v>
      </c>
      <c r="AT343" s="0" t="e">
        <f aca="true">MAX(0,AS343*(1+(_xlfn.NORM.INV(RAND(),Inputs!$D$39,Inputs!$C$39)))-'Year Schedule'!$K$47+'Year Schedule'!$L$47)</f>
        <v>#VALUE!</v>
      </c>
      <c r="AU343" s="0" t="e">
        <f aca="true">MAX(0,AT343*(1+(_xlfn.NORM.INV(RAND(),Inputs!$D$39,Inputs!$C$39)))-'Year Schedule'!$K$48+'Year Schedule'!$L$48)</f>
        <v>#VALUE!</v>
      </c>
      <c r="AV343" s="0" t="e">
        <f aca="true">MAX(0,AU343*(1+(_xlfn.NORM.INV(RAND(),Inputs!$D$39,Inputs!$C$39)))-'Year Schedule'!$K$49+'Year Schedule'!$L$49)</f>
        <v>#VALUE!</v>
      </c>
      <c r="AW343" s="0" t="e">
        <f aca="true">MAX(0,AV343*(1+(_xlfn.NORM.INV(RAND(),Inputs!$D$39,Inputs!$C$39)))-'Year Schedule'!$K$50+'Year Schedule'!$L$50)</f>
        <v>#VALUE!</v>
      </c>
      <c r="AX343" s="0" t="e">
        <f aca="true">MAX(0,AW343*(1+(_xlfn.NORM.INV(RAND(),Inputs!$D$39,Inputs!$C$39)))-'Year Schedule'!$K$51+'Year Schedule'!$L$51)</f>
        <v>#VALUE!</v>
      </c>
      <c r="AY343" s="0" t="e">
        <f aca="true">MAX(0,AX343*(1+(_xlfn.NORM.INV(RAND(),Inputs!$D$39,Inputs!$C$39)))-'Year Schedule'!$K$52+'Year Schedule'!$L$52)</f>
        <v>#VALUE!</v>
      </c>
      <c r="AZ343" s="0" t="e">
        <f aca="true">MAX(0,AY343*(1+(_xlfn.NORM.INV(RAND(),Inputs!$D$39,Inputs!$C$39)))-'Year Schedule'!$K$53+'Year Schedule'!$L$53)</f>
        <v>#VALUE!</v>
      </c>
      <c r="BA343" s="0" t="e">
        <f aca="false">INDEX(C343:AZ343,1,Inputs!$C$6)</f>
        <v>#VALUE!</v>
      </c>
      <c r="BB343" s="0" t="n">
        <f aca="false">IFERROR(EXP(SUMPRODUCT(LN((C343:INDEX(C343:AZ343,1,Inputs!$C$6)+$C$1004:INDEX($C$1004:$AZ$1004,1,Inputs!$C$6))/B343:INDEX(B343:AY343,1,Inputs!$C$6)))/Inputs!$C$6)-1,-1)</f>
        <v>-1</v>
      </c>
    </row>
    <row r="344" customFormat="false" ht="15" hidden="false" customHeight="true" outlineLevel="0" collapsed="false">
      <c r="A344" s="0" t="n">
        <v>342</v>
      </c>
      <c r="B344" s="177" t="n">
        <f aca="false">Inputs!$C$38</f>
        <v>0</v>
      </c>
      <c r="C344" s="0" t="e">
        <f aca="true">MAX(0,B344*(1+(_xlfn.NORM.INV(RAND(),Inputs!$D$39,Inputs!$C$39)))-'Year Schedule'!$K$4+'Year Schedule'!$L$4)</f>
        <v>#VALUE!</v>
      </c>
      <c r="D344" s="0" t="e">
        <f aca="true">MAX(0,C344*(1+(_xlfn.NORM.INV(RAND(),Inputs!$D$39,Inputs!$C$39)))-'Year Schedule'!$K$5+'Year Schedule'!$L$5)</f>
        <v>#VALUE!</v>
      </c>
      <c r="E344" s="0" t="e">
        <f aca="true">MAX(0,D344*(1+(_xlfn.NORM.INV(RAND(),Inputs!$D$39,Inputs!$C$39)))-'Year Schedule'!$K$6+'Year Schedule'!$L$6)</f>
        <v>#VALUE!</v>
      </c>
      <c r="F344" s="0" t="e">
        <f aca="true">MAX(0,E344*(1+(_xlfn.NORM.INV(RAND(),Inputs!$D$39,Inputs!$C$39)))-'Year Schedule'!$K$7+'Year Schedule'!$L$7)</f>
        <v>#VALUE!</v>
      </c>
      <c r="G344" s="0" t="e">
        <f aca="true">MAX(0,F344*(1+(_xlfn.NORM.INV(RAND(),Inputs!$D$39,Inputs!$C$39)))-'Year Schedule'!$K$8+'Year Schedule'!$L$8)</f>
        <v>#VALUE!</v>
      </c>
      <c r="H344" s="0" t="e">
        <f aca="true">MAX(0,G344*(1+(_xlfn.NORM.INV(RAND(),Inputs!$D$39,Inputs!$C$39)))-'Year Schedule'!$K$9+'Year Schedule'!$L$9)</f>
        <v>#VALUE!</v>
      </c>
      <c r="I344" s="0" t="e">
        <f aca="true">MAX(0,H344*(1+(_xlfn.NORM.INV(RAND(),Inputs!$D$39,Inputs!$C$39)))-'Year Schedule'!$K$10+'Year Schedule'!$L$10)</f>
        <v>#VALUE!</v>
      </c>
      <c r="J344" s="0" t="e">
        <f aca="true">MAX(0,I344*(1+(_xlfn.NORM.INV(RAND(),Inputs!$D$39,Inputs!$C$39)))-'Year Schedule'!$K$11+'Year Schedule'!$L$11)</f>
        <v>#VALUE!</v>
      </c>
      <c r="K344" s="0" t="e">
        <f aca="true">MAX(0,J344*(1+(_xlfn.NORM.INV(RAND(),Inputs!$D$39,Inputs!$C$39)))-'Year Schedule'!$K$12+'Year Schedule'!$L$12)</f>
        <v>#VALUE!</v>
      </c>
      <c r="L344" s="0" t="e">
        <f aca="true">MAX(0,K344*(1+(_xlfn.NORM.INV(RAND(),Inputs!$D$39,Inputs!$C$39)))-'Year Schedule'!$K$13+'Year Schedule'!$L$13)</f>
        <v>#VALUE!</v>
      </c>
      <c r="M344" s="0" t="e">
        <f aca="true">MAX(0,L344*(1+(_xlfn.NORM.INV(RAND(),Inputs!$D$39,Inputs!$C$39)))-'Year Schedule'!$K$14+'Year Schedule'!$L$14)</f>
        <v>#VALUE!</v>
      </c>
      <c r="N344" s="0" t="e">
        <f aca="true">MAX(0,M344*(1+(_xlfn.NORM.INV(RAND(),Inputs!$D$39,Inputs!$C$39)))-'Year Schedule'!$K$15+'Year Schedule'!$L$15)</f>
        <v>#VALUE!</v>
      </c>
      <c r="O344" s="0" t="e">
        <f aca="true">MAX(0,N344*(1+(_xlfn.NORM.INV(RAND(),Inputs!$D$39,Inputs!$C$39)))-'Year Schedule'!$K$16+'Year Schedule'!$L$16)</f>
        <v>#VALUE!</v>
      </c>
      <c r="P344" s="0" t="e">
        <f aca="true">MAX(0,O344*(1+(_xlfn.NORM.INV(RAND(),Inputs!$D$39,Inputs!$C$39)))-'Year Schedule'!$K$17+'Year Schedule'!$L$17)</f>
        <v>#VALUE!</v>
      </c>
      <c r="Q344" s="0" t="e">
        <f aca="true">MAX(0,P344*(1+(_xlfn.NORM.INV(RAND(),Inputs!$D$39,Inputs!$C$39)))-'Year Schedule'!$K$18+'Year Schedule'!$L$18)</f>
        <v>#VALUE!</v>
      </c>
      <c r="R344" s="0" t="e">
        <f aca="true">MAX(0,Q344*(1+(_xlfn.NORM.INV(RAND(),Inputs!$D$39,Inputs!$C$39)))-'Year Schedule'!$K$19+'Year Schedule'!$L$19)</f>
        <v>#VALUE!</v>
      </c>
      <c r="S344" s="0" t="e">
        <f aca="true">MAX(0,R344*(1+(_xlfn.NORM.INV(RAND(),Inputs!$D$39,Inputs!$C$39)))-'Year Schedule'!$K$20+'Year Schedule'!$L$20)</f>
        <v>#VALUE!</v>
      </c>
      <c r="T344" s="0" t="e">
        <f aca="true">MAX(0,S344*(1+(_xlfn.NORM.INV(RAND(),Inputs!$D$39,Inputs!$C$39)))-'Year Schedule'!$K$21+'Year Schedule'!$L$21)</f>
        <v>#VALUE!</v>
      </c>
      <c r="U344" s="0" t="e">
        <f aca="true">MAX(0,T344*(1+(_xlfn.NORM.INV(RAND(),Inputs!$D$39,Inputs!$C$39)))-'Year Schedule'!$K$22+'Year Schedule'!$L$22)</f>
        <v>#VALUE!</v>
      </c>
      <c r="V344" s="0" t="e">
        <f aca="true">MAX(0,U344*(1+(_xlfn.NORM.INV(RAND(),Inputs!$D$39,Inputs!$C$39)))-'Year Schedule'!$K$23+'Year Schedule'!$L$23)</f>
        <v>#VALUE!</v>
      </c>
      <c r="W344" s="0" t="e">
        <f aca="true">MAX(0,V344*(1+(_xlfn.NORM.INV(RAND(),Inputs!$D$39,Inputs!$C$39)))-'Year Schedule'!$K$24+'Year Schedule'!$L$24)</f>
        <v>#VALUE!</v>
      </c>
      <c r="X344" s="0" t="e">
        <f aca="true">MAX(0,W344*(1+(_xlfn.NORM.INV(RAND(),Inputs!$D$39,Inputs!$C$39)))-'Year Schedule'!$K$25+'Year Schedule'!$L$25)</f>
        <v>#VALUE!</v>
      </c>
      <c r="Y344" s="0" t="e">
        <f aca="true">MAX(0,X344*(1+(_xlfn.NORM.INV(RAND(),Inputs!$D$39,Inputs!$C$39)))-'Year Schedule'!$K$26+'Year Schedule'!$L$26)</f>
        <v>#VALUE!</v>
      </c>
      <c r="Z344" s="0" t="e">
        <f aca="true">MAX(0,Y344*(1+(_xlfn.NORM.INV(RAND(),Inputs!$D$39,Inputs!$C$39)))-'Year Schedule'!$K$27+'Year Schedule'!$L$27)</f>
        <v>#VALUE!</v>
      </c>
      <c r="AA344" s="0" t="e">
        <f aca="true">MAX(0,Z344*(1+(_xlfn.NORM.INV(RAND(),Inputs!$D$39,Inputs!$C$39)))-'Year Schedule'!$K$28+'Year Schedule'!$L$28)</f>
        <v>#VALUE!</v>
      </c>
      <c r="AB344" s="0" t="e">
        <f aca="true">MAX(0,AA344*(1+(_xlfn.NORM.INV(RAND(),Inputs!$D$39,Inputs!$C$39)))-'Year Schedule'!$K$29+'Year Schedule'!$L$29)</f>
        <v>#VALUE!</v>
      </c>
      <c r="AC344" s="0" t="e">
        <f aca="true">MAX(0,AB344*(1+(_xlfn.NORM.INV(RAND(),Inputs!$D$39,Inputs!$C$39)))-'Year Schedule'!$K$30+'Year Schedule'!$L$30)</f>
        <v>#VALUE!</v>
      </c>
      <c r="AD344" s="0" t="e">
        <f aca="true">MAX(0,AC344*(1+(_xlfn.NORM.INV(RAND(),Inputs!$D$39,Inputs!$C$39)))-'Year Schedule'!$K$31+'Year Schedule'!$L$31)</f>
        <v>#VALUE!</v>
      </c>
      <c r="AE344" s="0" t="e">
        <f aca="true">MAX(0,AD344*(1+(_xlfn.NORM.INV(RAND(),Inputs!$D$39,Inputs!$C$39)))-'Year Schedule'!$K$32+'Year Schedule'!$L$32)</f>
        <v>#VALUE!</v>
      </c>
      <c r="AF344" s="0" t="e">
        <f aca="true">MAX(0,AE344*(1+(_xlfn.NORM.INV(RAND(),Inputs!$D$39,Inputs!$C$39)))-'Year Schedule'!$K$33+'Year Schedule'!$L$33)</f>
        <v>#VALUE!</v>
      </c>
      <c r="AG344" s="0" t="e">
        <f aca="true">MAX(0,AF344*(1+(_xlfn.NORM.INV(RAND(),Inputs!$D$39,Inputs!$C$39)))-'Year Schedule'!$K$34+'Year Schedule'!$L$34)</f>
        <v>#VALUE!</v>
      </c>
      <c r="AH344" s="0" t="e">
        <f aca="true">MAX(0,AG344*(1+(_xlfn.NORM.INV(RAND(),Inputs!$D$39,Inputs!$C$39)))-'Year Schedule'!$K$35+'Year Schedule'!$L$35)</f>
        <v>#VALUE!</v>
      </c>
      <c r="AI344" s="0" t="e">
        <f aca="true">MAX(0,AH344*(1+(_xlfn.NORM.INV(RAND(),Inputs!$D$39,Inputs!$C$39)))-'Year Schedule'!$K$36+'Year Schedule'!$L$36)</f>
        <v>#VALUE!</v>
      </c>
      <c r="AJ344" s="0" t="e">
        <f aca="true">MAX(0,AI344*(1+(_xlfn.NORM.INV(RAND(),Inputs!$D$39,Inputs!$C$39)))-'Year Schedule'!$K$37+'Year Schedule'!$L$37)</f>
        <v>#VALUE!</v>
      </c>
      <c r="AK344" s="0" t="e">
        <f aca="true">MAX(0,AJ344*(1+(_xlfn.NORM.INV(RAND(),Inputs!$D$39,Inputs!$C$39)))-'Year Schedule'!$K$38+'Year Schedule'!$L$38)</f>
        <v>#VALUE!</v>
      </c>
      <c r="AL344" s="0" t="e">
        <f aca="true">MAX(0,AK344*(1+(_xlfn.NORM.INV(RAND(),Inputs!$D$39,Inputs!$C$39)))-'Year Schedule'!$K$39+'Year Schedule'!$L$39)</f>
        <v>#VALUE!</v>
      </c>
      <c r="AM344" s="0" t="e">
        <f aca="true">MAX(0,AL344*(1+(_xlfn.NORM.INV(RAND(),Inputs!$D$39,Inputs!$C$39)))-'Year Schedule'!$K$40+'Year Schedule'!$L$40)</f>
        <v>#VALUE!</v>
      </c>
      <c r="AN344" s="0" t="e">
        <f aca="true">MAX(0,AM344*(1+(_xlfn.NORM.INV(RAND(),Inputs!$D$39,Inputs!$C$39)))-'Year Schedule'!$K$41+'Year Schedule'!$L$41)</f>
        <v>#VALUE!</v>
      </c>
      <c r="AO344" s="0" t="e">
        <f aca="true">MAX(0,AN344*(1+(_xlfn.NORM.INV(RAND(),Inputs!$D$39,Inputs!$C$39)))-'Year Schedule'!$K$42+'Year Schedule'!$L$42)</f>
        <v>#VALUE!</v>
      </c>
      <c r="AP344" s="0" t="e">
        <f aca="true">MAX(0,AO344*(1+(_xlfn.NORM.INV(RAND(),Inputs!$D$39,Inputs!$C$39)))-'Year Schedule'!$K$43+'Year Schedule'!$L$43)</f>
        <v>#VALUE!</v>
      </c>
      <c r="AQ344" s="0" t="e">
        <f aca="true">MAX(0,AP344*(1+(_xlfn.NORM.INV(RAND(),Inputs!$D$39,Inputs!$C$39)))-'Year Schedule'!$K$44+'Year Schedule'!$L$44)</f>
        <v>#VALUE!</v>
      </c>
      <c r="AR344" s="0" t="e">
        <f aca="true">MAX(0,AQ344*(1+(_xlfn.NORM.INV(RAND(),Inputs!$D$39,Inputs!$C$39)))-'Year Schedule'!$K$45+'Year Schedule'!$L$45)</f>
        <v>#VALUE!</v>
      </c>
      <c r="AS344" s="0" t="e">
        <f aca="true">MAX(0,AR344*(1+(_xlfn.NORM.INV(RAND(),Inputs!$D$39,Inputs!$C$39)))-'Year Schedule'!$K$46+'Year Schedule'!$L$46)</f>
        <v>#VALUE!</v>
      </c>
      <c r="AT344" s="0" t="e">
        <f aca="true">MAX(0,AS344*(1+(_xlfn.NORM.INV(RAND(),Inputs!$D$39,Inputs!$C$39)))-'Year Schedule'!$K$47+'Year Schedule'!$L$47)</f>
        <v>#VALUE!</v>
      </c>
      <c r="AU344" s="0" t="e">
        <f aca="true">MAX(0,AT344*(1+(_xlfn.NORM.INV(RAND(),Inputs!$D$39,Inputs!$C$39)))-'Year Schedule'!$K$48+'Year Schedule'!$L$48)</f>
        <v>#VALUE!</v>
      </c>
      <c r="AV344" s="0" t="e">
        <f aca="true">MAX(0,AU344*(1+(_xlfn.NORM.INV(RAND(),Inputs!$D$39,Inputs!$C$39)))-'Year Schedule'!$K$49+'Year Schedule'!$L$49)</f>
        <v>#VALUE!</v>
      </c>
      <c r="AW344" s="0" t="e">
        <f aca="true">MAX(0,AV344*(1+(_xlfn.NORM.INV(RAND(),Inputs!$D$39,Inputs!$C$39)))-'Year Schedule'!$K$50+'Year Schedule'!$L$50)</f>
        <v>#VALUE!</v>
      </c>
      <c r="AX344" s="0" t="e">
        <f aca="true">MAX(0,AW344*(1+(_xlfn.NORM.INV(RAND(),Inputs!$D$39,Inputs!$C$39)))-'Year Schedule'!$K$51+'Year Schedule'!$L$51)</f>
        <v>#VALUE!</v>
      </c>
      <c r="AY344" s="0" t="e">
        <f aca="true">MAX(0,AX344*(1+(_xlfn.NORM.INV(RAND(),Inputs!$D$39,Inputs!$C$39)))-'Year Schedule'!$K$52+'Year Schedule'!$L$52)</f>
        <v>#VALUE!</v>
      </c>
      <c r="AZ344" s="0" t="e">
        <f aca="true">MAX(0,AY344*(1+(_xlfn.NORM.INV(RAND(),Inputs!$D$39,Inputs!$C$39)))-'Year Schedule'!$K$53+'Year Schedule'!$L$53)</f>
        <v>#VALUE!</v>
      </c>
      <c r="BA344" s="0" t="e">
        <f aca="false">INDEX(C344:AZ344,1,Inputs!$C$6)</f>
        <v>#VALUE!</v>
      </c>
      <c r="BB344" s="0" t="n">
        <f aca="false">IFERROR(EXP(SUMPRODUCT(LN((C344:INDEX(C344:AZ344,1,Inputs!$C$6)+$C$1004:INDEX($C$1004:$AZ$1004,1,Inputs!$C$6))/B344:INDEX(B344:AY344,1,Inputs!$C$6)))/Inputs!$C$6)-1,-1)</f>
        <v>-1</v>
      </c>
    </row>
    <row r="345" customFormat="false" ht="15" hidden="false" customHeight="true" outlineLevel="0" collapsed="false">
      <c r="A345" s="0" t="n">
        <v>343</v>
      </c>
      <c r="B345" s="177" t="n">
        <f aca="false">Inputs!$C$38</f>
        <v>0</v>
      </c>
      <c r="C345" s="0" t="e">
        <f aca="true">MAX(0,B345*(1+(_xlfn.NORM.INV(RAND(),Inputs!$D$39,Inputs!$C$39)))-'Year Schedule'!$K$4+'Year Schedule'!$L$4)</f>
        <v>#VALUE!</v>
      </c>
      <c r="D345" s="0" t="e">
        <f aca="true">MAX(0,C345*(1+(_xlfn.NORM.INV(RAND(),Inputs!$D$39,Inputs!$C$39)))-'Year Schedule'!$K$5+'Year Schedule'!$L$5)</f>
        <v>#VALUE!</v>
      </c>
      <c r="E345" s="0" t="e">
        <f aca="true">MAX(0,D345*(1+(_xlfn.NORM.INV(RAND(),Inputs!$D$39,Inputs!$C$39)))-'Year Schedule'!$K$6+'Year Schedule'!$L$6)</f>
        <v>#VALUE!</v>
      </c>
      <c r="F345" s="0" t="e">
        <f aca="true">MAX(0,E345*(1+(_xlfn.NORM.INV(RAND(),Inputs!$D$39,Inputs!$C$39)))-'Year Schedule'!$K$7+'Year Schedule'!$L$7)</f>
        <v>#VALUE!</v>
      </c>
      <c r="G345" s="0" t="e">
        <f aca="true">MAX(0,F345*(1+(_xlfn.NORM.INV(RAND(),Inputs!$D$39,Inputs!$C$39)))-'Year Schedule'!$K$8+'Year Schedule'!$L$8)</f>
        <v>#VALUE!</v>
      </c>
      <c r="H345" s="0" t="e">
        <f aca="true">MAX(0,G345*(1+(_xlfn.NORM.INV(RAND(),Inputs!$D$39,Inputs!$C$39)))-'Year Schedule'!$K$9+'Year Schedule'!$L$9)</f>
        <v>#VALUE!</v>
      </c>
      <c r="I345" s="0" t="e">
        <f aca="true">MAX(0,H345*(1+(_xlfn.NORM.INV(RAND(),Inputs!$D$39,Inputs!$C$39)))-'Year Schedule'!$K$10+'Year Schedule'!$L$10)</f>
        <v>#VALUE!</v>
      </c>
      <c r="J345" s="0" t="e">
        <f aca="true">MAX(0,I345*(1+(_xlfn.NORM.INV(RAND(),Inputs!$D$39,Inputs!$C$39)))-'Year Schedule'!$K$11+'Year Schedule'!$L$11)</f>
        <v>#VALUE!</v>
      </c>
      <c r="K345" s="0" t="e">
        <f aca="true">MAX(0,J345*(1+(_xlfn.NORM.INV(RAND(),Inputs!$D$39,Inputs!$C$39)))-'Year Schedule'!$K$12+'Year Schedule'!$L$12)</f>
        <v>#VALUE!</v>
      </c>
      <c r="L345" s="0" t="e">
        <f aca="true">MAX(0,K345*(1+(_xlfn.NORM.INV(RAND(),Inputs!$D$39,Inputs!$C$39)))-'Year Schedule'!$K$13+'Year Schedule'!$L$13)</f>
        <v>#VALUE!</v>
      </c>
      <c r="M345" s="0" t="e">
        <f aca="true">MAX(0,L345*(1+(_xlfn.NORM.INV(RAND(),Inputs!$D$39,Inputs!$C$39)))-'Year Schedule'!$K$14+'Year Schedule'!$L$14)</f>
        <v>#VALUE!</v>
      </c>
      <c r="N345" s="0" t="e">
        <f aca="true">MAX(0,M345*(1+(_xlfn.NORM.INV(RAND(),Inputs!$D$39,Inputs!$C$39)))-'Year Schedule'!$K$15+'Year Schedule'!$L$15)</f>
        <v>#VALUE!</v>
      </c>
      <c r="O345" s="0" t="e">
        <f aca="true">MAX(0,N345*(1+(_xlfn.NORM.INV(RAND(),Inputs!$D$39,Inputs!$C$39)))-'Year Schedule'!$K$16+'Year Schedule'!$L$16)</f>
        <v>#VALUE!</v>
      </c>
      <c r="P345" s="0" t="e">
        <f aca="true">MAX(0,O345*(1+(_xlfn.NORM.INV(RAND(),Inputs!$D$39,Inputs!$C$39)))-'Year Schedule'!$K$17+'Year Schedule'!$L$17)</f>
        <v>#VALUE!</v>
      </c>
      <c r="Q345" s="0" t="e">
        <f aca="true">MAX(0,P345*(1+(_xlfn.NORM.INV(RAND(),Inputs!$D$39,Inputs!$C$39)))-'Year Schedule'!$K$18+'Year Schedule'!$L$18)</f>
        <v>#VALUE!</v>
      </c>
      <c r="R345" s="0" t="e">
        <f aca="true">MAX(0,Q345*(1+(_xlfn.NORM.INV(RAND(),Inputs!$D$39,Inputs!$C$39)))-'Year Schedule'!$K$19+'Year Schedule'!$L$19)</f>
        <v>#VALUE!</v>
      </c>
      <c r="S345" s="0" t="e">
        <f aca="true">MAX(0,R345*(1+(_xlfn.NORM.INV(RAND(),Inputs!$D$39,Inputs!$C$39)))-'Year Schedule'!$K$20+'Year Schedule'!$L$20)</f>
        <v>#VALUE!</v>
      </c>
      <c r="T345" s="0" t="e">
        <f aca="true">MAX(0,S345*(1+(_xlfn.NORM.INV(RAND(),Inputs!$D$39,Inputs!$C$39)))-'Year Schedule'!$K$21+'Year Schedule'!$L$21)</f>
        <v>#VALUE!</v>
      </c>
      <c r="U345" s="0" t="e">
        <f aca="true">MAX(0,T345*(1+(_xlfn.NORM.INV(RAND(),Inputs!$D$39,Inputs!$C$39)))-'Year Schedule'!$K$22+'Year Schedule'!$L$22)</f>
        <v>#VALUE!</v>
      </c>
      <c r="V345" s="0" t="e">
        <f aca="true">MAX(0,U345*(1+(_xlfn.NORM.INV(RAND(),Inputs!$D$39,Inputs!$C$39)))-'Year Schedule'!$K$23+'Year Schedule'!$L$23)</f>
        <v>#VALUE!</v>
      </c>
      <c r="W345" s="0" t="e">
        <f aca="true">MAX(0,V345*(1+(_xlfn.NORM.INV(RAND(),Inputs!$D$39,Inputs!$C$39)))-'Year Schedule'!$K$24+'Year Schedule'!$L$24)</f>
        <v>#VALUE!</v>
      </c>
      <c r="X345" s="0" t="e">
        <f aca="true">MAX(0,W345*(1+(_xlfn.NORM.INV(RAND(),Inputs!$D$39,Inputs!$C$39)))-'Year Schedule'!$K$25+'Year Schedule'!$L$25)</f>
        <v>#VALUE!</v>
      </c>
      <c r="Y345" s="0" t="e">
        <f aca="true">MAX(0,X345*(1+(_xlfn.NORM.INV(RAND(),Inputs!$D$39,Inputs!$C$39)))-'Year Schedule'!$K$26+'Year Schedule'!$L$26)</f>
        <v>#VALUE!</v>
      </c>
      <c r="Z345" s="0" t="e">
        <f aca="true">MAX(0,Y345*(1+(_xlfn.NORM.INV(RAND(),Inputs!$D$39,Inputs!$C$39)))-'Year Schedule'!$K$27+'Year Schedule'!$L$27)</f>
        <v>#VALUE!</v>
      </c>
      <c r="AA345" s="0" t="e">
        <f aca="true">MAX(0,Z345*(1+(_xlfn.NORM.INV(RAND(),Inputs!$D$39,Inputs!$C$39)))-'Year Schedule'!$K$28+'Year Schedule'!$L$28)</f>
        <v>#VALUE!</v>
      </c>
      <c r="AB345" s="0" t="e">
        <f aca="true">MAX(0,AA345*(1+(_xlfn.NORM.INV(RAND(),Inputs!$D$39,Inputs!$C$39)))-'Year Schedule'!$K$29+'Year Schedule'!$L$29)</f>
        <v>#VALUE!</v>
      </c>
      <c r="AC345" s="0" t="e">
        <f aca="true">MAX(0,AB345*(1+(_xlfn.NORM.INV(RAND(),Inputs!$D$39,Inputs!$C$39)))-'Year Schedule'!$K$30+'Year Schedule'!$L$30)</f>
        <v>#VALUE!</v>
      </c>
      <c r="AD345" s="0" t="e">
        <f aca="true">MAX(0,AC345*(1+(_xlfn.NORM.INV(RAND(),Inputs!$D$39,Inputs!$C$39)))-'Year Schedule'!$K$31+'Year Schedule'!$L$31)</f>
        <v>#VALUE!</v>
      </c>
      <c r="AE345" s="0" t="e">
        <f aca="true">MAX(0,AD345*(1+(_xlfn.NORM.INV(RAND(),Inputs!$D$39,Inputs!$C$39)))-'Year Schedule'!$K$32+'Year Schedule'!$L$32)</f>
        <v>#VALUE!</v>
      </c>
      <c r="AF345" s="0" t="e">
        <f aca="true">MAX(0,AE345*(1+(_xlfn.NORM.INV(RAND(),Inputs!$D$39,Inputs!$C$39)))-'Year Schedule'!$K$33+'Year Schedule'!$L$33)</f>
        <v>#VALUE!</v>
      </c>
      <c r="AG345" s="0" t="e">
        <f aca="true">MAX(0,AF345*(1+(_xlfn.NORM.INV(RAND(),Inputs!$D$39,Inputs!$C$39)))-'Year Schedule'!$K$34+'Year Schedule'!$L$34)</f>
        <v>#VALUE!</v>
      </c>
      <c r="AH345" s="0" t="e">
        <f aca="true">MAX(0,AG345*(1+(_xlfn.NORM.INV(RAND(),Inputs!$D$39,Inputs!$C$39)))-'Year Schedule'!$K$35+'Year Schedule'!$L$35)</f>
        <v>#VALUE!</v>
      </c>
      <c r="AI345" s="0" t="e">
        <f aca="true">MAX(0,AH345*(1+(_xlfn.NORM.INV(RAND(),Inputs!$D$39,Inputs!$C$39)))-'Year Schedule'!$K$36+'Year Schedule'!$L$36)</f>
        <v>#VALUE!</v>
      </c>
      <c r="AJ345" s="0" t="e">
        <f aca="true">MAX(0,AI345*(1+(_xlfn.NORM.INV(RAND(),Inputs!$D$39,Inputs!$C$39)))-'Year Schedule'!$K$37+'Year Schedule'!$L$37)</f>
        <v>#VALUE!</v>
      </c>
      <c r="AK345" s="0" t="e">
        <f aca="true">MAX(0,AJ345*(1+(_xlfn.NORM.INV(RAND(),Inputs!$D$39,Inputs!$C$39)))-'Year Schedule'!$K$38+'Year Schedule'!$L$38)</f>
        <v>#VALUE!</v>
      </c>
      <c r="AL345" s="0" t="e">
        <f aca="true">MAX(0,AK345*(1+(_xlfn.NORM.INV(RAND(),Inputs!$D$39,Inputs!$C$39)))-'Year Schedule'!$K$39+'Year Schedule'!$L$39)</f>
        <v>#VALUE!</v>
      </c>
      <c r="AM345" s="0" t="e">
        <f aca="true">MAX(0,AL345*(1+(_xlfn.NORM.INV(RAND(),Inputs!$D$39,Inputs!$C$39)))-'Year Schedule'!$K$40+'Year Schedule'!$L$40)</f>
        <v>#VALUE!</v>
      </c>
      <c r="AN345" s="0" t="e">
        <f aca="true">MAX(0,AM345*(1+(_xlfn.NORM.INV(RAND(),Inputs!$D$39,Inputs!$C$39)))-'Year Schedule'!$K$41+'Year Schedule'!$L$41)</f>
        <v>#VALUE!</v>
      </c>
      <c r="AO345" s="0" t="e">
        <f aca="true">MAX(0,AN345*(1+(_xlfn.NORM.INV(RAND(),Inputs!$D$39,Inputs!$C$39)))-'Year Schedule'!$K$42+'Year Schedule'!$L$42)</f>
        <v>#VALUE!</v>
      </c>
      <c r="AP345" s="0" t="e">
        <f aca="true">MAX(0,AO345*(1+(_xlfn.NORM.INV(RAND(),Inputs!$D$39,Inputs!$C$39)))-'Year Schedule'!$K$43+'Year Schedule'!$L$43)</f>
        <v>#VALUE!</v>
      </c>
      <c r="AQ345" s="0" t="e">
        <f aca="true">MAX(0,AP345*(1+(_xlfn.NORM.INV(RAND(),Inputs!$D$39,Inputs!$C$39)))-'Year Schedule'!$K$44+'Year Schedule'!$L$44)</f>
        <v>#VALUE!</v>
      </c>
      <c r="AR345" s="0" t="e">
        <f aca="true">MAX(0,AQ345*(1+(_xlfn.NORM.INV(RAND(),Inputs!$D$39,Inputs!$C$39)))-'Year Schedule'!$K$45+'Year Schedule'!$L$45)</f>
        <v>#VALUE!</v>
      </c>
      <c r="AS345" s="0" t="e">
        <f aca="true">MAX(0,AR345*(1+(_xlfn.NORM.INV(RAND(),Inputs!$D$39,Inputs!$C$39)))-'Year Schedule'!$K$46+'Year Schedule'!$L$46)</f>
        <v>#VALUE!</v>
      </c>
      <c r="AT345" s="0" t="e">
        <f aca="true">MAX(0,AS345*(1+(_xlfn.NORM.INV(RAND(),Inputs!$D$39,Inputs!$C$39)))-'Year Schedule'!$K$47+'Year Schedule'!$L$47)</f>
        <v>#VALUE!</v>
      </c>
      <c r="AU345" s="0" t="e">
        <f aca="true">MAX(0,AT345*(1+(_xlfn.NORM.INV(RAND(),Inputs!$D$39,Inputs!$C$39)))-'Year Schedule'!$K$48+'Year Schedule'!$L$48)</f>
        <v>#VALUE!</v>
      </c>
      <c r="AV345" s="0" t="e">
        <f aca="true">MAX(0,AU345*(1+(_xlfn.NORM.INV(RAND(),Inputs!$D$39,Inputs!$C$39)))-'Year Schedule'!$K$49+'Year Schedule'!$L$49)</f>
        <v>#VALUE!</v>
      </c>
      <c r="AW345" s="0" t="e">
        <f aca="true">MAX(0,AV345*(1+(_xlfn.NORM.INV(RAND(),Inputs!$D$39,Inputs!$C$39)))-'Year Schedule'!$K$50+'Year Schedule'!$L$50)</f>
        <v>#VALUE!</v>
      </c>
      <c r="AX345" s="0" t="e">
        <f aca="true">MAX(0,AW345*(1+(_xlfn.NORM.INV(RAND(),Inputs!$D$39,Inputs!$C$39)))-'Year Schedule'!$K$51+'Year Schedule'!$L$51)</f>
        <v>#VALUE!</v>
      </c>
      <c r="AY345" s="0" t="e">
        <f aca="true">MAX(0,AX345*(1+(_xlfn.NORM.INV(RAND(),Inputs!$D$39,Inputs!$C$39)))-'Year Schedule'!$K$52+'Year Schedule'!$L$52)</f>
        <v>#VALUE!</v>
      </c>
      <c r="AZ345" s="0" t="e">
        <f aca="true">MAX(0,AY345*(1+(_xlfn.NORM.INV(RAND(),Inputs!$D$39,Inputs!$C$39)))-'Year Schedule'!$K$53+'Year Schedule'!$L$53)</f>
        <v>#VALUE!</v>
      </c>
      <c r="BA345" s="0" t="e">
        <f aca="false">INDEX(C345:AZ345,1,Inputs!$C$6)</f>
        <v>#VALUE!</v>
      </c>
      <c r="BB345" s="0" t="n">
        <f aca="false">IFERROR(EXP(SUMPRODUCT(LN((C345:INDEX(C345:AZ345,1,Inputs!$C$6)+$C$1004:INDEX($C$1004:$AZ$1004,1,Inputs!$C$6))/B345:INDEX(B345:AY345,1,Inputs!$C$6)))/Inputs!$C$6)-1,-1)</f>
        <v>-1</v>
      </c>
    </row>
    <row r="346" customFormat="false" ht="15" hidden="false" customHeight="true" outlineLevel="0" collapsed="false">
      <c r="A346" s="0" t="n">
        <v>344</v>
      </c>
      <c r="B346" s="177" t="n">
        <f aca="false">Inputs!$C$38</f>
        <v>0</v>
      </c>
      <c r="C346" s="0" t="e">
        <f aca="true">MAX(0,B346*(1+(_xlfn.NORM.INV(RAND(),Inputs!$D$39,Inputs!$C$39)))-'Year Schedule'!$K$4+'Year Schedule'!$L$4)</f>
        <v>#VALUE!</v>
      </c>
      <c r="D346" s="0" t="e">
        <f aca="true">MAX(0,C346*(1+(_xlfn.NORM.INV(RAND(),Inputs!$D$39,Inputs!$C$39)))-'Year Schedule'!$K$5+'Year Schedule'!$L$5)</f>
        <v>#VALUE!</v>
      </c>
      <c r="E346" s="0" t="e">
        <f aca="true">MAX(0,D346*(1+(_xlfn.NORM.INV(RAND(),Inputs!$D$39,Inputs!$C$39)))-'Year Schedule'!$K$6+'Year Schedule'!$L$6)</f>
        <v>#VALUE!</v>
      </c>
      <c r="F346" s="0" t="e">
        <f aca="true">MAX(0,E346*(1+(_xlfn.NORM.INV(RAND(),Inputs!$D$39,Inputs!$C$39)))-'Year Schedule'!$K$7+'Year Schedule'!$L$7)</f>
        <v>#VALUE!</v>
      </c>
      <c r="G346" s="0" t="e">
        <f aca="true">MAX(0,F346*(1+(_xlfn.NORM.INV(RAND(),Inputs!$D$39,Inputs!$C$39)))-'Year Schedule'!$K$8+'Year Schedule'!$L$8)</f>
        <v>#VALUE!</v>
      </c>
      <c r="H346" s="0" t="e">
        <f aca="true">MAX(0,G346*(1+(_xlfn.NORM.INV(RAND(),Inputs!$D$39,Inputs!$C$39)))-'Year Schedule'!$K$9+'Year Schedule'!$L$9)</f>
        <v>#VALUE!</v>
      </c>
      <c r="I346" s="0" t="e">
        <f aca="true">MAX(0,H346*(1+(_xlfn.NORM.INV(RAND(),Inputs!$D$39,Inputs!$C$39)))-'Year Schedule'!$K$10+'Year Schedule'!$L$10)</f>
        <v>#VALUE!</v>
      </c>
      <c r="J346" s="0" t="e">
        <f aca="true">MAX(0,I346*(1+(_xlfn.NORM.INV(RAND(),Inputs!$D$39,Inputs!$C$39)))-'Year Schedule'!$K$11+'Year Schedule'!$L$11)</f>
        <v>#VALUE!</v>
      </c>
      <c r="K346" s="0" t="e">
        <f aca="true">MAX(0,J346*(1+(_xlfn.NORM.INV(RAND(),Inputs!$D$39,Inputs!$C$39)))-'Year Schedule'!$K$12+'Year Schedule'!$L$12)</f>
        <v>#VALUE!</v>
      </c>
      <c r="L346" s="0" t="e">
        <f aca="true">MAX(0,K346*(1+(_xlfn.NORM.INV(RAND(),Inputs!$D$39,Inputs!$C$39)))-'Year Schedule'!$K$13+'Year Schedule'!$L$13)</f>
        <v>#VALUE!</v>
      </c>
      <c r="M346" s="0" t="e">
        <f aca="true">MAX(0,L346*(1+(_xlfn.NORM.INV(RAND(),Inputs!$D$39,Inputs!$C$39)))-'Year Schedule'!$K$14+'Year Schedule'!$L$14)</f>
        <v>#VALUE!</v>
      </c>
      <c r="N346" s="0" t="e">
        <f aca="true">MAX(0,M346*(1+(_xlfn.NORM.INV(RAND(),Inputs!$D$39,Inputs!$C$39)))-'Year Schedule'!$K$15+'Year Schedule'!$L$15)</f>
        <v>#VALUE!</v>
      </c>
      <c r="O346" s="0" t="e">
        <f aca="true">MAX(0,N346*(1+(_xlfn.NORM.INV(RAND(),Inputs!$D$39,Inputs!$C$39)))-'Year Schedule'!$K$16+'Year Schedule'!$L$16)</f>
        <v>#VALUE!</v>
      </c>
      <c r="P346" s="0" t="e">
        <f aca="true">MAX(0,O346*(1+(_xlfn.NORM.INV(RAND(),Inputs!$D$39,Inputs!$C$39)))-'Year Schedule'!$K$17+'Year Schedule'!$L$17)</f>
        <v>#VALUE!</v>
      </c>
      <c r="Q346" s="0" t="e">
        <f aca="true">MAX(0,P346*(1+(_xlfn.NORM.INV(RAND(),Inputs!$D$39,Inputs!$C$39)))-'Year Schedule'!$K$18+'Year Schedule'!$L$18)</f>
        <v>#VALUE!</v>
      </c>
      <c r="R346" s="0" t="e">
        <f aca="true">MAX(0,Q346*(1+(_xlfn.NORM.INV(RAND(),Inputs!$D$39,Inputs!$C$39)))-'Year Schedule'!$K$19+'Year Schedule'!$L$19)</f>
        <v>#VALUE!</v>
      </c>
      <c r="S346" s="0" t="e">
        <f aca="true">MAX(0,R346*(1+(_xlfn.NORM.INV(RAND(),Inputs!$D$39,Inputs!$C$39)))-'Year Schedule'!$K$20+'Year Schedule'!$L$20)</f>
        <v>#VALUE!</v>
      </c>
      <c r="T346" s="0" t="e">
        <f aca="true">MAX(0,S346*(1+(_xlfn.NORM.INV(RAND(),Inputs!$D$39,Inputs!$C$39)))-'Year Schedule'!$K$21+'Year Schedule'!$L$21)</f>
        <v>#VALUE!</v>
      </c>
      <c r="U346" s="0" t="e">
        <f aca="true">MAX(0,T346*(1+(_xlfn.NORM.INV(RAND(),Inputs!$D$39,Inputs!$C$39)))-'Year Schedule'!$K$22+'Year Schedule'!$L$22)</f>
        <v>#VALUE!</v>
      </c>
      <c r="V346" s="0" t="e">
        <f aca="true">MAX(0,U346*(1+(_xlfn.NORM.INV(RAND(),Inputs!$D$39,Inputs!$C$39)))-'Year Schedule'!$K$23+'Year Schedule'!$L$23)</f>
        <v>#VALUE!</v>
      </c>
      <c r="W346" s="0" t="e">
        <f aca="true">MAX(0,V346*(1+(_xlfn.NORM.INV(RAND(),Inputs!$D$39,Inputs!$C$39)))-'Year Schedule'!$K$24+'Year Schedule'!$L$24)</f>
        <v>#VALUE!</v>
      </c>
      <c r="X346" s="0" t="e">
        <f aca="true">MAX(0,W346*(1+(_xlfn.NORM.INV(RAND(),Inputs!$D$39,Inputs!$C$39)))-'Year Schedule'!$K$25+'Year Schedule'!$L$25)</f>
        <v>#VALUE!</v>
      </c>
      <c r="Y346" s="0" t="e">
        <f aca="true">MAX(0,X346*(1+(_xlfn.NORM.INV(RAND(),Inputs!$D$39,Inputs!$C$39)))-'Year Schedule'!$K$26+'Year Schedule'!$L$26)</f>
        <v>#VALUE!</v>
      </c>
      <c r="Z346" s="0" t="e">
        <f aca="true">MAX(0,Y346*(1+(_xlfn.NORM.INV(RAND(),Inputs!$D$39,Inputs!$C$39)))-'Year Schedule'!$K$27+'Year Schedule'!$L$27)</f>
        <v>#VALUE!</v>
      </c>
      <c r="AA346" s="0" t="e">
        <f aca="true">MAX(0,Z346*(1+(_xlfn.NORM.INV(RAND(),Inputs!$D$39,Inputs!$C$39)))-'Year Schedule'!$K$28+'Year Schedule'!$L$28)</f>
        <v>#VALUE!</v>
      </c>
      <c r="AB346" s="0" t="e">
        <f aca="true">MAX(0,AA346*(1+(_xlfn.NORM.INV(RAND(),Inputs!$D$39,Inputs!$C$39)))-'Year Schedule'!$K$29+'Year Schedule'!$L$29)</f>
        <v>#VALUE!</v>
      </c>
      <c r="AC346" s="0" t="e">
        <f aca="true">MAX(0,AB346*(1+(_xlfn.NORM.INV(RAND(),Inputs!$D$39,Inputs!$C$39)))-'Year Schedule'!$K$30+'Year Schedule'!$L$30)</f>
        <v>#VALUE!</v>
      </c>
      <c r="AD346" s="0" t="e">
        <f aca="true">MAX(0,AC346*(1+(_xlfn.NORM.INV(RAND(),Inputs!$D$39,Inputs!$C$39)))-'Year Schedule'!$K$31+'Year Schedule'!$L$31)</f>
        <v>#VALUE!</v>
      </c>
      <c r="AE346" s="0" t="e">
        <f aca="true">MAX(0,AD346*(1+(_xlfn.NORM.INV(RAND(),Inputs!$D$39,Inputs!$C$39)))-'Year Schedule'!$K$32+'Year Schedule'!$L$32)</f>
        <v>#VALUE!</v>
      </c>
      <c r="AF346" s="0" t="e">
        <f aca="true">MAX(0,AE346*(1+(_xlfn.NORM.INV(RAND(),Inputs!$D$39,Inputs!$C$39)))-'Year Schedule'!$K$33+'Year Schedule'!$L$33)</f>
        <v>#VALUE!</v>
      </c>
      <c r="AG346" s="0" t="e">
        <f aca="true">MAX(0,AF346*(1+(_xlfn.NORM.INV(RAND(),Inputs!$D$39,Inputs!$C$39)))-'Year Schedule'!$K$34+'Year Schedule'!$L$34)</f>
        <v>#VALUE!</v>
      </c>
      <c r="AH346" s="0" t="e">
        <f aca="true">MAX(0,AG346*(1+(_xlfn.NORM.INV(RAND(),Inputs!$D$39,Inputs!$C$39)))-'Year Schedule'!$K$35+'Year Schedule'!$L$35)</f>
        <v>#VALUE!</v>
      </c>
      <c r="AI346" s="0" t="e">
        <f aca="true">MAX(0,AH346*(1+(_xlfn.NORM.INV(RAND(),Inputs!$D$39,Inputs!$C$39)))-'Year Schedule'!$K$36+'Year Schedule'!$L$36)</f>
        <v>#VALUE!</v>
      </c>
      <c r="AJ346" s="0" t="e">
        <f aca="true">MAX(0,AI346*(1+(_xlfn.NORM.INV(RAND(),Inputs!$D$39,Inputs!$C$39)))-'Year Schedule'!$K$37+'Year Schedule'!$L$37)</f>
        <v>#VALUE!</v>
      </c>
      <c r="AK346" s="0" t="e">
        <f aca="true">MAX(0,AJ346*(1+(_xlfn.NORM.INV(RAND(),Inputs!$D$39,Inputs!$C$39)))-'Year Schedule'!$K$38+'Year Schedule'!$L$38)</f>
        <v>#VALUE!</v>
      </c>
      <c r="AL346" s="0" t="e">
        <f aca="true">MAX(0,AK346*(1+(_xlfn.NORM.INV(RAND(),Inputs!$D$39,Inputs!$C$39)))-'Year Schedule'!$K$39+'Year Schedule'!$L$39)</f>
        <v>#VALUE!</v>
      </c>
      <c r="AM346" s="0" t="e">
        <f aca="true">MAX(0,AL346*(1+(_xlfn.NORM.INV(RAND(),Inputs!$D$39,Inputs!$C$39)))-'Year Schedule'!$K$40+'Year Schedule'!$L$40)</f>
        <v>#VALUE!</v>
      </c>
      <c r="AN346" s="0" t="e">
        <f aca="true">MAX(0,AM346*(1+(_xlfn.NORM.INV(RAND(),Inputs!$D$39,Inputs!$C$39)))-'Year Schedule'!$K$41+'Year Schedule'!$L$41)</f>
        <v>#VALUE!</v>
      </c>
      <c r="AO346" s="0" t="e">
        <f aca="true">MAX(0,AN346*(1+(_xlfn.NORM.INV(RAND(),Inputs!$D$39,Inputs!$C$39)))-'Year Schedule'!$K$42+'Year Schedule'!$L$42)</f>
        <v>#VALUE!</v>
      </c>
      <c r="AP346" s="0" t="e">
        <f aca="true">MAX(0,AO346*(1+(_xlfn.NORM.INV(RAND(),Inputs!$D$39,Inputs!$C$39)))-'Year Schedule'!$K$43+'Year Schedule'!$L$43)</f>
        <v>#VALUE!</v>
      </c>
      <c r="AQ346" s="0" t="e">
        <f aca="true">MAX(0,AP346*(1+(_xlfn.NORM.INV(RAND(),Inputs!$D$39,Inputs!$C$39)))-'Year Schedule'!$K$44+'Year Schedule'!$L$44)</f>
        <v>#VALUE!</v>
      </c>
      <c r="AR346" s="0" t="e">
        <f aca="true">MAX(0,AQ346*(1+(_xlfn.NORM.INV(RAND(),Inputs!$D$39,Inputs!$C$39)))-'Year Schedule'!$K$45+'Year Schedule'!$L$45)</f>
        <v>#VALUE!</v>
      </c>
      <c r="AS346" s="0" t="e">
        <f aca="true">MAX(0,AR346*(1+(_xlfn.NORM.INV(RAND(),Inputs!$D$39,Inputs!$C$39)))-'Year Schedule'!$K$46+'Year Schedule'!$L$46)</f>
        <v>#VALUE!</v>
      </c>
      <c r="AT346" s="0" t="e">
        <f aca="true">MAX(0,AS346*(1+(_xlfn.NORM.INV(RAND(),Inputs!$D$39,Inputs!$C$39)))-'Year Schedule'!$K$47+'Year Schedule'!$L$47)</f>
        <v>#VALUE!</v>
      </c>
      <c r="AU346" s="0" t="e">
        <f aca="true">MAX(0,AT346*(1+(_xlfn.NORM.INV(RAND(),Inputs!$D$39,Inputs!$C$39)))-'Year Schedule'!$K$48+'Year Schedule'!$L$48)</f>
        <v>#VALUE!</v>
      </c>
      <c r="AV346" s="0" t="e">
        <f aca="true">MAX(0,AU346*(1+(_xlfn.NORM.INV(RAND(),Inputs!$D$39,Inputs!$C$39)))-'Year Schedule'!$K$49+'Year Schedule'!$L$49)</f>
        <v>#VALUE!</v>
      </c>
      <c r="AW346" s="0" t="e">
        <f aca="true">MAX(0,AV346*(1+(_xlfn.NORM.INV(RAND(),Inputs!$D$39,Inputs!$C$39)))-'Year Schedule'!$K$50+'Year Schedule'!$L$50)</f>
        <v>#VALUE!</v>
      </c>
      <c r="AX346" s="0" t="e">
        <f aca="true">MAX(0,AW346*(1+(_xlfn.NORM.INV(RAND(),Inputs!$D$39,Inputs!$C$39)))-'Year Schedule'!$K$51+'Year Schedule'!$L$51)</f>
        <v>#VALUE!</v>
      </c>
      <c r="AY346" s="0" t="e">
        <f aca="true">MAX(0,AX346*(1+(_xlfn.NORM.INV(RAND(),Inputs!$D$39,Inputs!$C$39)))-'Year Schedule'!$K$52+'Year Schedule'!$L$52)</f>
        <v>#VALUE!</v>
      </c>
      <c r="AZ346" s="0" t="e">
        <f aca="true">MAX(0,AY346*(1+(_xlfn.NORM.INV(RAND(),Inputs!$D$39,Inputs!$C$39)))-'Year Schedule'!$K$53+'Year Schedule'!$L$53)</f>
        <v>#VALUE!</v>
      </c>
      <c r="BA346" s="0" t="e">
        <f aca="false">INDEX(C346:AZ346,1,Inputs!$C$6)</f>
        <v>#VALUE!</v>
      </c>
      <c r="BB346" s="0" t="n">
        <f aca="false">IFERROR(EXP(SUMPRODUCT(LN((C346:INDEX(C346:AZ346,1,Inputs!$C$6)+$C$1004:INDEX($C$1004:$AZ$1004,1,Inputs!$C$6))/B346:INDEX(B346:AY346,1,Inputs!$C$6)))/Inputs!$C$6)-1,-1)</f>
        <v>-1</v>
      </c>
    </row>
    <row r="347" customFormat="false" ht="15" hidden="false" customHeight="true" outlineLevel="0" collapsed="false">
      <c r="A347" s="0" t="n">
        <v>345</v>
      </c>
      <c r="B347" s="177" t="n">
        <f aca="false">Inputs!$C$38</f>
        <v>0</v>
      </c>
      <c r="C347" s="0" t="e">
        <f aca="true">MAX(0,B347*(1+(_xlfn.NORM.INV(RAND(),Inputs!$D$39,Inputs!$C$39)))-'Year Schedule'!$K$4+'Year Schedule'!$L$4)</f>
        <v>#VALUE!</v>
      </c>
      <c r="D347" s="0" t="e">
        <f aca="true">MAX(0,C347*(1+(_xlfn.NORM.INV(RAND(),Inputs!$D$39,Inputs!$C$39)))-'Year Schedule'!$K$5+'Year Schedule'!$L$5)</f>
        <v>#VALUE!</v>
      </c>
      <c r="E347" s="0" t="e">
        <f aca="true">MAX(0,D347*(1+(_xlfn.NORM.INV(RAND(),Inputs!$D$39,Inputs!$C$39)))-'Year Schedule'!$K$6+'Year Schedule'!$L$6)</f>
        <v>#VALUE!</v>
      </c>
      <c r="F347" s="0" t="e">
        <f aca="true">MAX(0,E347*(1+(_xlfn.NORM.INV(RAND(),Inputs!$D$39,Inputs!$C$39)))-'Year Schedule'!$K$7+'Year Schedule'!$L$7)</f>
        <v>#VALUE!</v>
      </c>
      <c r="G347" s="0" t="e">
        <f aca="true">MAX(0,F347*(1+(_xlfn.NORM.INV(RAND(),Inputs!$D$39,Inputs!$C$39)))-'Year Schedule'!$K$8+'Year Schedule'!$L$8)</f>
        <v>#VALUE!</v>
      </c>
      <c r="H347" s="0" t="e">
        <f aca="true">MAX(0,G347*(1+(_xlfn.NORM.INV(RAND(),Inputs!$D$39,Inputs!$C$39)))-'Year Schedule'!$K$9+'Year Schedule'!$L$9)</f>
        <v>#VALUE!</v>
      </c>
      <c r="I347" s="0" t="e">
        <f aca="true">MAX(0,H347*(1+(_xlfn.NORM.INV(RAND(),Inputs!$D$39,Inputs!$C$39)))-'Year Schedule'!$K$10+'Year Schedule'!$L$10)</f>
        <v>#VALUE!</v>
      </c>
      <c r="J347" s="0" t="e">
        <f aca="true">MAX(0,I347*(1+(_xlfn.NORM.INV(RAND(),Inputs!$D$39,Inputs!$C$39)))-'Year Schedule'!$K$11+'Year Schedule'!$L$11)</f>
        <v>#VALUE!</v>
      </c>
      <c r="K347" s="0" t="e">
        <f aca="true">MAX(0,J347*(1+(_xlfn.NORM.INV(RAND(),Inputs!$D$39,Inputs!$C$39)))-'Year Schedule'!$K$12+'Year Schedule'!$L$12)</f>
        <v>#VALUE!</v>
      </c>
      <c r="L347" s="0" t="e">
        <f aca="true">MAX(0,K347*(1+(_xlfn.NORM.INV(RAND(),Inputs!$D$39,Inputs!$C$39)))-'Year Schedule'!$K$13+'Year Schedule'!$L$13)</f>
        <v>#VALUE!</v>
      </c>
      <c r="M347" s="0" t="e">
        <f aca="true">MAX(0,L347*(1+(_xlfn.NORM.INV(RAND(),Inputs!$D$39,Inputs!$C$39)))-'Year Schedule'!$K$14+'Year Schedule'!$L$14)</f>
        <v>#VALUE!</v>
      </c>
      <c r="N347" s="0" t="e">
        <f aca="true">MAX(0,M347*(1+(_xlfn.NORM.INV(RAND(),Inputs!$D$39,Inputs!$C$39)))-'Year Schedule'!$K$15+'Year Schedule'!$L$15)</f>
        <v>#VALUE!</v>
      </c>
      <c r="O347" s="0" t="e">
        <f aca="true">MAX(0,N347*(1+(_xlfn.NORM.INV(RAND(),Inputs!$D$39,Inputs!$C$39)))-'Year Schedule'!$K$16+'Year Schedule'!$L$16)</f>
        <v>#VALUE!</v>
      </c>
      <c r="P347" s="0" t="e">
        <f aca="true">MAX(0,O347*(1+(_xlfn.NORM.INV(RAND(),Inputs!$D$39,Inputs!$C$39)))-'Year Schedule'!$K$17+'Year Schedule'!$L$17)</f>
        <v>#VALUE!</v>
      </c>
      <c r="Q347" s="0" t="e">
        <f aca="true">MAX(0,P347*(1+(_xlfn.NORM.INV(RAND(),Inputs!$D$39,Inputs!$C$39)))-'Year Schedule'!$K$18+'Year Schedule'!$L$18)</f>
        <v>#VALUE!</v>
      </c>
      <c r="R347" s="0" t="e">
        <f aca="true">MAX(0,Q347*(1+(_xlfn.NORM.INV(RAND(),Inputs!$D$39,Inputs!$C$39)))-'Year Schedule'!$K$19+'Year Schedule'!$L$19)</f>
        <v>#VALUE!</v>
      </c>
      <c r="S347" s="0" t="e">
        <f aca="true">MAX(0,R347*(1+(_xlfn.NORM.INV(RAND(),Inputs!$D$39,Inputs!$C$39)))-'Year Schedule'!$K$20+'Year Schedule'!$L$20)</f>
        <v>#VALUE!</v>
      </c>
      <c r="T347" s="0" t="e">
        <f aca="true">MAX(0,S347*(1+(_xlfn.NORM.INV(RAND(),Inputs!$D$39,Inputs!$C$39)))-'Year Schedule'!$K$21+'Year Schedule'!$L$21)</f>
        <v>#VALUE!</v>
      </c>
      <c r="U347" s="0" t="e">
        <f aca="true">MAX(0,T347*(1+(_xlfn.NORM.INV(RAND(),Inputs!$D$39,Inputs!$C$39)))-'Year Schedule'!$K$22+'Year Schedule'!$L$22)</f>
        <v>#VALUE!</v>
      </c>
      <c r="V347" s="0" t="e">
        <f aca="true">MAX(0,U347*(1+(_xlfn.NORM.INV(RAND(),Inputs!$D$39,Inputs!$C$39)))-'Year Schedule'!$K$23+'Year Schedule'!$L$23)</f>
        <v>#VALUE!</v>
      </c>
      <c r="W347" s="0" t="e">
        <f aca="true">MAX(0,V347*(1+(_xlfn.NORM.INV(RAND(),Inputs!$D$39,Inputs!$C$39)))-'Year Schedule'!$K$24+'Year Schedule'!$L$24)</f>
        <v>#VALUE!</v>
      </c>
      <c r="X347" s="0" t="e">
        <f aca="true">MAX(0,W347*(1+(_xlfn.NORM.INV(RAND(),Inputs!$D$39,Inputs!$C$39)))-'Year Schedule'!$K$25+'Year Schedule'!$L$25)</f>
        <v>#VALUE!</v>
      </c>
      <c r="Y347" s="0" t="e">
        <f aca="true">MAX(0,X347*(1+(_xlfn.NORM.INV(RAND(),Inputs!$D$39,Inputs!$C$39)))-'Year Schedule'!$K$26+'Year Schedule'!$L$26)</f>
        <v>#VALUE!</v>
      </c>
      <c r="Z347" s="0" t="e">
        <f aca="true">MAX(0,Y347*(1+(_xlfn.NORM.INV(RAND(),Inputs!$D$39,Inputs!$C$39)))-'Year Schedule'!$K$27+'Year Schedule'!$L$27)</f>
        <v>#VALUE!</v>
      </c>
      <c r="AA347" s="0" t="e">
        <f aca="true">MAX(0,Z347*(1+(_xlfn.NORM.INV(RAND(),Inputs!$D$39,Inputs!$C$39)))-'Year Schedule'!$K$28+'Year Schedule'!$L$28)</f>
        <v>#VALUE!</v>
      </c>
      <c r="AB347" s="0" t="e">
        <f aca="true">MAX(0,AA347*(1+(_xlfn.NORM.INV(RAND(),Inputs!$D$39,Inputs!$C$39)))-'Year Schedule'!$K$29+'Year Schedule'!$L$29)</f>
        <v>#VALUE!</v>
      </c>
      <c r="AC347" s="0" t="e">
        <f aca="true">MAX(0,AB347*(1+(_xlfn.NORM.INV(RAND(),Inputs!$D$39,Inputs!$C$39)))-'Year Schedule'!$K$30+'Year Schedule'!$L$30)</f>
        <v>#VALUE!</v>
      </c>
      <c r="AD347" s="0" t="e">
        <f aca="true">MAX(0,AC347*(1+(_xlfn.NORM.INV(RAND(),Inputs!$D$39,Inputs!$C$39)))-'Year Schedule'!$K$31+'Year Schedule'!$L$31)</f>
        <v>#VALUE!</v>
      </c>
      <c r="AE347" s="0" t="e">
        <f aca="true">MAX(0,AD347*(1+(_xlfn.NORM.INV(RAND(),Inputs!$D$39,Inputs!$C$39)))-'Year Schedule'!$K$32+'Year Schedule'!$L$32)</f>
        <v>#VALUE!</v>
      </c>
      <c r="AF347" s="0" t="e">
        <f aca="true">MAX(0,AE347*(1+(_xlfn.NORM.INV(RAND(),Inputs!$D$39,Inputs!$C$39)))-'Year Schedule'!$K$33+'Year Schedule'!$L$33)</f>
        <v>#VALUE!</v>
      </c>
      <c r="AG347" s="0" t="e">
        <f aca="true">MAX(0,AF347*(1+(_xlfn.NORM.INV(RAND(),Inputs!$D$39,Inputs!$C$39)))-'Year Schedule'!$K$34+'Year Schedule'!$L$34)</f>
        <v>#VALUE!</v>
      </c>
      <c r="AH347" s="0" t="e">
        <f aca="true">MAX(0,AG347*(1+(_xlfn.NORM.INV(RAND(),Inputs!$D$39,Inputs!$C$39)))-'Year Schedule'!$K$35+'Year Schedule'!$L$35)</f>
        <v>#VALUE!</v>
      </c>
      <c r="AI347" s="0" t="e">
        <f aca="true">MAX(0,AH347*(1+(_xlfn.NORM.INV(RAND(),Inputs!$D$39,Inputs!$C$39)))-'Year Schedule'!$K$36+'Year Schedule'!$L$36)</f>
        <v>#VALUE!</v>
      </c>
      <c r="AJ347" s="0" t="e">
        <f aca="true">MAX(0,AI347*(1+(_xlfn.NORM.INV(RAND(),Inputs!$D$39,Inputs!$C$39)))-'Year Schedule'!$K$37+'Year Schedule'!$L$37)</f>
        <v>#VALUE!</v>
      </c>
      <c r="AK347" s="0" t="e">
        <f aca="true">MAX(0,AJ347*(1+(_xlfn.NORM.INV(RAND(),Inputs!$D$39,Inputs!$C$39)))-'Year Schedule'!$K$38+'Year Schedule'!$L$38)</f>
        <v>#VALUE!</v>
      </c>
      <c r="AL347" s="0" t="e">
        <f aca="true">MAX(0,AK347*(1+(_xlfn.NORM.INV(RAND(),Inputs!$D$39,Inputs!$C$39)))-'Year Schedule'!$K$39+'Year Schedule'!$L$39)</f>
        <v>#VALUE!</v>
      </c>
      <c r="AM347" s="0" t="e">
        <f aca="true">MAX(0,AL347*(1+(_xlfn.NORM.INV(RAND(),Inputs!$D$39,Inputs!$C$39)))-'Year Schedule'!$K$40+'Year Schedule'!$L$40)</f>
        <v>#VALUE!</v>
      </c>
      <c r="AN347" s="0" t="e">
        <f aca="true">MAX(0,AM347*(1+(_xlfn.NORM.INV(RAND(),Inputs!$D$39,Inputs!$C$39)))-'Year Schedule'!$K$41+'Year Schedule'!$L$41)</f>
        <v>#VALUE!</v>
      </c>
      <c r="AO347" s="0" t="e">
        <f aca="true">MAX(0,AN347*(1+(_xlfn.NORM.INV(RAND(),Inputs!$D$39,Inputs!$C$39)))-'Year Schedule'!$K$42+'Year Schedule'!$L$42)</f>
        <v>#VALUE!</v>
      </c>
      <c r="AP347" s="0" t="e">
        <f aca="true">MAX(0,AO347*(1+(_xlfn.NORM.INV(RAND(),Inputs!$D$39,Inputs!$C$39)))-'Year Schedule'!$K$43+'Year Schedule'!$L$43)</f>
        <v>#VALUE!</v>
      </c>
      <c r="AQ347" s="0" t="e">
        <f aca="true">MAX(0,AP347*(1+(_xlfn.NORM.INV(RAND(),Inputs!$D$39,Inputs!$C$39)))-'Year Schedule'!$K$44+'Year Schedule'!$L$44)</f>
        <v>#VALUE!</v>
      </c>
      <c r="AR347" s="0" t="e">
        <f aca="true">MAX(0,AQ347*(1+(_xlfn.NORM.INV(RAND(),Inputs!$D$39,Inputs!$C$39)))-'Year Schedule'!$K$45+'Year Schedule'!$L$45)</f>
        <v>#VALUE!</v>
      </c>
      <c r="AS347" s="0" t="e">
        <f aca="true">MAX(0,AR347*(1+(_xlfn.NORM.INV(RAND(),Inputs!$D$39,Inputs!$C$39)))-'Year Schedule'!$K$46+'Year Schedule'!$L$46)</f>
        <v>#VALUE!</v>
      </c>
      <c r="AT347" s="0" t="e">
        <f aca="true">MAX(0,AS347*(1+(_xlfn.NORM.INV(RAND(),Inputs!$D$39,Inputs!$C$39)))-'Year Schedule'!$K$47+'Year Schedule'!$L$47)</f>
        <v>#VALUE!</v>
      </c>
      <c r="AU347" s="0" t="e">
        <f aca="true">MAX(0,AT347*(1+(_xlfn.NORM.INV(RAND(),Inputs!$D$39,Inputs!$C$39)))-'Year Schedule'!$K$48+'Year Schedule'!$L$48)</f>
        <v>#VALUE!</v>
      </c>
      <c r="AV347" s="0" t="e">
        <f aca="true">MAX(0,AU347*(1+(_xlfn.NORM.INV(RAND(),Inputs!$D$39,Inputs!$C$39)))-'Year Schedule'!$K$49+'Year Schedule'!$L$49)</f>
        <v>#VALUE!</v>
      </c>
      <c r="AW347" s="0" t="e">
        <f aca="true">MAX(0,AV347*(1+(_xlfn.NORM.INV(RAND(),Inputs!$D$39,Inputs!$C$39)))-'Year Schedule'!$K$50+'Year Schedule'!$L$50)</f>
        <v>#VALUE!</v>
      </c>
      <c r="AX347" s="0" t="e">
        <f aca="true">MAX(0,AW347*(1+(_xlfn.NORM.INV(RAND(),Inputs!$D$39,Inputs!$C$39)))-'Year Schedule'!$K$51+'Year Schedule'!$L$51)</f>
        <v>#VALUE!</v>
      </c>
      <c r="AY347" s="0" t="e">
        <f aca="true">MAX(0,AX347*(1+(_xlfn.NORM.INV(RAND(),Inputs!$D$39,Inputs!$C$39)))-'Year Schedule'!$K$52+'Year Schedule'!$L$52)</f>
        <v>#VALUE!</v>
      </c>
      <c r="AZ347" s="0" t="e">
        <f aca="true">MAX(0,AY347*(1+(_xlfn.NORM.INV(RAND(),Inputs!$D$39,Inputs!$C$39)))-'Year Schedule'!$K$53+'Year Schedule'!$L$53)</f>
        <v>#VALUE!</v>
      </c>
      <c r="BA347" s="0" t="e">
        <f aca="false">INDEX(C347:AZ347,1,Inputs!$C$6)</f>
        <v>#VALUE!</v>
      </c>
      <c r="BB347" s="0" t="n">
        <f aca="false">IFERROR(EXP(SUMPRODUCT(LN((C347:INDEX(C347:AZ347,1,Inputs!$C$6)+$C$1004:INDEX($C$1004:$AZ$1004,1,Inputs!$C$6))/B347:INDEX(B347:AY347,1,Inputs!$C$6)))/Inputs!$C$6)-1,-1)</f>
        <v>-1</v>
      </c>
    </row>
    <row r="348" customFormat="false" ht="15" hidden="false" customHeight="true" outlineLevel="0" collapsed="false">
      <c r="A348" s="0" t="n">
        <v>346</v>
      </c>
      <c r="B348" s="177" t="n">
        <f aca="false">Inputs!$C$38</f>
        <v>0</v>
      </c>
      <c r="C348" s="0" t="e">
        <f aca="true">MAX(0,B348*(1+(_xlfn.NORM.INV(RAND(),Inputs!$D$39,Inputs!$C$39)))-'Year Schedule'!$K$4+'Year Schedule'!$L$4)</f>
        <v>#VALUE!</v>
      </c>
      <c r="D348" s="0" t="e">
        <f aca="true">MAX(0,C348*(1+(_xlfn.NORM.INV(RAND(),Inputs!$D$39,Inputs!$C$39)))-'Year Schedule'!$K$5+'Year Schedule'!$L$5)</f>
        <v>#VALUE!</v>
      </c>
      <c r="E348" s="0" t="e">
        <f aca="true">MAX(0,D348*(1+(_xlfn.NORM.INV(RAND(),Inputs!$D$39,Inputs!$C$39)))-'Year Schedule'!$K$6+'Year Schedule'!$L$6)</f>
        <v>#VALUE!</v>
      </c>
      <c r="F348" s="0" t="e">
        <f aca="true">MAX(0,E348*(1+(_xlfn.NORM.INV(RAND(),Inputs!$D$39,Inputs!$C$39)))-'Year Schedule'!$K$7+'Year Schedule'!$L$7)</f>
        <v>#VALUE!</v>
      </c>
      <c r="G348" s="0" t="e">
        <f aca="true">MAX(0,F348*(1+(_xlfn.NORM.INV(RAND(),Inputs!$D$39,Inputs!$C$39)))-'Year Schedule'!$K$8+'Year Schedule'!$L$8)</f>
        <v>#VALUE!</v>
      </c>
      <c r="H348" s="0" t="e">
        <f aca="true">MAX(0,G348*(1+(_xlfn.NORM.INV(RAND(),Inputs!$D$39,Inputs!$C$39)))-'Year Schedule'!$K$9+'Year Schedule'!$L$9)</f>
        <v>#VALUE!</v>
      </c>
      <c r="I348" s="0" t="e">
        <f aca="true">MAX(0,H348*(1+(_xlfn.NORM.INV(RAND(),Inputs!$D$39,Inputs!$C$39)))-'Year Schedule'!$K$10+'Year Schedule'!$L$10)</f>
        <v>#VALUE!</v>
      </c>
      <c r="J348" s="0" t="e">
        <f aca="true">MAX(0,I348*(1+(_xlfn.NORM.INV(RAND(),Inputs!$D$39,Inputs!$C$39)))-'Year Schedule'!$K$11+'Year Schedule'!$L$11)</f>
        <v>#VALUE!</v>
      </c>
      <c r="K348" s="0" t="e">
        <f aca="true">MAX(0,J348*(1+(_xlfn.NORM.INV(RAND(),Inputs!$D$39,Inputs!$C$39)))-'Year Schedule'!$K$12+'Year Schedule'!$L$12)</f>
        <v>#VALUE!</v>
      </c>
      <c r="L348" s="0" t="e">
        <f aca="true">MAX(0,K348*(1+(_xlfn.NORM.INV(RAND(),Inputs!$D$39,Inputs!$C$39)))-'Year Schedule'!$K$13+'Year Schedule'!$L$13)</f>
        <v>#VALUE!</v>
      </c>
      <c r="M348" s="0" t="e">
        <f aca="true">MAX(0,L348*(1+(_xlfn.NORM.INV(RAND(),Inputs!$D$39,Inputs!$C$39)))-'Year Schedule'!$K$14+'Year Schedule'!$L$14)</f>
        <v>#VALUE!</v>
      </c>
      <c r="N348" s="0" t="e">
        <f aca="true">MAX(0,M348*(1+(_xlfn.NORM.INV(RAND(),Inputs!$D$39,Inputs!$C$39)))-'Year Schedule'!$K$15+'Year Schedule'!$L$15)</f>
        <v>#VALUE!</v>
      </c>
      <c r="O348" s="0" t="e">
        <f aca="true">MAX(0,N348*(1+(_xlfn.NORM.INV(RAND(),Inputs!$D$39,Inputs!$C$39)))-'Year Schedule'!$K$16+'Year Schedule'!$L$16)</f>
        <v>#VALUE!</v>
      </c>
      <c r="P348" s="0" t="e">
        <f aca="true">MAX(0,O348*(1+(_xlfn.NORM.INV(RAND(),Inputs!$D$39,Inputs!$C$39)))-'Year Schedule'!$K$17+'Year Schedule'!$L$17)</f>
        <v>#VALUE!</v>
      </c>
      <c r="Q348" s="0" t="e">
        <f aca="true">MAX(0,P348*(1+(_xlfn.NORM.INV(RAND(),Inputs!$D$39,Inputs!$C$39)))-'Year Schedule'!$K$18+'Year Schedule'!$L$18)</f>
        <v>#VALUE!</v>
      </c>
      <c r="R348" s="0" t="e">
        <f aca="true">MAX(0,Q348*(1+(_xlfn.NORM.INV(RAND(),Inputs!$D$39,Inputs!$C$39)))-'Year Schedule'!$K$19+'Year Schedule'!$L$19)</f>
        <v>#VALUE!</v>
      </c>
      <c r="S348" s="0" t="e">
        <f aca="true">MAX(0,R348*(1+(_xlfn.NORM.INV(RAND(),Inputs!$D$39,Inputs!$C$39)))-'Year Schedule'!$K$20+'Year Schedule'!$L$20)</f>
        <v>#VALUE!</v>
      </c>
      <c r="T348" s="0" t="e">
        <f aca="true">MAX(0,S348*(1+(_xlfn.NORM.INV(RAND(),Inputs!$D$39,Inputs!$C$39)))-'Year Schedule'!$K$21+'Year Schedule'!$L$21)</f>
        <v>#VALUE!</v>
      </c>
      <c r="U348" s="0" t="e">
        <f aca="true">MAX(0,T348*(1+(_xlfn.NORM.INV(RAND(),Inputs!$D$39,Inputs!$C$39)))-'Year Schedule'!$K$22+'Year Schedule'!$L$22)</f>
        <v>#VALUE!</v>
      </c>
      <c r="V348" s="0" t="e">
        <f aca="true">MAX(0,U348*(1+(_xlfn.NORM.INV(RAND(),Inputs!$D$39,Inputs!$C$39)))-'Year Schedule'!$K$23+'Year Schedule'!$L$23)</f>
        <v>#VALUE!</v>
      </c>
      <c r="W348" s="0" t="e">
        <f aca="true">MAX(0,V348*(1+(_xlfn.NORM.INV(RAND(),Inputs!$D$39,Inputs!$C$39)))-'Year Schedule'!$K$24+'Year Schedule'!$L$24)</f>
        <v>#VALUE!</v>
      </c>
      <c r="X348" s="0" t="e">
        <f aca="true">MAX(0,W348*(1+(_xlfn.NORM.INV(RAND(),Inputs!$D$39,Inputs!$C$39)))-'Year Schedule'!$K$25+'Year Schedule'!$L$25)</f>
        <v>#VALUE!</v>
      </c>
      <c r="Y348" s="0" t="e">
        <f aca="true">MAX(0,X348*(1+(_xlfn.NORM.INV(RAND(),Inputs!$D$39,Inputs!$C$39)))-'Year Schedule'!$K$26+'Year Schedule'!$L$26)</f>
        <v>#VALUE!</v>
      </c>
      <c r="Z348" s="0" t="e">
        <f aca="true">MAX(0,Y348*(1+(_xlfn.NORM.INV(RAND(),Inputs!$D$39,Inputs!$C$39)))-'Year Schedule'!$K$27+'Year Schedule'!$L$27)</f>
        <v>#VALUE!</v>
      </c>
      <c r="AA348" s="0" t="e">
        <f aca="true">MAX(0,Z348*(1+(_xlfn.NORM.INV(RAND(),Inputs!$D$39,Inputs!$C$39)))-'Year Schedule'!$K$28+'Year Schedule'!$L$28)</f>
        <v>#VALUE!</v>
      </c>
      <c r="AB348" s="0" t="e">
        <f aca="true">MAX(0,AA348*(1+(_xlfn.NORM.INV(RAND(),Inputs!$D$39,Inputs!$C$39)))-'Year Schedule'!$K$29+'Year Schedule'!$L$29)</f>
        <v>#VALUE!</v>
      </c>
      <c r="AC348" s="0" t="e">
        <f aca="true">MAX(0,AB348*(1+(_xlfn.NORM.INV(RAND(),Inputs!$D$39,Inputs!$C$39)))-'Year Schedule'!$K$30+'Year Schedule'!$L$30)</f>
        <v>#VALUE!</v>
      </c>
      <c r="AD348" s="0" t="e">
        <f aca="true">MAX(0,AC348*(1+(_xlfn.NORM.INV(RAND(),Inputs!$D$39,Inputs!$C$39)))-'Year Schedule'!$K$31+'Year Schedule'!$L$31)</f>
        <v>#VALUE!</v>
      </c>
      <c r="AE348" s="0" t="e">
        <f aca="true">MAX(0,AD348*(1+(_xlfn.NORM.INV(RAND(),Inputs!$D$39,Inputs!$C$39)))-'Year Schedule'!$K$32+'Year Schedule'!$L$32)</f>
        <v>#VALUE!</v>
      </c>
      <c r="AF348" s="0" t="e">
        <f aca="true">MAX(0,AE348*(1+(_xlfn.NORM.INV(RAND(),Inputs!$D$39,Inputs!$C$39)))-'Year Schedule'!$K$33+'Year Schedule'!$L$33)</f>
        <v>#VALUE!</v>
      </c>
      <c r="AG348" s="0" t="e">
        <f aca="true">MAX(0,AF348*(1+(_xlfn.NORM.INV(RAND(),Inputs!$D$39,Inputs!$C$39)))-'Year Schedule'!$K$34+'Year Schedule'!$L$34)</f>
        <v>#VALUE!</v>
      </c>
      <c r="AH348" s="0" t="e">
        <f aca="true">MAX(0,AG348*(1+(_xlfn.NORM.INV(RAND(),Inputs!$D$39,Inputs!$C$39)))-'Year Schedule'!$K$35+'Year Schedule'!$L$35)</f>
        <v>#VALUE!</v>
      </c>
      <c r="AI348" s="0" t="e">
        <f aca="true">MAX(0,AH348*(1+(_xlfn.NORM.INV(RAND(),Inputs!$D$39,Inputs!$C$39)))-'Year Schedule'!$K$36+'Year Schedule'!$L$36)</f>
        <v>#VALUE!</v>
      </c>
      <c r="AJ348" s="0" t="e">
        <f aca="true">MAX(0,AI348*(1+(_xlfn.NORM.INV(RAND(),Inputs!$D$39,Inputs!$C$39)))-'Year Schedule'!$K$37+'Year Schedule'!$L$37)</f>
        <v>#VALUE!</v>
      </c>
      <c r="AK348" s="0" t="e">
        <f aca="true">MAX(0,AJ348*(1+(_xlfn.NORM.INV(RAND(),Inputs!$D$39,Inputs!$C$39)))-'Year Schedule'!$K$38+'Year Schedule'!$L$38)</f>
        <v>#VALUE!</v>
      </c>
      <c r="AL348" s="0" t="e">
        <f aca="true">MAX(0,AK348*(1+(_xlfn.NORM.INV(RAND(),Inputs!$D$39,Inputs!$C$39)))-'Year Schedule'!$K$39+'Year Schedule'!$L$39)</f>
        <v>#VALUE!</v>
      </c>
      <c r="AM348" s="0" t="e">
        <f aca="true">MAX(0,AL348*(1+(_xlfn.NORM.INV(RAND(),Inputs!$D$39,Inputs!$C$39)))-'Year Schedule'!$K$40+'Year Schedule'!$L$40)</f>
        <v>#VALUE!</v>
      </c>
      <c r="AN348" s="0" t="e">
        <f aca="true">MAX(0,AM348*(1+(_xlfn.NORM.INV(RAND(),Inputs!$D$39,Inputs!$C$39)))-'Year Schedule'!$K$41+'Year Schedule'!$L$41)</f>
        <v>#VALUE!</v>
      </c>
      <c r="AO348" s="0" t="e">
        <f aca="true">MAX(0,AN348*(1+(_xlfn.NORM.INV(RAND(),Inputs!$D$39,Inputs!$C$39)))-'Year Schedule'!$K$42+'Year Schedule'!$L$42)</f>
        <v>#VALUE!</v>
      </c>
      <c r="AP348" s="0" t="e">
        <f aca="true">MAX(0,AO348*(1+(_xlfn.NORM.INV(RAND(),Inputs!$D$39,Inputs!$C$39)))-'Year Schedule'!$K$43+'Year Schedule'!$L$43)</f>
        <v>#VALUE!</v>
      </c>
      <c r="AQ348" s="0" t="e">
        <f aca="true">MAX(0,AP348*(1+(_xlfn.NORM.INV(RAND(),Inputs!$D$39,Inputs!$C$39)))-'Year Schedule'!$K$44+'Year Schedule'!$L$44)</f>
        <v>#VALUE!</v>
      </c>
      <c r="AR348" s="0" t="e">
        <f aca="true">MAX(0,AQ348*(1+(_xlfn.NORM.INV(RAND(),Inputs!$D$39,Inputs!$C$39)))-'Year Schedule'!$K$45+'Year Schedule'!$L$45)</f>
        <v>#VALUE!</v>
      </c>
      <c r="AS348" s="0" t="e">
        <f aca="true">MAX(0,AR348*(1+(_xlfn.NORM.INV(RAND(),Inputs!$D$39,Inputs!$C$39)))-'Year Schedule'!$K$46+'Year Schedule'!$L$46)</f>
        <v>#VALUE!</v>
      </c>
      <c r="AT348" s="0" t="e">
        <f aca="true">MAX(0,AS348*(1+(_xlfn.NORM.INV(RAND(),Inputs!$D$39,Inputs!$C$39)))-'Year Schedule'!$K$47+'Year Schedule'!$L$47)</f>
        <v>#VALUE!</v>
      </c>
      <c r="AU348" s="0" t="e">
        <f aca="true">MAX(0,AT348*(1+(_xlfn.NORM.INV(RAND(),Inputs!$D$39,Inputs!$C$39)))-'Year Schedule'!$K$48+'Year Schedule'!$L$48)</f>
        <v>#VALUE!</v>
      </c>
      <c r="AV348" s="0" t="e">
        <f aca="true">MAX(0,AU348*(1+(_xlfn.NORM.INV(RAND(),Inputs!$D$39,Inputs!$C$39)))-'Year Schedule'!$K$49+'Year Schedule'!$L$49)</f>
        <v>#VALUE!</v>
      </c>
      <c r="AW348" s="0" t="e">
        <f aca="true">MAX(0,AV348*(1+(_xlfn.NORM.INV(RAND(),Inputs!$D$39,Inputs!$C$39)))-'Year Schedule'!$K$50+'Year Schedule'!$L$50)</f>
        <v>#VALUE!</v>
      </c>
      <c r="AX348" s="0" t="e">
        <f aca="true">MAX(0,AW348*(1+(_xlfn.NORM.INV(RAND(),Inputs!$D$39,Inputs!$C$39)))-'Year Schedule'!$K$51+'Year Schedule'!$L$51)</f>
        <v>#VALUE!</v>
      </c>
      <c r="AY348" s="0" t="e">
        <f aca="true">MAX(0,AX348*(1+(_xlfn.NORM.INV(RAND(),Inputs!$D$39,Inputs!$C$39)))-'Year Schedule'!$K$52+'Year Schedule'!$L$52)</f>
        <v>#VALUE!</v>
      </c>
      <c r="AZ348" s="0" t="e">
        <f aca="true">MAX(0,AY348*(1+(_xlfn.NORM.INV(RAND(),Inputs!$D$39,Inputs!$C$39)))-'Year Schedule'!$K$53+'Year Schedule'!$L$53)</f>
        <v>#VALUE!</v>
      </c>
      <c r="BA348" s="0" t="e">
        <f aca="false">INDEX(C348:AZ348,1,Inputs!$C$6)</f>
        <v>#VALUE!</v>
      </c>
      <c r="BB348" s="0" t="n">
        <f aca="false">IFERROR(EXP(SUMPRODUCT(LN((C348:INDEX(C348:AZ348,1,Inputs!$C$6)+$C$1004:INDEX($C$1004:$AZ$1004,1,Inputs!$C$6))/B348:INDEX(B348:AY348,1,Inputs!$C$6)))/Inputs!$C$6)-1,-1)</f>
        <v>-1</v>
      </c>
    </row>
    <row r="349" customFormat="false" ht="15" hidden="false" customHeight="true" outlineLevel="0" collapsed="false">
      <c r="A349" s="0" t="n">
        <v>347</v>
      </c>
      <c r="B349" s="177" t="n">
        <f aca="false">Inputs!$C$38</f>
        <v>0</v>
      </c>
      <c r="C349" s="0" t="e">
        <f aca="true">MAX(0,B349*(1+(_xlfn.NORM.INV(RAND(),Inputs!$D$39,Inputs!$C$39)))-'Year Schedule'!$K$4+'Year Schedule'!$L$4)</f>
        <v>#VALUE!</v>
      </c>
      <c r="D349" s="0" t="e">
        <f aca="true">MAX(0,C349*(1+(_xlfn.NORM.INV(RAND(),Inputs!$D$39,Inputs!$C$39)))-'Year Schedule'!$K$5+'Year Schedule'!$L$5)</f>
        <v>#VALUE!</v>
      </c>
      <c r="E349" s="0" t="e">
        <f aca="true">MAX(0,D349*(1+(_xlfn.NORM.INV(RAND(),Inputs!$D$39,Inputs!$C$39)))-'Year Schedule'!$K$6+'Year Schedule'!$L$6)</f>
        <v>#VALUE!</v>
      </c>
      <c r="F349" s="0" t="e">
        <f aca="true">MAX(0,E349*(1+(_xlfn.NORM.INV(RAND(),Inputs!$D$39,Inputs!$C$39)))-'Year Schedule'!$K$7+'Year Schedule'!$L$7)</f>
        <v>#VALUE!</v>
      </c>
      <c r="G349" s="0" t="e">
        <f aca="true">MAX(0,F349*(1+(_xlfn.NORM.INV(RAND(),Inputs!$D$39,Inputs!$C$39)))-'Year Schedule'!$K$8+'Year Schedule'!$L$8)</f>
        <v>#VALUE!</v>
      </c>
      <c r="H349" s="0" t="e">
        <f aca="true">MAX(0,G349*(1+(_xlfn.NORM.INV(RAND(),Inputs!$D$39,Inputs!$C$39)))-'Year Schedule'!$K$9+'Year Schedule'!$L$9)</f>
        <v>#VALUE!</v>
      </c>
      <c r="I349" s="0" t="e">
        <f aca="true">MAX(0,H349*(1+(_xlfn.NORM.INV(RAND(),Inputs!$D$39,Inputs!$C$39)))-'Year Schedule'!$K$10+'Year Schedule'!$L$10)</f>
        <v>#VALUE!</v>
      </c>
      <c r="J349" s="0" t="e">
        <f aca="true">MAX(0,I349*(1+(_xlfn.NORM.INV(RAND(),Inputs!$D$39,Inputs!$C$39)))-'Year Schedule'!$K$11+'Year Schedule'!$L$11)</f>
        <v>#VALUE!</v>
      </c>
      <c r="K349" s="0" t="e">
        <f aca="true">MAX(0,J349*(1+(_xlfn.NORM.INV(RAND(),Inputs!$D$39,Inputs!$C$39)))-'Year Schedule'!$K$12+'Year Schedule'!$L$12)</f>
        <v>#VALUE!</v>
      </c>
      <c r="L349" s="0" t="e">
        <f aca="true">MAX(0,K349*(1+(_xlfn.NORM.INV(RAND(),Inputs!$D$39,Inputs!$C$39)))-'Year Schedule'!$K$13+'Year Schedule'!$L$13)</f>
        <v>#VALUE!</v>
      </c>
      <c r="M349" s="0" t="e">
        <f aca="true">MAX(0,L349*(1+(_xlfn.NORM.INV(RAND(),Inputs!$D$39,Inputs!$C$39)))-'Year Schedule'!$K$14+'Year Schedule'!$L$14)</f>
        <v>#VALUE!</v>
      </c>
      <c r="N349" s="0" t="e">
        <f aca="true">MAX(0,M349*(1+(_xlfn.NORM.INV(RAND(),Inputs!$D$39,Inputs!$C$39)))-'Year Schedule'!$K$15+'Year Schedule'!$L$15)</f>
        <v>#VALUE!</v>
      </c>
      <c r="O349" s="0" t="e">
        <f aca="true">MAX(0,N349*(1+(_xlfn.NORM.INV(RAND(),Inputs!$D$39,Inputs!$C$39)))-'Year Schedule'!$K$16+'Year Schedule'!$L$16)</f>
        <v>#VALUE!</v>
      </c>
      <c r="P349" s="0" t="e">
        <f aca="true">MAX(0,O349*(1+(_xlfn.NORM.INV(RAND(),Inputs!$D$39,Inputs!$C$39)))-'Year Schedule'!$K$17+'Year Schedule'!$L$17)</f>
        <v>#VALUE!</v>
      </c>
      <c r="Q349" s="0" t="e">
        <f aca="true">MAX(0,P349*(1+(_xlfn.NORM.INV(RAND(),Inputs!$D$39,Inputs!$C$39)))-'Year Schedule'!$K$18+'Year Schedule'!$L$18)</f>
        <v>#VALUE!</v>
      </c>
      <c r="R349" s="0" t="e">
        <f aca="true">MAX(0,Q349*(1+(_xlfn.NORM.INV(RAND(),Inputs!$D$39,Inputs!$C$39)))-'Year Schedule'!$K$19+'Year Schedule'!$L$19)</f>
        <v>#VALUE!</v>
      </c>
      <c r="S349" s="0" t="e">
        <f aca="true">MAX(0,R349*(1+(_xlfn.NORM.INV(RAND(),Inputs!$D$39,Inputs!$C$39)))-'Year Schedule'!$K$20+'Year Schedule'!$L$20)</f>
        <v>#VALUE!</v>
      </c>
      <c r="T349" s="0" t="e">
        <f aca="true">MAX(0,S349*(1+(_xlfn.NORM.INV(RAND(),Inputs!$D$39,Inputs!$C$39)))-'Year Schedule'!$K$21+'Year Schedule'!$L$21)</f>
        <v>#VALUE!</v>
      </c>
      <c r="U349" s="0" t="e">
        <f aca="true">MAX(0,T349*(1+(_xlfn.NORM.INV(RAND(),Inputs!$D$39,Inputs!$C$39)))-'Year Schedule'!$K$22+'Year Schedule'!$L$22)</f>
        <v>#VALUE!</v>
      </c>
      <c r="V349" s="0" t="e">
        <f aca="true">MAX(0,U349*(1+(_xlfn.NORM.INV(RAND(),Inputs!$D$39,Inputs!$C$39)))-'Year Schedule'!$K$23+'Year Schedule'!$L$23)</f>
        <v>#VALUE!</v>
      </c>
      <c r="W349" s="0" t="e">
        <f aca="true">MAX(0,V349*(1+(_xlfn.NORM.INV(RAND(),Inputs!$D$39,Inputs!$C$39)))-'Year Schedule'!$K$24+'Year Schedule'!$L$24)</f>
        <v>#VALUE!</v>
      </c>
      <c r="X349" s="0" t="e">
        <f aca="true">MAX(0,W349*(1+(_xlfn.NORM.INV(RAND(),Inputs!$D$39,Inputs!$C$39)))-'Year Schedule'!$K$25+'Year Schedule'!$L$25)</f>
        <v>#VALUE!</v>
      </c>
      <c r="Y349" s="0" t="e">
        <f aca="true">MAX(0,X349*(1+(_xlfn.NORM.INV(RAND(),Inputs!$D$39,Inputs!$C$39)))-'Year Schedule'!$K$26+'Year Schedule'!$L$26)</f>
        <v>#VALUE!</v>
      </c>
      <c r="Z349" s="0" t="e">
        <f aca="true">MAX(0,Y349*(1+(_xlfn.NORM.INV(RAND(),Inputs!$D$39,Inputs!$C$39)))-'Year Schedule'!$K$27+'Year Schedule'!$L$27)</f>
        <v>#VALUE!</v>
      </c>
      <c r="AA349" s="0" t="e">
        <f aca="true">MAX(0,Z349*(1+(_xlfn.NORM.INV(RAND(),Inputs!$D$39,Inputs!$C$39)))-'Year Schedule'!$K$28+'Year Schedule'!$L$28)</f>
        <v>#VALUE!</v>
      </c>
      <c r="AB349" s="0" t="e">
        <f aca="true">MAX(0,AA349*(1+(_xlfn.NORM.INV(RAND(),Inputs!$D$39,Inputs!$C$39)))-'Year Schedule'!$K$29+'Year Schedule'!$L$29)</f>
        <v>#VALUE!</v>
      </c>
      <c r="AC349" s="0" t="e">
        <f aca="true">MAX(0,AB349*(1+(_xlfn.NORM.INV(RAND(),Inputs!$D$39,Inputs!$C$39)))-'Year Schedule'!$K$30+'Year Schedule'!$L$30)</f>
        <v>#VALUE!</v>
      </c>
      <c r="AD349" s="0" t="e">
        <f aca="true">MAX(0,AC349*(1+(_xlfn.NORM.INV(RAND(),Inputs!$D$39,Inputs!$C$39)))-'Year Schedule'!$K$31+'Year Schedule'!$L$31)</f>
        <v>#VALUE!</v>
      </c>
      <c r="AE349" s="0" t="e">
        <f aca="true">MAX(0,AD349*(1+(_xlfn.NORM.INV(RAND(),Inputs!$D$39,Inputs!$C$39)))-'Year Schedule'!$K$32+'Year Schedule'!$L$32)</f>
        <v>#VALUE!</v>
      </c>
      <c r="AF349" s="0" t="e">
        <f aca="true">MAX(0,AE349*(1+(_xlfn.NORM.INV(RAND(),Inputs!$D$39,Inputs!$C$39)))-'Year Schedule'!$K$33+'Year Schedule'!$L$33)</f>
        <v>#VALUE!</v>
      </c>
      <c r="AG349" s="0" t="e">
        <f aca="true">MAX(0,AF349*(1+(_xlfn.NORM.INV(RAND(),Inputs!$D$39,Inputs!$C$39)))-'Year Schedule'!$K$34+'Year Schedule'!$L$34)</f>
        <v>#VALUE!</v>
      </c>
      <c r="AH349" s="0" t="e">
        <f aca="true">MAX(0,AG349*(1+(_xlfn.NORM.INV(RAND(),Inputs!$D$39,Inputs!$C$39)))-'Year Schedule'!$K$35+'Year Schedule'!$L$35)</f>
        <v>#VALUE!</v>
      </c>
      <c r="AI349" s="0" t="e">
        <f aca="true">MAX(0,AH349*(1+(_xlfn.NORM.INV(RAND(),Inputs!$D$39,Inputs!$C$39)))-'Year Schedule'!$K$36+'Year Schedule'!$L$36)</f>
        <v>#VALUE!</v>
      </c>
      <c r="AJ349" s="0" t="e">
        <f aca="true">MAX(0,AI349*(1+(_xlfn.NORM.INV(RAND(),Inputs!$D$39,Inputs!$C$39)))-'Year Schedule'!$K$37+'Year Schedule'!$L$37)</f>
        <v>#VALUE!</v>
      </c>
      <c r="AK349" s="0" t="e">
        <f aca="true">MAX(0,AJ349*(1+(_xlfn.NORM.INV(RAND(),Inputs!$D$39,Inputs!$C$39)))-'Year Schedule'!$K$38+'Year Schedule'!$L$38)</f>
        <v>#VALUE!</v>
      </c>
      <c r="AL349" s="0" t="e">
        <f aca="true">MAX(0,AK349*(1+(_xlfn.NORM.INV(RAND(),Inputs!$D$39,Inputs!$C$39)))-'Year Schedule'!$K$39+'Year Schedule'!$L$39)</f>
        <v>#VALUE!</v>
      </c>
      <c r="AM349" s="0" t="e">
        <f aca="true">MAX(0,AL349*(1+(_xlfn.NORM.INV(RAND(),Inputs!$D$39,Inputs!$C$39)))-'Year Schedule'!$K$40+'Year Schedule'!$L$40)</f>
        <v>#VALUE!</v>
      </c>
      <c r="AN349" s="0" t="e">
        <f aca="true">MAX(0,AM349*(1+(_xlfn.NORM.INV(RAND(),Inputs!$D$39,Inputs!$C$39)))-'Year Schedule'!$K$41+'Year Schedule'!$L$41)</f>
        <v>#VALUE!</v>
      </c>
      <c r="AO349" s="0" t="e">
        <f aca="true">MAX(0,AN349*(1+(_xlfn.NORM.INV(RAND(),Inputs!$D$39,Inputs!$C$39)))-'Year Schedule'!$K$42+'Year Schedule'!$L$42)</f>
        <v>#VALUE!</v>
      </c>
      <c r="AP349" s="0" t="e">
        <f aca="true">MAX(0,AO349*(1+(_xlfn.NORM.INV(RAND(),Inputs!$D$39,Inputs!$C$39)))-'Year Schedule'!$K$43+'Year Schedule'!$L$43)</f>
        <v>#VALUE!</v>
      </c>
      <c r="AQ349" s="0" t="e">
        <f aca="true">MAX(0,AP349*(1+(_xlfn.NORM.INV(RAND(),Inputs!$D$39,Inputs!$C$39)))-'Year Schedule'!$K$44+'Year Schedule'!$L$44)</f>
        <v>#VALUE!</v>
      </c>
      <c r="AR349" s="0" t="e">
        <f aca="true">MAX(0,AQ349*(1+(_xlfn.NORM.INV(RAND(),Inputs!$D$39,Inputs!$C$39)))-'Year Schedule'!$K$45+'Year Schedule'!$L$45)</f>
        <v>#VALUE!</v>
      </c>
      <c r="AS349" s="0" t="e">
        <f aca="true">MAX(0,AR349*(1+(_xlfn.NORM.INV(RAND(),Inputs!$D$39,Inputs!$C$39)))-'Year Schedule'!$K$46+'Year Schedule'!$L$46)</f>
        <v>#VALUE!</v>
      </c>
      <c r="AT349" s="0" t="e">
        <f aca="true">MAX(0,AS349*(1+(_xlfn.NORM.INV(RAND(),Inputs!$D$39,Inputs!$C$39)))-'Year Schedule'!$K$47+'Year Schedule'!$L$47)</f>
        <v>#VALUE!</v>
      </c>
      <c r="AU349" s="0" t="e">
        <f aca="true">MAX(0,AT349*(1+(_xlfn.NORM.INV(RAND(),Inputs!$D$39,Inputs!$C$39)))-'Year Schedule'!$K$48+'Year Schedule'!$L$48)</f>
        <v>#VALUE!</v>
      </c>
      <c r="AV349" s="0" t="e">
        <f aca="true">MAX(0,AU349*(1+(_xlfn.NORM.INV(RAND(),Inputs!$D$39,Inputs!$C$39)))-'Year Schedule'!$K$49+'Year Schedule'!$L$49)</f>
        <v>#VALUE!</v>
      </c>
      <c r="AW349" s="0" t="e">
        <f aca="true">MAX(0,AV349*(1+(_xlfn.NORM.INV(RAND(),Inputs!$D$39,Inputs!$C$39)))-'Year Schedule'!$K$50+'Year Schedule'!$L$50)</f>
        <v>#VALUE!</v>
      </c>
      <c r="AX349" s="0" t="e">
        <f aca="true">MAX(0,AW349*(1+(_xlfn.NORM.INV(RAND(),Inputs!$D$39,Inputs!$C$39)))-'Year Schedule'!$K$51+'Year Schedule'!$L$51)</f>
        <v>#VALUE!</v>
      </c>
      <c r="AY349" s="0" t="e">
        <f aca="true">MAX(0,AX349*(1+(_xlfn.NORM.INV(RAND(),Inputs!$D$39,Inputs!$C$39)))-'Year Schedule'!$K$52+'Year Schedule'!$L$52)</f>
        <v>#VALUE!</v>
      </c>
      <c r="AZ349" s="0" t="e">
        <f aca="true">MAX(0,AY349*(1+(_xlfn.NORM.INV(RAND(),Inputs!$D$39,Inputs!$C$39)))-'Year Schedule'!$K$53+'Year Schedule'!$L$53)</f>
        <v>#VALUE!</v>
      </c>
      <c r="BA349" s="0" t="e">
        <f aca="false">INDEX(C349:AZ349,1,Inputs!$C$6)</f>
        <v>#VALUE!</v>
      </c>
      <c r="BB349" s="0" t="n">
        <f aca="false">IFERROR(EXP(SUMPRODUCT(LN((C349:INDEX(C349:AZ349,1,Inputs!$C$6)+$C$1004:INDEX($C$1004:$AZ$1004,1,Inputs!$C$6))/B349:INDEX(B349:AY349,1,Inputs!$C$6)))/Inputs!$C$6)-1,-1)</f>
        <v>-1</v>
      </c>
    </row>
    <row r="350" customFormat="false" ht="15" hidden="false" customHeight="true" outlineLevel="0" collapsed="false">
      <c r="A350" s="0" t="n">
        <v>348</v>
      </c>
      <c r="B350" s="177" t="n">
        <f aca="false">Inputs!$C$38</f>
        <v>0</v>
      </c>
      <c r="C350" s="0" t="e">
        <f aca="true">MAX(0,B350*(1+(_xlfn.NORM.INV(RAND(),Inputs!$D$39,Inputs!$C$39)))-'Year Schedule'!$K$4+'Year Schedule'!$L$4)</f>
        <v>#VALUE!</v>
      </c>
      <c r="D350" s="0" t="e">
        <f aca="true">MAX(0,C350*(1+(_xlfn.NORM.INV(RAND(),Inputs!$D$39,Inputs!$C$39)))-'Year Schedule'!$K$5+'Year Schedule'!$L$5)</f>
        <v>#VALUE!</v>
      </c>
      <c r="E350" s="0" t="e">
        <f aca="true">MAX(0,D350*(1+(_xlfn.NORM.INV(RAND(),Inputs!$D$39,Inputs!$C$39)))-'Year Schedule'!$K$6+'Year Schedule'!$L$6)</f>
        <v>#VALUE!</v>
      </c>
      <c r="F350" s="0" t="e">
        <f aca="true">MAX(0,E350*(1+(_xlfn.NORM.INV(RAND(),Inputs!$D$39,Inputs!$C$39)))-'Year Schedule'!$K$7+'Year Schedule'!$L$7)</f>
        <v>#VALUE!</v>
      </c>
      <c r="G350" s="0" t="e">
        <f aca="true">MAX(0,F350*(1+(_xlfn.NORM.INV(RAND(),Inputs!$D$39,Inputs!$C$39)))-'Year Schedule'!$K$8+'Year Schedule'!$L$8)</f>
        <v>#VALUE!</v>
      </c>
      <c r="H350" s="0" t="e">
        <f aca="true">MAX(0,G350*(1+(_xlfn.NORM.INV(RAND(),Inputs!$D$39,Inputs!$C$39)))-'Year Schedule'!$K$9+'Year Schedule'!$L$9)</f>
        <v>#VALUE!</v>
      </c>
      <c r="I350" s="0" t="e">
        <f aca="true">MAX(0,H350*(1+(_xlfn.NORM.INV(RAND(),Inputs!$D$39,Inputs!$C$39)))-'Year Schedule'!$K$10+'Year Schedule'!$L$10)</f>
        <v>#VALUE!</v>
      </c>
      <c r="J350" s="0" t="e">
        <f aca="true">MAX(0,I350*(1+(_xlfn.NORM.INV(RAND(),Inputs!$D$39,Inputs!$C$39)))-'Year Schedule'!$K$11+'Year Schedule'!$L$11)</f>
        <v>#VALUE!</v>
      </c>
      <c r="K350" s="0" t="e">
        <f aca="true">MAX(0,J350*(1+(_xlfn.NORM.INV(RAND(),Inputs!$D$39,Inputs!$C$39)))-'Year Schedule'!$K$12+'Year Schedule'!$L$12)</f>
        <v>#VALUE!</v>
      </c>
      <c r="L350" s="0" t="e">
        <f aca="true">MAX(0,K350*(1+(_xlfn.NORM.INV(RAND(),Inputs!$D$39,Inputs!$C$39)))-'Year Schedule'!$K$13+'Year Schedule'!$L$13)</f>
        <v>#VALUE!</v>
      </c>
      <c r="M350" s="0" t="e">
        <f aca="true">MAX(0,L350*(1+(_xlfn.NORM.INV(RAND(),Inputs!$D$39,Inputs!$C$39)))-'Year Schedule'!$K$14+'Year Schedule'!$L$14)</f>
        <v>#VALUE!</v>
      </c>
      <c r="N350" s="0" t="e">
        <f aca="true">MAX(0,M350*(1+(_xlfn.NORM.INV(RAND(),Inputs!$D$39,Inputs!$C$39)))-'Year Schedule'!$K$15+'Year Schedule'!$L$15)</f>
        <v>#VALUE!</v>
      </c>
      <c r="O350" s="0" t="e">
        <f aca="true">MAX(0,N350*(1+(_xlfn.NORM.INV(RAND(),Inputs!$D$39,Inputs!$C$39)))-'Year Schedule'!$K$16+'Year Schedule'!$L$16)</f>
        <v>#VALUE!</v>
      </c>
      <c r="P350" s="0" t="e">
        <f aca="true">MAX(0,O350*(1+(_xlfn.NORM.INV(RAND(),Inputs!$D$39,Inputs!$C$39)))-'Year Schedule'!$K$17+'Year Schedule'!$L$17)</f>
        <v>#VALUE!</v>
      </c>
      <c r="Q350" s="0" t="e">
        <f aca="true">MAX(0,P350*(1+(_xlfn.NORM.INV(RAND(),Inputs!$D$39,Inputs!$C$39)))-'Year Schedule'!$K$18+'Year Schedule'!$L$18)</f>
        <v>#VALUE!</v>
      </c>
      <c r="R350" s="0" t="e">
        <f aca="true">MAX(0,Q350*(1+(_xlfn.NORM.INV(RAND(),Inputs!$D$39,Inputs!$C$39)))-'Year Schedule'!$K$19+'Year Schedule'!$L$19)</f>
        <v>#VALUE!</v>
      </c>
      <c r="S350" s="0" t="e">
        <f aca="true">MAX(0,R350*(1+(_xlfn.NORM.INV(RAND(),Inputs!$D$39,Inputs!$C$39)))-'Year Schedule'!$K$20+'Year Schedule'!$L$20)</f>
        <v>#VALUE!</v>
      </c>
      <c r="T350" s="0" t="e">
        <f aca="true">MAX(0,S350*(1+(_xlfn.NORM.INV(RAND(),Inputs!$D$39,Inputs!$C$39)))-'Year Schedule'!$K$21+'Year Schedule'!$L$21)</f>
        <v>#VALUE!</v>
      </c>
      <c r="U350" s="0" t="e">
        <f aca="true">MAX(0,T350*(1+(_xlfn.NORM.INV(RAND(),Inputs!$D$39,Inputs!$C$39)))-'Year Schedule'!$K$22+'Year Schedule'!$L$22)</f>
        <v>#VALUE!</v>
      </c>
      <c r="V350" s="0" t="e">
        <f aca="true">MAX(0,U350*(1+(_xlfn.NORM.INV(RAND(),Inputs!$D$39,Inputs!$C$39)))-'Year Schedule'!$K$23+'Year Schedule'!$L$23)</f>
        <v>#VALUE!</v>
      </c>
      <c r="W350" s="0" t="e">
        <f aca="true">MAX(0,V350*(1+(_xlfn.NORM.INV(RAND(),Inputs!$D$39,Inputs!$C$39)))-'Year Schedule'!$K$24+'Year Schedule'!$L$24)</f>
        <v>#VALUE!</v>
      </c>
      <c r="X350" s="0" t="e">
        <f aca="true">MAX(0,W350*(1+(_xlfn.NORM.INV(RAND(),Inputs!$D$39,Inputs!$C$39)))-'Year Schedule'!$K$25+'Year Schedule'!$L$25)</f>
        <v>#VALUE!</v>
      </c>
      <c r="Y350" s="0" t="e">
        <f aca="true">MAX(0,X350*(1+(_xlfn.NORM.INV(RAND(),Inputs!$D$39,Inputs!$C$39)))-'Year Schedule'!$K$26+'Year Schedule'!$L$26)</f>
        <v>#VALUE!</v>
      </c>
      <c r="Z350" s="0" t="e">
        <f aca="true">MAX(0,Y350*(1+(_xlfn.NORM.INV(RAND(),Inputs!$D$39,Inputs!$C$39)))-'Year Schedule'!$K$27+'Year Schedule'!$L$27)</f>
        <v>#VALUE!</v>
      </c>
      <c r="AA350" s="0" t="e">
        <f aca="true">MAX(0,Z350*(1+(_xlfn.NORM.INV(RAND(),Inputs!$D$39,Inputs!$C$39)))-'Year Schedule'!$K$28+'Year Schedule'!$L$28)</f>
        <v>#VALUE!</v>
      </c>
      <c r="AB350" s="0" t="e">
        <f aca="true">MAX(0,AA350*(1+(_xlfn.NORM.INV(RAND(),Inputs!$D$39,Inputs!$C$39)))-'Year Schedule'!$K$29+'Year Schedule'!$L$29)</f>
        <v>#VALUE!</v>
      </c>
      <c r="AC350" s="0" t="e">
        <f aca="true">MAX(0,AB350*(1+(_xlfn.NORM.INV(RAND(),Inputs!$D$39,Inputs!$C$39)))-'Year Schedule'!$K$30+'Year Schedule'!$L$30)</f>
        <v>#VALUE!</v>
      </c>
      <c r="AD350" s="0" t="e">
        <f aca="true">MAX(0,AC350*(1+(_xlfn.NORM.INV(RAND(),Inputs!$D$39,Inputs!$C$39)))-'Year Schedule'!$K$31+'Year Schedule'!$L$31)</f>
        <v>#VALUE!</v>
      </c>
      <c r="AE350" s="0" t="e">
        <f aca="true">MAX(0,AD350*(1+(_xlfn.NORM.INV(RAND(),Inputs!$D$39,Inputs!$C$39)))-'Year Schedule'!$K$32+'Year Schedule'!$L$32)</f>
        <v>#VALUE!</v>
      </c>
      <c r="AF350" s="0" t="e">
        <f aca="true">MAX(0,AE350*(1+(_xlfn.NORM.INV(RAND(),Inputs!$D$39,Inputs!$C$39)))-'Year Schedule'!$K$33+'Year Schedule'!$L$33)</f>
        <v>#VALUE!</v>
      </c>
      <c r="AG350" s="0" t="e">
        <f aca="true">MAX(0,AF350*(1+(_xlfn.NORM.INV(RAND(),Inputs!$D$39,Inputs!$C$39)))-'Year Schedule'!$K$34+'Year Schedule'!$L$34)</f>
        <v>#VALUE!</v>
      </c>
      <c r="AH350" s="0" t="e">
        <f aca="true">MAX(0,AG350*(1+(_xlfn.NORM.INV(RAND(),Inputs!$D$39,Inputs!$C$39)))-'Year Schedule'!$K$35+'Year Schedule'!$L$35)</f>
        <v>#VALUE!</v>
      </c>
      <c r="AI350" s="0" t="e">
        <f aca="true">MAX(0,AH350*(1+(_xlfn.NORM.INV(RAND(),Inputs!$D$39,Inputs!$C$39)))-'Year Schedule'!$K$36+'Year Schedule'!$L$36)</f>
        <v>#VALUE!</v>
      </c>
      <c r="AJ350" s="0" t="e">
        <f aca="true">MAX(0,AI350*(1+(_xlfn.NORM.INV(RAND(),Inputs!$D$39,Inputs!$C$39)))-'Year Schedule'!$K$37+'Year Schedule'!$L$37)</f>
        <v>#VALUE!</v>
      </c>
      <c r="AK350" s="0" t="e">
        <f aca="true">MAX(0,AJ350*(1+(_xlfn.NORM.INV(RAND(),Inputs!$D$39,Inputs!$C$39)))-'Year Schedule'!$K$38+'Year Schedule'!$L$38)</f>
        <v>#VALUE!</v>
      </c>
      <c r="AL350" s="0" t="e">
        <f aca="true">MAX(0,AK350*(1+(_xlfn.NORM.INV(RAND(),Inputs!$D$39,Inputs!$C$39)))-'Year Schedule'!$K$39+'Year Schedule'!$L$39)</f>
        <v>#VALUE!</v>
      </c>
      <c r="AM350" s="0" t="e">
        <f aca="true">MAX(0,AL350*(1+(_xlfn.NORM.INV(RAND(),Inputs!$D$39,Inputs!$C$39)))-'Year Schedule'!$K$40+'Year Schedule'!$L$40)</f>
        <v>#VALUE!</v>
      </c>
      <c r="AN350" s="0" t="e">
        <f aca="true">MAX(0,AM350*(1+(_xlfn.NORM.INV(RAND(),Inputs!$D$39,Inputs!$C$39)))-'Year Schedule'!$K$41+'Year Schedule'!$L$41)</f>
        <v>#VALUE!</v>
      </c>
      <c r="AO350" s="0" t="e">
        <f aca="true">MAX(0,AN350*(1+(_xlfn.NORM.INV(RAND(),Inputs!$D$39,Inputs!$C$39)))-'Year Schedule'!$K$42+'Year Schedule'!$L$42)</f>
        <v>#VALUE!</v>
      </c>
      <c r="AP350" s="0" t="e">
        <f aca="true">MAX(0,AO350*(1+(_xlfn.NORM.INV(RAND(),Inputs!$D$39,Inputs!$C$39)))-'Year Schedule'!$K$43+'Year Schedule'!$L$43)</f>
        <v>#VALUE!</v>
      </c>
      <c r="AQ350" s="0" t="e">
        <f aca="true">MAX(0,AP350*(1+(_xlfn.NORM.INV(RAND(),Inputs!$D$39,Inputs!$C$39)))-'Year Schedule'!$K$44+'Year Schedule'!$L$44)</f>
        <v>#VALUE!</v>
      </c>
      <c r="AR350" s="0" t="e">
        <f aca="true">MAX(0,AQ350*(1+(_xlfn.NORM.INV(RAND(),Inputs!$D$39,Inputs!$C$39)))-'Year Schedule'!$K$45+'Year Schedule'!$L$45)</f>
        <v>#VALUE!</v>
      </c>
      <c r="AS350" s="0" t="e">
        <f aca="true">MAX(0,AR350*(1+(_xlfn.NORM.INV(RAND(),Inputs!$D$39,Inputs!$C$39)))-'Year Schedule'!$K$46+'Year Schedule'!$L$46)</f>
        <v>#VALUE!</v>
      </c>
      <c r="AT350" s="0" t="e">
        <f aca="true">MAX(0,AS350*(1+(_xlfn.NORM.INV(RAND(),Inputs!$D$39,Inputs!$C$39)))-'Year Schedule'!$K$47+'Year Schedule'!$L$47)</f>
        <v>#VALUE!</v>
      </c>
      <c r="AU350" s="0" t="e">
        <f aca="true">MAX(0,AT350*(1+(_xlfn.NORM.INV(RAND(),Inputs!$D$39,Inputs!$C$39)))-'Year Schedule'!$K$48+'Year Schedule'!$L$48)</f>
        <v>#VALUE!</v>
      </c>
      <c r="AV350" s="0" t="e">
        <f aca="true">MAX(0,AU350*(1+(_xlfn.NORM.INV(RAND(),Inputs!$D$39,Inputs!$C$39)))-'Year Schedule'!$K$49+'Year Schedule'!$L$49)</f>
        <v>#VALUE!</v>
      </c>
      <c r="AW350" s="0" t="e">
        <f aca="true">MAX(0,AV350*(1+(_xlfn.NORM.INV(RAND(),Inputs!$D$39,Inputs!$C$39)))-'Year Schedule'!$K$50+'Year Schedule'!$L$50)</f>
        <v>#VALUE!</v>
      </c>
      <c r="AX350" s="0" t="e">
        <f aca="true">MAX(0,AW350*(1+(_xlfn.NORM.INV(RAND(),Inputs!$D$39,Inputs!$C$39)))-'Year Schedule'!$K$51+'Year Schedule'!$L$51)</f>
        <v>#VALUE!</v>
      </c>
      <c r="AY350" s="0" t="e">
        <f aca="true">MAX(0,AX350*(1+(_xlfn.NORM.INV(RAND(),Inputs!$D$39,Inputs!$C$39)))-'Year Schedule'!$K$52+'Year Schedule'!$L$52)</f>
        <v>#VALUE!</v>
      </c>
      <c r="AZ350" s="0" t="e">
        <f aca="true">MAX(0,AY350*(1+(_xlfn.NORM.INV(RAND(),Inputs!$D$39,Inputs!$C$39)))-'Year Schedule'!$K$53+'Year Schedule'!$L$53)</f>
        <v>#VALUE!</v>
      </c>
      <c r="BA350" s="0" t="e">
        <f aca="false">INDEX(C350:AZ350,1,Inputs!$C$6)</f>
        <v>#VALUE!</v>
      </c>
      <c r="BB350" s="0" t="n">
        <f aca="false">IFERROR(EXP(SUMPRODUCT(LN((C350:INDEX(C350:AZ350,1,Inputs!$C$6)+$C$1004:INDEX($C$1004:$AZ$1004,1,Inputs!$C$6))/B350:INDEX(B350:AY350,1,Inputs!$C$6)))/Inputs!$C$6)-1,-1)</f>
        <v>-1</v>
      </c>
    </row>
    <row r="351" customFormat="false" ht="15" hidden="false" customHeight="true" outlineLevel="0" collapsed="false">
      <c r="A351" s="0" t="n">
        <v>349</v>
      </c>
      <c r="B351" s="177" t="n">
        <f aca="false">Inputs!$C$38</f>
        <v>0</v>
      </c>
      <c r="C351" s="0" t="e">
        <f aca="true">MAX(0,B351*(1+(_xlfn.NORM.INV(RAND(),Inputs!$D$39,Inputs!$C$39)))-'Year Schedule'!$K$4+'Year Schedule'!$L$4)</f>
        <v>#VALUE!</v>
      </c>
      <c r="D351" s="0" t="e">
        <f aca="true">MAX(0,C351*(1+(_xlfn.NORM.INV(RAND(),Inputs!$D$39,Inputs!$C$39)))-'Year Schedule'!$K$5+'Year Schedule'!$L$5)</f>
        <v>#VALUE!</v>
      </c>
      <c r="E351" s="0" t="e">
        <f aca="true">MAX(0,D351*(1+(_xlfn.NORM.INV(RAND(),Inputs!$D$39,Inputs!$C$39)))-'Year Schedule'!$K$6+'Year Schedule'!$L$6)</f>
        <v>#VALUE!</v>
      </c>
      <c r="F351" s="0" t="e">
        <f aca="true">MAX(0,E351*(1+(_xlfn.NORM.INV(RAND(),Inputs!$D$39,Inputs!$C$39)))-'Year Schedule'!$K$7+'Year Schedule'!$L$7)</f>
        <v>#VALUE!</v>
      </c>
      <c r="G351" s="0" t="e">
        <f aca="true">MAX(0,F351*(1+(_xlfn.NORM.INV(RAND(),Inputs!$D$39,Inputs!$C$39)))-'Year Schedule'!$K$8+'Year Schedule'!$L$8)</f>
        <v>#VALUE!</v>
      </c>
      <c r="H351" s="0" t="e">
        <f aca="true">MAX(0,G351*(1+(_xlfn.NORM.INV(RAND(),Inputs!$D$39,Inputs!$C$39)))-'Year Schedule'!$K$9+'Year Schedule'!$L$9)</f>
        <v>#VALUE!</v>
      </c>
      <c r="I351" s="0" t="e">
        <f aca="true">MAX(0,H351*(1+(_xlfn.NORM.INV(RAND(),Inputs!$D$39,Inputs!$C$39)))-'Year Schedule'!$K$10+'Year Schedule'!$L$10)</f>
        <v>#VALUE!</v>
      </c>
      <c r="J351" s="0" t="e">
        <f aca="true">MAX(0,I351*(1+(_xlfn.NORM.INV(RAND(),Inputs!$D$39,Inputs!$C$39)))-'Year Schedule'!$K$11+'Year Schedule'!$L$11)</f>
        <v>#VALUE!</v>
      </c>
      <c r="K351" s="0" t="e">
        <f aca="true">MAX(0,J351*(1+(_xlfn.NORM.INV(RAND(),Inputs!$D$39,Inputs!$C$39)))-'Year Schedule'!$K$12+'Year Schedule'!$L$12)</f>
        <v>#VALUE!</v>
      </c>
      <c r="L351" s="0" t="e">
        <f aca="true">MAX(0,K351*(1+(_xlfn.NORM.INV(RAND(),Inputs!$D$39,Inputs!$C$39)))-'Year Schedule'!$K$13+'Year Schedule'!$L$13)</f>
        <v>#VALUE!</v>
      </c>
      <c r="M351" s="0" t="e">
        <f aca="true">MAX(0,L351*(1+(_xlfn.NORM.INV(RAND(),Inputs!$D$39,Inputs!$C$39)))-'Year Schedule'!$K$14+'Year Schedule'!$L$14)</f>
        <v>#VALUE!</v>
      </c>
      <c r="N351" s="0" t="e">
        <f aca="true">MAX(0,M351*(1+(_xlfn.NORM.INV(RAND(),Inputs!$D$39,Inputs!$C$39)))-'Year Schedule'!$K$15+'Year Schedule'!$L$15)</f>
        <v>#VALUE!</v>
      </c>
      <c r="O351" s="0" t="e">
        <f aca="true">MAX(0,N351*(1+(_xlfn.NORM.INV(RAND(),Inputs!$D$39,Inputs!$C$39)))-'Year Schedule'!$K$16+'Year Schedule'!$L$16)</f>
        <v>#VALUE!</v>
      </c>
      <c r="P351" s="0" t="e">
        <f aca="true">MAX(0,O351*(1+(_xlfn.NORM.INV(RAND(),Inputs!$D$39,Inputs!$C$39)))-'Year Schedule'!$K$17+'Year Schedule'!$L$17)</f>
        <v>#VALUE!</v>
      </c>
      <c r="Q351" s="0" t="e">
        <f aca="true">MAX(0,P351*(1+(_xlfn.NORM.INV(RAND(),Inputs!$D$39,Inputs!$C$39)))-'Year Schedule'!$K$18+'Year Schedule'!$L$18)</f>
        <v>#VALUE!</v>
      </c>
      <c r="R351" s="0" t="e">
        <f aca="true">MAX(0,Q351*(1+(_xlfn.NORM.INV(RAND(),Inputs!$D$39,Inputs!$C$39)))-'Year Schedule'!$K$19+'Year Schedule'!$L$19)</f>
        <v>#VALUE!</v>
      </c>
      <c r="S351" s="0" t="e">
        <f aca="true">MAX(0,R351*(1+(_xlfn.NORM.INV(RAND(),Inputs!$D$39,Inputs!$C$39)))-'Year Schedule'!$K$20+'Year Schedule'!$L$20)</f>
        <v>#VALUE!</v>
      </c>
      <c r="T351" s="0" t="e">
        <f aca="true">MAX(0,S351*(1+(_xlfn.NORM.INV(RAND(),Inputs!$D$39,Inputs!$C$39)))-'Year Schedule'!$K$21+'Year Schedule'!$L$21)</f>
        <v>#VALUE!</v>
      </c>
      <c r="U351" s="0" t="e">
        <f aca="true">MAX(0,T351*(1+(_xlfn.NORM.INV(RAND(),Inputs!$D$39,Inputs!$C$39)))-'Year Schedule'!$K$22+'Year Schedule'!$L$22)</f>
        <v>#VALUE!</v>
      </c>
      <c r="V351" s="0" t="e">
        <f aca="true">MAX(0,U351*(1+(_xlfn.NORM.INV(RAND(),Inputs!$D$39,Inputs!$C$39)))-'Year Schedule'!$K$23+'Year Schedule'!$L$23)</f>
        <v>#VALUE!</v>
      </c>
      <c r="W351" s="0" t="e">
        <f aca="true">MAX(0,V351*(1+(_xlfn.NORM.INV(RAND(),Inputs!$D$39,Inputs!$C$39)))-'Year Schedule'!$K$24+'Year Schedule'!$L$24)</f>
        <v>#VALUE!</v>
      </c>
      <c r="X351" s="0" t="e">
        <f aca="true">MAX(0,W351*(1+(_xlfn.NORM.INV(RAND(),Inputs!$D$39,Inputs!$C$39)))-'Year Schedule'!$K$25+'Year Schedule'!$L$25)</f>
        <v>#VALUE!</v>
      </c>
      <c r="Y351" s="0" t="e">
        <f aca="true">MAX(0,X351*(1+(_xlfn.NORM.INV(RAND(),Inputs!$D$39,Inputs!$C$39)))-'Year Schedule'!$K$26+'Year Schedule'!$L$26)</f>
        <v>#VALUE!</v>
      </c>
      <c r="Z351" s="0" t="e">
        <f aca="true">MAX(0,Y351*(1+(_xlfn.NORM.INV(RAND(),Inputs!$D$39,Inputs!$C$39)))-'Year Schedule'!$K$27+'Year Schedule'!$L$27)</f>
        <v>#VALUE!</v>
      </c>
      <c r="AA351" s="0" t="e">
        <f aca="true">MAX(0,Z351*(1+(_xlfn.NORM.INV(RAND(),Inputs!$D$39,Inputs!$C$39)))-'Year Schedule'!$K$28+'Year Schedule'!$L$28)</f>
        <v>#VALUE!</v>
      </c>
      <c r="AB351" s="0" t="e">
        <f aca="true">MAX(0,AA351*(1+(_xlfn.NORM.INV(RAND(),Inputs!$D$39,Inputs!$C$39)))-'Year Schedule'!$K$29+'Year Schedule'!$L$29)</f>
        <v>#VALUE!</v>
      </c>
      <c r="AC351" s="0" t="e">
        <f aca="true">MAX(0,AB351*(1+(_xlfn.NORM.INV(RAND(),Inputs!$D$39,Inputs!$C$39)))-'Year Schedule'!$K$30+'Year Schedule'!$L$30)</f>
        <v>#VALUE!</v>
      </c>
      <c r="AD351" s="0" t="e">
        <f aca="true">MAX(0,AC351*(1+(_xlfn.NORM.INV(RAND(),Inputs!$D$39,Inputs!$C$39)))-'Year Schedule'!$K$31+'Year Schedule'!$L$31)</f>
        <v>#VALUE!</v>
      </c>
      <c r="AE351" s="0" t="e">
        <f aca="true">MAX(0,AD351*(1+(_xlfn.NORM.INV(RAND(),Inputs!$D$39,Inputs!$C$39)))-'Year Schedule'!$K$32+'Year Schedule'!$L$32)</f>
        <v>#VALUE!</v>
      </c>
      <c r="AF351" s="0" t="e">
        <f aca="true">MAX(0,AE351*(1+(_xlfn.NORM.INV(RAND(),Inputs!$D$39,Inputs!$C$39)))-'Year Schedule'!$K$33+'Year Schedule'!$L$33)</f>
        <v>#VALUE!</v>
      </c>
      <c r="AG351" s="0" t="e">
        <f aca="true">MAX(0,AF351*(1+(_xlfn.NORM.INV(RAND(),Inputs!$D$39,Inputs!$C$39)))-'Year Schedule'!$K$34+'Year Schedule'!$L$34)</f>
        <v>#VALUE!</v>
      </c>
      <c r="AH351" s="0" t="e">
        <f aca="true">MAX(0,AG351*(1+(_xlfn.NORM.INV(RAND(),Inputs!$D$39,Inputs!$C$39)))-'Year Schedule'!$K$35+'Year Schedule'!$L$35)</f>
        <v>#VALUE!</v>
      </c>
      <c r="AI351" s="0" t="e">
        <f aca="true">MAX(0,AH351*(1+(_xlfn.NORM.INV(RAND(),Inputs!$D$39,Inputs!$C$39)))-'Year Schedule'!$K$36+'Year Schedule'!$L$36)</f>
        <v>#VALUE!</v>
      </c>
      <c r="AJ351" s="0" t="e">
        <f aca="true">MAX(0,AI351*(1+(_xlfn.NORM.INV(RAND(),Inputs!$D$39,Inputs!$C$39)))-'Year Schedule'!$K$37+'Year Schedule'!$L$37)</f>
        <v>#VALUE!</v>
      </c>
      <c r="AK351" s="0" t="e">
        <f aca="true">MAX(0,AJ351*(1+(_xlfn.NORM.INV(RAND(),Inputs!$D$39,Inputs!$C$39)))-'Year Schedule'!$K$38+'Year Schedule'!$L$38)</f>
        <v>#VALUE!</v>
      </c>
      <c r="AL351" s="0" t="e">
        <f aca="true">MAX(0,AK351*(1+(_xlfn.NORM.INV(RAND(),Inputs!$D$39,Inputs!$C$39)))-'Year Schedule'!$K$39+'Year Schedule'!$L$39)</f>
        <v>#VALUE!</v>
      </c>
      <c r="AM351" s="0" t="e">
        <f aca="true">MAX(0,AL351*(1+(_xlfn.NORM.INV(RAND(),Inputs!$D$39,Inputs!$C$39)))-'Year Schedule'!$K$40+'Year Schedule'!$L$40)</f>
        <v>#VALUE!</v>
      </c>
      <c r="AN351" s="0" t="e">
        <f aca="true">MAX(0,AM351*(1+(_xlfn.NORM.INV(RAND(),Inputs!$D$39,Inputs!$C$39)))-'Year Schedule'!$K$41+'Year Schedule'!$L$41)</f>
        <v>#VALUE!</v>
      </c>
      <c r="AO351" s="0" t="e">
        <f aca="true">MAX(0,AN351*(1+(_xlfn.NORM.INV(RAND(),Inputs!$D$39,Inputs!$C$39)))-'Year Schedule'!$K$42+'Year Schedule'!$L$42)</f>
        <v>#VALUE!</v>
      </c>
      <c r="AP351" s="0" t="e">
        <f aca="true">MAX(0,AO351*(1+(_xlfn.NORM.INV(RAND(),Inputs!$D$39,Inputs!$C$39)))-'Year Schedule'!$K$43+'Year Schedule'!$L$43)</f>
        <v>#VALUE!</v>
      </c>
      <c r="AQ351" s="0" t="e">
        <f aca="true">MAX(0,AP351*(1+(_xlfn.NORM.INV(RAND(),Inputs!$D$39,Inputs!$C$39)))-'Year Schedule'!$K$44+'Year Schedule'!$L$44)</f>
        <v>#VALUE!</v>
      </c>
      <c r="AR351" s="0" t="e">
        <f aca="true">MAX(0,AQ351*(1+(_xlfn.NORM.INV(RAND(),Inputs!$D$39,Inputs!$C$39)))-'Year Schedule'!$K$45+'Year Schedule'!$L$45)</f>
        <v>#VALUE!</v>
      </c>
      <c r="AS351" s="0" t="e">
        <f aca="true">MAX(0,AR351*(1+(_xlfn.NORM.INV(RAND(),Inputs!$D$39,Inputs!$C$39)))-'Year Schedule'!$K$46+'Year Schedule'!$L$46)</f>
        <v>#VALUE!</v>
      </c>
      <c r="AT351" s="0" t="e">
        <f aca="true">MAX(0,AS351*(1+(_xlfn.NORM.INV(RAND(),Inputs!$D$39,Inputs!$C$39)))-'Year Schedule'!$K$47+'Year Schedule'!$L$47)</f>
        <v>#VALUE!</v>
      </c>
      <c r="AU351" s="0" t="e">
        <f aca="true">MAX(0,AT351*(1+(_xlfn.NORM.INV(RAND(),Inputs!$D$39,Inputs!$C$39)))-'Year Schedule'!$K$48+'Year Schedule'!$L$48)</f>
        <v>#VALUE!</v>
      </c>
      <c r="AV351" s="0" t="e">
        <f aca="true">MAX(0,AU351*(1+(_xlfn.NORM.INV(RAND(),Inputs!$D$39,Inputs!$C$39)))-'Year Schedule'!$K$49+'Year Schedule'!$L$49)</f>
        <v>#VALUE!</v>
      </c>
      <c r="AW351" s="0" t="e">
        <f aca="true">MAX(0,AV351*(1+(_xlfn.NORM.INV(RAND(),Inputs!$D$39,Inputs!$C$39)))-'Year Schedule'!$K$50+'Year Schedule'!$L$50)</f>
        <v>#VALUE!</v>
      </c>
      <c r="AX351" s="0" t="e">
        <f aca="true">MAX(0,AW351*(1+(_xlfn.NORM.INV(RAND(),Inputs!$D$39,Inputs!$C$39)))-'Year Schedule'!$K$51+'Year Schedule'!$L$51)</f>
        <v>#VALUE!</v>
      </c>
      <c r="AY351" s="0" t="e">
        <f aca="true">MAX(0,AX351*(1+(_xlfn.NORM.INV(RAND(),Inputs!$D$39,Inputs!$C$39)))-'Year Schedule'!$K$52+'Year Schedule'!$L$52)</f>
        <v>#VALUE!</v>
      </c>
      <c r="AZ351" s="0" t="e">
        <f aca="true">MAX(0,AY351*(1+(_xlfn.NORM.INV(RAND(),Inputs!$D$39,Inputs!$C$39)))-'Year Schedule'!$K$53+'Year Schedule'!$L$53)</f>
        <v>#VALUE!</v>
      </c>
      <c r="BA351" s="0" t="e">
        <f aca="false">INDEX(C351:AZ351,1,Inputs!$C$6)</f>
        <v>#VALUE!</v>
      </c>
      <c r="BB351" s="0" t="n">
        <f aca="false">IFERROR(EXP(SUMPRODUCT(LN((C351:INDEX(C351:AZ351,1,Inputs!$C$6)+$C$1004:INDEX($C$1004:$AZ$1004,1,Inputs!$C$6))/B351:INDEX(B351:AY351,1,Inputs!$C$6)))/Inputs!$C$6)-1,-1)</f>
        <v>-1</v>
      </c>
    </row>
    <row r="352" customFormat="false" ht="15" hidden="false" customHeight="true" outlineLevel="0" collapsed="false">
      <c r="A352" s="0" t="n">
        <v>350</v>
      </c>
      <c r="B352" s="177" t="n">
        <f aca="false">Inputs!$C$38</f>
        <v>0</v>
      </c>
      <c r="C352" s="0" t="e">
        <f aca="true">MAX(0,B352*(1+(_xlfn.NORM.INV(RAND(),Inputs!$D$39,Inputs!$C$39)))-'Year Schedule'!$K$4+'Year Schedule'!$L$4)</f>
        <v>#VALUE!</v>
      </c>
      <c r="D352" s="0" t="e">
        <f aca="true">MAX(0,C352*(1+(_xlfn.NORM.INV(RAND(),Inputs!$D$39,Inputs!$C$39)))-'Year Schedule'!$K$5+'Year Schedule'!$L$5)</f>
        <v>#VALUE!</v>
      </c>
      <c r="E352" s="0" t="e">
        <f aca="true">MAX(0,D352*(1+(_xlfn.NORM.INV(RAND(),Inputs!$D$39,Inputs!$C$39)))-'Year Schedule'!$K$6+'Year Schedule'!$L$6)</f>
        <v>#VALUE!</v>
      </c>
      <c r="F352" s="0" t="e">
        <f aca="true">MAX(0,E352*(1+(_xlfn.NORM.INV(RAND(),Inputs!$D$39,Inputs!$C$39)))-'Year Schedule'!$K$7+'Year Schedule'!$L$7)</f>
        <v>#VALUE!</v>
      </c>
      <c r="G352" s="0" t="e">
        <f aca="true">MAX(0,F352*(1+(_xlfn.NORM.INV(RAND(),Inputs!$D$39,Inputs!$C$39)))-'Year Schedule'!$K$8+'Year Schedule'!$L$8)</f>
        <v>#VALUE!</v>
      </c>
      <c r="H352" s="0" t="e">
        <f aca="true">MAX(0,G352*(1+(_xlfn.NORM.INV(RAND(),Inputs!$D$39,Inputs!$C$39)))-'Year Schedule'!$K$9+'Year Schedule'!$L$9)</f>
        <v>#VALUE!</v>
      </c>
      <c r="I352" s="0" t="e">
        <f aca="true">MAX(0,H352*(1+(_xlfn.NORM.INV(RAND(),Inputs!$D$39,Inputs!$C$39)))-'Year Schedule'!$K$10+'Year Schedule'!$L$10)</f>
        <v>#VALUE!</v>
      </c>
      <c r="J352" s="0" t="e">
        <f aca="true">MAX(0,I352*(1+(_xlfn.NORM.INV(RAND(),Inputs!$D$39,Inputs!$C$39)))-'Year Schedule'!$K$11+'Year Schedule'!$L$11)</f>
        <v>#VALUE!</v>
      </c>
      <c r="K352" s="0" t="e">
        <f aca="true">MAX(0,J352*(1+(_xlfn.NORM.INV(RAND(),Inputs!$D$39,Inputs!$C$39)))-'Year Schedule'!$K$12+'Year Schedule'!$L$12)</f>
        <v>#VALUE!</v>
      </c>
      <c r="L352" s="0" t="e">
        <f aca="true">MAX(0,K352*(1+(_xlfn.NORM.INV(RAND(),Inputs!$D$39,Inputs!$C$39)))-'Year Schedule'!$K$13+'Year Schedule'!$L$13)</f>
        <v>#VALUE!</v>
      </c>
      <c r="M352" s="0" t="e">
        <f aca="true">MAX(0,L352*(1+(_xlfn.NORM.INV(RAND(),Inputs!$D$39,Inputs!$C$39)))-'Year Schedule'!$K$14+'Year Schedule'!$L$14)</f>
        <v>#VALUE!</v>
      </c>
      <c r="N352" s="0" t="e">
        <f aca="true">MAX(0,M352*(1+(_xlfn.NORM.INV(RAND(),Inputs!$D$39,Inputs!$C$39)))-'Year Schedule'!$K$15+'Year Schedule'!$L$15)</f>
        <v>#VALUE!</v>
      </c>
      <c r="O352" s="0" t="e">
        <f aca="true">MAX(0,N352*(1+(_xlfn.NORM.INV(RAND(),Inputs!$D$39,Inputs!$C$39)))-'Year Schedule'!$K$16+'Year Schedule'!$L$16)</f>
        <v>#VALUE!</v>
      </c>
      <c r="P352" s="0" t="e">
        <f aca="true">MAX(0,O352*(1+(_xlfn.NORM.INV(RAND(),Inputs!$D$39,Inputs!$C$39)))-'Year Schedule'!$K$17+'Year Schedule'!$L$17)</f>
        <v>#VALUE!</v>
      </c>
      <c r="Q352" s="0" t="e">
        <f aca="true">MAX(0,P352*(1+(_xlfn.NORM.INV(RAND(),Inputs!$D$39,Inputs!$C$39)))-'Year Schedule'!$K$18+'Year Schedule'!$L$18)</f>
        <v>#VALUE!</v>
      </c>
      <c r="R352" s="0" t="e">
        <f aca="true">MAX(0,Q352*(1+(_xlfn.NORM.INV(RAND(),Inputs!$D$39,Inputs!$C$39)))-'Year Schedule'!$K$19+'Year Schedule'!$L$19)</f>
        <v>#VALUE!</v>
      </c>
      <c r="S352" s="0" t="e">
        <f aca="true">MAX(0,R352*(1+(_xlfn.NORM.INV(RAND(),Inputs!$D$39,Inputs!$C$39)))-'Year Schedule'!$K$20+'Year Schedule'!$L$20)</f>
        <v>#VALUE!</v>
      </c>
      <c r="T352" s="0" t="e">
        <f aca="true">MAX(0,S352*(1+(_xlfn.NORM.INV(RAND(),Inputs!$D$39,Inputs!$C$39)))-'Year Schedule'!$K$21+'Year Schedule'!$L$21)</f>
        <v>#VALUE!</v>
      </c>
      <c r="U352" s="0" t="e">
        <f aca="true">MAX(0,T352*(1+(_xlfn.NORM.INV(RAND(),Inputs!$D$39,Inputs!$C$39)))-'Year Schedule'!$K$22+'Year Schedule'!$L$22)</f>
        <v>#VALUE!</v>
      </c>
      <c r="V352" s="0" t="e">
        <f aca="true">MAX(0,U352*(1+(_xlfn.NORM.INV(RAND(),Inputs!$D$39,Inputs!$C$39)))-'Year Schedule'!$K$23+'Year Schedule'!$L$23)</f>
        <v>#VALUE!</v>
      </c>
      <c r="W352" s="0" t="e">
        <f aca="true">MAX(0,V352*(1+(_xlfn.NORM.INV(RAND(),Inputs!$D$39,Inputs!$C$39)))-'Year Schedule'!$K$24+'Year Schedule'!$L$24)</f>
        <v>#VALUE!</v>
      </c>
      <c r="X352" s="0" t="e">
        <f aca="true">MAX(0,W352*(1+(_xlfn.NORM.INV(RAND(),Inputs!$D$39,Inputs!$C$39)))-'Year Schedule'!$K$25+'Year Schedule'!$L$25)</f>
        <v>#VALUE!</v>
      </c>
      <c r="Y352" s="0" t="e">
        <f aca="true">MAX(0,X352*(1+(_xlfn.NORM.INV(RAND(),Inputs!$D$39,Inputs!$C$39)))-'Year Schedule'!$K$26+'Year Schedule'!$L$26)</f>
        <v>#VALUE!</v>
      </c>
      <c r="Z352" s="0" t="e">
        <f aca="true">MAX(0,Y352*(1+(_xlfn.NORM.INV(RAND(),Inputs!$D$39,Inputs!$C$39)))-'Year Schedule'!$K$27+'Year Schedule'!$L$27)</f>
        <v>#VALUE!</v>
      </c>
      <c r="AA352" s="0" t="e">
        <f aca="true">MAX(0,Z352*(1+(_xlfn.NORM.INV(RAND(),Inputs!$D$39,Inputs!$C$39)))-'Year Schedule'!$K$28+'Year Schedule'!$L$28)</f>
        <v>#VALUE!</v>
      </c>
      <c r="AB352" s="0" t="e">
        <f aca="true">MAX(0,AA352*(1+(_xlfn.NORM.INV(RAND(),Inputs!$D$39,Inputs!$C$39)))-'Year Schedule'!$K$29+'Year Schedule'!$L$29)</f>
        <v>#VALUE!</v>
      </c>
      <c r="AC352" s="0" t="e">
        <f aca="true">MAX(0,AB352*(1+(_xlfn.NORM.INV(RAND(),Inputs!$D$39,Inputs!$C$39)))-'Year Schedule'!$K$30+'Year Schedule'!$L$30)</f>
        <v>#VALUE!</v>
      </c>
      <c r="AD352" s="0" t="e">
        <f aca="true">MAX(0,AC352*(1+(_xlfn.NORM.INV(RAND(),Inputs!$D$39,Inputs!$C$39)))-'Year Schedule'!$K$31+'Year Schedule'!$L$31)</f>
        <v>#VALUE!</v>
      </c>
      <c r="AE352" s="0" t="e">
        <f aca="true">MAX(0,AD352*(1+(_xlfn.NORM.INV(RAND(),Inputs!$D$39,Inputs!$C$39)))-'Year Schedule'!$K$32+'Year Schedule'!$L$32)</f>
        <v>#VALUE!</v>
      </c>
      <c r="AF352" s="0" t="e">
        <f aca="true">MAX(0,AE352*(1+(_xlfn.NORM.INV(RAND(),Inputs!$D$39,Inputs!$C$39)))-'Year Schedule'!$K$33+'Year Schedule'!$L$33)</f>
        <v>#VALUE!</v>
      </c>
      <c r="AG352" s="0" t="e">
        <f aca="true">MAX(0,AF352*(1+(_xlfn.NORM.INV(RAND(),Inputs!$D$39,Inputs!$C$39)))-'Year Schedule'!$K$34+'Year Schedule'!$L$34)</f>
        <v>#VALUE!</v>
      </c>
      <c r="AH352" s="0" t="e">
        <f aca="true">MAX(0,AG352*(1+(_xlfn.NORM.INV(RAND(),Inputs!$D$39,Inputs!$C$39)))-'Year Schedule'!$K$35+'Year Schedule'!$L$35)</f>
        <v>#VALUE!</v>
      </c>
      <c r="AI352" s="0" t="e">
        <f aca="true">MAX(0,AH352*(1+(_xlfn.NORM.INV(RAND(),Inputs!$D$39,Inputs!$C$39)))-'Year Schedule'!$K$36+'Year Schedule'!$L$36)</f>
        <v>#VALUE!</v>
      </c>
      <c r="AJ352" s="0" t="e">
        <f aca="true">MAX(0,AI352*(1+(_xlfn.NORM.INV(RAND(),Inputs!$D$39,Inputs!$C$39)))-'Year Schedule'!$K$37+'Year Schedule'!$L$37)</f>
        <v>#VALUE!</v>
      </c>
      <c r="AK352" s="0" t="e">
        <f aca="true">MAX(0,AJ352*(1+(_xlfn.NORM.INV(RAND(),Inputs!$D$39,Inputs!$C$39)))-'Year Schedule'!$K$38+'Year Schedule'!$L$38)</f>
        <v>#VALUE!</v>
      </c>
      <c r="AL352" s="0" t="e">
        <f aca="true">MAX(0,AK352*(1+(_xlfn.NORM.INV(RAND(),Inputs!$D$39,Inputs!$C$39)))-'Year Schedule'!$K$39+'Year Schedule'!$L$39)</f>
        <v>#VALUE!</v>
      </c>
      <c r="AM352" s="0" t="e">
        <f aca="true">MAX(0,AL352*(1+(_xlfn.NORM.INV(RAND(),Inputs!$D$39,Inputs!$C$39)))-'Year Schedule'!$K$40+'Year Schedule'!$L$40)</f>
        <v>#VALUE!</v>
      </c>
      <c r="AN352" s="0" t="e">
        <f aca="true">MAX(0,AM352*(1+(_xlfn.NORM.INV(RAND(),Inputs!$D$39,Inputs!$C$39)))-'Year Schedule'!$K$41+'Year Schedule'!$L$41)</f>
        <v>#VALUE!</v>
      </c>
      <c r="AO352" s="0" t="e">
        <f aca="true">MAX(0,AN352*(1+(_xlfn.NORM.INV(RAND(),Inputs!$D$39,Inputs!$C$39)))-'Year Schedule'!$K$42+'Year Schedule'!$L$42)</f>
        <v>#VALUE!</v>
      </c>
      <c r="AP352" s="0" t="e">
        <f aca="true">MAX(0,AO352*(1+(_xlfn.NORM.INV(RAND(),Inputs!$D$39,Inputs!$C$39)))-'Year Schedule'!$K$43+'Year Schedule'!$L$43)</f>
        <v>#VALUE!</v>
      </c>
      <c r="AQ352" s="0" t="e">
        <f aca="true">MAX(0,AP352*(1+(_xlfn.NORM.INV(RAND(),Inputs!$D$39,Inputs!$C$39)))-'Year Schedule'!$K$44+'Year Schedule'!$L$44)</f>
        <v>#VALUE!</v>
      </c>
      <c r="AR352" s="0" t="e">
        <f aca="true">MAX(0,AQ352*(1+(_xlfn.NORM.INV(RAND(),Inputs!$D$39,Inputs!$C$39)))-'Year Schedule'!$K$45+'Year Schedule'!$L$45)</f>
        <v>#VALUE!</v>
      </c>
      <c r="AS352" s="0" t="e">
        <f aca="true">MAX(0,AR352*(1+(_xlfn.NORM.INV(RAND(),Inputs!$D$39,Inputs!$C$39)))-'Year Schedule'!$K$46+'Year Schedule'!$L$46)</f>
        <v>#VALUE!</v>
      </c>
      <c r="AT352" s="0" t="e">
        <f aca="true">MAX(0,AS352*(1+(_xlfn.NORM.INV(RAND(),Inputs!$D$39,Inputs!$C$39)))-'Year Schedule'!$K$47+'Year Schedule'!$L$47)</f>
        <v>#VALUE!</v>
      </c>
      <c r="AU352" s="0" t="e">
        <f aca="true">MAX(0,AT352*(1+(_xlfn.NORM.INV(RAND(),Inputs!$D$39,Inputs!$C$39)))-'Year Schedule'!$K$48+'Year Schedule'!$L$48)</f>
        <v>#VALUE!</v>
      </c>
      <c r="AV352" s="0" t="e">
        <f aca="true">MAX(0,AU352*(1+(_xlfn.NORM.INV(RAND(),Inputs!$D$39,Inputs!$C$39)))-'Year Schedule'!$K$49+'Year Schedule'!$L$49)</f>
        <v>#VALUE!</v>
      </c>
      <c r="AW352" s="0" t="e">
        <f aca="true">MAX(0,AV352*(1+(_xlfn.NORM.INV(RAND(),Inputs!$D$39,Inputs!$C$39)))-'Year Schedule'!$K$50+'Year Schedule'!$L$50)</f>
        <v>#VALUE!</v>
      </c>
      <c r="AX352" s="0" t="e">
        <f aca="true">MAX(0,AW352*(1+(_xlfn.NORM.INV(RAND(),Inputs!$D$39,Inputs!$C$39)))-'Year Schedule'!$K$51+'Year Schedule'!$L$51)</f>
        <v>#VALUE!</v>
      </c>
      <c r="AY352" s="0" t="e">
        <f aca="true">MAX(0,AX352*(1+(_xlfn.NORM.INV(RAND(),Inputs!$D$39,Inputs!$C$39)))-'Year Schedule'!$K$52+'Year Schedule'!$L$52)</f>
        <v>#VALUE!</v>
      </c>
      <c r="AZ352" s="0" t="e">
        <f aca="true">MAX(0,AY352*(1+(_xlfn.NORM.INV(RAND(),Inputs!$D$39,Inputs!$C$39)))-'Year Schedule'!$K$53+'Year Schedule'!$L$53)</f>
        <v>#VALUE!</v>
      </c>
      <c r="BA352" s="0" t="e">
        <f aca="false">INDEX(C352:AZ352,1,Inputs!$C$6)</f>
        <v>#VALUE!</v>
      </c>
      <c r="BB352" s="0" t="n">
        <f aca="false">IFERROR(EXP(SUMPRODUCT(LN((C352:INDEX(C352:AZ352,1,Inputs!$C$6)+$C$1004:INDEX($C$1004:$AZ$1004,1,Inputs!$C$6))/B352:INDEX(B352:AY352,1,Inputs!$C$6)))/Inputs!$C$6)-1,-1)</f>
        <v>-1</v>
      </c>
    </row>
    <row r="353" customFormat="false" ht="15" hidden="false" customHeight="true" outlineLevel="0" collapsed="false">
      <c r="A353" s="0" t="n">
        <v>351</v>
      </c>
      <c r="B353" s="177" t="n">
        <f aca="false">Inputs!$C$38</f>
        <v>0</v>
      </c>
      <c r="C353" s="0" t="e">
        <f aca="true">MAX(0,B353*(1+(_xlfn.NORM.INV(RAND(),Inputs!$D$39,Inputs!$C$39)))-'Year Schedule'!$K$4+'Year Schedule'!$L$4)</f>
        <v>#VALUE!</v>
      </c>
      <c r="D353" s="0" t="e">
        <f aca="true">MAX(0,C353*(1+(_xlfn.NORM.INV(RAND(),Inputs!$D$39,Inputs!$C$39)))-'Year Schedule'!$K$5+'Year Schedule'!$L$5)</f>
        <v>#VALUE!</v>
      </c>
      <c r="E353" s="0" t="e">
        <f aca="true">MAX(0,D353*(1+(_xlfn.NORM.INV(RAND(),Inputs!$D$39,Inputs!$C$39)))-'Year Schedule'!$K$6+'Year Schedule'!$L$6)</f>
        <v>#VALUE!</v>
      </c>
      <c r="F353" s="0" t="e">
        <f aca="true">MAX(0,E353*(1+(_xlfn.NORM.INV(RAND(),Inputs!$D$39,Inputs!$C$39)))-'Year Schedule'!$K$7+'Year Schedule'!$L$7)</f>
        <v>#VALUE!</v>
      </c>
      <c r="G353" s="0" t="e">
        <f aca="true">MAX(0,F353*(1+(_xlfn.NORM.INV(RAND(),Inputs!$D$39,Inputs!$C$39)))-'Year Schedule'!$K$8+'Year Schedule'!$L$8)</f>
        <v>#VALUE!</v>
      </c>
      <c r="H353" s="0" t="e">
        <f aca="true">MAX(0,G353*(1+(_xlfn.NORM.INV(RAND(),Inputs!$D$39,Inputs!$C$39)))-'Year Schedule'!$K$9+'Year Schedule'!$L$9)</f>
        <v>#VALUE!</v>
      </c>
      <c r="I353" s="0" t="e">
        <f aca="true">MAX(0,H353*(1+(_xlfn.NORM.INV(RAND(),Inputs!$D$39,Inputs!$C$39)))-'Year Schedule'!$K$10+'Year Schedule'!$L$10)</f>
        <v>#VALUE!</v>
      </c>
      <c r="J353" s="0" t="e">
        <f aca="true">MAX(0,I353*(1+(_xlfn.NORM.INV(RAND(),Inputs!$D$39,Inputs!$C$39)))-'Year Schedule'!$K$11+'Year Schedule'!$L$11)</f>
        <v>#VALUE!</v>
      </c>
      <c r="K353" s="0" t="e">
        <f aca="true">MAX(0,J353*(1+(_xlfn.NORM.INV(RAND(),Inputs!$D$39,Inputs!$C$39)))-'Year Schedule'!$K$12+'Year Schedule'!$L$12)</f>
        <v>#VALUE!</v>
      </c>
      <c r="L353" s="0" t="e">
        <f aca="true">MAX(0,K353*(1+(_xlfn.NORM.INV(RAND(),Inputs!$D$39,Inputs!$C$39)))-'Year Schedule'!$K$13+'Year Schedule'!$L$13)</f>
        <v>#VALUE!</v>
      </c>
      <c r="M353" s="0" t="e">
        <f aca="true">MAX(0,L353*(1+(_xlfn.NORM.INV(RAND(),Inputs!$D$39,Inputs!$C$39)))-'Year Schedule'!$K$14+'Year Schedule'!$L$14)</f>
        <v>#VALUE!</v>
      </c>
      <c r="N353" s="0" t="e">
        <f aca="true">MAX(0,M353*(1+(_xlfn.NORM.INV(RAND(),Inputs!$D$39,Inputs!$C$39)))-'Year Schedule'!$K$15+'Year Schedule'!$L$15)</f>
        <v>#VALUE!</v>
      </c>
      <c r="O353" s="0" t="e">
        <f aca="true">MAX(0,N353*(1+(_xlfn.NORM.INV(RAND(),Inputs!$D$39,Inputs!$C$39)))-'Year Schedule'!$K$16+'Year Schedule'!$L$16)</f>
        <v>#VALUE!</v>
      </c>
      <c r="P353" s="0" t="e">
        <f aca="true">MAX(0,O353*(1+(_xlfn.NORM.INV(RAND(),Inputs!$D$39,Inputs!$C$39)))-'Year Schedule'!$K$17+'Year Schedule'!$L$17)</f>
        <v>#VALUE!</v>
      </c>
      <c r="Q353" s="0" t="e">
        <f aca="true">MAX(0,P353*(1+(_xlfn.NORM.INV(RAND(),Inputs!$D$39,Inputs!$C$39)))-'Year Schedule'!$K$18+'Year Schedule'!$L$18)</f>
        <v>#VALUE!</v>
      </c>
      <c r="R353" s="0" t="e">
        <f aca="true">MAX(0,Q353*(1+(_xlfn.NORM.INV(RAND(),Inputs!$D$39,Inputs!$C$39)))-'Year Schedule'!$K$19+'Year Schedule'!$L$19)</f>
        <v>#VALUE!</v>
      </c>
      <c r="S353" s="0" t="e">
        <f aca="true">MAX(0,R353*(1+(_xlfn.NORM.INV(RAND(),Inputs!$D$39,Inputs!$C$39)))-'Year Schedule'!$K$20+'Year Schedule'!$L$20)</f>
        <v>#VALUE!</v>
      </c>
      <c r="T353" s="0" t="e">
        <f aca="true">MAX(0,S353*(1+(_xlfn.NORM.INV(RAND(),Inputs!$D$39,Inputs!$C$39)))-'Year Schedule'!$K$21+'Year Schedule'!$L$21)</f>
        <v>#VALUE!</v>
      </c>
      <c r="U353" s="0" t="e">
        <f aca="true">MAX(0,T353*(1+(_xlfn.NORM.INV(RAND(),Inputs!$D$39,Inputs!$C$39)))-'Year Schedule'!$K$22+'Year Schedule'!$L$22)</f>
        <v>#VALUE!</v>
      </c>
      <c r="V353" s="0" t="e">
        <f aca="true">MAX(0,U353*(1+(_xlfn.NORM.INV(RAND(),Inputs!$D$39,Inputs!$C$39)))-'Year Schedule'!$K$23+'Year Schedule'!$L$23)</f>
        <v>#VALUE!</v>
      </c>
      <c r="W353" s="0" t="e">
        <f aca="true">MAX(0,V353*(1+(_xlfn.NORM.INV(RAND(),Inputs!$D$39,Inputs!$C$39)))-'Year Schedule'!$K$24+'Year Schedule'!$L$24)</f>
        <v>#VALUE!</v>
      </c>
      <c r="X353" s="0" t="e">
        <f aca="true">MAX(0,W353*(1+(_xlfn.NORM.INV(RAND(),Inputs!$D$39,Inputs!$C$39)))-'Year Schedule'!$K$25+'Year Schedule'!$L$25)</f>
        <v>#VALUE!</v>
      </c>
      <c r="Y353" s="0" t="e">
        <f aca="true">MAX(0,X353*(1+(_xlfn.NORM.INV(RAND(),Inputs!$D$39,Inputs!$C$39)))-'Year Schedule'!$K$26+'Year Schedule'!$L$26)</f>
        <v>#VALUE!</v>
      </c>
      <c r="Z353" s="0" t="e">
        <f aca="true">MAX(0,Y353*(1+(_xlfn.NORM.INV(RAND(),Inputs!$D$39,Inputs!$C$39)))-'Year Schedule'!$K$27+'Year Schedule'!$L$27)</f>
        <v>#VALUE!</v>
      </c>
      <c r="AA353" s="0" t="e">
        <f aca="true">MAX(0,Z353*(1+(_xlfn.NORM.INV(RAND(),Inputs!$D$39,Inputs!$C$39)))-'Year Schedule'!$K$28+'Year Schedule'!$L$28)</f>
        <v>#VALUE!</v>
      </c>
      <c r="AB353" s="0" t="e">
        <f aca="true">MAX(0,AA353*(1+(_xlfn.NORM.INV(RAND(),Inputs!$D$39,Inputs!$C$39)))-'Year Schedule'!$K$29+'Year Schedule'!$L$29)</f>
        <v>#VALUE!</v>
      </c>
      <c r="AC353" s="0" t="e">
        <f aca="true">MAX(0,AB353*(1+(_xlfn.NORM.INV(RAND(),Inputs!$D$39,Inputs!$C$39)))-'Year Schedule'!$K$30+'Year Schedule'!$L$30)</f>
        <v>#VALUE!</v>
      </c>
      <c r="AD353" s="0" t="e">
        <f aca="true">MAX(0,AC353*(1+(_xlfn.NORM.INV(RAND(),Inputs!$D$39,Inputs!$C$39)))-'Year Schedule'!$K$31+'Year Schedule'!$L$31)</f>
        <v>#VALUE!</v>
      </c>
      <c r="AE353" s="0" t="e">
        <f aca="true">MAX(0,AD353*(1+(_xlfn.NORM.INV(RAND(),Inputs!$D$39,Inputs!$C$39)))-'Year Schedule'!$K$32+'Year Schedule'!$L$32)</f>
        <v>#VALUE!</v>
      </c>
      <c r="AF353" s="0" t="e">
        <f aca="true">MAX(0,AE353*(1+(_xlfn.NORM.INV(RAND(),Inputs!$D$39,Inputs!$C$39)))-'Year Schedule'!$K$33+'Year Schedule'!$L$33)</f>
        <v>#VALUE!</v>
      </c>
      <c r="AG353" s="0" t="e">
        <f aca="true">MAX(0,AF353*(1+(_xlfn.NORM.INV(RAND(),Inputs!$D$39,Inputs!$C$39)))-'Year Schedule'!$K$34+'Year Schedule'!$L$34)</f>
        <v>#VALUE!</v>
      </c>
      <c r="AH353" s="0" t="e">
        <f aca="true">MAX(0,AG353*(1+(_xlfn.NORM.INV(RAND(),Inputs!$D$39,Inputs!$C$39)))-'Year Schedule'!$K$35+'Year Schedule'!$L$35)</f>
        <v>#VALUE!</v>
      </c>
      <c r="AI353" s="0" t="e">
        <f aca="true">MAX(0,AH353*(1+(_xlfn.NORM.INV(RAND(),Inputs!$D$39,Inputs!$C$39)))-'Year Schedule'!$K$36+'Year Schedule'!$L$36)</f>
        <v>#VALUE!</v>
      </c>
      <c r="AJ353" s="0" t="e">
        <f aca="true">MAX(0,AI353*(1+(_xlfn.NORM.INV(RAND(),Inputs!$D$39,Inputs!$C$39)))-'Year Schedule'!$K$37+'Year Schedule'!$L$37)</f>
        <v>#VALUE!</v>
      </c>
      <c r="AK353" s="0" t="e">
        <f aca="true">MAX(0,AJ353*(1+(_xlfn.NORM.INV(RAND(),Inputs!$D$39,Inputs!$C$39)))-'Year Schedule'!$K$38+'Year Schedule'!$L$38)</f>
        <v>#VALUE!</v>
      </c>
      <c r="AL353" s="0" t="e">
        <f aca="true">MAX(0,AK353*(1+(_xlfn.NORM.INV(RAND(),Inputs!$D$39,Inputs!$C$39)))-'Year Schedule'!$K$39+'Year Schedule'!$L$39)</f>
        <v>#VALUE!</v>
      </c>
      <c r="AM353" s="0" t="e">
        <f aca="true">MAX(0,AL353*(1+(_xlfn.NORM.INV(RAND(),Inputs!$D$39,Inputs!$C$39)))-'Year Schedule'!$K$40+'Year Schedule'!$L$40)</f>
        <v>#VALUE!</v>
      </c>
      <c r="AN353" s="0" t="e">
        <f aca="true">MAX(0,AM353*(1+(_xlfn.NORM.INV(RAND(),Inputs!$D$39,Inputs!$C$39)))-'Year Schedule'!$K$41+'Year Schedule'!$L$41)</f>
        <v>#VALUE!</v>
      </c>
      <c r="AO353" s="0" t="e">
        <f aca="true">MAX(0,AN353*(1+(_xlfn.NORM.INV(RAND(),Inputs!$D$39,Inputs!$C$39)))-'Year Schedule'!$K$42+'Year Schedule'!$L$42)</f>
        <v>#VALUE!</v>
      </c>
      <c r="AP353" s="0" t="e">
        <f aca="true">MAX(0,AO353*(1+(_xlfn.NORM.INV(RAND(),Inputs!$D$39,Inputs!$C$39)))-'Year Schedule'!$K$43+'Year Schedule'!$L$43)</f>
        <v>#VALUE!</v>
      </c>
      <c r="AQ353" s="0" t="e">
        <f aca="true">MAX(0,AP353*(1+(_xlfn.NORM.INV(RAND(),Inputs!$D$39,Inputs!$C$39)))-'Year Schedule'!$K$44+'Year Schedule'!$L$44)</f>
        <v>#VALUE!</v>
      </c>
      <c r="AR353" s="0" t="e">
        <f aca="true">MAX(0,AQ353*(1+(_xlfn.NORM.INV(RAND(),Inputs!$D$39,Inputs!$C$39)))-'Year Schedule'!$K$45+'Year Schedule'!$L$45)</f>
        <v>#VALUE!</v>
      </c>
      <c r="AS353" s="0" t="e">
        <f aca="true">MAX(0,AR353*(1+(_xlfn.NORM.INV(RAND(),Inputs!$D$39,Inputs!$C$39)))-'Year Schedule'!$K$46+'Year Schedule'!$L$46)</f>
        <v>#VALUE!</v>
      </c>
      <c r="AT353" s="0" t="e">
        <f aca="true">MAX(0,AS353*(1+(_xlfn.NORM.INV(RAND(),Inputs!$D$39,Inputs!$C$39)))-'Year Schedule'!$K$47+'Year Schedule'!$L$47)</f>
        <v>#VALUE!</v>
      </c>
      <c r="AU353" s="0" t="e">
        <f aca="true">MAX(0,AT353*(1+(_xlfn.NORM.INV(RAND(),Inputs!$D$39,Inputs!$C$39)))-'Year Schedule'!$K$48+'Year Schedule'!$L$48)</f>
        <v>#VALUE!</v>
      </c>
      <c r="AV353" s="0" t="e">
        <f aca="true">MAX(0,AU353*(1+(_xlfn.NORM.INV(RAND(),Inputs!$D$39,Inputs!$C$39)))-'Year Schedule'!$K$49+'Year Schedule'!$L$49)</f>
        <v>#VALUE!</v>
      </c>
      <c r="AW353" s="0" t="e">
        <f aca="true">MAX(0,AV353*(1+(_xlfn.NORM.INV(RAND(),Inputs!$D$39,Inputs!$C$39)))-'Year Schedule'!$K$50+'Year Schedule'!$L$50)</f>
        <v>#VALUE!</v>
      </c>
      <c r="AX353" s="0" t="e">
        <f aca="true">MAX(0,AW353*(1+(_xlfn.NORM.INV(RAND(),Inputs!$D$39,Inputs!$C$39)))-'Year Schedule'!$K$51+'Year Schedule'!$L$51)</f>
        <v>#VALUE!</v>
      </c>
      <c r="AY353" s="0" t="e">
        <f aca="true">MAX(0,AX353*(1+(_xlfn.NORM.INV(RAND(),Inputs!$D$39,Inputs!$C$39)))-'Year Schedule'!$K$52+'Year Schedule'!$L$52)</f>
        <v>#VALUE!</v>
      </c>
      <c r="AZ353" s="0" t="e">
        <f aca="true">MAX(0,AY353*(1+(_xlfn.NORM.INV(RAND(),Inputs!$D$39,Inputs!$C$39)))-'Year Schedule'!$K$53+'Year Schedule'!$L$53)</f>
        <v>#VALUE!</v>
      </c>
      <c r="BA353" s="0" t="e">
        <f aca="false">INDEX(C353:AZ353,1,Inputs!$C$6)</f>
        <v>#VALUE!</v>
      </c>
      <c r="BB353" s="0" t="n">
        <f aca="false">IFERROR(EXP(SUMPRODUCT(LN((C353:INDEX(C353:AZ353,1,Inputs!$C$6)+$C$1004:INDEX($C$1004:$AZ$1004,1,Inputs!$C$6))/B353:INDEX(B353:AY353,1,Inputs!$C$6)))/Inputs!$C$6)-1,-1)</f>
        <v>-1</v>
      </c>
    </row>
    <row r="354" customFormat="false" ht="15" hidden="false" customHeight="true" outlineLevel="0" collapsed="false">
      <c r="A354" s="0" t="n">
        <v>352</v>
      </c>
      <c r="B354" s="177" t="n">
        <f aca="false">Inputs!$C$38</f>
        <v>0</v>
      </c>
      <c r="C354" s="0" t="e">
        <f aca="true">MAX(0,B354*(1+(_xlfn.NORM.INV(RAND(),Inputs!$D$39,Inputs!$C$39)))-'Year Schedule'!$K$4+'Year Schedule'!$L$4)</f>
        <v>#VALUE!</v>
      </c>
      <c r="D354" s="0" t="e">
        <f aca="true">MAX(0,C354*(1+(_xlfn.NORM.INV(RAND(),Inputs!$D$39,Inputs!$C$39)))-'Year Schedule'!$K$5+'Year Schedule'!$L$5)</f>
        <v>#VALUE!</v>
      </c>
      <c r="E354" s="0" t="e">
        <f aca="true">MAX(0,D354*(1+(_xlfn.NORM.INV(RAND(),Inputs!$D$39,Inputs!$C$39)))-'Year Schedule'!$K$6+'Year Schedule'!$L$6)</f>
        <v>#VALUE!</v>
      </c>
      <c r="F354" s="0" t="e">
        <f aca="true">MAX(0,E354*(1+(_xlfn.NORM.INV(RAND(),Inputs!$D$39,Inputs!$C$39)))-'Year Schedule'!$K$7+'Year Schedule'!$L$7)</f>
        <v>#VALUE!</v>
      </c>
      <c r="G354" s="0" t="e">
        <f aca="true">MAX(0,F354*(1+(_xlfn.NORM.INV(RAND(),Inputs!$D$39,Inputs!$C$39)))-'Year Schedule'!$K$8+'Year Schedule'!$L$8)</f>
        <v>#VALUE!</v>
      </c>
      <c r="H354" s="0" t="e">
        <f aca="true">MAX(0,G354*(1+(_xlfn.NORM.INV(RAND(),Inputs!$D$39,Inputs!$C$39)))-'Year Schedule'!$K$9+'Year Schedule'!$L$9)</f>
        <v>#VALUE!</v>
      </c>
      <c r="I354" s="0" t="e">
        <f aca="true">MAX(0,H354*(1+(_xlfn.NORM.INV(RAND(),Inputs!$D$39,Inputs!$C$39)))-'Year Schedule'!$K$10+'Year Schedule'!$L$10)</f>
        <v>#VALUE!</v>
      </c>
      <c r="J354" s="0" t="e">
        <f aca="true">MAX(0,I354*(1+(_xlfn.NORM.INV(RAND(),Inputs!$D$39,Inputs!$C$39)))-'Year Schedule'!$K$11+'Year Schedule'!$L$11)</f>
        <v>#VALUE!</v>
      </c>
      <c r="K354" s="0" t="e">
        <f aca="true">MAX(0,J354*(1+(_xlfn.NORM.INV(RAND(),Inputs!$D$39,Inputs!$C$39)))-'Year Schedule'!$K$12+'Year Schedule'!$L$12)</f>
        <v>#VALUE!</v>
      </c>
      <c r="L354" s="0" t="e">
        <f aca="true">MAX(0,K354*(1+(_xlfn.NORM.INV(RAND(),Inputs!$D$39,Inputs!$C$39)))-'Year Schedule'!$K$13+'Year Schedule'!$L$13)</f>
        <v>#VALUE!</v>
      </c>
      <c r="M354" s="0" t="e">
        <f aca="true">MAX(0,L354*(1+(_xlfn.NORM.INV(RAND(),Inputs!$D$39,Inputs!$C$39)))-'Year Schedule'!$K$14+'Year Schedule'!$L$14)</f>
        <v>#VALUE!</v>
      </c>
      <c r="N354" s="0" t="e">
        <f aca="true">MAX(0,M354*(1+(_xlfn.NORM.INV(RAND(),Inputs!$D$39,Inputs!$C$39)))-'Year Schedule'!$K$15+'Year Schedule'!$L$15)</f>
        <v>#VALUE!</v>
      </c>
      <c r="O354" s="0" t="e">
        <f aca="true">MAX(0,N354*(1+(_xlfn.NORM.INV(RAND(),Inputs!$D$39,Inputs!$C$39)))-'Year Schedule'!$K$16+'Year Schedule'!$L$16)</f>
        <v>#VALUE!</v>
      </c>
      <c r="P354" s="0" t="e">
        <f aca="true">MAX(0,O354*(1+(_xlfn.NORM.INV(RAND(),Inputs!$D$39,Inputs!$C$39)))-'Year Schedule'!$K$17+'Year Schedule'!$L$17)</f>
        <v>#VALUE!</v>
      </c>
      <c r="Q354" s="0" t="e">
        <f aca="true">MAX(0,P354*(1+(_xlfn.NORM.INV(RAND(),Inputs!$D$39,Inputs!$C$39)))-'Year Schedule'!$K$18+'Year Schedule'!$L$18)</f>
        <v>#VALUE!</v>
      </c>
      <c r="R354" s="0" t="e">
        <f aca="true">MAX(0,Q354*(1+(_xlfn.NORM.INV(RAND(),Inputs!$D$39,Inputs!$C$39)))-'Year Schedule'!$K$19+'Year Schedule'!$L$19)</f>
        <v>#VALUE!</v>
      </c>
      <c r="S354" s="0" t="e">
        <f aca="true">MAX(0,R354*(1+(_xlfn.NORM.INV(RAND(),Inputs!$D$39,Inputs!$C$39)))-'Year Schedule'!$K$20+'Year Schedule'!$L$20)</f>
        <v>#VALUE!</v>
      </c>
      <c r="T354" s="0" t="e">
        <f aca="true">MAX(0,S354*(1+(_xlfn.NORM.INV(RAND(),Inputs!$D$39,Inputs!$C$39)))-'Year Schedule'!$K$21+'Year Schedule'!$L$21)</f>
        <v>#VALUE!</v>
      </c>
      <c r="U354" s="0" t="e">
        <f aca="true">MAX(0,T354*(1+(_xlfn.NORM.INV(RAND(),Inputs!$D$39,Inputs!$C$39)))-'Year Schedule'!$K$22+'Year Schedule'!$L$22)</f>
        <v>#VALUE!</v>
      </c>
      <c r="V354" s="0" t="e">
        <f aca="true">MAX(0,U354*(1+(_xlfn.NORM.INV(RAND(),Inputs!$D$39,Inputs!$C$39)))-'Year Schedule'!$K$23+'Year Schedule'!$L$23)</f>
        <v>#VALUE!</v>
      </c>
      <c r="W354" s="0" t="e">
        <f aca="true">MAX(0,V354*(1+(_xlfn.NORM.INV(RAND(),Inputs!$D$39,Inputs!$C$39)))-'Year Schedule'!$K$24+'Year Schedule'!$L$24)</f>
        <v>#VALUE!</v>
      </c>
      <c r="X354" s="0" t="e">
        <f aca="true">MAX(0,W354*(1+(_xlfn.NORM.INV(RAND(),Inputs!$D$39,Inputs!$C$39)))-'Year Schedule'!$K$25+'Year Schedule'!$L$25)</f>
        <v>#VALUE!</v>
      </c>
      <c r="Y354" s="0" t="e">
        <f aca="true">MAX(0,X354*(1+(_xlfn.NORM.INV(RAND(),Inputs!$D$39,Inputs!$C$39)))-'Year Schedule'!$K$26+'Year Schedule'!$L$26)</f>
        <v>#VALUE!</v>
      </c>
      <c r="Z354" s="0" t="e">
        <f aca="true">MAX(0,Y354*(1+(_xlfn.NORM.INV(RAND(),Inputs!$D$39,Inputs!$C$39)))-'Year Schedule'!$K$27+'Year Schedule'!$L$27)</f>
        <v>#VALUE!</v>
      </c>
      <c r="AA354" s="0" t="e">
        <f aca="true">MAX(0,Z354*(1+(_xlfn.NORM.INV(RAND(),Inputs!$D$39,Inputs!$C$39)))-'Year Schedule'!$K$28+'Year Schedule'!$L$28)</f>
        <v>#VALUE!</v>
      </c>
      <c r="AB354" s="0" t="e">
        <f aca="true">MAX(0,AA354*(1+(_xlfn.NORM.INV(RAND(),Inputs!$D$39,Inputs!$C$39)))-'Year Schedule'!$K$29+'Year Schedule'!$L$29)</f>
        <v>#VALUE!</v>
      </c>
      <c r="AC354" s="0" t="e">
        <f aca="true">MAX(0,AB354*(1+(_xlfn.NORM.INV(RAND(),Inputs!$D$39,Inputs!$C$39)))-'Year Schedule'!$K$30+'Year Schedule'!$L$30)</f>
        <v>#VALUE!</v>
      </c>
      <c r="AD354" s="0" t="e">
        <f aca="true">MAX(0,AC354*(1+(_xlfn.NORM.INV(RAND(),Inputs!$D$39,Inputs!$C$39)))-'Year Schedule'!$K$31+'Year Schedule'!$L$31)</f>
        <v>#VALUE!</v>
      </c>
      <c r="AE354" s="0" t="e">
        <f aca="true">MAX(0,AD354*(1+(_xlfn.NORM.INV(RAND(),Inputs!$D$39,Inputs!$C$39)))-'Year Schedule'!$K$32+'Year Schedule'!$L$32)</f>
        <v>#VALUE!</v>
      </c>
      <c r="AF354" s="0" t="e">
        <f aca="true">MAX(0,AE354*(1+(_xlfn.NORM.INV(RAND(),Inputs!$D$39,Inputs!$C$39)))-'Year Schedule'!$K$33+'Year Schedule'!$L$33)</f>
        <v>#VALUE!</v>
      </c>
      <c r="AG354" s="0" t="e">
        <f aca="true">MAX(0,AF354*(1+(_xlfn.NORM.INV(RAND(),Inputs!$D$39,Inputs!$C$39)))-'Year Schedule'!$K$34+'Year Schedule'!$L$34)</f>
        <v>#VALUE!</v>
      </c>
      <c r="AH354" s="0" t="e">
        <f aca="true">MAX(0,AG354*(1+(_xlfn.NORM.INV(RAND(),Inputs!$D$39,Inputs!$C$39)))-'Year Schedule'!$K$35+'Year Schedule'!$L$35)</f>
        <v>#VALUE!</v>
      </c>
      <c r="AI354" s="0" t="e">
        <f aca="true">MAX(0,AH354*(1+(_xlfn.NORM.INV(RAND(),Inputs!$D$39,Inputs!$C$39)))-'Year Schedule'!$K$36+'Year Schedule'!$L$36)</f>
        <v>#VALUE!</v>
      </c>
      <c r="AJ354" s="0" t="e">
        <f aca="true">MAX(0,AI354*(1+(_xlfn.NORM.INV(RAND(),Inputs!$D$39,Inputs!$C$39)))-'Year Schedule'!$K$37+'Year Schedule'!$L$37)</f>
        <v>#VALUE!</v>
      </c>
      <c r="AK354" s="0" t="e">
        <f aca="true">MAX(0,AJ354*(1+(_xlfn.NORM.INV(RAND(),Inputs!$D$39,Inputs!$C$39)))-'Year Schedule'!$K$38+'Year Schedule'!$L$38)</f>
        <v>#VALUE!</v>
      </c>
      <c r="AL354" s="0" t="e">
        <f aca="true">MAX(0,AK354*(1+(_xlfn.NORM.INV(RAND(),Inputs!$D$39,Inputs!$C$39)))-'Year Schedule'!$K$39+'Year Schedule'!$L$39)</f>
        <v>#VALUE!</v>
      </c>
      <c r="AM354" s="0" t="e">
        <f aca="true">MAX(0,AL354*(1+(_xlfn.NORM.INV(RAND(),Inputs!$D$39,Inputs!$C$39)))-'Year Schedule'!$K$40+'Year Schedule'!$L$40)</f>
        <v>#VALUE!</v>
      </c>
      <c r="AN354" s="0" t="e">
        <f aca="true">MAX(0,AM354*(1+(_xlfn.NORM.INV(RAND(),Inputs!$D$39,Inputs!$C$39)))-'Year Schedule'!$K$41+'Year Schedule'!$L$41)</f>
        <v>#VALUE!</v>
      </c>
      <c r="AO354" s="0" t="e">
        <f aca="true">MAX(0,AN354*(1+(_xlfn.NORM.INV(RAND(),Inputs!$D$39,Inputs!$C$39)))-'Year Schedule'!$K$42+'Year Schedule'!$L$42)</f>
        <v>#VALUE!</v>
      </c>
      <c r="AP354" s="0" t="e">
        <f aca="true">MAX(0,AO354*(1+(_xlfn.NORM.INV(RAND(),Inputs!$D$39,Inputs!$C$39)))-'Year Schedule'!$K$43+'Year Schedule'!$L$43)</f>
        <v>#VALUE!</v>
      </c>
      <c r="AQ354" s="0" t="e">
        <f aca="true">MAX(0,AP354*(1+(_xlfn.NORM.INV(RAND(),Inputs!$D$39,Inputs!$C$39)))-'Year Schedule'!$K$44+'Year Schedule'!$L$44)</f>
        <v>#VALUE!</v>
      </c>
      <c r="AR354" s="0" t="e">
        <f aca="true">MAX(0,AQ354*(1+(_xlfn.NORM.INV(RAND(),Inputs!$D$39,Inputs!$C$39)))-'Year Schedule'!$K$45+'Year Schedule'!$L$45)</f>
        <v>#VALUE!</v>
      </c>
      <c r="AS354" s="0" t="e">
        <f aca="true">MAX(0,AR354*(1+(_xlfn.NORM.INV(RAND(),Inputs!$D$39,Inputs!$C$39)))-'Year Schedule'!$K$46+'Year Schedule'!$L$46)</f>
        <v>#VALUE!</v>
      </c>
      <c r="AT354" s="0" t="e">
        <f aca="true">MAX(0,AS354*(1+(_xlfn.NORM.INV(RAND(),Inputs!$D$39,Inputs!$C$39)))-'Year Schedule'!$K$47+'Year Schedule'!$L$47)</f>
        <v>#VALUE!</v>
      </c>
      <c r="AU354" s="0" t="e">
        <f aca="true">MAX(0,AT354*(1+(_xlfn.NORM.INV(RAND(),Inputs!$D$39,Inputs!$C$39)))-'Year Schedule'!$K$48+'Year Schedule'!$L$48)</f>
        <v>#VALUE!</v>
      </c>
      <c r="AV354" s="0" t="e">
        <f aca="true">MAX(0,AU354*(1+(_xlfn.NORM.INV(RAND(),Inputs!$D$39,Inputs!$C$39)))-'Year Schedule'!$K$49+'Year Schedule'!$L$49)</f>
        <v>#VALUE!</v>
      </c>
      <c r="AW354" s="0" t="e">
        <f aca="true">MAX(0,AV354*(1+(_xlfn.NORM.INV(RAND(),Inputs!$D$39,Inputs!$C$39)))-'Year Schedule'!$K$50+'Year Schedule'!$L$50)</f>
        <v>#VALUE!</v>
      </c>
      <c r="AX354" s="0" t="e">
        <f aca="true">MAX(0,AW354*(1+(_xlfn.NORM.INV(RAND(),Inputs!$D$39,Inputs!$C$39)))-'Year Schedule'!$K$51+'Year Schedule'!$L$51)</f>
        <v>#VALUE!</v>
      </c>
      <c r="AY354" s="0" t="e">
        <f aca="true">MAX(0,AX354*(1+(_xlfn.NORM.INV(RAND(),Inputs!$D$39,Inputs!$C$39)))-'Year Schedule'!$K$52+'Year Schedule'!$L$52)</f>
        <v>#VALUE!</v>
      </c>
      <c r="AZ354" s="0" t="e">
        <f aca="true">MAX(0,AY354*(1+(_xlfn.NORM.INV(RAND(),Inputs!$D$39,Inputs!$C$39)))-'Year Schedule'!$K$53+'Year Schedule'!$L$53)</f>
        <v>#VALUE!</v>
      </c>
      <c r="BA354" s="0" t="e">
        <f aca="false">INDEX(C354:AZ354,1,Inputs!$C$6)</f>
        <v>#VALUE!</v>
      </c>
      <c r="BB354" s="0" t="n">
        <f aca="false">IFERROR(EXP(SUMPRODUCT(LN((C354:INDEX(C354:AZ354,1,Inputs!$C$6)+$C$1004:INDEX($C$1004:$AZ$1004,1,Inputs!$C$6))/B354:INDEX(B354:AY354,1,Inputs!$C$6)))/Inputs!$C$6)-1,-1)</f>
        <v>-1</v>
      </c>
    </row>
    <row r="355" customFormat="false" ht="15" hidden="false" customHeight="true" outlineLevel="0" collapsed="false">
      <c r="A355" s="0" t="n">
        <v>353</v>
      </c>
      <c r="B355" s="177" t="n">
        <f aca="false">Inputs!$C$38</f>
        <v>0</v>
      </c>
      <c r="C355" s="0" t="e">
        <f aca="true">MAX(0,B355*(1+(_xlfn.NORM.INV(RAND(),Inputs!$D$39,Inputs!$C$39)))-'Year Schedule'!$K$4+'Year Schedule'!$L$4)</f>
        <v>#VALUE!</v>
      </c>
      <c r="D355" s="0" t="e">
        <f aca="true">MAX(0,C355*(1+(_xlfn.NORM.INV(RAND(),Inputs!$D$39,Inputs!$C$39)))-'Year Schedule'!$K$5+'Year Schedule'!$L$5)</f>
        <v>#VALUE!</v>
      </c>
      <c r="E355" s="0" t="e">
        <f aca="true">MAX(0,D355*(1+(_xlfn.NORM.INV(RAND(),Inputs!$D$39,Inputs!$C$39)))-'Year Schedule'!$K$6+'Year Schedule'!$L$6)</f>
        <v>#VALUE!</v>
      </c>
      <c r="F355" s="0" t="e">
        <f aca="true">MAX(0,E355*(1+(_xlfn.NORM.INV(RAND(),Inputs!$D$39,Inputs!$C$39)))-'Year Schedule'!$K$7+'Year Schedule'!$L$7)</f>
        <v>#VALUE!</v>
      </c>
      <c r="G355" s="0" t="e">
        <f aca="true">MAX(0,F355*(1+(_xlfn.NORM.INV(RAND(),Inputs!$D$39,Inputs!$C$39)))-'Year Schedule'!$K$8+'Year Schedule'!$L$8)</f>
        <v>#VALUE!</v>
      </c>
      <c r="H355" s="0" t="e">
        <f aca="true">MAX(0,G355*(1+(_xlfn.NORM.INV(RAND(),Inputs!$D$39,Inputs!$C$39)))-'Year Schedule'!$K$9+'Year Schedule'!$L$9)</f>
        <v>#VALUE!</v>
      </c>
      <c r="I355" s="0" t="e">
        <f aca="true">MAX(0,H355*(1+(_xlfn.NORM.INV(RAND(),Inputs!$D$39,Inputs!$C$39)))-'Year Schedule'!$K$10+'Year Schedule'!$L$10)</f>
        <v>#VALUE!</v>
      </c>
      <c r="J355" s="0" t="e">
        <f aca="true">MAX(0,I355*(1+(_xlfn.NORM.INV(RAND(),Inputs!$D$39,Inputs!$C$39)))-'Year Schedule'!$K$11+'Year Schedule'!$L$11)</f>
        <v>#VALUE!</v>
      </c>
      <c r="K355" s="0" t="e">
        <f aca="true">MAX(0,J355*(1+(_xlfn.NORM.INV(RAND(),Inputs!$D$39,Inputs!$C$39)))-'Year Schedule'!$K$12+'Year Schedule'!$L$12)</f>
        <v>#VALUE!</v>
      </c>
      <c r="L355" s="0" t="e">
        <f aca="true">MAX(0,K355*(1+(_xlfn.NORM.INV(RAND(),Inputs!$D$39,Inputs!$C$39)))-'Year Schedule'!$K$13+'Year Schedule'!$L$13)</f>
        <v>#VALUE!</v>
      </c>
      <c r="M355" s="0" t="e">
        <f aca="true">MAX(0,L355*(1+(_xlfn.NORM.INV(RAND(),Inputs!$D$39,Inputs!$C$39)))-'Year Schedule'!$K$14+'Year Schedule'!$L$14)</f>
        <v>#VALUE!</v>
      </c>
      <c r="N355" s="0" t="e">
        <f aca="true">MAX(0,M355*(1+(_xlfn.NORM.INV(RAND(),Inputs!$D$39,Inputs!$C$39)))-'Year Schedule'!$K$15+'Year Schedule'!$L$15)</f>
        <v>#VALUE!</v>
      </c>
      <c r="O355" s="0" t="e">
        <f aca="true">MAX(0,N355*(1+(_xlfn.NORM.INV(RAND(),Inputs!$D$39,Inputs!$C$39)))-'Year Schedule'!$K$16+'Year Schedule'!$L$16)</f>
        <v>#VALUE!</v>
      </c>
      <c r="P355" s="0" t="e">
        <f aca="true">MAX(0,O355*(1+(_xlfn.NORM.INV(RAND(),Inputs!$D$39,Inputs!$C$39)))-'Year Schedule'!$K$17+'Year Schedule'!$L$17)</f>
        <v>#VALUE!</v>
      </c>
      <c r="Q355" s="0" t="e">
        <f aca="true">MAX(0,P355*(1+(_xlfn.NORM.INV(RAND(),Inputs!$D$39,Inputs!$C$39)))-'Year Schedule'!$K$18+'Year Schedule'!$L$18)</f>
        <v>#VALUE!</v>
      </c>
      <c r="R355" s="0" t="e">
        <f aca="true">MAX(0,Q355*(1+(_xlfn.NORM.INV(RAND(),Inputs!$D$39,Inputs!$C$39)))-'Year Schedule'!$K$19+'Year Schedule'!$L$19)</f>
        <v>#VALUE!</v>
      </c>
      <c r="S355" s="0" t="e">
        <f aca="true">MAX(0,R355*(1+(_xlfn.NORM.INV(RAND(),Inputs!$D$39,Inputs!$C$39)))-'Year Schedule'!$K$20+'Year Schedule'!$L$20)</f>
        <v>#VALUE!</v>
      </c>
      <c r="T355" s="0" t="e">
        <f aca="true">MAX(0,S355*(1+(_xlfn.NORM.INV(RAND(),Inputs!$D$39,Inputs!$C$39)))-'Year Schedule'!$K$21+'Year Schedule'!$L$21)</f>
        <v>#VALUE!</v>
      </c>
      <c r="U355" s="0" t="e">
        <f aca="true">MAX(0,T355*(1+(_xlfn.NORM.INV(RAND(),Inputs!$D$39,Inputs!$C$39)))-'Year Schedule'!$K$22+'Year Schedule'!$L$22)</f>
        <v>#VALUE!</v>
      </c>
      <c r="V355" s="0" t="e">
        <f aca="true">MAX(0,U355*(1+(_xlfn.NORM.INV(RAND(),Inputs!$D$39,Inputs!$C$39)))-'Year Schedule'!$K$23+'Year Schedule'!$L$23)</f>
        <v>#VALUE!</v>
      </c>
      <c r="W355" s="0" t="e">
        <f aca="true">MAX(0,V355*(1+(_xlfn.NORM.INV(RAND(),Inputs!$D$39,Inputs!$C$39)))-'Year Schedule'!$K$24+'Year Schedule'!$L$24)</f>
        <v>#VALUE!</v>
      </c>
      <c r="X355" s="0" t="e">
        <f aca="true">MAX(0,W355*(1+(_xlfn.NORM.INV(RAND(),Inputs!$D$39,Inputs!$C$39)))-'Year Schedule'!$K$25+'Year Schedule'!$L$25)</f>
        <v>#VALUE!</v>
      </c>
      <c r="Y355" s="0" t="e">
        <f aca="true">MAX(0,X355*(1+(_xlfn.NORM.INV(RAND(),Inputs!$D$39,Inputs!$C$39)))-'Year Schedule'!$K$26+'Year Schedule'!$L$26)</f>
        <v>#VALUE!</v>
      </c>
      <c r="Z355" s="0" t="e">
        <f aca="true">MAX(0,Y355*(1+(_xlfn.NORM.INV(RAND(),Inputs!$D$39,Inputs!$C$39)))-'Year Schedule'!$K$27+'Year Schedule'!$L$27)</f>
        <v>#VALUE!</v>
      </c>
      <c r="AA355" s="0" t="e">
        <f aca="true">MAX(0,Z355*(1+(_xlfn.NORM.INV(RAND(),Inputs!$D$39,Inputs!$C$39)))-'Year Schedule'!$K$28+'Year Schedule'!$L$28)</f>
        <v>#VALUE!</v>
      </c>
      <c r="AB355" s="0" t="e">
        <f aca="true">MAX(0,AA355*(1+(_xlfn.NORM.INV(RAND(),Inputs!$D$39,Inputs!$C$39)))-'Year Schedule'!$K$29+'Year Schedule'!$L$29)</f>
        <v>#VALUE!</v>
      </c>
      <c r="AC355" s="0" t="e">
        <f aca="true">MAX(0,AB355*(1+(_xlfn.NORM.INV(RAND(),Inputs!$D$39,Inputs!$C$39)))-'Year Schedule'!$K$30+'Year Schedule'!$L$30)</f>
        <v>#VALUE!</v>
      </c>
      <c r="AD355" s="0" t="e">
        <f aca="true">MAX(0,AC355*(1+(_xlfn.NORM.INV(RAND(),Inputs!$D$39,Inputs!$C$39)))-'Year Schedule'!$K$31+'Year Schedule'!$L$31)</f>
        <v>#VALUE!</v>
      </c>
      <c r="AE355" s="0" t="e">
        <f aca="true">MAX(0,AD355*(1+(_xlfn.NORM.INV(RAND(),Inputs!$D$39,Inputs!$C$39)))-'Year Schedule'!$K$32+'Year Schedule'!$L$32)</f>
        <v>#VALUE!</v>
      </c>
      <c r="AF355" s="0" t="e">
        <f aca="true">MAX(0,AE355*(1+(_xlfn.NORM.INV(RAND(),Inputs!$D$39,Inputs!$C$39)))-'Year Schedule'!$K$33+'Year Schedule'!$L$33)</f>
        <v>#VALUE!</v>
      </c>
      <c r="AG355" s="0" t="e">
        <f aca="true">MAX(0,AF355*(1+(_xlfn.NORM.INV(RAND(),Inputs!$D$39,Inputs!$C$39)))-'Year Schedule'!$K$34+'Year Schedule'!$L$34)</f>
        <v>#VALUE!</v>
      </c>
      <c r="AH355" s="0" t="e">
        <f aca="true">MAX(0,AG355*(1+(_xlfn.NORM.INV(RAND(),Inputs!$D$39,Inputs!$C$39)))-'Year Schedule'!$K$35+'Year Schedule'!$L$35)</f>
        <v>#VALUE!</v>
      </c>
      <c r="AI355" s="0" t="e">
        <f aca="true">MAX(0,AH355*(1+(_xlfn.NORM.INV(RAND(),Inputs!$D$39,Inputs!$C$39)))-'Year Schedule'!$K$36+'Year Schedule'!$L$36)</f>
        <v>#VALUE!</v>
      </c>
      <c r="AJ355" s="0" t="e">
        <f aca="true">MAX(0,AI355*(1+(_xlfn.NORM.INV(RAND(),Inputs!$D$39,Inputs!$C$39)))-'Year Schedule'!$K$37+'Year Schedule'!$L$37)</f>
        <v>#VALUE!</v>
      </c>
      <c r="AK355" s="0" t="e">
        <f aca="true">MAX(0,AJ355*(1+(_xlfn.NORM.INV(RAND(),Inputs!$D$39,Inputs!$C$39)))-'Year Schedule'!$K$38+'Year Schedule'!$L$38)</f>
        <v>#VALUE!</v>
      </c>
      <c r="AL355" s="0" t="e">
        <f aca="true">MAX(0,AK355*(1+(_xlfn.NORM.INV(RAND(),Inputs!$D$39,Inputs!$C$39)))-'Year Schedule'!$K$39+'Year Schedule'!$L$39)</f>
        <v>#VALUE!</v>
      </c>
      <c r="AM355" s="0" t="e">
        <f aca="true">MAX(0,AL355*(1+(_xlfn.NORM.INV(RAND(),Inputs!$D$39,Inputs!$C$39)))-'Year Schedule'!$K$40+'Year Schedule'!$L$40)</f>
        <v>#VALUE!</v>
      </c>
      <c r="AN355" s="0" t="e">
        <f aca="true">MAX(0,AM355*(1+(_xlfn.NORM.INV(RAND(),Inputs!$D$39,Inputs!$C$39)))-'Year Schedule'!$K$41+'Year Schedule'!$L$41)</f>
        <v>#VALUE!</v>
      </c>
      <c r="AO355" s="0" t="e">
        <f aca="true">MAX(0,AN355*(1+(_xlfn.NORM.INV(RAND(),Inputs!$D$39,Inputs!$C$39)))-'Year Schedule'!$K$42+'Year Schedule'!$L$42)</f>
        <v>#VALUE!</v>
      </c>
      <c r="AP355" s="0" t="e">
        <f aca="true">MAX(0,AO355*(1+(_xlfn.NORM.INV(RAND(),Inputs!$D$39,Inputs!$C$39)))-'Year Schedule'!$K$43+'Year Schedule'!$L$43)</f>
        <v>#VALUE!</v>
      </c>
      <c r="AQ355" s="0" t="e">
        <f aca="true">MAX(0,AP355*(1+(_xlfn.NORM.INV(RAND(),Inputs!$D$39,Inputs!$C$39)))-'Year Schedule'!$K$44+'Year Schedule'!$L$44)</f>
        <v>#VALUE!</v>
      </c>
      <c r="AR355" s="0" t="e">
        <f aca="true">MAX(0,AQ355*(1+(_xlfn.NORM.INV(RAND(),Inputs!$D$39,Inputs!$C$39)))-'Year Schedule'!$K$45+'Year Schedule'!$L$45)</f>
        <v>#VALUE!</v>
      </c>
      <c r="AS355" s="0" t="e">
        <f aca="true">MAX(0,AR355*(1+(_xlfn.NORM.INV(RAND(),Inputs!$D$39,Inputs!$C$39)))-'Year Schedule'!$K$46+'Year Schedule'!$L$46)</f>
        <v>#VALUE!</v>
      </c>
      <c r="AT355" s="0" t="e">
        <f aca="true">MAX(0,AS355*(1+(_xlfn.NORM.INV(RAND(),Inputs!$D$39,Inputs!$C$39)))-'Year Schedule'!$K$47+'Year Schedule'!$L$47)</f>
        <v>#VALUE!</v>
      </c>
      <c r="AU355" s="0" t="e">
        <f aca="true">MAX(0,AT355*(1+(_xlfn.NORM.INV(RAND(),Inputs!$D$39,Inputs!$C$39)))-'Year Schedule'!$K$48+'Year Schedule'!$L$48)</f>
        <v>#VALUE!</v>
      </c>
      <c r="AV355" s="0" t="e">
        <f aca="true">MAX(0,AU355*(1+(_xlfn.NORM.INV(RAND(),Inputs!$D$39,Inputs!$C$39)))-'Year Schedule'!$K$49+'Year Schedule'!$L$49)</f>
        <v>#VALUE!</v>
      </c>
      <c r="AW355" s="0" t="e">
        <f aca="true">MAX(0,AV355*(1+(_xlfn.NORM.INV(RAND(),Inputs!$D$39,Inputs!$C$39)))-'Year Schedule'!$K$50+'Year Schedule'!$L$50)</f>
        <v>#VALUE!</v>
      </c>
      <c r="AX355" s="0" t="e">
        <f aca="true">MAX(0,AW355*(1+(_xlfn.NORM.INV(RAND(),Inputs!$D$39,Inputs!$C$39)))-'Year Schedule'!$K$51+'Year Schedule'!$L$51)</f>
        <v>#VALUE!</v>
      </c>
      <c r="AY355" s="0" t="e">
        <f aca="true">MAX(0,AX355*(1+(_xlfn.NORM.INV(RAND(),Inputs!$D$39,Inputs!$C$39)))-'Year Schedule'!$K$52+'Year Schedule'!$L$52)</f>
        <v>#VALUE!</v>
      </c>
      <c r="AZ355" s="0" t="e">
        <f aca="true">MAX(0,AY355*(1+(_xlfn.NORM.INV(RAND(),Inputs!$D$39,Inputs!$C$39)))-'Year Schedule'!$K$53+'Year Schedule'!$L$53)</f>
        <v>#VALUE!</v>
      </c>
      <c r="BA355" s="0" t="e">
        <f aca="false">INDEX(C355:AZ355,1,Inputs!$C$6)</f>
        <v>#VALUE!</v>
      </c>
      <c r="BB355" s="0" t="n">
        <f aca="false">IFERROR(EXP(SUMPRODUCT(LN((C355:INDEX(C355:AZ355,1,Inputs!$C$6)+$C$1004:INDEX($C$1004:$AZ$1004,1,Inputs!$C$6))/B355:INDEX(B355:AY355,1,Inputs!$C$6)))/Inputs!$C$6)-1,-1)</f>
        <v>-1</v>
      </c>
    </row>
    <row r="356" customFormat="false" ht="15" hidden="false" customHeight="true" outlineLevel="0" collapsed="false">
      <c r="A356" s="0" t="n">
        <v>354</v>
      </c>
      <c r="B356" s="177" t="n">
        <f aca="false">Inputs!$C$38</f>
        <v>0</v>
      </c>
      <c r="C356" s="0" t="e">
        <f aca="true">MAX(0,B356*(1+(_xlfn.NORM.INV(RAND(),Inputs!$D$39,Inputs!$C$39)))-'Year Schedule'!$K$4+'Year Schedule'!$L$4)</f>
        <v>#VALUE!</v>
      </c>
      <c r="D356" s="0" t="e">
        <f aca="true">MAX(0,C356*(1+(_xlfn.NORM.INV(RAND(),Inputs!$D$39,Inputs!$C$39)))-'Year Schedule'!$K$5+'Year Schedule'!$L$5)</f>
        <v>#VALUE!</v>
      </c>
      <c r="E356" s="0" t="e">
        <f aca="true">MAX(0,D356*(1+(_xlfn.NORM.INV(RAND(),Inputs!$D$39,Inputs!$C$39)))-'Year Schedule'!$K$6+'Year Schedule'!$L$6)</f>
        <v>#VALUE!</v>
      </c>
      <c r="F356" s="0" t="e">
        <f aca="true">MAX(0,E356*(1+(_xlfn.NORM.INV(RAND(),Inputs!$D$39,Inputs!$C$39)))-'Year Schedule'!$K$7+'Year Schedule'!$L$7)</f>
        <v>#VALUE!</v>
      </c>
      <c r="G356" s="0" t="e">
        <f aca="true">MAX(0,F356*(1+(_xlfn.NORM.INV(RAND(),Inputs!$D$39,Inputs!$C$39)))-'Year Schedule'!$K$8+'Year Schedule'!$L$8)</f>
        <v>#VALUE!</v>
      </c>
      <c r="H356" s="0" t="e">
        <f aca="true">MAX(0,G356*(1+(_xlfn.NORM.INV(RAND(),Inputs!$D$39,Inputs!$C$39)))-'Year Schedule'!$K$9+'Year Schedule'!$L$9)</f>
        <v>#VALUE!</v>
      </c>
      <c r="I356" s="0" t="e">
        <f aca="true">MAX(0,H356*(1+(_xlfn.NORM.INV(RAND(),Inputs!$D$39,Inputs!$C$39)))-'Year Schedule'!$K$10+'Year Schedule'!$L$10)</f>
        <v>#VALUE!</v>
      </c>
      <c r="J356" s="0" t="e">
        <f aca="true">MAX(0,I356*(1+(_xlfn.NORM.INV(RAND(),Inputs!$D$39,Inputs!$C$39)))-'Year Schedule'!$K$11+'Year Schedule'!$L$11)</f>
        <v>#VALUE!</v>
      </c>
      <c r="K356" s="0" t="e">
        <f aca="true">MAX(0,J356*(1+(_xlfn.NORM.INV(RAND(),Inputs!$D$39,Inputs!$C$39)))-'Year Schedule'!$K$12+'Year Schedule'!$L$12)</f>
        <v>#VALUE!</v>
      </c>
      <c r="L356" s="0" t="e">
        <f aca="true">MAX(0,K356*(1+(_xlfn.NORM.INV(RAND(),Inputs!$D$39,Inputs!$C$39)))-'Year Schedule'!$K$13+'Year Schedule'!$L$13)</f>
        <v>#VALUE!</v>
      </c>
      <c r="M356" s="0" t="e">
        <f aca="true">MAX(0,L356*(1+(_xlfn.NORM.INV(RAND(),Inputs!$D$39,Inputs!$C$39)))-'Year Schedule'!$K$14+'Year Schedule'!$L$14)</f>
        <v>#VALUE!</v>
      </c>
      <c r="N356" s="0" t="e">
        <f aca="true">MAX(0,M356*(1+(_xlfn.NORM.INV(RAND(),Inputs!$D$39,Inputs!$C$39)))-'Year Schedule'!$K$15+'Year Schedule'!$L$15)</f>
        <v>#VALUE!</v>
      </c>
      <c r="O356" s="0" t="e">
        <f aca="true">MAX(0,N356*(1+(_xlfn.NORM.INV(RAND(),Inputs!$D$39,Inputs!$C$39)))-'Year Schedule'!$K$16+'Year Schedule'!$L$16)</f>
        <v>#VALUE!</v>
      </c>
      <c r="P356" s="0" t="e">
        <f aca="true">MAX(0,O356*(1+(_xlfn.NORM.INV(RAND(),Inputs!$D$39,Inputs!$C$39)))-'Year Schedule'!$K$17+'Year Schedule'!$L$17)</f>
        <v>#VALUE!</v>
      </c>
      <c r="Q356" s="0" t="e">
        <f aca="true">MAX(0,P356*(1+(_xlfn.NORM.INV(RAND(),Inputs!$D$39,Inputs!$C$39)))-'Year Schedule'!$K$18+'Year Schedule'!$L$18)</f>
        <v>#VALUE!</v>
      </c>
      <c r="R356" s="0" t="e">
        <f aca="true">MAX(0,Q356*(1+(_xlfn.NORM.INV(RAND(),Inputs!$D$39,Inputs!$C$39)))-'Year Schedule'!$K$19+'Year Schedule'!$L$19)</f>
        <v>#VALUE!</v>
      </c>
      <c r="S356" s="0" t="e">
        <f aca="true">MAX(0,R356*(1+(_xlfn.NORM.INV(RAND(),Inputs!$D$39,Inputs!$C$39)))-'Year Schedule'!$K$20+'Year Schedule'!$L$20)</f>
        <v>#VALUE!</v>
      </c>
      <c r="T356" s="0" t="e">
        <f aca="true">MAX(0,S356*(1+(_xlfn.NORM.INV(RAND(),Inputs!$D$39,Inputs!$C$39)))-'Year Schedule'!$K$21+'Year Schedule'!$L$21)</f>
        <v>#VALUE!</v>
      </c>
      <c r="U356" s="0" t="e">
        <f aca="true">MAX(0,T356*(1+(_xlfn.NORM.INV(RAND(),Inputs!$D$39,Inputs!$C$39)))-'Year Schedule'!$K$22+'Year Schedule'!$L$22)</f>
        <v>#VALUE!</v>
      </c>
      <c r="V356" s="0" t="e">
        <f aca="true">MAX(0,U356*(1+(_xlfn.NORM.INV(RAND(),Inputs!$D$39,Inputs!$C$39)))-'Year Schedule'!$K$23+'Year Schedule'!$L$23)</f>
        <v>#VALUE!</v>
      </c>
      <c r="W356" s="0" t="e">
        <f aca="true">MAX(0,V356*(1+(_xlfn.NORM.INV(RAND(),Inputs!$D$39,Inputs!$C$39)))-'Year Schedule'!$K$24+'Year Schedule'!$L$24)</f>
        <v>#VALUE!</v>
      </c>
      <c r="X356" s="0" t="e">
        <f aca="true">MAX(0,W356*(1+(_xlfn.NORM.INV(RAND(),Inputs!$D$39,Inputs!$C$39)))-'Year Schedule'!$K$25+'Year Schedule'!$L$25)</f>
        <v>#VALUE!</v>
      </c>
      <c r="Y356" s="0" t="e">
        <f aca="true">MAX(0,X356*(1+(_xlfn.NORM.INV(RAND(),Inputs!$D$39,Inputs!$C$39)))-'Year Schedule'!$K$26+'Year Schedule'!$L$26)</f>
        <v>#VALUE!</v>
      </c>
      <c r="Z356" s="0" t="e">
        <f aca="true">MAX(0,Y356*(1+(_xlfn.NORM.INV(RAND(),Inputs!$D$39,Inputs!$C$39)))-'Year Schedule'!$K$27+'Year Schedule'!$L$27)</f>
        <v>#VALUE!</v>
      </c>
      <c r="AA356" s="0" t="e">
        <f aca="true">MAX(0,Z356*(1+(_xlfn.NORM.INV(RAND(),Inputs!$D$39,Inputs!$C$39)))-'Year Schedule'!$K$28+'Year Schedule'!$L$28)</f>
        <v>#VALUE!</v>
      </c>
      <c r="AB356" s="0" t="e">
        <f aca="true">MAX(0,AA356*(1+(_xlfn.NORM.INV(RAND(),Inputs!$D$39,Inputs!$C$39)))-'Year Schedule'!$K$29+'Year Schedule'!$L$29)</f>
        <v>#VALUE!</v>
      </c>
      <c r="AC356" s="0" t="e">
        <f aca="true">MAX(0,AB356*(1+(_xlfn.NORM.INV(RAND(),Inputs!$D$39,Inputs!$C$39)))-'Year Schedule'!$K$30+'Year Schedule'!$L$30)</f>
        <v>#VALUE!</v>
      </c>
      <c r="AD356" s="0" t="e">
        <f aca="true">MAX(0,AC356*(1+(_xlfn.NORM.INV(RAND(),Inputs!$D$39,Inputs!$C$39)))-'Year Schedule'!$K$31+'Year Schedule'!$L$31)</f>
        <v>#VALUE!</v>
      </c>
      <c r="AE356" s="0" t="e">
        <f aca="true">MAX(0,AD356*(1+(_xlfn.NORM.INV(RAND(),Inputs!$D$39,Inputs!$C$39)))-'Year Schedule'!$K$32+'Year Schedule'!$L$32)</f>
        <v>#VALUE!</v>
      </c>
      <c r="AF356" s="0" t="e">
        <f aca="true">MAX(0,AE356*(1+(_xlfn.NORM.INV(RAND(),Inputs!$D$39,Inputs!$C$39)))-'Year Schedule'!$K$33+'Year Schedule'!$L$33)</f>
        <v>#VALUE!</v>
      </c>
      <c r="AG356" s="0" t="e">
        <f aca="true">MAX(0,AF356*(1+(_xlfn.NORM.INV(RAND(),Inputs!$D$39,Inputs!$C$39)))-'Year Schedule'!$K$34+'Year Schedule'!$L$34)</f>
        <v>#VALUE!</v>
      </c>
      <c r="AH356" s="0" t="e">
        <f aca="true">MAX(0,AG356*(1+(_xlfn.NORM.INV(RAND(),Inputs!$D$39,Inputs!$C$39)))-'Year Schedule'!$K$35+'Year Schedule'!$L$35)</f>
        <v>#VALUE!</v>
      </c>
      <c r="AI356" s="0" t="e">
        <f aca="true">MAX(0,AH356*(1+(_xlfn.NORM.INV(RAND(),Inputs!$D$39,Inputs!$C$39)))-'Year Schedule'!$K$36+'Year Schedule'!$L$36)</f>
        <v>#VALUE!</v>
      </c>
      <c r="AJ356" s="0" t="e">
        <f aca="true">MAX(0,AI356*(1+(_xlfn.NORM.INV(RAND(),Inputs!$D$39,Inputs!$C$39)))-'Year Schedule'!$K$37+'Year Schedule'!$L$37)</f>
        <v>#VALUE!</v>
      </c>
      <c r="AK356" s="0" t="e">
        <f aca="true">MAX(0,AJ356*(1+(_xlfn.NORM.INV(RAND(),Inputs!$D$39,Inputs!$C$39)))-'Year Schedule'!$K$38+'Year Schedule'!$L$38)</f>
        <v>#VALUE!</v>
      </c>
      <c r="AL356" s="0" t="e">
        <f aca="true">MAX(0,AK356*(1+(_xlfn.NORM.INV(RAND(),Inputs!$D$39,Inputs!$C$39)))-'Year Schedule'!$K$39+'Year Schedule'!$L$39)</f>
        <v>#VALUE!</v>
      </c>
      <c r="AM356" s="0" t="e">
        <f aca="true">MAX(0,AL356*(1+(_xlfn.NORM.INV(RAND(),Inputs!$D$39,Inputs!$C$39)))-'Year Schedule'!$K$40+'Year Schedule'!$L$40)</f>
        <v>#VALUE!</v>
      </c>
      <c r="AN356" s="0" t="e">
        <f aca="true">MAX(0,AM356*(1+(_xlfn.NORM.INV(RAND(),Inputs!$D$39,Inputs!$C$39)))-'Year Schedule'!$K$41+'Year Schedule'!$L$41)</f>
        <v>#VALUE!</v>
      </c>
      <c r="AO356" s="0" t="e">
        <f aca="true">MAX(0,AN356*(1+(_xlfn.NORM.INV(RAND(),Inputs!$D$39,Inputs!$C$39)))-'Year Schedule'!$K$42+'Year Schedule'!$L$42)</f>
        <v>#VALUE!</v>
      </c>
      <c r="AP356" s="0" t="e">
        <f aca="true">MAX(0,AO356*(1+(_xlfn.NORM.INV(RAND(),Inputs!$D$39,Inputs!$C$39)))-'Year Schedule'!$K$43+'Year Schedule'!$L$43)</f>
        <v>#VALUE!</v>
      </c>
      <c r="AQ356" s="0" t="e">
        <f aca="true">MAX(0,AP356*(1+(_xlfn.NORM.INV(RAND(),Inputs!$D$39,Inputs!$C$39)))-'Year Schedule'!$K$44+'Year Schedule'!$L$44)</f>
        <v>#VALUE!</v>
      </c>
      <c r="AR356" s="0" t="e">
        <f aca="true">MAX(0,AQ356*(1+(_xlfn.NORM.INV(RAND(),Inputs!$D$39,Inputs!$C$39)))-'Year Schedule'!$K$45+'Year Schedule'!$L$45)</f>
        <v>#VALUE!</v>
      </c>
      <c r="AS356" s="0" t="e">
        <f aca="true">MAX(0,AR356*(1+(_xlfn.NORM.INV(RAND(),Inputs!$D$39,Inputs!$C$39)))-'Year Schedule'!$K$46+'Year Schedule'!$L$46)</f>
        <v>#VALUE!</v>
      </c>
      <c r="AT356" s="0" t="e">
        <f aca="true">MAX(0,AS356*(1+(_xlfn.NORM.INV(RAND(),Inputs!$D$39,Inputs!$C$39)))-'Year Schedule'!$K$47+'Year Schedule'!$L$47)</f>
        <v>#VALUE!</v>
      </c>
      <c r="AU356" s="0" t="e">
        <f aca="true">MAX(0,AT356*(1+(_xlfn.NORM.INV(RAND(),Inputs!$D$39,Inputs!$C$39)))-'Year Schedule'!$K$48+'Year Schedule'!$L$48)</f>
        <v>#VALUE!</v>
      </c>
      <c r="AV356" s="0" t="e">
        <f aca="true">MAX(0,AU356*(1+(_xlfn.NORM.INV(RAND(),Inputs!$D$39,Inputs!$C$39)))-'Year Schedule'!$K$49+'Year Schedule'!$L$49)</f>
        <v>#VALUE!</v>
      </c>
      <c r="AW356" s="0" t="e">
        <f aca="true">MAX(0,AV356*(1+(_xlfn.NORM.INV(RAND(),Inputs!$D$39,Inputs!$C$39)))-'Year Schedule'!$K$50+'Year Schedule'!$L$50)</f>
        <v>#VALUE!</v>
      </c>
      <c r="AX356" s="0" t="e">
        <f aca="true">MAX(0,AW356*(1+(_xlfn.NORM.INV(RAND(),Inputs!$D$39,Inputs!$C$39)))-'Year Schedule'!$K$51+'Year Schedule'!$L$51)</f>
        <v>#VALUE!</v>
      </c>
      <c r="AY356" s="0" t="e">
        <f aca="true">MAX(0,AX356*(1+(_xlfn.NORM.INV(RAND(),Inputs!$D$39,Inputs!$C$39)))-'Year Schedule'!$K$52+'Year Schedule'!$L$52)</f>
        <v>#VALUE!</v>
      </c>
      <c r="AZ356" s="0" t="e">
        <f aca="true">MAX(0,AY356*(1+(_xlfn.NORM.INV(RAND(),Inputs!$D$39,Inputs!$C$39)))-'Year Schedule'!$K$53+'Year Schedule'!$L$53)</f>
        <v>#VALUE!</v>
      </c>
      <c r="BA356" s="0" t="e">
        <f aca="false">INDEX(C356:AZ356,1,Inputs!$C$6)</f>
        <v>#VALUE!</v>
      </c>
      <c r="BB356" s="0" t="n">
        <f aca="false">IFERROR(EXP(SUMPRODUCT(LN((C356:INDEX(C356:AZ356,1,Inputs!$C$6)+$C$1004:INDEX($C$1004:$AZ$1004,1,Inputs!$C$6))/B356:INDEX(B356:AY356,1,Inputs!$C$6)))/Inputs!$C$6)-1,-1)</f>
        <v>-1</v>
      </c>
    </row>
    <row r="357" customFormat="false" ht="15" hidden="false" customHeight="true" outlineLevel="0" collapsed="false">
      <c r="A357" s="0" t="n">
        <v>355</v>
      </c>
      <c r="B357" s="177" t="n">
        <f aca="false">Inputs!$C$38</f>
        <v>0</v>
      </c>
      <c r="C357" s="0" t="e">
        <f aca="true">MAX(0,B357*(1+(_xlfn.NORM.INV(RAND(),Inputs!$D$39,Inputs!$C$39)))-'Year Schedule'!$K$4+'Year Schedule'!$L$4)</f>
        <v>#VALUE!</v>
      </c>
      <c r="D357" s="0" t="e">
        <f aca="true">MAX(0,C357*(1+(_xlfn.NORM.INV(RAND(),Inputs!$D$39,Inputs!$C$39)))-'Year Schedule'!$K$5+'Year Schedule'!$L$5)</f>
        <v>#VALUE!</v>
      </c>
      <c r="E357" s="0" t="e">
        <f aca="true">MAX(0,D357*(1+(_xlfn.NORM.INV(RAND(),Inputs!$D$39,Inputs!$C$39)))-'Year Schedule'!$K$6+'Year Schedule'!$L$6)</f>
        <v>#VALUE!</v>
      </c>
      <c r="F357" s="0" t="e">
        <f aca="true">MAX(0,E357*(1+(_xlfn.NORM.INV(RAND(),Inputs!$D$39,Inputs!$C$39)))-'Year Schedule'!$K$7+'Year Schedule'!$L$7)</f>
        <v>#VALUE!</v>
      </c>
      <c r="G357" s="0" t="e">
        <f aca="true">MAX(0,F357*(1+(_xlfn.NORM.INV(RAND(),Inputs!$D$39,Inputs!$C$39)))-'Year Schedule'!$K$8+'Year Schedule'!$L$8)</f>
        <v>#VALUE!</v>
      </c>
      <c r="H357" s="0" t="e">
        <f aca="true">MAX(0,G357*(1+(_xlfn.NORM.INV(RAND(),Inputs!$D$39,Inputs!$C$39)))-'Year Schedule'!$K$9+'Year Schedule'!$L$9)</f>
        <v>#VALUE!</v>
      </c>
      <c r="I357" s="0" t="e">
        <f aca="true">MAX(0,H357*(1+(_xlfn.NORM.INV(RAND(),Inputs!$D$39,Inputs!$C$39)))-'Year Schedule'!$K$10+'Year Schedule'!$L$10)</f>
        <v>#VALUE!</v>
      </c>
      <c r="J357" s="0" t="e">
        <f aca="true">MAX(0,I357*(1+(_xlfn.NORM.INV(RAND(),Inputs!$D$39,Inputs!$C$39)))-'Year Schedule'!$K$11+'Year Schedule'!$L$11)</f>
        <v>#VALUE!</v>
      </c>
      <c r="K357" s="0" t="e">
        <f aca="true">MAX(0,J357*(1+(_xlfn.NORM.INV(RAND(),Inputs!$D$39,Inputs!$C$39)))-'Year Schedule'!$K$12+'Year Schedule'!$L$12)</f>
        <v>#VALUE!</v>
      </c>
      <c r="L357" s="0" t="e">
        <f aca="true">MAX(0,K357*(1+(_xlfn.NORM.INV(RAND(),Inputs!$D$39,Inputs!$C$39)))-'Year Schedule'!$K$13+'Year Schedule'!$L$13)</f>
        <v>#VALUE!</v>
      </c>
      <c r="M357" s="0" t="e">
        <f aca="true">MAX(0,L357*(1+(_xlfn.NORM.INV(RAND(),Inputs!$D$39,Inputs!$C$39)))-'Year Schedule'!$K$14+'Year Schedule'!$L$14)</f>
        <v>#VALUE!</v>
      </c>
      <c r="N357" s="0" t="e">
        <f aca="true">MAX(0,M357*(1+(_xlfn.NORM.INV(RAND(),Inputs!$D$39,Inputs!$C$39)))-'Year Schedule'!$K$15+'Year Schedule'!$L$15)</f>
        <v>#VALUE!</v>
      </c>
      <c r="O357" s="0" t="e">
        <f aca="true">MAX(0,N357*(1+(_xlfn.NORM.INV(RAND(),Inputs!$D$39,Inputs!$C$39)))-'Year Schedule'!$K$16+'Year Schedule'!$L$16)</f>
        <v>#VALUE!</v>
      </c>
      <c r="P357" s="0" t="e">
        <f aca="true">MAX(0,O357*(1+(_xlfn.NORM.INV(RAND(),Inputs!$D$39,Inputs!$C$39)))-'Year Schedule'!$K$17+'Year Schedule'!$L$17)</f>
        <v>#VALUE!</v>
      </c>
      <c r="Q357" s="0" t="e">
        <f aca="true">MAX(0,P357*(1+(_xlfn.NORM.INV(RAND(),Inputs!$D$39,Inputs!$C$39)))-'Year Schedule'!$K$18+'Year Schedule'!$L$18)</f>
        <v>#VALUE!</v>
      </c>
      <c r="R357" s="0" t="e">
        <f aca="true">MAX(0,Q357*(1+(_xlfn.NORM.INV(RAND(),Inputs!$D$39,Inputs!$C$39)))-'Year Schedule'!$K$19+'Year Schedule'!$L$19)</f>
        <v>#VALUE!</v>
      </c>
      <c r="S357" s="0" t="e">
        <f aca="true">MAX(0,R357*(1+(_xlfn.NORM.INV(RAND(),Inputs!$D$39,Inputs!$C$39)))-'Year Schedule'!$K$20+'Year Schedule'!$L$20)</f>
        <v>#VALUE!</v>
      </c>
      <c r="T357" s="0" t="e">
        <f aca="true">MAX(0,S357*(1+(_xlfn.NORM.INV(RAND(),Inputs!$D$39,Inputs!$C$39)))-'Year Schedule'!$K$21+'Year Schedule'!$L$21)</f>
        <v>#VALUE!</v>
      </c>
      <c r="U357" s="0" t="e">
        <f aca="true">MAX(0,T357*(1+(_xlfn.NORM.INV(RAND(),Inputs!$D$39,Inputs!$C$39)))-'Year Schedule'!$K$22+'Year Schedule'!$L$22)</f>
        <v>#VALUE!</v>
      </c>
      <c r="V357" s="0" t="e">
        <f aca="true">MAX(0,U357*(1+(_xlfn.NORM.INV(RAND(),Inputs!$D$39,Inputs!$C$39)))-'Year Schedule'!$K$23+'Year Schedule'!$L$23)</f>
        <v>#VALUE!</v>
      </c>
      <c r="W357" s="0" t="e">
        <f aca="true">MAX(0,V357*(1+(_xlfn.NORM.INV(RAND(),Inputs!$D$39,Inputs!$C$39)))-'Year Schedule'!$K$24+'Year Schedule'!$L$24)</f>
        <v>#VALUE!</v>
      </c>
      <c r="X357" s="0" t="e">
        <f aca="true">MAX(0,W357*(1+(_xlfn.NORM.INV(RAND(),Inputs!$D$39,Inputs!$C$39)))-'Year Schedule'!$K$25+'Year Schedule'!$L$25)</f>
        <v>#VALUE!</v>
      </c>
      <c r="Y357" s="0" t="e">
        <f aca="true">MAX(0,X357*(1+(_xlfn.NORM.INV(RAND(),Inputs!$D$39,Inputs!$C$39)))-'Year Schedule'!$K$26+'Year Schedule'!$L$26)</f>
        <v>#VALUE!</v>
      </c>
      <c r="Z357" s="0" t="e">
        <f aca="true">MAX(0,Y357*(1+(_xlfn.NORM.INV(RAND(),Inputs!$D$39,Inputs!$C$39)))-'Year Schedule'!$K$27+'Year Schedule'!$L$27)</f>
        <v>#VALUE!</v>
      </c>
      <c r="AA357" s="0" t="e">
        <f aca="true">MAX(0,Z357*(1+(_xlfn.NORM.INV(RAND(),Inputs!$D$39,Inputs!$C$39)))-'Year Schedule'!$K$28+'Year Schedule'!$L$28)</f>
        <v>#VALUE!</v>
      </c>
      <c r="AB357" s="0" t="e">
        <f aca="true">MAX(0,AA357*(1+(_xlfn.NORM.INV(RAND(),Inputs!$D$39,Inputs!$C$39)))-'Year Schedule'!$K$29+'Year Schedule'!$L$29)</f>
        <v>#VALUE!</v>
      </c>
      <c r="AC357" s="0" t="e">
        <f aca="true">MAX(0,AB357*(1+(_xlfn.NORM.INV(RAND(),Inputs!$D$39,Inputs!$C$39)))-'Year Schedule'!$K$30+'Year Schedule'!$L$30)</f>
        <v>#VALUE!</v>
      </c>
      <c r="AD357" s="0" t="e">
        <f aca="true">MAX(0,AC357*(1+(_xlfn.NORM.INV(RAND(),Inputs!$D$39,Inputs!$C$39)))-'Year Schedule'!$K$31+'Year Schedule'!$L$31)</f>
        <v>#VALUE!</v>
      </c>
      <c r="AE357" s="0" t="e">
        <f aca="true">MAX(0,AD357*(1+(_xlfn.NORM.INV(RAND(),Inputs!$D$39,Inputs!$C$39)))-'Year Schedule'!$K$32+'Year Schedule'!$L$32)</f>
        <v>#VALUE!</v>
      </c>
      <c r="AF357" s="0" t="e">
        <f aca="true">MAX(0,AE357*(1+(_xlfn.NORM.INV(RAND(),Inputs!$D$39,Inputs!$C$39)))-'Year Schedule'!$K$33+'Year Schedule'!$L$33)</f>
        <v>#VALUE!</v>
      </c>
      <c r="AG357" s="0" t="e">
        <f aca="true">MAX(0,AF357*(1+(_xlfn.NORM.INV(RAND(),Inputs!$D$39,Inputs!$C$39)))-'Year Schedule'!$K$34+'Year Schedule'!$L$34)</f>
        <v>#VALUE!</v>
      </c>
      <c r="AH357" s="0" t="e">
        <f aca="true">MAX(0,AG357*(1+(_xlfn.NORM.INV(RAND(),Inputs!$D$39,Inputs!$C$39)))-'Year Schedule'!$K$35+'Year Schedule'!$L$35)</f>
        <v>#VALUE!</v>
      </c>
      <c r="AI357" s="0" t="e">
        <f aca="true">MAX(0,AH357*(1+(_xlfn.NORM.INV(RAND(),Inputs!$D$39,Inputs!$C$39)))-'Year Schedule'!$K$36+'Year Schedule'!$L$36)</f>
        <v>#VALUE!</v>
      </c>
      <c r="AJ357" s="0" t="e">
        <f aca="true">MAX(0,AI357*(1+(_xlfn.NORM.INV(RAND(),Inputs!$D$39,Inputs!$C$39)))-'Year Schedule'!$K$37+'Year Schedule'!$L$37)</f>
        <v>#VALUE!</v>
      </c>
      <c r="AK357" s="0" t="e">
        <f aca="true">MAX(0,AJ357*(1+(_xlfn.NORM.INV(RAND(),Inputs!$D$39,Inputs!$C$39)))-'Year Schedule'!$K$38+'Year Schedule'!$L$38)</f>
        <v>#VALUE!</v>
      </c>
      <c r="AL357" s="0" t="e">
        <f aca="true">MAX(0,AK357*(1+(_xlfn.NORM.INV(RAND(),Inputs!$D$39,Inputs!$C$39)))-'Year Schedule'!$K$39+'Year Schedule'!$L$39)</f>
        <v>#VALUE!</v>
      </c>
      <c r="AM357" s="0" t="e">
        <f aca="true">MAX(0,AL357*(1+(_xlfn.NORM.INV(RAND(),Inputs!$D$39,Inputs!$C$39)))-'Year Schedule'!$K$40+'Year Schedule'!$L$40)</f>
        <v>#VALUE!</v>
      </c>
      <c r="AN357" s="0" t="e">
        <f aca="true">MAX(0,AM357*(1+(_xlfn.NORM.INV(RAND(),Inputs!$D$39,Inputs!$C$39)))-'Year Schedule'!$K$41+'Year Schedule'!$L$41)</f>
        <v>#VALUE!</v>
      </c>
      <c r="AO357" s="0" t="e">
        <f aca="true">MAX(0,AN357*(1+(_xlfn.NORM.INV(RAND(),Inputs!$D$39,Inputs!$C$39)))-'Year Schedule'!$K$42+'Year Schedule'!$L$42)</f>
        <v>#VALUE!</v>
      </c>
      <c r="AP357" s="0" t="e">
        <f aca="true">MAX(0,AO357*(1+(_xlfn.NORM.INV(RAND(),Inputs!$D$39,Inputs!$C$39)))-'Year Schedule'!$K$43+'Year Schedule'!$L$43)</f>
        <v>#VALUE!</v>
      </c>
      <c r="AQ357" s="0" t="e">
        <f aca="true">MAX(0,AP357*(1+(_xlfn.NORM.INV(RAND(),Inputs!$D$39,Inputs!$C$39)))-'Year Schedule'!$K$44+'Year Schedule'!$L$44)</f>
        <v>#VALUE!</v>
      </c>
      <c r="AR357" s="0" t="e">
        <f aca="true">MAX(0,AQ357*(1+(_xlfn.NORM.INV(RAND(),Inputs!$D$39,Inputs!$C$39)))-'Year Schedule'!$K$45+'Year Schedule'!$L$45)</f>
        <v>#VALUE!</v>
      </c>
      <c r="AS357" s="0" t="e">
        <f aca="true">MAX(0,AR357*(1+(_xlfn.NORM.INV(RAND(),Inputs!$D$39,Inputs!$C$39)))-'Year Schedule'!$K$46+'Year Schedule'!$L$46)</f>
        <v>#VALUE!</v>
      </c>
      <c r="AT357" s="0" t="e">
        <f aca="true">MAX(0,AS357*(1+(_xlfn.NORM.INV(RAND(),Inputs!$D$39,Inputs!$C$39)))-'Year Schedule'!$K$47+'Year Schedule'!$L$47)</f>
        <v>#VALUE!</v>
      </c>
      <c r="AU357" s="0" t="e">
        <f aca="true">MAX(0,AT357*(1+(_xlfn.NORM.INV(RAND(),Inputs!$D$39,Inputs!$C$39)))-'Year Schedule'!$K$48+'Year Schedule'!$L$48)</f>
        <v>#VALUE!</v>
      </c>
      <c r="AV357" s="0" t="e">
        <f aca="true">MAX(0,AU357*(1+(_xlfn.NORM.INV(RAND(),Inputs!$D$39,Inputs!$C$39)))-'Year Schedule'!$K$49+'Year Schedule'!$L$49)</f>
        <v>#VALUE!</v>
      </c>
      <c r="AW357" s="0" t="e">
        <f aca="true">MAX(0,AV357*(1+(_xlfn.NORM.INV(RAND(),Inputs!$D$39,Inputs!$C$39)))-'Year Schedule'!$K$50+'Year Schedule'!$L$50)</f>
        <v>#VALUE!</v>
      </c>
      <c r="AX357" s="0" t="e">
        <f aca="true">MAX(0,AW357*(1+(_xlfn.NORM.INV(RAND(),Inputs!$D$39,Inputs!$C$39)))-'Year Schedule'!$K$51+'Year Schedule'!$L$51)</f>
        <v>#VALUE!</v>
      </c>
      <c r="AY357" s="0" t="e">
        <f aca="true">MAX(0,AX357*(1+(_xlfn.NORM.INV(RAND(),Inputs!$D$39,Inputs!$C$39)))-'Year Schedule'!$K$52+'Year Schedule'!$L$52)</f>
        <v>#VALUE!</v>
      </c>
      <c r="AZ357" s="0" t="e">
        <f aca="true">MAX(0,AY357*(1+(_xlfn.NORM.INV(RAND(),Inputs!$D$39,Inputs!$C$39)))-'Year Schedule'!$K$53+'Year Schedule'!$L$53)</f>
        <v>#VALUE!</v>
      </c>
      <c r="BA357" s="0" t="e">
        <f aca="false">INDEX(C357:AZ357,1,Inputs!$C$6)</f>
        <v>#VALUE!</v>
      </c>
      <c r="BB357" s="0" t="n">
        <f aca="false">IFERROR(EXP(SUMPRODUCT(LN((C357:INDEX(C357:AZ357,1,Inputs!$C$6)+$C$1004:INDEX($C$1004:$AZ$1004,1,Inputs!$C$6))/B357:INDEX(B357:AY357,1,Inputs!$C$6)))/Inputs!$C$6)-1,-1)</f>
        <v>-1</v>
      </c>
    </row>
    <row r="358" customFormat="false" ht="15" hidden="false" customHeight="true" outlineLevel="0" collapsed="false">
      <c r="A358" s="0" t="n">
        <v>356</v>
      </c>
      <c r="B358" s="177" t="n">
        <f aca="false">Inputs!$C$38</f>
        <v>0</v>
      </c>
      <c r="C358" s="0" t="e">
        <f aca="true">MAX(0,B358*(1+(_xlfn.NORM.INV(RAND(),Inputs!$D$39,Inputs!$C$39)))-'Year Schedule'!$K$4+'Year Schedule'!$L$4)</f>
        <v>#VALUE!</v>
      </c>
      <c r="D358" s="0" t="e">
        <f aca="true">MAX(0,C358*(1+(_xlfn.NORM.INV(RAND(),Inputs!$D$39,Inputs!$C$39)))-'Year Schedule'!$K$5+'Year Schedule'!$L$5)</f>
        <v>#VALUE!</v>
      </c>
      <c r="E358" s="0" t="e">
        <f aca="true">MAX(0,D358*(1+(_xlfn.NORM.INV(RAND(),Inputs!$D$39,Inputs!$C$39)))-'Year Schedule'!$K$6+'Year Schedule'!$L$6)</f>
        <v>#VALUE!</v>
      </c>
      <c r="F358" s="0" t="e">
        <f aca="true">MAX(0,E358*(1+(_xlfn.NORM.INV(RAND(),Inputs!$D$39,Inputs!$C$39)))-'Year Schedule'!$K$7+'Year Schedule'!$L$7)</f>
        <v>#VALUE!</v>
      </c>
      <c r="G358" s="0" t="e">
        <f aca="true">MAX(0,F358*(1+(_xlfn.NORM.INV(RAND(),Inputs!$D$39,Inputs!$C$39)))-'Year Schedule'!$K$8+'Year Schedule'!$L$8)</f>
        <v>#VALUE!</v>
      </c>
      <c r="H358" s="0" t="e">
        <f aca="true">MAX(0,G358*(1+(_xlfn.NORM.INV(RAND(),Inputs!$D$39,Inputs!$C$39)))-'Year Schedule'!$K$9+'Year Schedule'!$L$9)</f>
        <v>#VALUE!</v>
      </c>
      <c r="I358" s="0" t="e">
        <f aca="true">MAX(0,H358*(1+(_xlfn.NORM.INV(RAND(),Inputs!$D$39,Inputs!$C$39)))-'Year Schedule'!$K$10+'Year Schedule'!$L$10)</f>
        <v>#VALUE!</v>
      </c>
      <c r="J358" s="0" t="e">
        <f aca="true">MAX(0,I358*(1+(_xlfn.NORM.INV(RAND(),Inputs!$D$39,Inputs!$C$39)))-'Year Schedule'!$K$11+'Year Schedule'!$L$11)</f>
        <v>#VALUE!</v>
      </c>
      <c r="K358" s="0" t="e">
        <f aca="true">MAX(0,J358*(1+(_xlfn.NORM.INV(RAND(),Inputs!$D$39,Inputs!$C$39)))-'Year Schedule'!$K$12+'Year Schedule'!$L$12)</f>
        <v>#VALUE!</v>
      </c>
      <c r="L358" s="0" t="e">
        <f aca="true">MAX(0,K358*(1+(_xlfn.NORM.INV(RAND(),Inputs!$D$39,Inputs!$C$39)))-'Year Schedule'!$K$13+'Year Schedule'!$L$13)</f>
        <v>#VALUE!</v>
      </c>
      <c r="M358" s="0" t="e">
        <f aca="true">MAX(0,L358*(1+(_xlfn.NORM.INV(RAND(),Inputs!$D$39,Inputs!$C$39)))-'Year Schedule'!$K$14+'Year Schedule'!$L$14)</f>
        <v>#VALUE!</v>
      </c>
      <c r="N358" s="0" t="e">
        <f aca="true">MAX(0,M358*(1+(_xlfn.NORM.INV(RAND(),Inputs!$D$39,Inputs!$C$39)))-'Year Schedule'!$K$15+'Year Schedule'!$L$15)</f>
        <v>#VALUE!</v>
      </c>
      <c r="O358" s="0" t="e">
        <f aca="true">MAX(0,N358*(1+(_xlfn.NORM.INV(RAND(),Inputs!$D$39,Inputs!$C$39)))-'Year Schedule'!$K$16+'Year Schedule'!$L$16)</f>
        <v>#VALUE!</v>
      </c>
      <c r="P358" s="0" t="e">
        <f aca="true">MAX(0,O358*(1+(_xlfn.NORM.INV(RAND(),Inputs!$D$39,Inputs!$C$39)))-'Year Schedule'!$K$17+'Year Schedule'!$L$17)</f>
        <v>#VALUE!</v>
      </c>
      <c r="Q358" s="0" t="e">
        <f aca="true">MAX(0,P358*(1+(_xlfn.NORM.INV(RAND(),Inputs!$D$39,Inputs!$C$39)))-'Year Schedule'!$K$18+'Year Schedule'!$L$18)</f>
        <v>#VALUE!</v>
      </c>
      <c r="R358" s="0" t="e">
        <f aca="true">MAX(0,Q358*(1+(_xlfn.NORM.INV(RAND(),Inputs!$D$39,Inputs!$C$39)))-'Year Schedule'!$K$19+'Year Schedule'!$L$19)</f>
        <v>#VALUE!</v>
      </c>
      <c r="S358" s="0" t="e">
        <f aca="true">MAX(0,R358*(1+(_xlfn.NORM.INV(RAND(),Inputs!$D$39,Inputs!$C$39)))-'Year Schedule'!$K$20+'Year Schedule'!$L$20)</f>
        <v>#VALUE!</v>
      </c>
      <c r="T358" s="0" t="e">
        <f aca="true">MAX(0,S358*(1+(_xlfn.NORM.INV(RAND(),Inputs!$D$39,Inputs!$C$39)))-'Year Schedule'!$K$21+'Year Schedule'!$L$21)</f>
        <v>#VALUE!</v>
      </c>
      <c r="U358" s="0" t="e">
        <f aca="true">MAX(0,T358*(1+(_xlfn.NORM.INV(RAND(),Inputs!$D$39,Inputs!$C$39)))-'Year Schedule'!$K$22+'Year Schedule'!$L$22)</f>
        <v>#VALUE!</v>
      </c>
      <c r="V358" s="0" t="e">
        <f aca="true">MAX(0,U358*(1+(_xlfn.NORM.INV(RAND(),Inputs!$D$39,Inputs!$C$39)))-'Year Schedule'!$K$23+'Year Schedule'!$L$23)</f>
        <v>#VALUE!</v>
      </c>
      <c r="W358" s="0" t="e">
        <f aca="true">MAX(0,V358*(1+(_xlfn.NORM.INV(RAND(),Inputs!$D$39,Inputs!$C$39)))-'Year Schedule'!$K$24+'Year Schedule'!$L$24)</f>
        <v>#VALUE!</v>
      </c>
      <c r="X358" s="0" t="e">
        <f aca="true">MAX(0,W358*(1+(_xlfn.NORM.INV(RAND(),Inputs!$D$39,Inputs!$C$39)))-'Year Schedule'!$K$25+'Year Schedule'!$L$25)</f>
        <v>#VALUE!</v>
      </c>
      <c r="Y358" s="0" t="e">
        <f aca="true">MAX(0,X358*(1+(_xlfn.NORM.INV(RAND(),Inputs!$D$39,Inputs!$C$39)))-'Year Schedule'!$K$26+'Year Schedule'!$L$26)</f>
        <v>#VALUE!</v>
      </c>
      <c r="Z358" s="0" t="e">
        <f aca="true">MAX(0,Y358*(1+(_xlfn.NORM.INV(RAND(),Inputs!$D$39,Inputs!$C$39)))-'Year Schedule'!$K$27+'Year Schedule'!$L$27)</f>
        <v>#VALUE!</v>
      </c>
      <c r="AA358" s="0" t="e">
        <f aca="true">MAX(0,Z358*(1+(_xlfn.NORM.INV(RAND(),Inputs!$D$39,Inputs!$C$39)))-'Year Schedule'!$K$28+'Year Schedule'!$L$28)</f>
        <v>#VALUE!</v>
      </c>
      <c r="AB358" s="0" t="e">
        <f aca="true">MAX(0,AA358*(1+(_xlfn.NORM.INV(RAND(),Inputs!$D$39,Inputs!$C$39)))-'Year Schedule'!$K$29+'Year Schedule'!$L$29)</f>
        <v>#VALUE!</v>
      </c>
      <c r="AC358" s="0" t="e">
        <f aca="true">MAX(0,AB358*(1+(_xlfn.NORM.INV(RAND(),Inputs!$D$39,Inputs!$C$39)))-'Year Schedule'!$K$30+'Year Schedule'!$L$30)</f>
        <v>#VALUE!</v>
      </c>
      <c r="AD358" s="0" t="e">
        <f aca="true">MAX(0,AC358*(1+(_xlfn.NORM.INV(RAND(),Inputs!$D$39,Inputs!$C$39)))-'Year Schedule'!$K$31+'Year Schedule'!$L$31)</f>
        <v>#VALUE!</v>
      </c>
      <c r="AE358" s="0" t="e">
        <f aca="true">MAX(0,AD358*(1+(_xlfn.NORM.INV(RAND(),Inputs!$D$39,Inputs!$C$39)))-'Year Schedule'!$K$32+'Year Schedule'!$L$32)</f>
        <v>#VALUE!</v>
      </c>
      <c r="AF358" s="0" t="e">
        <f aca="true">MAX(0,AE358*(1+(_xlfn.NORM.INV(RAND(),Inputs!$D$39,Inputs!$C$39)))-'Year Schedule'!$K$33+'Year Schedule'!$L$33)</f>
        <v>#VALUE!</v>
      </c>
      <c r="AG358" s="0" t="e">
        <f aca="true">MAX(0,AF358*(1+(_xlfn.NORM.INV(RAND(),Inputs!$D$39,Inputs!$C$39)))-'Year Schedule'!$K$34+'Year Schedule'!$L$34)</f>
        <v>#VALUE!</v>
      </c>
      <c r="AH358" s="0" t="e">
        <f aca="true">MAX(0,AG358*(1+(_xlfn.NORM.INV(RAND(),Inputs!$D$39,Inputs!$C$39)))-'Year Schedule'!$K$35+'Year Schedule'!$L$35)</f>
        <v>#VALUE!</v>
      </c>
      <c r="AI358" s="0" t="e">
        <f aca="true">MAX(0,AH358*(1+(_xlfn.NORM.INV(RAND(),Inputs!$D$39,Inputs!$C$39)))-'Year Schedule'!$K$36+'Year Schedule'!$L$36)</f>
        <v>#VALUE!</v>
      </c>
      <c r="AJ358" s="0" t="e">
        <f aca="true">MAX(0,AI358*(1+(_xlfn.NORM.INV(RAND(),Inputs!$D$39,Inputs!$C$39)))-'Year Schedule'!$K$37+'Year Schedule'!$L$37)</f>
        <v>#VALUE!</v>
      </c>
      <c r="AK358" s="0" t="e">
        <f aca="true">MAX(0,AJ358*(1+(_xlfn.NORM.INV(RAND(),Inputs!$D$39,Inputs!$C$39)))-'Year Schedule'!$K$38+'Year Schedule'!$L$38)</f>
        <v>#VALUE!</v>
      </c>
      <c r="AL358" s="0" t="e">
        <f aca="true">MAX(0,AK358*(1+(_xlfn.NORM.INV(RAND(),Inputs!$D$39,Inputs!$C$39)))-'Year Schedule'!$K$39+'Year Schedule'!$L$39)</f>
        <v>#VALUE!</v>
      </c>
      <c r="AM358" s="0" t="e">
        <f aca="true">MAX(0,AL358*(1+(_xlfn.NORM.INV(RAND(),Inputs!$D$39,Inputs!$C$39)))-'Year Schedule'!$K$40+'Year Schedule'!$L$40)</f>
        <v>#VALUE!</v>
      </c>
      <c r="AN358" s="0" t="e">
        <f aca="true">MAX(0,AM358*(1+(_xlfn.NORM.INV(RAND(),Inputs!$D$39,Inputs!$C$39)))-'Year Schedule'!$K$41+'Year Schedule'!$L$41)</f>
        <v>#VALUE!</v>
      </c>
      <c r="AO358" s="0" t="e">
        <f aca="true">MAX(0,AN358*(1+(_xlfn.NORM.INV(RAND(),Inputs!$D$39,Inputs!$C$39)))-'Year Schedule'!$K$42+'Year Schedule'!$L$42)</f>
        <v>#VALUE!</v>
      </c>
      <c r="AP358" s="0" t="e">
        <f aca="true">MAX(0,AO358*(1+(_xlfn.NORM.INV(RAND(),Inputs!$D$39,Inputs!$C$39)))-'Year Schedule'!$K$43+'Year Schedule'!$L$43)</f>
        <v>#VALUE!</v>
      </c>
      <c r="AQ358" s="0" t="e">
        <f aca="true">MAX(0,AP358*(1+(_xlfn.NORM.INV(RAND(),Inputs!$D$39,Inputs!$C$39)))-'Year Schedule'!$K$44+'Year Schedule'!$L$44)</f>
        <v>#VALUE!</v>
      </c>
      <c r="AR358" s="0" t="e">
        <f aca="true">MAX(0,AQ358*(1+(_xlfn.NORM.INV(RAND(),Inputs!$D$39,Inputs!$C$39)))-'Year Schedule'!$K$45+'Year Schedule'!$L$45)</f>
        <v>#VALUE!</v>
      </c>
      <c r="AS358" s="0" t="e">
        <f aca="true">MAX(0,AR358*(1+(_xlfn.NORM.INV(RAND(),Inputs!$D$39,Inputs!$C$39)))-'Year Schedule'!$K$46+'Year Schedule'!$L$46)</f>
        <v>#VALUE!</v>
      </c>
      <c r="AT358" s="0" t="e">
        <f aca="true">MAX(0,AS358*(1+(_xlfn.NORM.INV(RAND(),Inputs!$D$39,Inputs!$C$39)))-'Year Schedule'!$K$47+'Year Schedule'!$L$47)</f>
        <v>#VALUE!</v>
      </c>
      <c r="AU358" s="0" t="e">
        <f aca="true">MAX(0,AT358*(1+(_xlfn.NORM.INV(RAND(),Inputs!$D$39,Inputs!$C$39)))-'Year Schedule'!$K$48+'Year Schedule'!$L$48)</f>
        <v>#VALUE!</v>
      </c>
      <c r="AV358" s="0" t="e">
        <f aca="true">MAX(0,AU358*(1+(_xlfn.NORM.INV(RAND(),Inputs!$D$39,Inputs!$C$39)))-'Year Schedule'!$K$49+'Year Schedule'!$L$49)</f>
        <v>#VALUE!</v>
      </c>
      <c r="AW358" s="0" t="e">
        <f aca="true">MAX(0,AV358*(1+(_xlfn.NORM.INV(RAND(),Inputs!$D$39,Inputs!$C$39)))-'Year Schedule'!$K$50+'Year Schedule'!$L$50)</f>
        <v>#VALUE!</v>
      </c>
      <c r="AX358" s="0" t="e">
        <f aca="true">MAX(0,AW358*(1+(_xlfn.NORM.INV(RAND(),Inputs!$D$39,Inputs!$C$39)))-'Year Schedule'!$K$51+'Year Schedule'!$L$51)</f>
        <v>#VALUE!</v>
      </c>
      <c r="AY358" s="0" t="e">
        <f aca="true">MAX(0,AX358*(1+(_xlfn.NORM.INV(RAND(),Inputs!$D$39,Inputs!$C$39)))-'Year Schedule'!$K$52+'Year Schedule'!$L$52)</f>
        <v>#VALUE!</v>
      </c>
      <c r="AZ358" s="0" t="e">
        <f aca="true">MAX(0,AY358*(1+(_xlfn.NORM.INV(RAND(),Inputs!$D$39,Inputs!$C$39)))-'Year Schedule'!$K$53+'Year Schedule'!$L$53)</f>
        <v>#VALUE!</v>
      </c>
      <c r="BA358" s="0" t="e">
        <f aca="false">INDEX(C358:AZ358,1,Inputs!$C$6)</f>
        <v>#VALUE!</v>
      </c>
      <c r="BB358" s="0" t="n">
        <f aca="false">IFERROR(EXP(SUMPRODUCT(LN((C358:INDEX(C358:AZ358,1,Inputs!$C$6)+$C$1004:INDEX($C$1004:$AZ$1004,1,Inputs!$C$6))/B358:INDEX(B358:AY358,1,Inputs!$C$6)))/Inputs!$C$6)-1,-1)</f>
        <v>-1</v>
      </c>
    </row>
    <row r="359" customFormat="false" ht="15" hidden="false" customHeight="true" outlineLevel="0" collapsed="false">
      <c r="A359" s="0" t="n">
        <v>357</v>
      </c>
      <c r="B359" s="177" t="n">
        <f aca="false">Inputs!$C$38</f>
        <v>0</v>
      </c>
      <c r="C359" s="0" t="e">
        <f aca="true">MAX(0,B359*(1+(_xlfn.NORM.INV(RAND(),Inputs!$D$39,Inputs!$C$39)))-'Year Schedule'!$K$4+'Year Schedule'!$L$4)</f>
        <v>#VALUE!</v>
      </c>
      <c r="D359" s="0" t="e">
        <f aca="true">MAX(0,C359*(1+(_xlfn.NORM.INV(RAND(),Inputs!$D$39,Inputs!$C$39)))-'Year Schedule'!$K$5+'Year Schedule'!$L$5)</f>
        <v>#VALUE!</v>
      </c>
      <c r="E359" s="0" t="e">
        <f aca="true">MAX(0,D359*(1+(_xlfn.NORM.INV(RAND(),Inputs!$D$39,Inputs!$C$39)))-'Year Schedule'!$K$6+'Year Schedule'!$L$6)</f>
        <v>#VALUE!</v>
      </c>
      <c r="F359" s="0" t="e">
        <f aca="true">MAX(0,E359*(1+(_xlfn.NORM.INV(RAND(),Inputs!$D$39,Inputs!$C$39)))-'Year Schedule'!$K$7+'Year Schedule'!$L$7)</f>
        <v>#VALUE!</v>
      </c>
      <c r="G359" s="0" t="e">
        <f aca="true">MAX(0,F359*(1+(_xlfn.NORM.INV(RAND(),Inputs!$D$39,Inputs!$C$39)))-'Year Schedule'!$K$8+'Year Schedule'!$L$8)</f>
        <v>#VALUE!</v>
      </c>
      <c r="H359" s="0" t="e">
        <f aca="true">MAX(0,G359*(1+(_xlfn.NORM.INV(RAND(),Inputs!$D$39,Inputs!$C$39)))-'Year Schedule'!$K$9+'Year Schedule'!$L$9)</f>
        <v>#VALUE!</v>
      </c>
      <c r="I359" s="0" t="e">
        <f aca="true">MAX(0,H359*(1+(_xlfn.NORM.INV(RAND(),Inputs!$D$39,Inputs!$C$39)))-'Year Schedule'!$K$10+'Year Schedule'!$L$10)</f>
        <v>#VALUE!</v>
      </c>
      <c r="J359" s="0" t="e">
        <f aca="true">MAX(0,I359*(1+(_xlfn.NORM.INV(RAND(),Inputs!$D$39,Inputs!$C$39)))-'Year Schedule'!$K$11+'Year Schedule'!$L$11)</f>
        <v>#VALUE!</v>
      </c>
      <c r="K359" s="0" t="e">
        <f aca="true">MAX(0,J359*(1+(_xlfn.NORM.INV(RAND(),Inputs!$D$39,Inputs!$C$39)))-'Year Schedule'!$K$12+'Year Schedule'!$L$12)</f>
        <v>#VALUE!</v>
      </c>
      <c r="L359" s="0" t="e">
        <f aca="true">MAX(0,K359*(1+(_xlfn.NORM.INV(RAND(),Inputs!$D$39,Inputs!$C$39)))-'Year Schedule'!$K$13+'Year Schedule'!$L$13)</f>
        <v>#VALUE!</v>
      </c>
      <c r="M359" s="0" t="e">
        <f aca="true">MAX(0,L359*(1+(_xlfn.NORM.INV(RAND(),Inputs!$D$39,Inputs!$C$39)))-'Year Schedule'!$K$14+'Year Schedule'!$L$14)</f>
        <v>#VALUE!</v>
      </c>
      <c r="N359" s="0" t="e">
        <f aca="true">MAX(0,M359*(1+(_xlfn.NORM.INV(RAND(),Inputs!$D$39,Inputs!$C$39)))-'Year Schedule'!$K$15+'Year Schedule'!$L$15)</f>
        <v>#VALUE!</v>
      </c>
      <c r="O359" s="0" t="e">
        <f aca="true">MAX(0,N359*(1+(_xlfn.NORM.INV(RAND(),Inputs!$D$39,Inputs!$C$39)))-'Year Schedule'!$K$16+'Year Schedule'!$L$16)</f>
        <v>#VALUE!</v>
      </c>
      <c r="P359" s="0" t="e">
        <f aca="true">MAX(0,O359*(1+(_xlfn.NORM.INV(RAND(),Inputs!$D$39,Inputs!$C$39)))-'Year Schedule'!$K$17+'Year Schedule'!$L$17)</f>
        <v>#VALUE!</v>
      </c>
      <c r="Q359" s="0" t="e">
        <f aca="true">MAX(0,P359*(1+(_xlfn.NORM.INV(RAND(),Inputs!$D$39,Inputs!$C$39)))-'Year Schedule'!$K$18+'Year Schedule'!$L$18)</f>
        <v>#VALUE!</v>
      </c>
      <c r="R359" s="0" t="e">
        <f aca="true">MAX(0,Q359*(1+(_xlfn.NORM.INV(RAND(),Inputs!$D$39,Inputs!$C$39)))-'Year Schedule'!$K$19+'Year Schedule'!$L$19)</f>
        <v>#VALUE!</v>
      </c>
      <c r="S359" s="0" t="e">
        <f aca="true">MAX(0,R359*(1+(_xlfn.NORM.INV(RAND(),Inputs!$D$39,Inputs!$C$39)))-'Year Schedule'!$K$20+'Year Schedule'!$L$20)</f>
        <v>#VALUE!</v>
      </c>
      <c r="T359" s="0" t="e">
        <f aca="true">MAX(0,S359*(1+(_xlfn.NORM.INV(RAND(),Inputs!$D$39,Inputs!$C$39)))-'Year Schedule'!$K$21+'Year Schedule'!$L$21)</f>
        <v>#VALUE!</v>
      </c>
      <c r="U359" s="0" t="e">
        <f aca="true">MAX(0,T359*(1+(_xlfn.NORM.INV(RAND(),Inputs!$D$39,Inputs!$C$39)))-'Year Schedule'!$K$22+'Year Schedule'!$L$22)</f>
        <v>#VALUE!</v>
      </c>
      <c r="V359" s="0" t="e">
        <f aca="true">MAX(0,U359*(1+(_xlfn.NORM.INV(RAND(),Inputs!$D$39,Inputs!$C$39)))-'Year Schedule'!$K$23+'Year Schedule'!$L$23)</f>
        <v>#VALUE!</v>
      </c>
      <c r="W359" s="0" t="e">
        <f aca="true">MAX(0,V359*(1+(_xlfn.NORM.INV(RAND(),Inputs!$D$39,Inputs!$C$39)))-'Year Schedule'!$K$24+'Year Schedule'!$L$24)</f>
        <v>#VALUE!</v>
      </c>
      <c r="X359" s="0" t="e">
        <f aca="true">MAX(0,W359*(1+(_xlfn.NORM.INV(RAND(),Inputs!$D$39,Inputs!$C$39)))-'Year Schedule'!$K$25+'Year Schedule'!$L$25)</f>
        <v>#VALUE!</v>
      </c>
      <c r="Y359" s="0" t="e">
        <f aca="true">MAX(0,X359*(1+(_xlfn.NORM.INV(RAND(),Inputs!$D$39,Inputs!$C$39)))-'Year Schedule'!$K$26+'Year Schedule'!$L$26)</f>
        <v>#VALUE!</v>
      </c>
      <c r="Z359" s="0" t="e">
        <f aca="true">MAX(0,Y359*(1+(_xlfn.NORM.INV(RAND(),Inputs!$D$39,Inputs!$C$39)))-'Year Schedule'!$K$27+'Year Schedule'!$L$27)</f>
        <v>#VALUE!</v>
      </c>
      <c r="AA359" s="0" t="e">
        <f aca="true">MAX(0,Z359*(1+(_xlfn.NORM.INV(RAND(),Inputs!$D$39,Inputs!$C$39)))-'Year Schedule'!$K$28+'Year Schedule'!$L$28)</f>
        <v>#VALUE!</v>
      </c>
      <c r="AB359" s="0" t="e">
        <f aca="true">MAX(0,AA359*(1+(_xlfn.NORM.INV(RAND(),Inputs!$D$39,Inputs!$C$39)))-'Year Schedule'!$K$29+'Year Schedule'!$L$29)</f>
        <v>#VALUE!</v>
      </c>
      <c r="AC359" s="0" t="e">
        <f aca="true">MAX(0,AB359*(1+(_xlfn.NORM.INV(RAND(),Inputs!$D$39,Inputs!$C$39)))-'Year Schedule'!$K$30+'Year Schedule'!$L$30)</f>
        <v>#VALUE!</v>
      </c>
      <c r="AD359" s="0" t="e">
        <f aca="true">MAX(0,AC359*(1+(_xlfn.NORM.INV(RAND(),Inputs!$D$39,Inputs!$C$39)))-'Year Schedule'!$K$31+'Year Schedule'!$L$31)</f>
        <v>#VALUE!</v>
      </c>
      <c r="AE359" s="0" t="e">
        <f aca="true">MAX(0,AD359*(1+(_xlfn.NORM.INV(RAND(),Inputs!$D$39,Inputs!$C$39)))-'Year Schedule'!$K$32+'Year Schedule'!$L$32)</f>
        <v>#VALUE!</v>
      </c>
      <c r="AF359" s="0" t="e">
        <f aca="true">MAX(0,AE359*(1+(_xlfn.NORM.INV(RAND(),Inputs!$D$39,Inputs!$C$39)))-'Year Schedule'!$K$33+'Year Schedule'!$L$33)</f>
        <v>#VALUE!</v>
      </c>
      <c r="AG359" s="0" t="e">
        <f aca="true">MAX(0,AF359*(1+(_xlfn.NORM.INV(RAND(),Inputs!$D$39,Inputs!$C$39)))-'Year Schedule'!$K$34+'Year Schedule'!$L$34)</f>
        <v>#VALUE!</v>
      </c>
      <c r="AH359" s="0" t="e">
        <f aca="true">MAX(0,AG359*(1+(_xlfn.NORM.INV(RAND(),Inputs!$D$39,Inputs!$C$39)))-'Year Schedule'!$K$35+'Year Schedule'!$L$35)</f>
        <v>#VALUE!</v>
      </c>
      <c r="AI359" s="0" t="e">
        <f aca="true">MAX(0,AH359*(1+(_xlfn.NORM.INV(RAND(),Inputs!$D$39,Inputs!$C$39)))-'Year Schedule'!$K$36+'Year Schedule'!$L$36)</f>
        <v>#VALUE!</v>
      </c>
      <c r="AJ359" s="0" t="e">
        <f aca="true">MAX(0,AI359*(1+(_xlfn.NORM.INV(RAND(),Inputs!$D$39,Inputs!$C$39)))-'Year Schedule'!$K$37+'Year Schedule'!$L$37)</f>
        <v>#VALUE!</v>
      </c>
      <c r="AK359" s="0" t="e">
        <f aca="true">MAX(0,AJ359*(1+(_xlfn.NORM.INV(RAND(),Inputs!$D$39,Inputs!$C$39)))-'Year Schedule'!$K$38+'Year Schedule'!$L$38)</f>
        <v>#VALUE!</v>
      </c>
      <c r="AL359" s="0" t="e">
        <f aca="true">MAX(0,AK359*(1+(_xlfn.NORM.INV(RAND(),Inputs!$D$39,Inputs!$C$39)))-'Year Schedule'!$K$39+'Year Schedule'!$L$39)</f>
        <v>#VALUE!</v>
      </c>
      <c r="AM359" s="0" t="e">
        <f aca="true">MAX(0,AL359*(1+(_xlfn.NORM.INV(RAND(),Inputs!$D$39,Inputs!$C$39)))-'Year Schedule'!$K$40+'Year Schedule'!$L$40)</f>
        <v>#VALUE!</v>
      </c>
      <c r="AN359" s="0" t="e">
        <f aca="true">MAX(0,AM359*(1+(_xlfn.NORM.INV(RAND(),Inputs!$D$39,Inputs!$C$39)))-'Year Schedule'!$K$41+'Year Schedule'!$L$41)</f>
        <v>#VALUE!</v>
      </c>
      <c r="AO359" s="0" t="e">
        <f aca="true">MAX(0,AN359*(1+(_xlfn.NORM.INV(RAND(),Inputs!$D$39,Inputs!$C$39)))-'Year Schedule'!$K$42+'Year Schedule'!$L$42)</f>
        <v>#VALUE!</v>
      </c>
      <c r="AP359" s="0" t="e">
        <f aca="true">MAX(0,AO359*(1+(_xlfn.NORM.INV(RAND(),Inputs!$D$39,Inputs!$C$39)))-'Year Schedule'!$K$43+'Year Schedule'!$L$43)</f>
        <v>#VALUE!</v>
      </c>
      <c r="AQ359" s="0" t="e">
        <f aca="true">MAX(0,AP359*(1+(_xlfn.NORM.INV(RAND(),Inputs!$D$39,Inputs!$C$39)))-'Year Schedule'!$K$44+'Year Schedule'!$L$44)</f>
        <v>#VALUE!</v>
      </c>
      <c r="AR359" s="0" t="e">
        <f aca="true">MAX(0,AQ359*(1+(_xlfn.NORM.INV(RAND(),Inputs!$D$39,Inputs!$C$39)))-'Year Schedule'!$K$45+'Year Schedule'!$L$45)</f>
        <v>#VALUE!</v>
      </c>
      <c r="AS359" s="0" t="e">
        <f aca="true">MAX(0,AR359*(1+(_xlfn.NORM.INV(RAND(),Inputs!$D$39,Inputs!$C$39)))-'Year Schedule'!$K$46+'Year Schedule'!$L$46)</f>
        <v>#VALUE!</v>
      </c>
      <c r="AT359" s="0" t="e">
        <f aca="true">MAX(0,AS359*(1+(_xlfn.NORM.INV(RAND(),Inputs!$D$39,Inputs!$C$39)))-'Year Schedule'!$K$47+'Year Schedule'!$L$47)</f>
        <v>#VALUE!</v>
      </c>
      <c r="AU359" s="0" t="e">
        <f aca="true">MAX(0,AT359*(1+(_xlfn.NORM.INV(RAND(),Inputs!$D$39,Inputs!$C$39)))-'Year Schedule'!$K$48+'Year Schedule'!$L$48)</f>
        <v>#VALUE!</v>
      </c>
      <c r="AV359" s="0" t="e">
        <f aca="true">MAX(0,AU359*(1+(_xlfn.NORM.INV(RAND(),Inputs!$D$39,Inputs!$C$39)))-'Year Schedule'!$K$49+'Year Schedule'!$L$49)</f>
        <v>#VALUE!</v>
      </c>
      <c r="AW359" s="0" t="e">
        <f aca="true">MAX(0,AV359*(1+(_xlfn.NORM.INV(RAND(),Inputs!$D$39,Inputs!$C$39)))-'Year Schedule'!$K$50+'Year Schedule'!$L$50)</f>
        <v>#VALUE!</v>
      </c>
      <c r="AX359" s="0" t="e">
        <f aca="true">MAX(0,AW359*(1+(_xlfn.NORM.INV(RAND(),Inputs!$D$39,Inputs!$C$39)))-'Year Schedule'!$K$51+'Year Schedule'!$L$51)</f>
        <v>#VALUE!</v>
      </c>
      <c r="AY359" s="0" t="e">
        <f aca="true">MAX(0,AX359*(1+(_xlfn.NORM.INV(RAND(),Inputs!$D$39,Inputs!$C$39)))-'Year Schedule'!$K$52+'Year Schedule'!$L$52)</f>
        <v>#VALUE!</v>
      </c>
      <c r="AZ359" s="0" t="e">
        <f aca="true">MAX(0,AY359*(1+(_xlfn.NORM.INV(RAND(),Inputs!$D$39,Inputs!$C$39)))-'Year Schedule'!$K$53+'Year Schedule'!$L$53)</f>
        <v>#VALUE!</v>
      </c>
      <c r="BA359" s="0" t="e">
        <f aca="false">INDEX(C359:AZ359,1,Inputs!$C$6)</f>
        <v>#VALUE!</v>
      </c>
      <c r="BB359" s="0" t="n">
        <f aca="false">IFERROR(EXP(SUMPRODUCT(LN((C359:INDEX(C359:AZ359,1,Inputs!$C$6)+$C$1004:INDEX($C$1004:$AZ$1004,1,Inputs!$C$6))/B359:INDEX(B359:AY359,1,Inputs!$C$6)))/Inputs!$C$6)-1,-1)</f>
        <v>-1</v>
      </c>
    </row>
    <row r="360" customFormat="false" ht="15" hidden="false" customHeight="true" outlineLevel="0" collapsed="false">
      <c r="A360" s="0" t="n">
        <v>358</v>
      </c>
      <c r="B360" s="177" t="n">
        <f aca="false">Inputs!$C$38</f>
        <v>0</v>
      </c>
      <c r="C360" s="0" t="e">
        <f aca="true">MAX(0,B360*(1+(_xlfn.NORM.INV(RAND(),Inputs!$D$39,Inputs!$C$39)))-'Year Schedule'!$K$4+'Year Schedule'!$L$4)</f>
        <v>#VALUE!</v>
      </c>
      <c r="D360" s="0" t="e">
        <f aca="true">MAX(0,C360*(1+(_xlfn.NORM.INV(RAND(),Inputs!$D$39,Inputs!$C$39)))-'Year Schedule'!$K$5+'Year Schedule'!$L$5)</f>
        <v>#VALUE!</v>
      </c>
      <c r="E360" s="0" t="e">
        <f aca="true">MAX(0,D360*(1+(_xlfn.NORM.INV(RAND(),Inputs!$D$39,Inputs!$C$39)))-'Year Schedule'!$K$6+'Year Schedule'!$L$6)</f>
        <v>#VALUE!</v>
      </c>
      <c r="F360" s="0" t="e">
        <f aca="true">MAX(0,E360*(1+(_xlfn.NORM.INV(RAND(),Inputs!$D$39,Inputs!$C$39)))-'Year Schedule'!$K$7+'Year Schedule'!$L$7)</f>
        <v>#VALUE!</v>
      </c>
      <c r="G360" s="0" t="e">
        <f aca="true">MAX(0,F360*(1+(_xlfn.NORM.INV(RAND(),Inputs!$D$39,Inputs!$C$39)))-'Year Schedule'!$K$8+'Year Schedule'!$L$8)</f>
        <v>#VALUE!</v>
      </c>
      <c r="H360" s="0" t="e">
        <f aca="true">MAX(0,G360*(1+(_xlfn.NORM.INV(RAND(),Inputs!$D$39,Inputs!$C$39)))-'Year Schedule'!$K$9+'Year Schedule'!$L$9)</f>
        <v>#VALUE!</v>
      </c>
      <c r="I360" s="0" t="e">
        <f aca="true">MAX(0,H360*(1+(_xlfn.NORM.INV(RAND(),Inputs!$D$39,Inputs!$C$39)))-'Year Schedule'!$K$10+'Year Schedule'!$L$10)</f>
        <v>#VALUE!</v>
      </c>
      <c r="J360" s="0" t="e">
        <f aca="true">MAX(0,I360*(1+(_xlfn.NORM.INV(RAND(),Inputs!$D$39,Inputs!$C$39)))-'Year Schedule'!$K$11+'Year Schedule'!$L$11)</f>
        <v>#VALUE!</v>
      </c>
      <c r="K360" s="0" t="e">
        <f aca="true">MAX(0,J360*(1+(_xlfn.NORM.INV(RAND(),Inputs!$D$39,Inputs!$C$39)))-'Year Schedule'!$K$12+'Year Schedule'!$L$12)</f>
        <v>#VALUE!</v>
      </c>
      <c r="L360" s="0" t="e">
        <f aca="true">MAX(0,K360*(1+(_xlfn.NORM.INV(RAND(),Inputs!$D$39,Inputs!$C$39)))-'Year Schedule'!$K$13+'Year Schedule'!$L$13)</f>
        <v>#VALUE!</v>
      </c>
      <c r="M360" s="0" t="e">
        <f aca="true">MAX(0,L360*(1+(_xlfn.NORM.INV(RAND(),Inputs!$D$39,Inputs!$C$39)))-'Year Schedule'!$K$14+'Year Schedule'!$L$14)</f>
        <v>#VALUE!</v>
      </c>
      <c r="N360" s="0" t="e">
        <f aca="true">MAX(0,M360*(1+(_xlfn.NORM.INV(RAND(),Inputs!$D$39,Inputs!$C$39)))-'Year Schedule'!$K$15+'Year Schedule'!$L$15)</f>
        <v>#VALUE!</v>
      </c>
      <c r="O360" s="0" t="e">
        <f aca="true">MAX(0,N360*(1+(_xlfn.NORM.INV(RAND(),Inputs!$D$39,Inputs!$C$39)))-'Year Schedule'!$K$16+'Year Schedule'!$L$16)</f>
        <v>#VALUE!</v>
      </c>
      <c r="P360" s="0" t="e">
        <f aca="true">MAX(0,O360*(1+(_xlfn.NORM.INV(RAND(),Inputs!$D$39,Inputs!$C$39)))-'Year Schedule'!$K$17+'Year Schedule'!$L$17)</f>
        <v>#VALUE!</v>
      </c>
      <c r="Q360" s="0" t="e">
        <f aca="true">MAX(0,P360*(1+(_xlfn.NORM.INV(RAND(),Inputs!$D$39,Inputs!$C$39)))-'Year Schedule'!$K$18+'Year Schedule'!$L$18)</f>
        <v>#VALUE!</v>
      </c>
      <c r="R360" s="0" t="e">
        <f aca="true">MAX(0,Q360*(1+(_xlfn.NORM.INV(RAND(),Inputs!$D$39,Inputs!$C$39)))-'Year Schedule'!$K$19+'Year Schedule'!$L$19)</f>
        <v>#VALUE!</v>
      </c>
      <c r="S360" s="0" t="e">
        <f aca="true">MAX(0,R360*(1+(_xlfn.NORM.INV(RAND(),Inputs!$D$39,Inputs!$C$39)))-'Year Schedule'!$K$20+'Year Schedule'!$L$20)</f>
        <v>#VALUE!</v>
      </c>
      <c r="T360" s="0" t="e">
        <f aca="true">MAX(0,S360*(1+(_xlfn.NORM.INV(RAND(),Inputs!$D$39,Inputs!$C$39)))-'Year Schedule'!$K$21+'Year Schedule'!$L$21)</f>
        <v>#VALUE!</v>
      </c>
      <c r="U360" s="0" t="e">
        <f aca="true">MAX(0,T360*(1+(_xlfn.NORM.INV(RAND(),Inputs!$D$39,Inputs!$C$39)))-'Year Schedule'!$K$22+'Year Schedule'!$L$22)</f>
        <v>#VALUE!</v>
      </c>
      <c r="V360" s="0" t="e">
        <f aca="true">MAX(0,U360*(1+(_xlfn.NORM.INV(RAND(),Inputs!$D$39,Inputs!$C$39)))-'Year Schedule'!$K$23+'Year Schedule'!$L$23)</f>
        <v>#VALUE!</v>
      </c>
      <c r="W360" s="0" t="e">
        <f aca="true">MAX(0,V360*(1+(_xlfn.NORM.INV(RAND(),Inputs!$D$39,Inputs!$C$39)))-'Year Schedule'!$K$24+'Year Schedule'!$L$24)</f>
        <v>#VALUE!</v>
      </c>
      <c r="X360" s="0" t="e">
        <f aca="true">MAX(0,W360*(1+(_xlfn.NORM.INV(RAND(),Inputs!$D$39,Inputs!$C$39)))-'Year Schedule'!$K$25+'Year Schedule'!$L$25)</f>
        <v>#VALUE!</v>
      </c>
      <c r="Y360" s="0" t="e">
        <f aca="true">MAX(0,X360*(1+(_xlfn.NORM.INV(RAND(),Inputs!$D$39,Inputs!$C$39)))-'Year Schedule'!$K$26+'Year Schedule'!$L$26)</f>
        <v>#VALUE!</v>
      </c>
      <c r="Z360" s="0" t="e">
        <f aca="true">MAX(0,Y360*(1+(_xlfn.NORM.INV(RAND(),Inputs!$D$39,Inputs!$C$39)))-'Year Schedule'!$K$27+'Year Schedule'!$L$27)</f>
        <v>#VALUE!</v>
      </c>
      <c r="AA360" s="0" t="e">
        <f aca="true">MAX(0,Z360*(1+(_xlfn.NORM.INV(RAND(),Inputs!$D$39,Inputs!$C$39)))-'Year Schedule'!$K$28+'Year Schedule'!$L$28)</f>
        <v>#VALUE!</v>
      </c>
      <c r="AB360" s="0" t="e">
        <f aca="true">MAX(0,AA360*(1+(_xlfn.NORM.INV(RAND(),Inputs!$D$39,Inputs!$C$39)))-'Year Schedule'!$K$29+'Year Schedule'!$L$29)</f>
        <v>#VALUE!</v>
      </c>
      <c r="AC360" s="0" t="e">
        <f aca="true">MAX(0,AB360*(1+(_xlfn.NORM.INV(RAND(),Inputs!$D$39,Inputs!$C$39)))-'Year Schedule'!$K$30+'Year Schedule'!$L$30)</f>
        <v>#VALUE!</v>
      </c>
      <c r="AD360" s="0" t="e">
        <f aca="true">MAX(0,AC360*(1+(_xlfn.NORM.INV(RAND(),Inputs!$D$39,Inputs!$C$39)))-'Year Schedule'!$K$31+'Year Schedule'!$L$31)</f>
        <v>#VALUE!</v>
      </c>
      <c r="AE360" s="0" t="e">
        <f aca="true">MAX(0,AD360*(1+(_xlfn.NORM.INV(RAND(),Inputs!$D$39,Inputs!$C$39)))-'Year Schedule'!$K$32+'Year Schedule'!$L$32)</f>
        <v>#VALUE!</v>
      </c>
      <c r="AF360" s="0" t="e">
        <f aca="true">MAX(0,AE360*(1+(_xlfn.NORM.INV(RAND(),Inputs!$D$39,Inputs!$C$39)))-'Year Schedule'!$K$33+'Year Schedule'!$L$33)</f>
        <v>#VALUE!</v>
      </c>
      <c r="AG360" s="0" t="e">
        <f aca="true">MAX(0,AF360*(1+(_xlfn.NORM.INV(RAND(),Inputs!$D$39,Inputs!$C$39)))-'Year Schedule'!$K$34+'Year Schedule'!$L$34)</f>
        <v>#VALUE!</v>
      </c>
      <c r="AH360" s="0" t="e">
        <f aca="true">MAX(0,AG360*(1+(_xlfn.NORM.INV(RAND(),Inputs!$D$39,Inputs!$C$39)))-'Year Schedule'!$K$35+'Year Schedule'!$L$35)</f>
        <v>#VALUE!</v>
      </c>
      <c r="AI360" s="0" t="e">
        <f aca="true">MAX(0,AH360*(1+(_xlfn.NORM.INV(RAND(),Inputs!$D$39,Inputs!$C$39)))-'Year Schedule'!$K$36+'Year Schedule'!$L$36)</f>
        <v>#VALUE!</v>
      </c>
      <c r="AJ360" s="0" t="e">
        <f aca="true">MAX(0,AI360*(1+(_xlfn.NORM.INV(RAND(),Inputs!$D$39,Inputs!$C$39)))-'Year Schedule'!$K$37+'Year Schedule'!$L$37)</f>
        <v>#VALUE!</v>
      </c>
      <c r="AK360" s="0" t="e">
        <f aca="true">MAX(0,AJ360*(1+(_xlfn.NORM.INV(RAND(),Inputs!$D$39,Inputs!$C$39)))-'Year Schedule'!$K$38+'Year Schedule'!$L$38)</f>
        <v>#VALUE!</v>
      </c>
      <c r="AL360" s="0" t="e">
        <f aca="true">MAX(0,AK360*(1+(_xlfn.NORM.INV(RAND(),Inputs!$D$39,Inputs!$C$39)))-'Year Schedule'!$K$39+'Year Schedule'!$L$39)</f>
        <v>#VALUE!</v>
      </c>
      <c r="AM360" s="0" t="e">
        <f aca="true">MAX(0,AL360*(1+(_xlfn.NORM.INV(RAND(),Inputs!$D$39,Inputs!$C$39)))-'Year Schedule'!$K$40+'Year Schedule'!$L$40)</f>
        <v>#VALUE!</v>
      </c>
      <c r="AN360" s="0" t="e">
        <f aca="true">MAX(0,AM360*(1+(_xlfn.NORM.INV(RAND(),Inputs!$D$39,Inputs!$C$39)))-'Year Schedule'!$K$41+'Year Schedule'!$L$41)</f>
        <v>#VALUE!</v>
      </c>
      <c r="AO360" s="0" t="e">
        <f aca="true">MAX(0,AN360*(1+(_xlfn.NORM.INV(RAND(),Inputs!$D$39,Inputs!$C$39)))-'Year Schedule'!$K$42+'Year Schedule'!$L$42)</f>
        <v>#VALUE!</v>
      </c>
      <c r="AP360" s="0" t="e">
        <f aca="true">MAX(0,AO360*(1+(_xlfn.NORM.INV(RAND(),Inputs!$D$39,Inputs!$C$39)))-'Year Schedule'!$K$43+'Year Schedule'!$L$43)</f>
        <v>#VALUE!</v>
      </c>
      <c r="AQ360" s="0" t="e">
        <f aca="true">MAX(0,AP360*(1+(_xlfn.NORM.INV(RAND(),Inputs!$D$39,Inputs!$C$39)))-'Year Schedule'!$K$44+'Year Schedule'!$L$44)</f>
        <v>#VALUE!</v>
      </c>
      <c r="AR360" s="0" t="e">
        <f aca="true">MAX(0,AQ360*(1+(_xlfn.NORM.INV(RAND(),Inputs!$D$39,Inputs!$C$39)))-'Year Schedule'!$K$45+'Year Schedule'!$L$45)</f>
        <v>#VALUE!</v>
      </c>
      <c r="AS360" s="0" t="e">
        <f aca="true">MAX(0,AR360*(1+(_xlfn.NORM.INV(RAND(),Inputs!$D$39,Inputs!$C$39)))-'Year Schedule'!$K$46+'Year Schedule'!$L$46)</f>
        <v>#VALUE!</v>
      </c>
      <c r="AT360" s="0" t="e">
        <f aca="true">MAX(0,AS360*(1+(_xlfn.NORM.INV(RAND(),Inputs!$D$39,Inputs!$C$39)))-'Year Schedule'!$K$47+'Year Schedule'!$L$47)</f>
        <v>#VALUE!</v>
      </c>
      <c r="AU360" s="0" t="e">
        <f aca="true">MAX(0,AT360*(1+(_xlfn.NORM.INV(RAND(),Inputs!$D$39,Inputs!$C$39)))-'Year Schedule'!$K$48+'Year Schedule'!$L$48)</f>
        <v>#VALUE!</v>
      </c>
      <c r="AV360" s="0" t="e">
        <f aca="true">MAX(0,AU360*(1+(_xlfn.NORM.INV(RAND(),Inputs!$D$39,Inputs!$C$39)))-'Year Schedule'!$K$49+'Year Schedule'!$L$49)</f>
        <v>#VALUE!</v>
      </c>
      <c r="AW360" s="0" t="e">
        <f aca="true">MAX(0,AV360*(1+(_xlfn.NORM.INV(RAND(),Inputs!$D$39,Inputs!$C$39)))-'Year Schedule'!$K$50+'Year Schedule'!$L$50)</f>
        <v>#VALUE!</v>
      </c>
      <c r="AX360" s="0" t="e">
        <f aca="true">MAX(0,AW360*(1+(_xlfn.NORM.INV(RAND(),Inputs!$D$39,Inputs!$C$39)))-'Year Schedule'!$K$51+'Year Schedule'!$L$51)</f>
        <v>#VALUE!</v>
      </c>
      <c r="AY360" s="0" t="e">
        <f aca="true">MAX(0,AX360*(1+(_xlfn.NORM.INV(RAND(),Inputs!$D$39,Inputs!$C$39)))-'Year Schedule'!$K$52+'Year Schedule'!$L$52)</f>
        <v>#VALUE!</v>
      </c>
      <c r="AZ360" s="0" t="e">
        <f aca="true">MAX(0,AY360*(1+(_xlfn.NORM.INV(RAND(),Inputs!$D$39,Inputs!$C$39)))-'Year Schedule'!$K$53+'Year Schedule'!$L$53)</f>
        <v>#VALUE!</v>
      </c>
      <c r="BA360" s="0" t="e">
        <f aca="false">INDEX(C360:AZ360,1,Inputs!$C$6)</f>
        <v>#VALUE!</v>
      </c>
      <c r="BB360" s="0" t="n">
        <f aca="false">IFERROR(EXP(SUMPRODUCT(LN((C360:INDEX(C360:AZ360,1,Inputs!$C$6)+$C$1004:INDEX($C$1004:$AZ$1004,1,Inputs!$C$6))/B360:INDEX(B360:AY360,1,Inputs!$C$6)))/Inputs!$C$6)-1,-1)</f>
        <v>-1</v>
      </c>
    </row>
    <row r="361" customFormat="false" ht="15" hidden="false" customHeight="true" outlineLevel="0" collapsed="false">
      <c r="A361" s="0" t="n">
        <v>359</v>
      </c>
      <c r="B361" s="177" t="n">
        <f aca="false">Inputs!$C$38</f>
        <v>0</v>
      </c>
      <c r="C361" s="0" t="e">
        <f aca="true">MAX(0,B361*(1+(_xlfn.NORM.INV(RAND(),Inputs!$D$39,Inputs!$C$39)))-'Year Schedule'!$K$4+'Year Schedule'!$L$4)</f>
        <v>#VALUE!</v>
      </c>
      <c r="D361" s="0" t="e">
        <f aca="true">MAX(0,C361*(1+(_xlfn.NORM.INV(RAND(),Inputs!$D$39,Inputs!$C$39)))-'Year Schedule'!$K$5+'Year Schedule'!$L$5)</f>
        <v>#VALUE!</v>
      </c>
      <c r="E361" s="0" t="e">
        <f aca="true">MAX(0,D361*(1+(_xlfn.NORM.INV(RAND(),Inputs!$D$39,Inputs!$C$39)))-'Year Schedule'!$K$6+'Year Schedule'!$L$6)</f>
        <v>#VALUE!</v>
      </c>
      <c r="F361" s="0" t="e">
        <f aca="true">MAX(0,E361*(1+(_xlfn.NORM.INV(RAND(),Inputs!$D$39,Inputs!$C$39)))-'Year Schedule'!$K$7+'Year Schedule'!$L$7)</f>
        <v>#VALUE!</v>
      </c>
      <c r="G361" s="0" t="e">
        <f aca="true">MAX(0,F361*(1+(_xlfn.NORM.INV(RAND(),Inputs!$D$39,Inputs!$C$39)))-'Year Schedule'!$K$8+'Year Schedule'!$L$8)</f>
        <v>#VALUE!</v>
      </c>
      <c r="H361" s="0" t="e">
        <f aca="true">MAX(0,G361*(1+(_xlfn.NORM.INV(RAND(),Inputs!$D$39,Inputs!$C$39)))-'Year Schedule'!$K$9+'Year Schedule'!$L$9)</f>
        <v>#VALUE!</v>
      </c>
      <c r="I361" s="0" t="e">
        <f aca="true">MAX(0,H361*(1+(_xlfn.NORM.INV(RAND(),Inputs!$D$39,Inputs!$C$39)))-'Year Schedule'!$K$10+'Year Schedule'!$L$10)</f>
        <v>#VALUE!</v>
      </c>
      <c r="J361" s="0" t="e">
        <f aca="true">MAX(0,I361*(1+(_xlfn.NORM.INV(RAND(),Inputs!$D$39,Inputs!$C$39)))-'Year Schedule'!$K$11+'Year Schedule'!$L$11)</f>
        <v>#VALUE!</v>
      </c>
      <c r="K361" s="0" t="e">
        <f aca="true">MAX(0,J361*(1+(_xlfn.NORM.INV(RAND(),Inputs!$D$39,Inputs!$C$39)))-'Year Schedule'!$K$12+'Year Schedule'!$L$12)</f>
        <v>#VALUE!</v>
      </c>
      <c r="L361" s="0" t="e">
        <f aca="true">MAX(0,K361*(1+(_xlfn.NORM.INV(RAND(),Inputs!$D$39,Inputs!$C$39)))-'Year Schedule'!$K$13+'Year Schedule'!$L$13)</f>
        <v>#VALUE!</v>
      </c>
      <c r="M361" s="0" t="e">
        <f aca="true">MAX(0,L361*(1+(_xlfn.NORM.INV(RAND(),Inputs!$D$39,Inputs!$C$39)))-'Year Schedule'!$K$14+'Year Schedule'!$L$14)</f>
        <v>#VALUE!</v>
      </c>
      <c r="N361" s="0" t="e">
        <f aca="true">MAX(0,M361*(1+(_xlfn.NORM.INV(RAND(),Inputs!$D$39,Inputs!$C$39)))-'Year Schedule'!$K$15+'Year Schedule'!$L$15)</f>
        <v>#VALUE!</v>
      </c>
      <c r="O361" s="0" t="e">
        <f aca="true">MAX(0,N361*(1+(_xlfn.NORM.INV(RAND(),Inputs!$D$39,Inputs!$C$39)))-'Year Schedule'!$K$16+'Year Schedule'!$L$16)</f>
        <v>#VALUE!</v>
      </c>
      <c r="P361" s="0" t="e">
        <f aca="true">MAX(0,O361*(1+(_xlfn.NORM.INV(RAND(),Inputs!$D$39,Inputs!$C$39)))-'Year Schedule'!$K$17+'Year Schedule'!$L$17)</f>
        <v>#VALUE!</v>
      </c>
      <c r="Q361" s="0" t="e">
        <f aca="true">MAX(0,P361*(1+(_xlfn.NORM.INV(RAND(),Inputs!$D$39,Inputs!$C$39)))-'Year Schedule'!$K$18+'Year Schedule'!$L$18)</f>
        <v>#VALUE!</v>
      </c>
      <c r="R361" s="0" t="e">
        <f aca="true">MAX(0,Q361*(1+(_xlfn.NORM.INV(RAND(),Inputs!$D$39,Inputs!$C$39)))-'Year Schedule'!$K$19+'Year Schedule'!$L$19)</f>
        <v>#VALUE!</v>
      </c>
      <c r="S361" s="0" t="e">
        <f aca="true">MAX(0,R361*(1+(_xlfn.NORM.INV(RAND(),Inputs!$D$39,Inputs!$C$39)))-'Year Schedule'!$K$20+'Year Schedule'!$L$20)</f>
        <v>#VALUE!</v>
      </c>
      <c r="T361" s="0" t="e">
        <f aca="true">MAX(0,S361*(1+(_xlfn.NORM.INV(RAND(),Inputs!$D$39,Inputs!$C$39)))-'Year Schedule'!$K$21+'Year Schedule'!$L$21)</f>
        <v>#VALUE!</v>
      </c>
      <c r="U361" s="0" t="e">
        <f aca="true">MAX(0,T361*(1+(_xlfn.NORM.INV(RAND(),Inputs!$D$39,Inputs!$C$39)))-'Year Schedule'!$K$22+'Year Schedule'!$L$22)</f>
        <v>#VALUE!</v>
      </c>
      <c r="V361" s="0" t="e">
        <f aca="true">MAX(0,U361*(1+(_xlfn.NORM.INV(RAND(),Inputs!$D$39,Inputs!$C$39)))-'Year Schedule'!$K$23+'Year Schedule'!$L$23)</f>
        <v>#VALUE!</v>
      </c>
      <c r="W361" s="0" t="e">
        <f aca="true">MAX(0,V361*(1+(_xlfn.NORM.INV(RAND(),Inputs!$D$39,Inputs!$C$39)))-'Year Schedule'!$K$24+'Year Schedule'!$L$24)</f>
        <v>#VALUE!</v>
      </c>
      <c r="X361" s="0" t="e">
        <f aca="true">MAX(0,W361*(1+(_xlfn.NORM.INV(RAND(),Inputs!$D$39,Inputs!$C$39)))-'Year Schedule'!$K$25+'Year Schedule'!$L$25)</f>
        <v>#VALUE!</v>
      </c>
      <c r="Y361" s="0" t="e">
        <f aca="true">MAX(0,X361*(1+(_xlfn.NORM.INV(RAND(),Inputs!$D$39,Inputs!$C$39)))-'Year Schedule'!$K$26+'Year Schedule'!$L$26)</f>
        <v>#VALUE!</v>
      </c>
      <c r="Z361" s="0" t="e">
        <f aca="true">MAX(0,Y361*(1+(_xlfn.NORM.INV(RAND(),Inputs!$D$39,Inputs!$C$39)))-'Year Schedule'!$K$27+'Year Schedule'!$L$27)</f>
        <v>#VALUE!</v>
      </c>
      <c r="AA361" s="0" t="e">
        <f aca="true">MAX(0,Z361*(1+(_xlfn.NORM.INV(RAND(),Inputs!$D$39,Inputs!$C$39)))-'Year Schedule'!$K$28+'Year Schedule'!$L$28)</f>
        <v>#VALUE!</v>
      </c>
      <c r="AB361" s="0" t="e">
        <f aca="true">MAX(0,AA361*(1+(_xlfn.NORM.INV(RAND(),Inputs!$D$39,Inputs!$C$39)))-'Year Schedule'!$K$29+'Year Schedule'!$L$29)</f>
        <v>#VALUE!</v>
      </c>
      <c r="AC361" s="0" t="e">
        <f aca="true">MAX(0,AB361*(1+(_xlfn.NORM.INV(RAND(),Inputs!$D$39,Inputs!$C$39)))-'Year Schedule'!$K$30+'Year Schedule'!$L$30)</f>
        <v>#VALUE!</v>
      </c>
      <c r="AD361" s="0" t="e">
        <f aca="true">MAX(0,AC361*(1+(_xlfn.NORM.INV(RAND(),Inputs!$D$39,Inputs!$C$39)))-'Year Schedule'!$K$31+'Year Schedule'!$L$31)</f>
        <v>#VALUE!</v>
      </c>
      <c r="AE361" s="0" t="e">
        <f aca="true">MAX(0,AD361*(1+(_xlfn.NORM.INV(RAND(),Inputs!$D$39,Inputs!$C$39)))-'Year Schedule'!$K$32+'Year Schedule'!$L$32)</f>
        <v>#VALUE!</v>
      </c>
      <c r="AF361" s="0" t="e">
        <f aca="true">MAX(0,AE361*(1+(_xlfn.NORM.INV(RAND(),Inputs!$D$39,Inputs!$C$39)))-'Year Schedule'!$K$33+'Year Schedule'!$L$33)</f>
        <v>#VALUE!</v>
      </c>
      <c r="AG361" s="0" t="e">
        <f aca="true">MAX(0,AF361*(1+(_xlfn.NORM.INV(RAND(),Inputs!$D$39,Inputs!$C$39)))-'Year Schedule'!$K$34+'Year Schedule'!$L$34)</f>
        <v>#VALUE!</v>
      </c>
      <c r="AH361" s="0" t="e">
        <f aca="true">MAX(0,AG361*(1+(_xlfn.NORM.INV(RAND(),Inputs!$D$39,Inputs!$C$39)))-'Year Schedule'!$K$35+'Year Schedule'!$L$35)</f>
        <v>#VALUE!</v>
      </c>
      <c r="AI361" s="0" t="e">
        <f aca="true">MAX(0,AH361*(1+(_xlfn.NORM.INV(RAND(),Inputs!$D$39,Inputs!$C$39)))-'Year Schedule'!$K$36+'Year Schedule'!$L$36)</f>
        <v>#VALUE!</v>
      </c>
      <c r="AJ361" s="0" t="e">
        <f aca="true">MAX(0,AI361*(1+(_xlfn.NORM.INV(RAND(),Inputs!$D$39,Inputs!$C$39)))-'Year Schedule'!$K$37+'Year Schedule'!$L$37)</f>
        <v>#VALUE!</v>
      </c>
      <c r="AK361" s="0" t="e">
        <f aca="true">MAX(0,AJ361*(1+(_xlfn.NORM.INV(RAND(),Inputs!$D$39,Inputs!$C$39)))-'Year Schedule'!$K$38+'Year Schedule'!$L$38)</f>
        <v>#VALUE!</v>
      </c>
      <c r="AL361" s="0" t="e">
        <f aca="true">MAX(0,AK361*(1+(_xlfn.NORM.INV(RAND(),Inputs!$D$39,Inputs!$C$39)))-'Year Schedule'!$K$39+'Year Schedule'!$L$39)</f>
        <v>#VALUE!</v>
      </c>
      <c r="AM361" s="0" t="e">
        <f aca="true">MAX(0,AL361*(1+(_xlfn.NORM.INV(RAND(),Inputs!$D$39,Inputs!$C$39)))-'Year Schedule'!$K$40+'Year Schedule'!$L$40)</f>
        <v>#VALUE!</v>
      </c>
      <c r="AN361" s="0" t="e">
        <f aca="true">MAX(0,AM361*(1+(_xlfn.NORM.INV(RAND(),Inputs!$D$39,Inputs!$C$39)))-'Year Schedule'!$K$41+'Year Schedule'!$L$41)</f>
        <v>#VALUE!</v>
      </c>
      <c r="AO361" s="0" t="e">
        <f aca="true">MAX(0,AN361*(1+(_xlfn.NORM.INV(RAND(),Inputs!$D$39,Inputs!$C$39)))-'Year Schedule'!$K$42+'Year Schedule'!$L$42)</f>
        <v>#VALUE!</v>
      </c>
      <c r="AP361" s="0" t="e">
        <f aca="true">MAX(0,AO361*(1+(_xlfn.NORM.INV(RAND(),Inputs!$D$39,Inputs!$C$39)))-'Year Schedule'!$K$43+'Year Schedule'!$L$43)</f>
        <v>#VALUE!</v>
      </c>
      <c r="AQ361" s="0" t="e">
        <f aca="true">MAX(0,AP361*(1+(_xlfn.NORM.INV(RAND(),Inputs!$D$39,Inputs!$C$39)))-'Year Schedule'!$K$44+'Year Schedule'!$L$44)</f>
        <v>#VALUE!</v>
      </c>
      <c r="AR361" s="0" t="e">
        <f aca="true">MAX(0,AQ361*(1+(_xlfn.NORM.INV(RAND(),Inputs!$D$39,Inputs!$C$39)))-'Year Schedule'!$K$45+'Year Schedule'!$L$45)</f>
        <v>#VALUE!</v>
      </c>
      <c r="AS361" s="0" t="e">
        <f aca="true">MAX(0,AR361*(1+(_xlfn.NORM.INV(RAND(),Inputs!$D$39,Inputs!$C$39)))-'Year Schedule'!$K$46+'Year Schedule'!$L$46)</f>
        <v>#VALUE!</v>
      </c>
      <c r="AT361" s="0" t="e">
        <f aca="true">MAX(0,AS361*(1+(_xlfn.NORM.INV(RAND(),Inputs!$D$39,Inputs!$C$39)))-'Year Schedule'!$K$47+'Year Schedule'!$L$47)</f>
        <v>#VALUE!</v>
      </c>
      <c r="AU361" s="0" t="e">
        <f aca="true">MAX(0,AT361*(1+(_xlfn.NORM.INV(RAND(),Inputs!$D$39,Inputs!$C$39)))-'Year Schedule'!$K$48+'Year Schedule'!$L$48)</f>
        <v>#VALUE!</v>
      </c>
      <c r="AV361" s="0" t="e">
        <f aca="true">MAX(0,AU361*(1+(_xlfn.NORM.INV(RAND(),Inputs!$D$39,Inputs!$C$39)))-'Year Schedule'!$K$49+'Year Schedule'!$L$49)</f>
        <v>#VALUE!</v>
      </c>
      <c r="AW361" s="0" t="e">
        <f aca="true">MAX(0,AV361*(1+(_xlfn.NORM.INV(RAND(),Inputs!$D$39,Inputs!$C$39)))-'Year Schedule'!$K$50+'Year Schedule'!$L$50)</f>
        <v>#VALUE!</v>
      </c>
      <c r="AX361" s="0" t="e">
        <f aca="true">MAX(0,AW361*(1+(_xlfn.NORM.INV(RAND(),Inputs!$D$39,Inputs!$C$39)))-'Year Schedule'!$K$51+'Year Schedule'!$L$51)</f>
        <v>#VALUE!</v>
      </c>
      <c r="AY361" s="0" t="e">
        <f aca="true">MAX(0,AX361*(1+(_xlfn.NORM.INV(RAND(),Inputs!$D$39,Inputs!$C$39)))-'Year Schedule'!$K$52+'Year Schedule'!$L$52)</f>
        <v>#VALUE!</v>
      </c>
      <c r="AZ361" s="0" t="e">
        <f aca="true">MAX(0,AY361*(1+(_xlfn.NORM.INV(RAND(),Inputs!$D$39,Inputs!$C$39)))-'Year Schedule'!$K$53+'Year Schedule'!$L$53)</f>
        <v>#VALUE!</v>
      </c>
      <c r="BA361" s="0" t="e">
        <f aca="false">INDEX(C361:AZ361,1,Inputs!$C$6)</f>
        <v>#VALUE!</v>
      </c>
      <c r="BB361" s="0" t="n">
        <f aca="false">IFERROR(EXP(SUMPRODUCT(LN((C361:INDEX(C361:AZ361,1,Inputs!$C$6)+$C$1004:INDEX($C$1004:$AZ$1004,1,Inputs!$C$6))/B361:INDEX(B361:AY361,1,Inputs!$C$6)))/Inputs!$C$6)-1,-1)</f>
        <v>-1</v>
      </c>
    </row>
    <row r="362" customFormat="false" ht="15" hidden="false" customHeight="true" outlineLevel="0" collapsed="false">
      <c r="A362" s="0" t="n">
        <v>360</v>
      </c>
      <c r="B362" s="177" t="n">
        <f aca="false">Inputs!$C$38</f>
        <v>0</v>
      </c>
      <c r="C362" s="0" t="e">
        <f aca="true">MAX(0,B362*(1+(_xlfn.NORM.INV(RAND(),Inputs!$D$39,Inputs!$C$39)))-'Year Schedule'!$K$4+'Year Schedule'!$L$4)</f>
        <v>#VALUE!</v>
      </c>
      <c r="D362" s="0" t="e">
        <f aca="true">MAX(0,C362*(1+(_xlfn.NORM.INV(RAND(),Inputs!$D$39,Inputs!$C$39)))-'Year Schedule'!$K$5+'Year Schedule'!$L$5)</f>
        <v>#VALUE!</v>
      </c>
      <c r="E362" s="0" t="e">
        <f aca="true">MAX(0,D362*(1+(_xlfn.NORM.INV(RAND(),Inputs!$D$39,Inputs!$C$39)))-'Year Schedule'!$K$6+'Year Schedule'!$L$6)</f>
        <v>#VALUE!</v>
      </c>
      <c r="F362" s="0" t="e">
        <f aca="true">MAX(0,E362*(1+(_xlfn.NORM.INV(RAND(),Inputs!$D$39,Inputs!$C$39)))-'Year Schedule'!$K$7+'Year Schedule'!$L$7)</f>
        <v>#VALUE!</v>
      </c>
      <c r="G362" s="0" t="e">
        <f aca="true">MAX(0,F362*(1+(_xlfn.NORM.INV(RAND(),Inputs!$D$39,Inputs!$C$39)))-'Year Schedule'!$K$8+'Year Schedule'!$L$8)</f>
        <v>#VALUE!</v>
      </c>
      <c r="H362" s="0" t="e">
        <f aca="true">MAX(0,G362*(1+(_xlfn.NORM.INV(RAND(),Inputs!$D$39,Inputs!$C$39)))-'Year Schedule'!$K$9+'Year Schedule'!$L$9)</f>
        <v>#VALUE!</v>
      </c>
      <c r="I362" s="0" t="e">
        <f aca="true">MAX(0,H362*(1+(_xlfn.NORM.INV(RAND(),Inputs!$D$39,Inputs!$C$39)))-'Year Schedule'!$K$10+'Year Schedule'!$L$10)</f>
        <v>#VALUE!</v>
      </c>
      <c r="J362" s="0" t="e">
        <f aca="true">MAX(0,I362*(1+(_xlfn.NORM.INV(RAND(),Inputs!$D$39,Inputs!$C$39)))-'Year Schedule'!$K$11+'Year Schedule'!$L$11)</f>
        <v>#VALUE!</v>
      </c>
      <c r="K362" s="0" t="e">
        <f aca="true">MAX(0,J362*(1+(_xlfn.NORM.INV(RAND(),Inputs!$D$39,Inputs!$C$39)))-'Year Schedule'!$K$12+'Year Schedule'!$L$12)</f>
        <v>#VALUE!</v>
      </c>
      <c r="L362" s="0" t="e">
        <f aca="true">MAX(0,K362*(1+(_xlfn.NORM.INV(RAND(),Inputs!$D$39,Inputs!$C$39)))-'Year Schedule'!$K$13+'Year Schedule'!$L$13)</f>
        <v>#VALUE!</v>
      </c>
      <c r="M362" s="0" t="e">
        <f aca="true">MAX(0,L362*(1+(_xlfn.NORM.INV(RAND(),Inputs!$D$39,Inputs!$C$39)))-'Year Schedule'!$K$14+'Year Schedule'!$L$14)</f>
        <v>#VALUE!</v>
      </c>
      <c r="N362" s="0" t="e">
        <f aca="true">MAX(0,M362*(1+(_xlfn.NORM.INV(RAND(),Inputs!$D$39,Inputs!$C$39)))-'Year Schedule'!$K$15+'Year Schedule'!$L$15)</f>
        <v>#VALUE!</v>
      </c>
      <c r="O362" s="0" t="e">
        <f aca="true">MAX(0,N362*(1+(_xlfn.NORM.INV(RAND(),Inputs!$D$39,Inputs!$C$39)))-'Year Schedule'!$K$16+'Year Schedule'!$L$16)</f>
        <v>#VALUE!</v>
      </c>
      <c r="P362" s="0" t="e">
        <f aca="true">MAX(0,O362*(1+(_xlfn.NORM.INV(RAND(),Inputs!$D$39,Inputs!$C$39)))-'Year Schedule'!$K$17+'Year Schedule'!$L$17)</f>
        <v>#VALUE!</v>
      </c>
      <c r="Q362" s="0" t="e">
        <f aca="true">MAX(0,P362*(1+(_xlfn.NORM.INV(RAND(),Inputs!$D$39,Inputs!$C$39)))-'Year Schedule'!$K$18+'Year Schedule'!$L$18)</f>
        <v>#VALUE!</v>
      </c>
      <c r="R362" s="0" t="e">
        <f aca="true">MAX(0,Q362*(1+(_xlfn.NORM.INV(RAND(),Inputs!$D$39,Inputs!$C$39)))-'Year Schedule'!$K$19+'Year Schedule'!$L$19)</f>
        <v>#VALUE!</v>
      </c>
      <c r="S362" s="0" t="e">
        <f aca="true">MAX(0,R362*(1+(_xlfn.NORM.INV(RAND(),Inputs!$D$39,Inputs!$C$39)))-'Year Schedule'!$K$20+'Year Schedule'!$L$20)</f>
        <v>#VALUE!</v>
      </c>
      <c r="T362" s="0" t="e">
        <f aca="true">MAX(0,S362*(1+(_xlfn.NORM.INV(RAND(),Inputs!$D$39,Inputs!$C$39)))-'Year Schedule'!$K$21+'Year Schedule'!$L$21)</f>
        <v>#VALUE!</v>
      </c>
      <c r="U362" s="0" t="e">
        <f aca="true">MAX(0,T362*(1+(_xlfn.NORM.INV(RAND(),Inputs!$D$39,Inputs!$C$39)))-'Year Schedule'!$K$22+'Year Schedule'!$L$22)</f>
        <v>#VALUE!</v>
      </c>
      <c r="V362" s="0" t="e">
        <f aca="true">MAX(0,U362*(1+(_xlfn.NORM.INV(RAND(),Inputs!$D$39,Inputs!$C$39)))-'Year Schedule'!$K$23+'Year Schedule'!$L$23)</f>
        <v>#VALUE!</v>
      </c>
      <c r="W362" s="0" t="e">
        <f aca="true">MAX(0,V362*(1+(_xlfn.NORM.INV(RAND(),Inputs!$D$39,Inputs!$C$39)))-'Year Schedule'!$K$24+'Year Schedule'!$L$24)</f>
        <v>#VALUE!</v>
      </c>
      <c r="X362" s="0" t="e">
        <f aca="true">MAX(0,W362*(1+(_xlfn.NORM.INV(RAND(),Inputs!$D$39,Inputs!$C$39)))-'Year Schedule'!$K$25+'Year Schedule'!$L$25)</f>
        <v>#VALUE!</v>
      </c>
      <c r="Y362" s="0" t="e">
        <f aca="true">MAX(0,X362*(1+(_xlfn.NORM.INV(RAND(),Inputs!$D$39,Inputs!$C$39)))-'Year Schedule'!$K$26+'Year Schedule'!$L$26)</f>
        <v>#VALUE!</v>
      </c>
      <c r="Z362" s="0" t="e">
        <f aca="true">MAX(0,Y362*(1+(_xlfn.NORM.INV(RAND(),Inputs!$D$39,Inputs!$C$39)))-'Year Schedule'!$K$27+'Year Schedule'!$L$27)</f>
        <v>#VALUE!</v>
      </c>
      <c r="AA362" s="0" t="e">
        <f aca="true">MAX(0,Z362*(1+(_xlfn.NORM.INV(RAND(),Inputs!$D$39,Inputs!$C$39)))-'Year Schedule'!$K$28+'Year Schedule'!$L$28)</f>
        <v>#VALUE!</v>
      </c>
      <c r="AB362" s="0" t="e">
        <f aca="true">MAX(0,AA362*(1+(_xlfn.NORM.INV(RAND(),Inputs!$D$39,Inputs!$C$39)))-'Year Schedule'!$K$29+'Year Schedule'!$L$29)</f>
        <v>#VALUE!</v>
      </c>
      <c r="AC362" s="0" t="e">
        <f aca="true">MAX(0,AB362*(1+(_xlfn.NORM.INV(RAND(),Inputs!$D$39,Inputs!$C$39)))-'Year Schedule'!$K$30+'Year Schedule'!$L$30)</f>
        <v>#VALUE!</v>
      </c>
      <c r="AD362" s="0" t="e">
        <f aca="true">MAX(0,AC362*(1+(_xlfn.NORM.INV(RAND(),Inputs!$D$39,Inputs!$C$39)))-'Year Schedule'!$K$31+'Year Schedule'!$L$31)</f>
        <v>#VALUE!</v>
      </c>
      <c r="AE362" s="0" t="e">
        <f aca="true">MAX(0,AD362*(1+(_xlfn.NORM.INV(RAND(),Inputs!$D$39,Inputs!$C$39)))-'Year Schedule'!$K$32+'Year Schedule'!$L$32)</f>
        <v>#VALUE!</v>
      </c>
      <c r="AF362" s="0" t="e">
        <f aca="true">MAX(0,AE362*(1+(_xlfn.NORM.INV(RAND(),Inputs!$D$39,Inputs!$C$39)))-'Year Schedule'!$K$33+'Year Schedule'!$L$33)</f>
        <v>#VALUE!</v>
      </c>
      <c r="AG362" s="0" t="e">
        <f aca="true">MAX(0,AF362*(1+(_xlfn.NORM.INV(RAND(),Inputs!$D$39,Inputs!$C$39)))-'Year Schedule'!$K$34+'Year Schedule'!$L$34)</f>
        <v>#VALUE!</v>
      </c>
      <c r="AH362" s="0" t="e">
        <f aca="true">MAX(0,AG362*(1+(_xlfn.NORM.INV(RAND(),Inputs!$D$39,Inputs!$C$39)))-'Year Schedule'!$K$35+'Year Schedule'!$L$35)</f>
        <v>#VALUE!</v>
      </c>
      <c r="AI362" s="0" t="e">
        <f aca="true">MAX(0,AH362*(1+(_xlfn.NORM.INV(RAND(),Inputs!$D$39,Inputs!$C$39)))-'Year Schedule'!$K$36+'Year Schedule'!$L$36)</f>
        <v>#VALUE!</v>
      </c>
      <c r="AJ362" s="0" t="e">
        <f aca="true">MAX(0,AI362*(1+(_xlfn.NORM.INV(RAND(),Inputs!$D$39,Inputs!$C$39)))-'Year Schedule'!$K$37+'Year Schedule'!$L$37)</f>
        <v>#VALUE!</v>
      </c>
      <c r="AK362" s="0" t="e">
        <f aca="true">MAX(0,AJ362*(1+(_xlfn.NORM.INV(RAND(),Inputs!$D$39,Inputs!$C$39)))-'Year Schedule'!$K$38+'Year Schedule'!$L$38)</f>
        <v>#VALUE!</v>
      </c>
      <c r="AL362" s="0" t="e">
        <f aca="true">MAX(0,AK362*(1+(_xlfn.NORM.INV(RAND(),Inputs!$D$39,Inputs!$C$39)))-'Year Schedule'!$K$39+'Year Schedule'!$L$39)</f>
        <v>#VALUE!</v>
      </c>
      <c r="AM362" s="0" t="e">
        <f aca="true">MAX(0,AL362*(1+(_xlfn.NORM.INV(RAND(),Inputs!$D$39,Inputs!$C$39)))-'Year Schedule'!$K$40+'Year Schedule'!$L$40)</f>
        <v>#VALUE!</v>
      </c>
      <c r="AN362" s="0" t="e">
        <f aca="true">MAX(0,AM362*(1+(_xlfn.NORM.INV(RAND(),Inputs!$D$39,Inputs!$C$39)))-'Year Schedule'!$K$41+'Year Schedule'!$L$41)</f>
        <v>#VALUE!</v>
      </c>
      <c r="AO362" s="0" t="e">
        <f aca="true">MAX(0,AN362*(1+(_xlfn.NORM.INV(RAND(),Inputs!$D$39,Inputs!$C$39)))-'Year Schedule'!$K$42+'Year Schedule'!$L$42)</f>
        <v>#VALUE!</v>
      </c>
      <c r="AP362" s="0" t="e">
        <f aca="true">MAX(0,AO362*(1+(_xlfn.NORM.INV(RAND(),Inputs!$D$39,Inputs!$C$39)))-'Year Schedule'!$K$43+'Year Schedule'!$L$43)</f>
        <v>#VALUE!</v>
      </c>
      <c r="AQ362" s="0" t="e">
        <f aca="true">MAX(0,AP362*(1+(_xlfn.NORM.INV(RAND(),Inputs!$D$39,Inputs!$C$39)))-'Year Schedule'!$K$44+'Year Schedule'!$L$44)</f>
        <v>#VALUE!</v>
      </c>
      <c r="AR362" s="0" t="e">
        <f aca="true">MAX(0,AQ362*(1+(_xlfn.NORM.INV(RAND(),Inputs!$D$39,Inputs!$C$39)))-'Year Schedule'!$K$45+'Year Schedule'!$L$45)</f>
        <v>#VALUE!</v>
      </c>
      <c r="AS362" s="0" t="e">
        <f aca="true">MAX(0,AR362*(1+(_xlfn.NORM.INV(RAND(),Inputs!$D$39,Inputs!$C$39)))-'Year Schedule'!$K$46+'Year Schedule'!$L$46)</f>
        <v>#VALUE!</v>
      </c>
      <c r="AT362" s="0" t="e">
        <f aca="true">MAX(0,AS362*(1+(_xlfn.NORM.INV(RAND(),Inputs!$D$39,Inputs!$C$39)))-'Year Schedule'!$K$47+'Year Schedule'!$L$47)</f>
        <v>#VALUE!</v>
      </c>
      <c r="AU362" s="0" t="e">
        <f aca="true">MAX(0,AT362*(1+(_xlfn.NORM.INV(RAND(),Inputs!$D$39,Inputs!$C$39)))-'Year Schedule'!$K$48+'Year Schedule'!$L$48)</f>
        <v>#VALUE!</v>
      </c>
      <c r="AV362" s="0" t="e">
        <f aca="true">MAX(0,AU362*(1+(_xlfn.NORM.INV(RAND(),Inputs!$D$39,Inputs!$C$39)))-'Year Schedule'!$K$49+'Year Schedule'!$L$49)</f>
        <v>#VALUE!</v>
      </c>
      <c r="AW362" s="0" t="e">
        <f aca="true">MAX(0,AV362*(1+(_xlfn.NORM.INV(RAND(),Inputs!$D$39,Inputs!$C$39)))-'Year Schedule'!$K$50+'Year Schedule'!$L$50)</f>
        <v>#VALUE!</v>
      </c>
      <c r="AX362" s="0" t="e">
        <f aca="true">MAX(0,AW362*(1+(_xlfn.NORM.INV(RAND(),Inputs!$D$39,Inputs!$C$39)))-'Year Schedule'!$K$51+'Year Schedule'!$L$51)</f>
        <v>#VALUE!</v>
      </c>
      <c r="AY362" s="0" t="e">
        <f aca="true">MAX(0,AX362*(1+(_xlfn.NORM.INV(RAND(),Inputs!$D$39,Inputs!$C$39)))-'Year Schedule'!$K$52+'Year Schedule'!$L$52)</f>
        <v>#VALUE!</v>
      </c>
      <c r="AZ362" s="0" t="e">
        <f aca="true">MAX(0,AY362*(1+(_xlfn.NORM.INV(RAND(),Inputs!$D$39,Inputs!$C$39)))-'Year Schedule'!$K$53+'Year Schedule'!$L$53)</f>
        <v>#VALUE!</v>
      </c>
      <c r="BA362" s="0" t="e">
        <f aca="false">INDEX(C362:AZ362,1,Inputs!$C$6)</f>
        <v>#VALUE!</v>
      </c>
      <c r="BB362" s="0" t="n">
        <f aca="false">IFERROR(EXP(SUMPRODUCT(LN((C362:INDEX(C362:AZ362,1,Inputs!$C$6)+$C$1004:INDEX($C$1004:$AZ$1004,1,Inputs!$C$6))/B362:INDEX(B362:AY362,1,Inputs!$C$6)))/Inputs!$C$6)-1,-1)</f>
        <v>-1</v>
      </c>
    </row>
    <row r="363" customFormat="false" ht="15" hidden="false" customHeight="true" outlineLevel="0" collapsed="false">
      <c r="A363" s="0" t="n">
        <v>361</v>
      </c>
      <c r="B363" s="177" t="n">
        <f aca="false">Inputs!$C$38</f>
        <v>0</v>
      </c>
      <c r="C363" s="0" t="e">
        <f aca="true">MAX(0,B363*(1+(_xlfn.NORM.INV(RAND(),Inputs!$D$39,Inputs!$C$39)))-'Year Schedule'!$K$4+'Year Schedule'!$L$4)</f>
        <v>#VALUE!</v>
      </c>
      <c r="D363" s="0" t="e">
        <f aca="true">MAX(0,C363*(1+(_xlfn.NORM.INV(RAND(),Inputs!$D$39,Inputs!$C$39)))-'Year Schedule'!$K$5+'Year Schedule'!$L$5)</f>
        <v>#VALUE!</v>
      </c>
      <c r="E363" s="0" t="e">
        <f aca="true">MAX(0,D363*(1+(_xlfn.NORM.INV(RAND(),Inputs!$D$39,Inputs!$C$39)))-'Year Schedule'!$K$6+'Year Schedule'!$L$6)</f>
        <v>#VALUE!</v>
      </c>
      <c r="F363" s="0" t="e">
        <f aca="true">MAX(0,E363*(1+(_xlfn.NORM.INV(RAND(),Inputs!$D$39,Inputs!$C$39)))-'Year Schedule'!$K$7+'Year Schedule'!$L$7)</f>
        <v>#VALUE!</v>
      </c>
      <c r="G363" s="0" t="e">
        <f aca="true">MAX(0,F363*(1+(_xlfn.NORM.INV(RAND(),Inputs!$D$39,Inputs!$C$39)))-'Year Schedule'!$K$8+'Year Schedule'!$L$8)</f>
        <v>#VALUE!</v>
      </c>
      <c r="H363" s="0" t="e">
        <f aca="true">MAX(0,G363*(1+(_xlfn.NORM.INV(RAND(),Inputs!$D$39,Inputs!$C$39)))-'Year Schedule'!$K$9+'Year Schedule'!$L$9)</f>
        <v>#VALUE!</v>
      </c>
      <c r="I363" s="0" t="e">
        <f aca="true">MAX(0,H363*(1+(_xlfn.NORM.INV(RAND(),Inputs!$D$39,Inputs!$C$39)))-'Year Schedule'!$K$10+'Year Schedule'!$L$10)</f>
        <v>#VALUE!</v>
      </c>
      <c r="J363" s="0" t="e">
        <f aca="true">MAX(0,I363*(1+(_xlfn.NORM.INV(RAND(),Inputs!$D$39,Inputs!$C$39)))-'Year Schedule'!$K$11+'Year Schedule'!$L$11)</f>
        <v>#VALUE!</v>
      </c>
      <c r="K363" s="0" t="e">
        <f aca="true">MAX(0,J363*(1+(_xlfn.NORM.INV(RAND(),Inputs!$D$39,Inputs!$C$39)))-'Year Schedule'!$K$12+'Year Schedule'!$L$12)</f>
        <v>#VALUE!</v>
      </c>
      <c r="L363" s="0" t="e">
        <f aca="true">MAX(0,K363*(1+(_xlfn.NORM.INV(RAND(),Inputs!$D$39,Inputs!$C$39)))-'Year Schedule'!$K$13+'Year Schedule'!$L$13)</f>
        <v>#VALUE!</v>
      </c>
      <c r="M363" s="0" t="e">
        <f aca="true">MAX(0,L363*(1+(_xlfn.NORM.INV(RAND(),Inputs!$D$39,Inputs!$C$39)))-'Year Schedule'!$K$14+'Year Schedule'!$L$14)</f>
        <v>#VALUE!</v>
      </c>
      <c r="N363" s="0" t="e">
        <f aca="true">MAX(0,M363*(1+(_xlfn.NORM.INV(RAND(),Inputs!$D$39,Inputs!$C$39)))-'Year Schedule'!$K$15+'Year Schedule'!$L$15)</f>
        <v>#VALUE!</v>
      </c>
      <c r="O363" s="0" t="e">
        <f aca="true">MAX(0,N363*(1+(_xlfn.NORM.INV(RAND(),Inputs!$D$39,Inputs!$C$39)))-'Year Schedule'!$K$16+'Year Schedule'!$L$16)</f>
        <v>#VALUE!</v>
      </c>
      <c r="P363" s="0" t="e">
        <f aca="true">MAX(0,O363*(1+(_xlfn.NORM.INV(RAND(),Inputs!$D$39,Inputs!$C$39)))-'Year Schedule'!$K$17+'Year Schedule'!$L$17)</f>
        <v>#VALUE!</v>
      </c>
      <c r="Q363" s="0" t="e">
        <f aca="true">MAX(0,P363*(1+(_xlfn.NORM.INV(RAND(),Inputs!$D$39,Inputs!$C$39)))-'Year Schedule'!$K$18+'Year Schedule'!$L$18)</f>
        <v>#VALUE!</v>
      </c>
      <c r="R363" s="0" t="e">
        <f aca="true">MAX(0,Q363*(1+(_xlfn.NORM.INV(RAND(),Inputs!$D$39,Inputs!$C$39)))-'Year Schedule'!$K$19+'Year Schedule'!$L$19)</f>
        <v>#VALUE!</v>
      </c>
      <c r="S363" s="0" t="e">
        <f aca="true">MAX(0,R363*(1+(_xlfn.NORM.INV(RAND(),Inputs!$D$39,Inputs!$C$39)))-'Year Schedule'!$K$20+'Year Schedule'!$L$20)</f>
        <v>#VALUE!</v>
      </c>
      <c r="T363" s="0" t="e">
        <f aca="true">MAX(0,S363*(1+(_xlfn.NORM.INV(RAND(),Inputs!$D$39,Inputs!$C$39)))-'Year Schedule'!$K$21+'Year Schedule'!$L$21)</f>
        <v>#VALUE!</v>
      </c>
      <c r="U363" s="0" t="e">
        <f aca="true">MAX(0,T363*(1+(_xlfn.NORM.INV(RAND(),Inputs!$D$39,Inputs!$C$39)))-'Year Schedule'!$K$22+'Year Schedule'!$L$22)</f>
        <v>#VALUE!</v>
      </c>
      <c r="V363" s="0" t="e">
        <f aca="true">MAX(0,U363*(1+(_xlfn.NORM.INV(RAND(),Inputs!$D$39,Inputs!$C$39)))-'Year Schedule'!$K$23+'Year Schedule'!$L$23)</f>
        <v>#VALUE!</v>
      </c>
      <c r="W363" s="0" t="e">
        <f aca="true">MAX(0,V363*(1+(_xlfn.NORM.INV(RAND(),Inputs!$D$39,Inputs!$C$39)))-'Year Schedule'!$K$24+'Year Schedule'!$L$24)</f>
        <v>#VALUE!</v>
      </c>
      <c r="X363" s="0" t="e">
        <f aca="true">MAX(0,W363*(1+(_xlfn.NORM.INV(RAND(),Inputs!$D$39,Inputs!$C$39)))-'Year Schedule'!$K$25+'Year Schedule'!$L$25)</f>
        <v>#VALUE!</v>
      </c>
      <c r="Y363" s="0" t="e">
        <f aca="true">MAX(0,X363*(1+(_xlfn.NORM.INV(RAND(),Inputs!$D$39,Inputs!$C$39)))-'Year Schedule'!$K$26+'Year Schedule'!$L$26)</f>
        <v>#VALUE!</v>
      </c>
      <c r="Z363" s="0" t="e">
        <f aca="true">MAX(0,Y363*(1+(_xlfn.NORM.INV(RAND(),Inputs!$D$39,Inputs!$C$39)))-'Year Schedule'!$K$27+'Year Schedule'!$L$27)</f>
        <v>#VALUE!</v>
      </c>
      <c r="AA363" s="0" t="e">
        <f aca="true">MAX(0,Z363*(1+(_xlfn.NORM.INV(RAND(),Inputs!$D$39,Inputs!$C$39)))-'Year Schedule'!$K$28+'Year Schedule'!$L$28)</f>
        <v>#VALUE!</v>
      </c>
      <c r="AB363" s="0" t="e">
        <f aca="true">MAX(0,AA363*(1+(_xlfn.NORM.INV(RAND(),Inputs!$D$39,Inputs!$C$39)))-'Year Schedule'!$K$29+'Year Schedule'!$L$29)</f>
        <v>#VALUE!</v>
      </c>
      <c r="AC363" s="0" t="e">
        <f aca="true">MAX(0,AB363*(1+(_xlfn.NORM.INV(RAND(),Inputs!$D$39,Inputs!$C$39)))-'Year Schedule'!$K$30+'Year Schedule'!$L$30)</f>
        <v>#VALUE!</v>
      </c>
      <c r="AD363" s="0" t="e">
        <f aca="true">MAX(0,AC363*(1+(_xlfn.NORM.INV(RAND(),Inputs!$D$39,Inputs!$C$39)))-'Year Schedule'!$K$31+'Year Schedule'!$L$31)</f>
        <v>#VALUE!</v>
      </c>
      <c r="AE363" s="0" t="e">
        <f aca="true">MAX(0,AD363*(1+(_xlfn.NORM.INV(RAND(),Inputs!$D$39,Inputs!$C$39)))-'Year Schedule'!$K$32+'Year Schedule'!$L$32)</f>
        <v>#VALUE!</v>
      </c>
      <c r="AF363" s="0" t="e">
        <f aca="true">MAX(0,AE363*(1+(_xlfn.NORM.INV(RAND(),Inputs!$D$39,Inputs!$C$39)))-'Year Schedule'!$K$33+'Year Schedule'!$L$33)</f>
        <v>#VALUE!</v>
      </c>
      <c r="AG363" s="0" t="e">
        <f aca="true">MAX(0,AF363*(1+(_xlfn.NORM.INV(RAND(),Inputs!$D$39,Inputs!$C$39)))-'Year Schedule'!$K$34+'Year Schedule'!$L$34)</f>
        <v>#VALUE!</v>
      </c>
      <c r="AH363" s="0" t="e">
        <f aca="true">MAX(0,AG363*(1+(_xlfn.NORM.INV(RAND(),Inputs!$D$39,Inputs!$C$39)))-'Year Schedule'!$K$35+'Year Schedule'!$L$35)</f>
        <v>#VALUE!</v>
      </c>
      <c r="AI363" s="0" t="e">
        <f aca="true">MAX(0,AH363*(1+(_xlfn.NORM.INV(RAND(),Inputs!$D$39,Inputs!$C$39)))-'Year Schedule'!$K$36+'Year Schedule'!$L$36)</f>
        <v>#VALUE!</v>
      </c>
      <c r="AJ363" s="0" t="e">
        <f aca="true">MAX(0,AI363*(1+(_xlfn.NORM.INV(RAND(),Inputs!$D$39,Inputs!$C$39)))-'Year Schedule'!$K$37+'Year Schedule'!$L$37)</f>
        <v>#VALUE!</v>
      </c>
      <c r="AK363" s="0" t="e">
        <f aca="true">MAX(0,AJ363*(1+(_xlfn.NORM.INV(RAND(),Inputs!$D$39,Inputs!$C$39)))-'Year Schedule'!$K$38+'Year Schedule'!$L$38)</f>
        <v>#VALUE!</v>
      </c>
      <c r="AL363" s="0" t="e">
        <f aca="true">MAX(0,AK363*(1+(_xlfn.NORM.INV(RAND(),Inputs!$D$39,Inputs!$C$39)))-'Year Schedule'!$K$39+'Year Schedule'!$L$39)</f>
        <v>#VALUE!</v>
      </c>
      <c r="AM363" s="0" t="e">
        <f aca="true">MAX(0,AL363*(1+(_xlfn.NORM.INV(RAND(),Inputs!$D$39,Inputs!$C$39)))-'Year Schedule'!$K$40+'Year Schedule'!$L$40)</f>
        <v>#VALUE!</v>
      </c>
      <c r="AN363" s="0" t="e">
        <f aca="true">MAX(0,AM363*(1+(_xlfn.NORM.INV(RAND(),Inputs!$D$39,Inputs!$C$39)))-'Year Schedule'!$K$41+'Year Schedule'!$L$41)</f>
        <v>#VALUE!</v>
      </c>
      <c r="AO363" s="0" t="e">
        <f aca="true">MAX(0,AN363*(1+(_xlfn.NORM.INV(RAND(),Inputs!$D$39,Inputs!$C$39)))-'Year Schedule'!$K$42+'Year Schedule'!$L$42)</f>
        <v>#VALUE!</v>
      </c>
      <c r="AP363" s="0" t="e">
        <f aca="true">MAX(0,AO363*(1+(_xlfn.NORM.INV(RAND(),Inputs!$D$39,Inputs!$C$39)))-'Year Schedule'!$K$43+'Year Schedule'!$L$43)</f>
        <v>#VALUE!</v>
      </c>
      <c r="AQ363" s="0" t="e">
        <f aca="true">MAX(0,AP363*(1+(_xlfn.NORM.INV(RAND(),Inputs!$D$39,Inputs!$C$39)))-'Year Schedule'!$K$44+'Year Schedule'!$L$44)</f>
        <v>#VALUE!</v>
      </c>
      <c r="AR363" s="0" t="e">
        <f aca="true">MAX(0,AQ363*(1+(_xlfn.NORM.INV(RAND(),Inputs!$D$39,Inputs!$C$39)))-'Year Schedule'!$K$45+'Year Schedule'!$L$45)</f>
        <v>#VALUE!</v>
      </c>
      <c r="AS363" s="0" t="e">
        <f aca="true">MAX(0,AR363*(1+(_xlfn.NORM.INV(RAND(),Inputs!$D$39,Inputs!$C$39)))-'Year Schedule'!$K$46+'Year Schedule'!$L$46)</f>
        <v>#VALUE!</v>
      </c>
      <c r="AT363" s="0" t="e">
        <f aca="true">MAX(0,AS363*(1+(_xlfn.NORM.INV(RAND(),Inputs!$D$39,Inputs!$C$39)))-'Year Schedule'!$K$47+'Year Schedule'!$L$47)</f>
        <v>#VALUE!</v>
      </c>
      <c r="AU363" s="0" t="e">
        <f aca="true">MAX(0,AT363*(1+(_xlfn.NORM.INV(RAND(),Inputs!$D$39,Inputs!$C$39)))-'Year Schedule'!$K$48+'Year Schedule'!$L$48)</f>
        <v>#VALUE!</v>
      </c>
      <c r="AV363" s="0" t="e">
        <f aca="true">MAX(0,AU363*(1+(_xlfn.NORM.INV(RAND(),Inputs!$D$39,Inputs!$C$39)))-'Year Schedule'!$K$49+'Year Schedule'!$L$49)</f>
        <v>#VALUE!</v>
      </c>
      <c r="AW363" s="0" t="e">
        <f aca="true">MAX(0,AV363*(1+(_xlfn.NORM.INV(RAND(),Inputs!$D$39,Inputs!$C$39)))-'Year Schedule'!$K$50+'Year Schedule'!$L$50)</f>
        <v>#VALUE!</v>
      </c>
      <c r="AX363" s="0" t="e">
        <f aca="true">MAX(0,AW363*(1+(_xlfn.NORM.INV(RAND(),Inputs!$D$39,Inputs!$C$39)))-'Year Schedule'!$K$51+'Year Schedule'!$L$51)</f>
        <v>#VALUE!</v>
      </c>
      <c r="AY363" s="0" t="e">
        <f aca="true">MAX(0,AX363*(1+(_xlfn.NORM.INV(RAND(),Inputs!$D$39,Inputs!$C$39)))-'Year Schedule'!$K$52+'Year Schedule'!$L$52)</f>
        <v>#VALUE!</v>
      </c>
      <c r="AZ363" s="0" t="e">
        <f aca="true">MAX(0,AY363*(1+(_xlfn.NORM.INV(RAND(),Inputs!$D$39,Inputs!$C$39)))-'Year Schedule'!$K$53+'Year Schedule'!$L$53)</f>
        <v>#VALUE!</v>
      </c>
      <c r="BA363" s="0" t="e">
        <f aca="false">INDEX(C363:AZ363,1,Inputs!$C$6)</f>
        <v>#VALUE!</v>
      </c>
      <c r="BB363" s="0" t="n">
        <f aca="false">IFERROR(EXP(SUMPRODUCT(LN((C363:INDEX(C363:AZ363,1,Inputs!$C$6)+$C$1004:INDEX($C$1004:$AZ$1004,1,Inputs!$C$6))/B363:INDEX(B363:AY363,1,Inputs!$C$6)))/Inputs!$C$6)-1,-1)</f>
        <v>-1</v>
      </c>
    </row>
    <row r="364" customFormat="false" ht="15" hidden="false" customHeight="true" outlineLevel="0" collapsed="false">
      <c r="A364" s="0" t="n">
        <v>362</v>
      </c>
      <c r="B364" s="177" t="n">
        <f aca="false">Inputs!$C$38</f>
        <v>0</v>
      </c>
      <c r="C364" s="0" t="e">
        <f aca="true">MAX(0,B364*(1+(_xlfn.NORM.INV(RAND(),Inputs!$D$39,Inputs!$C$39)))-'Year Schedule'!$K$4+'Year Schedule'!$L$4)</f>
        <v>#VALUE!</v>
      </c>
      <c r="D364" s="0" t="e">
        <f aca="true">MAX(0,C364*(1+(_xlfn.NORM.INV(RAND(),Inputs!$D$39,Inputs!$C$39)))-'Year Schedule'!$K$5+'Year Schedule'!$L$5)</f>
        <v>#VALUE!</v>
      </c>
      <c r="E364" s="0" t="e">
        <f aca="true">MAX(0,D364*(1+(_xlfn.NORM.INV(RAND(),Inputs!$D$39,Inputs!$C$39)))-'Year Schedule'!$K$6+'Year Schedule'!$L$6)</f>
        <v>#VALUE!</v>
      </c>
      <c r="F364" s="0" t="e">
        <f aca="true">MAX(0,E364*(1+(_xlfn.NORM.INV(RAND(),Inputs!$D$39,Inputs!$C$39)))-'Year Schedule'!$K$7+'Year Schedule'!$L$7)</f>
        <v>#VALUE!</v>
      </c>
      <c r="G364" s="0" t="e">
        <f aca="true">MAX(0,F364*(1+(_xlfn.NORM.INV(RAND(),Inputs!$D$39,Inputs!$C$39)))-'Year Schedule'!$K$8+'Year Schedule'!$L$8)</f>
        <v>#VALUE!</v>
      </c>
      <c r="H364" s="0" t="e">
        <f aca="true">MAX(0,G364*(1+(_xlfn.NORM.INV(RAND(),Inputs!$D$39,Inputs!$C$39)))-'Year Schedule'!$K$9+'Year Schedule'!$L$9)</f>
        <v>#VALUE!</v>
      </c>
      <c r="I364" s="0" t="e">
        <f aca="true">MAX(0,H364*(1+(_xlfn.NORM.INV(RAND(),Inputs!$D$39,Inputs!$C$39)))-'Year Schedule'!$K$10+'Year Schedule'!$L$10)</f>
        <v>#VALUE!</v>
      </c>
      <c r="J364" s="0" t="e">
        <f aca="true">MAX(0,I364*(1+(_xlfn.NORM.INV(RAND(),Inputs!$D$39,Inputs!$C$39)))-'Year Schedule'!$K$11+'Year Schedule'!$L$11)</f>
        <v>#VALUE!</v>
      </c>
      <c r="K364" s="0" t="e">
        <f aca="true">MAX(0,J364*(1+(_xlfn.NORM.INV(RAND(),Inputs!$D$39,Inputs!$C$39)))-'Year Schedule'!$K$12+'Year Schedule'!$L$12)</f>
        <v>#VALUE!</v>
      </c>
      <c r="L364" s="0" t="e">
        <f aca="true">MAX(0,K364*(1+(_xlfn.NORM.INV(RAND(),Inputs!$D$39,Inputs!$C$39)))-'Year Schedule'!$K$13+'Year Schedule'!$L$13)</f>
        <v>#VALUE!</v>
      </c>
      <c r="M364" s="0" t="e">
        <f aca="true">MAX(0,L364*(1+(_xlfn.NORM.INV(RAND(),Inputs!$D$39,Inputs!$C$39)))-'Year Schedule'!$K$14+'Year Schedule'!$L$14)</f>
        <v>#VALUE!</v>
      </c>
      <c r="N364" s="0" t="e">
        <f aca="true">MAX(0,M364*(1+(_xlfn.NORM.INV(RAND(),Inputs!$D$39,Inputs!$C$39)))-'Year Schedule'!$K$15+'Year Schedule'!$L$15)</f>
        <v>#VALUE!</v>
      </c>
      <c r="O364" s="0" t="e">
        <f aca="true">MAX(0,N364*(1+(_xlfn.NORM.INV(RAND(),Inputs!$D$39,Inputs!$C$39)))-'Year Schedule'!$K$16+'Year Schedule'!$L$16)</f>
        <v>#VALUE!</v>
      </c>
      <c r="P364" s="0" t="e">
        <f aca="true">MAX(0,O364*(1+(_xlfn.NORM.INV(RAND(),Inputs!$D$39,Inputs!$C$39)))-'Year Schedule'!$K$17+'Year Schedule'!$L$17)</f>
        <v>#VALUE!</v>
      </c>
      <c r="Q364" s="0" t="e">
        <f aca="true">MAX(0,P364*(1+(_xlfn.NORM.INV(RAND(),Inputs!$D$39,Inputs!$C$39)))-'Year Schedule'!$K$18+'Year Schedule'!$L$18)</f>
        <v>#VALUE!</v>
      </c>
      <c r="R364" s="0" t="e">
        <f aca="true">MAX(0,Q364*(1+(_xlfn.NORM.INV(RAND(),Inputs!$D$39,Inputs!$C$39)))-'Year Schedule'!$K$19+'Year Schedule'!$L$19)</f>
        <v>#VALUE!</v>
      </c>
      <c r="S364" s="0" t="e">
        <f aca="true">MAX(0,R364*(1+(_xlfn.NORM.INV(RAND(),Inputs!$D$39,Inputs!$C$39)))-'Year Schedule'!$K$20+'Year Schedule'!$L$20)</f>
        <v>#VALUE!</v>
      </c>
      <c r="T364" s="0" t="e">
        <f aca="true">MAX(0,S364*(1+(_xlfn.NORM.INV(RAND(),Inputs!$D$39,Inputs!$C$39)))-'Year Schedule'!$K$21+'Year Schedule'!$L$21)</f>
        <v>#VALUE!</v>
      </c>
      <c r="U364" s="0" t="e">
        <f aca="true">MAX(0,T364*(1+(_xlfn.NORM.INV(RAND(),Inputs!$D$39,Inputs!$C$39)))-'Year Schedule'!$K$22+'Year Schedule'!$L$22)</f>
        <v>#VALUE!</v>
      </c>
      <c r="V364" s="0" t="e">
        <f aca="true">MAX(0,U364*(1+(_xlfn.NORM.INV(RAND(),Inputs!$D$39,Inputs!$C$39)))-'Year Schedule'!$K$23+'Year Schedule'!$L$23)</f>
        <v>#VALUE!</v>
      </c>
      <c r="W364" s="0" t="e">
        <f aca="true">MAX(0,V364*(1+(_xlfn.NORM.INV(RAND(),Inputs!$D$39,Inputs!$C$39)))-'Year Schedule'!$K$24+'Year Schedule'!$L$24)</f>
        <v>#VALUE!</v>
      </c>
      <c r="X364" s="0" t="e">
        <f aca="true">MAX(0,W364*(1+(_xlfn.NORM.INV(RAND(),Inputs!$D$39,Inputs!$C$39)))-'Year Schedule'!$K$25+'Year Schedule'!$L$25)</f>
        <v>#VALUE!</v>
      </c>
      <c r="Y364" s="0" t="e">
        <f aca="true">MAX(0,X364*(1+(_xlfn.NORM.INV(RAND(),Inputs!$D$39,Inputs!$C$39)))-'Year Schedule'!$K$26+'Year Schedule'!$L$26)</f>
        <v>#VALUE!</v>
      </c>
      <c r="Z364" s="0" t="e">
        <f aca="true">MAX(0,Y364*(1+(_xlfn.NORM.INV(RAND(),Inputs!$D$39,Inputs!$C$39)))-'Year Schedule'!$K$27+'Year Schedule'!$L$27)</f>
        <v>#VALUE!</v>
      </c>
      <c r="AA364" s="0" t="e">
        <f aca="true">MAX(0,Z364*(1+(_xlfn.NORM.INV(RAND(),Inputs!$D$39,Inputs!$C$39)))-'Year Schedule'!$K$28+'Year Schedule'!$L$28)</f>
        <v>#VALUE!</v>
      </c>
      <c r="AB364" s="0" t="e">
        <f aca="true">MAX(0,AA364*(1+(_xlfn.NORM.INV(RAND(),Inputs!$D$39,Inputs!$C$39)))-'Year Schedule'!$K$29+'Year Schedule'!$L$29)</f>
        <v>#VALUE!</v>
      </c>
      <c r="AC364" s="0" t="e">
        <f aca="true">MAX(0,AB364*(1+(_xlfn.NORM.INV(RAND(),Inputs!$D$39,Inputs!$C$39)))-'Year Schedule'!$K$30+'Year Schedule'!$L$30)</f>
        <v>#VALUE!</v>
      </c>
      <c r="AD364" s="0" t="e">
        <f aca="true">MAX(0,AC364*(1+(_xlfn.NORM.INV(RAND(),Inputs!$D$39,Inputs!$C$39)))-'Year Schedule'!$K$31+'Year Schedule'!$L$31)</f>
        <v>#VALUE!</v>
      </c>
      <c r="AE364" s="0" t="e">
        <f aca="true">MAX(0,AD364*(1+(_xlfn.NORM.INV(RAND(),Inputs!$D$39,Inputs!$C$39)))-'Year Schedule'!$K$32+'Year Schedule'!$L$32)</f>
        <v>#VALUE!</v>
      </c>
      <c r="AF364" s="0" t="e">
        <f aca="true">MAX(0,AE364*(1+(_xlfn.NORM.INV(RAND(),Inputs!$D$39,Inputs!$C$39)))-'Year Schedule'!$K$33+'Year Schedule'!$L$33)</f>
        <v>#VALUE!</v>
      </c>
      <c r="AG364" s="0" t="e">
        <f aca="true">MAX(0,AF364*(1+(_xlfn.NORM.INV(RAND(),Inputs!$D$39,Inputs!$C$39)))-'Year Schedule'!$K$34+'Year Schedule'!$L$34)</f>
        <v>#VALUE!</v>
      </c>
      <c r="AH364" s="0" t="e">
        <f aca="true">MAX(0,AG364*(1+(_xlfn.NORM.INV(RAND(),Inputs!$D$39,Inputs!$C$39)))-'Year Schedule'!$K$35+'Year Schedule'!$L$35)</f>
        <v>#VALUE!</v>
      </c>
      <c r="AI364" s="0" t="e">
        <f aca="true">MAX(0,AH364*(1+(_xlfn.NORM.INV(RAND(),Inputs!$D$39,Inputs!$C$39)))-'Year Schedule'!$K$36+'Year Schedule'!$L$36)</f>
        <v>#VALUE!</v>
      </c>
      <c r="AJ364" s="0" t="e">
        <f aca="true">MAX(0,AI364*(1+(_xlfn.NORM.INV(RAND(),Inputs!$D$39,Inputs!$C$39)))-'Year Schedule'!$K$37+'Year Schedule'!$L$37)</f>
        <v>#VALUE!</v>
      </c>
      <c r="AK364" s="0" t="e">
        <f aca="true">MAX(0,AJ364*(1+(_xlfn.NORM.INV(RAND(),Inputs!$D$39,Inputs!$C$39)))-'Year Schedule'!$K$38+'Year Schedule'!$L$38)</f>
        <v>#VALUE!</v>
      </c>
      <c r="AL364" s="0" t="e">
        <f aca="true">MAX(0,AK364*(1+(_xlfn.NORM.INV(RAND(),Inputs!$D$39,Inputs!$C$39)))-'Year Schedule'!$K$39+'Year Schedule'!$L$39)</f>
        <v>#VALUE!</v>
      </c>
      <c r="AM364" s="0" t="e">
        <f aca="true">MAX(0,AL364*(1+(_xlfn.NORM.INV(RAND(),Inputs!$D$39,Inputs!$C$39)))-'Year Schedule'!$K$40+'Year Schedule'!$L$40)</f>
        <v>#VALUE!</v>
      </c>
      <c r="AN364" s="0" t="e">
        <f aca="true">MAX(0,AM364*(1+(_xlfn.NORM.INV(RAND(),Inputs!$D$39,Inputs!$C$39)))-'Year Schedule'!$K$41+'Year Schedule'!$L$41)</f>
        <v>#VALUE!</v>
      </c>
      <c r="AO364" s="0" t="e">
        <f aca="true">MAX(0,AN364*(1+(_xlfn.NORM.INV(RAND(),Inputs!$D$39,Inputs!$C$39)))-'Year Schedule'!$K$42+'Year Schedule'!$L$42)</f>
        <v>#VALUE!</v>
      </c>
      <c r="AP364" s="0" t="e">
        <f aca="true">MAX(0,AO364*(1+(_xlfn.NORM.INV(RAND(),Inputs!$D$39,Inputs!$C$39)))-'Year Schedule'!$K$43+'Year Schedule'!$L$43)</f>
        <v>#VALUE!</v>
      </c>
      <c r="AQ364" s="0" t="e">
        <f aca="true">MAX(0,AP364*(1+(_xlfn.NORM.INV(RAND(),Inputs!$D$39,Inputs!$C$39)))-'Year Schedule'!$K$44+'Year Schedule'!$L$44)</f>
        <v>#VALUE!</v>
      </c>
      <c r="AR364" s="0" t="e">
        <f aca="true">MAX(0,AQ364*(1+(_xlfn.NORM.INV(RAND(),Inputs!$D$39,Inputs!$C$39)))-'Year Schedule'!$K$45+'Year Schedule'!$L$45)</f>
        <v>#VALUE!</v>
      </c>
      <c r="AS364" s="0" t="e">
        <f aca="true">MAX(0,AR364*(1+(_xlfn.NORM.INV(RAND(),Inputs!$D$39,Inputs!$C$39)))-'Year Schedule'!$K$46+'Year Schedule'!$L$46)</f>
        <v>#VALUE!</v>
      </c>
      <c r="AT364" s="0" t="e">
        <f aca="true">MAX(0,AS364*(1+(_xlfn.NORM.INV(RAND(),Inputs!$D$39,Inputs!$C$39)))-'Year Schedule'!$K$47+'Year Schedule'!$L$47)</f>
        <v>#VALUE!</v>
      </c>
      <c r="AU364" s="0" t="e">
        <f aca="true">MAX(0,AT364*(1+(_xlfn.NORM.INV(RAND(),Inputs!$D$39,Inputs!$C$39)))-'Year Schedule'!$K$48+'Year Schedule'!$L$48)</f>
        <v>#VALUE!</v>
      </c>
      <c r="AV364" s="0" t="e">
        <f aca="true">MAX(0,AU364*(1+(_xlfn.NORM.INV(RAND(),Inputs!$D$39,Inputs!$C$39)))-'Year Schedule'!$K$49+'Year Schedule'!$L$49)</f>
        <v>#VALUE!</v>
      </c>
      <c r="AW364" s="0" t="e">
        <f aca="true">MAX(0,AV364*(1+(_xlfn.NORM.INV(RAND(),Inputs!$D$39,Inputs!$C$39)))-'Year Schedule'!$K$50+'Year Schedule'!$L$50)</f>
        <v>#VALUE!</v>
      </c>
      <c r="AX364" s="0" t="e">
        <f aca="true">MAX(0,AW364*(1+(_xlfn.NORM.INV(RAND(),Inputs!$D$39,Inputs!$C$39)))-'Year Schedule'!$K$51+'Year Schedule'!$L$51)</f>
        <v>#VALUE!</v>
      </c>
      <c r="AY364" s="0" t="e">
        <f aca="true">MAX(0,AX364*(1+(_xlfn.NORM.INV(RAND(),Inputs!$D$39,Inputs!$C$39)))-'Year Schedule'!$K$52+'Year Schedule'!$L$52)</f>
        <v>#VALUE!</v>
      </c>
      <c r="AZ364" s="0" t="e">
        <f aca="true">MAX(0,AY364*(1+(_xlfn.NORM.INV(RAND(),Inputs!$D$39,Inputs!$C$39)))-'Year Schedule'!$K$53+'Year Schedule'!$L$53)</f>
        <v>#VALUE!</v>
      </c>
      <c r="BA364" s="0" t="e">
        <f aca="false">INDEX(C364:AZ364,1,Inputs!$C$6)</f>
        <v>#VALUE!</v>
      </c>
      <c r="BB364" s="0" t="n">
        <f aca="false">IFERROR(EXP(SUMPRODUCT(LN((C364:INDEX(C364:AZ364,1,Inputs!$C$6)+$C$1004:INDEX($C$1004:$AZ$1004,1,Inputs!$C$6))/B364:INDEX(B364:AY364,1,Inputs!$C$6)))/Inputs!$C$6)-1,-1)</f>
        <v>-1</v>
      </c>
    </row>
    <row r="365" customFormat="false" ht="15" hidden="false" customHeight="true" outlineLevel="0" collapsed="false">
      <c r="A365" s="0" t="n">
        <v>363</v>
      </c>
      <c r="B365" s="177" t="n">
        <f aca="false">Inputs!$C$38</f>
        <v>0</v>
      </c>
      <c r="C365" s="0" t="e">
        <f aca="true">MAX(0,B365*(1+(_xlfn.NORM.INV(RAND(),Inputs!$D$39,Inputs!$C$39)))-'Year Schedule'!$K$4+'Year Schedule'!$L$4)</f>
        <v>#VALUE!</v>
      </c>
      <c r="D365" s="0" t="e">
        <f aca="true">MAX(0,C365*(1+(_xlfn.NORM.INV(RAND(),Inputs!$D$39,Inputs!$C$39)))-'Year Schedule'!$K$5+'Year Schedule'!$L$5)</f>
        <v>#VALUE!</v>
      </c>
      <c r="E365" s="0" t="e">
        <f aca="true">MAX(0,D365*(1+(_xlfn.NORM.INV(RAND(),Inputs!$D$39,Inputs!$C$39)))-'Year Schedule'!$K$6+'Year Schedule'!$L$6)</f>
        <v>#VALUE!</v>
      </c>
      <c r="F365" s="0" t="e">
        <f aca="true">MAX(0,E365*(1+(_xlfn.NORM.INV(RAND(),Inputs!$D$39,Inputs!$C$39)))-'Year Schedule'!$K$7+'Year Schedule'!$L$7)</f>
        <v>#VALUE!</v>
      </c>
      <c r="G365" s="0" t="e">
        <f aca="true">MAX(0,F365*(1+(_xlfn.NORM.INV(RAND(),Inputs!$D$39,Inputs!$C$39)))-'Year Schedule'!$K$8+'Year Schedule'!$L$8)</f>
        <v>#VALUE!</v>
      </c>
      <c r="H365" s="0" t="e">
        <f aca="true">MAX(0,G365*(1+(_xlfn.NORM.INV(RAND(),Inputs!$D$39,Inputs!$C$39)))-'Year Schedule'!$K$9+'Year Schedule'!$L$9)</f>
        <v>#VALUE!</v>
      </c>
      <c r="I365" s="0" t="e">
        <f aca="true">MAX(0,H365*(1+(_xlfn.NORM.INV(RAND(),Inputs!$D$39,Inputs!$C$39)))-'Year Schedule'!$K$10+'Year Schedule'!$L$10)</f>
        <v>#VALUE!</v>
      </c>
      <c r="J365" s="0" t="e">
        <f aca="true">MAX(0,I365*(1+(_xlfn.NORM.INV(RAND(),Inputs!$D$39,Inputs!$C$39)))-'Year Schedule'!$K$11+'Year Schedule'!$L$11)</f>
        <v>#VALUE!</v>
      </c>
      <c r="K365" s="0" t="e">
        <f aca="true">MAX(0,J365*(1+(_xlfn.NORM.INV(RAND(),Inputs!$D$39,Inputs!$C$39)))-'Year Schedule'!$K$12+'Year Schedule'!$L$12)</f>
        <v>#VALUE!</v>
      </c>
      <c r="L365" s="0" t="e">
        <f aca="true">MAX(0,K365*(1+(_xlfn.NORM.INV(RAND(),Inputs!$D$39,Inputs!$C$39)))-'Year Schedule'!$K$13+'Year Schedule'!$L$13)</f>
        <v>#VALUE!</v>
      </c>
      <c r="M365" s="0" t="e">
        <f aca="true">MAX(0,L365*(1+(_xlfn.NORM.INV(RAND(),Inputs!$D$39,Inputs!$C$39)))-'Year Schedule'!$K$14+'Year Schedule'!$L$14)</f>
        <v>#VALUE!</v>
      </c>
      <c r="N365" s="0" t="e">
        <f aca="true">MAX(0,M365*(1+(_xlfn.NORM.INV(RAND(),Inputs!$D$39,Inputs!$C$39)))-'Year Schedule'!$K$15+'Year Schedule'!$L$15)</f>
        <v>#VALUE!</v>
      </c>
      <c r="O365" s="0" t="e">
        <f aca="true">MAX(0,N365*(1+(_xlfn.NORM.INV(RAND(),Inputs!$D$39,Inputs!$C$39)))-'Year Schedule'!$K$16+'Year Schedule'!$L$16)</f>
        <v>#VALUE!</v>
      </c>
      <c r="P365" s="0" t="e">
        <f aca="true">MAX(0,O365*(1+(_xlfn.NORM.INV(RAND(),Inputs!$D$39,Inputs!$C$39)))-'Year Schedule'!$K$17+'Year Schedule'!$L$17)</f>
        <v>#VALUE!</v>
      </c>
      <c r="Q365" s="0" t="e">
        <f aca="true">MAX(0,P365*(1+(_xlfn.NORM.INV(RAND(),Inputs!$D$39,Inputs!$C$39)))-'Year Schedule'!$K$18+'Year Schedule'!$L$18)</f>
        <v>#VALUE!</v>
      </c>
      <c r="R365" s="0" t="e">
        <f aca="true">MAX(0,Q365*(1+(_xlfn.NORM.INV(RAND(),Inputs!$D$39,Inputs!$C$39)))-'Year Schedule'!$K$19+'Year Schedule'!$L$19)</f>
        <v>#VALUE!</v>
      </c>
      <c r="S365" s="0" t="e">
        <f aca="true">MAX(0,R365*(1+(_xlfn.NORM.INV(RAND(),Inputs!$D$39,Inputs!$C$39)))-'Year Schedule'!$K$20+'Year Schedule'!$L$20)</f>
        <v>#VALUE!</v>
      </c>
      <c r="T365" s="0" t="e">
        <f aca="true">MAX(0,S365*(1+(_xlfn.NORM.INV(RAND(),Inputs!$D$39,Inputs!$C$39)))-'Year Schedule'!$K$21+'Year Schedule'!$L$21)</f>
        <v>#VALUE!</v>
      </c>
      <c r="U365" s="0" t="e">
        <f aca="true">MAX(0,T365*(1+(_xlfn.NORM.INV(RAND(),Inputs!$D$39,Inputs!$C$39)))-'Year Schedule'!$K$22+'Year Schedule'!$L$22)</f>
        <v>#VALUE!</v>
      </c>
      <c r="V365" s="0" t="e">
        <f aca="true">MAX(0,U365*(1+(_xlfn.NORM.INV(RAND(),Inputs!$D$39,Inputs!$C$39)))-'Year Schedule'!$K$23+'Year Schedule'!$L$23)</f>
        <v>#VALUE!</v>
      </c>
      <c r="W365" s="0" t="e">
        <f aca="true">MAX(0,V365*(1+(_xlfn.NORM.INV(RAND(),Inputs!$D$39,Inputs!$C$39)))-'Year Schedule'!$K$24+'Year Schedule'!$L$24)</f>
        <v>#VALUE!</v>
      </c>
      <c r="X365" s="0" t="e">
        <f aca="true">MAX(0,W365*(1+(_xlfn.NORM.INV(RAND(),Inputs!$D$39,Inputs!$C$39)))-'Year Schedule'!$K$25+'Year Schedule'!$L$25)</f>
        <v>#VALUE!</v>
      </c>
      <c r="Y365" s="0" t="e">
        <f aca="true">MAX(0,X365*(1+(_xlfn.NORM.INV(RAND(),Inputs!$D$39,Inputs!$C$39)))-'Year Schedule'!$K$26+'Year Schedule'!$L$26)</f>
        <v>#VALUE!</v>
      </c>
      <c r="Z365" s="0" t="e">
        <f aca="true">MAX(0,Y365*(1+(_xlfn.NORM.INV(RAND(),Inputs!$D$39,Inputs!$C$39)))-'Year Schedule'!$K$27+'Year Schedule'!$L$27)</f>
        <v>#VALUE!</v>
      </c>
      <c r="AA365" s="0" t="e">
        <f aca="true">MAX(0,Z365*(1+(_xlfn.NORM.INV(RAND(),Inputs!$D$39,Inputs!$C$39)))-'Year Schedule'!$K$28+'Year Schedule'!$L$28)</f>
        <v>#VALUE!</v>
      </c>
      <c r="AB365" s="0" t="e">
        <f aca="true">MAX(0,AA365*(1+(_xlfn.NORM.INV(RAND(),Inputs!$D$39,Inputs!$C$39)))-'Year Schedule'!$K$29+'Year Schedule'!$L$29)</f>
        <v>#VALUE!</v>
      </c>
      <c r="AC365" s="0" t="e">
        <f aca="true">MAX(0,AB365*(1+(_xlfn.NORM.INV(RAND(),Inputs!$D$39,Inputs!$C$39)))-'Year Schedule'!$K$30+'Year Schedule'!$L$30)</f>
        <v>#VALUE!</v>
      </c>
      <c r="AD365" s="0" t="e">
        <f aca="true">MAX(0,AC365*(1+(_xlfn.NORM.INV(RAND(),Inputs!$D$39,Inputs!$C$39)))-'Year Schedule'!$K$31+'Year Schedule'!$L$31)</f>
        <v>#VALUE!</v>
      </c>
      <c r="AE365" s="0" t="e">
        <f aca="true">MAX(0,AD365*(1+(_xlfn.NORM.INV(RAND(),Inputs!$D$39,Inputs!$C$39)))-'Year Schedule'!$K$32+'Year Schedule'!$L$32)</f>
        <v>#VALUE!</v>
      </c>
      <c r="AF365" s="0" t="e">
        <f aca="true">MAX(0,AE365*(1+(_xlfn.NORM.INV(RAND(),Inputs!$D$39,Inputs!$C$39)))-'Year Schedule'!$K$33+'Year Schedule'!$L$33)</f>
        <v>#VALUE!</v>
      </c>
      <c r="AG365" s="0" t="e">
        <f aca="true">MAX(0,AF365*(1+(_xlfn.NORM.INV(RAND(),Inputs!$D$39,Inputs!$C$39)))-'Year Schedule'!$K$34+'Year Schedule'!$L$34)</f>
        <v>#VALUE!</v>
      </c>
      <c r="AH365" s="0" t="e">
        <f aca="true">MAX(0,AG365*(1+(_xlfn.NORM.INV(RAND(),Inputs!$D$39,Inputs!$C$39)))-'Year Schedule'!$K$35+'Year Schedule'!$L$35)</f>
        <v>#VALUE!</v>
      </c>
      <c r="AI365" s="0" t="e">
        <f aca="true">MAX(0,AH365*(1+(_xlfn.NORM.INV(RAND(),Inputs!$D$39,Inputs!$C$39)))-'Year Schedule'!$K$36+'Year Schedule'!$L$36)</f>
        <v>#VALUE!</v>
      </c>
      <c r="AJ365" s="0" t="e">
        <f aca="true">MAX(0,AI365*(1+(_xlfn.NORM.INV(RAND(),Inputs!$D$39,Inputs!$C$39)))-'Year Schedule'!$K$37+'Year Schedule'!$L$37)</f>
        <v>#VALUE!</v>
      </c>
      <c r="AK365" s="0" t="e">
        <f aca="true">MAX(0,AJ365*(1+(_xlfn.NORM.INV(RAND(),Inputs!$D$39,Inputs!$C$39)))-'Year Schedule'!$K$38+'Year Schedule'!$L$38)</f>
        <v>#VALUE!</v>
      </c>
      <c r="AL365" s="0" t="e">
        <f aca="true">MAX(0,AK365*(1+(_xlfn.NORM.INV(RAND(),Inputs!$D$39,Inputs!$C$39)))-'Year Schedule'!$K$39+'Year Schedule'!$L$39)</f>
        <v>#VALUE!</v>
      </c>
      <c r="AM365" s="0" t="e">
        <f aca="true">MAX(0,AL365*(1+(_xlfn.NORM.INV(RAND(),Inputs!$D$39,Inputs!$C$39)))-'Year Schedule'!$K$40+'Year Schedule'!$L$40)</f>
        <v>#VALUE!</v>
      </c>
      <c r="AN365" s="0" t="e">
        <f aca="true">MAX(0,AM365*(1+(_xlfn.NORM.INV(RAND(),Inputs!$D$39,Inputs!$C$39)))-'Year Schedule'!$K$41+'Year Schedule'!$L$41)</f>
        <v>#VALUE!</v>
      </c>
      <c r="AO365" s="0" t="e">
        <f aca="true">MAX(0,AN365*(1+(_xlfn.NORM.INV(RAND(),Inputs!$D$39,Inputs!$C$39)))-'Year Schedule'!$K$42+'Year Schedule'!$L$42)</f>
        <v>#VALUE!</v>
      </c>
      <c r="AP365" s="0" t="e">
        <f aca="true">MAX(0,AO365*(1+(_xlfn.NORM.INV(RAND(),Inputs!$D$39,Inputs!$C$39)))-'Year Schedule'!$K$43+'Year Schedule'!$L$43)</f>
        <v>#VALUE!</v>
      </c>
      <c r="AQ365" s="0" t="e">
        <f aca="true">MAX(0,AP365*(1+(_xlfn.NORM.INV(RAND(),Inputs!$D$39,Inputs!$C$39)))-'Year Schedule'!$K$44+'Year Schedule'!$L$44)</f>
        <v>#VALUE!</v>
      </c>
      <c r="AR365" s="0" t="e">
        <f aca="true">MAX(0,AQ365*(1+(_xlfn.NORM.INV(RAND(),Inputs!$D$39,Inputs!$C$39)))-'Year Schedule'!$K$45+'Year Schedule'!$L$45)</f>
        <v>#VALUE!</v>
      </c>
      <c r="AS365" s="0" t="e">
        <f aca="true">MAX(0,AR365*(1+(_xlfn.NORM.INV(RAND(),Inputs!$D$39,Inputs!$C$39)))-'Year Schedule'!$K$46+'Year Schedule'!$L$46)</f>
        <v>#VALUE!</v>
      </c>
      <c r="AT365" s="0" t="e">
        <f aca="true">MAX(0,AS365*(1+(_xlfn.NORM.INV(RAND(),Inputs!$D$39,Inputs!$C$39)))-'Year Schedule'!$K$47+'Year Schedule'!$L$47)</f>
        <v>#VALUE!</v>
      </c>
      <c r="AU365" s="0" t="e">
        <f aca="true">MAX(0,AT365*(1+(_xlfn.NORM.INV(RAND(),Inputs!$D$39,Inputs!$C$39)))-'Year Schedule'!$K$48+'Year Schedule'!$L$48)</f>
        <v>#VALUE!</v>
      </c>
      <c r="AV365" s="0" t="e">
        <f aca="true">MAX(0,AU365*(1+(_xlfn.NORM.INV(RAND(),Inputs!$D$39,Inputs!$C$39)))-'Year Schedule'!$K$49+'Year Schedule'!$L$49)</f>
        <v>#VALUE!</v>
      </c>
      <c r="AW365" s="0" t="e">
        <f aca="true">MAX(0,AV365*(1+(_xlfn.NORM.INV(RAND(),Inputs!$D$39,Inputs!$C$39)))-'Year Schedule'!$K$50+'Year Schedule'!$L$50)</f>
        <v>#VALUE!</v>
      </c>
      <c r="AX365" s="0" t="e">
        <f aca="true">MAX(0,AW365*(1+(_xlfn.NORM.INV(RAND(),Inputs!$D$39,Inputs!$C$39)))-'Year Schedule'!$K$51+'Year Schedule'!$L$51)</f>
        <v>#VALUE!</v>
      </c>
      <c r="AY365" s="0" t="e">
        <f aca="true">MAX(0,AX365*(1+(_xlfn.NORM.INV(RAND(),Inputs!$D$39,Inputs!$C$39)))-'Year Schedule'!$K$52+'Year Schedule'!$L$52)</f>
        <v>#VALUE!</v>
      </c>
      <c r="AZ365" s="0" t="e">
        <f aca="true">MAX(0,AY365*(1+(_xlfn.NORM.INV(RAND(),Inputs!$D$39,Inputs!$C$39)))-'Year Schedule'!$K$53+'Year Schedule'!$L$53)</f>
        <v>#VALUE!</v>
      </c>
      <c r="BA365" s="0" t="e">
        <f aca="false">INDEX(C365:AZ365,1,Inputs!$C$6)</f>
        <v>#VALUE!</v>
      </c>
      <c r="BB365" s="0" t="n">
        <f aca="false">IFERROR(EXP(SUMPRODUCT(LN((C365:INDEX(C365:AZ365,1,Inputs!$C$6)+$C$1004:INDEX($C$1004:$AZ$1004,1,Inputs!$C$6))/B365:INDEX(B365:AY365,1,Inputs!$C$6)))/Inputs!$C$6)-1,-1)</f>
        <v>-1</v>
      </c>
    </row>
    <row r="366" customFormat="false" ht="15" hidden="false" customHeight="true" outlineLevel="0" collapsed="false">
      <c r="A366" s="0" t="n">
        <v>364</v>
      </c>
      <c r="B366" s="177" t="n">
        <f aca="false">Inputs!$C$38</f>
        <v>0</v>
      </c>
      <c r="C366" s="0" t="e">
        <f aca="true">MAX(0,B366*(1+(_xlfn.NORM.INV(RAND(),Inputs!$D$39,Inputs!$C$39)))-'Year Schedule'!$K$4+'Year Schedule'!$L$4)</f>
        <v>#VALUE!</v>
      </c>
      <c r="D366" s="0" t="e">
        <f aca="true">MAX(0,C366*(1+(_xlfn.NORM.INV(RAND(),Inputs!$D$39,Inputs!$C$39)))-'Year Schedule'!$K$5+'Year Schedule'!$L$5)</f>
        <v>#VALUE!</v>
      </c>
      <c r="E366" s="0" t="e">
        <f aca="true">MAX(0,D366*(1+(_xlfn.NORM.INV(RAND(),Inputs!$D$39,Inputs!$C$39)))-'Year Schedule'!$K$6+'Year Schedule'!$L$6)</f>
        <v>#VALUE!</v>
      </c>
      <c r="F366" s="0" t="e">
        <f aca="true">MAX(0,E366*(1+(_xlfn.NORM.INV(RAND(),Inputs!$D$39,Inputs!$C$39)))-'Year Schedule'!$K$7+'Year Schedule'!$L$7)</f>
        <v>#VALUE!</v>
      </c>
      <c r="G366" s="0" t="e">
        <f aca="true">MAX(0,F366*(1+(_xlfn.NORM.INV(RAND(),Inputs!$D$39,Inputs!$C$39)))-'Year Schedule'!$K$8+'Year Schedule'!$L$8)</f>
        <v>#VALUE!</v>
      </c>
      <c r="H366" s="0" t="e">
        <f aca="true">MAX(0,G366*(1+(_xlfn.NORM.INV(RAND(),Inputs!$D$39,Inputs!$C$39)))-'Year Schedule'!$K$9+'Year Schedule'!$L$9)</f>
        <v>#VALUE!</v>
      </c>
      <c r="I366" s="0" t="e">
        <f aca="true">MAX(0,H366*(1+(_xlfn.NORM.INV(RAND(),Inputs!$D$39,Inputs!$C$39)))-'Year Schedule'!$K$10+'Year Schedule'!$L$10)</f>
        <v>#VALUE!</v>
      </c>
      <c r="J366" s="0" t="e">
        <f aca="true">MAX(0,I366*(1+(_xlfn.NORM.INV(RAND(),Inputs!$D$39,Inputs!$C$39)))-'Year Schedule'!$K$11+'Year Schedule'!$L$11)</f>
        <v>#VALUE!</v>
      </c>
      <c r="K366" s="0" t="e">
        <f aca="true">MAX(0,J366*(1+(_xlfn.NORM.INV(RAND(),Inputs!$D$39,Inputs!$C$39)))-'Year Schedule'!$K$12+'Year Schedule'!$L$12)</f>
        <v>#VALUE!</v>
      </c>
      <c r="L366" s="0" t="e">
        <f aca="true">MAX(0,K366*(1+(_xlfn.NORM.INV(RAND(),Inputs!$D$39,Inputs!$C$39)))-'Year Schedule'!$K$13+'Year Schedule'!$L$13)</f>
        <v>#VALUE!</v>
      </c>
      <c r="M366" s="0" t="e">
        <f aca="true">MAX(0,L366*(1+(_xlfn.NORM.INV(RAND(),Inputs!$D$39,Inputs!$C$39)))-'Year Schedule'!$K$14+'Year Schedule'!$L$14)</f>
        <v>#VALUE!</v>
      </c>
      <c r="N366" s="0" t="e">
        <f aca="true">MAX(0,M366*(1+(_xlfn.NORM.INV(RAND(),Inputs!$D$39,Inputs!$C$39)))-'Year Schedule'!$K$15+'Year Schedule'!$L$15)</f>
        <v>#VALUE!</v>
      </c>
      <c r="O366" s="0" t="e">
        <f aca="true">MAX(0,N366*(1+(_xlfn.NORM.INV(RAND(),Inputs!$D$39,Inputs!$C$39)))-'Year Schedule'!$K$16+'Year Schedule'!$L$16)</f>
        <v>#VALUE!</v>
      </c>
      <c r="P366" s="0" t="e">
        <f aca="true">MAX(0,O366*(1+(_xlfn.NORM.INV(RAND(),Inputs!$D$39,Inputs!$C$39)))-'Year Schedule'!$K$17+'Year Schedule'!$L$17)</f>
        <v>#VALUE!</v>
      </c>
      <c r="Q366" s="0" t="e">
        <f aca="true">MAX(0,P366*(1+(_xlfn.NORM.INV(RAND(),Inputs!$D$39,Inputs!$C$39)))-'Year Schedule'!$K$18+'Year Schedule'!$L$18)</f>
        <v>#VALUE!</v>
      </c>
      <c r="R366" s="0" t="e">
        <f aca="true">MAX(0,Q366*(1+(_xlfn.NORM.INV(RAND(),Inputs!$D$39,Inputs!$C$39)))-'Year Schedule'!$K$19+'Year Schedule'!$L$19)</f>
        <v>#VALUE!</v>
      </c>
      <c r="S366" s="0" t="e">
        <f aca="true">MAX(0,R366*(1+(_xlfn.NORM.INV(RAND(),Inputs!$D$39,Inputs!$C$39)))-'Year Schedule'!$K$20+'Year Schedule'!$L$20)</f>
        <v>#VALUE!</v>
      </c>
      <c r="T366" s="0" t="e">
        <f aca="true">MAX(0,S366*(1+(_xlfn.NORM.INV(RAND(),Inputs!$D$39,Inputs!$C$39)))-'Year Schedule'!$K$21+'Year Schedule'!$L$21)</f>
        <v>#VALUE!</v>
      </c>
      <c r="U366" s="0" t="e">
        <f aca="true">MAX(0,T366*(1+(_xlfn.NORM.INV(RAND(),Inputs!$D$39,Inputs!$C$39)))-'Year Schedule'!$K$22+'Year Schedule'!$L$22)</f>
        <v>#VALUE!</v>
      </c>
      <c r="V366" s="0" t="e">
        <f aca="true">MAX(0,U366*(1+(_xlfn.NORM.INV(RAND(),Inputs!$D$39,Inputs!$C$39)))-'Year Schedule'!$K$23+'Year Schedule'!$L$23)</f>
        <v>#VALUE!</v>
      </c>
      <c r="W366" s="0" t="e">
        <f aca="true">MAX(0,V366*(1+(_xlfn.NORM.INV(RAND(),Inputs!$D$39,Inputs!$C$39)))-'Year Schedule'!$K$24+'Year Schedule'!$L$24)</f>
        <v>#VALUE!</v>
      </c>
      <c r="X366" s="0" t="e">
        <f aca="true">MAX(0,W366*(1+(_xlfn.NORM.INV(RAND(),Inputs!$D$39,Inputs!$C$39)))-'Year Schedule'!$K$25+'Year Schedule'!$L$25)</f>
        <v>#VALUE!</v>
      </c>
      <c r="Y366" s="0" t="e">
        <f aca="true">MAX(0,X366*(1+(_xlfn.NORM.INV(RAND(),Inputs!$D$39,Inputs!$C$39)))-'Year Schedule'!$K$26+'Year Schedule'!$L$26)</f>
        <v>#VALUE!</v>
      </c>
      <c r="Z366" s="0" t="e">
        <f aca="true">MAX(0,Y366*(1+(_xlfn.NORM.INV(RAND(),Inputs!$D$39,Inputs!$C$39)))-'Year Schedule'!$K$27+'Year Schedule'!$L$27)</f>
        <v>#VALUE!</v>
      </c>
      <c r="AA366" s="0" t="e">
        <f aca="true">MAX(0,Z366*(1+(_xlfn.NORM.INV(RAND(),Inputs!$D$39,Inputs!$C$39)))-'Year Schedule'!$K$28+'Year Schedule'!$L$28)</f>
        <v>#VALUE!</v>
      </c>
      <c r="AB366" s="0" t="e">
        <f aca="true">MAX(0,AA366*(1+(_xlfn.NORM.INV(RAND(),Inputs!$D$39,Inputs!$C$39)))-'Year Schedule'!$K$29+'Year Schedule'!$L$29)</f>
        <v>#VALUE!</v>
      </c>
      <c r="AC366" s="0" t="e">
        <f aca="true">MAX(0,AB366*(1+(_xlfn.NORM.INV(RAND(),Inputs!$D$39,Inputs!$C$39)))-'Year Schedule'!$K$30+'Year Schedule'!$L$30)</f>
        <v>#VALUE!</v>
      </c>
      <c r="AD366" s="0" t="e">
        <f aca="true">MAX(0,AC366*(1+(_xlfn.NORM.INV(RAND(),Inputs!$D$39,Inputs!$C$39)))-'Year Schedule'!$K$31+'Year Schedule'!$L$31)</f>
        <v>#VALUE!</v>
      </c>
      <c r="AE366" s="0" t="e">
        <f aca="true">MAX(0,AD366*(1+(_xlfn.NORM.INV(RAND(),Inputs!$D$39,Inputs!$C$39)))-'Year Schedule'!$K$32+'Year Schedule'!$L$32)</f>
        <v>#VALUE!</v>
      </c>
      <c r="AF366" s="0" t="e">
        <f aca="true">MAX(0,AE366*(1+(_xlfn.NORM.INV(RAND(),Inputs!$D$39,Inputs!$C$39)))-'Year Schedule'!$K$33+'Year Schedule'!$L$33)</f>
        <v>#VALUE!</v>
      </c>
      <c r="AG366" s="0" t="e">
        <f aca="true">MAX(0,AF366*(1+(_xlfn.NORM.INV(RAND(),Inputs!$D$39,Inputs!$C$39)))-'Year Schedule'!$K$34+'Year Schedule'!$L$34)</f>
        <v>#VALUE!</v>
      </c>
      <c r="AH366" s="0" t="e">
        <f aca="true">MAX(0,AG366*(1+(_xlfn.NORM.INV(RAND(),Inputs!$D$39,Inputs!$C$39)))-'Year Schedule'!$K$35+'Year Schedule'!$L$35)</f>
        <v>#VALUE!</v>
      </c>
      <c r="AI366" s="0" t="e">
        <f aca="true">MAX(0,AH366*(1+(_xlfn.NORM.INV(RAND(),Inputs!$D$39,Inputs!$C$39)))-'Year Schedule'!$K$36+'Year Schedule'!$L$36)</f>
        <v>#VALUE!</v>
      </c>
      <c r="AJ366" s="0" t="e">
        <f aca="true">MAX(0,AI366*(1+(_xlfn.NORM.INV(RAND(),Inputs!$D$39,Inputs!$C$39)))-'Year Schedule'!$K$37+'Year Schedule'!$L$37)</f>
        <v>#VALUE!</v>
      </c>
      <c r="AK366" s="0" t="e">
        <f aca="true">MAX(0,AJ366*(1+(_xlfn.NORM.INV(RAND(),Inputs!$D$39,Inputs!$C$39)))-'Year Schedule'!$K$38+'Year Schedule'!$L$38)</f>
        <v>#VALUE!</v>
      </c>
      <c r="AL366" s="0" t="e">
        <f aca="true">MAX(0,AK366*(1+(_xlfn.NORM.INV(RAND(),Inputs!$D$39,Inputs!$C$39)))-'Year Schedule'!$K$39+'Year Schedule'!$L$39)</f>
        <v>#VALUE!</v>
      </c>
      <c r="AM366" s="0" t="e">
        <f aca="true">MAX(0,AL366*(1+(_xlfn.NORM.INV(RAND(),Inputs!$D$39,Inputs!$C$39)))-'Year Schedule'!$K$40+'Year Schedule'!$L$40)</f>
        <v>#VALUE!</v>
      </c>
      <c r="AN366" s="0" t="e">
        <f aca="true">MAX(0,AM366*(1+(_xlfn.NORM.INV(RAND(),Inputs!$D$39,Inputs!$C$39)))-'Year Schedule'!$K$41+'Year Schedule'!$L$41)</f>
        <v>#VALUE!</v>
      </c>
      <c r="AO366" s="0" t="e">
        <f aca="true">MAX(0,AN366*(1+(_xlfn.NORM.INV(RAND(),Inputs!$D$39,Inputs!$C$39)))-'Year Schedule'!$K$42+'Year Schedule'!$L$42)</f>
        <v>#VALUE!</v>
      </c>
      <c r="AP366" s="0" t="e">
        <f aca="true">MAX(0,AO366*(1+(_xlfn.NORM.INV(RAND(),Inputs!$D$39,Inputs!$C$39)))-'Year Schedule'!$K$43+'Year Schedule'!$L$43)</f>
        <v>#VALUE!</v>
      </c>
      <c r="AQ366" s="0" t="e">
        <f aca="true">MAX(0,AP366*(1+(_xlfn.NORM.INV(RAND(),Inputs!$D$39,Inputs!$C$39)))-'Year Schedule'!$K$44+'Year Schedule'!$L$44)</f>
        <v>#VALUE!</v>
      </c>
      <c r="AR366" s="0" t="e">
        <f aca="true">MAX(0,AQ366*(1+(_xlfn.NORM.INV(RAND(),Inputs!$D$39,Inputs!$C$39)))-'Year Schedule'!$K$45+'Year Schedule'!$L$45)</f>
        <v>#VALUE!</v>
      </c>
      <c r="AS366" s="0" t="e">
        <f aca="true">MAX(0,AR366*(1+(_xlfn.NORM.INV(RAND(),Inputs!$D$39,Inputs!$C$39)))-'Year Schedule'!$K$46+'Year Schedule'!$L$46)</f>
        <v>#VALUE!</v>
      </c>
      <c r="AT366" s="0" t="e">
        <f aca="true">MAX(0,AS366*(1+(_xlfn.NORM.INV(RAND(),Inputs!$D$39,Inputs!$C$39)))-'Year Schedule'!$K$47+'Year Schedule'!$L$47)</f>
        <v>#VALUE!</v>
      </c>
      <c r="AU366" s="0" t="e">
        <f aca="true">MAX(0,AT366*(1+(_xlfn.NORM.INV(RAND(),Inputs!$D$39,Inputs!$C$39)))-'Year Schedule'!$K$48+'Year Schedule'!$L$48)</f>
        <v>#VALUE!</v>
      </c>
      <c r="AV366" s="0" t="e">
        <f aca="true">MAX(0,AU366*(1+(_xlfn.NORM.INV(RAND(),Inputs!$D$39,Inputs!$C$39)))-'Year Schedule'!$K$49+'Year Schedule'!$L$49)</f>
        <v>#VALUE!</v>
      </c>
      <c r="AW366" s="0" t="e">
        <f aca="true">MAX(0,AV366*(1+(_xlfn.NORM.INV(RAND(),Inputs!$D$39,Inputs!$C$39)))-'Year Schedule'!$K$50+'Year Schedule'!$L$50)</f>
        <v>#VALUE!</v>
      </c>
      <c r="AX366" s="0" t="e">
        <f aca="true">MAX(0,AW366*(1+(_xlfn.NORM.INV(RAND(),Inputs!$D$39,Inputs!$C$39)))-'Year Schedule'!$K$51+'Year Schedule'!$L$51)</f>
        <v>#VALUE!</v>
      </c>
      <c r="AY366" s="0" t="e">
        <f aca="true">MAX(0,AX366*(1+(_xlfn.NORM.INV(RAND(),Inputs!$D$39,Inputs!$C$39)))-'Year Schedule'!$K$52+'Year Schedule'!$L$52)</f>
        <v>#VALUE!</v>
      </c>
      <c r="AZ366" s="0" t="e">
        <f aca="true">MAX(0,AY366*(1+(_xlfn.NORM.INV(RAND(),Inputs!$D$39,Inputs!$C$39)))-'Year Schedule'!$K$53+'Year Schedule'!$L$53)</f>
        <v>#VALUE!</v>
      </c>
      <c r="BA366" s="0" t="e">
        <f aca="false">INDEX(C366:AZ366,1,Inputs!$C$6)</f>
        <v>#VALUE!</v>
      </c>
      <c r="BB366" s="0" t="n">
        <f aca="false">IFERROR(EXP(SUMPRODUCT(LN((C366:INDEX(C366:AZ366,1,Inputs!$C$6)+$C$1004:INDEX($C$1004:$AZ$1004,1,Inputs!$C$6))/B366:INDEX(B366:AY366,1,Inputs!$C$6)))/Inputs!$C$6)-1,-1)</f>
        <v>-1</v>
      </c>
    </row>
    <row r="367" customFormat="false" ht="15" hidden="false" customHeight="true" outlineLevel="0" collapsed="false">
      <c r="A367" s="0" t="n">
        <v>365</v>
      </c>
      <c r="B367" s="177" t="n">
        <f aca="false">Inputs!$C$38</f>
        <v>0</v>
      </c>
      <c r="C367" s="0" t="e">
        <f aca="true">MAX(0,B367*(1+(_xlfn.NORM.INV(RAND(),Inputs!$D$39,Inputs!$C$39)))-'Year Schedule'!$K$4+'Year Schedule'!$L$4)</f>
        <v>#VALUE!</v>
      </c>
      <c r="D367" s="0" t="e">
        <f aca="true">MAX(0,C367*(1+(_xlfn.NORM.INV(RAND(),Inputs!$D$39,Inputs!$C$39)))-'Year Schedule'!$K$5+'Year Schedule'!$L$5)</f>
        <v>#VALUE!</v>
      </c>
      <c r="E367" s="0" t="e">
        <f aca="true">MAX(0,D367*(1+(_xlfn.NORM.INV(RAND(),Inputs!$D$39,Inputs!$C$39)))-'Year Schedule'!$K$6+'Year Schedule'!$L$6)</f>
        <v>#VALUE!</v>
      </c>
      <c r="F367" s="0" t="e">
        <f aca="true">MAX(0,E367*(1+(_xlfn.NORM.INV(RAND(),Inputs!$D$39,Inputs!$C$39)))-'Year Schedule'!$K$7+'Year Schedule'!$L$7)</f>
        <v>#VALUE!</v>
      </c>
      <c r="G367" s="0" t="e">
        <f aca="true">MAX(0,F367*(1+(_xlfn.NORM.INV(RAND(),Inputs!$D$39,Inputs!$C$39)))-'Year Schedule'!$K$8+'Year Schedule'!$L$8)</f>
        <v>#VALUE!</v>
      </c>
      <c r="H367" s="0" t="e">
        <f aca="true">MAX(0,G367*(1+(_xlfn.NORM.INV(RAND(),Inputs!$D$39,Inputs!$C$39)))-'Year Schedule'!$K$9+'Year Schedule'!$L$9)</f>
        <v>#VALUE!</v>
      </c>
      <c r="I367" s="0" t="e">
        <f aca="true">MAX(0,H367*(1+(_xlfn.NORM.INV(RAND(),Inputs!$D$39,Inputs!$C$39)))-'Year Schedule'!$K$10+'Year Schedule'!$L$10)</f>
        <v>#VALUE!</v>
      </c>
      <c r="J367" s="0" t="e">
        <f aca="true">MAX(0,I367*(1+(_xlfn.NORM.INV(RAND(),Inputs!$D$39,Inputs!$C$39)))-'Year Schedule'!$K$11+'Year Schedule'!$L$11)</f>
        <v>#VALUE!</v>
      </c>
      <c r="K367" s="0" t="e">
        <f aca="true">MAX(0,J367*(1+(_xlfn.NORM.INV(RAND(),Inputs!$D$39,Inputs!$C$39)))-'Year Schedule'!$K$12+'Year Schedule'!$L$12)</f>
        <v>#VALUE!</v>
      </c>
      <c r="L367" s="0" t="e">
        <f aca="true">MAX(0,K367*(1+(_xlfn.NORM.INV(RAND(),Inputs!$D$39,Inputs!$C$39)))-'Year Schedule'!$K$13+'Year Schedule'!$L$13)</f>
        <v>#VALUE!</v>
      </c>
      <c r="M367" s="0" t="e">
        <f aca="true">MAX(0,L367*(1+(_xlfn.NORM.INV(RAND(),Inputs!$D$39,Inputs!$C$39)))-'Year Schedule'!$K$14+'Year Schedule'!$L$14)</f>
        <v>#VALUE!</v>
      </c>
      <c r="N367" s="0" t="e">
        <f aca="true">MAX(0,M367*(1+(_xlfn.NORM.INV(RAND(),Inputs!$D$39,Inputs!$C$39)))-'Year Schedule'!$K$15+'Year Schedule'!$L$15)</f>
        <v>#VALUE!</v>
      </c>
      <c r="O367" s="0" t="e">
        <f aca="true">MAX(0,N367*(1+(_xlfn.NORM.INV(RAND(),Inputs!$D$39,Inputs!$C$39)))-'Year Schedule'!$K$16+'Year Schedule'!$L$16)</f>
        <v>#VALUE!</v>
      </c>
      <c r="P367" s="0" t="e">
        <f aca="true">MAX(0,O367*(1+(_xlfn.NORM.INV(RAND(),Inputs!$D$39,Inputs!$C$39)))-'Year Schedule'!$K$17+'Year Schedule'!$L$17)</f>
        <v>#VALUE!</v>
      </c>
      <c r="Q367" s="0" t="e">
        <f aca="true">MAX(0,P367*(1+(_xlfn.NORM.INV(RAND(),Inputs!$D$39,Inputs!$C$39)))-'Year Schedule'!$K$18+'Year Schedule'!$L$18)</f>
        <v>#VALUE!</v>
      </c>
      <c r="R367" s="0" t="e">
        <f aca="true">MAX(0,Q367*(1+(_xlfn.NORM.INV(RAND(),Inputs!$D$39,Inputs!$C$39)))-'Year Schedule'!$K$19+'Year Schedule'!$L$19)</f>
        <v>#VALUE!</v>
      </c>
      <c r="S367" s="0" t="e">
        <f aca="true">MAX(0,R367*(1+(_xlfn.NORM.INV(RAND(),Inputs!$D$39,Inputs!$C$39)))-'Year Schedule'!$K$20+'Year Schedule'!$L$20)</f>
        <v>#VALUE!</v>
      </c>
      <c r="T367" s="0" t="e">
        <f aca="true">MAX(0,S367*(1+(_xlfn.NORM.INV(RAND(),Inputs!$D$39,Inputs!$C$39)))-'Year Schedule'!$K$21+'Year Schedule'!$L$21)</f>
        <v>#VALUE!</v>
      </c>
      <c r="U367" s="0" t="e">
        <f aca="true">MAX(0,T367*(1+(_xlfn.NORM.INV(RAND(),Inputs!$D$39,Inputs!$C$39)))-'Year Schedule'!$K$22+'Year Schedule'!$L$22)</f>
        <v>#VALUE!</v>
      </c>
      <c r="V367" s="0" t="e">
        <f aca="true">MAX(0,U367*(1+(_xlfn.NORM.INV(RAND(),Inputs!$D$39,Inputs!$C$39)))-'Year Schedule'!$K$23+'Year Schedule'!$L$23)</f>
        <v>#VALUE!</v>
      </c>
      <c r="W367" s="0" t="e">
        <f aca="true">MAX(0,V367*(1+(_xlfn.NORM.INV(RAND(),Inputs!$D$39,Inputs!$C$39)))-'Year Schedule'!$K$24+'Year Schedule'!$L$24)</f>
        <v>#VALUE!</v>
      </c>
      <c r="X367" s="0" t="e">
        <f aca="true">MAX(0,W367*(1+(_xlfn.NORM.INV(RAND(),Inputs!$D$39,Inputs!$C$39)))-'Year Schedule'!$K$25+'Year Schedule'!$L$25)</f>
        <v>#VALUE!</v>
      </c>
      <c r="Y367" s="0" t="e">
        <f aca="true">MAX(0,X367*(1+(_xlfn.NORM.INV(RAND(),Inputs!$D$39,Inputs!$C$39)))-'Year Schedule'!$K$26+'Year Schedule'!$L$26)</f>
        <v>#VALUE!</v>
      </c>
      <c r="Z367" s="0" t="e">
        <f aca="true">MAX(0,Y367*(1+(_xlfn.NORM.INV(RAND(),Inputs!$D$39,Inputs!$C$39)))-'Year Schedule'!$K$27+'Year Schedule'!$L$27)</f>
        <v>#VALUE!</v>
      </c>
      <c r="AA367" s="0" t="e">
        <f aca="true">MAX(0,Z367*(1+(_xlfn.NORM.INV(RAND(),Inputs!$D$39,Inputs!$C$39)))-'Year Schedule'!$K$28+'Year Schedule'!$L$28)</f>
        <v>#VALUE!</v>
      </c>
      <c r="AB367" s="0" t="e">
        <f aca="true">MAX(0,AA367*(1+(_xlfn.NORM.INV(RAND(),Inputs!$D$39,Inputs!$C$39)))-'Year Schedule'!$K$29+'Year Schedule'!$L$29)</f>
        <v>#VALUE!</v>
      </c>
      <c r="AC367" s="0" t="e">
        <f aca="true">MAX(0,AB367*(1+(_xlfn.NORM.INV(RAND(),Inputs!$D$39,Inputs!$C$39)))-'Year Schedule'!$K$30+'Year Schedule'!$L$30)</f>
        <v>#VALUE!</v>
      </c>
      <c r="AD367" s="0" t="e">
        <f aca="true">MAX(0,AC367*(1+(_xlfn.NORM.INV(RAND(),Inputs!$D$39,Inputs!$C$39)))-'Year Schedule'!$K$31+'Year Schedule'!$L$31)</f>
        <v>#VALUE!</v>
      </c>
      <c r="AE367" s="0" t="e">
        <f aca="true">MAX(0,AD367*(1+(_xlfn.NORM.INV(RAND(),Inputs!$D$39,Inputs!$C$39)))-'Year Schedule'!$K$32+'Year Schedule'!$L$32)</f>
        <v>#VALUE!</v>
      </c>
      <c r="AF367" s="0" t="e">
        <f aca="true">MAX(0,AE367*(1+(_xlfn.NORM.INV(RAND(),Inputs!$D$39,Inputs!$C$39)))-'Year Schedule'!$K$33+'Year Schedule'!$L$33)</f>
        <v>#VALUE!</v>
      </c>
      <c r="AG367" s="0" t="e">
        <f aca="true">MAX(0,AF367*(1+(_xlfn.NORM.INV(RAND(),Inputs!$D$39,Inputs!$C$39)))-'Year Schedule'!$K$34+'Year Schedule'!$L$34)</f>
        <v>#VALUE!</v>
      </c>
      <c r="AH367" s="0" t="e">
        <f aca="true">MAX(0,AG367*(1+(_xlfn.NORM.INV(RAND(),Inputs!$D$39,Inputs!$C$39)))-'Year Schedule'!$K$35+'Year Schedule'!$L$35)</f>
        <v>#VALUE!</v>
      </c>
      <c r="AI367" s="0" t="e">
        <f aca="true">MAX(0,AH367*(1+(_xlfn.NORM.INV(RAND(),Inputs!$D$39,Inputs!$C$39)))-'Year Schedule'!$K$36+'Year Schedule'!$L$36)</f>
        <v>#VALUE!</v>
      </c>
      <c r="AJ367" s="0" t="e">
        <f aca="true">MAX(0,AI367*(1+(_xlfn.NORM.INV(RAND(),Inputs!$D$39,Inputs!$C$39)))-'Year Schedule'!$K$37+'Year Schedule'!$L$37)</f>
        <v>#VALUE!</v>
      </c>
      <c r="AK367" s="0" t="e">
        <f aca="true">MAX(0,AJ367*(1+(_xlfn.NORM.INV(RAND(),Inputs!$D$39,Inputs!$C$39)))-'Year Schedule'!$K$38+'Year Schedule'!$L$38)</f>
        <v>#VALUE!</v>
      </c>
      <c r="AL367" s="0" t="e">
        <f aca="true">MAX(0,AK367*(1+(_xlfn.NORM.INV(RAND(),Inputs!$D$39,Inputs!$C$39)))-'Year Schedule'!$K$39+'Year Schedule'!$L$39)</f>
        <v>#VALUE!</v>
      </c>
      <c r="AM367" s="0" t="e">
        <f aca="true">MAX(0,AL367*(1+(_xlfn.NORM.INV(RAND(),Inputs!$D$39,Inputs!$C$39)))-'Year Schedule'!$K$40+'Year Schedule'!$L$40)</f>
        <v>#VALUE!</v>
      </c>
      <c r="AN367" s="0" t="e">
        <f aca="true">MAX(0,AM367*(1+(_xlfn.NORM.INV(RAND(),Inputs!$D$39,Inputs!$C$39)))-'Year Schedule'!$K$41+'Year Schedule'!$L$41)</f>
        <v>#VALUE!</v>
      </c>
      <c r="AO367" s="0" t="e">
        <f aca="true">MAX(0,AN367*(1+(_xlfn.NORM.INV(RAND(),Inputs!$D$39,Inputs!$C$39)))-'Year Schedule'!$K$42+'Year Schedule'!$L$42)</f>
        <v>#VALUE!</v>
      </c>
      <c r="AP367" s="0" t="e">
        <f aca="true">MAX(0,AO367*(1+(_xlfn.NORM.INV(RAND(),Inputs!$D$39,Inputs!$C$39)))-'Year Schedule'!$K$43+'Year Schedule'!$L$43)</f>
        <v>#VALUE!</v>
      </c>
      <c r="AQ367" s="0" t="e">
        <f aca="true">MAX(0,AP367*(1+(_xlfn.NORM.INV(RAND(),Inputs!$D$39,Inputs!$C$39)))-'Year Schedule'!$K$44+'Year Schedule'!$L$44)</f>
        <v>#VALUE!</v>
      </c>
      <c r="AR367" s="0" t="e">
        <f aca="true">MAX(0,AQ367*(1+(_xlfn.NORM.INV(RAND(),Inputs!$D$39,Inputs!$C$39)))-'Year Schedule'!$K$45+'Year Schedule'!$L$45)</f>
        <v>#VALUE!</v>
      </c>
      <c r="AS367" s="0" t="e">
        <f aca="true">MAX(0,AR367*(1+(_xlfn.NORM.INV(RAND(),Inputs!$D$39,Inputs!$C$39)))-'Year Schedule'!$K$46+'Year Schedule'!$L$46)</f>
        <v>#VALUE!</v>
      </c>
      <c r="AT367" s="0" t="e">
        <f aca="true">MAX(0,AS367*(1+(_xlfn.NORM.INV(RAND(),Inputs!$D$39,Inputs!$C$39)))-'Year Schedule'!$K$47+'Year Schedule'!$L$47)</f>
        <v>#VALUE!</v>
      </c>
      <c r="AU367" s="0" t="e">
        <f aca="true">MAX(0,AT367*(1+(_xlfn.NORM.INV(RAND(),Inputs!$D$39,Inputs!$C$39)))-'Year Schedule'!$K$48+'Year Schedule'!$L$48)</f>
        <v>#VALUE!</v>
      </c>
      <c r="AV367" s="0" t="e">
        <f aca="true">MAX(0,AU367*(1+(_xlfn.NORM.INV(RAND(),Inputs!$D$39,Inputs!$C$39)))-'Year Schedule'!$K$49+'Year Schedule'!$L$49)</f>
        <v>#VALUE!</v>
      </c>
      <c r="AW367" s="0" t="e">
        <f aca="true">MAX(0,AV367*(1+(_xlfn.NORM.INV(RAND(),Inputs!$D$39,Inputs!$C$39)))-'Year Schedule'!$K$50+'Year Schedule'!$L$50)</f>
        <v>#VALUE!</v>
      </c>
      <c r="AX367" s="0" t="e">
        <f aca="true">MAX(0,AW367*(1+(_xlfn.NORM.INV(RAND(),Inputs!$D$39,Inputs!$C$39)))-'Year Schedule'!$K$51+'Year Schedule'!$L$51)</f>
        <v>#VALUE!</v>
      </c>
      <c r="AY367" s="0" t="e">
        <f aca="true">MAX(0,AX367*(1+(_xlfn.NORM.INV(RAND(),Inputs!$D$39,Inputs!$C$39)))-'Year Schedule'!$K$52+'Year Schedule'!$L$52)</f>
        <v>#VALUE!</v>
      </c>
      <c r="AZ367" s="0" t="e">
        <f aca="true">MAX(0,AY367*(1+(_xlfn.NORM.INV(RAND(),Inputs!$D$39,Inputs!$C$39)))-'Year Schedule'!$K$53+'Year Schedule'!$L$53)</f>
        <v>#VALUE!</v>
      </c>
      <c r="BA367" s="0" t="e">
        <f aca="false">INDEX(C367:AZ367,1,Inputs!$C$6)</f>
        <v>#VALUE!</v>
      </c>
      <c r="BB367" s="0" t="n">
        <f aca="false">IFERROR(EXP(SUMPRODUCT(LN((C367:INDEX(C367:AZ367,1,Inputs!$C$6)+$C$1004:INDEX($C$1004:$AZ$1004,1,Inputs!$C$6))/B367:INDEX(B367:AY367,1,Inputs!$C$6)))/Inputs!$C$6)-1,-1)</f>
        <v>-1</v>
      </c>
    </row>
    <row r="368" customFormat="false" ht="15" hidden="false" customHeight="true" outlineLevel="0" collapsed="false">
      <c r="A368" s="0" t="n">
        <v>366</v>
      </c>
      <c r="B368" s="177" t="n">
        <f aca="false">Inputs!$C$38</f>
        <v>0</v>
      </c>
      <c r="C368" s="0" t="e">
        <f aca="true">MAX(0,B368*(1+(_xlfn.NORM.INV(RAND(),Inputs!$D$39,Inputs!$C$39)))-'Year Schedule'!$K$4+'Year Schedule'!$L$4)</f>
        <v>#VALUE!</v>
      </c>
      <c r="D368" s="0" t="e">
        <f aca="true">MAX(0,C368*(1+(_xlfn.NORM.INV(RAND(),Inputs!$D$39,Inputs!$C$39)))-'Year Schedule'!$K$5+'Year Schedule'!$L$5)</f>
        <v>#VALUE!</v>
      </c>
      <c r="E368" s="0" t="e">
        <f aca="true">MAX(0,D368*(1+(_xlfn.NORM.INV(RAND(),Inputs!$D$39,Inputs!$C$39)))-'Year Schedule'!$K$6+'Year Schedule'!$L$6)</f>
        <v>#VALUE!</v>
      </c>
      <c r="F368" s="0" t="e">
        <f aca="true">MAX(0,E368*(1+(_xlfn.NORM.INV(RAND(),Inputs!$D$39,Inputs!$C$39)))-'Year Schedule'!$K$7+'Year Schedule'!$L$7)</f>
        <v>#VALUE!</v>
      </c>
      <c r="G368" s="0" t="e">
        <f aca="true">MAX(0,F368*(1+(_xlfn.NORM.INV(RAND(),Inputs!$D$39,Inputs!$C$39)))-'Year Schedule'!$K$8+'Year Schedule'!$L$8)</f>
        <v>#VALUE!</v>
      </c>
      <c r="H368" s="0" t="e">
        <f aca="true">MAX(0,G368*(1+(_xlfn.NORM.INV(RAND(),Inputs!$D$39,Inputs!$C$39)))-'Year Schedule'!$K$9+'Year Schedule'!$L$9)</f>
        <v>#VALUE!</v>
      </c>
      <c r="I368" s="0" t="e">
        <f aca="true">MAX(0,H368*(1+(_xlfn.NORM.INV(RAND(),Inputs!$D$39,Inputs!$C$39)))-'Year Schedule'!$K$10+'Year Schedule'!$L$10)</f>
        <v>#VALUE!</v>
      </c>
      <c r="J368" s="0" t="e">
        <f aca="true">MAX(0,I368*(1+(_xlfn.NORM.INV(RAND(),Inputs!$D$39,Inputs!$C$39)))-'Year Schedule'!$K$11+'Year Schedule'!$L$11)</f>
        <v>#VALUE!</v>
      </c>
      <c r="K368" s="0" t="e">
        <f aca="true">MAX(0,J368*(1+(_xlfn.NORM.INV(RAND(),Inputs!$D$39,Inputs!$C$39)))-'Year Schedule'!$K$12+'Year Schedule'!$L$12)</f>
        <v>#VALUE!</v>
      </c>
      <c r="L368" s="0" t="e">
        <f aca="true">MAX(0,K368*(1+(_xlfn.NORM.INV(RAND(),Inputs!$D$39,Inputs!$C$39)))-'Year Schedule'!$K$13+'Year Schedule'!$L$13)</f>
        <v>#VALUE!</v>
      </c>
      <c r="M368" s="0" t="e">
        <f aca="true">MAX(0,L368*(1+(_xlfn.NORM.INV(RAND(),Inputs!$D$39,Inputs!$C$39)))-'Year Schedule'!$K$14+'Year Schedule'!$L$14)</f>
        <v>#VALUE!</v>
      </c>
      <c r="N368" s="0" t="e">
        <f aca="true">MAX(0,M368*(1+(_xlfn.NORM.INV(RAND(),Inputs!$D$39,Inputs!$C$39)))-'Year Schedule'!$K$15+'Year Schedule'!$L$15)</f>
        <v>#VALUE!</v>
      </c>
      <c r="O368" s="0" t="e">
        <f aca="true">MAX(0,N368*(1+(_xlfn.NORM.INV(RAND(),Inputs!$D$39,Inputs!$C$39)))-'Year Schedule'!$K$16+'Year Schedule'!$L$16)</f>
        <v>#VALUE!</v>
      </c>
      <c r="P368" s="0" t="e">
        <f aca="true">MAX(0,O368*(1+(_xlfn.NORM.INV(RAND(),Inputs!$D$39,Inputs!$C$39)))-'Year Schedule'!$K$17+'Year Schedule'!$L$17)</f>
        <v>#VALUE!</v>
      </c>
      <c r="Q368" s="0" t="e">
        <f aca="true">MAX(0,P368*(1+(_xlfn.NORM.INV(RAND(),Inputs!$D$39,Inputs!$C$39)))-'Year Schedule'!$K$18+'Year Schedule'!$L$18)</f>
        <v>#VALUE!</v>
      </c>
      <c r="R368" s="0" t="e">
        <f aca="true">MAX(0,Q368*(1+(_xlfn.NORM.INV(RAND(),Inputs!$D$39,Inputs!$C$39)))-'Year Schedule'!$K$19+'Year Schedule'!$L$19)</f>
        <v>#VALUE!</v>
      </c>
      <c r="S368" s="0" t="e">
        <f aca="true">MAX(0,R368*(1+(_xlfn.NORM.INV(RAND(),Inputs!$D$39,Inputs!$C$39)))-'Year Schedule'!$K$20+'Year Schedule'!$L$20)</f>
        <v>#VALUE!</v>
      </c>
      <c r="T368" s="0" t="e">
        <f aca="true">MAX(0,S368*(1+(_xlfn.NORM.INV(RAND(),Inputs!$D$39,Inputs!$C$39)))-'Year Schedule'!$K$21+'Year Schedule'!$L$21)</f>
        <v>#VALUE!</v>
      </c>
      <c r="U368" s="0" t="e">
        <f aca="true">MAX(0,T368*(1+(_xlfn.NORM.INV(RAND(),Inputs!$D$39,Inputs!$C$39)))-'Year Schedule'!$K$22+'Year Schedule'!$L$22)</f>
        <v>#VALUE!</v>
      </c>
      <c r="V368" s="0" t="e">
        <f aca="true">MAX(0,U368*(1+(_xlfn.NORM.INV(RAND(),Inputs!$D$39,Inputs!$C$39)))-'Year Schedule'!$K$23+'Year Schedule'!$L$23)</f>
        <v>#VALUE!</v>
      </c>
      <c r="W368" s="0" t="e">
        <f aca="true">MAX(0,V368*(1+(_xlfn.NORM.INV(RAND(),Inputs!$D$39,Inputs!$C$39)))-'Year Schedule'!$K$24+'Year Schedule'!$L$24)</f>
        <v>#VALUE!</v>
      </c>
      <c r="X368" s="0" t="e">
        <f aca="true">MAX(0,W368*(1+(_xlfn.NORM.INV(RAND(),Inputs!$D$39,Inputs!$C$39)))-'Year Schedule'!$K$25+'Year Schedule'!$L$25)</f>
        <v>#VALUE!</v>
      </c>
      <c r="Y368" s="0" t="e">
        <f aca="true">MAX(0,X368*(1+(_xlfn.NORM.INV(RAND(),Inputs!$D$39,Inputs!$C$39)))-'Year Schedule'!$K$26+'Year Schedule'!$L$26)</f>
        <v>#VALUE!</v>
      </c>
      <c r="Z368" s="0" t="e">
        <f aca="true">MAX(0,Y368*(1+(_xlfn.NORM.INV(RAND(),Inputs!$D$39,Inputs!$C$39)))-'Year Schedule'!$K$27+'Year Schedule'!$L$27)</f>
        <v>#VALUE!</v>
      </c>
      <c r="AA368" s="0" t="e">
        <f aca="true">MAX(0,Z368*(1+(_xlfn.NORM.INV(RAND(),Inputs!$D$39,Inputs!$C$39)))-'Year Schedule'!$K$28+'Year Schedule'!$L$28)</f>
        <v>#VALUE!</v>
      </c>
      <c r="AB368" s="0" t="e">
        <f aca="true">MAX(0,AA368*(1+(_xlfn.NORM.INV(RAND(),Inputs!$D$39,Inputs!$C$39)))-'Year Schedule'!$K$29+'Year Schedule'!$L$29)</f>
        <v>#VALUE!</v>
      </c>
      <c r="AC368" s="0" t="e">
        <f aca="true">MAX(0,AB368*(1+(_xlfn.NORM.INV(RAND(),Inputs!$D$39,Inputs!$C$39)))-'Year Schedule'!$K$30+'Year Schedule'!$L$30)</f>
        <v>#VALUE!</v>
      </c>
      <c r="AD368" s="0" t="e">
        <f aca="true">MAX(0,AC368*(1+(_xlfn.NORM.INV(RAND(),Inputs!$D$39,Inputs!$C$39)))-'Year Schedule'!$K$31+'Year Schedule'!$L$31)</f>
        <v>#VALUE!</v>
      </c>
      <c r="AE368" s="0" t="e">
        <f aca="true">MAX(0,AD368*(1+(_xlfn.NORM.INV(RAND(),Inputs!$D$39,Inputs!$C$39)))-'Year Schedule'!$K$32+'Year Schedule'!$L$32)</f>
        <v>#VALUE!</v>
      </c>
      <c r="AF368" s="0" t="e">
        <f aca="true">MAX(0,AE368*(1+(_xlfn.NORM.INV(RAND(),Inputs!$D$39,Inputs!$C$39)))-'Year Schedule'!$K$33+'Year Schedule'!$L$33)</f>
        <v>#VALUE!</v>
      </c>
      <c r="AG368" s="0" t="e">
        <f aca="true">MAX(0,AF368*(1+(_xlfn.NORM.INV(RAND(),Inputs!$D$39,Inputs!$C$39)))-'Year Schedule'!$K$34+'Year Schedule'!$L$34)</f>
        <v>#VALUE!</v>
      </c>
      <c r="AH368" s="0" t="e">
        <f aca="true">MAX(0,AG368*(1+(_xlfn.NORM.INV(RAND(),Inputs!$D$39,Inputs!$C$39)))-'Year Schedule'!$K$35+'Year Schedule'!$L$35)</f>
        <v>#VALUE!</v>
      </c>
      <c r="AI368" s="0" t="e">
        <f aca="true">MAX(0,AH368*(1+(_xlfn.NORM.INV(RAND(),Inputs!$D$39,Inputs!$C$39)))-'Year Schedule'!$K$36+'Year Schedule'!$L$36)</f>
        <v>#VALUE!</v>
      </c>
      <c r="AJ368" s="0" t="e">
        <f aca="true">MAX(0,AI368*(1+(_xlfn.NORM.INV(RAND(),Inputs!$D$39,Inputs!$C$39)))-'Year Schedule'!$K$37+'Year Schedule'!$L$37)</f>
        <v>#VALUE!</v>
      </c>
      <c r="AK368" s="0" t="e">
        <f aca="true">MAX(0,AJ368*(1+(_xlfn.NORM.INV(RAND(),Inputs!$D$39,Inputs!$C$39)))-'Year Schedule'!$K$38+'Year Schedule'!$L$38)</f>
        <v>#VALUE!</v>
      </c>
      <c r="AL368" s="0" t="e">
        <f aca="true">MAX(0,AK368*(1+(_xlfn.NORM.INV(RAND(),Inputs!$D$39,Inputs!$C$39)))-'Year Schedule'!$K$39+'Year Schedule'!$L$39)</f>
        <v>#VALUE!</v>
      </c>
      <c r="AM368" s="0" t="e">
        <f aca="true">MAX(0,AL368*(1+(_xlfn.NORM.INV(RAND(),Inputs!$D$39,Inputs!$C$39)))-'Year Schedule'!$K$40+'Year Schedule'!$L$40)</f>
        <v>#VALUE!</v>
      </c>
      <c r="AN368" s="0" t="e">
        <f aca="true">MAX(0,AM368*(1+(_xlfn.NORM.INV(RAND(),Inputs!$D$39,Inputs!$C$39)))-'Year Schedule'!$K$41+'Year Schedule'!$L$41)</f>
        <v>#VALUE!</v>
      </c>
      <c r="AO368" s="0" t="e">
        <f aca="true">MAX(0,AN368*(1+(_xlfn.NORM.INV(RAND(),Inputs!$D$39,Inputs!$C$39)))-'Year Schedule'!$K$42+'Year Schedule'!$L$42)</f>
        <v>#VALUE!</v>
      </c>
      <c r="AP368" s="0" t="e">
        <f aca="true">MAX(0,AO368*(1+(_xlfn.NORM.INV(RAND(),Inputs!$D$39,Inputs!$C$39)))-'Year Schedule'!$K$43+'Year Schedule'!$L$43)</f>
        <v>#VALUE!</v>
      </c>
      <c r="AQ368" s="0" t="e">
        <f aca="true">MAX(0,AP368*(1+(_xlfn.NORM.INV(RAND(),Inputs!$D$39,Inputs!$C$39)))-'Year Schedule'!$K$44+'Year Schedule'!$L$44)</f>
        <v>#VALUE!</v>
      </c>
      <c r="AR368" s="0" t="e">
        <f aca="true">MAX(0,AQ368*(1+(_xlfn.NORM.INV(RAND(),Inputs!$D$39,Inputs!$C$39)))-'Year Schedule'!$K$45+'Year Schedule'!$L$45)</f>
        <v>#VALUE!</v>
      </c>
      <c r="AS368" s="0" t="e">
        <f aca="true">MAX(0,AR368*(1+(_xlfn.NORM.INV(RAND(),Inputs!$D$39,Inputs!$C$39)))-'Year Schedule'!$K$46+'Year Schedule'!$L$46)</f>
        <v>#VALUE!</v>
      </c>
      <c r="AT368" s="0" t="e">
        <f aca="true">MAX(0,AS368*(1+(_xlfn.NORM.INV(RAND(),Inputs!$D$39,Inputs!$C$39)))-'Year Schedule'!$K$47+'Year Schedule'!$L$47)</f>
        <v>#VALUE!</v>
      </c>
      <c r="AU368" s="0" t="e">
        <f aca="true">MAX(0,AT368*(1+(_xlfn.NORM.INV(RAND(),Inputs!$D$39,Inputs!$C$39)))-'Year Schedule'!$K$48+'Year Schedule'!$L$48)</f>
        <v>#VALUE!</v>
      </c>
      <c r="AV368" s="0" t="e">
        <f aca="true">MAX(0,AU368*(1+(_xlfn.NORM.INV(RAND(),Inputs!$D$39,Inputs!$C$39)))-'Year Schedule'!$K$49+'Year Schedule'!$L$49)</f>
        <v>#VALUE!</v>
      </c>
      <c r="AW368" s="0" t="e">
        <f aca="true">MAX(0,AV368*(1+(_xlfn.NORM.INV(RAND(),Inputs!$D$39,Inputs!$C$39)))-'Year Schedule'!$K$50+'Year Schedule'!$L$50)</f>
        <v>#VALUE!</v>
      </c>
      <c r="AX368" s="0" t="e">
        <f aca="true">MAX(0,AW368*(1+(_xlfn.NORM.INV(RAND(),Inputs!$D$39,Inputs!$C$39)))-'Year Schedule'!$K$51+'Year Schedule'!$L$51)</f>
        <v>#VALUE!</v>
      </c>
      <c r="AY368" s="0" t="e">
        <f aca="true">MAX(0,AX368*(1+(_xlfn.NORM.INV(RAND(),Inputs!$D$39,Inputs!$C$39)))-'Year Schedule'!$K$52+'Year Schedule'!$L$52)</f>
        <v>#VALUE!</v>
      </c>
      <c r="AZ368" s="0" t="e">
        <f aca="true">MAX(0,AY368*(1+(_xlfn.NORM.INV(RAND(),Inputs!$D$39,Inputs!$C$39)))-'Year Schedule'!$K$53+'Year Schedule'!$L$53)</f>
        <v>#VALUE!</v>
      </c>
      <c r="BA368" s="0" t="e">
        <f aca="false">INDEX(C368:AZ368,1,Inputs!$C$6)</f>
        <v>#VALUE!</v>
      </c>
      <c r="BB368" s="0" t="n">
        <f aca="false">IFERROR(EXP(SUMPRODUCT(LN((C368:INDEX(C368:AZ368,1,Inputs!$C$6)+$C$1004:INDEX($C$1004:$AZ$1004,1,Inputs!$C$6))/B368:INDEX(B368:AY368,1,Inputs!$C$6)))/Inputs!$C$6)-1,-1)</f>
        <v>-1</v>
      </c>
    </row>
    <row r="369" customFormat="false" ht="15" hidden="false" customHeight="true" outlineLevel="0" collapsed="false">
      <c r="A369" s="0" t="n">
        <v>367</v>
      </c>
      <c r="B369" s="177" t="n">
        <f aca="false">Inputs!$C$38</f>
        <v>0</v>
      </c>
      <c r="C369" s="0" t="e">
        <f aca="true">MAX(0,B369*(1+(_xlfn.NORM.INV(RAND(),Inputs!$D$39,Inputs!$C$39)))-'Year Schedule'!$K$4+'Year Schedule'!$L$4)</f>
        <v>#VALUE!</v>
      </c>
      <c r="D369" s="0" t="e">
        <f aca="true">MAX(0,C369*(1+(_xlfn.NORM.INV(RAND(),Inputs!$D$39,Inputs!$C$39)))-'Year Schedule'!$K$5+'Year Schedule'!$L$5)</f>
        <v>#VALUE!</v>
      </c>
      <c r="E369" s="0" t="e">
        <f aca="true">MAX(0,D369*(1+(_xlfn.NORM.INV(RAND(),Inputs!$D$39,Inputs!$C$39)))-'Year Schedule'!$K$6+'Year Schedule'!$L$6)</f>
        <v>#VALUE!</v>
      </c>
      <c r="F369" s="0" t="e">
        <f aca="true">MAX(0,E369*(1+(_xlfn.NORM.INV(RAND(),Inputs!$D$39,Inputs!$C$39)))-'Year Schedule'!$K$7+'Year Schedule'!$L$7)</f>
        <v>#VALUE!</v>
      </c>
      <c r="G369" s="0" t="e">
        <f aca="true">MAX(0,F369*(1+(_xlfn.NORM.INV(RAND(),Inputs!$D$39,Inputs!$C$39)))-'Year Schedule'!$K$8+'Year Schedule'!$L$8)</f>
        <v>#VALUE!</v>
      </c>
      <c r="H369" s="0" t="e">
        <f aca="true">MAX(0,G369*(1+(_xlfn.NORM.INV(RAND(),Inputs!$D$39,Inputs!$C$39)))-'Year Schedule'!$K$9+'Year Schedule'!$L$9)</f>
        <v>#VALUE!</v>
      </c>
      <c r="I369" s="0" t="e">
        <f aca="true">MAX(0,H369*(1+(_xlfn.NORM.INV(RAND(),Inputs!$D$39,Inputs!$C$39)))-'Year Schedule'!$K$10+'Year Schedule'!$L$10)</f>
        <v>#VALUE!</v>
      </c>
      <c r="J369" s="0" t="e">
        <f aca="true">MAX(0,I369*(1+(_xlfn.NORM.INV(RAND(),Inputs!$D$39,Inputs!$C$39)))-'Year Schedule'!$K$11+'Year Schedule'!$L$11)</f>
        <v>#VALUE!</v>
      </c>
      <c r="K369" s="0" t="e">
        <f aca="true">MAX(0,J369*(1+(_xlfn.NORM.INV(RAND(),Inputs!$D$39,Inputs!$C$39)))-'Year Schedule'!$K$12+'Year Schedule'!$L$12)</f>
        <v>#VALUE!</v>
      </c>
      <c r="L369" s="0" t="e">
        <f aca="true">MAX(0,K369*(1+(_xlfn.NORM.INV(RAND(),Inputs!$D$39,Inputs!$C$39)))-'Year Schedule'!$K$13+'Year Schedule'!$L$13)</f>
        <v>#VALUE!</v>
      </c>
      <c r="M369" s="0" t="e">
        <f aca="true">MAX(0,L369*(1+(_xlfn.NORM.INV(RAND(),Inputs!$D$39,Inputs!$C$39)))-'Year Schedule'!$K$14+'Year Schedule'!$L$14)</f>
        <v>#VALUE!</v>
      </c>
      <c r="N369" s="0" t="e">
        <f aca="true">MAX(0,M369*(1+(_xlfn.NORM.INV(RAND(),Inputs!$D$39,Inputs!$C$39)))-'Year Schedule'!$K$15+'Year Schedule'!$L$15)</f>
        <v>#VALUE!</v>
      </c>
      <c r="O369" s="0" t="e">
        <f aca="true">MAX(0,N369*(1+(_xlfn.NORM.INV(RAND(),Inputs!$D$39,Inputs!$C$39)))-'Year Schedule'!$K$16+'Year Schedule'!$L$16)</f>
        <v>#VALUE!</v>
      </c>
      <c r="P369" s="0" t="e">
        <f aca="true">MAX(0,O369*(1+(_xlfn.NORM.INV(RAND(),Inputs!$D$39,Inputs!$C$39)))-'Year Schedule'!$K$17+'Year Schedule'!$L$17)</f>
        <v>#VALUE!</v>
      </c>
      <c r="Q369" s="0" t="e">
        <f aca="true">MAX(0,P369*(1+(_xlfn.NORM.INV(RAND(),Inputs!$D$39,Inputs!$C$39)))-'Year Schedule'!$K$18+'Year Schedule'!$L$18)</f>
        <v>#VALUE!</v>
      </c>
      <c r="R369" s="0" t="e">
        <f aca="true">MAX(0,Q369*(1+(_xlfn.NORM.INV(RAND(),Inputs!$D$39,Inputs!$C$39)))-'Year Schedule'!$K$19+'Year Schedule'!$L$19)</f>
        <v>#VALUE!</v>
      </c>
      <c r="S369" s="0" t="e">
        <f aca="true">MAX(0,R369*(1+(_xlfn.NORM.INV(RAND(),Inputs!$D$39,Inputs!$C$39)))-'Year Schedule'!$K$20+'Year Schedule'!$L$20)</f>
        <v>#VALUE!</v>
      </c>
      <c r="T369" s="0" t="e">
        <f aca="true">MAX(0,S369*(1+(_xlfn.NORM.INV(RAND(),Inputs!$D$39,Inputs!$C$39)))-'Year Schedule'!$K$21+'Year Schedule'!$L$21)</f>
        <v>#VALUE!</v>
      </c>
      <c r="U369" s="0" t="e">
        <f aca="true">MAX(0,T369*(1+(_xlfn.NORM.INV(RAND(),Inputs!$D$39,Inputs!$C$39)))-'Year Schedule'!$K$22+'Year Schedule'!$L$22)</f>
        <v>#VALUE!</v>
      </c>
      <c r="V369" s="0" t="e">
        <f aca="true">MAX(0,U369*(1+(_xlfn.NORM.INV(RAND(),Inputs!$D$39,Inputs!$C$39)))-'Year Schedule'!$K$23+'Year Schedule'!$L$23)</f>
        <v>#VALUE!</v>
      </c>
      <c r="W369" s="0" t="e">
        <f aca="true">MAX(0,V369*(1+(_xlfn.NORM.INV(RAND(),Inputs!$D$39,Inputs!$C$39)))-'Year Schedule'!$K$24+'Year Schedule'!$L$24)</f>
        <v>#VALUE!</v>
      </c>
      <c r="X369" s="0" t="e">
        <f aca="true">MAX(0,W369*(1+(_xlfn.NORM.INV(RAND(),Inputs!$D$39,Inputs!$C$39)))-'Year Schedule'!$K$25+'Year Schedule'!$L$25)</f>
        <v>#VALUE!</v>
      </c>
      <c r="Y369" s="0" t="e">
        <f aca="true">MAX(0,X369*(1+(_xlfn.NORM.INV(RAND(),Inputs!$D$39,Inputs!$C$39)))-'Year Schedule'!$K$26+'Year Schedule'!$L$26)</f>
        <v>#VALUE!</v>
      </c>
      <c r="Z369" s="0" t="e">
        <f aca="true">MAX(0,Y369*(1+(_xlfn.NORM.INV(RAND(),Inputs!$D$39,Inputs!$C$39)))-'Year Schedule'!$K$27+'Year Schedule'!$L$27)</f>
        <v>#VALUE!</v>
      </c>
      <c r="AA369" s="0" t="e">
        <f aca="true">MAX(0,Z369*(1+(_xlfn.NORM.INV(RAND(),Inputs!$D$39,Inputs!$C$39)))-'Year Schedule'!$K$28+'Year Schedule'!$L$28)</f>
        <v>#VALUE!</v>
      </c>
      <c r="AB369" s="0" t="e">
        <f aca="true">MAX(0,AA369*(1+(_xlfn.NORM.INV(RAND(),Inputs!$D$39,Inputs!$C$39)))-'Year Schedule'!$K$29+'Year Schedule'!$L$29)</f>
        <v>#VALUE!</v>
      </c>
      <c r="AC369" s="0" t="e">
        <f aca="true">MAX(0,AB369*(1+(_xlfn.NORM.INV(RAND(),Inputs!$D$39,Inputs!$C$39)))-'Year Schedule'!$K$30+'Year Schedule'!$L$30)</f>
        <v>#VALUE!</v>
      </c>
      <c r="AD369" s="0" t="e">
        <f aca="true">MAX(0,AC369*(1+(_xlfn.NORM.INV(RAND(),Inputs!$D$39,Inputs!$C$39)))-'Year Schedule'!$K$31+'Year Schedule'!$L$31)</f>
        <v>#VALUE!</v>
      </c>
      <c r="AE369" s="0" t="e">
        <f aca="true">MAX(0,AD369*(1+(_xlfn.NORM.INV(RAND(),Inputs!$D$39,Inputs!$C$39)))-'Year Schedule'!$K$32+'Year Schedule'!$L$32)</f>
        <v>#VALUE!</v>
      </c>
      <c r="AF369" s="0" t="e">
        <f aca="true">MAX(0,AE369*(1+(_xlfn.NORM.INV(RAND(),Inputs!$D$39,Inputs!$C$39)))-'Year Schedule'!$K$33+'Year Schedule'!$L$33)</f>
        <v>#VALUE!</v>
      </c>
      <c r="AG369" s="0" t="e">
        <f aca="true">MAX(0,AF369*(1+(_xlfn.NORM.INV(RAND(),Inputs!$D$39,Inputs!$C$39)))-'Year Schedule'!$K$34+'Year Schedule'!$L$34)</f>
        <v>#VALUE!</v>
      </c>
      <c r="AH369" s="0" t="e">
        <f aca="true">MAX(0,AG369*(1+(_xlfn.NORM.INV(RAND(),Inputs!$D$39,Inputs!$C$39)))-'Year Schedule'!$K$35+'Year Schedule'!$L$35)</f>
        <v>#VALUE!</v>
      </c>
      <c r="AI369" s="0" t="e">
        <f aca="true">MAX(0,AH369*(1+(_xlfn.NORM.INV(RAND(),Inputs!$D$39,Inputs!$C$39)))-'Year Schedule'!$K$36+'Year Schedule'!$L$36)</f>
        <v>#VALUE!</v>
      </c>
      <c r="AJ369" s="0" t="e">
        <f aca="true">MAX(0,AI369*(1+(_xlfn.NORM.INV(RAND(),Inputs!$D$39,Inputs!$C$39)))-'Year Schedule'!$K$37+'Year Schedule'!$L$37)</f>
        <v>#VALUE!</v>
      </c>
      <c r="AK369" s="0" t="e">
        <f aca="true">MAX(0,AJ369*(1+(_xlfn.NORM.INV(RAND(),Inputs!$D$39,Inputs!$C$39)))-'Year Schedule'!$K$38+'Year Schedule'!$L$38)</f>
        <v>#VALUE!</v>
      </c>
      <c r="AL369" s="0" t="e">
        <f aca="true">MAX(0,AK369*(1+(_xlfn.NORM.INV(RAND(),Inputs!$D$39,Inputs!$C$39)))-'Year Schedule'!$K$39+'Year Schedule'!$L$39)</f>
        <v>#VALUE!</v>
      </c>
      <c r="AM369" s="0" t="e">
        <f aca="true">MAX(0,AL369*(1+(_xlfn.NORM.INV(RAND(),Inputs!$D$39,Inputs!$C$39)))-'Year Schedule'!$K$40+'Year Schedule'!$L$40)</f>
        <v>#VALUE!</v>
      </c>
      <c r="AN369" s="0" t="e">
        <f aca="true">MAX(0,AM369*(1+(_xlfn.NORM.INV(RAND(),Inputs!$D$39,Inputs!$C$39)))-'Year Schedule'!$K$41+'Year Schedule'!$L$41)</f>
        <v>#VALUE!</v>
      </c>
      <c r="AO369" s="0" t="e">
        <f aca="true">MAX(0,AN369*(1+(_xlfn.NORM.INV(RAND(),Inputs!$D$39,Inputs!$C$39)))-'Year Schedule'!$K$42+'Year Schedule'!$L$42)</f>
        <v>#VALUE!</v>
      </c>
      <c r="AP369" s="0" t="e">
        <f aca="true">MAX(0,AO369*(1+(_xlfn.NORM.INV(RAND(),Inputs!$D$39,Inputs!$C$39)))-'Year Schedule'!$K$43+'Year Schedule'!$L$43)</f>
        <v>#VALUE!</v>
      </c>
      <c r="AQ369" s="0" t="e">
        <f aca="true">MAX(0,AP369*(1+(_xlfn.NORM.INV(RAND(),Inputs!$D$39,Inputs!$C$39)))-'Year Schedule'!$K$44+'Year Schedule'!$L$44)</f>
        <v>#VALUE!</v>
      </c>
      <c r="AR369" s="0" t="e">
        <f aca="true">MAX(0,AQ369*(1+(_xlfn.NORM.INV(RAND(),Inputs!$D$39,Inputs!$C$39)))-'Year Schedule'!$K$45+'Year Schedule'!$L$45)</f>
        <v>#VALUE!</v>
      </c>
      <c r="AS369" s="0" t="e">
        <f aca="true">MAX(0,AR369*(1+(_xlfn.NORM.INV(RAND(),Inputs!$D$39,Inputs!$C$39)))-'Year Schedule'!$K$46+'Year Schedule'!$L$46)</f>
        <v>#VALUE!</v>
      </c>
      <c r="AT369" s="0" t="e">
        <f aca="true">MAX(0,AS369*(1+(_xlfn.NORM.INV(RAND(),Inputs!$D$39,Inputs!$C$39)))-'Year Schedule'!$K$47+'Year Schedule'!$L$47)</f>
        <v>#VALUE!</v>
      </c>
      <c r="AU369" s="0" t="e">
        <f aca="true">MAX(0,AT369*(1+(_xlfn.NORM.INV(RAND(),Inputs!$D$39,Inputs!$C$39)))-'Year Schedule'!$K$48+'Year Schedule'!$L$48)</f>
        <v>#VALUE!</v>
      </c>
      <c r="AV369" s="0" t="e">
        <f aca="true">MAX(0,AU369*(1+(_xlfn.NORM.INV(RAND(),Inputs!$D$39,Inputs!$C$39)))-'Year Schedule'!$K$49+'Year Schedule'!$L$49)</f>
        <v>#VALUE!</v>
      </c>
      <c r="AW369" s="0" t="e">
        <f aca="true">MAX(0,AV369*(1+(_xlfn.NORM.INV(RAND(),Inputs!$D$39,Inputs!$C$39)))-'Year Schedule'!$K$50+'Year Schedule'!$L$50)</f>
        <v>#VALUE!</v>
      </c>
      <c r="AX369" s="0" t="e">
        <f aca="true">MAX(0,AW369*(1+(_xlfn.NORM.INV(RAND(),Inputs!$D$39,Inputs!$C$39)))-'Year Schedule'!$K$51+'Year Schedule'!$L$51)</f>
        <v>#VALUE!</v>
      </c>
      <c r="AY369" s="0" t="e">
        <f aca="true">MAX(0,AX369*(1+(_xlfn.NORM.INV(RAND(),Inputs!$D$39,Inputs!$C$39)))-'Year Schedule'!$K$52+'Year Schedule'!$L$52)</f>
        <v>#VALUE!</v>
      </c>
      <c r="AZ369" s="0" t="e">
        <f aca="true">MAX(0,AY369*(1+(_xlfn.NORM.INV(RAND(),Inputs!$D$39,Inputs!$C$39)))-'Year Schedule'!$K$53+'Year Schedule'!$L$53)</f>
        <v>#VALUE!</v>
      </c>
      <c r="BA369" s="0" t="e">
        <f aca="false">INDEX(C369:AZ369,1,Inputs!$C$6)</f>
        <v>#VALUE!</v>
      </c>
      <c r="BB369" s="0" t="n">
        <f aca="false">IFERROR(EXP(SUMPRODUCT(LN((C369:INDEX(C369:AZ369,1,Inputs!$C$6)+$C$1004:INDEX($C$1004:$AZ$1004,1,Inputs!$C$6))/B369:INDEX(B369:AY369,1,Inputs!$C$6)))/Inputs!$C$6)-1,-1)</f>
        <v>-1</v>
      </c>
    </row>
    <row r="370" customFormat="false" ht="15" hidden="false" customHeight="true" outlineLevel="0" collapsed="false">
      <c r="A370" s="0" t="n">
        <v>368</v>
      </c>
      <c r="B370" s="177" t="n">
        <f aca="false">Inputs!$C$38</f>
        <v>0</v>
      </c>
      <c r="C370" s="0" t="e">
        <f aca="true">MAX(0,B370*(1+(_xlfn.NORM.INV(RAND(),Inputs!$D$39,Inputs!$C$39)))-'Year Schedule'!$K$4+'Year Schedule'!$L$4)</f>
        <v>#VALUE!</v>
      </c>
      <c r="D370" s="0" t="e">
        <f aca="true">MAX(0,C370*(1+(_xlfn.NORM.INV(RAND(),Inputs!$D$39,Inputs!$C$39)))-'Year Schedule'!$K$5+'Year Schedule'!$L$5)</f>
        <v>#VALUE!</v>
      </c>
      <c r="E370" s="0" t="e">
        <f aca="true">MAX(0,D370*(1+(_xlfn.NORM.INV(RAND(),Inputs!$D$39,Inputs!$C$39)))-'Year Schedule'!$K$6+'Year Schedule'!$L$6)</f>
        <v>#VALUE!</v>
      </c>
      <c r="F370" s="0" t="e">
        <f aca="true">MAX(0,E370*(1+(_xlfn.NORM.INV(RAND(),Inputs!$D$39,Inputs!$C$39)))-'Year Schedule'!$K$7+'Year Schedule'!$L$7)</f>
        <v>#VALUE!</v>
      </c>
      <c r="G370" s="0" t="e">
        <f aca="true">MAX(0,F370*(1+(_xlfn.NORM.INV(RAND(),Inputs!$D$39,Inputs!$C$39)))-'Year Schedule'!$K$8+'Year Schedule'!$L$8)</f>
        <v>#VALUE!</v>
      </c>
      <c r="H370" s="0" t="e">
        <f aca="true">MAX(0,G370*(1+(_xlfn.NORM.INV(RAND(),Inputs!$D$39,Inputs!$C$39)))-'Year Schedule'!$K$9+'Year Schedule'!$L$9)</f>
        <v>#VALUE!</v>
      </c>
      <c r="I370" s="0" t="e">
        <f aca="true">MAX(0,H370*(1+(_xlfn.NORM.INV(RAND(),Inputs!$D$39,Inputs!$C$39)))-'Year Schedule'!$K$10+'Year Schedule'!$L$10)</f>
        <v>#VALUE!</v>
      </c>
      <c r="J370" s="0" t="e">
        <f aca="true">MAX(0,I370*(1+(_xlfn.NORM.INV(RAND(),Inputs!$D$39,Inputs!$C$39)))-'Year Schedule'!$K$11+'Year Schedule'!$L$11)</f>
        <v>#VALUE!</v>
      </c>
      <c r="K370" s="0" t="e">
        <f aca="true">MAX(0,J370*(1+(_xlfn.NORM.INV(RAND(),Inputs!$D$39,Inputs!$C$39)))-'Year Schedule'!$K$12+'Year Schedule'!$L$12)</f>
        <v>#VALUE!</v>
      </c>
      <c r="L370" s="0" t="e">
        <f aca="true">MAX(0,K370*(1+(_xlfn.NORM.INV(RAND(),Inputs!$D$39,Inputs!$C$39)))-'Year Schedule'!$K$13+'Year Schedule'!$L$13)</f>
        <v>#VALUE!</v>
      </c>
      <c r="M370" s="0" t="e">
        <f aca="true">MAX(0,L370*(1+(_xlfn.NORM.INV(RAND(),Inputs!$D$39,Inputs!$C$39)))-'Year Schedule'!$K$14+'Year Schedule'!$L$14)</f>
        <v>#VALUE!</v>
      </c>
      <c r="N370" s="0" t="e">
        <f aca="true">MAX(0,M370*(1+(_xlfn.NORM.INV(RAND(),Inputs!$D$39,Inputs!$C$39)))-'Year Schedule'!$K$15+'Year Schedule'!$L$15)</f>
        <v>#VALUE!</v>
      </c>
      <c r="O370" s="0" t="e">
        <f aca="true">MAX(0,N370*(1+(_xlfn.NORM.INV(RAND(),Inputs!$D$39,Inputs!$C$39)))-'Year Schedule'!$K$16+'Year Schedule'!$L$16)</f>
        <v>#VALUE!</v>
      </c>
      <c r="P370" s="0" t="e">
        <f aca="true">MAX(0,O370*(1+(_xlfn.NORM.INV(RAND(),Inputs!$D$39,Inputs!$C$39)))-'Year Schedule'!$K$17+'Year Schedule'!$L$17)</f>
        <v>#VALUE!</v>
      </c>
      <c r="Q370" s="0" t="e">
        <f aca="true">MAX(0,P370*(1+(_xlfn.NORM.INV(RAND(),Inputs!$D$39,Inputs!$C$39)))-'Year Schedule'!$K$18+'Year Schedule'!$L$18)</f>
        <v>#VALUE!</v>
      </c>
      <c r="R370" s="0" t="e">
        <f aca="true">MAX(0,Q370*(1+(_xlfn.NORM.INV(RAND(),Inputs!$D$39,Inputs!$C$39)))-'Year Schedule'!$K$19+'Year Schedule'!$L$19)</f>
        <v>#VALUE!</v>
      </c>
      <c r="S370" s="0" t="e">
        <f aca="true">MAX(0,R370*(1+(_xlfn.NORM.INV(RAND(),Inputs!$D$39,Inputs!$C$39)))-'Year Schedule'!$K$20+'Year Schedule'!$L$20)</f>
        <v>#VALUE!</v>
      </c>
      <c r="T370" s="0" t="e">
        <f aca="true">MAX(0,S370*(1+(_xlfn.NORM.INV(RAND(),Inputs!$D$39,Inputs!$C$39)))-'Year Schedule'!$K$21+'Year Schedule'!$L$21)</f>
        <v>#VALUE!</v>
      </c>
      <c r="U370" s="0" t="e">
        <f aca="true">MAX(0,T370*(1+(_xlfn.NORM.INV(RAND(),Inputs!$D$39,Inputs!$C$39)))-'Year Schedule'!$K$22+'Year Schedule'!$L$22)</f>
        <v>#VALUE!</v>
      </c>
      <c r="V370" s="0" t="e">
        <f aca="true">MAX(0,U370*(1+(_xlfn.NORM.INV(RAND(),Inputs!$D$39,Inputs!$C$39)))-'Year Schedule'!$K$23+'Year Schedule'!$L$23)</f>
        <v>#VALUE!</v>
      </c>
      <c r="W370" s="0" t="e">
        <f aca="true">MAX(0,V370*(1+(_xlfn.NORM.INV(RAND(),Inputs!$D$39,Inputs!$C$39)))-'Year Schedule'!$K$24+'Year Schedule'!$L$24)</f>
        <v>#VALUE!</v>
      </c>
      <c r="X370" s="0" t="e">
        <f aca="true">MAX(0,W370*(1+(_xlfn.NORM.INV(RAND(),Inputs!$D$39,Inputs!$C$39)))-'Year Schedule'!$K$25+'Year Schedule'!$L$25)</f>
        <v>#VALUE!</v>
      </c>
      <c r="Y370" s="0" t="e">
        <f aca="true">MAX(0,X370*(1+(_xlfn.NORM.INV(RAND(),Inputs!$D$39,Inputs!$C$39)))-'Year Schedule'!$K$26+'Year Schedule'!$L$26)</f>
        <v>#VALUE!</v>
      </c>
      <c r="Z370" s="0" t="e">
        <f aca="true">MAX(0,Y370*(1+(_xlfn.NORM.INV(RAND(),Inputs!$D$39,Inputs!$C$39)))-'Year Schedule'!$K$27+'Year Schedule'!$L$27)</f>
        <v>#VALUE!</v>
      </c>
      <c r="AA370" s="0" t="e">
        <f aca="true">MAX(0,Z370*(1+(_xlfn.NORM.INV(RAND(),Inputs!$D$39,Inputs!$C$39)))-'Year Schedule'!$K$28+'Year Schedule'!$L$28)</f>
        <v>#VALUE!</v>
      </c>
      <c r="AB370" s="0" t="e">
        <f aca="true">MAX(0,AA370*(1+(_xlfn.NORM.INV(RAND(),Inputs!$D$39,Inputs!$C$39)))-'Year Schedule'!$K$29+'Year Schedule'!$L$29)</f>
        <v>#VALUE!</v>
      </c>
      <c r="AC370" s="0" t="e">
        <f aca="true">MAX(0,AB370*(1+(_xlfn.NORM.INV(RAND(),Inputs!$D$39,Inputs!$C$39)))-'Year Schedule'!$K$30+'Year Schedule'!$L$30)</f>
        <v>#VALUE!</v>
      </c>
      <c r="AD370" s="0" t="e">
        <f aca="true">MAX(0,AC370*(1+(_xlfn.NORM.INV(RAND(),Inputs!$D$39,Inputs!$C$39)))-'Year Schedule'!$K$31+'Year Schedule'!$L$31)</f>
        <v>#VALUE!</v>
      </c>
      <c r="AE370" s="0" t="e">
        <f aca="true">MAX(0,AD370*(1+(_xlfn.NORM.INV(RAND(),Inputs!$D$39,Inputs!$C$39)))-'Year Schedule'!$K$32+'Year Schedule'!$L$32)</f>
        <v>#VALUE!</v>
      </c>
      <c r="AF370" s="0" t="e">
        <f aca="true">MAX(0,AE370*(1+(_xlfn.NORM.INV(RAND(),Inputs!$D$39,Inputs!$C$39)))-'Year Schedule'!$K$33+'Year Schedule'!$L$33)</f>
        <v>#VALUE!</v>
      </c>
      <c r="AG370" s="0" t="e">
        <f aca="true">MAX(0,AF370*(1+(_xlfn.NORM.INV(RAND(),Inputs!$D$39,Inputs!$C$39)))-'Year Schedule'!$K$34+'Year Schedule'!$L$34)</f>
        <v>#VALUE!</v>
      </c>
      <c r="AH370" s="0" t="e">
        <f aca="true">MAX(0,AG370*(1+(_xlfn.NORM.INV(RAND(),Inputs!$D$39,Inputs!$C$39)))-'Year Schedule'!$K$35+'Year Schedule'!$L$35)</f>
        <v>#VALUE!</v>
      </c>
      <c r="AI370" s="0" t="e">
        <f aca="true">MAX(0,AH370*(1+(_xlfn.NORM.INV(RAND(),Inputs!$D$39,Inputs!$C$39)))-'Year Schedule'!$K$36+'Year Schedule'!$L$36)</f>
        <v>#VALUE!</v>
      </c>
      <c r="AJ370" s="0" t="e">
        <f aca="true">MAX(0,AI370*(1+(_xlfn.NORM.INV(RAND(),Inputs!$D$39,Inputs!$C$39)))-'Year Schedule'!$K$37+'Year Schedule'!$L$37)</f>
        <v>#VALUE!</v>
      </c>
      <c r="AK370" s="0" t="e">
        <f aca="true">MAX(0,AJ370*(1+(_xlfn.NORM.INV(RAND(),Inputs!$D$39,Inputs!$C$39)))-'Year Schedule'!$K$38+'Year Schedule'!$L$38)</f>
        <v>#VALUE!</v>
      </c>
      <c r="AL370" s="0" t="e">
        <f aca="true">MAX(0,AK370*(1+(_xlfn.NORM.INV(RAND(),Inputs!$D$39,Inputs!$C$39)))-'Year Schedule'!$K$39+'Year Schedule'!$L$39)</f>
        <v>#VALUE!</v>
      </c>
      <c r="AM370" s="0" t="e">
        <f aca="true">MAX(0,AL370*(1+(_xlfn.NORM.INV(RAND(),Inputs!$D$39,Inputs!$C$39)))-'Year Schedule'!$K$40+'Year Schedule'!$L$40)</f>
        <v>#VALUE!</v>
      </c>
      <c r="AN370" s="0" t="e">
        <f aca="true">MAX(0,AM370*(1+(_xlfn.NORM.INV(RAND(),Inputs!$D$39,Inputs!$C$39)))-'Year Schedule'!$K$41+'Year Schedule'!$L$41)</f>
        <v>#VALUE!</v>
      </c>
      <c r="AO370" s="0" t="e">
        <f aca="true">MAX(0,AN370*(1+(_xlfn.NORM.INV(RAND(),Inputs!$D$39,Inputs!$C$39)))-'Year Schedule'!$K$42+'Year Schedule'!$L$42)</f>
        <v>#VALUE!</v>
      </c>
      <c r="AP370" s="0" t="e">
        <f aca="true">MAX(0,AO370*(1+(_xlfn.NORM.INV(RAND(),Inputs!$D$39,Inputs!$C$39)))-'Year Schedule'!$K$43+'Year Schedule'!$L$43)</f>
        <v>#VALUE!</v>
      </c>
      <c r="AQ370" s="0" t="e">
        <f aca="true">MAX(0,AP370*(1+(_xlfn.NORM.INV(RAND(),Inputs!$D$39,Inputs!$C$39)))-'Year Schedule'!$K$44+'Year Schedule'!$L$44)</f>
        <v>#VALUE!</v>
      </c>
      <c r="AR370" s="0" t="e">
        <f aca="true">MAX(0,AQ370*(1+(_xlfn.NORM.INV(RAND(),Inputs!$D$39,Inputs!$C$39)))-'Year Schedule'!$K$45+'Year Schedule'!$L$45)</f>
        <v>#VALUE!</v>
      </c>
      <c r="AS370" s="0" t="e">
        <f aca="true">MAX(0,AR370*(1+(_xlfn.NORM.INV(RAND(),Inputs!$D$39,Inputs!$C$39)))-'Year Schedule'!$K$46+'Year Schedule'!$L$46)</f>
        <v>#VALUE!</v>
      </c>
      <c r="AT370" s="0" t="e">
        <f aca="true">MAX(0,AS370*(1+(_xlfn.NORM.INV(RAND(),Inputs!$D$39,Inputs!$C$39)))-'Year Schedule'!$K$47+'Year Schedule'!$L$47)</f>
        <v>#VALUE!</v>
      </c>
      <c r="AU370" s="0" t="e">
        <f aca="true">MAX(0,AT370*(1+(_xlfn.NORM.INV(RAND(),Inputs!$D$39,Inputs!$C$39)))-'Year Schedule'!$K$48+'Year Schedule'!$L$48)</f>
        <v>#VALUE!</v>
      </c>
      <c r="AV370" s="0" t="e">
        <f aca="true">MAX(0,AU370*(1+(_xlfn.NORM.INV(RAND(),Inputs!$D$39,Inputs!$C$39)))-'Year Schedule'!$K$49+'Year Schedule'!$L$49)</f>
        <v>#VALUE!</v>
      </c>
      <c r="AW370" s="0" t="e">
        <f aca="true">MAX(0,AV370*(1+(_xlfn.NORM.INV(RAND(),Inputs!$D$39,Inputs!$C$39)))-'Year Schedule'!$K$50+'Year Schedule'!$L$50)</f>
        <v>#VALUE!</v>
      </c>
      <c r="AX370" s="0" t="e">
        <f aca="true">MAX(0,AW370*(1+(_xlfn.NORM.INV(RAND(),Inputs!$D$39,Inputs!$C$39)))-'Year Schedule'!$K$51+'Year Schedule'!$L$51)</f>
        <v>#VALUE!</v>
      </c>
      <c r="AY370" s="0" t="e">
        <f aca="true">MAX(0,AX370*(1+(_xlfn.NORM.INV(RAND(),Inputs!$D$39,Inputs!$C$39)))-'Year Schedule'!$K$52+'Year Schedule'!$L$52)</f>
        <v>#VALUE!</v>
      </c>
      <c r="AZ370" s="0" t="e">
        <f aca="true">MAX(0,AY370*(1+(_xlfn.NORM.INV(RAND(),Inputs!$D$39,Inputs!$C$39)))-'Year Schedule'!$K$53+'Year Schedule'!$L$53)</f>
        <v>#VALUE!</v>
      </c>
      <c r="BA370" s="0" t="e">
        <f aca="false">INDEX(C370:AZ370,1,Inputs!$C$6)</f>
        <v>#VALUE!</v>
      </c>
      <c r="BB370" s="0" t="n">
        <f aca="false">IFERROR(EXP(SUMPRODUCT(LN((C370:INDEX(C370:AZ370,1,Inputs!$C$6)+$C$1004:INDEX($C$1004:$AZ$1004,1,Inputs!$C$6))/B370:INDEX(B370:AY370,1,Inputs!$C$6)))/Inputs!$C$6)-1,-1)</f>
        <v>-1</v>
      </c>
    </row>
    <row r="371" customFormat="false" ht="15" hidden="false" customHeight="true" outlineLevel="0" collapsed="false">
      <c r="A371" s="0" t="n">
        <v>369</v>
      </c>
      <c r="B371" s="177" t="n">
        <f aca="false">Inputs!$C$38</f>
        <v>0</v>
      </c>
      <c r="C371" s="0" t="e">
        <f aca="true">MAX(0,B371*(1+(_xlfn.NORM.INV(RAND(),Inputs!$D$39,Inputs!$C$39)))-'Year Schedule'!$K$4+'Year Schedule'!$L$4)</f>
        <v>#VALUE!</v>
      </c>
      <c r="D371" s="0" t="e">
        <f aca="true">MAX(0,C371*(1+(_xlfn.NORM.INV(RAND(),Inputs!$D$39,Inputs!$C$39)))-'Year Schedule'!$K$5+'Year Schedule'!$L$5)</f>
        <v>#VALUE!</v>
      </c>
      <c r="E371" s="0" t="e">
        <f aca="true">MAX(0,D371*(1+(_xlfn.NORM.INV(RAND(),Inputs!$D$39,Inputs!$C$39)))-'Year Schedule'!$K$6+'Year Schedule'!$L$6)</f>
        <v>#VALUE!</v>
      </c>
      <c r="F371" s="0" t="e">
        <f aca="true">MAX(0,E371*(1+(_xlfn.NORM.INV(RAND(),Inputs!$D$39,Inputs!$C$39)))-'Year Schedule'!$K$7+'Year Schedule'!$L$7)</f>
        <v>#VALUE!</v>
      </c>
      <c r="G371" s="0" t="e">
        <f aca="true">MAX(0,F371*(1+(_xlfn.NORM.INV(RAND(),Inputs!$D$39,Inputs!$C$39)))-'Year Schedule'!$K$8+'Year Schedule'!$L$8)</f>
        <v>#VALUE!</v>
      </c>
      <c r="H371" s="0" t="e">
        <f aca="true">MAX(0,G371*(1+(_xlfn.NORM.INV(RAND(),Inputs!$D$39,Inputs!$C$39)))-'Year Schedule'!$K$9+'Year Schedule'!$L$9)</f>
        <v>#VALUE!</v>
      </c>
      <c r="I371" s="0" t="e">
        <f aca="true">MAX(0,H371*(1+(_xlfn.NORM.INV(RAND(),Inputs!$D$39,Inputs!$C$39)))-'Year Schedule'!$K$10+'Year Schedule'!$L$10)</f>
        <v>#VALUE!</v>
      </c>
      <c r="J371" s="0" t="e">
        <f aca="true">MAX(0,I371*(1+(_xlfn.NORM.INV(RAND(),Inputs!$D$39,Inputs!$C$39)))-'Year Schedule'!$K$11+'Year Schedule'!$L$11)</f>
        <v>#VALUE!</v>
      </c>
      <c r="K371" s="0" t="e">
        <f aca="true">MAX(0,J371*(1+(_xlfn.NORM.INV(RAND(),Inputs!$D$39,Inputs!$C$39)))-'Year Schedule'!$K$12+'Year Schedule'!$L$12)</f>
        <v>#VALUE!</v>
      </c>
      <c r="L371" s="0" t="e">
        <f aca="true">MAX(0,K371*(1+(_xlfn.NORM.INV(RAND(),Inputs!$D$39,Inputs!$C$39)))-'Year Schedule'!$K$13+'Year Schedule'!$L$13)</f>
        <v>#VALUE!</v>
      </c>
      <c r="M371" s="0" t="e">
        <f aca="true">MAX(0,L371*(1+(_xlfn.NORM.INV(RAND(),Inputs!$D$39,Inputs!$C$39)))-'Year Schedule'!$K$14+'Year Schedule'!$L$14)</f>
        <v>#VALUE!</v>
      </c>
      <c r="N371" s="0" t="e">
        <f aca="true">MAX(0,M371*(1+(_xlfn.NORM.INV(RAND(),Inputs!$D$39,Inputs!$C$39)))-'Year Schedule'!$K$15+'Year Schedule'!$L$15)</f>
        <v>#VALUE!</v>
      </c>
      <c r="O371" s="0" t="e">
        <f aca="true">MAX(0,N371*(1+(_xlfn.NORM.INV(RAND(),Inputs!$D$39,Inputs!$C$39)))-'Year Schedule'!$K$16+'Year Schedule'!$L$16)</f>
        <v>#VALUE!</v>
      </c>
      <c r="P371" s="0" t="e">
        <f aca="true">MAX(0,O371*(1+(_xlfn.NORM.INV(RAND(),Inputs!$D$39,Inputs!$C$39)))-'Year Schedule'!$K$17+'Year Schedule'!$L$17)</f>
        <v>#VALUE!</v>
      </c>
      <c r="Q371" s="0" t="e">
        <f aca="true">MAX(0,P371*(1+(_xlfn.NORM.INV(RAND(),Inputs!$D$39,Inputs!$C$39)))-'Year Schedule'!$K$18+'Year Schedule'!$L$18)</f>
        <v>#VALUE!</v>
      </c>
      <c r="R371" s="0" t="e">
        <f aca="true">MAX(0,Q371*(1+(_xlfn.NORM.INV(RAND(),Inputs!$D$39,Inputs!$C$39)))-'Year Schedule'!$K$19+'Year Schedule'!$L$19)</f>
        <v>#VALUE!</v>
      </c>
      <c r="S371" s="0" t="e">
        <f aca="true">MAX(0,R371*(1+(_xlfn.NORM.INV(RAND(),Inputs!$D$39,Inputs!$C$39)))-'Year Schedule'!$K$20+'Year Schedule'!$L$20)</f>
        <v>#VALUE!</v>
      </c>
      <c r="T371" s="0" t="e">
        <f aca="true">MAX(0,S371*(1+(_xlfn.NORM.INV(RAND(),Inputs!$D$39,Inputs!$C$39)))-'Year Schedule'!$K$21+'Year Schedule'!$L$21)</f>
        <v>#VALUE!</v>
      </c>
      <c r="U371" s="0" t="e">
        <f aca="true">MAX(0,T371*(1+(_xlfn.NORM.INV(RAND(),Inputs!$D$39,Inputs!$C$39)))-'Year Schedule'!$K$22+'Year Schedule'!$L$22)</f>
        <v>#VALUE!</v>
      </c>
      <c r="V371" s="0" t="e">
        <f aca="true">MAX(0,U371*(1+(_xlfn.NORM.INV(RAND(),Inputs!$D$39,Inputs!$C$39)))-'Year Schedule'!$K$23+'Year Schedule'!$L$23)</f>
        <v>#VALUE!</v>
      </c>
      <c r="W371" s="0" t="e">
        <f aca="true">MAX(0,V371*(1+(_xlfn.NORM.INV(RAND(),Inputs!$D$39,Inputs!$C$39)))-'Year Schedule'!$K$24+'Year Schedule'!$L$24)</f>
        <v>#VALUE!</v>
      </c>
      <c r="X371" s="0" t="e">
        <f aca="true">MAX(0,W371*(1+(_xlfn.NORM.INV(RAND(),Inputs!$D$39,Inputs!$C$39)))-'Year Schedule'!$K$25+'Year Schedule'!$L$25)</f>
        <v>#VALUE!</v>
      </c>
      <c r="Y371" s="0" t="e">
        <f aca="true">MAX(0,X371*(1+(_xlfn.NORM.INV(RAND(),Inputs!$D$39,Inputs!$C$39)))-'Year Schedule'!$K$26+'Year Schedule'!$L$26)</f>
        <v>#VALUE!</v>
      </c>
      <c r="Z371" s="0" t="e">
        <f aca="true">MAX(0,Y371*(1+(_xlfn.NORM.INV(RAND(),Inputs!$D$39,Inputs!$C$39)))-'Year Schedule'!$K$27+'Year Schedule'!$L$27)</f>
        <v>#VALUE!</v>
      </c>
      <c r="AA371" s="0" t="e">
        <f aca="true">MAX(0,Z371*(1+(_xlfn.NORM.INV(RAND(),Inputs!$D$39,Inputs!$C$39)))-'Year Schedule'!$K$28+'Year Schedule'!$L$28)</f>
        <v>#VALUE!</v>
      </c>
      <c r="AB371" s="0" t="e">
        <f aca="true">MAX(0,AA371*(1+(_xlfn.NORM.INV(RAND(),Inputs!$D$39,Inputs!$C$39)))-'Year Schedule'!$K$29+'Year Schedule'!$L$29)</f>
        <v>#VALUE!</v>
      </c>
      <c r="AC371" s="0" t="e">
        <f aca="true">MAX(0,AB371*(1+(_xlfn.NORM.INV(RAND(),Inputs!$D$39,Inputs!$C$39)))-'Year Schedule'!$K$30+'Year Schedule'!$L$30)</f>
        <v>#VALUE!</v>
      </c>
      <c r="AD371" s="0" t="e">
        <f aca="true">MAX(0,AC371*(1+(_xlfn.NORM.INV(RAND(),Inputs!$D$39,Inputs!$C$39)))-'Year Schedule'!$K$31+'Year Schedule'!$L$31)</f>
        <v>#VALUE!</v>
      </c>
      <c r="AE371" s="0" t="e">
        <f aca="true">MAX(0,AD371*(1+(_xlfn.NORM.INV(RAND(),Inputs!$D$39,Inputs!$C$39)))-'Year Schedule'!$K$32+'Year Schedule'!$L$32)</f>
        <v>#VALUE!</v>
      </c>
      <c r="AF371" s="0" t="e">
        <f aca="true">MAX(0,AE371*(1+(_xlfn.NORM.INV(RAND(),Inputs!$D$39,Inputs!$C$39)))-'Year Schedule'!$K$33+'Year Schedule'!$L$33)</f>
        <v>#VALUE!</v>
      </c>
      <c r="AG371" s="0" t="e">
        <f aca="true">MAX(0,AF371*(1+(_xlfn.NORM.INV(RAND(),Inputs!$D$39,Inputs!$C$39)))-'Year Schedule'!$K$34+'Year Schedule'!$L$34)</f>
        <v>#VALUE!</v>
      </c>
      <c r="AH371" s="0" t="e">
        <f aca="true">MAX(0,AG371*(1+(_xlfn.NORM.INV(RAND(),Inputs!$D$39,Inputs!$C$39)))-'Year Schedule'!$K$35+'Year Schedule'!$L$35)</f>
        <v>#VALUE!</v>
      </c>
      <c r="AI371" s="0" t="e">
        <f aca="true">MAX(0,AH371*(1+(_xlfn.NORM.INV(RAND(),Inputs!$D$39,Inputs!$C$39)))-'Year Schedule'!$K$36+'Year Schedule'!$L$36)</f>
        <v>#VALUE!</v>
      </c>
      <c r="AJ371" s="0" t="e">
        <f aca="true">MAX(0,AI371*(1+(_xlfn.NORM.INV(RAND(),Inputs!$D$39,Inputs!$C$39)))-'Year Schedule'!$K$37+'Year Schedule'!$L$37)</f>
        <v>#VALUE!</v>
      </c>
      <c r="AK371" s="0" t="e">
        <f aca="true">MAX(0,AJ371*(1+(_xlfn.NORM.INV(RAND(),Inputs!$D$39,Inputs!$C$39)))-'Year Schedule'!$K$38+'Year Schedule'!$L$38)</f>
        <v>#VALUE!</v>
      </c>
      <c r="AL371" s="0" t="e">
        <f aca="true">MAX(0,AK371*(1+(_xlfn.NORM.INV(RAND(),Inputs!$D$39,Inputs!$C$39)))-'Year Schedule'!$K$39+'Year Schedule'!$L$39)</f>
        <v>#VALUE!</v>
      </c>
      <c r="AM371" s="0" t="e">
        <f aca="true">MAX(0,AL371*(1+(_xlfn.NORM.INV(RAND(),Inputs!$D$39,Inputs!$C$39)))-'Year Schedule'!$K$40+'Year Schedule'!$L$40)</f>
        <v>#VALUE!</v>
      </c>
      <c r="AN371" s="0" t="e">
        <f aca="true">MAX(0,AM371*(1+(_xlfn.NORM.INV(RAND(),Inputs!$D$39,Inputs!$C$39)))-'Year Schedule'!$K$41+'Year Schedule'!$L$41)</f>
        <v>#VALUE!</v>
      </c>
      <c r="AO371" s="0" t="e">
        <f aca="true">MAX(0,AN371*(1+(_xlfn.NORM.INV(RAND(),Inputs!$D$39,Inputs!$C$39)))-'Year Schedule'!$K$42+'Year Schedule'!$L$42)</f>
        <v>#VALUE!</v>
      </c>
      <c r="AP371" s="0" t="e">
        <f aca="true">MAX(0,AO371*(1+(_xlfn.NORM.INV(RAND(),Inputs!$D$39,Inputs!$C$39)))-'Year Schedule'!$K$43+'Year Schedule'!$L$43)</f>
        <v>#VALUE!</v>
      </c>
      <c r="AQ371" s="0" t="e">
        <f aca="true">MAX(0,AP371*(1+(_xlfn.NORM.INV(RAND(),Inputs!$D$39,Inputs!$C$39)))-'Year Schedule'!$K$44+'Year Schedule'!$L$44)</f>
        <v>#VALUE!</v>
      </c>
      <c r="AR371" s="0" t="e">
        <f aca="true">MAX(0,AQ371*(1+(_xlfn.NORM.INV(RAND(),Inputs!$D$39,Inputs!$C$39)))-'Year Schedule'!$K$45+'Year Schedule'!$L$45)</f>
        <v>#VALUE!</v>
      </c>
      <c r="AS371" s="0" t="e">
        <f aca="true">MAX(0,AR371*(1+(_xlfn.NORM.INV(RAND(),Inputs!$D$39,Inputs!$C$39)))-'Year Schedule'!$K$46+'Year Schedule'!$L$46)</f>
        <v>#VALUE!</v>
      </c>
      <c r="AT371" s="0" t="e">
        <f aca="true">MAX(0,AS371*(1+(_xlfn.NORM.INV(RAND(),Inputs!$D$39,Inputs!$C$39)))-'Year Schedule'!$K$47+'Year Schedule'!$L$47)</f>
        <v>#VALUE!</v>
      </c>
      <c r="AU371" s="0" t="e">
        <f aca="true">MAX(0,AT371*(1+(_xlfn.NORM.INV(RAND(),Inputs!$D$39,Inputs!$C$39)))-'Year Schedule'!$K$48+'Year Schedule'!$L$48)</f>
        <v>#VALUE!</v>
      </c>
      <c r="AV371" s="0" t="e">
        <f aca="true">MAX(0,AU371*(1+(_xlfn.NORM.INV(RAND(),Inputs!$D$39,Inputs!$C$39)))-'Year Schedule'!$K$49+'Year Schedule'!$L$49)</f>
        <v>#VALUE!</v>
      </c>
      <c r="AW371" s="0" t="e">
        <f aca="true">MAX(0,AV371*(1+(_xlfn.NORM.INV(RAND(),Inputs!$D$39,Inputs!$C$39)))-'Year Schedule'!$K$50+'Year Schedule'!$L$50)</f>
        <v>#VALUE!</v>
      </c>
      <c r="AX371" s="0" t="e">
        <f aca="true">MAX(0,AW371*(1+(_xlfn.NORM.INV(RAND(),Inputs!$D$39,Inputs!$C$39)))-'Year Schedule'!$K$51+'Year Schedule'!$L$51)</f>
        <v>#VALUE!</v>
      </c>
      <c r="AY371" s="0" t="e">
        <f aca="true">MAX(0,AX371*(1+(_xlfn.NORM.INV(RAND(),Inputs!$D$39,Inputs!$C$39)))-'Year Schedule'!$K$52+'Year Schedule'!$L$52)</f>
        <v>#VALUE!</v>
      </c>
      <c r="AZ371" s="0" t="e">
        <f aca="true">MAX(0,AY371*(1+(_xlfn.NORM.INV(RAND(),Inputs!$D$39,Inputs!$C$39)))-'Year Schedule'!$K$53+'Year Schedule'!$L$53)</f>
        <v>#VALUE!</v>
      </c>
      <c r="BA371" s="0" t="e">
        <f aca="false">INDEX(C371:AZ371,1,Inputs!$C$6)</f>
        <v>#VALUE!</v>
      </c>
      <c r="BB371" s="0" t="n">
        <f aca="false">IFERROR(EXP(SUMPRODUCT(LN((C371:INDEX(C371:AZ371,1,Inputs!$C$6)+$C$1004:INDEX($C$1004:$AZ$1004,1,Inputs!$C$6))/B371:INDEX(B371:AY371,1,Inputs!$C$6)))/Inputs!$C$6)-1,-1)</f>
        <v>-1</v>
      </c>
    </row>
    <row r="372" customFormat="false" ht="15" hidden="false" customHeight="true" outlineLevel="0" collapsed="false">
      <c r="A372" s="0" t="n">
        <v>370</v>
      </c>
      <c r="B372" s="177" t="n">
        <f aca="false">Inputs!$C$38</f>
        <v>0</v>
      </c>
      <c r="C372" s="0" t="e">
        <f aca="true">MAX(0,B372*(1+(_xlfn.NORM.INV(RAND(),Inputs!$D$39,Inputs!$C$39)))-'Year Schedule'!$K$4+'Year Schedule'!$L$4)</f>
        <v>#VALUE!</v>
      </c>
      <c r="D372" s="0" t="e">
        <f aca="true">MAX(0,C372*(1+(_xlfn.NORM.INV(RAND(),Inputs!$D$39,Inputs!$C$39)))-'Year Schedule'!$K$5+'Year Schedule'!$L$5)</f>
        <v>#VALUE!</v>
      </c>
      <c r="E372" s="0" t="e">
        <f aca="true">MAX(0,D372*(1+(_xlfn.NORM.INV(RAND(),Inputs!$D$39,Inputs!$C$39)))-'Year Schedule'!$K$6+'Year Schedule'!$L$6)</f>
        <v>#VALUE!</v>
      </c>
      <c r="F372" s="0" t="e">
        <f aca="true">MAX(0,E372*(1+(_xlfn.NORM.INV(RAND(),Inputs!$D$39,Inputs!$C$39)))-'Year Schedule'!$K$7+'Year Schedule'!$L$7)</f>
        <v>#VALUE!</v>
      </c>
      <c r="G372" s="0" t="e">
        <f aca="true">MAX(0,F372*(1+(_xlfn.NORM.INV(RAND(),Inputs!$D$39,Inputs!$C$39)))-'Year Schedule'!$K$8+'Year Schedule'!$L$8)</f>
        <v>#VALUE!</v>
      </c>
      <c r="H372" s="0" t="e">
        <f aca="true">MAX(0,G372*(1+(_xlfn.NORM.INV(RAND(),Inputs!$D$39,Inputs!$C$39)))-'Year Schedule'!$K$9+'Year Schedule'!$L$9)</f>
        <v>#VALUE!</v>
      </c>
      <c r="I372" s="0" t="e">
        <f aca="true">MAX(0,H372*(1+(_xlfn.NORM.INV(RAND(),Inputs!$D$39,Inputs!$C$39)))-'Year Schedule'!$K$10+'Year Schedule'!$L$10)</f>
        <v>#VALUE!</v>
      </c>
      <c r="J372" s="0" t="e">
        <f aca="true">MAX(0,I372*(1+(_xlfn.NORM.INV(RAND(),Inputs!$D$39,Inputs!$C$39)))-'Year Schedule'!$K$11+'Year Schedule'!$L$11)</f>
        <v>#VALUE!</v>
      </c>
      <c r="K372" s="0" t="e">
        <f aca="true">MAX(0,J372*(1+(_xlfn.NORM.INV(RAND(),Inputs!$D$39,Inputs!$C$39)))-'Year Schedule'!$K$12+'Year Schedule'!$L$12)</f>
        <v>#VALUE!</v>
      </c>
      <c r="L372" s="0" t="e">
        <f aca="true">MAX(0,K372*(1+(_xlfn.NORM.INV(RAND(),Inputs!$D$39,Inputs!$C$39)))-'Year Schedule'!$K$13+'Year Schedule'!$L$13)</f>
        <v>#VALUE!</v>
      </c>
      <c r="M372" s="0" t="e">
        <f aca="true">MAX(0,L372*(1+(_xlfn.NORM.INV(RAND(),Inputs!$D$39,Inputs!$C$39)))-'Year Schedule'!$K$14+'Year Schedule'!$L$14)</f>
        <v>#VALUE!</v>
      </c>
      <c r="N372" s="0" t="e">
        <f aca="true">MAX(0,M372*(1+(_xlfn.NORM.INV(RAND(),Inputs!$D$39,Inputs!$C$39)))-'Year Schedule'!$K$15+'Year Schedule'!$L$15)</f>
        <v>#VALUE!</v>
      </c>
      <c r="O372" s="0" t="e">
        <f aca="true">MAX(0,N372*(1+(_xlfn.NORM.INV(RAND(),Inputs!$D$39,Inputs!$C$39)))-'Year Schedule'!$K$16+'Year Schedule'!$L$16)</f>
        <v>#VALUE!</v>
      </c>
      <c r="P372" s="0" t="e">
        <f aca="true">MAX(0,O372*(1+(_xlfn.NORM.INV(RAND(),Inputs!$D$39,Inputs!$C$39)))-'Year Schedule'!$K$17+'Year Schedule'!$L$17)</f>
        <v>#VALUE!</v>
      </c>
      <c r="Q372" s="0" t="e">
        <f aca="true">MAX(0,P372*(1+(_xlfn.NORM.INV(RAND(),Inputs!$D$39,Inputs!$C$39)))-'Year Schedule'!$K$18+'Year Schedule'!$L$18)</f>
        <v>#VALUE!</v>
      </c>
      <c r="R372" s="0" t="e">
        <f aca="true">MAX(0,Q372*(1+(_xlfn.NORM.INV(RAND(),Inputs!$D$39,Inputs!$C$39)))-'Year Schedule'!$K$19+'Year Schedule'!$L$19)</f>
        <v>#VALUE!</v>
      </c>
      <c r="S372" s="0" t="e">
        <f aca="true">MAX(0,R372*(1+(_xlfn.NORM.INV(RAND(),Inputs!$D$39,Inputs!$C$39)))-'Year Schedule'!$K$20+'Year Schedule'!$L$20)</f>
        <v>#VALUE!</v>
      </c>
      <c r="T372" s="0" t="e">
        <f aca="true">MAX(0,S372*(1+(_xlfn.NORM.INV(RAND(),Inputs!$D$39,Inputs!$C$39)))-'Year Schedule'!$K$21+'Year Schedule'!$L$21)</f>
        <v>#VALUE!</v>
      </c>
      <c r="U372" s="0" t="e">
        <f aca="true">MAX(0,T372*(1+(_xlfn.NORM.INV(RAND(),Inputs!$D$39,Inputs!$C$39)))-'Year Schedule'!$K$22+'Year Schedule'!$L$22)</f>
        <v>#VALUE!</v>
      </c>
      <c r="V372" s="0" t="e">
        <f aca="true">MAX(0,U372*(1+(_xlfn.NORM.INV(RAND(),Inputs!$D$39,Inputs!$C$39)))-'Year Schedule'!$K$23+'Year Schedule'!$L$23)</f>
        <v>#VALUE!</v>
      </c>
      <c r="W372" s="0" t="e">
        <f aca="true">MAX(0,V372*(1+(_xlfn.NORM.INV(RAND(),Inputs!$D$39,Inputs!$C$39)))-'Year Schedule'!$K$24+'Year Schedule'!$L$24)</f>
        <v>#VALUE!</v>
      </c>
      <c r="X372" s="0" t="e">
        <f aca="true">MAX(0,W372*(1+(_xlfn.NORM.INV(RAND(),Inputs!$D$39,Inputs!$C$39)))-'Year Schedule'!$K$25+'Year Schedule'!$L$25)</f>
        <v>#VALUE!</v>
      </c>
      <c r="Y372" s="0" t="e">
        <f aca="true">MAX(0,X372*(1+(_xlfn.NORM.INV(RAND(),Inputs!$D$39,Inputs!$C$39)))-'Year Schedule'!$K$26+'Year Schedule'!$L$26)</f>
        <v>#VALUE!</v>
      </c>
      <c r="Z372" s="0" t="e">
        <f aca="true">MAX(0,Y372*(1+(_xlfn.NORM.INV(RAND(),Inputs!$D$39,Inputs!$C$39)))-'Year Schedule'!$K$27+'Year Schedule'!$L$27)</f>
        <v>#VALUE!</v>
      </c>
      <c r="AA372" s="0" t="e">
        <f aca="true">MAX(0,Z372*(1+(_xlfn.NORM.INV(RAND(),Inputs!$D$39,Inputs!$C$39)))-'Year Schedule'!$K$28+'Year Schedule'!$L$28)</f>
        <v>#VALUE!</v>
      </c>
      <c r="AB372" s="0" t="e">
        <f aca="true">MAX(0,AA372*(1+(_xlfn.NORM.INV(RAND(),Inputs!$D$39,Inputs!$C$39)))-'Year Schedule'!$K$29+'Year Schedule'!$L$29)</f>
        <v>#VALUE!</v>
      </c>
      <c r="AC372" s="0" t="e">
        <f aca="true">MAX(0,AB372*(1+(_xlfn.NORM.INV(RAND(),Inputs!$D$39,Inputs!$C$39)))-'Year Schedule'!$K$30+'Year Schedule'!$L$30)</f>
        <v>#VALUE!</v>
      </c>
      <c r="AD372" s="0" t="e">
        <f aca="true">MAX(0,AC372*(1+(_xlfn.NORM.INV(RAND(),Inputs!$D$39,Inputs!$C$39)))-'Year Schedule'!$K$31+'Year Schedule'!$L$31)</f>
        <v>#VALUE!</v>
      </c>
      <c r="AE372" s="0" t="e">
        <f aca="true">MAX(0,AD372*(1+(_xlfn.NORM.INV(RAND(),Inputs!$D$39,Inputs!$C$39)))-'Year Schedule'!$K$32+'Year Schedule'!$L$32)</f>
        <v>#VALUE!</v>
      </c>
      <c r="AF372" s="0" t="e">
        <f aca="true">MAX(0,AE372*(1+(_xlfn.NORM.INV(RAND(),Inputs!$D$39,Inputs!$C$39)))-'Year Schedule'!$K$33+'Year Schedule'!$L$33)</f>
        <v>#VALUE!</v>
      </c>
      <c r="AG372" s="0" t="e">
        <f aca="true">MAX(0,AF372*(1+(_xlfn.NORM.INV(RAND(),Inputs!$D$39,Inputs!$C$39)))-'Year Schedule'!$K$34+'Year Schedule'!$L$34)</f>
        <v>#VALUE!</v>
      </c>
      <c r="AH372" s="0" t="e">
        <f aca="true">MAX(0,AG372*(1+(_xlfn.NORM.INV(RAND(),Inputs!$D$39,Inputs!$C$39)))-'Year Schedule'!$K$35+'Year Schedule'!$L$35)</f>
        <v>#VALUE!</v>
      </c>
      <c r="AI372" s="0" t="e">
        <f aca="true">MAX(0,AH372*(1+(_xlfn.NORM.INV(RAND(),Inputs!$D$39,Inputs!$C$39)))-'Year Schedule'!$K$36+'Year Schedule'!$L$36)</f>
        <v>#VALUE!</v>
      </c>
      <c r="AJ372" s="0" t="e">
        <f aca="true">MAX(0,AI372*(1+(_xlfn.NORM.INV(RAND(),Inputs!$D$39,Inputs!$C$39)))-'Year Schedule'!$K$37+'Year Schedule'!$L$37)</f>
        <v>#VALUE!</v>
      </c>
      <c r="AK372" s="0" t="e">
        <f aca="true">MAX(0,AJ372*(1+(_xlfn.NORM.INV(RAND(),Inputs!$D$39,Inputs!$C$39)))-'Year Schedule'!$K$38+'Year Schedule'!$L$38)</f>
        <v>#VALUE!</v>
      </c>
      <c r="AL372" s="0" t="e">
        <f aca="true">MAX(0,AK372*(1+(_xlfn.NORM.INV(RAND(),Inputs!$D$39,Inputs!$C$39)))-'Year Schedule'!$K$39+'Year Schedule'!$L$39)</f>
        <v>#VALUE!</v>
      </c>
      <c r="AM372" s="0" t="e">
        <f aca="true">MAX(0,AL372*(1+(_xlfn.NORM.INV(RAND(),Inputs!$D$39,Inputs!$C$39)))-'Year Schedule'!$K$40+'Year Schedule'!$L$40)</f>
        <v>#VALUE!</v>
      </c>
      <c r="AN372" s="0" t="e">
        <f aca="true">MAX(0,AM372*(1+(_xlfn.NORM.INV(RAND(),Inputs!$D$39,Inputs!$C$39)))-'Year Schedule'!$K$41+'Year Schedule'!$L$41)</f>
        <v>#VALUE!</v>
      </c>
      <c r="AO372" s="0" t="e">
        <f aca="true">MAX(0,AN372*(1+(_xlfn.NORM.INV(RAND(),Inputs!$D$39,Inputs!$C$39)))-'Year Schedule'!$K$42+'Year Schedule'!$L$42)</f>
        <v>#VALUE!</v>
      </c>
      <c r="AP372" s="0" t="e">
        <f aca="true">MAX(0,AO372*(1+(_xlfn.NORM.INV(RAND(),Inputs!$D$39,Inputs!$C$39)))-'Year Schedule'!$K$43+'Year Schedule'!$L$43)</f>
        <v>#VALUE!</v>
      </c>
      <c r="AQ372" s="0" t="e">
        <f aca="true">MAX(0,AP372*(1+(_xlfn.NORM.INV(RAND(),Inputs!$D$39,Inputs!$C$39)))-'Year Schedule'!$K$44+'Year Schedule'!$L$44)</f>
        <v>#VALUE!</v>
      </c>
      <c r="AR372" s="0" t="e">
        <f aca="true">MAX(0,AQ372*(1+(_xlfn.NORM.INV(RAND(),Inputs!$D$39,Inputs!$C$39)))-'Year Schedule'!$K$45+'Year Schedule'!$L$45)</f>
        <v>#VALUE!</v>
      </c>
      <c r="AS372" s="0" t="e">
        <f aca="true">MAX(0,AR372*(1+(_xlfn.NORM.INV(RAND(),Inputs!$D$39,Inputs!$C$39)))-'Year Schedule'!$K$46+'Year Schedule'!$L$46)</f>
        <v>#VALUE!</v>
      </c>
      <c r="AT372" s="0" t="e">
        <f aca="true">MAX(0,AS372*(1+(_xlfn.NORM.INV(RAND(),Inputs!$D$39,Inputs!$C$39)))-'Year Schedule'!$K$47+'Year Schedule'!$L$47)</f>
        <v>#VALUE!</v>
      </c>
      <c r="AU372" s="0" t="e">
        <f aca="true">MAX(0,AT372*(1+(_xlfn.NORM.INV(RAND(),Inputs!$D$39,Inputs!$C$39)))-'Year Schedule'!$K$48+'Year Schedule'!$L$48)</f>
        <v>#VALUE!</v>
      </c>
      <c r="AV372" s="0" t="e">
        <f aca="true">MAX(0,AU372*(1+(_xlfn.NORM.INV(RAND(),Inputs!$D$39,Inputs!$C$39)))-'Year Schedule'!$K$49+'Year Schedule'!$L$49)</f>
        <v>#VALUE!</v>
      </c>
      <c r="AW372" s="0" t="e">
        <f aca="true">MAX(0,AV372*(1+(_xlfn.NORM.INV(RAND(),Inputs!$D$39,Inputs!$C$39)))-'Year Schedule'!$K$50+'Year Schedule'!$L$50)</f>
        <v>#VALUE!</v>
      </c>
      <c r="AX372" s="0" t="e">
        <f aca="true">MAX(0,AW372*(1+(_xlfn.NORM.INV(RAND(),Inputs!$D$39,Inputs!$C$39)))-'Year Schedule'!$K$51+'Year Schedule'!$L$51)</f>
        <v>#VALUE!</v>
      </c>
      <c r="AY372" s="0" t="e">
        <f aca="true">MAX(0,AX372*(1+(_xlfn.NORM.INV(RAND(),Inputs!$D$39,Inputs!$C$39)))-'Year Schedule'!$K$52+'Year Schedule'!$L$52)</f>
        <v>#VALUE!</v>
      </c>
      <c r="AZ372" s="0" t="e">
        <f aca="true">MAX(0,AY372*(1+(_xlfn.NORM.INV(RAND(),Inputs!$D$39,Inputs!$C$39)))-'Year Schedule'!$K$53+'Year Schedule'!$L$53)</f>
        <v>#VALUE!</v>
      </c>
      <c r="BA372" s="0" t="e">
        <f aca="false">INDEX(C372:AZ372,1,Inputs!$C$6)</f>
        <v>#VALUE!</v>
      </c>
      <c r="BB372" s="0" t="n">
        <f aca="false">IFERROR(EXP(SUMPRODUCT(LN((C372:INDEX(C372:AZ372,1,Inputs!$C$6)+$C$1004:INDEX($C$1004:$AZ$1004,1,Inputs!$C$6))/B372:INDEX(B372:AY372,1,Inputs!$C$6)))/Inputs!$C$6)-1,-1)</f>
        <v>-1</v>
      </c>
    </row>
    <row r="373" customFormat="false" ht="15" hidden="false" customHeight="true" outlineLevel="0" collapsed="false">
      <c r="A373" s="0" t="n">
        <v>371</v>
      </c>
      <c r="B373" s="177" t="n">
        <f aca="false">Inputs!$C$38</f>
        <v>0</v>
      </c>
      <c r="C373" s="0" t="e">
        <f aca="true">MAX(0,B373*(1+(_xlfn.NORM.INV(RAND(),Inputs!$D$39,Inputs!$C$39)))-'Year Schedule'!$K$4+'Year Schedule'!$L$4)</f>
        <v>#VALUE!</v>
      </c>
      <c r="D373" s="0" t="e">
        <f aca="true">MAX(0,C373*(1+(_xlfn.NORM.INV(RAND(),Inputs!$D$39,Inputs!$C$39)))-'Year Schedule'!$K$5+'Year Schedule'!$L$5)</f>
        <v>#VALUE!</v>
      </c>
      <c r="E373" s="0" t="e">
        <f aca="true">MAX(0,D373*(1+(_xlfn.NORM.INV(RAND(),Inputs!$D$39,Inputs!$C$39)))-'Year Schedule'!$K$6+'Year Schedule'!$L$6)</f>
        <v>#VALUE!</v>
      </c>
      <c r="F373" s="0" t="e">
        <f aca="true">MAX(0,E373*(1+(_xlfn.NORM.INV(RAND(),Inputs!$D$39,Inputs!$C$39)))-'Year Schedule'!$K$7+'Year Schedule'!$L$7)</f>
        <v>#VALUE!</v>
      </c>
      <c r="G373" s="0" t="e">
        <f aca="true">MAX(0,F373*(1+(_xlfn.NORM.INV(RAND(),Inputs!$D$39,Inputs!$C$39)))-'Year Schedule'!$K$8+'Year Schedule'!$L$8)</f>
        <v>#VALUE!</v>
      </c>
      <c r="H373" s="0" t="e">
        <f aca="true">MAX(0,G373*(1+(_xlfn.NORM.INV(RAND(),Inputs!$D$39,Inputs!$C$39)))-'Year Schedule'!$K$9+'Year Schedule'!$L$9)</f>
        <v>#VALUE!</v>
      </c>
      <c r="I373" s="0" t="e">
        <f aca="true">MAX(0,H373*(1+(_xlfn.NORM.INV(RAND(),Inputs!$D$39,Inputs!$C$39)))-'Year Schedule'!$K$10+'Year Schedule'!$L$10)</f>
        <v>#VALUE!</v>
      </c>
      <c r="J373" s="0" t="e">
        <f aca="true">MAX(0,I373*(1+(_xlfn.NORM.INV(RAND(),Inputs!$D$39,Inputs!$C$39)))-'Year Schedule'!$K$11+'Year Schedule'!$L$11)</f>
        <v>#VALUE!</v>
      </c>
      <c r="K373" s="0" t="e">
        <f aca="true">MAX(0,J373*(1+(_xlfn.NORM.INV(RAND(),Inputs!$D$39,Inputs!$C$39)))-'Year Schedule'!$K$12+'Year Schedule'!$L$12)</f>
        <v>#VALUE!</v>
      </c>
      <c r="L373" s="0" t="e">
        <f aca="true">MAX(0,K373*(1+(_xlfn.NORM.INV(RAND(),Inputs!$D$39,Inputs!$C$39)))-'Year Schedule'!$K$13+'Year Schedule'!$L$13)</f>
        <v>#VALUE!</v>
      </c>
      <c r="M373" s="0" t="e">
        <f aca="true">MAX(0,L373*(1+(_xlfn.NORM.INV(RAND(),Inputs!$D$39,Inputs!$C$39)))-'Year Schedule'!$K$14+'Year Schedule'!$L$14)</f>
        <v>#VALUE!</v>
      </c>
      <c r="N373" s="0" t="e">
        <f aca="true">MAX(0,M373*(1+(_xlfn.NORM.INV(RAND(),Inputs!$D$39,Inputs!$C$39)))-'Year Schedule'!$K$15+'Year Schedule'!$L$15)</f>
        <v>#VALUE!</v>
      </c>
      <c r="O373" s="0" t="e">
        <f aca="true">MAX(0,N373*(1+(_xlfn.NORM.INV(RAND(),Inputs!$D$39,Inputs!$C$39)))-'Year Schedule'!$K$16+'Year Schedule'!$L$16)</f>
        <v>#VALUE!</v>
      </c>
      <c r="P373" s="0" t="e">
        <f aca="true">MAX(0,O373*(1+(_xlfn.NORM.INV(RAND(),Inputs!$D$39,Inputs!$C$39)))-'Year Schedule'!$K$17+'Year Schedule'!$L$17)</f>
        <v>#VALUE!</v>
      </c>
      <c r="Q373" s="0" t="e">
        <f aca="true">MAX(0,P373*(1+(_xlfn.NORM.INV(RAND(),Inputs!$D$39,Inputs!$C$39)))-'Year Schedule'!$K$18+'Year Schedule'!$L$18)</f>
        <v>#VALUE!</v>
      </c>
      <c r="R373" s="0" t="e">
        <f aca="true">MAX(0,Q373*(1+(_xlfn.NORM.INV(RAND(),Inputs!$D$39,Inputs!$C$39)))-'Year Schedule'!$K$19+'Year Schedule'!$L$19)</f>
        <v>#VALUE!</v>
      </c>
      <c r="S373" s="0" t="e">
        <f aca="true">MAX(0,R373*(1+(_xlfn.NORM.INV(RAND(),Inputs!$D$39,Inputs!$C$39)))-'Year Schedule'!$K$20+'Year Schedule'!$L$20)</f>
        <v>#VALUE!</v>
      </c>
      <c r="T373" s="0" t="e">
        <f aca="true">MAX(0,S373*(1+(_xlfn.NORM.INV(RAND(),Inputs!$D$39,Inputs!$C$39)))-'Year Schedule'!$K$21+'Year Schedule'!$L$21)</f>
        <v>#VALUE!</v>
      </c>
      <c r="U373" s="0" t="e">
        <f aca="true">MAX(0,T373*(1+(_xlfn.NORM.INV(RAND(),Inputs!$D$39,Inputs!$C$39)))-'Year Schedule'!$K$22+'Year Schedule'!$L$22)</f>
        <v>#VALUE!</v>
      </c>
      <c r="V373" s="0" t="e">
        <f aca="true">MAX(0,U373*(1+(_xlfn.NORM.INV(RAND(),Inputs!$D$39,Inputs!$C$39)))-'Year Schedule'!$K$23+'Year Schedule'!$L$23)</f>
        <v>#VALUE!</v>
      </c>
      <c r="W373" s="0" t="e">
        <f aca="true">MAX(0,V373*(1+(_xlfn.NORM.INV(RAND(),Inputs!$D$39,Inputs!$C$39)))-'Year Schedule'!$K$24+'Year Schedule'!$L$24)</f>
        <v>#VALUE!</v>
      </c>
      <c r="X373" s="0" t="e">
        <f aca="true">MAX(0,W373*(1+(_xlfn.NORM.INV(RAND(),Inputs!$D$39,Inputs!$C$39)))-'Year Schedule'!$K$25+'Year Schedule'!$L$25)</f>
        <v>#VALUE!</v>
      </c>
      <c r="Y373" s="0" t="e">
        <f aca="true">MAX(0,X373*(1+(_xlfn.NORM.INV(RAND(),Inputs!$D$39,Inputs!$C$39)))-'Year Schedule'!$K$26+'Year Schedule'!$L$26)</f>
        <v>#VALUE!</v>
      </c>
      <c r="Z373" s="0" t="e">
        <f aca="true">MAX(0,Y373*(1+(_xlfn.NORM.INV(RAND(),Inputs!$D$39,Inputs!$C$39)))-'Year Schedule'!$K$27+'Year Schedule'!$L$27)</f>
        <v>#VALUE!</v>
      </c>
      <c r="AA373" s="0" t="e">
        <f aca="true">MAX(0,Z373*(1+(_xlfn.NORM.INV(RAND(),Inputs!$D$39,Inputs!$C$39)))-'Year Schedule'!$K$28+'Year Schedule'!$L$28)</f>
        <v>#VALUE!</v>
      </c>
      <c r="AB373" s="0" t="e">
        <f aca="true">MAX(0,AA373*(1+(_xlfn.NORM.INV(RAND(),Inputs!$D$39,Inputs!$C$39)))-'Year Schedule'!$K$29+'Year Schedule'!$L$29)</f>
        <v>#VALUE!</v>
      </c>
      <c r="AC373" s="0" t="e">
        <f aca="true">MAX(0,AB373*(1+(_xlfn.NORM.INV(RAND(),Inputs!$D$39,Inputs!$C$39)))-'Year Schedule'!$K$30+'Year Schedule'!$L$30)</f>
        <v>#VALUE!</v>
      </c>
      <c r="AD373" s="0" t="e">
        <f aca="true">MAX(0,AC373*(1+(_xlfn.NORM.INV(RAND(),Inputs!$D$39,Inputs!$C$39)))-'Year Schedule'!$K$31+'Year Schedule'!$L$31)</f>
        <v>#VALUE!</v>
      </c>
      <c r="AE373" s="0" t="e">
        <f aca="true">MAX(0,AD373*(1+(_xlfn.NORM.INV(RAND(),Inputs!$D$39,Inputs!$C$39)))-'Year Schedule'!$K$32+'Year Schedule'!$L$32)</f>
        <v>#VALUE!</v>
      </c>
      <c r="AF373" s="0" t="e">
        <f aca="true">MAX(0,AE373*(1+(_xlfn.NORM.INV(RAND(),Inputs!$D$39,Inputs!$C$39)))-'Year Schedule'!$K$33+'Year Schedule'!$L$33)</f>
        <v>#VALUE!</v>
      </c>
      <c r="AG373" s="0" t="e">
        <f aca="true">MAX(0,AF373*(1+(_xlfn.NORM.INV(RAND(),Inputs!$D$39,Inputs!$C$39)))-'Year Schedule'!$K$34+'Year Schedule'!$L$34)</f>
        <v>#VALUE!</v>
      </c>
      <c r="AH373" s="0" t="e">
        <f aca="true">MAX(0,AG373*(1+(_xlfn.NORM.INV(RAND(),Inputs!$D$39,Inputs!$C$39)))-'Year Schedule'!$K$35+'Year Schedule'!$L$35)</f>
        <v>#VALUE!</v>
      </c>
      <c r="AI373" s="0" t="e">
        <f aca="true">MAX(0,AH373*(1+(_xlfn.NORM.INV(RAND(),Inputs!$D$39,Inputs!$C$39)))-'Year Schedule'!$K$36+'Year Schedule'!$L$36)</f>
        <v>#VALUE!</v>
      </c>
      <c r="AJ373" s="0" t="e">
        <f aca="true">MAX(0,AI373*(1+(_xlfn.NORM.INV(RAND(),Inputs!$D$39,Inputs!$C$39)))-'Year Schedule'!$K$37+'Year Schedule'!$L$37)</f>
        <v>#VALUE!</v>
      </c>
      <c r="AK373" s="0" t="e">
        <f aca="true">MAX(0,AJ373*(1+(_xlfn.NORM.INV(RAND(),Inputs!$D$39,Inputs!$C$39)))-'Year Schedule'!$K$38+'Year Schedule'!$L$38)</f>
        <v>#VALUE!</v>
      </c>
      <c r="AL373" s="0" t="e">
        <f aca="true">MAX(0,AK373*(1+(_xlfn.NORM.INV(RAND(),Inputs!$D$39,Inputs!$C$39)))-'Year Schedule'!$K$39+'Year Schedule'!$L$39)</f>
        <v>#VALUE!</v>
      </c>
      <c r="AM373" s="0" t="e">
        <f aca="true">MAX(0,AL373*(1+(_xlfn.NORM.INV(RAND(),Inputs!$D$39,Inputs!$C$39)))-'Year Schedule'!$K$40+'Year Schedule'!$L$40)</f>
        <v>#VALUE!</v>
      </c>
      <c r="AN373" s="0" t="e">
        <f aca="true">MAX(0,AM373*(1+(_xlfn.NORM.INV(RAND(),Inputs!$D$39,Inputs!$C$39)))-'Year Schedule'!$K$41+'Year Schedule'!$L$41)</f>
        <v>#VALUE!</v>
      </c>
      <c r="AO373" s="0" t="e">
        <f aca="true">MAX(0,AN373*(1+(_xlfn.NORM.INV(RAND(),Inputs!$D$39,Inputs!$C$39)))-'Year Schedule'!$K$42+'Year Schedule'!$L$42)</f>
        <v>#VALUE!</v>
      </c>
      <c r="AP373" s="0" t="e">
        <f aca="true">MAX(0,AO373*(1+(_xlfn.NORM.INV(RAND(),Inputs!$D$39,Inputs!$C$39)))-'Year Schedule'!$K$43+'Year Schedule'!$L$43)</f>
        <v>#VALUE!</v>
      </c>
      <c r="AQ373" s="0" t="e">
        <f aca="true">MAX(0,AP373*(1+(_xlfn.NORM.INV(RAND(),Inputs!$D$39,Inputs!$C$39)))-'Year Schedule'!$K$44+'Year Schedule'!$L$44)</f>
        <v>#VALUE!</v>
      </c>
      <c r="AR373" s="0" t="e">
        <f aca="true">MAX(0,AQ373*(1+(_xlfn.NORM.INV(RAND(),Inputs!$D$39,Inputs!$C$39)))-'Year Schedule'!$K$45+'Year Schedule'!$L$45)</f>
        <v>#VALUE!</v>
      </c>
      <c r="AS373" s="0" t="e">
        <f aca="true">MAX(0,AR373*(1+(_xlfn.NORM.INV(RAND(),Inputs!$D$39,Inputs!$C$39)))-'Year Schedule'!$K$46+'Year Schedule'!$L$46)</f>
        <v>#VALUE!</v>
      </c>
      <c r="AT373" s="0" t="e">
        <f aca="true">MAX(0,AS373*(1+(_xlfn.NORM.INV(RAND(),Inputs!$D$39,Inputs!$C$39)))-'Year Schedule'!$K$47+'Year Schedule'!$L$47)</f>
        <v>#VALUE!</v>
      </c>
      <c r="AU373" s="0" t="e">
        <f aca="true">MAX(0,AT373*(1+(_xlfn.NORM.INV(RAND(),Inputs!$D$39,Inputs!$C$39)))-'Year Schedule'!$K$48+'Year Schedule'!$L$48)</f>
        <v>#VALUE!</v>
      </c>
      <c r="AV373" s="0" t="e">
        <f aca="true">MAX(0,AU373*(1+(_xlfn.NORM.INV(RAND(),Inputs!$D$39,Inputs!$C$39)))-'Year Schedule'!$K$49+'Year Schedule'!$L$49)</f>
        <v>#VALUE!</v>
      </c>
      <c r="AW373" s="0" t="e">
        <f aca="true">MAX(0,AV373*(1+(_xlfn.NORM.INV(RAND(),Inputs!$D$39,Inputs!$C$39)))-'Year Schedule'!$K$50+'Year Schedule'!$L$50)</f>
        <v>#VALUE!</v>
      </c>
      <c r="AX373" s="0" t="e">
        <f aca="true">MAX(0,AW373*(1+(_xlfn.NORM.INV(RAND(),Inputs!$D$39,Inputs!$C$39)))-'Year Schedule'!$K$51+'Year Schedule'!$L$51)</f>
        <v>#VALUE!</v>
      </c>
      <c r="AY373" s="0" t="e">
        <f aca="true">MAX(0,AX373*(1+(_xlfn.NORM.INV(RAND(),Inputs!$D$39,Inputs!$C$39)))-'Year Schedule'!$K$52+'Year Schedule'!$L$52)</f>
        <v>#VALUE!</v>
      </c>
      <c r="AZ373" s="0" t="e">
        <f aca="true">MAX(0,AY373*(1+(_xlfn.NORM.INV(RAND(),Inputs!$D$39,Inputs!$C$39)))-'Year Schedule'!$K$53+'Year Schedule'!$L$53)</f>
        <v>#VALUE!</v>
      </c>
      <c r="BA373" s="0" t="e">
        <f aca="false">INDEX(C373:AZ373,1,Inputs!$C$6)</f>
        <v>#VALUE!</v>
      </c>
      <c r="BB373" s="0" t="n">
        <f aca="false">IFERROR(EXP(SUMPRODUCT(LN((C373:INDEX(C373:AZ373,1,Inputs!$C$6)+$C$1004:INDEX($C$1004:$AZ$1004,1,Inputs!$C$6))/B373:INDEX(B373:AY373,1,Inputs!$C$6)))/Inputs!$C$6)-1,-1)</f>
        <v>-1</v>
      </c>
    </row>
    <row r="374" customFormat="false" ht="15" hidden="false" customHeight="true" outlineLevel="0" collapsed="false">
      <c r="A374" s="0" t="n">
        <v>372</v>
      </c>
      <c r="B374" s="177" t="n">
        <f aca="false">Inputs!$C$38</f>
        <v>0</v>
      </c>
      <c r="C374" s="0" t="e">
        <f aca="true">MAX(0,B374*(1+(_xlfn.NORM.INV(RAND(),Inputs!$D$39,Inputs!$C$39)))-'Year Schedule'!$K$4+'Year Schedule'!$L$4)</f>
        <v>#VALUE!</v>
      </c>
      <c r="D374" s="0" t="e">
        <f aca="true">MAX(0,C374*(1+(_xlfn.NORM.INV(RAND(),Inputs!$D$39,Inputs!$C$39)))-'Year Schedule'!$K$5+'Year Schedule'!$L$5)</f>
        <v>#VALUE!</v>
      </c>
      <c r="E374" s="0" t="e">
        <f aca="true">MAX(0,D374*(1+(_xlfn.NORM.INV(RAND(),Inputs!$D$39,Inputs!$C$39)))-'Year Schedule'!$K$6+'Year Schedule'!$L$6)</f>
        <v>#VALUE!</v>
      </c>
      <c r="F374" s="0" t="e">
        <f aca="true">MAX(0,E374*(1+(_xlfn.NORM.INV(RAND(),Inputs!$D$39,Inputs!$C$39)))-'Year Schedule'!$K$7+'Year Schedule'!$L$7)</f>
        <v>#VALUE!</v>
      </c>
      <c r="G374" s="0" t="e">
        <f aca="true">MAX(0,F374*(1+(_xlfn.NORM.INV(RAND(),Inputs!$D$39,Inputs!$C$39)))-'Year Schedule'!$K$8+'Year Schedule'!$L$8)</f>
        <v>#VALUE!</v>
      </c>
      <c r="H374" s="0" t="e">
        <f aca="true">MAX(0,G374*(1+(_xlfn.NORM.INV(RAND(),Inputs!$D$39,Inputs!$C$39)))-'Year Schedule'!$K$9+'Year Schedule'!$L$9)</f>
        <v>#VALUE!</v>
      </c>
      <c r="I374" s="0" t="e">
        <f aca="true">MAX(0,H374*(1+(_xlfn.NORM.INV(RAND(),Inputs!$D$39,Inputs!$C$39)))-'Year Schedule'!$K$10+'Year Schedule'!$L$10)</f>
        <v>#VALUE!</v>
      </c>
      <c r="J374" s="0" t="e">
        <f aca="true">MAX(0,I374*(1+(_xlfn.NORM.INV(RAND(),Inputs!$D$39,Inputs!$C$39)))-'Year Schedule'!$K$11+'Year Schedule'!$L$11)</f>
        <v>#VALUE!</v>
      </c>
      <c r="K374" s="0" t="e">
        <f aca="true">MAX(0,J374*(1+(_xlfn.NORM.INV(RAND(),Inputs!$D$39,Inputs!$C$39)))-'Year Schedule'!$K$12+'Year Schedule'!$L$12)</f>
        <v>#VALUE!</v>
      </c>
      <c r="L374" s="0" t="e">
        <f aca="true">MAX(0,K374*(1+(_xlfn.NORM.INV(RAND(),Inputs!$D$39,Inputs!$C$39)))-'Year Schedule'!$K$13+'Year Schedule'!$L$13)</f>
        <v>#VALUE!</v>
      </c>
      <c r="M374" s="0" t="e">
        <f aca="true">MAX(0,L374*(1+(_xlfn.NORM.INV(RAND(),Inputs!$D$39,Inputs!$C$39)))-'Year Schedule'!$K$14+'Year Schedule'!$L$14)</f>
        <v>#VALUE!</v>
      </c>
      <c r="N374" s="0" t="e">
        <f aca="true">MAX(0,M374*(1+(_xlfn.NORM.INV(RAND(),Inputs!$D$39,Inputs!$C$39)))-'Year Schedule'!$K$15+'Year Schedule'!$L$15)</f>
        <v>#VALUE!</v>
      </c>
      <c r="O374" s="0" t="e">
        <f aca="true">MAX(0,N374*(1+(_xlfn.NORM.INV(RAND(),Inputs!$D$39,Inputs!$C$39)))-'Year Schedule'!$K$16+'Year Schedule'!$L$16)</f>
        <v>#VALUE!</v>
      </c>
      <c r="P374" s="0" t="e">
        <f aca="true">MAX(0,O374*(1+(_xlfn.NORM.INV(RAND(),Inputs!$D$39,Inputs!$C$39)))-'Year Schedule'!$K$17+'Year Schedule'!$L$17)</f>
        <v>#VALUE!</v>
      </c>
      <c r="Q374" s="0" t="e">
        <f aca="true">MAX(0,P374*(1+(_xlfn.NORM.INV(RAND(),Inputs!$D$39,Inputs!$C$39)))-'Year Schedule'!$K$18+'Year Schedule'!$L$18)</f>
        <v>#VALUE!</v>
      </c>
      <c r="R374" s="0" t="e">
        <f aca="true">MAX(0,Q374*(1+(_xlfn.NORM.INV(RAND(),Inputs!$D$39,Inputs!$C$39)))-'Year Schedule'!$K$19+'Year Schedule'!$L$19)</f>
        <v>#VALUE!</v>
      </c>
      <c r="S374" s="0" t="e">
        <f aca="true">MAX(0,R374*(1+(_xlfn.NORM.INV(RAND(),Inputs!$D$39,Inputs!$C$39)))-'Year Schedule'!$K$20+'Year Schedule'!$L$20)</f>
        <v>#VALUE!</v>
      </c>
      <c r="T374" s="0" t="e">
        <f aca="true">MAX(0,S374*(1+(_xlfn.NORM.INV(RAND(),Inputs!$D$39,Inputs!$C$39)))-'Year Schedule'!$K$21+'Year Schedule'!$L$21)</f>
        <v>#VALUE!</v>
      </c>
      <c r="U374" s="0" t="e">
        <f aca="true">MAX(0,T374*(1+(_xlfn.NORM.INV(RAND(),Inputs!$D$39,Inputs!$C$39)))-'Year Schedule'!$K$22+'Year Schedule'!$L$22)</f>
        <v>#VALUE!</v>
      </c>
      <c r="V374" s="0" t="e">
        <f aca="true">MAX(0,U374*(1+(_xlfn.NORM.INV(RAND(),Inputs!$D$39,Inputs!$C$39)))-'Year Schedule'!$K$23+'Year Schedule'!$L$23)</f>
        <v>#VALUE!</v>
      </c>
      <c r="W374" s="0" t="e">
        <f aca="true">MAX(0,V374*(1+(_xlfn.NORM.INV(RAND(),Inputs!$D$39,Inputs!$C$39)))-'Year Schedule'!$K$24+'Year Schedule'!$L$24)</f>
        <v>#VALUE!</v>
      </c>
      <c r="X374" s="0" t="e">
        <f aca="true">MAX(0,W374*(1+(_xlfn.NORM.INV(RAND(),Inputs!$D$39,Inputs!$C$39)))-'Year Schedule'!$K$25+'Year Schedule'!$L$25)</f>
        <v>#VALUE!</v>
      </c>
      <c r="Y374" s="0" t="e">
        <f aca="true">MAX(0,X374*(1+(_xlfn.NORM.INV(RAND(),Inputs!$D$39,Inputs!$C$39)))-'Year Schedule'!$K$26+'Year Schedule'!$L$26)</f>
        <v>#VALUE!</v>
      </c>
      <c r="Z374" s="0" t="e">
        <f aca="true">MAX(0,Y374*(1+(_xlfn.NORM.INV(RAND(),Inputs!$D$39,Inputs!$C$39)))-'Year Schedule'!$K$27+'Year Schedule'!$L$27)</f>
        <v>#VALUE!</v>
      </c>
      <c r="AA374" s="0" t="e">
        <f aca="true">MAX(0,Z374*(1+(_xlfn.NORM.INV(RAND(),Inputs!$D$39,Inputs!$C$39)))-'Year Schedule'!$K$28+'Year Schedule'!$L$28)</f>
        <v>#VALUE!</v>
      </c>
      <c r="AB374" s="0" t="e">
        <f aca="true">MAX(0,AA374*(1+(_xlfn.NORM.INV(RAND(),Inputs!$D$39,Inputs!$C$39)))-'Year Schedule'!$K$29+'Year Schedule'!$L$29)</f>
        <v>#VALUE!</v>
      </c>
      <c r="AC374" s="0" t="e">
        <f aca="true">MAX(0,AB374*(1+(_xlfn.NORM.INV(RAND(),Inputs!$D$39,Inputs!$C$39)))-'Year Schedule'!$K$30+'Year Schedule'!$L$30)</f>
        <v>#VALUE!</v>
      </c>
      <c r="AD374" s="0" t="e">
        <f aca="true">MAX(0,AC374*(1+(_xlfn.NORM.INV(RAND(),Inputs!$D$39,Inputs!$C$39)))-'Year Schedule'!$K$31+'Year Schedule'!$L$31)</f>
        <v>#VALUE!</v>
      </c>
      <c r="AE374" s="0" t="e">
        <f aca="true">MAX(0,AD374*(1+(_xlfn.NORM.INV(RAND(),Inputs!$D$39,Inputs!$C$39)))-'Year Schedule'!$K$32+'Year Schedule'!$L$32)</f>
        <v>#VALUE!</v>
      </c>
      <c r="AF374" s="0" t="e">
        <f aca="true">MAX(0,AE374*(1+(_xlfn.NORM.INV(RAND(),Inputs!$D$39,Inputs!$C$39)))-'Year Schedule'!$K$33+'Year Schedule'!$L$33)</f>
        <v>#VALUE!</v>
      </c>
      <c r="AG374" s="0" t="e">
        <f aca="true">MAX(0,AF374*(1+(_xlfn.NORM.INV(RAND(),Inputs!$D$39,Inputs!$C$39)))-'Year Schedule'!$K$34+'Year Schedule'!$L$34)</f>
        <v>#VALUE!</v>
      </c>
      <c r="AH374" s="0" t="e">
        <f aca="true">MAX(0,AG374*(1+(_xlfn.NORM.INV(RAND(),Inputs!$D$39,Inputs!$C$39)))-'Year Schedule'!$K$35+'Year Schedule'!$L$35)</f>
        <v>#VALUE!</v>
      </c>
      <c r="AI374" s="0" t="e">
        <f aca="true">MAX(0,AH374*(1+(_xlfn.NORM.INV(RAND(),Inputs!$D$39,Inputs!$C$39)))-'Year Schedule'!$K$36+'Year Schedule'!$L$36)</f>
        <v>#VALUE!</v>
      </c>
      <c r="AJ374" s="0" t="e">
        <f aca="true">MAX(0,AI374*(1+(_xlfn.NORM.INV(RAND(),Inputs!$D$39,Inputs!$C$39)))-'Year Schedule'!$K$37+'Year Schedule'!$L$37)</f>
        <v>#VALUE!</v>
      </c>
      <c r="AK374" s="0" t="e">
        <f aca="true">MAX(0,AJ374*(1+(_xlfn.NORM.INV(RAND(),Inputs!$D$39,Inputs!$C$39)))-'Year Schedule'!$K$38+'Year Schedule'!$L$38)</f>
        <v>#VALUE!</v>
      </c>
      <c r="AL374" s="0" t="e">
        <f aca="true">MAX(0,AK374*(1+(_xlfn.NORM.INV(RAND(),Inputs!$D$39,Inputs!$C$39)))-'Year Schedule'!$K$39+'Year Schedule'!$L$39)</f>
        <v>#VALUE!</v>
      </c>
      <c r="AM374" s="0" t="e">
        <f aca="true">MAX(0,AL374*(1+(_xlfn.NORM.INV(RAND(),Inputs!$D$39,Inputs!$C$39)))-'Year Schedule'!$K$40+'Year Schedule'!$L$40)</f>
        <v>#VALUE!</v>
      </c>
      <c r="AN374" s="0" t="e">
        <f aca="true">MAX(0,AM374*(1+(_xlfn.NORM.INV(RAND(),Inputs!$D$39,Inputs!$C$39)))-'Year Schedule'!$K$41+'Year Schedule'!$L$41)</f>
        <v>#VALUE!</v>
      </c>
      <c r="AO374" s="0" t="e">
        <f aca="true">MAX(0,AN374*(1+(_xlfn.NORM.INV(RAND(),Inputs!$D$39,Inputs!$C$39)))-'Year Schedule'!$K$42+'Year Schedule'!$L$42)</f>
        <v>#VALUE!</v>
      </c>
      <c r="AP374" s="0" t="e">
        <f aca="true">MAX(0,AO374*(1+(_xlfn.NORM.INV(RAND(),Inputs!$D$39,Inputs!$C$39)))-'Year Schedule'!$K$43+'Year Schedule'!$L$43)</f>
        <v>#VALUE!</v>
      </c>
      <c r="AQ374" s="0" t="e">
        <f aca="true">MAX(0,AP374*(1+(_xlfn.NORM.INV(RAND(),Inputs!$D$39,Inputs!$C$39)))-'Year Schedule'!$K$44+'Year Schedule'!$L$44)</f>
        <v>#VALUE!</v>
      </c>
      <c r="AR374" s="0" t="e">
        <f aca="true">MAX(0,AQ374*(1+(_xlfn.NORM.INV(RAND(),Inputs!$D$39,Inputs!$C$39)))-'Year Schedule'!$K$45+'Year Schedule'!$L$45)</f>
        <v>#VALUE!</v>
      </c>
      <c r="AS374" s="0" t="e">
        <f aca="true">MAX(0,AR374*(1+(_xlfn.NORM.INV(RAND(),Inputs!$D$39,Inputs!$C$39)))-'Year Schedule'!$K$46+'Year Schedule'!$L$46)</f>
        <v>#VALUE!</v>
      </c>
      <c r="AT374" s="0" t="e">
        <f aca="true">MAX(0,AS374*(1+(_xlfn.NORM.INV(RAND(),Inputs!$D$39,Inputs!$C$39)))-'Year Schedule'!$K$47+'Year Schedule'!$L$47)</f>
        <v>#VALUE!</v>
      </c>
      <c r="AU374" s="0" t="e">
        <f aca="true">MAX(0,AT374*(1+(_xlfn.NORM.INV(RAND(),Inputs!$D$39,Inputs!$C$39)))-'Year Schedule'!$K$48+'Year Schedule'!$L$48)</f>
        <v>#VALUE!</v>
      </c>
      <c r="AV374" s="0" t="e">
        <f aca="true">MAX(0,AU374*(1+(_xlfn.NORM.INV(RAND(),Inputs!$D$39,Inputs!$C$39)))-'Year Schedule'!$K$49+'Year Schedule'!$L$49)</f>
        <v>#VALUE!</v>
      </c>
      <c r="AW374" s="0" t="e">
        <f aca="true">MAX(0,AV374*(1+(_xlfn.NORM.INV(RAND(),Inputs!$D$39,Inputs!$C$39)))-'Year Schedule'!$K$50+'Year Schedule'!$L$50)</f>
        <v>#VALUE!</v>
      </c>
      <c r="AX374" s="0" t="e">
        <f aca="true">MAX(0,AW374*(1+(_xlfn.NORM.INV(RAND(),Inputs!$D$39,Inputs!$C$39)))-'Year Schedule'!$K$51+'Year Schedule'!$L$51)</f>
        <v>#VALUE!</v>
      </c>
      <c r="AY374" s="0" t="e">
        <f aca="true">MAX(0,AX374*(1+(_xlfn.NORM.INV(RAND(),Inputs!$D$39,Inputs!$C$39)))-'Year Schedule'!$K$52+'Year Schedule'!$L$52)</f>
        <v>#VALUE!</v>
      </c>
      <c r="AZ374" s="0" t="e">
        <f aca="true">MAX(0,AY374*(1+(_xlfn.NORM.INV(RAND(),Inputs!$D$39,Inputs!$C$39)))-'Year Schedule'!$K$53+'Year Schedule'!$L$53)</f>
        <v>#VALUE!</v>
      </c>
      <c r="BA374" s="0" t="e">
        <f aca="false">INDEX(C374:AZ374,1,Inputs!$C$6)</f>
        <v>#VALUE!</v>
      </c>
      <c r="BB374" s="0" t="n">
        <f aca="false">IFERROR(EXP(SUMPRODUCT(LN((C374:INDEX(C374:AZ374,1,Inputs!$C$6)+$C$1004:INDEX($C$1004:$AZ$1004,1,Inputs!$C$6))/B374:INDEX(B374:AY374,1,Inputs!$C$6)))/Inputs!$C$6)-1,-1)</f>
        <v>-1</v>
      </c>
    </row>
    <row r="375" customFormat="false" ht="15" hidden="false" customHeight="true" outlineLevel="0" collapsed="false">
      <c r="A375" s="0" t="n">
        <v>373</v>
      </c>
      <c r="B375" s="177" t="n">
        <f aca="false">Inputs!$C$38</f>
        <v>0</v>
      </c>
      <c r="C375" s="0" t="e">
        <f aca="true">MAX(0,B375*(1+(_xlfn.NORM.INV(RAND(),Inputs!$D$39,Inputs!$C$39)))-'Year Schedule'!$K$4+'Year Schedule'!$L$4)</f>
        <v>#VALUE!</v>
      </c>
      <c r="D375" s="0" t="e">
        <f aca="true">MAX(0,C375*(1+(_xlfn.NORM.INV(RAND(),Inputs!$D$39,Inputs!$C$39)))-'Year Schedule'!$K$5+'Year Schedule'!$L$5)</f>
        <v>#VALUE!</v>
      </c>
      <c r="E375" s="0" t="e">
        <f aca="true">MAX(0,D375*(1+(_xlfn.NORM.INV(RAND(),Inputs!$D$39,Inputs!$C$39)))-'Year Schedule'!$K$6+'Year Schedule'!$L$6)</f>
        <v>#VALUE!</v>
      </c>
      <c r="F375" s="0" t="e">
        <f aca="true">MAX(0,E375*(1+(_xlfn.NORM.INV(RAND(),Inputs!$D$39,Inputs!$C$39)))-'Year Schedule'!$K$7+'Year Schedule'!$L$7)</f>
        <v>#VALUE!</v>
      </c>
      <c r="G375" s="0" t="e">
        <f aca="true">MAX(0,F375*(1+(_xlfn.NORM.INV(RAND(),Inputs!$D$39,Inputs!$C$39)))-'Year Schedule'!$K$8+'Year Schedule'!$L$8)</f>
        <v>#VALUE!</v>
      </c>
      <c r="H375" s="0" t="e">
        <f aca="true">MAX(0,G375*(1+(_xlfn.NORM.INV(RAND(),Inputs!$D$39,Inputs!$C$39)))-'Year Schedule'!$K$9+'Year Schedule'!$L$9)</f>
        <v>#VALUE!</v>
      </c>
      <c r="I375" s="0" t="e">
        <f aca="true">MAX(0,H375*(1+(_xlfn.NORM.INV(RAND(),Inputs!$D$39,Inputs!$C$39)))-'Year Schedule'!$K$10+'Year Schedule'!$L$10)</f>
        <v>#VALUE!</v>
      </c>
      <c r="J375" s="0" t="e">
        <f aca="true">MAX(0,I375*(1+(_xlfn.NORM.INV(RAND(),Inputs!$D$39,Inputs!$C$39)))-'Year Schedule'!$K$11+'Year Schedule'!$L$11)</f>
        <v>#VALUE!</v>
      </c>
      <c r="K375" s="0" t="e">
        <f aca="true">MAX(0,J375*(1+(_xlfn.NORM.INV(RAND(),Inputs!$D$39,Inputs!$C$39)))-'Year Schedule'!$K$12+'Year Schedule'!$L$12)</f>
        <v>#VALUE!</v>
      </c>
      <c r="L375" s="0" t="e">
        <f aca="true">MAX(0,K375*(1+(_xlfn.NORM.INV(RAND(),Inputs!$D$39,Inputs!$C$39)))-'Year Schedule'!$K$13+'Year Schedule'!$L$13)</f>
        <v>#VALUE!</v>
      </c>
      <c r="M375" s="0" t="e">
        <f aca="true">MAX(0,L375*(1+(_xlfn.NORM.INV(RAND(),Inputs!$D$39,Inputs!$C$39)))-'Year Schedule'!$K$14+'Year Schedule'!$L$14)</f>
        <v>#VALUE!</v>
      </c>
      <c r="N375" s="0" t="e">
        <f aca="true">MAX(0,M375*(1+(_xlfn.NORM.INV(RAND(),Inputs!$D$39,Inputs!$C$39)))-'Year Schedule'!$K$15+'Year Schedule'!$L$15)</f>
        <v>#VALUE!</v>
      </c>
      <c r="O375" s="0" t="e">
        <f aca="true">MAX(0,N375*(1+(_xlfn.NORM.INV(RAND(),Inputs!$D$39,Inputs!$C$39)))-'Year Schedule'!$K$16+'Year Schedule'!$L$16)</f>
        <v>#VALUE!</v>
      </c>
      <c r="P375" s="0" t="e">
        <f aca="true">MAX(0,O375*(1+(_xlfn.NORM.INV(RAND(),Inputs!$D$39,Inputs!$C$39)))-'Year Schedule'!$K$17+'Year Schedule'!$L$17)</f>
        <v>#VALUE!</v>
      </c>
      <c r="Q375" s="0" t="e">
        <f aca="true">MAX(0,P375*(1+(_xlfn.NORM.INV(RAND(),Inputs!$D$39,Inputs!$C$39)))-'Year Schedule'!$K$18+'Year Schedule'!$L$18)</f>
        <v>#VALUE!</v>
      </c>
      <c r="R375" s="0" t="e">
        <f aca="true">MAX(0,Q375*(1+(_xlfn.NORM.INV(RAND(),Inputs!$D$39,Inputs!$C$39)))-'Year Schedule'!$K$19+'Year Schedule'!$L$19)</f>
        <v>#VALUE!</v>
      </c>
      <c r="S375" s="0" t="e">
        <f aca="true">MAX(0,R375*(1+(_xlfn.NORM.INV(RAND(),Inputs!$D$39,Inputs!$C$39)))-'Year Schedule'!$K$20+'Year Schedule'!$L$20)</f>
        <v>#VALUE!</v>
      </c>
      <c r="T375" s="0" t="e">
        <f aca="true">MAX(0,S375*(1+(_xlfn.NORM.INV(RAND(),Inputs!$D$39,Inputs!$C$39)))-'Year Schedule'!$K$21+'Year Schedule'!$L$21)</f>
        <v>#VALUE!</v>
      </c>
      <c r="U375" s="0" t="e">
        <f aca="true">MAX(0,T375*(1+(_xlfn.NORM.INV(RAND(),Inputs!$D$39,Inputs!$C$39)))-'Year Schedule'!$K$22+'Year Schedule'!$L$22)</f>
        <v>#VALUE!</v>
      </c>
      <c r="V375" s="0" t="e">
        <f aca="true">MAX(0,U375*(1+(_xlfn.NORM.INV(RAND(),Inputs!$D$39,Inputs!$C$39)))-'Year Schedule'!$K$23+'Year Schedule'!$L$23)</f>
        <v>#VALUE!</v>
      </c>
      <c r="W375" s="0" t="e">
        <f aca="true">MAX(0,V375*(1+(_xlfn.NORM.INV(RAND(),Inputs!$D$39,Inputs!$C$39)))-'Year Schedule'!$K$24+'Year Schedule'!$L$24)</f>
        <v>#VALUE!</v>
      </c>
      <c r="X375" s="0" t="e">
        <f aca="true">MAX(0,W375*(1+(_xlfn.NORM.INV(RAND(),Inputs!$D$39,Inputs!$C$39)))-'Year Schedule'!$K$25+'Year Schedule'!$L$25)</f>
        <v>#VALUE!</v>
      </c>
      <c r="Y375" s="0" t="e">
        <f aca="true">MAX(0,X375*(1+(_xlfn.NORM.INV(RAND(),Inputs!$D$39,Inputs!$C$39)))-'Year Schedule'!$K$26+'Year Schedule'!$L$26)</f>
        <v>#VALUE!</v>
      </c>
      <c r="Z375" s="0" t="e">
        <f aca="true">MAX(0,Y375*(1+(_xlfn.NORM.INV(RAND(),Inputs!$D$39,Inputs!$C$39)))-'Year Schedule'!$K$27+'Year Schedule'!$L$27)</f>
        <v>#VALUE!</v>
      </c>
      <c r="AA375" s="0" t="e">
        <f aca="true">MAX(0,Z375*(1+(_xlfn.NORM.INV(RAND(),Inputs!$D$39,Inputs!$C$39)))-'Year Schedule'!$K$28+'Year Schedule'!$L$28)</f>
        <v>#VALUE!</v>
      </c>
      <c r="AB375" s="0" t="e">
        <f aca="true">MAX(0,AA375*(1+(_xlfn.NORM.INV(RAND(),Inputs!$D$39,Inputs!$C$39)))-'Year Schedule'!$K$29+'Year Schedule'!$L$29)</f>
        <v>#VALUE!</v>
      </c>
      <c r="AC375" s="0" t="e">
        <f aca="true">MAX(0,AB375*(1+(_xlfn.NORM.INV(RAND(),Inputs!$D$39,Inputs!$C$39)))-'Year Schedule'!$K$30+'Year Schedule'!$L$30)</f>
        <v>#VALUE!</v>
      </c>
      <c r="AD375" s="0" t="e">
        <f aca="true">MAX(0,AC375*(1+(_xlfn.NORM.INV(RAND(),Inputs!$D$39,Inputs!$C$39)))-'Year Schedule'!$K$31+'Year Schedule'!$L$31)</f>
        <v>#VALUE!</v>
      </c>
      <c r="AE375" s="0" t="e">
        <f aca="true">MAX(0,AD375*(1+(_xlfn.NORM.INV(RAND(),Inputs!$D$39,Inputs!$C$39)))-'Year Schedule'!$K$32+'Year Schedule'!$L$32)</f>
        <v>#VALUE!</v>
      </c>
      <c r="AF375" s="0" t="e">
        <f aca="true">MAX(0,AE375*(1+(_xlfn.NORM.INV(RAND(),Inputs!$D$39,Inputs!$C$39)))-'Year Schedule'!$K$33+'Year Schedule'!$L$33)</f>
        <v>#VALUE!</v>
      </c>
      <c r="AG375" s="0" t="e">
        <f aca="true">MAX(0,AF375*(1+(_xlfn.NORM.INV(RAND(),Inputs!$D$39,Inputs!$C$39)))-'Year Schedule'!$K$34+'Year Schedule'!$L$34)</f>
        <v>#VALUE!</v>
      </c>
      <c r="AH375" s="0" t="e">
        <f aca="true">MAX(0,AG375*(1+(_xlfn.NORM.INV(RAND(),Inputs!$D$39,Inputs!$C$39)))-'Year Schedule'!$K$35+'Year Schedule'!$L$35)</f>
        <v>#VALUE!</v>
      </c>
      <c r="AI375" s="0" t="e">
        <f aca="true">MAX(0,AH375*(1+(_xlfn.NORM.INV(RAND(),Inputs!$D$39,Inputs!$C$39)))-'Year Schedule'!$K$36+'Year Schedule'!$L$36)</f>
        <v>#VALUE!</v>
      </c>
      <c r="AJ375" s="0" t="e">
        <f aca="true">MAX(0,AI375*(1+(_xlfn.NORM.INV(RAND(),Inputs!$D$39,Inputs!$C$39)))-'Year Schedule'!$K$37+'Year Schedule'!$L$37)</f>
        <v>#VALUE!</v>
      </c>
      <c r="AK375" s="0" t="e">
        <f aca="true">MAX(0,AJ375*(1+(_xlfn.NORM.INV(RAND(),Inputs!$D$39,Inputs!$C$39)))-'Year Schedule'!$K$38+'Year Schedule'!$L$38)</f>
        <v>#VALUE!</v>
      </c>
      <c r="AL375" s="0" t="e">
        <f aca="true">MAX(0,AK375*(1+(_xlfn.NORM.INV(RAND(),Inputs!$D$39,Inputs!$C$39)))-'Year Schedule'!$K$39+'Year Schedule'!$L$39)</f>
        <v>#VALUE!</v>
      </c>
      <c r="AM375" s="0" t="e">
        <f aca="true">MAX(0,AL375*(1+(_xlfn.NORM.INV(RAND(),Inputs!$D$39,Inputs!$C$39)))-'Year Schedule'!$K$40+'Year Schedule'!$L$40)</f>
        <v>#VALUE!</v>
      </c>
      <c r="AN375" s="0" t="e">
        <f aca="true">MAX(0,AM375*(1+(_xlfn.NORM.INV(RAND(),Inputs!$D$39,Inputs!$C$39)))-'Year Schedule'!$K$41+'Year Schedule'!$L$41)</f>
        <v>#VALUE!</v>
      </c>
      <c r="AO375" s="0" t="e">
        <f aca="true">MAX(0,AN375*(1+(_xlfn.NORM.INV(RAND(),Inputs!$D$39,Inputs!$C$39)))-'Year Schedule'!$K$42+'Year Schedule'!$L$42)</f>
        <v>#VALUE!</v>
      </c>
      <c r="AP375" s="0" t="e">
        <f aca="true">MAX(0,AO375*(1+(_xlfn.NORM.INV(RAND(),Inputs!$D$39,Inputs!$C$39)))-'Year Schedule'!$K$43+'Year Schedule'!$L$43)</f>
        <v>#VALUE!</v>
      </c>
      <c r="AQ375" s="0" t="e">
        <f aca="true">MAX(0,AP375*(1+(_xlfn.NORM.INV(RAND(),Inputs!$D$39,Inputs!$C$39)))-'Year Schedule'!$K$44+'Year Schedule'!$L$44)</f>
        <v>#VALUE!</v>
      </c>
      <c r="AR375" s="0" t="e">
        <f aca="true">MAX(0,AQ375*(1+(_xlfn.NORM.INV(RAND(),Inputs!$D$39,Inputs!$C$39)))-'Year Schedule'!$K$45+'Year Schedule'!$L$45)</f>
        <v>#VALUE!</v>
      </c>
      <c r="AS375" s="0" t="e">
        <f aca="true">MAX(0,AR375*(1+(_xlfn.NORM.INV(RAND(),Inputs!$D$39,Inputs!$C$39)))-'Year Schedule'!$K$46+'Year Schedule'!$L$46)</f>
        <v>#VALUE!</v>
      </c>
      <c r="AT375" s="0" t="e">
        <f aca="true">MAX(0,AS375*(1+(_xlfn.NORM.INV(RAND(),Inputs!$D$39,Inputs!$C$39)))-'Year Schedule'!$K$47+'Year Schedule'!$L$47)</f>
        <v>#VALUE!</v>
      </c>
      <c r="AU375" s="0" t="e">
        <f aca="true">MAX(0,AT375*(1+(_xlfn.NORM.INV(RAND(),Inputs!$D$39,Inputs!$C$39)))-'Year Schedule'!$K$48+'Year Schedule'!$L$48)</f>
        <v>#VALUE!</v>
      </c>
      <c r="AV375" s="0" t="e">
        <f aca="true">MAX(0,AU375*(1+(_xlfn.NORM.INV(RAND(),Inputs!$D$39,Inputs!$C$39)))-'Year Schedule'!$K$49+'Year Schedule'!$L$49)</f>
        <v>#VALUE!</v>
      </c>
      <c r="AW375" s="0" t="e">
        <f aca="true">MAX(0,AV375*(1+(_xlfn.NORM.INV(RAND(),Inputs!$D$39,Inputs!$C$39)))-'Year Schedule'!$K$50+'Year Schedule'!$L$50)</f>
        <v>#VALUE!</v>
      </c>
      <c r="AX375" s="0" t="e">
        <f aca="true">MAX(0,AW375*(1+(_xlfn.NORM.INV(RAND(),Inputs!$D$39,Inputs!$C$39)))-'Year Schedule'!$K$51+'Year Schedule'!$L$51)</f>
        <v>#VALUE!</v>
      </c>
      <c r="AY375" s="0" t="e">
        <f aca="true">MAX(0,AX375*(1+(_xlfn.NORM.INV(RAND(),Inputs!$D$39,Inputs!$C$39)))-'Year Schedule'!$K$52+'Year Schedule'!$L$52)</f>
        <v>#VALUE!</v>
      </c>
      <c r="AZ375" s="0" t="e">
        <f aca="true">MAX(0,AY375*(1+(_xlfn.NORM.INV(RAND(),Inputs!$D$39,Inputs!$C$39)))-'Year Schedule'!$K$53+'Year Schedule'!$L$53)</f>
        <v>#VALUE!</v>
      </c>
      <c r="BA375" s="0" t="e">
        <f aca="false">INDEX(C375:AZ375,1,Inputs!$C$6)</f>
        <v>#VALUE!</v>
      </c>
      <c r="BB375" s="0" t="n">
        <f aca="false">IFERROR(EXP(SUMPRODUCT(LN((C375:INDEX(C375:AZ375,1,Inputs!$C$6)+$C$1004:INDEX($C$1004:$AZ$1004,1,Inputs!$C$6))/B375:INDEX(B375:AY375,1,Inputs!$C$6)))/Inputs!$C$6)-1,-1)</f>
        <v>-1</v>
      </c>
    </row>
    <row r="376" customFormat="false" ht="15" hidden="false" customHeight="true" outlineLevel="0" collapsed="false">
      <c r="A376" s="0" t="n">
        <v>374</v>
      </c>
      <c r="B376" s="177" t="n">
        <f aca="false">Inputs!$C$38</f>
        <v>0</v>
      </c>
      <c r="C376" s="0" t="e">
        <f aca="true">MAX(0,B376*(1+(_xlfn.NORM.INV(RAND(),Inputs!$D$39,Inputs!$C$39)))-'Year Schedule'!$K$4+'Year Schedule'!$L$4)</f>
        <v>#VALUE!</v>
      </c>
      <c r="D376" s="0" t="e">
        <f aca="true">MAX(0,C376*(1+(_xlfn.NORM.INV(RAND(),Inputs!$D$39,Inputs!$C$39)))-'Year Schedule'!$K$5+'Year Schedule'!$L$5)</f>
        <v>#VALUE!</v>
      </c>
      <c r="E376" s="0" t="e">
        <f aca="true">MAX(0,D376*(1+(_xlfn.NORM.INV(RAND(),Inputs!$D$39,Inputs!$C$39)))-'Year Schedule'!$K$6+'Year Schedule'!$L$6)</f>
        <v>#VALUE!</v>
      </c>
      <c r="F376" s="0" t="e">
        <f aca="true">MAX(0,E376*(1+(_xlfn.NORM.INV(RAND(),Inputs!$D$39,Inputs!$C$39)))-'Year Schedule'!$K$7+'Year Schedule'!$L$7)</f>
        <v>#VALUE!</v>
      </c>
      <c r="G376" s="0" t="e">
        <f aca="true">MAX(0,F376*(1+(_xlfn.NORM.INV(RAND(),Inputs!$D$39,Inputs!$C$39)))-'Year Schedule'!$K$8+'Year Schedule'!$L$8)</f>
        <v>#VALUE!</v>
      </c>
      <c r="H376" s="0" t="e">
        <f aca="true">MAX(0,G376*(1+(_xlfn.NORM.INV(RAND(),Inputs!$D$39,Inputs!$C$39)))-'Year Schedule'!$K$9+'Year Schedule'!$L$9)</f>
        <v>#VALUE!</v>
      </c>
      <c r="I376" s="0" t="e">
        <f aca="true">MAX(0,H376*(1+(_xlfn.NORM.INV(RAND(),Inputs!$D$39,Inputs!$C$39)))-'Year Schedule'!$K$10+'Year Schedule'!$L$10)</f>
        <v>#VALUE!</v>
      </c>
      <c r="J376" s="0" t="e">
        <f aca="true">MAX(0,I376*(1+(_xlfn.NORM.INV(RAND(),Inputs!$D$39,Inputs!$C$39)))-'Year Schedule'!$K$11+'Year Schedule'!$L$11)</f>
        <v>#VALUE!</v>
      </c>
      <c r="K376" s="0" t="e">
        <f aca="true">MAX(0,J376*(1+(_xlfn.NORM.INV(RAND(),Inputs!$D$39,Inputs!$C$39)))-'Year Schedule'!$K$12+'Year Schedule'!$L$12)</f>
        <v>#VALUE!</v>
      </c>
      <c r="L376" s="0" t="e">
        <f aca="true">MAX(0,K376*(1+(_xlfn.NORM.INV(RAND(),Inputs!$D$39,Inputs!$C$39)))-'Year Schedule'!$K$13+'Year Schedule'!$L$13)</f>
        <v>#VALUE!</v>
      </c>
      <c r="M376" s="0" t="e">
        <f aca="true">MAX(0,L376*(1+(_xlfn.NORM.INV(RAND(),Inputs!$D$39,Inputs!$C$39)))-'Year Schedule'!$K$14+'Year Schedule'!$L$14)</f>
        <v>#VALUE!</v>
      </c>
      <c r="N376" s="0" t="e">
        <f aca="true">MAX(0,M376*(1+(_xlfn.NORM.INV(RAND(),Inputs!$D$39,Inputs!$C$39)))-'Year Schedule'!$K$15+'Year Schedule'!$L$15)</f>
        <v>#VALUE!</v>
      </c>
      <c r="O376" s="0" t="e">
        <f aca="true">MAX(0,N376*(1+(_xlfn.NORM.INV(RAND(),Inputs!$D$39,Inputs!$C$39)))-'Year Schedule'!$K$16+'Year Schedule'!$L$16)</f>
        <v>#VALUE!</v>
      </c>
      <c r="P376" s="0" t="e">
        <f aca="true">MAX(0,O376*(1+(_xlfn.NORM.INV(RAND(),Inputs!$D$39,Inputs!$C$39)))-'Year Schedule'!$K$17+'Year Schedule'!$L$17)</f>
        <v>#VALUE!</v>
      </c>
      <c r="Q376" s="0" t="e">
        <f aca="true">MAX(0,P376*(1+(_xlfn.NORM.INV(RAND(),Inputs!$D$39,Inputs!$C$39)))-'Year Schedule'!$K$18+'Year Schedule'!$L$18)</f>
        <v>#VALUE!</v>
      </c>
      <c r="R376" s="0" t="e">
        <f aca="true">MAX(0,Q376*(1+(_xlfn.NORM.INV(RAND(),Inputs!$D$39,Inputs!$C$39)))-'Year Schedule'!$K$19+'Year Schedule'!$L$19)</f>
        <v>#VALUE!</v>
      </c>
      <c r="S376" s="0" t="e">
        <f aca="true">MAX(0,R376*(1+(_xlfn.NORM.INV(RAND(),Inputs!$D$39,Inputs!$C$39)))-'Year Schedule'!$K$20+'Year Schedule'!$L$20)</f>
        <v>#VALUE!</v>
      </c>
      <c r="T376" s="0" t="e">
        <f aca="true">MAX(0,S376*(1+(_xlfn.NORM.INV(RAND(),Inputs!$D$39,Inputs!$C$39)))-'Year Schedule'!$K$21+'Year Schedule'!$L$21)</f>
        <v>#VALUE!</v>
      </c>
      <c r="U376" s="0" t="e">
        <f aca="true">MAX(0,T376*(1+(_xlfn.NORM.INV(RAND(),Inputs!$D$39,Inputs!$C$39)))-'Year Schedule'!$K$22+'Year Schedule'!$L$22)</f>
        <v>#VALUE!</v>
      </c>
      <c r="V376" s="0" t="e">
        <f aca="true">MAX(0,U376*(1+(_xlfn.NORM.INV(RAND(),Inputs!$D$39,Inputs!$C$39)))-'Year Schedule'!$K$23+'Year Schedule'!$L$23)</f>
        <v>#VALUE!</v>
      </c>
      <c r="W376" s="0" t="e">
        <f aca="true">MAX(0,V376*(1+(_xlfn.NORM.INV(RAND(),Inputs!$D$39,Inputs!$C$39)))-'Year Schedule'!$K$24+'Year Schedule'!$L$24)</f>
        <v>#VALUE!</v>
      </c>
      <c r="X376" s="0" t="e">
        <f aca="true">MAX(0,W376*(1+(_xlfn.NORM.INV(RAND(),Inputs!$D$39,Inputs!$C$39)))-'Year Schedule'!$K$25+'Year Schedule'!$L$25)</f>
        <v>#VALUE!</v>
      </c>
      <c r="Y376" s="0" t="e">
        <f aca="true">MAX(0,X376*(1+(_xlfn.NORM.INV(RAND(),Inputs!$D$39,Inputs!$C$39)))-'Year Schedule'!$K$26+'Year Schedule'!$L$26)</f>
        <v>#VALUE!</v>
      </c>
      <c r="Z376" s="0" t="e">
        <f aca="true">MAX(0,Y376*(1+(_xlfn.NORM.INV(RAND(),Inputs!$D$39,Inputs!$C$39)))-'Year Schedule'!$K$27+'Year Schedule'!$L$27)</f>
        <v>#VALUE!</v>
      </c>
      <c r="AA376" s="0" t="e">
        <f aca="true">MAX(0,Z376*(1+(_xlfn.NORM.INV(RAND(),Inputs!$D$39,Inputs!$C$39)))-'Year Schedule'!$K$28+'Year Schedule'!$L$28)</f>
        <v>#VALUE!</v>
      </c>
      <c r="AB376" s="0" t="e">
        <f aca="true">MAX(0,AA376*(1+(_xlfn.NORM.INV(RAND(),Inputs!$D$39,Inputs!$C$39)))-'Year Schedule'!$K$29+'Year Schedule'!$L$29)</f>
        <v>#VALUE!</v>
      </c>
      <c r="AC376" s="0" t="e">
        <f aca="true">MAX(0,AB376*(1+(_xlfn.NORM.INV(RAND(),Inputs!$D$39,Inputs!$C$39)))-'Year Schedule'!$K$30+'Year Schedule'!$L$30)</f>
        <v>#VALUE!</v>
      </c>
      <c r="AD376" s="0" t="e">
        <f aca="true">MAX(0,AC376*(1+(_xlfn.NORM.INV(RAND(),Inputs!$D$39,Inputs!$C$39)))-'Year Schedule'!$K$31+'Year Schedule'!$L$31)</f>
        <v>#VALUE!</v>
      </c>
      <c r="AE376" s="0" t="e">
        <f aca="true">MAX(0,AD376*(1+(_xlfn.NORM.INV(RAND(),Inputs!$D$39,Inputs!$C$39)))-'Year Schedule'!$K$32+'Year Schedule'!$L$32)</f>
        <v>#VALUE!</v>
      </c>
      <c r="AF376" s="0" t="e">
        <f aca="true">MAX(0,AE376*(1+(_xlfn.NORM.INV(RAND(),Inputs!$D$39,Inputs!$C$39)))-'Year Schedule'!$K$33+'Year Schedule'!$L$33)</f>
        <v>#VALUE!</v>
      </c>
      <c r="AG376" s="0" t="e">
        <f aca="true">MAX(0,AF376*(1+(_xlfn.NORM.INV(RAND(),Inputs!$D$39,Inputs!$C$39)))-'Year Schedule'!$K$34+'Year Schedule'!$L$34)</f>
        <v>#VALUE!</v>
      </c>
      <c r="AH376" s="0" t="e">
        <f aca="true">MAX(0,AG376*(1+(_xlfn.NORM.INV(RAND(),Inputs!$D$39,Inputs!$C$39)))-'Year Schedule'!$K$35+'Year Schedule'!$L$35)</f>
        <v>#VALUE!</v>
      </c>
      <c r="AI376" s="0" t="e">
        <f aca="true">MAX(0,AH376*(1+(_xlfn.NORM.INV(RAND(),Inputs!$D$39,Inputs!$C$39)))-'Year Schedule'!$K$36+'Year Schedule'!$L$36)</f>
        <v>#VALUE!</v>
      </c>
      <c r="AJ376" s="0" t="e">
        <f aca="true">MAX(0,AI376*(1+(_xlfn.NORM.INV(RAND(),Inputs!$D$39,Inputs!$C$39)))-'Year Schedule'!$K$37+'Year Schedule'!$L$37)</f>
        <v>#VALUE!</v>
      </c>
      <c r="AK376" s="0" t="e">
        <f aca="true">MAX(0,AJ376*(1+(_xlfn.NORM.INV(RAND(),Inputs!$D$39,Inputs!$C$39)))-'Year Schedule'!$K$38+'Year Schedule'!$L$38)</f>
        <v>#VALUE!</v>
      </c>
      <c r="AL376" s="0" t="e">
        <f aca="true">MAX(0,AK376*(1+(_xlfn.NORM.INV(RAND(),Inputs!$D$39,Inputs!$C$39)))-'Year Schedule'!$K$39+'Year Schedule'!$L$39)</f>
        <v>#VALUE!</v>
      </c>
      <c r="AM376" s="0" t="e">
        <f aca="true">MAX(0,AL376*(1+(_xlfn.NORM.INV(RAND(),Inputs!$D$39,Inputs!$C$39)))-'Year Schedule'!$K$40+'Year Schedule'!$L$40)</f>
        <v>#VALUE!</v>
      </c>
      <c r="AN376" s="0" t="e">
        <f aca="true">MAX(0,AM376*(1+(_xlfn.NORM.INV(RAND(),Inputs!$D$39,Inputs!$C$39)))-'Year Schedule'!$K$41+'Year Schedule'!$L$41)</f>
        <v>#VALUE!</v>
      </c>
      <c r="AO376" s="0" t="e">
        <f aca="true">MAX(0,AN376*(1+(_xlfn.NORM.INV(RAND(),Inputs!$D$39,Inputs!$C$39)))-'Year Schedule'!$K$42+'Year Schedule'!$L$42)</f>
        <v>#VALUE!</v>
      </c>
      <c r="AP376" s="0" t="e">
        <f aca="true">MAX(0,AO376*(1+(_xlfn.NORM.INV(RAND(),Inputs!$D$39,Inputs!$C$39)))-'Year Schedule'!$K$43+'Year Schedule'!$L$43)</f>
        <v>#VALUE!</v>
      </c>
      <c r="AQ376" s="0" t="e">
        <f aca="true">MAX(0,AP376*(1+(_xlfn.NORM.INV(RAND(),Inputs!$D$39,Inputs!$C$39)))-'Year Schedule'!$K$44+'Year Schedule'!$L$44)</f>
        <v>#VALUE!</v>
      </c>
      <c r="AR376" s="0" t="e">
        <f aca="true">MAX(0,AQ376*(1+(_xlfn.NORM.INV(RAND(),Inputs!$D$39,Inputs!$C$39)))-'Year Schedule'!$K$45+'Year Schedule'!$L$45)</f>
        <v>#VALUE!</v>
      </c>
      <c r="AS376" s="0" t="e">
        <f aca="true">MAX(0,AR376*(1+(_xlfn.NORM.INV(RAND(),Inputs!$D$39,Inputs!$C$39)))-'Year Schedule'!$K$46+'Year Schedule'!$L$46)</f>
        <v>#VALUE!</v>
      </c>
      <c r="AT376" s="0" t="e">
        <f aca="true">MAX(0,AS376*(1+(_xlfn.NORM.INV(RAND(),Inputs!$D$39,Inputs!$C$39)))-'Year Schedule'!$K$47+'Year Schedule'!$L$47)</f>
        <v>#VALUE!</v>
      </c>
      <c r="AU376" s="0" t="e">
        <f aca="true">MAX(0,AT376*(1+(_xlfn.NORM.INV(RAND(),Inputs!$D$39,Inputs!$C$39)))-'Year Schedule'!$K$48+'Year Schedule'!$L$48)</f>
        <v>#VALUE!</v>
      </c>
      <c r="AV376" s="0" t="e">
        <f aca="true">MAX(0,AU376*(1+(_xlfn.NORM.INV(RAND(),Inputs!$D$39,Inputs!$C$39)))-'Year Schedule'!$K$49+'Year Schedule'!$L$49)</f>
        <v>#VALUE!</v>
      </c>
      <c r="AW376" s="0" t="e">
        <f aca="true">MAX(0,AV376*(1+(_xlfn.NORM.INV(RAND(),Inputs!$D$39,Inputs!$C$39)))-'Year Schedule'!$K$50+'Year Schedule'!$L$50)</f>
        <v>#VALUE!</v>
      </c>
      <c r="AX376" s="0" t="e">
        <f aca="true">MAX(0,AW376*(1+(_xlfn.NORM.INV(RAND(),Inputs!$D$39,Inputs!$C$39)))-'Year Schedule'!$K$51+'Year Schedule'!$L$51)</f>
        <v>#VALUE!</v>
      </c>
      <c r="AY376" s="0" t="e">
        <f aca="true">MAX(0,AX376*(1+(_xlfn.NORM.INV(RAND(),Inputs!$D$39,Inputs!$C$39)))-'Year Schedule'!$K$52+'Year Schedule'!$L$52)</f>
        <v>#VALUE!</v>
      </c>
      <c r="AZ376" s="0" t="e">
        <f aca="true">MAX(0,AY376*(1+(_xlfn.NORM.INV(RAND(),Inputs!$D$39,Inputs!$C$39)))-'Year Schedule'!$K$53+'Year Schedule'!$L$53)</f>
        <v>#VALUE!</v>
      </c>
      <c r="BA376" s="0" t="e">
        <f aca="false">INDEX(C376:AZ376,1,Inputs!$C$6)</f>
        <v>#VALUE!</v>
      </c>
      <c r="BB376" s="0" t="n">
        <f aca="false">IFERROR(EXP(SUMPRODUCT(LN((C376:INDEX(C376:AZ376,1,Inputs!$C$6)+$C$1004:INDEX($C$1004:$AZ$1004,1,Inputs!$C$6))/B376:INDEX(B376:AY376,1,Inputs!$C$6)))/Inputs!$C$6)-1,-1)</f>
        <v>-1</v>
      </c>
    </row>
    <row r="377" customFormat="false" ht="15" hidden="false" customHeight="true" outlineLevel="0" collapsed="false">
      <c r="A377" s="0" t="n">
        <v>375</v>
      </c>
      <c r="B377" s="177" t="n">
        <f aca="false">Inputs!$C$38</f>
        <v>0</v>
      </c>
      <c r="C377" s="0" t="e">
        <f aca="true">MAX(0,B377*(1+(_xlfn.NORM.INV(RAND(),Inputs!$D$39,Inputs!$C$39)))-'Year Schedule'!$K$4+'Year Schedule'!$L$4)</f>
        <v>#VALUE!</v>
      </c>
      <c r="D377" s="0" t="e">
        <f aca="true">MAX(0,C377*(1+(_xlfn.NORM.INV(RAND(),Inputs!$D$39,Inputs!$C$39)))-'Year Schedule'!$K$5+'Year Schedule'!$L$5)</f>
        <v>#VALUE!</v>
      </c>
      <c r="E377" s="0" t="e">
        <f aca="true">MAX(0,D377*(1+(_xlfn.NORM.INV(RAND(),Inputs!$D$39,Inputs!$C$39)))-'Year Schedule'!$K$6+'Year Schedule'!$L$6)</f>
        <v>#VALUE!</v>
      </c>
      <c r="F377" s="0" t="e">
        <f aca="true">MAX(0,E377*(1+(_xlfn.NORM.INV(RAND(),Inputs!$D$39,Inputs!$C$39)))-'Year Schedule'!$K$7+'Year Schedule'!$L$7)</f>
        <v>#VALUE!</v>
      </c>
      <c r="G377" s="0" t="e">
        <f aca="true">MAX(0,F377*(1+(_xlfn.NORM.INV(RAND(),Inputs!$D$39,Inputs!$C$39)))-'Year Schedule'!$K$8+'Year Schedule'!$L$8)</f>
        <v>#VALUE!</v>
      </c>
      <c r="H377" s="0" t="e">
        <f aca="true">MAX(0,G377*(1+(_xlfn.NORM.INV(RAND(),Inputs!$D$39,Inputs!$C$39)))-'Year Schedule'!$K$9+'Year Schedule'!$L$9)</f>
        <v>#VALUE!</v>
      </c>
      <c r="I377" s="0" t="e">
        <f aca="true">MAX(0,H377*(1+(_xlfn.NORM.INV(RAND(),Inputs!$D$39,Inputs!$C$39)))-'Year Schedule'!$K$10+'Year Schedule'!$L$10)</f>
        <v>#VALUE!</v>
      </c>
      <c r="J377" s="0" t="e">
        <f aca="true">MAX(0,I377*(1+(_xlfn.NORM.INV(RAND(),Inputs!$D$39,Inputs!$C$39)))-'Year Schedule'!$K$11+'Year Schedule'!$L$11)</f>
        <v>#VALUE!</v>
      </c>
      <c r="K377" s="0" t="e">
        <f aca="true">MAX(0,J377*(1+(_xlfn.NORM.INV(RAND(),Inputs!$D$39,Inputs!$C$39)))-'Year Schedule'!$K$12+'Year Schedule'!$L$12)</f>
        <v>#VALUE!</v>
      </c>
      <c r="L377" s="0" t="e">
        <f aca="true">MAX(0,K377*(1+(_xlfn.NORM.INV(RAND(),Inputs!$D$39,Inputs!$C$39)))-'Year Schedule'!$K$13+'Year Schedule'!$L$13)</f>
        <v>#VALUE!</v>
      </c>
      <c r="M377" s="0" t="e">
        <f aca="true">MAX(0,L377*(1+(_xlfn.NORM.INV(RAND(),Inputs!$D$39,Inputs!$C$39)))-'Year Schedule'!$K$14+'Year Schedule'!$L$14)</f>
        <v>#VALUE!</v>
      </c>
      <c r="N377" s="0" t="e">
        <f aca="true">MAX(0,M377*(1+(_xlfn.NORM.INV(RAND(),Inputs!$D$39,Inputs!$C$39)))-'Year Schedule'!$K$15+'Year Schedule'!$L$15)</f>
        <v>#VALUE!</v>
      </c>
      <c r="O377" s="0" t="e">
        <f aca="true">MAX(0,N377*(1+(_xlfn.NORM.INV(RAND(),Inputs!$D$39,Inputs!$C$39)))-'Year Schedule'!$K$16+'Year Schedule'!$L$16)</f>
        <v>#VALUE!</v>
      </c>
      <c r="P377" s="0" t="e">
        <f aca="true">MAX(0,O377*(1+(_xlfn.NORM.INV(RAND(),Inputs!$D$39,Inputs!$C$39)))-'Year Schedule'!$K$17+'Year Schedule'!$L$17)</f>
        <v>#VALUE!</v>
      </c>
      <c r="Q377" s="0" t="e">
        <f aca="true">MAX(0,P377*(1+(_xlfn.NORM.INV(RAND(),Inputs!$D$39,Inputs!$C$39)))-'Year Schedule'!$K$18+'Year Schedule'!$L$18)</f>
        <v>#VALUE!</v>
      </c>
      <c r="R377" s="0" t="e">
        <f aca="true">MAX(0,Q377*(1+(_xlfn.NORM.INV(RAND(),Inputs!$D$39,Inputs!$C$39)))-'Year Schedule'!$K$19+'Year Schedule'!$L$19)</f>
        <v>#VALUE!</v>
      </c>
      <c r="S377" s="0" t="e">
        <f aca="true">MAX(0,R377*(1+(_xlfn.NORM.INV(RAND(),Inputs!$D$39,Inputs!$C$39)))-'Year Schedule'!$K$20+'Year Schedule'!$L$20)</f>
        <v>#VALUE!</v>
      </c>
      <c r="T377" s="0" t="e">
        <f aca="true">MAX(0,S377*(1+(_xlfn.NORM.INV(RAND(),Inputs!$D$39,Inputs!$C$39)))-'Year Schedule'!$K$21+'Year Schedule'!$L$21)</f>
        <v>#VALUE!</v>
      </c>
      <c r="U377" s="0" t="e">
        <f aca="true">MAX(0,T377*(1+(_xlfn.NORM.INV(RAND(),Inputs!$D$39,Inputs!$C$39)))-'Year Schedule'!$K$22+'Year Schedule'!$L$22)</f>
        <v>#VALUE!</v>
      </c>
      <c r="V377" s="0" t="e">
        <f aca="true">MAX(0,U377*(1+(_xlfn.NORM.INV(RAND(),Inputs!$D$39,Inputs!$C$39)))-'Year Schedule'!$K$23+'Year Schedule'!$L$23)</f>
        <v>#VALUE!</v>
      </c>
      <c r="W377" s="0" t="e">
        <f aca="true">MAX(0,V377*(1+(_xlfn.NORM.INV(RAND(),Inputs!$D$39,Inputs!$C$39)))-'Year Schedule'!$K$24+'Year Schedule'!$L$24)</f>
        <v>#VALUE!</v>
      </c>
      <c r="X377" s="0" t="e">
        <f aca="true">MAX(0,W377*(1+(_xlfn.NORM.INV(RAND(),Inputs!$D$39,Inputs!$C$39)))-'Year Schedule'!$K$25+'Year Schedule'!$L$25)</f>
        <v>#VALUE!</v>
      </c>
      <c r="Y377" s="0" t="e">
        <f aca="true">MAX(0,X377*(1+(_xlfn.NORM.INV(RAND(),Inputs!$D$39,Inputs!$C$39)))-'Year Schedule'!$K$26+'Year Schedule'!$L$26)</f>
        <v>#VALUE!</v>
      </c>
      <c r="Z377" s="0" t="e">
        <f aca="true">MAX(0,Y377*(1+(_xlfn.NORM.INV(RAND(),Inputs!$D$39,Inputs!$C$39)))-'Year Schedule'!$K$27+'Year Schedule'!$L$27)</f>
        <v>#VALUE!</v>
      </c>
      <c r="AA377" s="0" t="e">
        <f aca="true">MAX(0,Z377*(1+(_xlfn.NORM.INV(RAND(),Inputs!$D$39,Inputs!$C$39)))-'Year Schedule'!$K$28+'Year Schedule'!$L$28)</f>
        <v>#VALUE!</v>
      </c>
      <c r="AB377" s="0" t="e">
        <f aca="true">MAX(0,AA377*(1+(_xlfn.NORM.INV(RAND(),Inputs!$D$39,Inputs!$C$39)))-'Year Schedule'!$K$29+'Year Schedule'!$L$29)</f>
        <v>#VALUE!</v>
      </c>
      <c r="AC377" s="0" t="e">
        <f aca="true">MAX(0,AB377*(1+(_xlfn.NORM.INV(RAND(),Inputs!$D$39,Inputs!$C$39)))-'Year Schedule'!$K$30+'Year Schedule'!$L$30)</f>
        <v>#VALUE!</v>
      </c>
      <c r="AD377" s="0" t="e">
        <f aca="true">MAX(0,AC377*(1+(_xlfn.NORM.INV(RAND(),Inputs!$D$39,Inputs!$C$39)))-'Year Schedule'!$K$31+'Year Schedule'!$L$31)</f>
        <v>#VALUE!</v>
      </c>
      <c r="AE377" s="0" t="e">
        <f aca="true">MAX(0,AD377*(1+(_xlfn.NORM.INV(RAND(),Inputs!$D$39,Inputs!$C$39)))-'Year Schedule'!$K$32+'Year Schedule'!$L$32)</f>
        <v>#VALUE!</v>
      </c>
      <c r="AF377" s="0" t="e">
        <f aca="true">MAX(0,AE377*(1+(_xlfn.NORM.INV(RAND(),Inputs!$D$39,Inputs!$C$39)))-'Year Schedule'!$K$33+'Year Schedule'!$L$33)</f>
        <v>#VALUE!</v>
      </c>
      <c r="AG377" s="0" t="e">
        <f aca="true">MAX(0,AF377*(1+(_xlfn.NORM.INV(RAND(),Inputs!$D$39,Inputs!$C$39)))-'Year Schedule'!$K$34+'Year Schedule'!$L$34)</f>
        <v>#VALUE!</v>
      </c>
      <c r="AH377" s="0" t="e">
        <f aca="true">MAX(0,AG377*(1+(_xlfn.NORM.INV(RAND(),Inputs!$D$39,Inputs!$C$39)))-'Year Schedule'!$K$35+'Year Schedule'!$L$35)</f>
        <v>#VALUE!</v>
      </c>
      <c r="AI377" s="0" t="e">
        <f aca="true">MAX(0,AH377*(1+(_xlfn.NORM.INV(RAND(),Inputs!$D$39,Inputs!$C$39)))-'Year Schedule'!$K$36+'Year Schedule'!$L$36)</f>
        <v>#VALUE!</v>
      </c>
      <c r="AJ377" s="0" t="e">
        <f aca="true">MAX(0,AI377*(1+(_xlfn.NORM.INV(RAND(),Inputs!$D$39,Inputs!$C$39)))-'Year Schedule'!$K$37+'Year Schedule'!$L$37)</f>
        <v>#VALUE!</v>
      </c>
      <c r="AK377" s="0" t="e">
        <f aca="true">MAX(0,AJ377*(1+(_xlfn.NORM.INV(RAND(),Inputs!$D$39,Inputs!$C$39)))-'Year Schedule'!$K$38+'Year Schedule'!$L$38)</f>
        <v>#VALUE!</v>
      </c>
      <c r="AL377" s="0" t="e">
        <f aca="true">MAX(0,AK377*(1+(_xlfn.NORM.INV(RAND(),Inputs!$D$39,Inputs!$C$39)))-'Year Schedule'!$K$39+'Year Schedule'!$L$39)</f>
        <v>#VALUE!</v>
      </c>
      <c r="AM377" s="0" t="e">
        <f aca="true">MAX(0,AL377*(1+(_xlfn.NORM.INV(RAND(),Inputs!$D$39,Inputs!$C$39)))-'Year Schedule'!$K$40+'Year Schedule'!$L$40)</f>
        <v>#VALUE!</v>
      </c>
      <c r="AN377" s="0" t="e">
        <f aca="true">MAX(0,AM377*(1+(_xlfn.NORM.INV(RAND(),Inputs!$D$39,Inputs!$C$39)))-'Year Schedule'!$K$41+'Year Schedule'!$L$41)</f>
        <v>#VALUE!</v>
      </c>
      <c r="AO377" s="0" t="e">
        <f aca="true">MAX(0,AN377*(1+(_xlfn.NORM.INV(RAND(),Inputs!$D$39,Inputs!$C$39)))-'Year Schedule'!$K$42+'Year Schedule'!$L$42)</f>
        <v>#VALUE!</v>
      </c>
      <c r="AP377" s="0" t="e">
        <f aca="true">MAX(0,AO377*(1+(_xlfn.NORM.INV(RAND(),Inputs!$D$39,Inputs!$C$39)))-'Year Schedule'!$K$43+'Year Schedule'!$L$43)</f>
        <v>#VALUE!</v>
      </c>
      <c r="AQ377" s="0" t="e">
        <f aca="true">MAX(0,AP377*(1+(_xlfn.NORM.INV(RAND(),Inputs!$D$39,Inputs!$C$39)))-'Year Schedule'!$K$44+'Year Schedule'!$L$44)</f>
        <v>#VALUE!</v>
      </c>
      <c r="AR377" s="0" t="e">
        <f aca="true">MAX(0,AQ377*(1+(_xlfn.NORM.INV(RAND(),Inputs!$D$39,Inputs!$C$39)))-'Year Schedule'!$K$45+'Year Schedule'!$L$45)</f>
        <v>#VALUE!</v>
      </c>
      <c r="AS377" s="0" t="e">
        <f aca="true">MAX(0,AR377*(1+(_xlfn.NORM.INV(RAND(),Inputs!$D$39,Inputs!$C$39)))-'Year Schedule'!$K$46+'Year Schedule'!$L$46)</f>
        <v>#VALUE!</v>
      </c>
      <c r="AT377" s="0" t="e">
        <f aca="true">MAX(0,AS377*(1+(_xlfn.NORM.INV(RAND(),Inputs!$D$39,Inputs!$C$39)))-'Year Schedule'!$K$47+'Year Schedule'!$L$47)</f>
        <v>#VALUE!</v>
      </c>
      <c r="AU377" s="0" t="e">
        <f aca="true">MAX(0,AT377*(1+(_xlfn.NORM.INV(RAND(),Inputs!$D$39,Inputs!$C$39)))-'Year Schedule'!$K$48+'Year Schedule'!$L$48)</f>
        <v>#VALUE!</v>
      </c>
      <c r="AV377" s="0" t="e">
        <f aca="true">MAX(0,AU377*(1+(_xlfn.NORM.INV(RAND(),Inputs!$D$39,Inputs!$C$39)))-'Year Schedule'!$K$49+'Year Schedule'!$L$49)</f>
        <v>#VALUE!</v>
      </c>
      <c r="AW377" s="0" t="e">
        <f aca="true">MAX(0,AV377*(1+(_xlfn.NORM.INV(RAND(),Inputs!$D$39,Inputs!$C$39)))-'Year Schedule'!$K$50+'Year Schedule'!$L$50)</f>
        <v>#VALUE!</v>
      </c>
      <c r="AX377" s="0" t="e">
        <f aca="true">MAX(0,AW377*(1+(_xlfn.NORM.INV(RAND(),Inputs!$D$39,Inputs!$C$39)))-'Year Schedule'!$K$51+'Year Schedule'!$L$51)</f>
        <v>#VALUE!</v>
      </c>
      <c r="AY377" s="0" t="e">
        <f aca="true">MAX(0,AX377*(1+(_xlfn.NORM.INV(RAND(),Inputs!$D$39,Inputs!$C$39)))-'Year Schedule'!$K$52+'Year Schedule'!$L$52)</f>
        <v>#VALUE!</v>
      </c>
      <c r="AZ377" s="0" t="e">
        <f aca="true">MAX(0,AY377*(1+(_xlfn.NORM.INV(RAND(),Inputs!$D$39,Inputs!$C$39)))-'Year Schedule'!$K$53+'Year Schedule'!$L$53)</f>
        <v>#VALUE!</v>
      </c>
      <c r="BA377" s="0" t="e">
        <f aca="false">INDEX(C377:AZ377,1,Inputs!$C$6)</f>
        <v>#VALUE!</v>
      </c>
      <c r="BB377" s="0" t="n">
        <f aca="false">IFERROR(EXP(SUMPRODUCT(LN((C377:INDEX(C377:AZ377,1,Inputs!$C$6)+$C$1004:INDEX($C$1004:$AZ$1004,1,Inputs!$C$6))/B377:INDEX(B377:AY377,1,Inputs!$C$6)))/Inputs!$C$6)-1,-1)</f>
        <v>-1</v>
      </c>
    </row>
    <row r="378" customFormat="false" ht="15" hidden="false" customHeight="true" outlineLevel="0" collapsed="false">
      <c r="A378" s="0" t="n">
        <v>376</v>
      </c>
      <c r="B378" s="177" t="n">
        <f aca="false">Inputs!$C$38</f>
        <v>0</v>
      </c>
      <c r="C378" s="0" t="e">
        <f aca="true">MAX(0,B378*(1+(_xlfn.NORM.INV(RAND(),Inputs!$D$39,Inputs!$C$39)))-'Year Schedule'!$K$4+'Year Schedule'!$L$4)</f>
        <v>#VALUE!</v>
      </c>
      <c r="D378" s="0" t="e">
        <f aca="true">MAX(0,C378*(1+(_xlfn.NORM.INV(RAND(),Inputs!$D$39,Inputs!$C$39)))-'Year Schedule'!$K$5+'Year Schedule'!$L$5)</f>
        <v>#VALUE!</v>
      </c>
      <c r="E378" s="0" t="e">
        <f aca="true">MAX(0,D378*(1+(_xlfn.NORM.INV(RAND(),Inputs!$D$39,Inputs!$C$39)))-'Year Schedule'!$K$6+'Year Schedule'!$L$6)</f>
        <v>#VALUE!</v>
      </c>
      <c r="F378" s="0" t="e">
        <f aca="true">MAX(0,E378*(1+(_xlfn.NORM.INV(RAND(),Inputs!$D$39,Inputs!$C$39)))-'Year Schedule'!$K$7+'Year Schedule'!$L$7)</f>
        <v>#VALUE!</v>
      </c>
      <c r="G378" s="0" t="e">
        <f aca="true">MAX(0,F378*(1+(_xlfn.NORM.INV(RAND(),Inputs!$D$39,Inputs!$C$39)))-'Year Schedule'!$K$8+'Year Schedule'!$L$8)</f>
        <v>#VALUE!</v>
      </c>
      <c r="H378" s="0" t="e">
        <f aca="true">MAX(0,G378*(1+(_xlfn.NORM.INV(RAND(),Inputs!$D$39,Inputs!$C$39)))-'Year Schedule'!$K$9+'Year Schedule'!$L$9)</f>
        <v>#VALUE!</v>
      </c>
      <c r="I378" s="0" t="e">
        <f aca="true">MAX(0,H378*(1+(_xlfn.NORM.INV(RAND(),Inputs!$D$39,Inputs!$C$39)))-'Year Schedule'!$K$10+'Year Schedule'!$L$10)</f>
        <v>#VALUE!</v>
      </c>
      <c r="J378" s="0" t="e">
        <f aca="true">MAX(0,I378*(1+(_xlfn.NORM.INV(RAND(),Inputs!$D$39,Inputs!$C$39)))-'Year Schedule'!$K$11+'Year Schedule'!$L$11)</f>
        <v>#VALUE!</v>
      </c>
      <c r="K378" s="0" t="e">
        <f aca="true">MAX(0,J378*(1+(_xlfn.NORM.INV(RAND(),Inputs!$D$39,Inputs!$C$39)))-'Year Schedule'!$K$12+'Year Schedule'!$L$12)</f>
        <v>#VALUE!</v>
      </c>
      <c r="L378" s="0" t="e">
        <f aca="true">MAX(0,K378*(1+(_xlfn.NORM.INV(RAND(),Inputs!$D$39,Inputs!$C$39)))-'Year Schedule'!$K$13+'Year Schedule'!$L$13)</f>
        <v>#VALUE!</v>
      </c>
      <c r="M378" s="0" t="e">
        <f aca="true">MAX(0,L378*(1+(_xlfn.NORM.INV(RAND(),Inputs!$D$39,Inputs!$C$39)))-'Year Schedule'!$K$14+'Year Schedule'!$L$14)</f>
        <v>#VALUE!</v>
      </c>
      <c r="N378" s="0" t="e">
        <f aca="true">MAX(0,M378*(1+(_xlfn.NORM.INV(RAND(),Inputs!$D$39,Inputs!$C$39)))-'Year Schedule'!$K$15+'Year Schedule'!$L$15)</f>
        <v>#VALUE!</v>
      </c>
      <c r="O378" s="0" t="e">
        <f aca="true">MAX(0,N378*(1+(_xlfn.NORM.INV(RAND(),Inputs!$D$39,Inputs!$C$39)))-'Year Schedule'!$K$16+'Year Schedule'!$L$16)</f>
        <v>#VALUE!</v>
      </c>
      <c r="P378" s="0" t="e">
        <f aca="true">MAX(0,O378*(1+(_xlfn.NORM.INV(RAND(),Inputs!$D$39,Inputs!$C$39)))-'Year Schedule'!$K$17+'Year Schedule'!$L$17)</f>
        <v>#VALUE!</v>
      </c>
      <c r="Q378" s="0" t="e">
        <f aca="true">MAX(0,P378*(1+(_xlfn.NORM.INV(RAND(),Inputs!$D$39,Inputs!$C$39)))-'Year Schedule'!$K$18+'Year Schedule'!$L$18)</f>
        <v>#VALUE!</v>
      </c>
      <c r="R378" s="0" t="e">
        <f aca="true">MAX(0,Q378*(1+(_xlfn.NORM.INV(RAND(),Inputs!$D$39,Inputs!$C$39)))-'Year Schedule'!$K$19+'Year Schedule'!$L$19)</f>
        <v>#VALUE!</v>
      </c>
      <c r="S378" s="0" t="e">
        <f aca="true">MAX(0,R378*(1+(_xlfn.NORM.INV(RAND(),Inputs!$D$39,Inputs!$C$39)))-'Year Schedule'!$K$20+'Year Schedule'!$L$20)</f>
        <v>#VALUE!</v>
      </c>
      <c r="T378" s="0" t="e">
        <f aca="true">MAX(0,S378*(1+(_xlfn.NORM.INV(RAND(),Inputs!$D$39,Inputs!$C$39)))-'Year Schedule'!$K$21+'Year Schedule'!$L$21)</f>
        <v>#VALUE!</v>
      </c>
      <c r="U378" s="0" t="e">
        <f aca="true">MAX(0,T378*(1+(_xlfn.NORM.INV(RAND(),Inputs!$D$39,Inputs!$C$39)))-'Year Schedule'!$K$22+'Year Schedule'!$L$22)</f>
        <v>#VALUE!</v>
      </c>
      <c r="V378" s="0" t="e">
        <f aca="true">MAX(0,U378*(1+(_xlfn.NORM.INV(RAND(),Inputs!$D$39,Inputs!$C$39)))-'Year Schedule'!$K$23+'Year Schedule'!$L$23)</f>
        <v>#VALUE!</v>
      </c>
      <c r="W378" s="0" t="e">
        <f aca="true">MAX(0,V378*(1+(_xlfn.NORM.INV(RAND(),Inputs!$D$39,Inputs!$C$39)))-'Year Schedule'!$K$24+'Year Schedule'!$L$24)</f>
        <v>#VALUE!</v>
      </c>
      <c r="X378" s="0" t="e">
        <f aca="true">MAX(0,W378*(1+(_xlfn.NORM.INV(RAND(),Inputs!$D$39,Inputs!$C$39)))-'Year Schedule'!$K$25+'Year Schedule'!$L$25)</f>
        <v>#VALUE!</v>
      </c>
      <c r="Y378" s="0" t="e">
        <f aca="true">MAX(0,X378*(1+(_xlfn.NORM.INV(RAND(),Inputs!$D$39,Inputs!$C$39)))-'Year Schedule'!$K$26+'Year Schedule'!$L$26)</f>
        <v>#VALUE!</v>
      </c>
      <c r="Z378" s="0" t="e">
        <f aca="true">MAX(0,Y378*(1+(_xlfn.NORM.INV(RAND(),Inputs!$D$39,Inputs!$C$39)))-'Year Schedule'!$K$27+'Year Schedule'!$L$27)</f>
        <v>#VALUE!</v>
      </c>
      <c r="AA378" s="0" t="e">
        <f aca="true">MAX(0,Z378*(1+(_xlfn.NORM.INV(RAND(),Inputs!$D$39,Inputs!$C$39)))-'Year Schedule'!$K$28+'Year Schedule'!$L$28)</f>
        <v>#VALUE!</v>
      </c>
      <c r="AB378" s="0" t="e">
        <f aca="true">MAX(0,AA378*(1+(_xlfn.NORM.INV(RAND(),Inputs!$D$39,Inputs!$C$39)))-'Year Schedule'!$K$29+'Year Schedule'!$L$29)</f>
        <v>#VALUE!</v>
      </c>
      <c r="AC378" s="0" t="e">
        <f aca="true">MAX(0,AB378*(1+(_xlfn.NORM.INV(RAND(),Inputs!$D$39,Inputs!$C$39)))-'Year Schedule'!$K$30+'Year Schedule'!$L$30)</f>
        <v>#VALUE!</v>
      </c>
      <c r="AD378" s="0" t="e">
        <f aca="true">MAX(0,AC378*(1+(_xlfn.NORM.INV(RAND(),Inputs!$D$39,Inputs!$C$39)))-'Year Schedule'!$K$31+'Year Schedule'!$L$31)</f>
        <v>#VALUE!</v>
      </c>
      <c r="AE378" s="0" t="e">
        <f aca="true">MAX(0,AD378*(1+(_xlfn.NORM.INV(RAND(),Inputs!$D$39,Inputs!$C$39)))-'Year Schedule'!$K$32+'Year Schedule'!$L$32)</f>
        <v>#VALUE!</v>
      </c>
      <c r="AF378" s="0" t="e">
        <f aca="true">MAX(0,AE378*(1+(_xlfn.NORM.INV(RAND(),Inputs!$D$39,Inputs!$C$39)))-'Year Schedule'!$K$33+'Year Schedule'!$L$33)</f>
        <v>#VALUE!</v>
      </c>
      <c r="AG378" s="0" t="e">
        <f aca="true">MAX(0,AF378*(1+(_xlfn.NORM.INV(RAND(),Inputs!$D$39,Inputs!$C$39)))-'Year Schedule'!$K$34+'Year Schedule'!$L$34)</f>
        <v>#VALUE!</v>
      </c>
      <c r="AH378" s="0" t="e">
        <f aca="true">MAX(0,AG378*(1+(_xlfn.NORM.INV(RAND(),Inputs!$D$39,Inputs!$C$39)))-'Year Schedule'!$K$35+'Year Schedule'!$L$35)</f>
        <v>#VALUE!</v>
      </c>
      <c r="AI378" s="0" t="e">
        <f aca="true">MAX(0,AH378*(1+(_xlfn.NORM.INV(RAND(),Inputs!$D$39,Inputs!$C$39)))-'Year Schedule'!$K$36+'Year Schedule'!$L$36)</f>
        <v>#VALUE!</v>
      </c>
      <c r="AJ378" s="0" t="e">
        <f aca="true">MAX(0,AI378*(1+(_xlfn.NORM.INV(RAND(),Inputs!$D$39,Inputs!$C$39)))-'Year Schedule'!$K$37+'Year Schedule'!$L$37)</f>
        <v>#VALUE!</v>
      </c>
      <c r="AK378" s="0" t="e">
        <f aca="true">MAX(0,AJ378*(1+(_xlfn.NORM.INV(RAND(),Inputs!$D$39,Inputs!$C$39)))-'Year Schedule'!$K$38+'Year Schedule'!$L$38)</f>
        <v>#VALUE!</v>
      </c>
      <c r="AL378" s="0" t="e">
        <f aca="true">MAX(0,AK378*(1+(_xlfn.NORM.INV(RAND(),Inputs!$D$39,Inputs!$C$39)))-'Year Schedule'!$K$39+'Year Schedule'!$L$39)</f>
        <v>#VALUE!</v>
      </c>
      <c r="AM378" s="0" t="e">
        <f aca="true">MAX(0,AL378*(1+(_xlfn.NORM.INV(RAND(),Inputs!$D$39,Inputs!$C$39)))-'Year Schedule'!$K$40+'Year Schedule'!$L$40)</f>
        <v>#VALUE!</v>
      </c>
      <c r="AN378" s="0" t="e">
        <f aca="true">MAX(0,AM378*(1+(_xlfn.NORM.INV(RAND(),Inputs!$D$39,Inputs!$C$39)))-'Year Schedule'!$K$41+'Year Schedule'!$L$41)</f>
        <v>#VALUE!</v>
      </c>
      <c r="AO378" s="0" t="e">
        <f aca="true">MAX(0,AN378*(1+(_xlfn.NORM.INV(RAND(),Inputs!$D$39,Inputs!$C$39)))-'Year Schedule'!$K$42+'Year Schedule'!$L$42)</f>
        <v>#VALUE!</v>
      </c>
      <c r="AP378" s="0" t="e">
        <f aca="true">MAX(0,AO378*(1+(_xlfn.NORM.INV(RAND(),Inputs!$D$39,Inputs!$C$39)))-'Year Schedule'!$K$43+'Year Schedule'!$L$43)</f>
        <v>#VALUE!</v>
      </c>
      <c r="AQ378" s="0" t="e">
        <f aca="true">MAX(0,AP378*(1+(_xlfn.NORM.INV(RAND(),Inputs!$D$39,Inputs!$C$39)))-'Year Schedule'!$K$44+'Year Schedule'!$L$44)</f>
        <v>#VALUE!</v>
      </c>
      <c r="AR378" s="0" t="e">
        <f aca="true">MAX(0,AQ378*(1+(_xlfn.NORM.INV(RAND(),Inputs!$D$39,Inputs!$C$39)))-'Year Schedule'!$K$45+'Year Schedule'!$L$45)</f>
        <v>#VALUE!</v>
      </c>
      <c r="AS378" s="0" t="e">
        <f aca="true">MAX(0,AR378*(1+(_xlfn.NORM.INV(RAND(),Inputs!$D$39,Inputs!$C$39)))-'Year Schedule'!$K$46+'Year Schedule'!$L$46)</f>
        <v>#VALUE!</v>
      </c>
      <c r="AT378" s="0" t="e">
        <f aca="true">MAX(0,AS378*(1+(_xlfn.NORM.INV(RAND(),Inputs!$D$39,Inputs!$C$39)))-'Year Schedule'!$K$47+'Year Schedule'!$L$47)</f>
        <v>#VALUE!</v>
      </c>
      <c r="AU378" s="0" t="e">
        <f aca="true">MAX(0,AT378*(1+(_xlfn.NORM.INV(RAND(),Inputs!$D$39,Inputs!$C$39)))-'Year Schedule'!$K$48+'Year Schedule'!$L$48)</f>
        <v>#VALUE!</v>
      </c>
      <c r="AV378" s="0" t="e">
        <f aca="true">MAX(0,AU378*(1+(_xlfn.NORM.INV(RAND(),Inputs!$D$39,Inputs!$C$39)))-'Year Schedule'!$K$49+'Year Schedule'!$L$49)</f>
        <v>#VALUE!</v>
      </c>
      <c r="AW378" s="0" t="e">
        <f aca="true">MAX(0,AV378*(1+(_xlfn.NORM.INV(RAND(),Inputs!$D$39,Inputs!$C$39)))-'Year Schedule'!$K$50+'Year Schedule'!$L$50)</f>
        <v>#VALUE!</v>
      </c>
      <c r="AX378" s="0" t="e">
        <f aca="true">MAX(0,AW378*(1+(_xlfn.NORM.INV(RAND(),Inputs!$D$39,Inputs!$C$39)))-'Year Schedule'!$K$51+'Year Schedule'!$L$51)</f>
        <v>#VALUE!</v>
      </c>
      <c r="AY378" s="0" t="e">
        <f aca="true">MAX(0,AX378*(1+(_xlfn.NORM.INV(RAND(),Inputs!$D$39,Inputs!$C$39)))-'Year Schedule'!$K$52+'Year Schedule'!$L$52)</f>
        <v>#VALUE!</v>
      </c>
      <c r="AZ378" s="0" t="e">
        <f aca="true">MAX(0,AY378*(1+(_xlfn.NORM.INV(RAND(),Inputs!$D$39,Inputs!$C$39)))-'Year Schedule'!$K$53+'Year Schedule'!$L$53)</f>
        <v>#VALUE!</v>
      </c>
      <c r="BA378" s="0" t="e">
        <f aca="false">INDEX(C378:AZ378,1,Inputs!$C$6)</f>
        <v>#VALUE!</v>
      </c>
      <c r="BB378" s="0" t="n">
        <f aca="false">IFERROR(EXP(SUMPRODUCT(LN((C378:INDEX(C378:AZ378,1,Inputs!$C$6)+$C$1004:INDEX($C$1004:$AZ$1004,1,Inputs!$C$6))/B378:INDEX(B378:AY378,1,Inputs!$C$6)))/Inputs!$C$6)-1,-1)</f>
        <v>-1</v>
      </c>
    </row>
    <row r="379" customFormat="false" ht="15" hidden="false" customHeight="true" outlineLevel="0" collapsed="false">
      <c r="A379" s="0" t="n">
        <v>377</v>
      </c>
      <c r="B379" s="177" t="n">
        <f aca="false">Inputs!$C$38</f>
        <v>0</v>
      </c>
      <c r="C379" s="0" t="e">
        <f aca="true">MAX(0,B379*(1+(_xlfn.NORM.INV(RAND(),Inputs!$D$39,Inputs!$C$39)))-'Year Schedule'!$K$4+'Year Schedule'!$L$4)</f>
        <v>#VALUE!</v>
      </c>
      <c r="D379" s="0" t="e">
        <f aca="true">MAX(0,C379*(1+(_xlfn.NORM.INV(RAND(),Inputs!$D$39,Inputs!$C$39)))-'Year Schedule'!$K$5+'Year Schedule'!$L$5)</f>
        <v>#VALUE!</v>
      </c>
      <c r="E379" s="0" t="e">
        <f aca="true">MAX(0,D379*(1+(_xlfn.NORM.INV(RAND(),Inputs!$D$39,Inputs!$C$39)))-'Year Schedule'!$K$6+'Year Schedule'!$L$6)</f>
        <v>#VALUE!</v>
      </c>
      <c r="F379" s="0" t="e">
        <f aca="true">MAX(0,E379*(1+(_xlfn.NORM.INV(RAND(),Inputs!$D$39,Inputs!$C$39)))-'Year Schedule'!$K$7+'Year Schedule'!$L$7)</f>
        <v>#VALUE!</v>
      </c>
      <c r="G379" s="0" t="e">
        <f aca="true">MAX(0,F379*(1+(_xlfn.NORM.INV(RAND(),Inputs!$D$39,Inputs!$C$39)))-'Year Schedule'!$K$8+'Year Schedule'!$L$8)</f>
        <v>#VALUE!</v>
      </c>
      <c r="H379" s="0" t="e">
        <f aca="true">MAX(0,G379*(1+(_xlfn.NORM.INV(RAND(),Inputs!$D$39,Inputs!$C$39)))-'Year Schedule'!$K$9+'Year Schedule'!$L$9)</f>
        <v>#VALUE!</v>
      </c>
      <c r="I379" s="0" t="e">
        <f aca="true">MAX(0,H379*(1+(_xlfn.NORM.INV(RAND(),Inputs!$D$39,Inputs!$C$39)))-'Year Schedule'!$K$10+'Year Schedule'!$L$10)</f>
        <v>#VALUE!</v>
      </c>
      <c r="J379" s="0" t="e">
        <f aca="true">MAX(0,I379*(1+(_xlfn.NORM.INV(RAND(),Inputs!$D$39,Inputs!$C$39)))-'Year Schedule'!$K$11+'Year Schedule'!$L$11)</f>
        <v>#VALUE!</v>
      </c>
      <c r="K379" s="0" t="e">
        <f aca="true">MAX(0,J379*(1+(_xlfn.NORM.INV(RAND(),Inputs!$D$39,Inputs!$C$39)))-'Year Schedule'!$K$12+'Year Schedule'!$L$12)</f>
        <v>#VALUE!</v>
      </c>
      <c r="L379" s="0" t="e">
        <f aca="true">MAX(0,K379*(1+(_xlfn.NORM.INV(RAND(),Inputs!$D$39,Inputs!$C$39)))-'Year Schedule'!$K$13+'Year Schedule'!$L$13)</f>
        <v>#VALUE!</v>
      </c>
      <c r="M379" s="0" t="e">
        <f aca="true">MAX(0,L379*(1+(_xlfn.NORM.INV(RAND(),Inputs!$D$39,Inputs!$C$39)))-'Year Schedule'!$K$14+'Year Schedule'!$L$14)</f>
        <v>#VALUE!</v>
      </c>
      <c r="N379" s="0" t="e">
        <f aca="true">MAX(0,M379*(1+(_xlfn.NORM.INV(RAND(),Inputs!$D$39,Inputs!$C$39)))-'Year Schedule'!$K$15+'Year Schedule'!$L$15)</f>
        <v>#VALUE!</v>
      </c>
      <c r="O379" s="0" t="e">
        <f aca="true">MAX(0,N379*(1+(_xlfn.NORM.INV(RAND(),Inputs!$D$39,Inputs!$C$39)))-'Year Schedule'!$K$16+'Year Schedule'!$L$16)</f>
        <v>#VALUE!</v>
      </c>
      <c r="P379" s="0" t="e">
        <f aca="true">MAX(0,O379*(1+(_xlfn.NORM.INV(RAND(),Inputs!$D$39,Inputs!$C$39)))-'Year Schedule'!$K$17+'Year Schedule'!$L$17)</f>
        <v>#VALUE!</v>
      </c>
      <c r="Q379" s="0" t="e">
        <f aca="true">MAX(0,P379*(1+(_xlfn.NORM.INV(RAND(),Inputs!$D$39,Inputs!$C$39)))-'Year Schedule'!$K$18+'Year Schedule'!$L$18)</f>
        <v>#VALUE!</v>
      </c>
      <c r="R379" s="0" t="e">
        <f aca="true">MAX(0,Q379*(1+(_xlfn.NORM.INV(RAND(),Inputs!$D$39,Inputs!$C$39)))-'Year Schedule'!$K$19+'Year Schedule'!$L$19)</f>
        <v>#VALUE!</v>
      </c>
      <c r="S379" s="0" t="e">
        <f aca="true">MAX(0,R379*(1+(_xlfn.NORM.INV(RAND(),Inputs!$D$39,Inputs!$C$39)))-'Year Schedule'!$K$20+'Year Schedule'!$L$20)</f>
        <v>#VALUE!</v>
      </c>
      <c r="T379" s="0" t="e">
        <f aca="true">MAX(0,S379*(1+(_xlfn.NORM.INV(RAND(),Inputs!$D$39,Inputs!$C$39)))-'Year Schedule'!$K$21+'Year Schedule'!$L$21)</f>
        <v>#VALUE!</v>
      </c>
      <c r="U379" s="0" t="e">
        <f aca="true">MAX(0,T379*(1+(_xlfn.NORM.INV(RAND(),Inputs!$D$39,Inputs!$C$39)))-'Year Schedule'!$K$22+'Year Schedule'!$L$22)</f>
        <v>#VALUE!</v>
      </c>
      <c r="V379" s="0" t="e">
        <f aca="true">MAX(0,U379*(1+(_xlfn.NORM.INV(RAND(),Inputs!$D$39,Inputs!$C$39)))-'Year Schedule'!$K$23+'Year Schedule'!$L$23)</f>
        <v>#VALUE!</v>
      </c>
      <c r="W379" s="0" t="e">
        <f aca="true">MAX(0,V379*(1+(_xlfn.NORM.INV(RAND(),Inputs!$D$39,Inputs!$C$39)))-'Year Schedule'!$K$24+'Year Schedule'!$L$24)</f>
        <v>#VALUE!</v>
      </c>
      <c r="X379" s="0" t="e">
        <f aca="true">MAX(0,W379*(1+(_xlfn.NORM.INV(RAND(),Inputs!$D$39,Inputs!$C$39)))-'Year Schedule'!$K$25+'Year Schedule'!$L$25)</f>
        <v>#VALUE!</v>
      </c>
      <c r="Y379" s="0" t="e">
        <f aca="true">MAX(0,X379*(1+(_xlfn.NORM.INV(RAND(),Inputs!$D$39,Inputs!$C$39)))-'Year Schedule'!$K$26+'Year Schedule'!$L$26)</f>
        <v>#VALUE!</v>
      </c>
      <c r="Z379" s="0" t="e">
        <f aca="true">MAX(0,Y379*(1+(_xlfn.NORM.INV(RAND(),Inputs!$D$39,Inputs!$C$39)))-'Year Schedule'!$K$27+'Year Schedule'!$L$27)</f>
        <v>#VALUE!</v>
      </c>
      <c r="AA379" s="0" t="e">
        <f aca="true">MAX(0,Z379*(1+(_xlfn.NORM.INV(RAND(),Inputs!$D$39,Inputs!$C$39)))-'Year Schedule'!$K$28+'Year Schedule'!$L$28)</f>
        <v>#VALUE!</v>
      </c>
      <c r="AB379" s="0" t="e">
        <f aca="true">MAX(0,AA379*(1+(_xlfn.NORM.INV(RAND(),Inputs!$D$39,Inputs!$C$39)))-'Year Schedule'!$K$29+'Year Schedule'!$L$29)</f>
        <v>#VALUE!</v>
      </c>
      <c r="AC379" s="0" t="e">
        <f aca="true">MAX(0,AB379*(1+(_xlfn.NORM.INV(RAND(),Inputs!$D$39,Inputs!$C$39)))-'Year Schedule'!$K$30+'Year Schedule'!$L$30)</f>
        <v>#VALUE!</v>
      </c>
      <c r="AD379" s="0" t="e">
        <f aca="true">MAX(0,AC379*(1+(_xlfn.NORM.INV(RAND(),Inputs!$D$39,Inputs!$C$39)))-'Year Schedule'!$K$31+'Year Schedule'!$L$31)</f>
        <v>#VALUE!</v>
      </c>
      <c r="AE379" s="0" t="e">
        <f aca="true">MAX(0,AD379*(1+(_xlfn.NORM.INV(RAND(),Inputs!$D$39,Inputs!$C$39)))-'Year Schedule'!$K$32+'Year Schedule'!$L$32)</f>
        <v>#VALUE!</v>
      </c>
      <c r="AF379" s="0" t="e">
        <f aca="true">MAX(0,AE379*(1+(_xlfn.NORM.INV(RAND(),Inputs!$D$39,Inputs!$C$39)))-'Year Schedule'!$K$33+'Year Schedule'!$L$33)</f>
        <v>#VALUE!</v>
      </c>
      <c r="AG379" s="0" t="e">
        <f aca="true">MAX(0,AF379*(1+(_xlfn.NORM.INV(RAND(),Inputs!$D$39,Inputs!$C$39)))-'Year Schedule'!$K$34+'Year Schedule'!$L$34)</f>
        <v>#VALUE!</v>
      </c>
      <c r="AH379" s="0" t="e">
        <f aca="true">MAX(0,AG379*(1+(_xlfn.NORM.INV(RAND(),Inputs!$D$39,Inputs!$C$39)))-'Year Schedule'!$K$35+'Year Schedule'!$L$35)</f>
        <v>#VALUE!</v>
      </c>
      <c r="AI379" s="0" t="e">
        <f aca="true">MAX(0,AH379*(1+(_xlfn.NORM.INV(RAND(),Inputs!$D$39,Inputs!$C$39)))-'Year Schedule'!$K$36+'Year Schedule'!$L$36)</f>
        <v>#VALUE!</v>
      </c>
      <c r="AJ379" s="0" t="e">
        <f aca="true">MAX(0,AI379*(1+(_xlfn.NORM.INV(RAND(),Inputs!$D$39,Inputs!$C$39)))-'Year Schedule'!$K$37+'Year Schedule'!$L$37)</f>
        <v>#VALUE!</v>
      </c>
      <c r="AK379" s="0" t="e">
        <f aca="true">MAX(0,AJ379*(1+(_xlfn.NORM.INV(RAND(),Inputs!$D$39,Inputs!$C$39)))-'Year Schedule'!$K$38+'Year Schedule'!$L$38)</f>
        <v>#VALUE!</v>
      </c>
      <c r="AL379" s="0" t="e">
        <f aca="true">MAX(0,AK379*(1+(_xlfn.NORM.INV(RAND(),Inputs!$D$39,Inputs!$C$39)))-'Year Schedule'!$K$39+'Year Schedule'!$L$39)</f>
        <v>#VALUE!</v>
      </c>
      <c r="AM379" s="0" t="e">
        <f aca="true">MAX(0,AL379*(1+(_xlfn.NORM.INV(RAND(),Inputs!$D$39,Inputs!$C$39)))-'Year Schedule'!$K$40+'Year Schedule'!$L$40)</f>
        <v>#VALUE!</v>
      </c>
      <c r="AN379" s="0" t="e">
        <f aca="true">MAX(0,AM379*(1+(_xlfn.NORM.INV(RAND(),Inputs!$D$39,Inputs!$C$39)))-'Year Schedule'!$K$41+'Year Schedule'!$L$41)</f>
        <v>#VALUE!</v>
      </c>
      <c r="AO379" s="0" t="e">
        <f aca="true">MAX(0,AN379*(1+(_xlfn.NORM.INV(RAND(),Inputs!$D$39,Inputs!$C$39)))-'Year Schedule'!$K$42+'Year Schedule'!$L$42)</f>
        <v>#VALUE!</v>
      </c>
      <c r="AP379" s="0" t="e">
        <f aca="true">MAX(0,AO379*(1+(_xlfn.NORM.INV(RAND(),Inputs!$D$39,Inputs!$C$39)))-'Year Schedule'!$K$43+'Year Schedule'!$L$43)</f>
        <v>#VALUE!</v>
      </c>
      <c r="AQ379" s="0" t="e">
        <f aca="true">MAX(0,AP379*(1+(_xlfn.NORM.INV(RAND(),Inputs!$D$39,Inputs!$C$39)))-'Year Schedule'!$K$44+'Year Schedule'!$L$44)</f>
        <v>#VALUE!</v>
      </c>
      <c r="AR379" s="0" t="e">
        <f aca="true">MAX(0,AQ379*(1+(_xlfn.NORM.INV(RAND(),Inputs!$D$39,Inputs!$C$39)))-'Year Schedule'!$K$45+'Year Schedule'!$L$45)</f>
        <v>#VALUE!</v>
      </c>
      <c r="AS379" s="0" t="e">
        <f aca="true">MAX(0,AR379*(1+(_xlfn.NORM.INV(RAND(),Inputs!$D$39,Inputs!$C$39)))-'Year Schedule'!$K$46+'Year Schedule'!$L$46)</f>
        <v>#VALUE!</v>
      </c>
      <c r="AT379" s="0" t="e">
        <f aca="true">MAX(0,AS379*(1+(_xlfn.NORM.INV(RAND(),Inputs!$D$39,Inputs!$C$39)))-'Year Schedule'!$K$47+'Year Schedule'!$L$47)</f>
        <v>#VALUE!</v>
      </c>
      <c r="AU379" s="0" t="e">
        <f aca="true">MAX(0,AT379*(1+(_xlfn.NORM.INV(RAND(),Inputs!$D$39,Inputs!$C$39)))-'Year Schedule'!$K$48+'Year Schedule'!$L$48)</f>
        <v>#VALUE!</v>
      </c>
      <c r="AV379" s="0" t="e">
        <f aca="true">MAX(0,AU379*(1+(_xlfn.NORM.INV(RAND(),Inputs!$D$39,Inputs!$C$39)))-'Year Schedule'!$K$49+'Year Schedule'!$L$49)</f>
        <v>#VALUE!</v>
      </c>
      <c r="AW379" s="0" t="e">
        <f aca="true">MAX(0,AV379*(1+(_xlfn.NORM.INV(RAND(),Inputs!$D$39,Inputs!$C$39)))-'Year Schedule'!$K$50+'Year Schedule'!$L$50)</f>
        <v>#VALUE!</v>
      </c>
      <c r="AX379" s="0" t="e">
        <f aca="true">MAX(0,AW379*(1+(_xlfn.NORM.INV(RAND(),Inputs!$D$39,Inputs!$C$39)))-'Year Schedule'!$K$51+'Year Schedule'!$L$51)</f>
        <v>#VALUE!</v>
      </c>
      <c r="AY379" s="0" t="e">
        <f aca="true">MAX(0,AX379*(1+(_xlfn.NORM.INV(RAND(),Inputs!$D$39,Inputs!$C$39)))-'Year Schedule'!$K$52+'Year Schedule'!$L$52)</f>
        <v>#VALUE!</v>
      </c>
      <c r="AZ379" s="0" t="e">
        <f aca="true">MAX(0,AY379*(1+(_xlfn.NORM.INV(RAND(),Inputs!$D$39,Inputs!$C$39)))-'Year Schedule'!$K$53+'Year Schedule'!$L$53)</f>
        <v>#VALUE!</v>
      </c>
      <c r="BA379" s="0" t="e">
        <f aca="false">INDEX(C379:AZ379,1,Inputs!$C$6)</f>
        <v>#VALUE!</v>
      </c>
      <c r="BB379" s="0" t="n">
        <f aca="false">IFERROR(EXP(SUMPRODUCT(LN((C379:INDEX(C379:AZ379,1,Inputs!$C$6)+$C$1004:INDEX($C$1004:$AZ$1004,1,Inputs!$C$6))/B379:INDEX(B379:AY379,1,Inputs!$C$6)))/Inputs!$C$6)-1,-1)</f>
        <v>-1</v>
      </c>
    </row>
    <row r="380" customFormat="false" ht="15" hidden="false" customHeight="true" outlineLevel="0" collapsed="false">
      <c r="A380" s="0" t="n">
        <v>378</v>
      </c>
      <c r="B380" s="177" t="n">
        <f aca="false">Inputs!$C$38</f>
        <v>0</v>
      </c>
      <c r="C380" s="0" t="e">
        <f aca="true">MAX(0,B380*(1+(_xlfn.NORM.INV(RAND(),Inputs!$D$39,Inputs!$C$39)))-'Year Schedule'!$K$4+'Year Schedule'!$L$4)</f>
        <v>#VALUE!</v>
      </c>
      <c r="D380" s="0" t="e">
        <f aca="true">MAX(0,C380*(1+(_xlfn.NORM.INV(RAND(),Inputs!$D$39,Inputs!$C$39)))-'Year Schedule'!$K$5+'Year Schedule'!$L$5)</f>
        <v>#VALUE!</v>
      </c>
      <c r="E380" s="0" t="e">
        <f aca="true">MAX(0,D380*(1+(_xlfn.NORM.INV(RAND(),Inputs!$D$39,Inputs!$C$39)))-'Year Schedule'!$K$6+'Year Schedule'!$L$6)</f>
        <v>#VALUE!</v>
      </c>
      <c r="F380" s="0" t="e">
        <f aca="true">MAX(0,E380*(1+(_xlfn.NORM.INV(RAND(),Inputs!$D$39,Inputs!$C$39)))-'Year Schedule'!$K$7+'Year Schedule'!$L$7)</f>
        <v>#VALUE!</v>
      </c>
      <c r="G380" s="0" t="e">
        <f aca="true">MAX(0,F380*(1+(_xlfn.NORM.INV(RAND(),Inputs!$D$39,Inputs!$C$39)))-'Year Schedule'!$K$8+'Year Schedule'!$L$8)</f>
        <v>#VALUE!</v>
      </c>
      <c r="H380" s="0" t="e">
        <f aca="true">MAX(0,G380*(1+(_xlfn.NORM.INV(RAND(),Inputs!$D$39,Inputs!$C$39)))-'Year Schedule'!$K$9+'Year Schedule'!$L$9)</f>
        <v>#VALUE!</v>
      </c>
      <c r="I380" s="0" t="e">
        <f aca="true">MAX(0,H380*(1+(_xlfn.NORM.INV(RAND(),Inputs!$D$39,Inputs!$C$39)))-'Year Schedule'!$K$10+'Year Schedule'!$L$10)</f>
        <v>#VALUE!</v>
      </c>
      <c r="J380" s="0" t="e">
        <f aca="true">MAX(0,I380*(1+(_xlfn.NORM.INV(RAND(),Inputs!$D$39,Inputs!$C$39)))-'Year Schedule'!$K$11+'Year Schedule'!$L$11)</f>
        <v>#VALUE!</v>
      </c>
      <c r="K380" s="0" t="e">
        <f aca="true">MAX(0,J380*(1+(_xlfn.NORM.INV(RAND(),Inputs!$D$39,Inputs!$C$39)))-'Year Schedule'!$K$12+'Year Schedule'!$L$12)</f>
        <v>#VALUE!</v>
      </c>
      <c r="L380" s="0" t="e">
        <f aca="true">MAX(0,K380*(1+(_xlfn.NORM.INV(RAND(),Inputs!$D$39,Inputs!$C$39)))-'Year Schedule'!$K$13+'Year Schedule'!$L$13)</f>
        <v>#VALUE!</v>
      </c>
      <c r="M380" s="0" t="e">
        <f aca="true">MAX(0,L380*(1+(_xlfn.NORM.INV(RAND(),Inputs!$D$39,Inputs!$C$39)))-'Year Schedule'!$K$14+'Year Schedule'!$L$14)</f>
        <v>#VALUE!</v>
      </c>
      <c r="N380" s="0" t="e">
        <f aca="true">MAX(0,M380*(1+(_xlfn.NORM.INV(RAND(),Inputs!$D$39,Inputs!$C$39)))-'Year Schedule'!$K$15+'Year Schedule'!$L$15)</f>
        <v>#VALUE!</v>
      </c>
      <c r="O380" s="0" t="e">
        <f aca="true">MAX(0,N380*(1+(_xlfn.NORM.INV(RAND(),Inputs!$D$39,Inputs!$C$39)))-'Year Schedule'!$K$16+'Year Schedule'!$L$16)</f>
        <v>#VALUE!</v>
      </c>
      <c r="P380" s="0" t="e">
        <f aca="true">MAX(0,O380*(1+(_xlfn.NORM.INV(RAND(),Inputs!$D$39,Inputs!$C$39)))-'Year Schedule'!$K$17+'Year Schedule'!$L$17)</f>
        <v>#VALUE!</v>
      </c>
      <c r="Q380" s="0" t="e">
        <f aca="true">MAX(0,P380*(1+(_xlfn.NORM.INV(RAND(),Inputs!$D$39,Inputs!$C$39)))-'Year Schedule'!$K$18+'Year Schedule'!$L$18)</f>
        <v>#VALUE!</v>
      </c>
      <c r="R380" s="0" t="e">
        <f aca="true">MAX(0,Q380*(1+(_xlfn.NORM.INV(RAND(),Inputs!$D$39,Inputs!$C$39)))-'Year Schedule'!$K$19+'Year Schedule'!$L$19)</f>
        <v>#VALUE!</v>
      </c>
      <c r="S380" s="0" t="e">
        <f aca="true">MAX(0,R380*(1+(_xlfn.NORM.INV(RAND(),Inputs!$D$39,Inputs!$C$39)))-'Year Schedule'!$K$20+'Year Schedule'!$L$20)</f>
        <v>#VALUE!</v>
      </c>
      <c r="T380" s="0" t="e">
        <f aca="true">MAX(0,S380*(1+(_xlfn.NORM.INV(RAND(),Inputs!$D$39,Inputs!$C$39)))-'Year Schedule'!$K$21+'Year Schedule'!$L$21)</f>
        <v>#VALUE!</v>
      </c>
      <c r="U380" s="0" t="e">
        <f aca="true">MAX(0,T380*(1+(_xlfn.NORM.INV(RAND(),Inputs!$D$39,Inputs!$C$39)))-'Year Schedule'!$K$22+'Year Schedule'!$L$22)</f>
        <v>#VALUE!</v>
      </c>
      <c r="V380" s="0" t="e">
        <f aca="true">MAX(0,U380*(1+(_xlfn.NORM.INV(RAND(),Inputs!$D$39,Inputs!$C$39)))-'Year Schedule'!$K$23+'Year Schedule'!$L$23)</f>
        <v>#VALUE!</v>
      </c>
      <c r="W380" s="0" t="e">
        <f aca="true">MAX(0,V380*(1+(_xlfn.NORM.INV(RAND(),Inputs!$D$39,Inputs!$C$39)))-'Year Schedule'!$K$24+'Year Schedule'!$L$24)</f>
        <v>#VALUE!</v>
      </c>
      <c r="X380" s="0" t="e">
        <f aca="true">MAX(0,W380*(1+(_xlfn.NORM.INV(RAND(),Inputs!$D$39,Inputs!$C$39)))-'Year Schedule'!$K$25+'Year Schedule'!$L$25)</f>
        <v>#VALUE!</v>
      </c>
      <c r="Y380" s="0" t="e">
        <f aca="true">MAX(0,X380*(1+(_xlfn.NORM.INV(RAND(),Inputs!$D$39,Inputs!$C$39)))-'Year Schedule'!$K$26+'Year Schedule'!$L$26)</f>
        <v>#VALUE!</v>
      </c>
      <c r="Z380" s="0" t="e">
        <f aca="true">MAX(0,Y380*(1+(_xlfn.NORM.INV(RAND(),Inputs!$D$39,Inputs!$C$39)))-'Year Schedule'!$K$27+'Year Schedule'!$L$27)</f>
        <v>#VALUE!</v>
      </c>
      <c r="AA380" s="0" t="e">
        <f aca="true">MAX(0,Z380*(1+(_xlfn.NORM.INV(RAND(),Inputs!$D$39,Inputs!$C$39)))-'Year Schedule'!$K$28+'Year Schedule'!$L$28)</f>
        <v>#VALUE!</v>
      </c>
      <c r="AB380" s="0" t="e">
        <f aca="true">MAX(0,AA380*(1+(_xlfn.NORM.INV(RAND(),Inputs!$D$39,Inputs!$C$39)))-'Year Schedule'!$K$29+'Year Schedule'!$L$29)</f>
        <v>#VALUE!</v>
      </c>
      <c r="AC380" s="0" t="e">
        <f aca="true">MAX(0,AB380*(1+(_xlfn.NORM.INV(RAND(),Inputs!$D$39,Inputs!$C$39)))-'Year Schedule'!$K$30+'Year Schedule'!$L$30)</f>
        <v>#VALUE!</v>
      </c>
      <c r="AD380" s="0" t="e">
        <f aca="true">MAX(0,AC380*(1+(_xlfn.NORM.INV(RAND(),Inputs!$D$39,Inputs!$C$39)))-'Year Schedule'!$K$31+'Year Schedule'!$L$31)</f>
        <v>#VALUE!</v>
      </c>
      <c r="AE380" s="0" t="e">
        <f aca="true">MAX(0,AD380*(1+(_xlfn.NORM.INV(RAND(),Inputs!$D$39,Inputs!$C$39)))-'Year Schedule'!$K$32+'Year Schedule'!$L$32)</f>
        <v>#VALUE!</v>
      </c>
      <c r="AF380" s="0" t="e">
        <f aca="true">MAX(0,AE380*(1+(_xlfn.NORM.INV(RAND(),Inputs!$D$39,Inputs!$C$39)))-'Year Schedule'!$K$33+'Year Schedule'!$L$33)</f>
        <v>#VALUE!</v>
      </c>
      <c r="AG380" s="0" t="e">
        <f aca="true">MAX(0,AF380*(1+(_xlfn.NORM.INV(RAND(),Inputs!$D$39,Inputs!$C$39)))-'Year Schedule'!$K$34+'Year Schedule'!$L$34)</f>
        <v>#VALUE!</v>
      </c>
      <c r="AH380" s="0" t="e">
        <f aca="true">MAX(0,AG380*(1+(_xlfn.NORM.INV(RAND(),Inputs!$D$39,Inputs!$C$39)))-'Year Schedule'!$K$35+'Year Schedule'!$L$35)</f>
        <v>#VALUE!</v>
      </c>
      <c r="AI380" s="0" t="e">
        <f aca="true">MAX(0,AH380*(1+(_xlfn.NORM.INV(RAND(),Inputs!$D$39,Inputs!$C$39)))-'Year Schedule'!$K$36+'Year Schedule'!$L$36)</f>
        <v>#VALUE!</v>
      </c>
      <c r="AJ380" s="0" t="e">
        <f aca="true">MAX(0,AI380*(1+(_xlfn.NORM.INV(RAND(),Inputs!$D$39,Inputs!$C$39)))-'Year Schedule'!$K$37+'Year Schedule'!$L$37)</f>
        <v>#VALUE!</v>
      </c>
      <c r="AK380" s="0" t="e">
        <f aca="true">MAX(0,AJ380*(1+(_xlfn.NORM.INV(RAND(),Inputs!$D$39,Inputs!$C$39)))-'Year Schedule'!$K$38+'Year Schedule'!$L$38)</f>
        <v>#VALUE!</v>
      </c>
      <c r="AL380" s="0" t="e">
        <f aca="true">MAX(0,AK380*(1+(_xlfn.NORM.INV(RAND(),Inputs!$D$39,Inputs!$C$39)))-'Year Schedule'!$K$39+'Year Schedule'!$L$39)</f>
        <v>#VALUE!</v>
      </c>
      <c r="AM380" s="0" t="e">
        <f aca="true">MAX(0,AL380*(1+(_xlfn.NORM.INV(RAND(),Inputs!$D$39,Inputs!$C$39)))-'Year Schedule'!$K$40+'Year Schedule'!$L$40)</f>
        <v>#VALUE!</v>
      </c>
      <c r="AN380" s="0" t="e">
        <f aca="true">MAX(0,AM380*(1+(_xlfn.NORM.INV(RAND(),Inputs!$D$39,Inputs!$C$39)))-'Year Schedule'!$K$41+'Year Schedule'!$L$41)</f>
        <v>#VALUE!</v>
      </c>
      <c r="AO380" s="0" t="e">
        <f aca="true">MAX(0,AN380*(1+(_xlfn.NORM.INV(RAND(),Inputs!$D$39,Inputs!$C$39)))-'Year Schedule'!$K$42+'Year Schedule'!$L$42)</f>
        <v>#VALUE!</v>
      </c>
      <c r="AP380" s="0" t="e">
        <f aca="true">MAX(0,AO380*(1+(_xlfn.NORM.INV(RAND(),Inputs!$D$39,Inputs!$C$39)))-'Year Schedule'!$K$43+'Year Schedule'!$L$43)</f>
        <v>#VALUE!</v>
      </c>
      <c r="AQ380" s="0" t="e">
        <f aca="true">MAX(0,AP380*(1+(_xlfn.NORM.INV(RAND(),Inputs!$D$39,Inputs!$C$39)))-'Year Schedule'!$K$44+'Year Schedule'!$L$44)</f>
        <v>#VALUE!</v>
      </c>
      <c r="AR380" s="0" t="e">
        <f aca="true">MAX(0,AQ380*(1+(_xlfn.NORM.INV(RAND(),Inputs!$D$39,Inputs!$C$39)))-'Year Schedule'!$K$45+'Year Schedule'!$L$45)</f>
        <v>#VALUE!</v>
      </c>
      <c r="AS380" s="0" t="e">
        <f aca="true">MAX(0,AR380*(1+(_xlfn.NORM.INV(RAND(),Inputs!$D$39,Inputs!$C$39)))-'Year Schedule'!$K$46+'Year Schedule'!$L$46)</f>
        <v>#VALUE!</v>
      </c>
      <c r="AT380" s="0" t="e">
        <f aca="true">MAX(0,AS380*(1+(_xlfn.NORM.INV(RAND(),Inputs!$D$39,Inputs!$C$39)))-'Year Schedule'!$K$47+'Year Schedule'!$L$47)</f>
        <v>#VALUE!</v>
      </c>
      <c r="AU380" s="0" t="e">
        <f aca="true">MAX(0,AT380*(1+(_xlfn.NORM.INV(RAND(),Inputs!$D$39,Inputs!$C$39)))-'Year Schedule'!$K$48+'Year Schedule'!$L$48)</f>
        <v>#VALUE!</v>
      </c>
      <c r="AV380" s="0" t="e">
        <f aca="true">MAX(0,AU380*(1+(_xlfn.NORM.INV(RAND(),Inputs!$D$39,Inputs!$C$39)))-'Year Schedule'!$K$49+'Year Schedule'!$L$49)</f>
        <v>#VALUE!</v>
      </c>
      <c r="AW380" s="0" t="e">
        <f aca="true">MAX(0,AV380*(1+(_xlfn.NORM.INV(RAND(),Inputs!$D$39,Inputs!$C$39)))-'Year Schedule'!$K$50+'Year Schedule'!$L$50)</f>
        <v>#VALUE!</v>
      </c>
      <c r="AX380" s="0" t="e">
        <f aca="true">MAX(0,AW380*(1+(_xlfn.NORM.INV(RAND(),Inputs!$D$39,Inputs!$C$39)))-'Year Schedule'!$K$51+'Year Schedule'!$L$51)</f>
        <v>#VALUE!</v>
      </c>
      <c r="AY380" s="0" t="e">
        <f aca="true">MAX(0,AX380*(1+(_xlfn.NORM.INV(RAND(),Inputs!$D$39,Inputs!$C$39)))-'Year Schedule'!$K$52+'Year Schedule'!$L$52)</f>
        <v>#VALUE!</v>
      </c>
      <c r="AZ380" s="0" t="e">
        <f aca="true">MAX(0,AY380*(1+(_xlfn.NORM.INV(RAND(),Inputs!$D$39,Inputs!$C$39)))-'Year Schedule'!$K$53+'Year Schedule'!$L$53)</f>
        <v>#VALUE!</v>
      </c>
      <c r="BA380" s="0" t="e">
        <f aca="false">INDEX(C380:AZ380,1,Inputs!$C$6)</f>
        <v>#VALUE!</v>
      </c>
      <c r="BB380" s="0" t="n">
        <f aca="false">IFERROR(EXP(SUMPRODUCT(LN((C380:INDEX(C380:AZ380,1,Inputs!$C$6)+$C$1004:INDEX($C$1004:$AZ$1004,1,Inputs!$C$6))/B380:INDEX(B380:AY380,1,Inputs!$C$6)))/Inputs!$C$6)-1,-1)</f>
        <v>-1</v>
      </c>
    </row>
    <row r="381" customFormat="false" ht="15" hidden="false" customHeight="true" outlineLevel="0" collapsed="false">
      <c r="A381" s="0" t="n">
        <v>379</v>
      </c>
      <c r="B381" s="177" t="n">
        <f aca="false">Inputs!$C$38</f>
        <v>0</v>
      </c>
      <c r="C381" s="0" t="e">
        <f aca="true">MAX(0,B381*(1+(_xlfn.NORM.INV(RAND(),Inputs!$D$39,Inputs!$C$39)))-'Year Schedule'!$K$4+'Year Schedule'!$L$4)</f>
        <v>#VALUE!</v>
      </c>
      <c r="D381" s="0" t="e">
        <f aca="true">MAX(0,C381*(1+(_xlfn.NORM.INV(RAND(),Inputs!$D$39,Inputs!$C$39)))-'Year Schedule'!$K$5+'Year Schedule'!$L$5)</f>
        <v>#VALUE!</v>
      </c>
      <c r="E381" s="0" t="e">
        <f aca="true">MAX(0,D381*(1+(_xlfn.NORM.INV(RAND(),Inputs!$D$39,Inputs!$C$39)))-'Year Schedule'!$K$6+'Year Schedule'!$L$6)</f>
        <v>#VALUE!</v>
      </c>
      <c r="F381" s="0" t="e">
        <f aca="true">MAX(0,E381*(1+(_xlfn.NORM.INV(RAND(),Inputs!$D$39,Inputs!$C$39)))-'Year Schedule'!$K$7+'Year Schedule'!$L$7)</f>
        <v>#VALUE!</v>
      </c>
      <c r="G381" s="0" t="e">
        <f aca="true">MAX(0,F381*(1+(_xlfn.NORM.INV(RAND(),Inputs!$D$39,Inputs!$C$39)))-'Year Schedule'!$K$8+'Year Schedule'!$L$8)</f>
        <v>#VALUE!</v>
      </c>
      <c r="H381" s="0" t="e">
        <f aca="true">MAX(0,G381*(1+(_xlfn.NORM.INV(RAND(),Inputs!$D$39,Inputs!$C$39)))-'Year Schedule'!$K$9+'Year Schedule'!$L$9)</f>
        <v>#VALUE!</v>
      </c>
      <c r="I381" s="0" t="e">
        <f aca="true">MAX(0,H381*(1+(_xlfn.NORM.INV(RAND(),Inputs!$D$39,Inputs!$C$39)))-'Year Schedule'!$K$10+'Year Schedule'!$L$10)</f>
        <v>#VALUE!</v>
      </c>
      <c r="J381" s="0" t="e">
        <f aca="true">MAX(0,I381*(1+(_xlfn.NORM.INV(RAND(),Inputs!$D$39,Inputs!$C$39)))-'Year Schedule'!$K$11+'Year Schedule'!$L$11)</f>
        <v>#VALUE!</v>
      </c>
      <c r="K381" s="0" t="e">
        <f aca="true">MAX(0,J381*(1+(_xlfn.NORM.INV(RAND(),Inputs!$D$39,Inputs!$C$39)))-'Year Schedule'!$K$12+'Year Schedule'!$L$12)</f>
        <v>#VALUE!</v>
      </c>
      <c r="L381" s="0" t="e">
        <f aca="true">MAX(0,K381*(1+(_xlfn.NORM.INV(RAND(),Inputs!$D$39,Inputs!$C$39)))-'Year Schedule'!$K$13+'Year Schedule'!$L$13)</f>
        <v>#VALUE!</v>
      </c>
      <c r="M381" s="0" t="e">
        <f aca="true">MAX(0,L381*(1+(_xlfn.NORM.INV(RAND(),Inputs!$D$39,Inputs!$C$39)))-'Year Schedule'!$K$14+'Year Schedule'!$L$14)</f>
        <v>#VALUE!</v>
      </c>
      <c r="N381" s="0" t="e">
        <f aca="true">MAX(0,M381*(1+(_xlfn.NORM.INV(RAND(),Inputs!$D$39,Inputs!$C$39)))-'Year Schedule'!$K$15+'Year Schedule'!$L$15)</f>
        <v>#VALUE!</v>
      </c>
      <c r="O381" s="0" t="e">
        <f aca="true">MAX(0,N381*(1+(_xlfn.NORM.INV(RAND(),Inputs!$D$39,Inputs!$C$39)))-'Year Schedule'!$K$16+'Year Schedule'!$L$16)</f>
        <v>#VALUE!</v>
      </c>
      <c r="P381" s="0" t="e">
        <f aca="true">MAX(0,O381*(1+(_xlfn.NORM.INV(RAND(),Inputs!$D$39,Inputs!$C$39)))-'Year Schedule'!$K$17+'Year Schedule'!$L$17)</f>
        <v>#VALUE!</v>
      </c>
      <c r="Q381" s="0" t="e">
        <f aca="true">MAX(0,P381*(1+(_xlfn.NORM.INV(RAND(),Inputs!$D$39,Inputs!$C$39)))-'Year Schedule'!$K$18+'Year Schedule'!$L$18)</f>
        <v>#VALUE!</v>
      </c>
      <c r="R381" s="0" t="e">
        <f aca="true">MAX(0,Q381*(1+(_xlfn.NORM.INV(RAND(),Inputs!$D$39,Inputs!$C$39)))-'Year Schedule'!$K$19+'Year Schedule'!$L$19)</f>
        <v>#VALUE!</v>
      </c>
      <c r="S381" s="0" t="e">
        <f aca="true">MAX(0,R381*(1+(_xlfn.NORM.INV(RAND(),Inputs!$D$39,Inputs!$C$39)))-'Year Schedule'!$K$20+'Year Schedule'!$L$20)</f>
        <v>#VALUE!</v>
      </c>
      <c r="T381" s="0" t="e">
        <f aca="true">MAX(0,S381*(1+(_xlfn.NORM.INV(RAND(),Inputs!$D$39,Inputs!$C$39)))-'Year Schedule'!$K$21+'Year Schedule'!$L$21)</f>
        <v>#VALUE!</v>
      </c>
      <c r="U381" s="0" t="e">
        <f aca="true">MAX(0,T381*(1+(_xlfn.NORM.INV(RAND(),Inputs!$D$39,Inputs!$C$39)))-'Year Schedule'!$K$22+'Year Schedule'!$L$22)</f>
        <v>#VALUE!</v>
      </c>
      <c r="V381" s="0" t="e">
        <f aca="true">MAX(0,U381*(1+(_xlfn.NORM.INV(RAND(),Inputs!$D$39,Inputs!$C$39)))-'Year Schedule'!$K$23+'Year Schedule'!$L$23)</f>
        <v>#VALUE!</v>
      </c>
      <c r="W381" s="0" t="e">
        <f aca="true">MAX(0,V381*(1+(_xlfn.NORM.INV(RAND(),Inputs!$D$39,Inputs!$C$39)))-'Year Schedule'!$K$24+'Year Schedule'!$L$24)</f>
        <v>#VALUE!</v>
      </c>
      <c r="X381" s="0" t="e">
        <f aca="true">MAX(0,W381*(1+(_xlfn.NORM.INV(RAND(),Inputs!$D$39,Inputs!$C$39)))-'Year Schedule'!$K$25+'Year Schedule'!$L$25)</f>
        <v>#VALUE!</v>
      </c>
      <c r="Y381" s="0" t="e">
        <f aca="true">MAX(0,X381*(1+(_xlfn.NORM.INV(RAND(),Inputs!$D$39,Inputs!$C$39)))-'Year Schedule'!$K$26+'Year Schedule'!$L$26)</f>
        <v>#VALUE!</v>
      </c>
      <c r="Z381" s="0" t="e">
        <f aca="true">MAX(0,Y381*(1+(_xlfn.NORM.INV(RAND(),Inputs!$D$39,Inputs!$C$39)))-'Year Schedule'!$K$27+'Year Schedule'!$L$27)</f>
        <v>#VALUE!</v>
      </c>
      <c r="AA381" s="0" t="e">
        <f aca="true">MAX(0,Z381*(1+(_xlfn.NORM.INV(RAND(),Inputs!$D$39,Inputs!$C$39)))-'Year Schedule'!$K$28+'Year Schedule'!$L$28)</f>
        <v>#VALUE!</v>
      </c>
      <c r="AB381" s="0" t="e">
        <f aca="true">MAX(0,AA381*(1+(_xlfn.NORM.INV(RAND(),Inputs!$D$39,Inputs!$C$39)))-'Year Schedule'!$K$29+'Year Schedule'!$L$29)</f>
        <v>#VALUE!</v>
      </c>
      <c r="AC381" s="0" t="e">
        <f aca="true">MAX(0,AB381*(1+(_xlfn.NORM.INV(RAND(),Inputs!$D$39,Inputs!$C$39)))-'Year Schedule'!$K$30+'Year Schedule'!$L$30)</f>
        <v>#VALUE!</v>
      </c>
      <c r="AD381" s="0" t="e">
        <f aca="true">MAX(0,AC381*(1+(_xlfn.NORM.INV(RAND(),Inputs!$D$39,Inputs!$C$39)))-'Year Schedule'!$K$31+'Year Schedule'!$L$31)</f>
        <v>#VALUE!</v>
      </c>
      <c r="AE381" s="0" t="e">
        <f aca="true">MAX(0,AD381*(1+(_xlfn.NORM.INV(RAND(),Inputs!$D$39,Inputs!$C$39)))-'Year Schedule'!$K$32+'Year Schedule'!$L$32)</f>
        <v>#VALUE!</v>
      </c>
      <c r="AF381" s="0" t="e">
        <f aca="true">MAX(0,AE381*(1+(_xlfn.NORM.INV(RAND(),Inputs!$D$39,Inputs!$C$39)))-'Year Schedule'!$K$33+'Year Schedule'!$L$33)</f>
        <v>#VALUE!</v>
      </c>
      <c r="AG381" s="0" t="e">
        <f aca="true">MAX(0,AF381*(1+(_xlfn.NORM.INV(RAND(),Inputs!$D$39,Inputs!$C$39)))-'Year Schedule'!$K$34+'Year Schedule'!$L$34)</f>
        <v>#VALUE!</v>
      </c>
      <c r="AH381" s="0" t="e">
        <f aca="true">MAX(0,AG381*(1+(_xlfn.NORM.INV(RAND(),Inputs!$D$39,Inputs!$C$39)))-'Year Schedule'!$K$35+'Year Schedule'!$L$35)</f>
        <v>#VALUE!</v>
      </c>
      <c r="AI381" s="0" t="e">
        <f aca="true">MAX(0,AH381*(1+(_xlfn.NORM.INV(RAND(),Inputs!$D$39,Inputs!$C$39)))-'Year Schedule'!$K$36+'Year Schedule'!$L$36)</f>
        <v>#VALUE!</v>
      </c>
      <c r="AJ381" s="0" t="e">
        <f aca="true">MAX(0,AI381*(1+(_xlfn.NORM.INV(RAND(),Inputs!$D$39,Inputs!$C$39)))-'Year Schedule'!$K$37+'Year Schedule'!$L$37)</f>
        <v>#VALUE!</v>
      </c>
      <c r="AK381" s="0" t="e">
        <f aca="true">MAX(0,AJ381*(1+(_xlfn.NORM.INV(RAND(),Inputs!$D$39,Inputs!$C$39)))-'Year Schedule'!$K$38+'Year Schedule'!$L$38)</f>
        <v>#VALUE!</v>
      </c>
      <c r="AL381" s="0" t="e">
        <f aca="true">MAX(0,AK381*(1+(_xlfn.NORM.INV(RAND(),Inputs!$D$39,Inputs!$C$39)))-'Year Schedule'!$K$39+'Year Schedule'!$L$39)</f>
        <v>#VALUE!</v>
      </c>
      <c r="AM381" s="0" t="e">
        <f aca="true">MAX(0,AL381*(1+(_xlfn.NORM.INV(RAND(),Inputs!$D$39,Inputs!$C$39)))-'Year Schedule'!$K$40+'Year Schedule'!$L$40)</f>
        <v>#VALUE!</v>
      </c>
      <c r="AN381" s="0" t="e">
        <f aca="true">MAX(0,AM381*(1+(_xlfn.NORM.INV(RAND(),Inputs!$D$39,Inputs!$C$39)))-'Year Schedule'!$K$41+'Year Schedule'!$L$41)</f>
        <v>#VALUE!</v>
      </c>
      <c r="AO381" s="0" t="e">
        <f aca="true">MAX(0,AN381*(1+(_xlfn.NORM.INV(RAND(),Inputs!$D$39,Inputs!$C$39)))-'Year Schedule'!$K$42+'Year Schedule'!$L$42)</f>
        <v>#VALUE!</v>
      </c>
      <c r="AP381" s="0" t="e">
        <f aca="true">MAX(0,AO381*(1+(_xlfn.NORM.INV(RAND(),Inputs!$D$39,Inputs!$C$39)))-'Year Schedule'!$K$43+'Year Schedule'!$L$43)</f>
        <v>#VALUE!</v>
      </c>
      <c r="AQ381" s="0" t="e">
        <f aca="true">MAX(0,AP381*(1+(_xlfn.NORM.INV(RAND(),Inputs!$D$39,Inputs!$C$39)))-'Year Schedule'!$K$44+'Year Schedule'!$L$44)</f>
        <v>#VALUE!</v>
      </c>
      <c r="AR381" s="0" t="e">
        <f aca="true">MAX(0,AQ381*(1+(_xlfn.NORM.INV(RAND(),Inputs!$D$39,Inputs!$C$39)))-'Year Schedule'!$K$45+'Year Schedule'!$L$45)</f>
        <v>#VALUE!</v>
      </c>
      <c r="AS381" s="0" t="e">
        <f aca="true">MAX(0,AR381*(1+(_xlfn.NORM.INV(RAND(),Inputs!$D$39,Inputs!$C$39)))-'Year Schedule'!$K$46+'Year Schedule'!$L$46)</f>
        <v>#VALUE!</v>
      </c>
      <c r="AT381" s="0" t="e">
        <f aca="true">MAX(0,AS381*(1+(_xlfn.NORM.INV(RAND(),Inputs!$D$39,Inputs!$C$39)))-'Year Schedule'!$K$47+'Year Schedule'!$L$47)</f>
        <v>#VALUE!</v>
      </c>
      <c r="AU381" s="0" t="e">
        <f aca="true">MAX(0,AT381*(1+(_xlfn.NORM.INV(RAND(),Inputs!$D$39,Inputs!$C$39)))-'Year Schedule'!$K$48+'Year Schedule'!$L$48)</f>
        <v>#VALUE!</v>
      </c>
      <c r="AV381" s="0" t="e">
        <f aca="true">MAX(0,AU381*(1+(_xlfn.NORM.INV(RAND(),Inputs!$D$39,Inputs!$C$39)))-'Year Schedule'!$K$49+'Year Schedule'!$L$49)</f>
        <v>#VALUE!</v>
      </c>
      <c r="AW381" s="0" t="e">
        <f aca="true">MAX(0,AV381*(1+(_xlfn.NORM.INV(RAND(),Inputs!$D$39,Inputs!$C$39)))-'Year Schedule'!$K$50+'Year Schedule'!$L$50)</f>
        <v>#VALUE!</v>
      </c>
      <c r="AX381" s="0" t="e">
        <f aca="true">MAX(0,AW381*(1+(_xlfn.NORM.INV(RAND(),Inputs!$D$39,Inputs!$C$39)))-'Year Schedule'!$K$51+'Year Schedule'!$L$51)</f>
        <v>#VALUE!</v>
      </c>
      <c r="AY381" s="0" t="e">
        <f aca="true">MAX(0,AX381*(1+(_xlfn.NORM.INV(RAND(),Inputs!$D$39,Inputs!$C$39)))-'Year Schedule'!$K$52+'Year Schedule'!$L$52)</f>
        <v>#VALUE!</v>
      </c>
      <c r="AZ381" s="0" t="e">
        <f aca="true">MAX(0,AY381*(1+(_xlfn.NORM.INV(RAND(),Inputs!$D$39,Inputs!$C$39)))-'Year Schedule'!$K$53+'Year Schedule'!$L$53)</f>
        <v>#VALUE!</v>
      </c>
      <c r="BA381" s="0" t="e">
        <f aca="false">INDEX(C381:AZ381,1,Inputs!$C$6)</f>
        <v>#VALUE!</v>
      </c>
      <c r="BB381" s="0" t="n">
        <f aca="false">IFERROR(EXP(SUMPRODUCT(LN((C381:INDEX(C381:AZ381,1,Inputs!$C$6)+$C$1004:INDEX($C$1004:$AZ$1004,1,Inputs!$C$6))/B381:INDEX(B381:AY381,1,Inputs!$C$6)))/Inputs!$C$6)-1,-1)</f>
        <v>-1</v>
      </c>
    </row>
    <row r="382" customFormat="false" ht="15" hidden="false" customHeight="true" outlineLevel="0" collapsed="false">
      <c r="A382" s="0" t="n">
        <v>380</v>
      </c>
      <c r="B382" s="177" t="n">
        <f aca="false">Inputs!$C$38</f>
        <v>0</v>
      </c>
      <c r="C382" s="0" t="e">
        <f aca="true">MAX(0,B382*(1+(_xlfn.NORM.INV(RAND(),Inputs!$D$39,Inputs!$C$39)))-'Year Schedule'!$K$4+'Year Schedule'!$L$4)</f>
        <v>#VALUE!</v>
      </c>
      <c r="D382" s="0" t="e">
        <f aca="true">MAX(0,C382*(1+(_xlfn.NORM.INV(RAND(),Inputs!$D$39,Inputs!$C$39)))-'Year Schedule'!$K$5+'Year Schedule'!$L$5)</f>
        <v>#VALUE!</v>
      </c>
      <c r="E382" s="0" t="e">
        <f aca="true">MAX(0,D382*(1+(_xlfn.NORM.INV(RAND(),Inputs!$D$39,Inputs!$C$39)))-'Year Schedule'!$K$6+'Year Schedule'!$L$6)</f>
        <v>#VALUE!</v>
      </c>
      <c r="F382" s="0" t="e">
        <f aca="true">MAX(0,E382*(1+(_xlfn.NORM.INV(RAND(),Inputs!$D$39,Inputs!$C$39)))-'Year Schedule'!$K$7+'Year Schedule'!$L$7)</f>
        <v>#VALUE!</v>
      </c>
      <c r="G382" s="0" t="e">
        <f aca="true">MAX(0,F382*(1+(_xlfn.NORM.INV(RAND(),Inputs!$D$39,Inputs!$C$39)))-'Year Schedule'!$K$8+'Year Schedule'!$L$8)</f>
        <v>#VALUE!</v>
      </c>
      <c r="H382" s="0" t="e">
        <f aca="true">MAX(0,G382*(1+(_xlfn.NORM.INV(RAND(),Inputs!$D$39,Inputs!$C$39)))-'Year Schedule'!$K$9+'Year Schedule'!$L$9)</f>
        <v>#VALUE!</v>
      </c>
      <c r="I382" s="0" t="e">
        <f aca="true">MAX(0,H382*(1+(_xlfn.NORM.INV(RAND(),Inputs!$D$39,Inputs!$C$39)))-'Year Schedule'!$K$10+'Year Schedule'!$L$10)</f>
        <v>#VALUE!</v>
      </c>
      <c r="J382" s="0" t="e">
        <f aca="true">MAX(0,I382*(1+(_xlfn.NORM.INV(RAND(),Inputs!$D$39,Inputs!$C$39)))-'Year Schedule'!$K$11+'Year Schedule'!$L$11)</f>
        <v>#VALUE!</v>
      </c>
      <c r="K382" s="0" t="e">
        <f aca="true">MAX(0,J382*(1+(_xlfn.NORM.INV(RAND(),Inputs!$D$39,Inputs!$C$39)))-'Year Schedule'!$K$12+'Year Schedule'!$L$12)</f>
        <v>#VALUE!</v>
      </c>
      <c r="L382" s="0" t="e">
        <f aca="true">MAX(0,K382*(1+(_xlfn.NORM.INV(RAND(),Inputs!$D$39,Inputs!$C$39)))-'Year Schedule'!$K$13+'Year Schedule'!$L$13)</f>
        <v>#VALUE!</v>
      </c>
      <c r="M382" s="0" t="e">
        <f aca="true">MAX(0,L382*(1+(_xlfn.NORM.INV(RAND(),Inputs!$D$39,Inputs!$C$39)))-'Year Schedule'!$K$14+'Year Schedule'!$L$14)</f>
        <v>#VALUE!</v>
      </c>
      <c r="N382" s="0" t="e">
        <f aca="true">MAX(0,M382*(1+(_xlfn.NORM.INV(RAND(),Inputs!$D$39,Inputs!$C$39)))-'Year Schedule'!$K$15+'Year Schedule'!$L$15)</f>
        <v>#VALUE!</v>
      </c>
      <c r="O382" s="0" t="e">
        <f aca="true">MAX(0,N382*(1+(_xlfn.NORM.INV(RAND(),Inputs!$D$39,Inputs!$C$39)))-'Year Schedule'!$K$16+'Year Schedule'!$L$16)</f>
        <v>#VALUE!</v>
      </c>
      <c r="P382" s="0" t="e">
        <f aca="true">MAX(0,O382*(1+(_xlfn.NORM.INV(RAND(),Inputs!$D$39,Inputs!$C$39)))-'Year Schedule'!$K$17+'Year Schedule'!$L$17)</f>
        <v>#VALUE!</v>
      </c>
      <c r="Q382" s="0" t="e">
        <f aca="true">MAX(0,P382*(1+(_xlfn.NORM.INV(RAND(),Inputs!$D$39,Inputs!$C$39)))-'Year Schedule'!$K$18+'Year Schedule'!$L$18)</f>
        <v>#VALUE!</v>
      </c>
      <c r="R382" s="0" t="e">
        <f aca="true">MAX(0,Q382*(1+(_xlfn.NORM.INV(RAND(),Inputs!$D$39,Inputs!$C$39)))-'Year Schedule'!$K$19+'Year Schedule'!$L$19)</f>
        <v>#VALUE!</v>
      </c>
      <c r="S382" s="0" t="e">
        <f aca="true">MAX(0,R382*(1+(_xlfn.NORM.INV(RAND(),Inputs!$D$39,Inputs!$C$39)))-'Year Schedule'!$K$20+'Year Schedule'!$L$20)</f>
        <v>#VALUE!</v>
      </c>
      <c r="T382" s="0" t="e">
        <f aca="true">MAX(0,S382*(1+(_xlfn.NORM.INV(RAND(),Inputs!$D$39,Inputs!$C$39)))-'Year Schedule'!$K$21+'Year Schedule'!$L$21)</f>
        <v>#VALUE!</v>
      </c>
      <c r="U382" s="0" t="e">
        <f aca="true">MAX(0,T382*(1+(_xlfn.NORM.INV(RAND(),Inputs!$D$39,Inputs!$C$39)))-'Year Schedule'!$K$22+'Year Schedule'!$L$22)</f>
        <v>#VALUE!</v>
      </c>
      <c r="V382" s="0" t="e">
        <f aca="true">MAX(0,U382*(1+(_xlfn.NORM.INV(RAND(),Inputs!$D$39,Inputs!$C$39)))-'Year Schedule'!$K$23+'Year Schedule'!$L$23)</f>
        <v>#VALUE!</v>
      </c>
      <c r="W382" s="0" t="e">
        <f aca="true">MAX(0,V382*(1+(_xlfn.NORM.INV(RAND(),Inputs!$D$39,Inputs!$C$39)))-'Year Schedule'!$K$24+'Year Schedule'!$L$24)</f>
        <v>#VALUE!</v>
      </c>
      <c r="X382" s="0" t="e">
        <f aca="true">MAX(0,W382*(1+(_xlfn.NORM.INV(RAND(),Inputs!$D$39,Inputs!$C$39)))-'Year Schedule'!$K$25+'Year Schedule'!$L$25)</f>
        <v>#VALUE!</v>
      </c>
      <c r="Y382" s="0" t="e">
        <f aca="true">MAX(0,X382*(1+(_xlfn.NORM.INV(RAND(),Inputs!$D$39,Inputs!$C$39)))-'Year Schedule'!$K$26+'Year Schedule'!$L$26)</f>
        <v>#VALUE!</v>
      </c>
      <c r="Z382" s="0" t="e">
        <f aca="true">MAX(0,Y382*(1+(_xlfn.NORM.INV(RAND(),Inputs!$D$39,Inputs!$C$39)))-'Year Schedule'!$K$27+'Year Schedule'!$L$27)</f>
        <v>#VALUE!</v>
      </c>
      <c r="AA382" s="0" t="e">
        <f aca="true">MAX(0,Z382*(1+(_xlfn.NORM.INV(RAND(),Inputs!$D$39,Inputs!$C$39)))-'Year Schedule'!$K$28+'Year Schedule'!$L$28)</f>
        <v>#VALUE!</v>
      </c>
      <c r="AB382" s="0" t="e">
        <f aca="true">MAX(0,AA382*(1+(_xlfn.NORM.INV(RAND(),Inputs!$D$39,Inputs!$C$39)))-'Year Schedule'!$K$29+'Year Schedule'!$L$29)</f>
        <v>#VALUE!</v>
      </c>
      <c r="AC382" s="0" t="e">
        <f aca="true">MAX(0,AB382*(1+(_xlfn.NORM.INV(RAND(),Inputs!$D$39,Inputs!$C$39)))-'Year Schedule'!$K$30+'Year Schedule'!$L$30)</f>
        <v>#VALUE!</v>
      </c>
      <c r="AD382" s="0" t="e">
        <f aca="true">MAX(0,AC382*(1+(_xlfn.NORM.INV(RAND(),Inputs!$D$39,Inputs!$C$39)))-'Year Schedule'!$K$31+'Year Schedule'!$L$31)</f>
        <v>#VALUE!</v>
      </c>
      <c r="AE382" s="0" t="e">
        <f aca="true">MAX(0,AD382*(1+(_xlfn.NORM.INV(RAND(),Inputs!$D$39,Inputs!$C$39)))-'Year Schedule'!$K$32+'Year Schedule'!$L$32)</f>
        <v>#VALUE!</v>
      </c>
      <c r="AF382" s="0" t="e">
        <f aca="true">MAX(0,AE382*(1+(_xlfn.NORM.INV(RAND(),Inputs!$D$39,Inputs!$C$39)))-'Year Schedule'!$K$33+'Year Schedule'!$L$33)</f>
        <v>#VALUE!</v>
      </c>
      <c r="AG382" s="0" t="e">
        <f aca="true">MAX(0,AF382*(1+(_xlfn.NORM.INV(RAND(),Inputs!$D$39,Inputs!$C$39)))-'Year Schedule'!$K$34+'Year Schedule'!$L$34)</f>
        <v>#VALUE!</v>
      </c>
      <c r="AH382" s="0" t="e">
        <f aca="true">MAX(0,AG382*(1+(_xlfn.NORM.INV(RAND(),Inputs!$D$39,Inputs!$C$39)))-'Year Schedule'!$K$35+'Year Schedule'!$L$35)</f>
        <v>#VALUE!</v>
      </c>
      <c r="AI382" s="0" t="e">
        <f aca="true">MAX(0,AH382*(1+(_xlfn.NORM.INV(RAND(),Inputs!$D$39,Inputs!$C$39)))-'Year Schedule'!$K$36+'Year Schedule'!$L$36)</f>
        <v>#VALUE!</v>
      </c>
      <c r="AJ382" s="0" t="e">
        <f aca="true">MAX(0,AI382*(1+(_xlfn.NORM.INV(RAND(),Inputs!$D$39,Inputs!$C$39)))-'Year Schedule'!$K$37+'Year Schedule'!$L$37)</f>
        <v>#VALUE!</v>
      </c>
      <c r="AK382" s="0" t="e">
        <f aca="true">MAX(0,AJ382*(1+(_xlfn.NORM.INV(RAND(),Inputs!$D$39,Inputs!$C$39)))-'Year Schedule'!$K$38+'Year Schedule'!$L$38)</f>
        <v>#VALUE!</v>
      </c>
      <c r="AL382" s="0" t="e">
        <f aca="true">MAX(0,AK382*(1+(_xlfn.NORM.INV(RAND(),Inputs!$D$39,Inputs!$C$39)))-'Year Schedule'!$K$39+'Year Schedule'!$L$39)</f>
        <v>#VALUE!</v>
      </c>
      <c r="AM382" s="0" t="e">
        <f aca="true">MAX(0,AL382*(1+(_xlfn.NORM.INV(RAND(),Inputs!$D$39,Inputs!$C$39)))-'Year Schedule'!$K$40+'Year Schedule'!$L$40)</f>
        <v>#VALUE!</v>
      </c>
      <c r="AN382" s="0" t="e">
        <f aca="true">MAX(0,AM382*(1+(_xlfn.NORM.INV(RAND(),Inputs!$D$39,Inputs!$C$39)))-'Year Schedule'!$K$41+'Year Schedule'!$L$41)</f>
        <v>#VALUE!</v>
      </c>
      <c r="AO382" s="0" t="e">
        <f aca="true">MAX(0,AN382*(1+(_xlfn.NORM.INV(RAND(),Inputs!$D$39,Inputs!$C$39)))-'Year Schedule'!$K$42+'Year Schedule'!$L$42)</f>
        <v>#VALUE!</v>
      </c>
      <c r="AP382" s="0" t="e">
        <f aca="true">MAX(0,AO382*(1+(_xlfn.NORM.INV(RAND(),Inputs!$D$39,Inputs!$C$39)))-'Year Schedule'!$K$43+'Year Schedule'!$L$43)</f>
        <v>#VALUE!</v>
      </c>
      <c r="AQ382" s="0" t="e">
        <f aca="true">MAX(0,AP382*(1+(_xlfn.NORM.INV(RAND(),Inputs!$D$39,Inputs!$C$39)))-'Year Schedule'!$K$44+'Year Schedule'!$L$44)</f>
        <v>#VALUE!</v>
      </c>
      <c r="AR382" s="0" t="e">
        <f aca="true">MAX(0,AQ382*(1+(_xlfn.NORM.INV(RAND(),Inputs!$D$39,Inputs!$C$39)))-'Year Schedule'!$K$45+'Year Schedule'!$L$45)</f>
        <v>#VALUE!</v>
      </c>
      <c r="AS382" s="0" t="e">
        <f aca="true">MAX(0,AR382*(1+(_xlfn.NORM.INV(RAND(),Inputs!$D$39,Inputs!$C$39)))-'Year Schedule'!$K$46+'Year Schedule'!$L$46)</f>
        <v>#VALUE!</v>
      </c>
      <c r="AT382" s="0" t="e">
        <f aca="true">MAX(0,AS382*(1+(_xlfn.NORM.INV(RAND(),Inputs!$D$39,Inputs!$C$39)))-'Year Schedule'!$K$47+'Year Schedule'!$L$47)</f>
        <v>#VALUE!</v>
      </c>
      <c r="AU382" s="0" t="e">
        <f aca="true">MAX(0,AT382*(1+(_xlfn.NORM.INV(RAND(),Inputs!$D$39,Inputs!$C$39)))-'Year Schedule'!$K$48+'Year Schedule'!$L$48)</f>
        <v>#VALUE!</v>
      </c>
      <c r="AV382" s="0" t="e">
        <f aca="true">MAX(0,AU382*(1+(_xlfn.NORM.INV(RAND(),Inputs!$D$39,Inputs!$C$39)))-'Year Schedule'!$K$49+'Year Schedule'!$L$49)</f>
        <v>#VALUE!</v>
      </c>
      <c r="AW382" s="0" t="e">
        <f aca="true">MAX(0,AV382*(1+(_xlfn.NORM.INV(RAND(),Inputs!$D$39,Inputs!$C$39)))-'Year Schedule'!$K$50+'Year Schedule'!$L$50)</f>
        <v>#VALUE!</v>
      </c>
      <c r="AX382" s="0" t="e">
        <f aca="true">MAX(0,AW382*(1+(_xlfn.NORM.INV(RAND(),Inputs!$D$39,Inputs!$C$39)))-'Year Schedule'!$K$51+'Year Schedule'!$L$51)</f>
        <v>#VALUE!</v>
      </c>
      <c r="AY382" s="0" t="e">
        <f aca="true">MAX(0,AX382*(1+(_xlfn.NORM.INV(RAND(),Inputs!$D$39,Inputs!$C$39)))-'Year Schedule'!$K$52+'Year Schedule'!$L$52)</f>
        <v>#VALUE!</v>
      </c>
      <c r="AZ382" s="0" t="e">
        <f aca="true">MAX(0,AY382*(1+(_xlfn.NORM.INV(RAND(),Inputs!$D$39,Inputs!$C$39)))-'Year Schedule'!$K$53+'Year Schedule'!$L$53)</f>
        <v>#VALUE!</v>
      </c>
      <c r="BA382" s="0" t="e">
        <f aca="false">INDEX(C382:AZ382,1,Inputs!$C$6)</f>
        <v>#VALUE!</v>
      </c>
      <c r="BB382" s="0" t="n">
        <f aca="false">IFERROR(EXP(SUMPRODUCT(LN((C382:INDEX(C382:AZ382,1,Inputs!$C$6)+$C$1004:INDEX($C$1004:$AZ$1004,1,Inputs!$C$6))/B382:INDEX(B382:AY382,1,Inputs!$C$6)))/Inputs!$C$6)-1,-1)</f>
        <v>-1</v>
      </c>
    </row>
    <row r="383" customFormat="false" ht="15" hidden="false" customHeight="true" outlineLevel="0" collapsed="false">
      <c r="A383" s="0" t="n">
        <v>381</v>
      </c>
      <c r="B383" s="177" t="n">
        <f aca="false">Inputs!$C$38</f>
        <v>0</v>
      </c>
      <c r="C383" s="0" t="e">
        <f aca="true">MAX(0,B383*(1+(_xlfn.NORM.INV(RAND(),Inputs!$D$39,Inputs!$C$39)))-'Year Schedule'!$K$4+'Year Schedule'!$L$4)</f>
        <v>#VALUE!</v>
      </c>
      <c r="D383" s="0" t="e">
        <f aca="true">MAX(0,C383*(1+(_xlfn.NORM.INV(RAND(),Inputs!$D$39,Inputs!$C$39)))-'Year Schedule'!$K$5+'Year Schedule'!$L$5)</f>
        <v>#VALUE!</v>
      </c>
      <c r="E383" s="0" t="e">
        <f aca="true">MAX(0,D383*(1+(_xlfn.NORM.INV(RAND(),Inputs!$D$39,Inputs!$C$39)))-'Year Schedule'!$K$6+'Year Schedule'!$L$6)</f>
        <v>#VALUE!</v>
      </c>
      <c r="F383" s="0" t="e">
        <f aca="true">MAX(0,E383*(1+(_xlfn.NORM.INV(RAND(),Inputs!$D$39,Inputs!$C$39)))-'Year Schedule'!$K$7+'Year Schedule'!$L$7)</f>
        <v>#VALUE!</v>
      </c>
      <c r="G383" s="0" t="e">
        <f aca="true">MAX(0,F383*(1+(_xlfn.NORM.INV(RAND(),Inputs!$D$39,Inputs!$C$39)))-'Year Schedule'!$K$8+'Year Schedule'!$L$8)</f>
        <v>#VALUE!</v>
      </c>
      <c r="H383" s="0" t="e">
        <f aca="true">MAX(0,G383*(1+(_xlfn.NORM.INV(RAND(),Inputs!$D$39,Inputs!$C$39)))-'Year Schedule'!$K$9+'Year Schedule'!$L$9)</f>
        <v>#VALUE!</v>
      </c>
      <c r="I383" s="0" t="e">
        <f aca="true">MAX(0,H383*(1+(_xlfn.NORM.INV(RAND(),Inputs!$D$39,Inputs!$C$39)))-'Year Schedule'!$K$10+'Year Schedule'!$L$10)</f>
        <v>#VALUE!</v>
      </c>
      <c r="J383" s="0" t="e">
        <f aca="true">MAX(0,I383*(1+(_xlfn.NORM.INV(RAND(),Inputs!$D$39,Inputs!$C$39)))-'Year Schedule'!$K$11+'Year Schedule'!$L$11)</f>
        <v>#VALUE!</v>
      </c>
      <c r="K383" s="0" t="e">
        <f aca="true">MAX(0,J383*(1+(_xlfn.NORM.INV(RAND(),Inputs!$D$39,Inputs!$C$39)))-'Year Schedule'!$K$12+'Year Schedule'!$L$12)</f>
        <v>#VALUE!</v>
      </c>
      <c r="L383" s="0" t="e">
        <f aca="true">MAX(0,K383*(1+(_xlfn.NORM.INV(RAND(),Inputs!$D$39,Inputs!$C$39)))-'Year Schedule'!$K$13+'Year Schedule'!$L$13)</f>
        <v>#VALUE!</v>
      </c>
      <c r="M383" s="0" t="e">
        <f aca="true">MAX(0,L383*(1+(_xlfn.NORM.INV(RAND(),Inputs!$D$39,Inputs!$C$39)))-'Year Schedule'!$K$14+'Year Schedule'!$L$14)</f>
        <v>#VALUE!</v>
      </c>
      <c r="N383" s="0" t="e">
        <f aca="true">MAX(0,M383*(1+(_xlfn.NORM.INV(RAND(),Inputs!$D$39,Inputs!$C$39)))-'Year Schedule'!$K$15+'Year Schedule'!$L$15)</f>
        <v>#VALUE!</v>
      </c>
      <c r="O383" s="0" t="e">
        <f aca="true">MAX(0,N383*(1+(_xlfn.NORM.INV(RAND(),Inputs!$D$39,Inputs!$C$39)))-'Year Schedule'!$K$16+'Year Schedule'!$L$16)</f>
        <v>#VALUE!</v>
      </c>
      <c r="P383" s="0" t="e">
        <f aca="true">MAX(0,O383*(1+(_xlfn.NORM.INV(RAND(),Inputs!$D$39,Inputs!$C$39)))-'Year Schedule'!$K$17+'Year Schedule'!$L$17)</f>
        <v>#VALUE!</v>
      </c>
      <c r="Q383" s="0" t="e">
        <f aca="true">MAX(0,P383*(1+(_xlfn.NORM.INV(RAND(),Inputs!$D$39,Inputs!$C$39)))-'Year Schedule'!$K$18+'Year Schedule'!$L$18)</f>
        <v>#VALUE!</v>
      </c>
      <c r="R383" s="0" t="e">
        <f aca="true">MAX(0,Q383*(1+(_xlfn.NORM.INV(RAND(),Inputs!$D$39,Inputs!$C$39)))-'Year Schedule'!$K$19+'Year Schedule'!$L$19)</f>
        <v>#VALUE!</v>
      </c>
      <c r="S383" s="0" t="e">
        <f aca="true">MAX(0,R383*(1+(_xlfn.NORM.INV(RAND(),Inputs!$D$39,Inputs!$C$39)))-'Year Schedule'!$K$20+'Year Schedule'!$L$20)</f>
        <v>#VALUE!</v>
      </c>
      <c r="T383" s="0" t="e">
        <f aca="true">MAX(0,S383*(1+(_xlfn.NORM.INV(RAND(),Inputs!$D$39,Inputs!$C$39)))-'Year Schedule'!$K$21+'Year Schedule'!$L$21)</f>
        <v>#VALUE!</v>
      </c>
      <c r="U383" s="0" t="e">
        <f aca="true">MAX(0,T383*(1+(_xlfn.NORM.INV(RAND(),Inputs!$D$39,Inputs!$C$39)))-'Year Schedule'!$K$22+'Year Schedule'!$L$22)</f>
        <v>#VALUE!</v>
      </c>
      <c r="V383" s="0" t="e">
        <f aca="true">MAX(0,U383*(1+(_xlfn.NORM.INV(RAND(),Inputs!$D$39,Inputs!$C$39)))-'Year Schedule'!$K$23+'Year Schedule'!$L$23)</f>
        <v>#VALUE!</v>
      </c>
      <c r="W383" s="0" t="e">
        <f aca="true">MAX(0,V383*(1+(_xlfn.NORM.INV(RAND(),Inputs!$D$39,Inputs!$C$39)))-'Year Schedule'!$K$24+'Year Schedule'!$L$24)</f>
        <v>#VALUE!</v>
      </c>
      <c r="X383" s="0" t="e">
        <f aca="true">MAX(0,W383*(1+(_xlfn.NORM.INV(RAND(),Inputs!$D$39,Inputs!$C$39)))-'Year Schedule'!$K$25+'Year Schedule'!$L$25)</f>
        <v>#VALUE!</v>
      </c>
      <c r="Y383" s="0" t="e">
        <f aca="true">MAX(0,X383*(1+(_xlfn.NORM.INV(RAND(),Inputs!$D$39,Inputs!$C$39)))-'Year Schedule'!$K$26+'Year Schedule'!$L$26)</f>
        <v>#VALUE!</v>
      </c>
      <c r="Z383" s="0" t="e">
        <f aca="true">MAX(0,Y383*(1+(_xlfn.NORM.INV(RAND(),Inputs!$D$39,Inputs!$C$39)))-'Year Schedule'!$K$27+'Year Schedule'!$L$27)</f>
        <v>#VALUE!</v>
      </c>
      <c r="AA383" s="0" t="e">
        <f aca="true">MAX(0,Z383*(1+(_xlfn.NORM.INV(RAND(),Inputs!$D$39,Inputs!$C$39)))-'Year Schedule'!$K$28+'Year Schedule'!$L$28)</f>
        <v>#VALUE!</v>
      </c>
      <c r="AB383" s="0" t="e">
        <f aca="true">MAX(0,AA383*(1+(_xlfn.NORM.INV(RAND(),Inputs!$D$39,Inputs!$C$39)))-'Year Schedule'!$K$29+'Year Schedule'!$L$29)</f>
        <v>#VALUE!</v>
      </c>
      <c r="AC383" s="0" t="e">
        <f aca="true">MAX(0,AB383*(1+(_xlfn.NORM.INV(RAND(),Inputs!$D$39,Inputs!$C$39)))-'Year Schedule'!$K$30+'Year Schedule'!$L$30)</f>
        <v>#VALUE!</v>
      </c>
      <c r="AD383" s="0" t="e">
        <f aca="true">MAX(0,AC383*(1+(_xlfn.NORM.INV(RAND(),Inputs!$D$39,Inputs!$C$39)))-'Year Schedule'!$K$31+'Year Schedule'!$L$31)</f>
        <v>#VALUE!</v>
      </c>
      <c r="AE383" s="0" t="e">
        <f aca="true">MAX(0,AD383*(1+(_xlfn.NORM.INV(RAND(),Inputs!$D$39,Inputs!$C$39)))-'Year Schedule'!$K$32+'Year Schedule'!$L$32)</f>
        <v>#VALUE!</v>
      </c>
      <c r="AF383" s="0" t="e">
        <f aca="true">MAX(0,AE383*(1+(_xlfn.NORM.INV(RAND(),Inputs!$D$39,Inputs!$C$39)))-'Year Schedule'!$K$33+'Year Schedule'!$L$33)</f>
        <v>#VALUE!</v>
      </c>
      <c r="AG383" s="0" t="e">
        <f aca="true">MAX(0,AF383*(1+(_xlfn.NORM.INV(RAND(),Inputs!$D$39,Inputs!$C$39)))-'Year Schedule'!$K$34+'Year Schedule'!$L$34)</f>
        <v>#VALUE!</v>
      </c>
      <c r="AH383" s="0" t="e">
        <f aca="true">MAX(0,AG383*(1+(_xlfn.NORM.INV(RAND(),Inputs!$D$39,Inputs!$C$39)))-'Year Schedule'!$K$35+'Year Schedule'!$L$35)</f>
        <v>#VALUE!</v>
      </c>
      <c r="AI383" s="0" t="e">
        <f aca="true">MAX(0,AH383*(1+(_xlfn.NORM.INV(RAND(),Inputs!$D$39,Inputs!$C$39)))-'Year Schedule'!$K$36+'Year Schedule'!$L$36)</f>
        <v>#VALUE!</v>
      </c>
      <c r="AJ383" s="0" t="e">
        <f aca="true">MAX(0,AI383*(1+(_xlfn.NORM.INV(RAND(),Inputs!$D$39,Inputs!$C$39)))-'Year Schedule'!$K$37+'Year Schedule'!$L$37)</f>
        <v>#VALUE!</v>
      </c>
      <c r="AK383" s="0" t="e">
        <f aca="true">MAX(0,AJ383*(1+(_xlfn.NORM.INV(RAND(),Inputs!$D$39,Inputs!$C$39)))-'Year Schedule'!$K$38+'Year Schedule'!$L$38)</f>
        <v>#VALUE!</v>
      </c>
      <c r="AL383" s="0" t="e">
        <f aca="true">MAX(0,AK383*(1+(_xlfn.NORM.INV(RAND(),Inputs!$D$39,Inputs!$C$39)))-'Year Schedule'!$K$39+'Year Schedule'!$L$39)</f>
        <v>#VALUE!</v>
      </c>
      <c r="AM383" s="0" t="e">
        <f aca="true">MAX(0,AL383*(1+(_xlfn.NORM.INV(RAND(),Inputs!$D$39,Inputs!$C$39)))-'Year Schedule'!$K$40+'Year Schedule'!$L$40)</f>
        <v>#VALUE!</v>
      </c>
      <c r="AN383" s="0" t="e">
        <f aca="true">MAX(0,AM383*(1+(_xlfn.NORM.INV(RAND(),Inputs!$D$39,Inputs!$C$39)))-'Year Schedule'!$K$41+'Year Schedule'!$L$41)</f>
        <v>#VALUE!</v>
      </c>
      <c r="AO383" s="0" t="e">
        <f aca="true">MAX(0,AN383*(1+(_xlfn.NORM.INV(RAND(),Inputs!$D$39,Inputs!$C$39)))-'Year Schedule'!$K$42+'Year Schedule'!$L$42)</f>
        <v>#VALUE!</v>
      </c>
      <c r="AP383" s="0" t="e">
        <f aca="true">MAX(0,AO383*(1+(_xlfn.NORM.INV(RAND(),Inputs!$D$39,Inputs!$C$39)))-'Year Schedule'!$K$43+'Year Schedule'!$L$43)</f>
        <v>#VALUE!</v>
      </c>
      <c r="AQ383" s="0" t="e">
        <f aca="true">MAX(0,AP383*(1+(_xlfn.NORM.INV(RAND(),Inputs!$D$39,Inputs!$C$39)))-'Year Schedule'!$K$44+'Year Schedule'!$L$44)</f>
        <v>#VALUE!</v>
      </c>
      <c r="AR383" s="0" t="e">
        <f aca="true">MAX(0,AQ383*(1+(_xlfn.NORM.INV(RAND(),Inputs!$D$39,Inputs!$C$39)))-'Year Schedule'!$K$45+'Year Schedule'!$L$45)</f>
        <v>#VALUE!</v>
      </c>
      <c r="AS383" s="0" t="e">
        <f aca="true">MAX(0,AR383*(1+(_xlfn.NORM.INV(RAND(),Inputs!$D$39,Inputs!$C$39)))-'Year Schedule'!$K$46+'Year Schedule'!$L$46)</f>
        <v>#VALUE!</v>
      </c>
      <c r="AT383" s="0" t="e">
        <f aca="true">MAX(0,AS383*(1+(_xlfn.NORM.INV(RAND(),Inputs!$D$39,Inputs!$C$39)))-'Year Schedule'!$K$47+'Year Schedule'!$L$47)</f>
        <v>#VALUE!</v>
      </c>
      <c r="AU383" s="0" t="e">
        <f aca="true">MAX(0,AT383*(1+(_xlfn.NORM.INV(RAND(),Inputs!$D$39,Inputs!$C$39)))-'Year Schedule'!$K$48+'Year Schedule'!$L$48)</f>
        <v>#VALUE!</v>
      </c>
      <c r="AV383" s="0" t="e">
        <f aca="true">MAX(0,AU383*(1+(_xlfn.NORM.INV(RAND(),Inputs!$D$39,Inputs!$C$39)))-'Year Schedule'!$K$49+'Year Schedule'!$L$49)</f>
        <v>#VALUE!</v>
      </c>
      <c r="AW383" s="0" t="e">
        <f aca="true">MAX(0,AV383*(1+(_xlfn.NORM.INV(RAND(),Inputs!$D$39,Inputs!$C$39)))-'Year Schedule'!$K$50+'Year Schedule'!$L$50)</f>
        <v>#VALUE!</v>
      </c>
      <c r="AX383" s="0" t="e">
        <f aca="true">MAX(0,AW383*(1+(_xlfn.NORM.INV(RAND(),Inputs!$D$39,Inputs!$C$39)))-'Year Schedule'!$K$51+'Year Schedule'!$L$51)</f>
        <v>#VALUE!</v>
      </c>
      <c r="AY383" s="0" t="e">
        <f aca="true">MAX(0,AX383*(1+(_xlfn.NORM.INV(RAND(),Inputs!$D$39,Inputs!$C$39)))-'Year Schedule'!$K$52+'Year Schedule'!$L$52)</f>
        <v>#VALUE!</v>
      </c>
      <c r="AZ383" s="0" t="e">
        <f aca="true">MAX(0,AY383*(1+(_xlfn.NORM.INV(RAND(),Inputs!$D$39,Inputs!$C$39)))-'Year Schedule'!$K$53+'Year Schedule'!$L$53)</f>
        <v>#VALUE!</v>
      </c>
      <c r="BA383" s="0" t="e">
        <f aca="false">INDEX(C383:AZ383,1,Inputs!$C$6)</f>
        <v>#VALUE!</v>
      </c>
      <c r="BB383" s="0" t="n">
        <f aca="false">IFERROR(EXP(SUMPRODUCT(LN((C383:INDEX(C383:AZ383,1,Inputs!$C$6)+$C$1004:INDEX($C$1004:$AZ$1004,1,Inputs!$C$6))/B383:INDEX(B383:AY383,1,Inputs!$C$6)))/Inputs!$C$6)-1,-1)</f>
        <v>-1</v>
      </c>
    </row>
    <row r="384" customFormat="false" ht="15" hidden="false" customHeight="true" outlineLevel="0" collapsed="false">
      <c r="A384" s="0" t="n">
        <v>382</v>
      </c>
      <c r="B384" s="177" t="n">
        <f aca="false">Inputs!$C$38</f>
        <v>0</v>
      </c>
      <c r="C384" s="0" t="e">
        <f aca="true">MAX(0,B384*(1+(_xlfn.NORM.INV(RAND(),Inputs!$D$39,Inputs!$C$39)))-'Year Schedule'!$K$4+'Year Schedule'!$L$4)</f>
        <v>#VALUE!</v>
      </c>
      <c r="D384" s="0" t="e">
        <f aca="true">MAX(0,C384*(1+(_xlfn.NORM.INV(RAND(),Inputs!$D$39,Inputs!$C$39)))-'Year Schedule'!$K$5+'Year Schedule'!$L$5)</f>
        <v>#VALUE!</v>
      </c>
      <c r="E384" s="0" t="e">
        <f aca="true">MAX(0,D384*(1+(_xlfn.NORM.INV(RAND(),Inputs!$D$39,Inputs!$C$39)))-'Year Schedule'!$K$6+'Year Schedule'!$L$6)</f>
        <v>#VALUE!</v>
      </c>
      <c r="F384" s="0" t="e">
        <f aca="true">MAX(0,E384*(1+(_xlfn.NORM.INV(RAND(),Inputs!$D$39,Inputs!$C$39)))-'Year Schedule'!$K$7+'Year Schedule'!$L$7)</f>
        <v>#VALUE!</v>
      </c>
      <c r="G384" s="0" t="e">
        <f aca="true">MAX(0,F384*(1+(_xlfn.NORM.INV(RAND(),Inputs!$D$39,Inputs!$C$39)))-'Year Schedule'!$K$8+'Year Schedule'!$L$8)</f>
        <v>#VALUE!</v>
      </c>
      <c r="H384" s="0" t="e">
        <f aca="true">MAX(0,G384*(1+(_xlfn.NORM.INV(RAND(),Inputs!$D$39,Inputs!$C$39)))-'Year Schedule'!$K$9+'Year Schedule'!$L$9)</f>
        <v>#VALUE!</v>
      </c>
      <c r="I384" s="0" t="e">
        <f aca="true">MAX(0,H384*(1+(_xlfn.NORM.INV(RAND(),Inputs!$D$39,Inputs!$C$39)))-'Year Schedule'!$K$10+'Year Schedule'!$L$10)</f>
        <v>#VALUE!</v>
      </c>
      <c r="J384" s="0" t="e">
        <f aca="true">MAX(0,I384*(1+(_xlfn.NORM.INV(RAND(),Inputs!$D$39,Inputs!$C$39)))-'Year Schedule'!$K$11+'Year Schedule'!$L$11)</f>
        <v>#VALUE!</v>
      </c>
      <c r="K384" s="0" t="e">
        <f aca="true">MAX(0,J384*(1+(_xlfn.NORM.INV(RAND(),Inputs!$D$39,Inputs!$C$39)))-'Year Schedule'!$K$12+'Year Schedule'!$L$12)</f>
        <v>#VALUE!</v>
      </c>
      <c r="L384" s="0" t="e">
        <f aca="true">MAX(0,K384*(1+(_xlfn.NORM.INV(RAND(),Inputs!$D$39,Inputs!$C$39)))-'Year Schedule'!$K$13+'Year Schedule'!$L$13)</f>
        <v>#VALUE!</v>
      </c>
      <c r="M384" s="0" t="e">
        <f aca="true">MAX(0,L384*(1+(_xlfn.NORM.INV(RAND(),Inputs!$D$39,Inputs!$C$39)))-'Year Schedule'!$K$14+'Year Schedule'!$L$14)</f>
        <v>#VALUE!</v>
      </c>
      <c r="N384" s="0" t="e">
        <f aca="true">MAX(0,M384*(1+(_xlfn.NORM.INV(RAND(),Inputs!$D$39,Inputs!$C$39)))-'Year Schedule'!$K$15+'Year Schedule'!$L$15)</f>
        <v>#VALUE!</v>
      </c>
      <c r="O384" s="0" t="e">
        <f aca="true">MAX(0,N384*(1+(_xlfn.NORM.INV(RAND(),Inputs!$D$39,Inputs!$C$39)))-'Year Schedule'!$K$16+'Year Schedule'!$L$16)</f>
        <v>#VALUE!</v>
      </c>
      <c r="P384" s="0" t="e">
        <f aca="true">MAX(0,O384*(1+(_xlfn.NORM.INV(RAND(),Inputs!$D$39,Inputs!$C$39)))-'Year Schedule'!$K$17+'Year Schedule'!$L$17)</f>
        <v>#VALUE!</v>
      </c>
      <c r="Q384" s="0" t="e">
        <f aca="true">MAX(0,P384*(1+(_xlfn.NORM.INV(RAND(),Inputs!$D$39,Inputs!$C$39)))-'Year Schedule'!$K$18+'Year Schedule'!$L$18)</f>
        <v>#VALUE!</v>
      </c>
      <c r="R384" s="0" t="e">
        <f aca="true">MAX(0,Q384*(1+(_xlfn.NORM.INV(RAND(),Inputs!$D$39,Inputs!$C$39)))-'Year Schedule'!$K$19+'Year Schedule'!$L$19)</f>
        <v>#VALUE!</v>
      </c>
      <c r="S384" s="0" t="e">
        <f aca="true">MAX(0,R384*(1+(_xlfn.NORM.INV(RAND(),Inputs!$D$39,Inputs!$C$39)))-'Year Schedule'!$K$20+'Year Schedule'!$L$20)</f>
        <v>#VALUE!</v>
      </c>
      <c r="T384" s="0" t="e">
        <f aca="true">MAX(0,S384*(1+(_xlfn.NORM.INV(RAND(),Inputs!$D$39,Inputs!$C$39)))-'Year Schedule'!$K$21+'Year Schedule'!$L$21)</f>
        <v>#VALUE!</v>
      </c>
      <c r="U384" s="0" t="e">
        <f aca="true">MAX(0,T384*(1+(_xlfn.NORM.INV(RAND(),Inputs!$D$39,Inputs!$C$39)))-'Year Schedule'!$K$22+'Year Schedule'!$L$22)</f>
        <v>#VALUE!</v>
      </c>
      <c r="V384" s="0" t="e">
        <f aca="true">MAX(0,U384*(1+(_xlfn.NORM.INV(RAND(),Inputs!$D$39,Inputs!$C$39)))-'Year Schedule'!$K$23+'Year Schedule'!$L$23)</f>
        <v>#VALUE!</v>
      </c>
      <c r="W384" s="0" t="e">
        <f aca="true">MAX(0,V384*(1+(_xlfn.NORM.INV(RAND(),Inputs!$D$39,Inputs!$C$39)))-'Year Schedule'!$K$24+'Year Schedule'!$L$24)</f>
        <v>#VALUE!</v>
      </c>
      <c r="X384" s="0" t="e">
        <f aca="true">MAX(0,W384*(1+(_xlfn.NORM.INV(RAND(),Inputs!$D$39,Inputs!$C$39)))-'Year Schedule'!$K$25+'Year Schedule'!$L$25)</f>
        <v>#VALUE!</v>
      </c>
      <c r="Y384" s="0" t="e">
        <f aca="true">MAX(0,X384*(1+(_xlfn.NORM.INV(RAND(),Inputs!$D$39,Inputs!$C$39)))-'Year Schedule'!$K$26+'Year Schedule'!$L$26)</f>
        <v>#VALUE!</v>
      </c>
      <c r="Z384" s="0" t="e">
        <f aca="true">MAX(0,Y384*(1+(_xlfn.NORM.INV(RAND(),Inputs!$D$39,Inputs!$C$39)))-'Year Schedule'!$K$27+'Year Schedule'!$L$27)</f>
        <v>#VALUE!</v>
      </c>
      <c r="AA384" s="0" t="e">
        <f aca="true">MAX(0,Z384*(1+(_xlfn.NORM.INV(RAND(),Inputs!$D$39,Inputs!$C$39)))-'Year Schedule'!$K$28+'Year Schedule'!$L$28)</f>
        <v>#VALUE!</v>
      </c>
      <c r="AB384" s="0" t="e">
        <f aca="true">MAX(0,AA384*(1+(_xlfn.NORM.INV(RAND(),Inputs!$D$39,Inputs!$C$39)))-'Year Schedule'!$K$29+'Year Schedule'!$L$29)</f>
        <v>#VALUE!</v>
      </c>
      <c r="AC384" s="0" t="e">
        <f aca="true">MAX(0,AB384*(1+(_xlfn.NORM.INV(RAND(),Inputs!$D$39,Inputs!$C$39)))-'Year Schedule'!$K$30+'Year Schedule'!$L$30)</f>
        <v>#VALUE!</v>
      </c>
      <c r="AD384" s="0" t="e">
        <f aca="true">MAX(0,AC384*(1+(_xlfn.NORM.INV(RAND(),Inputs!$D$39,Inputs!$C$39)))-'Year Schedule'!$K$31+'Year Schedule'!$L$31)</f>
        <v>#VALUE!</v>
      </c>
      <c r="AE384" s="0" t="e">
        <f aca="true">MAX(0,AD384*(1+(_xlfn.NORM.INV(RAND(),Inputs!$D$39,Inputs!$C$39)))-'Year Schedule'!$K$32+'Year Schedule'!$L$32)</f>
        <v>#VALUE!</v>
      </c>
      <c r="AF384" s="0" t="e">
        <f aca="true">MAX(0,AE384*(1+(_xlfn.NORM.INV(RAND(),Inputs!$D$39,Inputs!$C$39)))-'Year Schedule'!$K$33+'Year Schedule'!$L$33)</f>
        <v>#VALUE!</v>
      </c>
      <c r="AG384" s="0" t="e">
        <f aca="true">MAX(0,AF384*(1+(_xlfn.NORM.INV(RAND(),Inputs!$D$39,Inputs!$C$39)))-'Year Schedule'!$K$34+'Year Schedule'!$L$34)</f>
        <v>#VALUE!</v>
      </c>
      <c r="AH384" s="0" t="e">
        <f aca="true">MAX(0,AG384*(1+(_xlfn.NORM.INV(RAND(),Inputs!$D$39,Inputs!$C$39)))-'Year Schedule'!$K$35+'Year Schedule'!$L$35)</f>
        <v>#VALUE!</v>
      </c>
      <c r="AI384" s="0" t="e">
        <f aca="true">MAX(0,AH384*(1+(_xlfn.NORM.INV(RAND(),Inputs!$D$39,Inputs!$C$39)))-'Year Schedule'!$K$36+'Year Schedule'!$L$36)</f>
        <v>#VALUE!</v>
      </c>
      <c r="AJ384" s="0" t="e">
        <f aca="true">MAX(0,AI384*(1+(_xlfn.NORM.INV(RAND(),Inputs!$D$39,Inputs!$C$39)))-'Year Schedule'!$K$37+'Year Schedule'!$L$37)</f>
        <v>#VALUE!</v>
      </c>
      <c r="AK384" s="0" t="e">
        <f aca="true">MAX(0,AJ384*(1+(_xlfn.NORM.INV(RAND(),Inputs!$D$39,Inputs!$C$39)))-'Year Schedule'!$K$38+'Year Schedule'!$L$38)</f>
        <v>#VALUE!</v>
      </c>
      <c r="AL384" s="0" t="e">
        <f aca="true">MAX(0,AK384*(1+(_xlfn.NORM.INV(RAND(),Inputs!$D$39,Inputs!$C$39)))-'Year Schedule'!$K$39+'Year Schedule'!$L$39)</f>
        <v>#VALUE!</v>
      </c>
      <c r="AM384" s="0" t="e">
        <f aca="true">MAX(0,AL384*(1+(_xlfn.NORM.INV(RAND(),Inputs!$D$39,Inputs!$C$39)))-'Year Schedule'!$K$40+'Year Schedule'!$L$40)</f>
        <v>#VALUE!</v>
      </c>
      <c r="AN384" s="0" t="e">
        <f aca="true">MAX(0,AM384*(1+(_xlfn.NORM.INV(RAND(),Inputs!$D$39,Inputs!$C$39)))-'Year Schedule'!$K$41+'Year Schedule'!$L$41)</f>
        <v>#VALUE!</v>
      </c>
      <c r="AO384" s="0" t="e">
        <f aca="true">MAX(0,AN384*(1+(_xlfn.NORM.INV(RAND(),Inputs!$D$39,Inputs!$C$39)))-'Year Schedule'!$K$42+'Year Schedule'!$L$42)</f>
        <v>#VALUE!</v>
      </c>
      <c r="AP384" s="0" t="e">
        <f aca="true">MAX(0,AO384*(1+(_xlfn.NORM.INV(RAND(),Inputs!$D$39,Inputs!$C$39)))-'Year Schedule'!$K$43+'Year Schedule'!$L$43)</f>
        <v>#VALUE!</v>
      </c>
      <c r="AQ384" s="0" t="e">
        <f aca="true">MAX(0,AP384*(1+(_xlfn.NORM.INV(RAND(),Inputs!$D$39,Inputs!$C$39)))-'Year Schedule'!$K$44+'Year Schedule'!$L$44)</f>
        <v>#VALUE!</v>
      </c>
      <c r="AR384" s="0" t="e">
        <f aca="true">MAX(0,AQ384*(1+(_xlfn.NORM.INV(RAND(),Inputs!$D$39,Inputs!$C$39)))-'Year Schedule'!$K$45+'Year Schedule'!$L$45)</f>
        <v>#VALUE!</v>
      </c>
      <c r="AS384" s="0" t="e">
        <f aca="true">MAX(0,AR384*(1+(_xlfn.NORM.INV(RAND(),Inputs!$D$39,Inputs!$C$39)))-'Year Schedule'!$K$46+'Year Schedule'!$L$46)</f>
        <v>#VALUE!</v>
      </c>
      <c r="AT384" s="0" t="e">
        <f aca="true">MAX(0,AS384*(1+(_xlfn.NORM.INV(RAND(),Inputs!$D$39,Inputs!$C$39)))-'Year Schedule'!$K$47+'Year Schedule'!$L$47)</f>
        <v>#VALUE!</v>
      </c>
      <c r="AU384" s="0" t="e">
        <f aca="true">MAX(0,AT384*(1+(_xlfn.NORM.INV(RAND(),Inputs!$D$39,Inputs!$C$39)))-'Year Schedule'!$K$48+'Year Schedule'!$L$48)</f>
        <v>#VALUE!</v>
      </c>
      <c r="AV384" s="0" t="e">
        <f aca="true">MAX(0,AU384*(1+(_xlfn.NORM.INV(RAND(),Inputs!$D$39,Inputs!$C$39)))-'Year Schedule'!$K$49+'Year Schedule'!$L$49)</f>
        <v>#VALUE!</v>
      </c>
      <c r="AW384" s="0" t="e">
        <f aca="true">MAX(0,AV384*(1+(_xlfn.NORM.INV(RAND(),Inputs!$D$39,Inputs!$C$39)))-'Year Schedule'!$K$50+'Year Schedule'!$L$50)</f>
        <v>#VALUE!</v>
      </c>
      <c r="AX384" s="0" t="e">
        <f aca="true">MAX(0,AW384*(1+(_xlfn.NORM.INV(RAND(),Inputs!$D$39,Inputs!$C$39)))-'Year Schedule'!$K$51+'Year Schedule'!$L$51)</f>
        <v>#VALUE!</v>
      </c>
      <c r="AY384" s="0" t="e">
        <f aca="true">MAX(0,AX384*(1+(_xlfn.NORM.INV(RAND(),Inputs!$D$39,Inputs!$C$39)))-'Year Schedule'!$K$52+'Year Schedule'!$L$52)</f>
        <v>#VALUE!</v>
      </c>
      <c r="AZ384" s="0" t="e">
        <f aca="true">MAX(0,AY384*(1+(_xlfn.NORM.INV(RAND(),Inputs!$D$39,Inputs!$C$39)))-'Year Schedule'!$K$53+'Year Schedule'!$L$53)</f>
        <v>#VALUE!</v>
      </c>
      <c r="BA384" s="0" t="e">
        <f aca="false">INDEX(C384:AZ384,1,Inputs!$C$6)</f>
        <v>#VALUE!</v>
      </c>
      <c r="BB384" s="0" t="n">
        <f aca="false">IFERROR(EXP(SUMPRODUCT(LN((C384:INDEX(C384:AZ384,1,Inputs!$C$6)+$C$1004:INDEX($C$1004:$AZ$1004,1,Inputs!$C$6))/B384:INDEX(B384:AY384,1,Inputs!$C$6)))/Inputs!$C$6)-1,-1)</f>
        <v>-1</v>
      </c>
    </row>
    <row r="385" customFormat="false" ht="15" hidden="false" customHeight="true" outlineLevel="0" collapsed="false">
      <c r="A385" s="0" t="n">
        <v>383</v>
      </c>
      <c r="B385" s="177" t="n">
        <f aca="false">Inputs!$C$38</f>
        <v>0</v>
      </c>
      <c r="C385" s="0" t="e">
        <f aca="true">MAX(0,B385*(1+(_xlfn.NORM.INV(RAND(),Inputs!$D$39,Inputs!$C$39)))-'Year Schedule'!$K$4+'Year Schedule'!$L$4)</f>
        <v>#VALUE!</v>
      </c>
      <c r="D385" s="0" t="e">
        <f aca="true">MAX(0,C385*(1+(_xlfn.NORM.INV(RAND(),Inputs!$D$39,Inputs!$C$39)))-'Year Schedule'!$K$5+'Year Schedule'!$L$5)</f>
        <v>#VALUE!</v>
      </c>
      <c r="E385" s="0" t="e">
        <f aca="true">MAX(0,D385*(1+(_xlfn.NORM.INV(RAND(),Inputs!$D$39,Inputs!$C$39)))-'Year Schedule'!$K$6+'Year Schedule'!$L$6)</f>
        <v>#VALUE!</v>
      </c>
      <c r="F385" s="0" t="e">
        <f aca="true">MAX(0,E385*(1+(_xlfn.NORM.INV(RAND(),Inputs!$D$39,Inputs!$C$39)))-'Year Schedule'!$K$7+'Year Schedule'!$L$7)</f>
        <v>#VALUE!</v>
      </c>
      <c r="G385" s="0" t="e">
        <f aca="true">MAX(0,F385*(1+(_xlfn.NORM.INV(RAND(),Inputs!$D$39,Inputs!$C$39)))-'Year Schedule'!$K$8+'Year Schedule'!$L$8)</f>
        <v>#VALUE!</v>
      </c>
      <c r="H385" s="0" t="e">
        <f aca="true">MAX(0,G385*(1+(_xlfn.NORM.INV(RAND(),Inputs!$D$39,Inputs!$C$39)))-'Year Schedule'!$K$9+'Year Schedule'!$L$9)</f>
        <v>#VALUE!</v>
      </c>
      <c r="I385" s="0" t="e">
        <f aca="true">MAX(0,H385*(1+(_xlfn.NORM.INV(RAND(),Inputs!$D$39,Inputs!$C$39)))-'Year Schedule'!$K$10+'Year Schedule'!$L$10)</f>
        <v>#VALUE!</v>
      </c>
      <c r="J385" s="0" t="e">
        <f aca="true">MAX(0,I385*(1+(_xlfn.NORM.INV(RAND(),Inputs!$D$39,Inputs!$C$39)))-'Year Schedule'!$K$11+'Year Schedule'!$L$11)</f>
        <v>#VALUE!</v>
      </c>
      <c r="K385" s="0" t="e">
        <f aca="true">MAX(0,J385*(1+(_xlfn.NORM.INV(RAND(),Inputs!$D$39,Inputs!$C$39)))-'Year Schedule'!$K$12+'Year Schedule'!$L$12)</f>
        <v>#VALUE!</v>
      </c>
      <c r="L385" s="0" t="e">
        <f aca="true">MAX(0,K385*(1+(_xlfn.NORM.INV(RAND(),Inputs!$D$39,Inputs!$C$39)))-'Year Schedule'!$K$13+'Year Schedule'!$L$13)</f>
        <v>#VALUE!</v>
      </c>
      <c r="M385" s="0" t="e">
        <f aca="true">MAX(0,L385*(1+(_xlfn.NORM.INV(RAND(),Inputs!$D$39,Inputs!$C$39)))-'Year Schedule'!$K$14+'Year Schedule'!$L$14)</f>
        <v>#VALUE!</v>
      </c>
      <c r="N385" s="0" t="e">
        <f aca="true">MAX(0,M385*(1+(_xlfn.NORM.INV(RAND(),Inputs!$D$39,Inputs!$C$39)))-'Year Schedule'!$K$15+'Year Schedule'!$L$15)</f>
        <v>#VALUE!</v>
      </c>
      <c r="O385" s="0" t="e">
        <f aca="true">MAX(0,N385*(1+(_xlfn.NORM.INV(RAND(),Inputs!$D$39,Inputs!$C$39)))-'Year Schedule'!$K$16+'Year Schedule'!$L$16)</f>
        <v>#VALUE!</v>
      </c>
      <c r="P385" s="0" t="e">
        <f aca="true">MAX(0,O385*(1+(_xlfn.NORM.INV(RAND(),Inputs!$D$39,Inputs!$C$39)))-'Year Schedule'!$K$17+'Year Schedule'!$L$17)</f>
        <v>#VALUE!</v>
      </c>
      <c r="Q385" s="0" t="e">
        <f aca="true">MAX(0,P385*(1+(_xlfn.NORM.INV(RAND(),Inputs!$D$39,Inputs!$C$39)))-'Year Schedule'!$K$18+'Year Schedule'!$L$18)</f>
        <v>#VALUE!</v>
      </c>
      <c r="R385" s="0" t="e">
        <f aca="true">MAX(0,Q385*(1+(_xlfn.NORM.INV(RAND(),Inputs!$D$39,Inputs!$C$39)))-'Year Schedule'!$K$19+'Year Schedule'!$L$19)</f>
        <v>#VALUE!</v>
      </c>
      <c r="S385" s="0" t="e">
        <f aca="true">MAX(0,R385*(1+(_xlfn.NORM.INV(RAND(),Inputs!$D$39,Inputs!$C$39)))-'Year Schedule'!$K$20+'Year Schedule'!$L$20)</f>
        <v>#VALUE!</v>
      </c>
      <c r="T385" s="0" t="e">
        <f aca="true">MAX(0,S385*(1+(_xlfn.NORM.INV(RAND(),Inputs!$D$39,Inputs!$C$39)))-'Year Schedule'!$K$21+'Year Schedule'!$L$21)</f>
        <v>#VALUE!</v>
      </c>
      <c r="U385" s="0" t="e">
        <f aca="true">MAX(0,T385*(1+(_xlfn.NORM.INV(RAND(),Inputs!$D$39,Inputs!$C$39)))-'Year Schedule'!$K$22+'Year Schedule'!$L$22)</f>
        <v>#VALUE!</v>
      </c>
      <c r="V385" s="0" t="e">
        <f aca="true">MAX(0,U385*(1+(_xlfn.NORM.INV(RAND(),Inputs!$D$39,Inputs!$C$39)))-'Year Schedule'!$K$23+'Year Schedule'!$L$23)</f>
        <v>#VALUE!</v>
      </c>
      <c r="W385" s="0" t="e">
        <f aca="true">MAX(0,V385*(1+(_xlfn.NORM.INV(RAND(),Inputs!$D$39,Inputs!$C$39)))-'Year Schedule'!$K$24+'Year Schedule'!$L$24)</f>
        <v>#VALUE!</v>
      </c>
      <c r="X385" s="0" t="e">
        <f aca="true">MAX(0,W385*(1+(_xlfn.NORM.INV(RAND(),Inputs!$D$39,Inputs!$C$39)))-'Year Schedule'!$K$25+'Year Schedule'!$L$25)</f>
        <v>#VALUE!</v>
      </c>
      <c r="Y385" s="0" t="e">
        <f aca="true">MAX(0,X385*(1+(_xlfn.NORM.INV(RAND(),Inputs!$D$39,Inputs!$C$39)))-'Year Schedule'!$K$26+'Year Schedule'!$L$26)</f>
        <v>#VALUE!</v>
      </c>
      <c r="Z385" s="0" t="e">
        <f aca="true">MAX(0,Y385*(1+(_xlfn.NORM.INV(RAND(),Inputs!$D$39,Inputs!$C$39)))-'Year Schedule'!$K$27+'Year Schedule'!$L$27)</f>
        <v>#VALUE!</v>
      </c>
      <c r="AA385" s="0" t="e">
        <f aca="true">MAX(0,Z385*(1+(_xlfn.NORM.INV(RAND(),Inputs!$D$39,Inputs!$C$39)))-'Year Schedule'!$K$28+'Year Schedule'!$L$28)</f>
        <v>#VALUE!</v>
      </c>
      <c r="AB385" s="0" t="e">
        <f aca="true">MAX(0,AA385*(1+(_xlfn.NORM.INV(RAND(),Inputs!$D$39,Inputs!$C$39)))-'Year Schedule'!$K$29+'Year Schedule'!$L$29)</f>
        <v>#VALUE!</v>
      </c>
      <c r="AC385" s="0" t="e">
        <f aca="true">MAX(0,AB385*(1+(_xlfn.NORM.INV(RAND(),Inputs!$D$39,Inputs!$C$39)))-'Year Schedule'!$K$30+'Year Schedule'!$L$30)</f>
        <v>#VALUE!</v>
      </c>
      <c r="AD385" s="0" t="e">
        <f aca="true">MAX(0,AC385*(1+(_xlfn.NORM.INV(RAND(),Inputs!$D$39,Inputs!$C$39)))-'Year Schedule'!$K$31+'Year Schedule'!$L$31)</f>
        <v>#VALUE!</v>
      </c>
      <c r="AE385" s="0" t="e">
        <f aca="true">MAX(0,AD385*(1+(_xlfn.NORM.INV(RAND(),Inputs!$D$39,Inputs!$C$39)))-'Year Schedule'!$K$32+'Year Schedule'!$L$32)</f>
        <v>#VALUE!</v>
      </c>
      <c r="AF385" s="0" t="e">
        <f aca="true">MAX(0,AE385*(1+(_xlfn.NORM.INV(RAND(),Inputs!$D$39,Inputs!$C$39)))-'Year Schedule'!$K$33+'Year Schedule'!$L$33)</f>
        <v>#VALUE!</v>
      </c>
      <c r="AG385" s="0" t="e">
        <f aca="true">MAX(0,AF385*(1+(_xlfn.NORM.INV(RAND(),Inputs!$D$39,Inputs!$C$39)))-'Year Schedule'!$K$34+'Year Schedule'!$L$34)</f>
        <v>#VALUE!</v>
      </c>
      <c r="AH385" s="0" t="e">
        <f aca="true">MAX(0,AG385*(1+(_xlfn.NORM.INV(RAND(),Inputs!$D$39,Inputs!$C$39)))-'Year Schedule'!$K$35+'Year Schedule'!$L$35)</f>
        <v>#VALUE!</v>
      </c>
      <c r="AI385" s="0" t="e">
        <f aca="true">MAX(0,AH385*(1+(_xlfn.NORM.INV(RAND(),Inputs!$D$39,Inputs!$C$39)))-'Year Schedule'!$K$36+'Year Schedule'!$L$36)</f>
        <v>#VALUE!</v>
      </c>
      <c r="AJ385" s="0" t="e">
        <f aca="true">MAX(0,AI385*(1+(_xlfn.NORM.INV(RAND(),Inputs!$D$39,Inputs!$C$39)))-'Year Schedule'!$K$37+'Year Schedule'!$L$37)</f>
        <v>#VALUE!</v>
      </c>
      <c r="AK385" s="0" t="e">
        <f aca="true">MAX(0,AJ385*(1+(_xlfn.NORM.INV(RAND(),Inputs!$D$39,Inputs!$C$39)))-'Year Schedule'!$K$38+'Year Schedule'!$L$38)</f>
        <v>#VALUE!</v>
      </c>
      <c r="AL385" s="0" t="e">
        <f aca="true">MAX(0,AK385*(1+(_xlfn.NORM.INV(RAND(),Inputs!$D$39,Inputs!$C$39)))-'Year Schedule'!$K$39+'Year Schedule'!$L$39)</f>
        <v>#VALUE!</v>
      </c>
      <c r="AM385" s="0" t="e">
        <f aca="true">MAX(0,AL385*(1+(_xlfn.NORM.INV(RAND(),Inputs!$D$39,Inputs!$C$39)))-'Year Schedule'!$K$40+'Year Schedule'!$L$40)</f>
        <v>#VALUE!</v>
      </c>
      <c r="AN385" s="0" t="e">
        <f aca="true">MAX(0,AM385*(1+(_xlfn.NORM.INV(RAND(),Inputs!$D$39,Inputs!$C$39)))-'Year Schedule'!$K$41+'Year Schedule'!$L$41)</f>
        <v>#VALUE!</v>
      </c>
      <c r="AO385" s="0" t="e">
        <f aca="true">MAX(0,AN385*(1+(_xlfn.NORM.INV(RAND(),Inputs!$D$39,Inputs!$C$39)))-'Year Schedule'!$K$42+'Year Schedule'!$L$42)</f>
        <v>#VALUE!</v>
      </c>
      <c r="AP385" s="0" t="e">
        <f aca="true">MAX(0,AO385*(1+(_xlfn.NORM.INV(RAND(),Inputs!$D$39,Inputs!$C$39)))-'Year Schedule'!$K$43+'Year Schedule'!$L$43)</f>
        <v>#VALUE!</v>
      </c>
      <c r="AQ385" s="0" t="e">
        <f aca="true">MAX(0,AP385*(1+(_xlfn.NORM.INV(RAND(),Inputs!$D$39,Inputs!$C$39)))-'Year Schedule'!$K$44+'Year Schedule'!$L$44)</f>
        <v>#VALUE!</v>
      </c>
      <c r="AR385" s="0" t="e">
        <f aca="true">MAX(0,AQ385*(1+(_xlfn.NORM.INV(RAND(),Inputs!$D$39,Inputs!$C$39)))-'Year Schedule'!$K$45+'Year Schedule'!$L$45)</f>
        <v>#VALUE!</v>
      </c>
      <c r="AS385" s="0" t="e">
        <f aca="true">MAX(0,AR385*(1+(_xlfn.NORM.INV(RAND(),Inputs!$D$39,Inputs!$C$39)))-'Year Schedule'!$K$46+'Year Schedule'!$L$46)</f>
        <v>#VALUE!</v>
      </c>
      <c r="AT385" s="0" t="e">
        <f aca="true">MAX(0,AS385*(1+(_xlfn.NORM.INV(RAND(),Inputs!$D$39,Inputs!$C$39)))-'Year Schedule'!$K$47+'Year Schedule'!$L$47)</f>
        <v>#VALUE!</v>
      </c>
      <c r="AU385" s="0" t="e">
        <f aca="true">MAX(0,AT385*(1+(_xlfn.NORM.INV(RAND(),Inputs!$D$39,Inputs!$C$39)))-'Year Schedule'!$K$48+'Year Schedule'!$L$48)</f>
        <v>#VALUE!</v>
      </c>
      <c r="AV385" s="0" t="e">
        <f aca="true">MAX(0,AU385*(1+(_xlfn.NORM.INV(RAND(),Inputs!$D$39,Inputs!$C$39)))-'Year Schedule'!$K$49+'Year Schedule'!$L$49)</f>
        <v>#VALUE!</v>
      </c>
      <c r="AW385" s="0" t="e">
        <f aca="true">MAX(0,AV385*(1+(_xlfn.NORM.INV(RAND(),Inputs!$D$39,Inputs!$C$39)))-'Year Schedule'!$K$50+'Year Schedule'!$L$50)</f>
        <v>#VALUE!</v>
      </c>
      <c r="AX385" s="0" t="e">
        <f aca="true">MAX(0,AW385*(1+(_xlfn.NORM.INV(RAND(),Inputs!$D$39,Inputs!$C$39)))-'Year Schedule'!$K$51+'Year Schedule'!$L$51)</f>
        <v>#VALUE!</v>
      </c>
      <c r="AY385" s="0" t="e">
        <f aca="true">MAX(0,AX385*(1+(_xlfn.NORM.INV(RAND(),Inputs!$D$39,Inputs!$C$39)))-'Year Schedule'!$K$52+'Year Schedule'!$L$52)</f>
        <v>#VALUE!</v>
      </c>
      <c r="AZ385" s="0" t="e">
        <f aca="true">MAX(0,AY385*(1+(_xlfn.NORM.INV(RAND(),Inputs!$D$39,Inputs!$C$39)))-'Year Schedule'!$K$53+'Year Schedule'!$L$53)</f>
        <v>#VALUE!</v>
      </c>
      <c r="BA385" s="0" t="e">
        <f aca="false">INDEX(C385:AZ385,1,Inputs!$C$6)</f>
        <v>#VALUE!</v>
      </c>
      <c r="BB385" s="0" t="n">
        <f aca="false">IFERROR(EXP(SUMPRODUCT(LN((C385:INDEX(C385:AZ385,1,Inputs!$C$6)+$C$1004:INDEX($C$1004:$AZ$1004,1,Inputs!$C$6))/B385:INDEX(B385:AY385,1,Inputs!$C$6)))/Inputs!$C$6)-1,-1)</f>
        <v>-1</v>
      </c>
    </row>
    <row r="386" customFormat="false" ht="15" hidden="false" customHeight="true" outlineLevel="0" collapsed="false">
      <c r="A386" s="0" t="n">
        <v>384</v>
      </c>
      <c r="B386" s="177" t="n">
        <f aca="false">Inputs!$C$38</f>
        <v>0</v>
      </c>
      <c r="C386" s="0" t="e">
        <f aca="true">MAX(0,B386*(1+(_xlfn.NORM.INV(RAND(),Inputs!$D$39,Inputs!$C$39)))-'Year Schedule'!$K$4+'Year Schedule'!$L$4)</f>
        <v>#VALUE!</v>
      </c>
      <c r="D386" s="0" t="e">
        <f aca="true">MAX(0,C386*(1+(_xlfn.NORM.INV(RAND(),Inputs!$D$39,Inputs!$C$39)))-'Year Schedule'!$K$5+'Year Schedule'!$L$5)</f>
        <v>#VALUE!</v>
      </c>
      <c r="E386" s="0" t="e">
        <f aca="true">MAX(0,D386*(1+(_xlfn.NORM.INV(RAND(),Inputs!$D$39,Inputs!$C$39)))-'Year Schedule'!$K$6+'Year Schedule'!$L$6)</f>
        <v>#VALUE!</v>
      </c>
      <c r="F386" s="0" t="e">
        <f aca="true">MAX(0,E386*(1+(_xlfn.NORM.INV(RAND(),Inputs!$D$39,Inputs!$C$39)))-'Year Schedule'!$K$7+'Year Schedule'!$L$7)</f>
        <v>#VALUE!</v>
      </c>
      <c r="G386" s="0" t="e">
        <f aca="true">MAX(0,F386*(1+(_xlfn.NORM.INV(RAND(),Inputs!$D$39,Inputs!$C$39)))-'Year Schedule'!$K$8+'Year Schedule'!$L$8)</f>
        <v>#VALUE!</v>
      </c>
      <c r="H386" s="0" t="e">
        <f aca="true">MAX(0,G386*(1+(_xlfn.NORM.INV(RAND(),Inputs!$D$39,Inputs!$C$39)))-'Year Schedule'!$K$9+'Year Schedule'!$L$9)</f>
        <v>#VALUE!</v>
      </c>
      <c r="I386" s="0" t="e">
        <f aca="true">MAX(0,H386*(1+(_xlfn.NORM.INV(RAND(),Inputs!$D$39,Inputs!$C$39)))-'Year Schedule'!$K$10+'Year Schedule'!$L$10)</f>
        <v>#VALUE!</v>
      </c>
      <c r="J386" s="0" t="e">
        <f aca="true">MAX(0,I386*(1+(_xlfn.NORM.INV(RAND(),Inputs!$D$39,Inputs!$C$39)))-'Year Schedule'!$K$11+'Year Schedule'!$L$11)</f>
        <v>#VALUE!</v>
      </c>
      <c r="K386" s="0" t="e">
        <f aca="true">MAX(0,J386*(1+(_xlfn.NORM.INV(RAND(),Inputs!$D$39,Inputs!$C$39)))-'Year Schedule'!$K$12+'Year Schedule'!$L$12)</f>
        <v>#VALUE!</v>
      </c>
      <c r="L386" s="0" t="e">
        <f aca="true">MAX(0,K386*(1+(_xlfn.NORM.INV(RAND(),Inputs!$D$39,Inputs!$C$39)))-'Year Schedule'!$K$13+'Year Schedule'!$L$13)</f>
        <v>#VALUE!</v>
      </c>
      <c r="M386" s="0" t="e">
        <f aca="true">MAX(0,L386*(1+(_xlfn.NORM.INV(RAND(),Inputs!$D$39,Inputs!$C$39)))-'Year Schedule'!$K$14+'Year Schedule'!$L$14)</f>
        <v>#VALUE!</v>
      </c>
      <c r="N386" s="0" t="e">
        <f aca="true">MAX(0,M386*(1+(_xlfn.NORM.INV(RAND(),Inputs!$D$39,Inputs!$C$39)))-'Year Schedule'!$K$15+'Year Schedule'!$L$15)</f>
        <v>#VALUE!</v>
      </c>
      <c r="O386" s="0" t="e">
        <f aca="true">MAX(0,N386*(1+(_xlfn.NORM.INV(RAND(),Inputs!$D$39,Inputs!$C$39)))-'Year Schedule'!$K$16+'Year Schedule'!$L$16)</f>
        <v>#VALUE!</v>
      </c>
      <c r="P386" s="0" t="e">
        <f aca="true">MAX(0,O386*(1+(_xlfn.NORM.INV(RAND(),Inputs!$D$39,Inputs!$C$39)))-'Year Schedule'!$K$17+'Year Schedule'!$L$17)</f>
        <v>#VALUE!</v>
      </c>
      <c r="Q386" s="0" t="e">
        <f aca="true">MAX(0,P386*(1+(_xlfn.NORM.INV(RAND(),Inputs!$D$39,Inputs!$C$39)))-'Year Schedule'!$K$18+'Year Schedule'!$L$18)</f>
        <v>#VALUE!</v>
      </c>
      <c r="R386" s="0" t="e">
        <f aca="true">MAX(0,Q386*(1+(_xlfn.NORM.INV(RAND(),Inputs!$D$39,Inputs!$C$39)))-'Year Schedule'!$K$19+'Year Schedule'!$L$19)</f>
        <v>#VALUE!</v>
      </c>
      <c r="S386" s="0" t="e">
        <f aca="true">MAX(0,R386*(1+(_xlfn.NORM.INV(RAND(),Inputs!$D$39,Inputs!$C$39)))-'Year Schedule'!$K$20+'Year Schedule'!$L$20)</f>
        <v>#VALUE!</v>
      </c>
      <c r="T386" s="0" t="e">
        <f aca="true">MAX(0,S386*(1+(_xlfn.NORM.INV(RAND(),Inputs!$D$39,Inputs!$C$39)))-'Year Schedule'!$K$21+'Year Schedule'!$L$21)</f>
        <v>#VALUE!</v>
      </c>
      <c r="U386" s="0" t="e">
        <f aca="true">MAX(0,T386*(1+(_xlfn.NORM.INV(RAND(),Inputs!$D$39,Inputs!$C$39)))-'Year Schedule'!$K$22+'Year Schedule'!$L$22)</f>
        <v>#VALUE!</v>
      </c>
      <c r="V386" s="0" t="e">
        <f aca="true">MAX(0,U386*(1+(_xlfn.NORM.INV(RAND(),Inputs!$D$39,Inputs!$C$39)))-'Year Schedule'!$K$23+'Year Schedule'!$L$23)</f>
        <v>#VALUE!</v>
      </c>
      <c r="W386" s="0" t="e">
        <f aca="true">MAX(0,V386*(1+(_xlfn.NORM.INV(RAND(),Inputs!$D$39,Inputs!$C$39)))-'Year Schedule'!$K$24+'Year Schedule'!$L$24)</f>
        <v>#VALUE!</v>
      </c>
      <c r="X386" s="0" t="e">
        <f aca="true">MAX(0,W386*(1+(_xlfn.NORM.INV(RAND(),Inputs!$D$39,Inputs!$C$39)))-'Year Schedule'!$K$25+'Year Schedule'!$L$25)</f>
        <v>#VALUE!</v>
      </c>
      <c r="Y386" s="0" t="e">
        <f aca="true">MAX(0,X386*(1+(_xlfn.NORM.INV(RAND(),Inputs!$D$39,Inputs!$C$39)))-'Year Schedule'!$K$26+'Year Schedule'!$L$26)</f>
        <v>#VALUE!</v>
      </c>
      <c r="Z386" s="0" t="e">
        <f aca="true">MAX(0,Y386*(1+(_xlfn.NORM.INV(RAND(),Inputs!$D$39,Inputs!$C$39)))-'Year Schedule'!$K$27+'Year Schedule'!$L$27)</f>
        <v>#VALUE!</v>
      </c>
      <c r="AA386" s="0" t="e">
        <f aca="true">MAX(0,Z386*(1+(_xlfn.NORM.INV(RAND(),Inputs!$D$39,Inputs!$C$39)))-'Year Schedule'!$K$28+'Year Schedule'!$L$28)</f>
        <v>#VALUE!</v>
      </c>
      <c r="AB386" s="0" t="e">
        <f aca="true">MAX(0,AA386*(1+(_xlfn.NORM.INV(RAND(),Inputs!$D$39,Inputs!$C$39)))-'Year Schedule'!$K$29+'Year Schedule'!$L$29)</f>
        <v>#VALUE!</v>
      </c>
      <c r="AC386" s="0" t="e">
        <f aca="true">MAX(0,AB386*(1+(_xlfn.NORM.INV(RAND(),Inputs!$D$39,Inputs!$C$39)))-'Year Schedule'!$K$30+'Year Schedule'!$L$30)</f>
        <v>#VALUE!</v>
      </c>
      <c r="AD386" s="0" t="e">
        <f aca="true">MAX(0,AC386*(1+(_xlfn.NORM.INV(RAND(),Inputs!$D$39,Inputs!$C$39)))-'Year Schedule'!$K$31+'Year Schedule'!$L$31)</f>
        <v>#VALUE!</v>
      </c>
      <c r="AE386" s="0" t="e">
        <f aca="true">MAX(0,AD386*(1+(_xlfn.NORM.INV(RAND(),Inputs!$D$39,Inputs!$C$39)))-'Year Schedule'!$K$32+'Year Schedule'!$L$32)</f>
        <v>#VALUE!</v>
      </c>
      <c r="AF386" s="0" t="e">
        <f aca="true">MAX(0,AE386*(1+(_xlfn.NORM.INV(RAND(),Inputs!$D$39,Inputs!$C$39)))-'Year Schedule'!$K$33+'Year Schedule'!$L$33)</f>
        <v>#VALUE!</v>
      </c>
      <c r="AG386" s="0" t="e">
        <f aca="true">MAX(0,AF386*(1+(_xlfn.NORM.INV(RAND(),Inputs!$D$39,Inputs!$C$39)))-'Year Schedule'!$K$34+'Year Schedule'!$L$34)</f>
        <v>#VALUE!</v>
      </c>
      <c r="AH386" s="0" t="e">
        <f aca="true">MAX(0,AG386*(1+(_xlfn.NORM.INV(RAND(),Inputs!$D$39,Inputs!$C$39)))-'Year Schedule'!$K$35+'Year Schedule'!$L$35)</f>
        <v>#VALUE!</v>
      </c>
      <c r="AI386" s="0" t="e">
        <f aca="true">MAX(0,AH386*(1+(_xlfn.NORM.INV(RAND(),Inputs!$D$39,Inputs!$C$39)))-'Year Schedule'!$K$36+'Year Schedule'!$L$36)</f>
        <v>#VALUE!</v>
      </c>
      <c r="AJ386" s="0" t="e">
        <f aca="true">MAX(0,AI386*(1+(_xlfn.NORM.INV(RAND(),Inputs!$D$39,Inputs!$C$39)))-'Year Schedule'!$K$37+'Year Schedule'!$L$37)</f>
        <v>#VALUE!</v>
      </c>
      <c r="AK386" s="0" t="e">
        <f aca="true">MAX(0,AJ386*(1+(_xlfn.NORM.INV(RAND(),Inputs!$D$39,Inputs!$C$39)))-'Year Schedule'!$K$38+'Year Schedule'!$L$38)</f>
        <v>#VALUE!</v>
      </c>
      <c r="AL386" s="0" t="e">
        <f aca="true">MAX(0,AK386*(1+(_xlfn.NORM.INV(RAND(),Inputs!$D$39,Inputs!$C$39)))-'Year Schedule'!$K$39+'Year Schedule'!$L$39)</f>
        <v>#VALUE!</v>
      </c>
      <c r="AM386" s="0" t="e">
        <f aca="true">MAX(0,AL386*(1+(_xlfn.NORM.INV(RAND(),Inputs!$D$39,Inputs!$C$39)))-'Year Schedule'!$K$40+'Year Schedule'!$L$40)</f>
        <v>#VALUE!</v>
      </c>
      <c r="AN386" s="0" t="e">
        <f aca="true">MAX(0,AM386*(1+(_xlfn.NORM.INV(RAND(),Inputs!$D$39,Inputs!$C$39)))-'Year Schedule'!$K$41+'Year Schedule'!$L$41)</f>
        <v>#VALUE!</v>
      </c>
      <c r="AO386" s="0" t="e">
        <f aca="true">MAX(0,AN386*(1+(_xlfn.NORM.INV(RAND(),Inputs!$D$39,Inputs!$C$39)))-'Year Schedule'!$K$42+'Year Schedule'!$L$42)</f>
        <v>#VALUE!</v>
      </c>
      <c r="AP386" s="0" t="e">
        <f aca="true">MAX(0,AO386*(1+(_xlfn.NORM.INV(RAND(),Inputs!$D$39,Inputs!$C$39)))-'Year Schedule'!$K$43+'Year Schedule'!$L$43)</f>
        <v>#VALUE!</v>
      </c>
      <c r="AQ386" s="0" t="e">
        <f aca="true">MAX(0,AP386*(1+(_xlfn.NORM.INV(RAND(),Inputs!$D$39,Inputs!$C$39)))-'Year Schedule'!$K$44+'Year Schedule'!$L$44)</f>
        <v>#VALUE!</v>
      </c>
      <c r="AR386" s="0" t="e">
        <f aca="true">MAX(0,AQ386*(1+(_xlfn.NORM.INV(RAND(),Inputs!$D$39,Inputs!$C$39)))-'Year Schedule'!$K$45+'Year Schedule'!$L$45)</f>
        <v>#VALUE!</v>
      </c>
      <c r="AS386" s="0" t="e">
        <f aca="true">MAX(0,AR386*(1+(_xlfn.NORM.INV(RAND(),Inputs!$D$39,Inputs!$C$39)))-'Year Schedule'!$K$46+'Year Schedule'!$L$46)</f>
        <v>#VALUE!</v>
      </c>
      <c r="AT386" s="0" t="e">
        <f aca="true">MAX(0,AS386*(1+(_xlfn.NORM.INV(RAND(),Inputs!$D$39,Inputs!$C$39)))-'Year Schedule'!$K$47+'Year Schedule'!$L$47)</f>
        <v>#VALUE!</v>
      </c>
      <c r="AU386" s="0" t="e">
        <f aca="true">MAX(0,AT386*(1+(_xlfn.NORM.INV(RAND(),Inputs!$D$39,Inputs!$C$39)))-'Year Schedule'!$K$48+'Year Schedule'!$L$48)</f>
        <v>#VALUE!</v>
      </c>
      <c r="AV386" s="0" t="e">
        <f aca="true">MAX(0,AU386*(1+(_xlfn.NORM.INV(RAND(),Inputs!$D$39,Inputs!$C$39)))-'Year Schedule'!$K$49+'Year Schedule'!$L$49)</f>
        <v>#VALUE!</v>
      </c>
      <c r="AW386" s="0" t="e">
        <f aca="true">MAX(0,AV386*(1+(_xlfn.NORM.INV(RAND(),Inputs!$D$39,Inputs!$C$39)))-'Year Schedule'!$K$50+'Year Schedule'!$L$50)</f>
        <v>#VALUE!</v>
      </c>
      <c r="AX386" s="0" t="e">
        <f aca="true">MAX(0,AW386*(1+(_xlfn.NORM.INV(RAND(),Inputs!$D$39,Inputs!$C$39)))-'Year Schedule'!$K$51+'Year Schedule'!$L$51)</f>
        <v>#VALUE!</v>
      </c>
      <c r="AY386" s="0" t="e">
        <f aca="true">MAX(0,AX386*(1+(_xlfn.NORM.INV(RAND(),Inputs!$D$39,Inputs!$C$39)))-'Year Schedule'!$K$52+'Year Schedule'!$L$52)</f>
        <v>#VALUE!</v>
      </c>
      <c r="AZ386" s="0" t="e">
        <f aca="true">MAX(0,AY386*(1+(_xlfn.NORM.INV(RAND(),Inputs!$D$39,Inputs!$C$39)))-'Year Schedule'!$K$53+'Year Schedule'!$L$53)</f>
        <v>#VALUE!</v>
      </c>
      <c r="BA386" s="0" t="e">
        <f aca="false">INDEX(C386:AZ386,1,Inputs!$C$6)</f>
        <v>#VALUE!</v>
      </c>
      <c r="BB386" s="0" t="n">
        <f aca="false">IFERROR(EXP(SUMPRODUCT(LN((C386:INDEX(C386:AZ386,1,Inputs!$C$6)+$C$1004:INDEX($C$1004:$AZ$1004,1,Inputs!$C$6))/B386:INDEX(B386:AY386,1,Inputs!$C$6)))/Inputs!$C$6)-1,-1)</f>
        <v>-1</v>
      </c>
    </row>
    <row r="387" customFormat="false" ht="15" hidden="false" customHeight="true" outlineLevel="0" collapsed="false">
      <c r="A387" s="0" t="n">
        <v>385</v>
      </c>
      <c r="B387" s="177" t="n">
        <f aca="false">Inputs!$C$38</f>
        <v>0</v>
      </c>
      <c r="C387" s="0" t="e">
        <f aca="true">MAX(0,B387*(1+(_xlfn.NORM.INV(RAND(),Inputs!$D$39,Inputs!$C$39)))-'Year Schedule'!$K$4+'Year Schedule'!$L$4)</f>
        <v>#VALUE!</v>
      </c>
      <c r="D387" s="0" t="e">
        <f aca="true">MAX(0,C387*(1+(_xlfn.NORM.INV(RAND(),Inputs!$D$39,Inputs!$C$39)))-'Year Schedule'!$K$5+'Year Schedule'!$L$5)</f>
        <v>#VALUE!</v>
      </c>
      <c r="E387" s="0" t="e">
        <f aca="true">MAX(0,D387*(1+(_xlfn.NORM.INV(RAND(),Inputs!$D$39,Inputs!$C$39)))-'Year Schedule'!$K$6+'Year Schedule'!$L$6)</f>
        <v>#VALUE!</v>
      </c>
      <c r="F387" s="0" t="e">
        <f aca="true">MAX(0,E387*(1+(_xlfn.NORM.INV(RAND(),Inputs!$D$39,Inputs!$C$39)))-'Year Schedule'!$K$7+'Year Schedule'!$L$7)</f>
        <v>#VALUE!</v>
      </c>
      <c r="G387" s="0" t="e">
        <f aca="true">MAX(0,F387*(1+(_xlfn.NORM.INV(RAND(),Inputs!$D$39,Inputs!$C$39)))-'Year Schedule'!$K$8+'Year Schedule'!$L$8)</f>
        <v>#VALUE!</v>
      </c>
      <c r="H387" s="0" t="e">
        <f aca="true">MAX(0,G387*(1+(_xlfn.NORM.INV(RAND(),Inputs!$D$39,Inputs!$C$39)))-'Year Schedule'!$K$9+'Year Schedule'!$L$9)</f>
        <v>#VALUE!</v>
      </c>
      <c r="I387" s="0" t="e">
        <f aca="true">MAX(0,H387*(1+(_xlfn.NORM.INV(RAND(),Inputs!$D$39,Inputs!$C$39)))-'Year Schedule'!$K$10+'Year Schedule'!$L$10)</f>
        <v>#VALUE!</v>
      </c>
      <c r="J387" s="0" t="e">
        <f aca="true">MAX(0,I387*(1+(_xlfn.NORM.INV(RAND(),Inputs!$D$39,Inputs!$C$39)))-'Year Schedule'!$K$11+'Year Schedule'!$L$11)</f>
        <v>#VALUE!</v>
      </c>
      <c r="K387" s="0" t="e">
        <f aca="true">MAX(0,J387*(1+(_xlfn.NORM.INV(RAND(),Inputs!$D$39,Inputs!$C$39)))-'Year Schedule'!$K$12+'Year Schedule'!$L$12)</f>
        <v>#VALUE!</v>
      </c>
      <c r="L387" s="0" t="e">
        <f aca="true">MAX(0,K387*(1+(_xlfn.NORM.INV(RAND(),Inputs!$D$39,Inputs!$C$39)))-'Year Schedule'!$K$13+'Year Schedule'!$L$13)</f>
        <v>#VALUE!</v>
      </c>
      <c r="M387" s="0" t="e">
        <f aca="true">MAX(0,L387*(1+(_xlfn.NORM.INV(RAND(),Inputs!$D$39,Inputs!$C$39)))-'Year Schedule'!$K$14+'Year Schedule'!$L$14)</f>
        <v>#VALUE!</v>
      </c>
      <c r="N387" s="0" t="e">
        <f aca="true">MAX(0,M387*(1+(_xlfn.NORM.INV(RAND(),Inputs!$D$39,Inputs!$C$39)))-'Year Schedule'!$K$15+'Year Schedule'!$L$15)</f>
        <v>#VALUE!</v>
      </c>
      <c r="O387" s="0" t="e">
        <f aca="true">MAX(0,N387*(1+(_xlfn.NORM.INV(RAND(),Inputs!$D$39,Inputs!$C$39)))-'Year Schedule'!$K$16+'Year Schedule'!$L$16)</f>
        <v>#VALUE!</v>
      </c>
      <c r="P387" s="0" t="e">
        <f aca="true">MAX(0,O387*(1+(_xlfn.NORM.INV(RAND(),Inputs!$D$39,Inputs!$C$39)))-'Year Schedule'!$K$17+'Year Schedule'!$L$17)</f>
        <v>#VALUE!</v>
      </c>
      <c r="Q387" s="0" t="e">
        <f aca="true">MAX(0,P387*(1+(_xlfn.NORM.INV(RAND(),Inputs!$D$39,Inputs!$C$39)))-'Year Schedule'!$K$18+'Year Schedule'!$L$18)</f>
        <v>#VALUE!</v>
      </c>
      <c r="R387" s="0" t="e">
        <f aca="true">MAX(0,Q387*(1+(_xlfn.NORM.INV(RAND(),Inputs!$D$39,Inputs!$C$39)))-'Year Schedule'!$K$19+'Year Schedule'!$L$19)</f>
        <v>#VALUE!</v>
      </c>
      <c r="S387" s="0" t="e">
        <f aca="true">MAX(0,R387*(1+(_xlfn.NORM.INV(RAND(),Inputs!$D$39,Inputs!$C$39)))-'Year Schedule'!$K$20+'Year Schedule'!$L$20)</f>
        <v>#VALUE!</v>
      </c>
      <c r="T387" s="0" t="e">
        <f aca="true">MAX(0,S387*(1+(_xlfn.NORM.INV(RAND(),Inputs!$D$39,Inputs!$C$39)))-'Year Schedule'!$K$21+'Year Schedule'!$L$21)</f>
        <v>#VALUE!</v>
      </c>
      <c r="U387" s="0" t="e">
        <f aca="true">MAX(0,T387*(1+(_xlfn.NORM.INV(RAND(),Inputs!$D$39,Inputs!$C$39)))-'Year Schedule'!$K$22+'Year Schedule'!$L$22)</f>
        <v>#VALUE!</v>
      </c>
      <c r="V387" s="0" t="e">
        <f aca="true">MAX(0,U387*(1+(_xlfn.NORM.INV(RAND(),Inputs!$D$39,Inputs!$C$39)))-'Year Schedule'!$K$23+'Year Schedule'!$L$23)</f>
        <v>#VALUE!</v>
      </c>
      <c r="W387" s="0" t="e">
        <f aca="true">MAX(0,V387*(1+(_xlfn.NORM.INV(RAND(),Inputs!$D$39,Inputs!$C$39)))-'Year Schedule'!$K$24+'Year Schedule'!$L$24)</f>
        <v>#VALUE!</v>
      </c>
      <c r="X387" s="0" t="e">
        <f aca="true">MAX(0,W387*(1+(_xlfn.NORM.INV(RAND(),Inputs!$D$39,Inputs!$C$39)))-'Year Schedule'!$K$25+'Year Schedule'!$L$25)</f>
        <v>#VALUE!</v>
      </c>
      <c r="Y387" s="0" t="e">
        <f aca="true">MAX(0,X387*(1+(_xlfn.NORM.INV(RAND(),Inputs!$D$39,Inputs!$C$39)))-'Year Schedule'!$K$26+'Year Schedule'!$L$26)</f>
        <v>#VALUE!</v>
      </c>
      <c r="Z387" s="0" t="e">
        <f aca="true">MAX(0,Y387*(1+(_xlfn.NORM.INV(RAND(),Inputs!$D$39,Inputs!$C$39)))-'Year Schedule'!$K$27+'Year Schedule'!$L$27)</f>
        <v>#VALUE!</v>
      </c>
      <c r="AA387" s="0" t="e">
        <f aca="true">MAX(0,Z387*(1+(_xlfn.NORM.INV(RAND(),Inputs!$D$39,Inputs!$C$39)))-'Year Schedule'!$K$28+'Year Schedule'!$L$28)</f>
        <v>#VALUE!</v>
      </c>
      <c r="AB387" s="0" t="e">
        <f aca="true">MAX(0,AA387*(1+(_xlfn.NORM.INV(RAND(),Inputs!$D$39,Inputs!$C$39)))-'Year Schedule'!$K$29+'Year Schedule'!$L$29)</f>
        <v>#VALUE!</v>
      </c>
      <c r="AC387" s="0" t="e">
        <f aca="true">MAX(0,AB387*(1+(_xlfn.NORM.INV(RAND(),Inputs!$D$39,Inputs!$C$39)))-'Year Schedule'!$K$30+'Year Schedule'!$L$30)</f>
        <v>#VALUE!</v>
      </c>
      <c r="AD387" s="0" t="e">
        <f aca="true">MAX(0,AC387*(1+(_xlfn.NORM.INV(RAND(),Inputs!$D$39,Inputs!$C$39)))-'Year Schedule'!$K$31+'Year Schedule'!$L$31)</f>
        <v>#VALUE!</v>
      </c>
      <c r="AE387" s="0" t="e">
        <f aca="true">MAX(0,AD387*(1+(_xlfn.NORM.INV(RAND(),Inputs!$D$39,Inputs!$C$39)))-'Year Schedule'!$K$32+'Year Schedule'!$L$32)</f>
        <v>#VALUE!</v>
      </c>
      <c r="AF387" s="0" t="e">
        <f aca="true">MAX(0,AE387*(1+(_xlfn.NORM.INV(RAND(),Inputs!$D$39,Inputs!$C$39)))-'Year Schedule'!$K$33+'Year Schedule'!$L$33)</f>
        <v>#VALUE!</v>
      </c>
      <c r="AG387" s="0" t="e">
        <f aca="true">MAX(0,AF387*(1+(_xlfn.NORM.INV(RAND(),Inputs!$D$39,Inputs!$C$39)))-'Year Schedule'!$K$34+'Year Schedule'!$L$34)</f>
        <v>#VALUE!</v>
      </c>
      <c r="AH387" s="0" t="e">
        <f aca="true">MAX(0,AG387*(1+(_xlfn.NORM.INV(RAND(),Inputs!$D$39,Inputs!$C$39)))-'Year Schedule'!$K$35+'Year Schedule'!$L$35)</f>
        <v>#VALUE!</v>
      </c>
      <c r="AI387" s="0" t="e">
        <f aca="true">MAX(0,AH387*(1+(_xlfn.NORM.INV(RAND(),Inputs!$D$39,Inputs!$C$39)))-'Year Schedule'!$K$36+'Year Schedule'!$L$36)</f>
        <v>#VALUE!</v>
      </c>
      <c r="AJ387" s="0" t="e">
        <f aca="true">MAX(0,AI387*(1+(_xlfn.NORM.INV(RAND(),Inputs!$D$39,Inputs!$C$39)))-'Year Schedule'!$K$37+'Year Schedule'!$L$37)</f>
        <v>#VALUE!</v>
      </c>
      <c r="AK387" s="0" t="e">
        <f aca="true">MAX(0,AJ387*(1+(_xlfn.NORM.INV(RAND(),Inputs!$D$39,Inputs!$C$39)))-'Year Schedule'!$K$38+'Year Schedule'!$L$38)</f>
        <v>#VALUE!</v>
      </c>
      <c r="AL387" s="0" t="e">
        <f aca="true">MAX(0,AK387*(1+(_xlfn.NORM.INV(RAND(),Inputs!$D$39,Inputs!$C$39)))-'Year Schedule'!$K$39+'Year Schedule'!$L$39)</f>
        <v>#VALUE!</v>
      </c>
      <c r="AM387" s="0" t="e">
        <f aca="true">MAX(0,AL387*(1+(_xlfn.NORM.INV(RAND(),Inputs!$D$39,Inputs!$C$39)))-'Year Schedule'!$K$40+'Year Schedule'!$L$40)</f>
        <v>#VALUE!</v>
      </c>
      <c r="AN387" s="0" t="e">
        <f aca="true">MAX(0,AM387*(1+(_xlfn.NORM.INV(RAND(),Inputs!$D$39,Inputs!$C$39)))-'Year Schedule'!$K$41+'Year Schedule'!$L$41)</f>
        <v>#VALUE!</v>
      </c>
      <c r="AO387" s="0" t="e">
        <f aca="true">MAX(0,AN387*(1+(_xlfn.NORM.INV(RAND(),Inputs!$D$39,Inputs!$C$39)))-'Year Schedule'!$K$42+'Year Schedule'!$L$42)</f>
        <v>#VALUE!</v>
      </c>
      <c r="AP387" s="0" t="e">
        <f aca="true">MAX(0,AO387*(1+(_xlfn.NORM.INV(RAND(),Inputs!$D$39,Inputs!$C$39)))-'Year Schedule'!$K$43+'Year Schedule'!$L$43)</f>
        <v>#VALUE!</v>
      </c>
      <c r="AQ387" s="0" t="e">
        <f aca="true">MAX(0,AP387*(1+(_xlfn.NORM.INV(RAND(),Inputs!$D$39,Inputs!$C$39)))-'Year Schedule'!$K$44+'Year Schedule'!$L$44)</f>
        <v>#VALUE!</v>
      </c>
      <c r="AR387" s="0" t="e">
        <f aca="true">MAX(0,AQ387*(1+(_xlfn.NORM.INV(RAND(),Inputs!$D$39,Inputs!$C$39)))-'Year Schedule'!$K$45+'Year Schedule'!$L$45)</f>
        <v>#VALUE!</v>
      </c>
      <c r="AS387" s="0" t="e">
        <f aca="true">MAX(0,AR387*(1+(_xlfn.NORM.INV(RAND(),Inputs!$D$39,Inputs!$C$39)))-'Year Schedule'!$K$46+'Year Schedule'!$L$46)</f>
        <v>#VALUE!</v>
      </c>
      <c r="AT387" s="0" t="e">
        <f aca="true">MAX(0,AS387*(1+(_xlfn.NORM.INV(RAND(),Inputs!$D$39,Inputs!$C$39)))-'Year Schedule'!$K$47+'Year Schedule'!$L$47)</f>
        <v>#VALUE!</v>
      </c>
      <c r="AU387" s="0" t="e">
        <f aca="true">MAX(0,AT387*(1+(_xlfn.NORM.INV(RAND(),Inputs!$D$39,Inputs!$C$39)))-'Year Schedule'!$K$48+'Year Schedule'!$L$48)</f>
        <v>#VALUE!</v>
      </c>
      <c r="AV387" s="0" t="e">
        <f aca="true">MAX(0,AU387*(1+(_xlfn.NORM.INV(RAND(),Inputs!$D$39,Inputs!$C$39)))-'Year Schedule'!$K$49+'Year Schedule'!$L$49)</f>
        <v>#VALUE!</v>
      </c>
      <c r="AW387" s="0" t="e">
        <f aca="true">MAX(0,AV387*(1+(_xlfn.NORM.INV(RAND(),Inputs!$D$39,Inputs!$C$39)))-'Year Schedule'!$K$50+'Year Schedule'!$L$50)</f>
        <v>#VALUE!</v>
      </c>
      <c r="AX387" s="0" t="e">
        <f aca="true">MAX(0,AW387*(1+(_xlfn.NORM.INV(RAND(),Inputs!$D$39,Inputs!$C$39)))-'Year Schedule'!$K$51+'Year Schedule'!$L$51)</f>
        <v>#VALUE!</v>
      </c>
      <c r="AY387" s="0" t="e">
        <f aca="true">MAX(0,AX387*(1+(_xlfn.NORM.INV(RAND(),Inputs!$D$39,Inputs!$C$39)))-'Year Schedule'!$K$52+'Year Schedule'!$L$52)</f>
        <v>#VALUE!</v>
      </c>
      <c r="AZ387" s="0" t="e">
        <f aca="true">MAX(0,AY387*(1+(_xlfn.NORM.INV(RAND(),Inputs!$D$39,Inputs!$C$39)))-'Year Schedule'!$K$53+'Year Schedule'!$L$53)</f>
        <v>#VALUE!</v>
      </c>
      <c r="BA387" s="0" t="e">
        <f aca="false">INDEX(C387:AZ387,1,Inputs!$C$6)</f>
        <v>#VALUE!</v>
      </c>
      <c r="BB387" s="0" t="n">
        <f aca="false">IFERROR(EXP(SUMPRODUCT(LN((C387:INDEX(C387:AZ387,1,Inputs!$C$6)+$C$1004:INDEX($C$1004:$AZ$1004,1,Inputs!$C$6))/B387:INDEX(B387:AY387,1,Inputs!$C$6)))/Inputs!$C$6)-1,-1)</f>
        <v>-1</v>
      </c>
    </row>
    <row r="388" customFormat="false" ht="15" hidden="false" customHeight="true" outlineLevel="0" collapsed="false">
      <c r="A388" s="0" t="n">
        <v>386</v>
      </c>
      <c r="B388" s="177" t="n">
        <f aca="false">Inputs!$C$38</f>
        <v>0</v>
      </c>
      <c r="C388" s="0" t="e">
        <f aca="true">MAX(0,B388*(1+(_xlfn.NORM.INV(RAND(),Inputs!$D$39,Inputs!$C$39)))-'Year Schedule'!$K$4+'Year Schedule'!$L$4)</f>
        <v>#VALUE!</v>
      </c>
      <c r="D388" s="0" t="e">
        <f aca="true">MAX(0,C388*(1+(_xlfn.NORM.INV(RAND(),Inputs!$D$39,Inputs!$C$39)))-'Year Schedule'!$K$5+'Year Schedule'!$L$5)</f>
        <v>#VALUE!</v>
      </c>
      <c r="E388" s="0" t="e">
        <f aca="true">MAX(0,D388*(1+(_xlfn.NORM.INV(RAND(),Inputs!$D$39,Inputs!$C$39)))-'Year Schedule'!$K$6+'Year Schedule'!$L$6)</f>
        <v>#VALUE!</v>
      </c>
      <c r="F388" s="0" t="e">
        <f aca="true">MAX(0,E388*(1+(_xlfn.NORM.INV(RAND(),Inputs!$D$39,Inputs!$C$39)))-'Year Schedule'!$K$7+'Year Schedule'!$L$7)</f>
        <v>#VALUE!</v>
      </c>
      <c r="G388" s="0" t="e">
        <f aca="true">MAX(0,F388*(1+(_xlfn.NORM.INV(RAND(),Inputs!$D$39,Inputs!$C$39)))-'Year Schedule'!$K$8+'Year Schedule'!$L$8)</f>
        <v>#VALUE!</v>
      </c>
      <c r="H388" s="0" t="e">
        <f aca="true">MAX(0,G388*(1+(_xlfn.NORM.INV(RAND(),Inputs!$D$39,Inputs!$C$39)))-'Year Schedule'!$K$9+'Year Schedule'!$L$9)</f>
        <v>#VALUE!</v>
      </c>
      <c r="I388" s="0" t="e">
        <f aca="true">MAX(0,H388*(1+(_xlfn.NORM.INV(RAND(),Inputs!$D$39,Inputs!$C$39)))-'Year Schedule'!$K$10+'Year Schedule'!$L$10)</f>
        <v>#VALUE!</v>
      </c>
      <c r="J388" s="0" t="e">
        <f aca="true">MAX(0,I388*(1+(_xlfn.NORM.INV(RAND(),Inputs!$D$39,Inputs!$C$39)))-'Year Schedule'!$K$11+'Year Schedule'!$L$11)</f>
        <v>#VALUE!</v>
      </c>
      <c r="K388" s="0" t="e">
        <f aca="true">MAX(0,J388*(1+(_xlfn.NORM.INV(RAND(),Inputs!$D$39,Inputs!$C$39)))-'Year Schedule'!$K$12+'Year Schedule'!$L$12)</f>
        <v>#VALUE!</v>
      </c>
      <c r="L388" s="0" t="e">
        <f aca="true">MAX(0,K388*(1+(_xlfn.NORM.INV(RAND(),Inputs!$D$39,Inputs!$C$39)))-'Year Schedule'!$K$13+'Year Schedule'!$L$13)</f>
        <v>#VALUE!</v>
      </c>
      <c r="M388" s="0" t="e">
        <f aca="true">MAX(0,L388*(1+(_xlfn.NORM.INV(RAND(),Inputs!$D$39,Inputs!$C$39)))-'Year Schedule'!$K$14+'Year Schedule'!$L$14)</f>
        <v>#VALUE!</v>
      </c>
      <c r="N388" s="0" t="e">
        <f aca="true">MAX(0,M388*(1+(_xlfn.NORM.INV(RAND(),Inputs!$D$39,Inputs!$C$39)))-'Year Schedule'!$K$15+'Year Schedule'!$L$15)</f>
        <v>#VALUE!</v>
      </c>
      <c r="O388" s="0" t="e">
        <f aca="true">MAX(0,N388*(1+(_xlfn.NORM.INV(RAND(),Inputs!$D$39,Inputs!$C$39)))-'Year Schedule'!$K$16+'Year Schedule'!$L$16)</f>
        <v>#VALUE!</v>
      </c>
      <c r="P388" s="0" t="e">
        <f aca="true">MAX(0,O388*(1+(_xlfn.NORM.INV(RAND(),Inputs!$D$39,Inputs!$C$39)))-'Year Schedule'!$K$17+'Year Schedule'!$L$17)</f>
        <v>#VALUE!</v>
      </c>
      <c r="Q388" s="0" t="e">
        <f aca="true">MAX(0,P388*(1+(_xlfn.NORM.INV(RAND(),Inputs!$D$39,Inputs!$C$39)))-'Year Schedule'!$K$18+'Year Schedule'!$L$18)</f>
        <v>#VALUE!</v>
      </c>
      <c r="R388" s="0" t="e">
        <f aca="true">MAX(0,Q388*(1+(_xlfn.NORM.INV(RAND(),Inputs!$D$39,Inputs!$C$39)))-'Year Schedule'!$K$19+'Year Schedule'!$L$19)</f>
        <v>#VALUE!</v>
      </c>
      <c r="S388" s="0" t="e">
        <f aca="true">MAX(0,R388*(1+(_xlfn.NORM.INV(RAND(),Inputs!$D$39,Inputs!$C$39)))-'Year Schedule'!$K$20+'Year Schedule'!$L$20)</f>
        <v>#VALUE!</v>
      </c>
      <c r="T388" s="0" t="e">
        <f aca="true">MAX(0,S388*(1+(_xlfn.NORM.INV(RAND(),Inputs!$D$39,Inputs!$C$39)))-'Year Schedule'!$K$21+'Year Schedule'!$L$21)</f>
        <v>#VALUE!</v>
      </c>
      <c r="U388" s="0" t="e">
        <f aca="true">MAX(0,T388*(1+(_xlfn.NORM.INV(RAND(),Inputs!$D$39,Inputs!$C$39)))-'Year Schedule'!$K$22+'Year Schedule'!$L$22)</f>
        <v>#VALUE!</v>
      </c>
      <c r="V388" s="0" t="e">
        <f aca="true">MAX(0,U388*(1+(_xlfn.NORM.INV(RAND(),Inputs!$D$39,Inputs!$C$39)))-'Year Schedule'!$K$23+'Year Schedule'!$L$23)</f>
        <v>#VALUE!</v>
      </c>
      <c r="W388" s="0" t="e">
        <f aca="true">MAX(0,V388*(1+(_xlfn.NORM.INV(RAND(),Inputs!$D$39,Inputs!$C$39)))-'Year Schedule'!$K$24+'Year Schedule'!$L$24)</f>
        <v>#VALUE!</v>
      </c>
      <c r="X388" s="0" t="e">
        <f aca="true">MAX(0,W388*(1+(_xlfn.NORM.INV(RAND(),Inputs!$D$39,Inputs!$C$39)))-'Year Schedule'!$K$25+'Year Schedule'!$L$25)</f>
        <v>#VALUE!</v>
      </c>
      <c r="Y388" s="0" t="e">
        <f aca="true">MAX(0,X388*(1+(_xlfn.NORM.INV(RAND(),Inputs!$D$39,Inputs!$C$39)))-'Year Schedule'!$K$26+'Year Schedule'!$L$26)</f>
        <v>#VALUE!</v>
      </c>
      <c r="Z388" s="0" t="e">
        <f aca="true">MAX(0,Y388*(1+(_xlfn.NORM.INV(RAND(),Inputs!$D$39,Inputs!$C$39)))-'Year Schedule'!$K$27+'Year Schedule'!$L$27)</f>
        <v>#VALUE!</v>
      </c>
      <c r="AA388" s="0" t="e">
        <f aca="true">MAX(0,Z388*(1+(_xlfn.NORM.INV(RAND(),Inputs!$D$39,Inputs!$C$39)))-'Year Schedule'!$K$28+'Year Schedule'!$L$28)</f>
        <v>#VALUE!</v>
      </c>
      <c r="AB388" s="0" t="e">
        <f aca="true">MAX(0,AA388*(1+(_xlfn.NORM.INV(RAND(),Inputs!$D$39,Inputs!$C$39)))-'Year Schedule'!$K$29+'Year Schedule'!$L$29)</f>
        <v>#VALUE!</v>
      </c>
      <c r="AC388" s="0" t="e">
        <f aca="true">MAX(0,AB388*(1+(_xlfn.NORM.INV(RAND(),Inputs!$D$39,Inputs!$C$39)))-'Year Schedule'!$K$30+'Year Schedule'!$L$30)</f>
        <v>#VALUE!</v>
      </c>
      <c r="AD388" s="0" t="e">
        <f aca="true">MAX(0,AC388*(1+(_xlfn.NORM.INV(RAND(),Inputs!$D$39,Inputs!$C$39)))-'Year Schedule'!$K$31+'Year Schedule'!$L$31)</f>
        <v>#VALUE!</v>
      </c>
      <c r="AE388" s="0" t="e">
        <f aca="true">MAX(0,AD388*(1+(_xlfn.NORM.INV(RAND(),Inputs!$D$39,Inputs!$C$39)))-'Year Schedule'!$K$32+'Year Schedule'!$L$32)</f>
        <v>#VALUE!</v>
      </c>
      <c r="AF388" s="0" t="e">
        <f aca="true">MAX(0,AE388*(1+(_xlfn.NORM.INV(RAND(),Inputs!$D$39,Inputs!$C$39)))-'Year Schedule'!$K$33+'Year Schedule'!$L$33)</f>
        <v>#VALUE!</v>
      </c>
      <c r="AG388" s="0" t="e">
        <f aca="true">MAX(0,AF388*(1+(_xlfn.NORM.INV(RAND(),Inputs!$D$39,Inputs!$C$39)))-'Year Schedule'!$K$34+'Year Schedule'!$L$34)</f>
        <v>#VALUE!</v>
      </c>
      <c r="AH388" s="0" t="e">
        <f aca="true">MAX(0,AG388*(1+(_xlfn.NORM.INV(RAND(),Inputs!$D$39,Inputs!$C$39)))-'Year Schedule'!$K$35+'Year Schedule'!$L$35)</f>
        <v>#VALUE!</v>
      </c>
      <c r="AI388" s="0" t="e">
        <f aca="true">MAX(0,AH388*(1+(_xlfn.NORM.INV(RAND(),Inputs!$D$39,Inputs!$C$39)))-'Year Schedule'!$K$36+'Year Schedule'!$L$36)</f>
        <v>#VALUE!</v>
      </c>
      <c r="AJ388" s="0" t="e">
        <f aca="true">MAX(0,AI388*(1+(_xlfn.NORM.INV(RAND(),Inputs!$D$39,Inputs!$C$39)))-'Year Schedule'!$K$37+'Year Schedule'!$L$37)</f>
        <v>#VALUE!</v>
      </c>
      <c r="AK388" s="0" t="e">
        <f aca="true">MAX(0,AJ388*(1+(_xlfn.NORM.INV(RAND(),Inputs!$D$39,Inputs!$C$39)))-'Year Schedule'!$K$38+'Year Schedule'!$L$38)</f>
        <v>#VALUE!</v>
      </c>
      <c r="AL388" s="0" t="e">
        <f aca="true">MAX(0,AK388*(1+(_xlfn.NORM.INV(RAND(),Inputs!$D$39,Inputs!$C$39)))-'Year Schedule'!$K$39+'Year Schedule'!$L$39)</f>
        <v>#VALUE!</v>
      </c>
      <c r="AM388" s="0" t="e">
        <f aca="true">MAX(0,AL388*(1+(_xlfn.NORM.INV(RAND(),Inputs!$D$39,Inputs!$C$39)))-'Year Schedule'!$K$40+'Year Schedule'!$L$40)</f>
        <v>#VALUE!</v>
      </c>
      <c r="AN388" s="0" t="e">
        <f aca="true">MAX(0,AM388*(1+(_xlfn.NORM.INV(RAND(),Inputs!$D$39,Inputs!$C$39)))-'Year Schedule'!$K$41+'Year Schedule'!$L$41)</f>
        <v>#VALUE!</v>
      </c>
      <c r="AO388" s="0" t="e">
        <f aca="true">MAX(0,AN388*(1+(_xlfn.NORM.INV(RAND(),Inputs!$D$39,Inputs!$C$39)))-'Year Schedule'!$K$42+'Year Schedule'!$L$42)</f>
        <v>#VALUE!</v>
      </c>
      <c r="AP388" s="0" t="e">
        <f aca="true">MAX(0,AO388*(1+(_xlfn.NORM.INV(RAND(),Inputs!$D$39,Inputs!$C$39)))-'Year Schedule'!$K$43+'Year Schedule'!$L$43)</f>
        <v>#VALUE!</v>
      </c>
      <c r="AQ388" s="0" t="e">
        <f aca="true">MAX(0,AP388*(1+(_xlfn.NORM.INV(RAND(),Inputs!$D$39,Inputs!$C$39)))-'Year Schedule'!$K$44+'Year Schedule'!$L$44)</f>
        <v>#VALUE!</v>
      </c>
      <c r="AR388" s="0" t="e">
        <f aca="true">MAX(0,AQ388*(1+(_xlfn.NORM.INV(RAND(),Inputs!$D$39,Inputs!$C$39)))-'Year Schedule'!$K$45+'Year Schedule'!$L$45)</f>
        <v>#VALUE!</v>
      </c>
      <c r="AS388" s="0" t="e">
        <f aca="true">MAX(0,AR388*(1+(_xlfn.NORM.INV(RAND(),Inputs!$D$39,Inputs!$C$39)))-'Year Schedule'!$K$46+'Year Schedule'!$L$46)</f>
        <v>#VALUE!</v>
      </c>
      <c r="AT388" s="0" t="e">
        <f aca="true">MAX(0,AS388*(1+(_xlfn.NORM.INV(RAND(),Inputs!$D$39,Inputs!$C$39)))-'Year Schedule'!$K$47+'Year Schedule'!$L$47)</f>
        <v>#VALUE!</v>
      </c>
      <c r="AU388" s="0" t="e">
        <f aca="true">MAX(0,AT388*(1+(_xlfn.NORM.INV(RAND(),Inputs!$D$39,Inputs!$C$39)))-'Year Schedule'!$K$48+'Year Schedule'!$L$48)</f>
        <v>#VALUE!</v>
      </c>
      <c r="AV388" s="0" t="e">
        <f aca="true">MAX(0,AU388*(1+(_xlfn.NORM.INV(RAND(),Inputs!$D$39,Inputs!$C$39)))-'Year Schedule'!$K$49+'Year Schedule'!$L$49)</f>
        <v>#VALUE!</v>
      </c>
      <c r="AW388" s="0" t="e">
        <f aca="true">MAX(0,AV388*(1+(_xlfn.NORM.INV(RAND(),Inputs!$D$39,Inputs!$C$39)))-'Year Schedule'!$K$50+'Year Schedule'!$L$50)</f>
        <v>#VALUE!</v>
      </c>
      <c r="AX388" s="0" t="e">
        <f aca="true">MAX(0,AW388*(1+(_xlfn.NORM.INV(RAND(),Inputs!$D$39,Inputs!$C$39)))-'Year Schedule'!$K$51+'Year Schedule'!$L$51)</f>
        <v>#VALUE!</v>
      </c>
      <c r="AY388" s="0" t="e">
        <f aca="true">MAX(0,AX388*(1+(_xlfn.NORM.INV(RAND(),Inputs!$D$39,Inputs!$C$39)))-'Year Schedule'!$K$52+'Year Schedule'!$L$52)</f>
        <v>#VALUE!</v>
      </c>
      <c r="AZ388" s="0" t="e">
        <f aca="true">MAX(0,AY388*(1+(_xlfn.NORM.INV(RAND(),Inputs!$D$39,Inputs!$C$39)))-'Year Schedule'!$K$53+'Year Schedule'!$L$53)</f>
        <v>#VALUE!</v>
      </c>
      <c r="BA388" s="0" t="e">
        <f aca="false">INDEX(C388:AZ388,1,Inputs!$C$6)</f>
        <v>#VALUE!</v>
      </c>
      <c r="BB388" s="0" t="n">
        <f aca="false">IFERROR(EXP(SUMPRODUCT(LN((C388:INDEX(C388:AZ388,1,Inputs!$C$6)+$C$1004:INDEX($C$1004:$AZ$1004,1,Inputs!$C$6))/B388:INDEX(B388:AY388,1,Inputs!$C$6)))/Inputs!$C$6)-1,-1)</f>
        <v>-1</v>
      </c>
    </row>
    <row r="389" customFormat="false" ht="15" hidden="false" customHeight="true" outlineLevel="0" collapsed="false">
      <c r="A389" s="0" t="n">
        <v>387</v>
      </c>
      <c r="B389" s="177" t="n">
        <f aca="false">Inputs!$C$38</f>
        <v>0</v>
      </c>
      <c r="C389" s="0" t="e">
        <f aca="true">MAX(0,B389*(1+(_xlfn.NORM.INV(RAND(),Inputs!$D$39,Inputs!$C$39)))-'Year Schedule'!$K$4+'Year Schedule'!$L$4)</f>
        <v>#VALUE!</v>
      </c>
      <c r="D389" s="0" t="e">
        <f aca="true">MAX(0,C389*(1+(_xlfn.NORM.INV(RAND(),Inputs!$D$39,Inputs!$C$39)))-'Year Schedule'!$K$5+'Year Schedule'!$L$5)</f>
        <v>#VALUE!</v>
      </c>
      <c r="E389" s="0" t="e">
        <f aca="true">MAX(0,D389*(1+(_xlfn.NORM.INV(RAND(),Inputs!$D$39,Inputs!$C$39)))-'Year Schedule'!$K$6+'Year Schedule'!$L$6)</f>
        <v>#VALUE!</v>
      </c>
      <c r="F389" s="0" t="e">
        <f aca="true">MAX(0,E389*(1+(_xlfn.NORM.INV(RAND(),Inputs!$D$39,Inputs!$C$39)))-'Year Schedule'!$K$7+'Year Schedule'!$L$7)</f>
        <v>#VALUE!</v>
      </c>
      <c r="G389" s="0" t="e">
        <f aca="true">MAX(0,F389*(1+(_xlfn.NORM.INV(RAND(),Inputs!$D$39,Inputs!$C$39)))-'Year Schedule'!$K$8+'Year Schedule'!$L$8)</f>
        <v>#VALUE!</v>
      </c>
      <c r="H389" s="0" t="e">
        <f aca="true">MAX(0,G389*(1+(_xlfn.NORM.INV(RAND(),Inputs!$D$39,Inputs!$C$39)))-'Year Schedule'!$K$9+'Year Schedule'!$L$9)</f>
        <v>#VALUE!</v>
      </c>
      <c r="I389" s="0" t="e">
        <f aca="true">MAX(0,H389*(1+(_xlfn.NORM.INV(RAND(),Inputs!$D$39,Inputs!$C$39)))-'Year Schedule'!$K$10+'Year Schedule'!$L$10)</f>
        <v>#VALUE!</v>
      </c>
      <c r="J389" s="0" t="e">
        <f aca="true">MAX(0,I389*(1+(_xlfn.NORM.INV(RAND(),Inputs!$D$39,Inputs!$C$39)))-'Year Schedule'!$K$11+'Year Schedule'!$L$11)</f>
        <v>#VALUE!</v>
      </c>
      <c r="K389" s="0" t="e">
        <f aca="true">MAX(0,J389*(1+(_xlfn.NORM.INV(RAND(),Inputs!$D$39,Inputs!$C$39)))-'Year Schedule'!$K$12+'Year Schedule'!$L$12)</f>
        <v>#VALUE!</v>
      </c>
      <c r="L389" s="0" t="e">
        <f aca="true">MAX(0,K389*(1+(_xlfn.NORM.INV(RAND(),Inputs!$D$39,Inputs!$C$39)))-'Year Schedule'!$K$13+'Year Schedule'!$L$13)</f>
        <v>#VALUE!</v>
      </c>
      <c r="M389" s="0" t="e">
        <f aca="true">MAX(0,L389*(1+(_xlfn.NORM.INV(RAND(),Inputs!$D$39,Inputs!$C$39)))-'Year Schedule'!$K$14+'Year Schedule'!$L$14)</f>
        <v>#VALUE!</v>
      </c>
      <c r="N389" s="0" t="e">
        <f aca="true">MAX(0,M389*(1+(_xlfn.NORM.INV(RAND(),Inputs!$D$39,Inputs!$C$39)))-'Year Schedule'!$K$15+'Year Schedule'!$L$15)</f>
        <v>#VALUE!</v>
      </c>
      <c r="O389" s="0" t="e">
        <f aca="true">MAX(0,N389*(1+(_xlfn.NORM.INV(RAND(),Inputs!$D$39,Inputs!$C$39)))-'Year Schedule'!$K$16+'Year Schedule'!$L$16)</f>
        <v>#VALUE!</v>
      </c>
      <c r="P389" s="0" t="e">
        <f aca="true">MAX(0,O389*(1+(_xlfn.NORM.INV(RAND(),Inputs!$D$39,Inputs!$C$39)))-'Year Schedule'!$K$17+'Year Schedule'!$L$17)</f>
        <v>#VALUE!</v>
      </c>
      <c r="Q389" s="0" t="e">
        <f aca="true">MAX(0,P389*(1+(_xlfn.NORM.INV(RAND(),Inputs!$D$39,Inputs!$C$39)))-'Year Schedule'!$K$18+'Year Schedule'!$L$18)</f>
        <v>#VALUE!</v>
      </c>
      <c r="R389" s="0" t="e">
        <f aca="true">MAX(0,Q389*(1+(_xlfn.NORM.INV(RAND(),Inputs!$D$39,Inputs!$C$39)))-'Year Schedule'!$K$19+'Year Schedule'!$L$19)</f>
        <v>#VALUE!</v>
      </c>
      <c r="S389" s="0" t="e">
        <f aca="true">MAX(0,R389*(1+(_xlfn.NORM.INV(RAND(),Inputs!$D$39,Inputs!$C$39)))-'Year Schedule'!$K$20+'Year Schedule'!$L$20)</f>
        <v>#VALUE!</v>
      </c>
      <c r="T389" s="0" t="e">
        <f aca="true">MAX(0,S389*(1+(_xlfn.NORM.INV(RAND(),Inputs!$D$39,Inputs!$C$39)))-'Year Schedule'!$K$21+'Year Schedule'!$L$21)</f>
        <v>#VALUE!</v>
      </c>
      <c r="U389" s="0" t="e">
        <f aca="true">MAX(0,T389*(1+(_xlfn.NORM.INV(RAND(),Inputs!$D$39,Inputs!$C$39)))-'Year Schedule'!$K$22+'Year Schedule'!$L$22)</f>
        <v>#VALUE!</v>
      </c>
      <c r="V389" s="0" t="e">
        <f aca="true">MAX(0,U389*(1+(_xlfn.NORM.INV(RAND(),Inputs!$D$39,Inputs!$C$39)))-'Year Schedule'!$K$23+'Year Schedule'!$L$23)</f>
        <v>#VALUE!</v>
      </c>
      <c r="W389" s="0" t="e">
        <f aca="true">MAX(0,V389*(1+(_xlfn.NORM.INV(RAND(),Inputs!$D$39,Inputs!$C$39)))-'Year Schedule'!$K$24+'Year Schedule'!$L$24)</f>
        <v>#VALUE!</v>
      </c>
      <c r="X389" s="0" t="e">
        <f aca="true">MAX(0,W389*(1+(_xlfn.NORM.INV(RAND(),Inputs!$D$39,Inputs!$C$39)))-'Year Schedule'!$K$25+'Year Schedule'!$L$25)</f>
        <v>#VALUE!</v>
      </c>
      <c r="Y389" s="0" t="e">
        <f aca="true">MAX(0,X389*(1+(_xlfn.NORM.INV(RAND(),Inputs!$D$39,Inputs!$C$39)))-'Year Schedule'!$K$26+'Year Schedule'!$L$26)</f>
        <v>#VALUE!</v>
      </c>
      <c r="Z389" s="0" t="e">
        <f aca="true">MAX(0,Y389*(1+(_xlfn.NORM.INV(RAND(),Inputs!$D$39,Inputs!$C$39)))-'Year Schedule'!$K$27+'Year Schedule'!$L$27)</f>
        <v>#VALUE!</v>
      </c>
      <c r="AA389" s="0" t="e">
        <f aca="true">MAX(0,Z389*(1+(_xlfn.NORM.INV(RAND(),Inputs!$D$39,Inputs!$C$39)))-'Year Schedule'!$K$28+'Year Schedule'!$L$28)</f>
        <v>#VALUE!</v>
      </c>
      <c r="AB389" s="0" t="e">
        <f aca="true">MAX(0,AA389*(1+(_xlfn.NORM.INV(RAND(),Inputs!$D$39,Inputs!$C$39)))-'Year Schedule'!$K$29+'Year Schedule'!$L$29)</f>
        <v>#VALUE!</v>
      </c>
      <c r="AC389" s="0" t="e">
        <f aca="true">MAX(0,AB389*(1+(_xlfn.NORM.INV(RAND(),Inputs!$D$39,Inputs!$C$39)))-'Year Schedule'!$K$30+'Year Schedule'!$L$30)</f>
        <v>#VALUE!</v>
      </c>
      <c r="AD389" s="0" t="e">
        <f aca="true">MAX(0,AC389*(1+(_xlfn.NORM.INV(RAND(),Inputs!$D$39,Inputs!$C$39)))-'Year Schedule'!$K$31+'Year Schedule'!$L$31)</f>
        <v>#VALUE!</v>
      </c>
      <c r="AE389" s="0" t="e">
        <f aca="true">MAX(0,AD389*(1+(_xlfn.NORM.INV(RAND(),Inputs!$D$39,Inputs!$C$39)))-'Year Schedule'!$K$32+'Year Schedule'!$L$32)</f>
        <v>#VALUE!</v>
      </c>
      <c r="AF389" s="0" t="e">
        <f aca="true">MAX(0,AE389*(1+(_xlfn.NORM.INV(RAND(),Inputs!$D$39,Inputs!$C$39)))-'Year Schedule'!$K$33+'Year Schedule'!$L$33)</f>
        <v>#VALUE!</v>
      </c>
      <c r="AG389" s="0" t="e">
        <f aca="true">MAX(0,AF389*(1+(_xlfn.NORM.INV(RAND(),Inputs!$D$39,Inputs!$C$39)))-'Year Schedule'!$K$34+'Year Schedule'!$L$34)</f>
        <v>#VALUE!</v>
      </c>
      <c r="AH389" s="0" t="e">
        <f aca="true">MAX(0,AG389*(1+(_xlfn.NORM.INV(RAND(),Inputs!$D$39,Inputs!$C$39)))-'Year Schedule'!$K$35+'Year Schedule'!$L$35)</f>
        <v>#VALUE!</v>
      </c>
      <c r="AI389" s="0" t="e">
        <f aca="true">MAX(0,AH389*(1+(_xlfn.NORM.INV(RAND(),Inputs!$D$39,Inputs!$C$39)))-'Year Schedule'!$K$36+'Year Schedule'!$L$36)</f>
        <v>#VALUE!</v>
      </c>
      <c r="AJ389" s="0" t="e">
        <f aca="true">MAX(0,AI389*(1+(_xlfn.NORM.INV(RAND(),Inputs!$D$39,Inputs!$C$39)))-'Year Schedule'!$K$37+'Year Schedule'!$L$37)</f>
        <v>#VALUE!</v>
      </c>
      <c r="AK389" s="0" t="e">
        <f aca="true">MAX(0,AJ389*(1+(_xlfn.NORM.INV(RAND(),Inputs!$D$39,Inputs!$C$39)))-'Year Schedule'!$K$38+'Year Schedule'!$L$38)</f>
        <v>#VALUE!</v>
      </c>
      <c r="AL389" s="0" t="e">
        <f aca="true">MAX(0,AK389*(1+(_xlfn.NORM.INV(RAND(),Inputs!$D$39,Inputs!$C$39)))-'Year Schedule'!$K$39+'Year Schedule'!$L$39)</f>
        <v>#VALUE!</v>
      </c>
      <c r="AM389" s="0" t="e">
        <f aca="true">MAX(0,AL389*(1+(_xlfn.NORM.INV(RAND(),Inputs!$D$39,Inputs!$C$39)))-'Year Schedule'!$K$40+'Year Schedule'!$L$40)</f>
        <v>#VALUE!</v>
      </c>
      <c r="AN389" s="0" t="e">
        <f aca="true">MAX(0,AM389*(1+(_xlfn.NORM.INV(RAND(),Inputs!$D$39,Inputs!$C$39)))-'Year Schedule'!$K$41+'Year Schedule'!$L$41)</f>
        <v>#VALUE!</v>
      </c>
      <c r="AO389" s="0" t="e">
        <f aca="true">MAX(0,AN389*(1+(_xlfn.NORM.INV(RAND(),Inputs!$D$39,Inputs!$C$39)))-'Year Schedule'!$K$42+'Year Schedule'!$L$42)</f>
        <v>#VALUE!</v>
      </c>
      <c r="AP389" s="0" t="e">
        <f aca="true">MAX(0,AO389*(1+(_xlfn.NORM.INV(RAND(),Inputs!$D$39,Inputs!$C$39)))-'Year Schedule'!$K$43+'Year Schedule'!$L$43)</f>
        <v>#VALUE!</v>
      </c>
      <c r="AQ389" s="0" t="e">
        <f aca="true">MAX(0,AP389*(1+(_xlfn.NORM.INV(RAND(),Inputs!$D$39,Inputs!$C$39)))-'Year Schedule'!$K$44+'Year Schedule'!$L$44)</f>
        <v>#VALUE!</v>
      </c>
      <c r="AR389" s="0" t="e">
        <f aca="true">MAX(0,AQ389*(1+(_xlfn.NORM.INV(RAND(),Inputs!$D$39,Inputs!$C$39)))-'Year Schedule'!$K$45+'Year Schedule'!$L$45)</f>
        <v>#VALUE!</v>
      </c>
      <c r="AS389" s="0" t="e">
        <f aca="true">MAX(0,AR389*(1+(_xlfn.NORM.INV(RAND(),Inputs!$D$39,Inputs!$C$39)))-'Year Schedule'!$K$46+'Year Schedule'!$L$46)</f>
        <v>#VALUE!</v>
      </c>
      <c r="AT389" s="0" t="e">
        <f aca="true">MAX(0,AS389*(1+(_xlfn.NORM.INV(RAND(),Inputs!$D$39,Inputs!$C$39)))-'Year Schedule'!$K$47+'Year Schedule'!$L$47)</f>
        <v>#VALUE!</v>
      </c>
      <c r="AU389" s="0" t="e">
        <f aca="true">MAX(0,AT389*(1+(_xlfn.NORM.INV(RAND(),Inputs!$D$39,Inputs!$C$39)))-'Year Schedule'!$K$48+'Year Schedule'!$L$48)</f>
        <v>#VALUE!</v>
      </c>
      <c r="AV389" s="0" t="e">
        <f aca="true">MAX(0,AU389*(1+(_xlfn.NORM.INV(RAND(),Inputs!$D$39,Inputs!$C$39)))-'Year Schedule'!$K$49+'Year Schedule'!$L$49)</f>
        <v>#VALUE!</v>
      </c>
      <c r="AW389" s="0" t="e">
        <f aca="true">MAX(0,AV389*(1+(_xlfn.NORM.INV(RAND(),Inputs!$D$39,Inputs!$C$39)))-'Year Schedule'!$K$50+'Year Schedule'!$L$50)</f>
        <v>#VALUE!</v>
      </c>
      <c r="AX389" s="0" t="e">
        <f aca="true">MAX(0,AW389*(1+(_xlfn.NORM.INV(RAND(),Inputs!$D$39,Inputs!$C$39)))-'Year Schedule'!$K$51+'Year Schedule'!$L$51)</f>
        <v>#VALUE!</v>
      </c>
      <c r="AY389" s="0" t="e">
        <f aca="true">MAX(0,AX389*(1+(_xlfn.NORM.INV(RAND(),Inputs!$D$39,Inputs!$C$39)))-'Year Schedule'!$K$52+'Year Schedule'!$L$52)</f>
        <v>#VALUE!</v>
      </c>
      <c r="AZ389" s="0" t="e">
        <f aca="true">MAX(0,AY389*(1+(_xlfn.NORM.INV(RAND(),Inputs!$D$39,Inputs!$C$39)))-'Year Schedule'!$K$53+'Year Schedule'!$L$53)</f>
        <v>#VALUE!</v>
      </c>
      <c r="BA389" s="0" t="e">
        <f aca="false">INDEX(C389:AZ389,1,Inputs!$C$6)</f>
        <v>#VALUE!</v>
      </c>
      <c r="BB389" s="0" t="n">
        <f aca="false">IFERROR(EXP(SUMPRODUCT(LN((C389:INDEX(C389:AZ389,1,Inputs!$C$6)+$C$1004:INDEX($C$1004:$AZ$1004,1,Inputs!$C$6))/B389:INDEX(B389:AY389,1,Inputs!$C$6)))/Inputs!$C$6)-1,-1)</f>
        <v>-1</v>
      </c>
    </row>
    <row r="390" customFormat="false" ht="15" hidden="false" customHeight="true" outlineLevel="0" collapsed="false">
      <c r="A390" s="0" t="n">
        <v>388</v>
      </c>
      <c r="B390" s="177" t="n">
        <f aca="false">Inputs!$C$38</f>
        <v>0</v>
      </c>
      <c r="C390" s="0" t="e">
        <f aca="true">MAX(0,B390*(1+(_xlfn.NORM.INV(RAND(),Inputs!$D$39,Inputs!$C$39)))-'Year Schedule'!$K$4+'Year Schedule'!$L$4)</f>
        <v>#VALUE!</v>
      </c>
      <c r="D390" s="0" t="e">
        <f aca="true">MAX(0,C390*(1+(_xlfn.NORM.INV(RAND(),Inputs!$D$39,Inputs!$C$39)))-'Year Schedule'!$K$5+'Year Schedule'!$L$5)</f>
        <v>#VALUE!</v>
      </c>
      <c r="E390" s="0" t="e">
        <f aca="true">MAX(0,D390*(1+(_xlfn.NORM.INV(RAND(),Inputs!$D$39,Inputs!$C$39)))-'Year Schedule'!$K$6+'Year Schedule'!$L$6)</f>
        <v>#VALUE!</v>
      </c>
      <c r="F390" s="0" t="e">
        <f aca="true">MAX(0,E390*(1+(_xlfn.NORM.INV(RAND(),Inputs!$D$39,Inputs!$C$39)))-'Year Schedule'!$K$7+'Year Schedule'!$L$7)</f>
        <v>#VALUE!</v>
      </c>
      <c r="G390" s="0" t="e">
        <f aca="true">MAX(0,F390*(1+(_xlfn.NORM.INV(RAND(),Inputs!$D$39,Inputs!$C$39)))-'Year Schedule'!$K$8+'Year Schedule'!$L$8)</f>
        <v>#VALUE!</v>
      </c>
      <c r="H390" s="0" t="e">
        <f aca="true">MAX(0,G390*(1+(_xlfn.NORM.INV(RAND(),Inputs!$D$39,Inputs!$C$39)))-'Year Schedule'!$K$9+'Year Schedule'!$L$9)</f>
        <v>#VALUE!</v>
      </c>
      <c r="I390" s="0" t="e">
        <f aca="true">MAX(0,H390*(1+(_xlfn.NORM.INV(RAND(),Inputs!$D$39,Inputs!$C$39)))-'Year Schedule'!$K$10+'Year Schedule'!$L$10)</f>
        <v>#VALUE!</v>
      </c>
      <c r="J390" s="0" t="e">
        <f aca="true">MAX(0,I390*(1+(_xlfn.NORM.INV(RAND(),Inputs!$D$39,Inputs!$C$39)))-'Year Schedule'!$K$11+'Year Schedule'!$L$11)</f>
        <v>#VALUE!</v>
      </c>
      <c r="K390" s="0" t="e">
        <f aca="true">MAX(0,J390*(1+(_xlfn.NORM.INV(RAND(),Inputs!$D$39,Inputs!$C$39)))-'Year Schedule'!$K$12+'Year Schedule'!$L$12)</f>
        <v>#VALUE!</v>
      </c>
      <c r="L390" s="0" t="e">
        <f aca="true">MAX(0,K390*(1+(_xlfn.NORM.INV(RAND(),Inputs!$D$39,Inputs!$C$39)))-'Year Schedule'!$K$13+'Year Schedule'!$L$13)</f>
        <v>#VALUE!</v>
      </c>
      <c r="M390" s="0" t="e">
        <f aca="true">MAX(0,L390*(1+(_xlfn.NORM.INV(RAND(),Inputs!$D$39,Inputs!$C$39)))-'Year Schedule'!$K$14+'Year Schedule'!$L$14)</f>
        <v>#VALUE!</v>
      </c>
      <c r="N390" s="0" t="e">
        <f aca="true">MAX(0,M390*(1+(_xlfn.NORM.INV(RAND(),Inputs!$D$39,Inputs!$C$39)))-'Year Schedule'!$K$15+'Year Schedule'!$L$15)</f>
        <v>#VALUE!</v>
      </c>
      <c r="O390" s="0" t="e">
        <f aca="true">MAX(0,N390*(1+(_xlfn.NORM.INV(RAND(),Inputs!$D$39,Inputs!$C$39)))-'Year Schedule'!$K$16+'Year Schedule'!$L$16)</f>
        <v>#VALUE!</v>
      </c>
      <c r="P390" s="0" t="e">
        <f aca="true">MAX(0,O390*(1+(_xlfn.NORM.INV(RAND(),Inputs!$D$39,Inputs!$C$39)))-'Year Schedule'!$K$17+'Year Schedule'!$L$17)</f>
        <v>#VALUE!</v>
      </c>
      <c r="Q390" s="0" t="e">
        <f aca="true">MAX(0,P390*(1+(_xlfn.NORM.INV(RAND(),Inputs!$D$39,Inputs!$C$39)))-'Year Schedule'!$K$18+'Year Schedule'!$L$18)</f>
        <v>#VALUE!</v>
      </c>
      <c r="R390" s="0" t="e">
        <f aca="true">MAX(0,Q390*(1+(_xlfn.NORM.INV(RAND(),Inputs!$D$39,Inputs!$C$39)))-'Year Schedule'!$K$19+'Year Schedule'!$L$19)</f>
        <v>#VALUE!</v>
      </c>
      <c r="S390" s="0" t="e">
        <f aca="true">MAX(0,R390*(1+(_xlfn.NORM.INV(RAND(),Inputs!$D$39,Inputs!$C$39)))-'Year Schedule'!$K$20+'Year Schedule'!$L$20)</f>
        <v>#VALUE!</v>
      </c>
      <c r="T390" s="0" t="e">
        <f aca="true">MAX(0,S390*(1+(_xlfn.NORM.INV(RAND(),Inputs!$D$39,Inputs!$C$39)))-'Year Schedule'!$K$21+'Year Schedule'!$L$21)</f>
        <v>#VALUE!</v>
      </c>
      <c r="U390" s="0" t="e">
        <f aca="true">MAX(0,T390*(1+(_xlfn.NORM.INV(RAND(),Inputs!$D$39,Inputs!$C$39)))-'Year Schedule'!$K$22+'Year Schedule'!$L$22)</f>
        <v>#VALUE!</v>
      </c>
      <c r="V390" s="0" t="e">
        <f aca="true">MAX(0,U390*(1+(_xlfn.NORM.INV(RAND(),Inputs!$D$39,Inputs!$C$39)))-'Year Schedule'!$K$23+'Year Schedule'!$L$23)</f>
        <v>#VALUE!</v>
      </c>
      <c r="W390" s="0" t="e">
        <f aca="true">MAX(0,V390*(1+(_xlfn.NORM.INV(RAND(),Inputs!$D$39,Inputs!$C$39)))-'Year Schedule'!$K$24+'Year Schedule'!$L$24)</f>
        <v>#VALUE!</v>
      </c>
      <c r="X390" s="0" t="e">
        <f aca="true">MAX(0,W390*(1+(_xlfn.NORM.INV(RAND(),Inputs!$D$39,Inputs!$C$39)))-'Year Schedule'!$K$25+'Year Schedule'!$L$25)</f>
        <v>#VALUE!</v>
      </c>
      <c r="Y390" s="0" t="e">
        <f aca="true">MAX(0,X390*(1+(_xlfn.NORM.INV(RAND(),Inputs!$D$39,Inputs!$C$39)))-'Year Schedule'!$K$26+'Year Schedule'!$L$26)</f>
        <v>#VALUE!</v>
      </c>
      <c r="Z390" s="0" t="e">
        <f aca="true">MAX(0,Y390*(1+(_xlfn.NORM.INV(RAND(),Inputs!$D$39,Inputs!$C$39)))-'Year Schedule'!$K$27+'Year Schedule'!$L$27)</f>
        <v>#VALUE!</v>
      </c>
      <c r="AA390" s="0" t="e">
        <f aca="true">MAX(0,Z390*(1+(_xlfn.NORM.INV(RAND(),Inputs!$D$39,Inputs!$C$39)))-'Year Schedule'!$K$28+'Year Schedule'!$L$28)</f>
        <v>#VALUE!</v>
      </c>
      <c r="AB390" s="0" t="e">
        <f aca="true">MAX(0,AA390*(1+(_xlfn.NORM.INV(RAND(),Inputs!$D$39,Inputs!$C$39)))-'Year Schedule'!$K$29+'Year Schedule'!$L$29)</f>
        <v>#VALUE!</v>
      </c>
      <c r="AC390" s="0" t="e">
        <f aca="true">MAX(0,AB390*(1+(_xlfn.NORM.INV(RAND(),Inputs!$D$39,Inputs!$C$39)))-'Year Schedule'!$K$30+'Year Schedule'!$L$30)</f>
        <v>#VALUE!</v>
      </c>
      <c r="AD390" s="0" t="e">
        <f aca="true">MAX(0,AC390*(1+(_xlfn.NORM.INV(RAND(),Inputs!$D$39,Inputs!$C$39)))-'Year Schedule'!$K$31+'Year Schedule'!$L$31)</f>
        <v>#VALUE!</v>
      </c>
      <c r="AE390" s="0" t="e">
        <f aca="true">MAX(0,AD390*(1+(_xlfn.NORM.INV(RAND(),Inputs!$D$39,Inputs!$C$39)))-'Year Schedule'!$K$32+'Year Schedule'!$L$32)</f>
        <v>#VALUE!</v>
      </c>
      <c r="AF390" s="0" t="e">
        <f aca="true">MAX(0,AE390*(1+(_xlfn.NORM.INV(RAND(),Inputs!$D$39,Inputs!$C$39)))-'Year Schedule'!$K$33+'Year Schedule'!$L$33)</f>
        <v>#VALUE!</v>
      </c>
      <c r="AG390" s="0" t="e">
        <f aca="true">MAX(0,AF390*(1+(_xlfn.NORM.INV(RAND(),Inputs!$D$39,Inputs!$C$39)))-'Year Schedule'!$K$34+'Year Schedule'!$L$34)</f>
        <v>#VALUE!</v>
      </c>
      <c r="AH390" s="0" t="e">
        <f aca="true">MAX(0,AG390*(1+(_xlfn.NORM.INV(RAND(),Inputs!$D$39,Inputs!$C$39)))-'Year Schedule'!$K$35+'Year Schedule'!$L$35)</f>
        <v>#VALUE!</v>
      </c>
      <c r="AI390" s="0" t="e">
        <f aca="true">MAX(0,AH390*(1+(_xlfn.NORM.INV(RAND(),Inputs!$D$39,Inputs!$C$39)))-'Year Schedule'!$K$36+'Year Schedule'!$L$36)</f>
        <v>#VALUE!</v>
      </c>
      <c r="AJ390" s="0" t="e">
        <f aca="true">MAX(0,AI390*(1+(_xlfn.NORM.INV(RAND(),Inputs!$D$39,Inputs!$C$39)))-'Year Schedule'!$K$37+'Year Schedule'!$L$37)</f>
        <v>#VALUE!</v>
      </c>
      <c r="AK390" s="0" t="e">
        <f aca="true">MAX(0,AJ390*(1+(_xlfn.NORM.INV(RAND(),Inputs!$D$39,Inputs!$C$39)))-'Year Schedule'!$K$38+'Year Schedule'!$L$38)</f>
        <v>#VALUE!</v>
      </c>
      <c r="AL390" s="0" t="e">
        <f aca="true">MAX(0,AK390*(1+(_xlfn.NORM.INV(RAND(),Inputs!$D$39,Inputs!$C$39)))-'Year Schedule'!$K$39+'Year Schedule'!$L$39)</f>
        <v>#VALUE!</v>
      </c>
      <c r="AM390" s="0" t="e">
        <f aca="true">MAX(0,AL390*(1+(_xlfn.NORM.INV(RAND(),Inputs!$D$39,Inputs!$C$39)))-'Year Schedule'!$K$40+'Year Schedule'!$L$40)</f>
        <v>#VALUE!</v>
      </c>
      <c r="AN390" s="0" t="e">
        <f aca="true">MAX(0,AM390*(1+(_xlfn.NORM.INV(RAND(),Inputs!$D$39,Inputs!$C$39)))-'Year Schedule'!$K$41+'Year Schedule'!$L$41)</f>
        <v>#VALUE!</v>
      </c>
      <c r="AO390" s="0" t="e">
        <f aca="true">MAX(0,AN390*(1+(_xlfn.NORM.INV(RAND(),Inputs!$D$39,Inputs!$C$39)))-'Year Schedule'!$K$42+'Year Schedule'!$L$42)</f>
        <v>#VALUE!</v>
      </c>
      <c r="AP390" s="0" t="e">
        <f aca="true">MAX(0,AO390*(1+(_xlfn.NORM.INV(RAND(),Inputs!$D$39,Inputs!$C$39)))-'Year Schedule'!$K$43+'Year Schedule'!$L$43)</f>
        <v>#VALUE!</v>
      </c>
      <c r="AQ390" s="0" t="e">
        <f aca="true">MAX(0,AP390*(1+(_xlfn.NORM.INV(RAND(),Inputs!$D$39,Inputs!$C$39)))-'Year Schedule'!$K$44+'Year Schedule'!$L$44)</f>
        <v>#VALUE!</v>
      </c>
      <c r="AR390" s="0" t="e">
        <f aca="true">MAX(0,AQ390*(1+(_xlfn.NORM.INV(RAND(),Inputs!$D$39,Inputs!$C$39)))-'Year Schedule'!$K$45+'Year Schedule'!$L$45)</f>
        <v>#VALUE!</v>
      </c>
      <c r="AS390" s="0" t="e">
        <f aca="true">MAX(0,AR390*(1+(_xlfn.NORM.INV(RAND(),Inputs!$D$39,Inputs!$C$39)))-'Year Schedule'!$K$46+'Year Schedule'!$L$46)</f>
        <v>#VALUE!</v>
      </c>
      <c r="AT390" s="0" t="e">
        <f aca="true">MAX(0,AS390*(1+(_xlfn.NORM.INV(RAND(),Inputs!$D$39,Inputs!$C$39)))-'Year Schedule'!$K$47+'Year Schedule'!$L$47)</f>
        <v>#VALUE!</v>
      </c>
      <c r="AU390" s="0" t="e">
        <f aca="true">MAX(0,AT390*(1+(_xlfn.NORM.INV(RAND(),Inputs!$D$39,Inputs!$C$39)))-'Year Schedule'!$K$48+'Year Schedule'!$L$48)</f>
        <v>#VALUE!</v>
      </c>
      <c r="AV390" s="0" t="e">
        <f aca="true">MAX(0,AU390*(1+(_xlfn.NORM.INV(RAND(),Inputs!$D$39,Inputs!$C$39)))-'Year Schedule'!$K$49+'Year Schedule'!$L$49)</f>
        <v>#VALUE!</v>
      </c>
      <c r="AW390" s="0" t="e">
        <f aca="true">MAX(0,AV390*(1+(_xlfn.NORM.INV(RAND(),Inputs!$D$39,Inputs!$C$39)))-'Year Schedule'!$K$50+'Year Schedule'!$L$50)</f>
        <v>#VALUE!</v>
      </c>
      <c r="AX390" s="0" t="e">
        <f aca="true">MAX(0,AW390*(1+(_xlfn.NORM.INV(RAND(),Inputs!$D$39,Inputs!$C$39)))-'Year Schedule'!$K$51+'Year Schedule'!$L$51)</f>
        <v>#VALUE!</v>
      </c>
      <c r="AY390" s="0" t="e">
        <f aca="true">MAX(0,AX390*(1+(_xlfn.NORM.INV(RAND(),Inputs!$D$39,Inputs!$C$39)))-'Year Schedule'!$K$52+'Year Schedule'!$L$52)</f>
        <v>#VALUE!</v>
      </c>
      <c r="AZ390" s="0" t="e">
        <f aca="true">MAX(0,AY390*(1+(_xlfn.NORM.INV(RAND(),Inputs!$D$39,Inputs!$C$39)))-'Year Schedule'!$K$53+'Year Schedule'!$L$53)</f>
        <v>#VALUE!</v>
      </c>
      <c r="BA390" s="0" t="e">
        <f aca="false">INDEX(C390:AZ390,1,Inputs!$C$6)</f>
        <v>#VALUE!</v>
      </c>
      <c r="BB390" s="0" t="n">
        <f aca="false">IFERROR(EXP(SUMPRODUCT(LN((C390:INDEX(C390:AZ390,1,Inputs!$C$6)+$C$1004:INDEX($C$1004:$AZ$1004,1,Inputs!$C$6))/B390:INDEX(B390:AY390,1,Inputs!$C$6)))/Inputs!$C$6)-1,-1)</f>
        <v>-1</v>
      </c>
    </row>
    <row r="391" customFormat="false" ht="15" hidden="false" customHeight="true" outlineLevel="0" collapsed="false">
      <c r="A391" s="0" t="n">
        <v>389</v>
      </c>
      <c r="B391" s="177" t="n">
        <f aca="false">Inputs!$C$38</f>
        <v>0</v>
      </c>
      <c r="C391" s="0" t="e">
        <f aca="true">MAX(0,B391*(1+(_xlfn.NORM.INV(RAND(),Inputs!$D$39,Inputs!$C$39)))-'Year Schedule'!$K$4+'Year Schedule'!$L$4)</f>
        <v>#VALUE!</v>
      </c>
      <c r="D391" s="0" t="e">
        <f aca="true">MAX(0,C391*(1+(_xlfn.NORM.INV(RAND(),Inputs!$D$39,Inputs!$C$39)))-'Year Schedule'!$K$5+'Year Schedule'!$L$5)</f>
        <v>#VALUE!</v>
      </c>
      <c r="E391" s="0" t="e">
        <f aca="true">MAX(0,D391*(1+(_xlfn.NORM.INV(RAND(),Inputs!$D$39,Inputs!$C$39)))-'Year Schedule'!$K$6+'Year Schedule'!$L$6)</f>
        <v>#VALUE!</v>
      </c>
      <c r="F391" s="0" t="e">
        <f aca="true">MAX(0,E391*(1+(_xlfn.NORM.INV(RAND(),Inputs!$D$39,Inputs!$C$39)))-'Year Schedule'!$K$7+'Year Schedule'!$L$7)</f>
        <v>#VALUE!</v>
      </c>
      <c r="G391" s="0" t="e">
        <f aca="true">MAX(0,F391*(1+(_xlfn.NORM.INV(RAND(),Inputs!$D$39,Inputs!$C$39)))-'Year Schedule'!$K$8+'Year Schedule'!$L$8)</f>
        <v>#VALUE!</v>
      </c>
      <c r="H391" s="0" t="e">
        <f aca="true">MAX(0,G391*(1+(_xlfn.NORM.INV(RAND(),Inputs!$D$39,Inputs!$C$39)))-'Year Schedule'!$K$9+'Year Schedule'!$L$9)</f>
        <v>#VALUE!</v>
      </c>
      <c r="I391" s="0" t="e">
        <f aca="true">MAX(0,H391*(1+(_xlfn.NORM.INV(RAND(),Inputs!$D$39,Inputs!$C$39)))-'Year Schedule'!$K$10+'Year Schedule'!$L$10)</f>
        <v>#VALUE!</v>
      </c>
      <c r="J391" s="0" t="e">
        <f aca="true">MAX(0,I391*(1+(_xlfn.NORM.INV(RAND(),Inputs!$D$39,Inputs!$C$39)))-'Year Schedule'!$K$11+'Year Schedule'!$L$11)</f>
        <v>#VALUE!</v>
      </c>
      <c r="K391" s="0" t="e">
        <f aca="true">MAX(0,J391*(1+(_xlfn.NORM.INV(RAND(),Inputs!$D$39,Inputs!$C$39)))-'Year Schedule'!$K$12+'Year Schedule'!$L$12)</f>
        <v>#VALUE!</v>
      </c>
      <c r="L391" s="0" t="e">
        <f aca="true">MAX(0,K391*(1+(_xlfn.NORM.INV(RAND(),Inputs!$D$39,Inputs!$C$39)))-'Year Schedule'!$K$13+'Year Schedule'!$L$13)</f>
        <v>#VALUE!</v>
      </c>
      <c r="M391" s="0" t="e">
        <f aca="true">MAX(0,L391*(1+(_xlfn.NORM.INV(RAND(),Inputs!$D$39,Inputs!$C$39)))-'Year Schedule'!$K$14+'Year Schedule'!$L$14)</f>
        <v>#VALUE!</v>
      </c>
      <c r="N391" s="0" t="e">
        <f aca="true">MAX(0,M391*(1+(_xlfn.NORM.INV(RAND(),Inputs!$D$39,Inputs!$C$39)))-'Year Schedule'!$K$15+'Year Schedule'!$L$15)</f>
        <v>#VALUE!</v>
      </c>
      <c r="O391" s="0" t="e">
        <f aca="true">MAX(0,N391*(1+(_xlfn.NORM.INV(RAND(),Inputs!$D$39,Inputs!$C$39)))-'Year Schedule'!$K$16+'Year Schedule'!$L$16)</f>
        <v>#VALUE!</v>
      </c>
      <c r="P391" s="0" t="e">
        <f aca="true">MAX(0,O391*(1+(_xlfn.NORM.INV(RAND(),Inputs!$D$39,Inputs!$C$39)))-'Year Schedule'!$K$17+'Year Schedule'!$L$17)</f>
        <v>#VALUE!</v>
      </c>
      <c r="Q391" s="0" t="e">
        <f aca="true">MAX(0,P391*(1+(_xlfn.NORM.INV(RAND(),Inputs!$D$39,Inputs!$C$39)))-'Year Schedule'!$K$18+'Year Schedule'!$L$18)</f>
        <v>#VALUE!</v>
      </c>
      <c r="R391" s="0" t="e">
        <f aca="true">MAX(0,Q391*(1+(_xlfn.NORM.INV(RAND(),Inputs!$D$39,Inputs!$C$39)))-'Year Schedule'!$K$19+'Year Schedule'!$L$19)</f>
        <v>#VALUE!</v>
      </c>
      <c r="S391" s="0" t="e">
        <f aca="true">MAX(0,R391*(1+(_xlfn.NORM.INV(RAND(),Inputs!$D$39,Inputs!$C$39)))-'Year Schedule'!$K$20+'Year Schedule'!$L$20)</f>
        <v>#VALUE!</v>
      </c>
      <c r="T391" s="0" t="e">
        <f aca="true">MAX(0,S391*(1+(_xlfn.NORM.INV(RAND(),Inputs!$D$39,Inputs!$C$39)))-'Year Schedule'!$K$21+'Year Schedule'!$L$21)</f>
        <v>#VALUE!</v>
      </c>
      <c r="U391" s="0" t="e">
        <f aca="true">MAX(0,T391*(1+(_xlfn.NORM.INV(RAND(),Inputs!$D$39,Inputs!$C$39)))-'Year Schedule'!$K$22+'Year Schedule'!$L$22)</f>
        <v>#VALUE!</v>
      </c>
      <c r="V391" s="0" t="e">
        <f aca="true">MAX(0,U391*(1+(_xlfn.NORM.INV(RAND(),Inputs!$D$39,Inputs!$C$39)))-'Year Schedule'!$K$23+'Year Schedule'!$L$23)</f>
        <v>#VALUE!</v>
      </c>
      <c r="W391" s="0" t="e">
        <f aca="true">MAX(0,V391*(1+(_xlfn.NORM.INV(RAND(),Inputs!$D$39,Inputs!$C$39)))-'Year Schedule'!$K$24+'Year Schedule'!$L$24)</f>
        <v>#VALUE!</v>
      </c>
      <c r="X391" s="0" t="e">
        <f aca="true">MAX(0,W391*(1+(_xlfn.NORM.INV(RAND(),Inputs!$D$39,Inputs!$C$39)))-'Year Schedule'!$K$25+'Year Schedule'!$L$25)</f>
        <v>#VALUE!</v>
      </c>
      <c r="Y391" s="0" t="e">
        <f aca="true">MAX(0,X391*(1+(_xlfn.NORM.INV(RAND(),Inputs!$D$39,Inputs!$C$39)))-'Year Schedule'!$K$26+'Year Schedule'!$L$26)</f>
        <v>#VALUE!</v>
      </c>
      <c r="Z391" s="0" t="e">
        <f aca="true">MAX(0,Y391*(1+(_xlfn.NORM.INV(RAND(),Inputs!$D$39,Inputs!$C$39)))-'Year Schedule'!$K$27+'Year Schedule'!$L$27)</f>
        <v>#VALUE!</v>
      </c>
      <c r="AA391" s="0" t="e">
        <f aca="true">MAX(0,Z391*(1+(_xlfn.NORM.INV(RAND(),Inputs!$D$39,Inputs!$C$39)))-'Year Schedule'!$K$28+'Year Schedule'!$L$28)</f>
        <v>#VALUE!</v>
      </c>
      <c r="AB391" s="0" t="e">
        <f aca="true">MAX(0,AA391*(1+(_xlfn.NORM.INV(RAND(),Inputs!$D$39,Inputs!$C$39)))-'Year Schedule'!$K$29+'Year Schedule'!$L$29)</f>
        <v>#VALUE!</v>
      </c>
      <c r="AC391" s="0" t="e">
        <f aca="true">MAX(0,AB391*(1+(_xlfn.NORM.INV(RAND(),Inputs!$D$39,Inputs!$C$39)))-'Year Schedule'!$K$30+'Year Schedule'!$L$30)</f>
        <v>#VALUE!</v>
      </c>
      <c r="AD391" s="0" t="e">
        <f aca="true">MAX(0,AC391*(1+(_xlfn.NORM.INV(RAND(),Inputs!$D$39,Inputs!$C$39)))-'Year Schedule'!$K$31+'Year Schedule'!$L$31)</f>
        <v>#VALUE!</v>
      </c>
      <c r="AE391" s="0" t="e">
        <f aca="true">MAX(0,AD391*(1+(_xlfn.NORM.INV(RAND(),Inputs!$D$39,Inputs!$C$39)))-'Year Schedule'!$K$32+'Year Schedule'!$L$32)</f>
        <v>#VALUE!</v>
      </c>
      <c r="AF391" s="0" t="e">
        <f aca="true">MAX(0,AE391*(1+(_xlfn.NORM.INV(RAND(),Inputs!$D$39,Inputs!$C$39)))-'Year Schedule'!$K$33+'Year Schedule'!$L$33)</f>
        <v>#VALUE!</v>
      </c>
      <c r="AG391" s="0" t="e">
        <f aca="true">MAX(0,AF391*(1+(_xlfn.NORM.INV(RAND(),Inputs!$D$39,Inputs!$C$39)))-'Year Schedule'!$K$34+'Year Schedule'!$L$34)</f>
        <v>#VALUE!</v>
      </c>
      <c r="AH391" s="0" t="e">
        <f aca="true">MAX(0,AG391*(1+(_xlfn.NORM.INV(RAND(),Inputs!$D$39,Inputs!$C$39)))-'Year Schedule'!$K$35+'Year Schedule'!$L$35)</f>
        <v>#VALUE!</v>
      </c>
      <c r="AI391" s="0" t="e">
        <f aca="true">MAX(0,AH391*(1+(_xlfn.NORM.INV(RAND(),Inputs!$D$39,Inputs!$C$39)))-'Year Schedule'!$K$36+'Year Schedule'!$L$36)</f>
        <v>#VALUE!</v>
      </c>
      <c r="AJ391" s="0" t="e">
        <f aca="true">MAX(0,AI391*(1+(_xlfn.NORM.INV(RAND(),Inputs!$D$39,Inputs!$C$39)))-'Year Schedule'!$K$37+'Year Schedule'!$L$37)</f>
        <v>#VALUE!</v>
      </c>
      <c r="AK391" s="0" t="e">
        <f aca="true">MAX(0,AJ391*(1+(_xlfn.NORM.INV(RAND(),Inputs!$D$39,Inputs!$C$39)))-'Year Schedule'!$K$38+'Year Schedule'!$L$38)</f>
        <v>#VALUE!</v>
      </c>
      <c r="AL391" s="0" t="e">
        <f aca="true">MAX(0,AK391*(1+(_xlfn.NORM.INV(RAND(),Inputs!$D$39,Inputs!$C$39)))-'Year Schedule'!$K$39+'Year Schedule'!$L$39)</f>
        <v>#VALUE!</v>
      </c>
      <c r="AM391" s="0" t="e">
        <f aca="true">MAX(0,AL391*(1+(_xlfn.NORM.INV(RAND(),Inputs!$D$39,Inputs!$C$39)))-'Year Schedule'!$K$40+'Year Schedule'!$L$40)</f>
        <v>#VALUE!</v>
      </c>
      <c r="AN391" s="0" t="e">
        <f aca="true">MAX(0,AM391*(1+(_xlfn.NORM.INV(RAND(),Inputs!$D$39,Inputs!$C$39)))-'Year Schedule'!$K$41+'Year Schedule'!$L$41)</f>
        <v>#VALUE!</v>
      </c>
      <c r="AO391" s="0" t="e">
        <f aca="true">MAX(0,AN391*(1+(_xlfn.NORM.INV(RAND(),Inputs!$D$39,Inputs!$C$39)))-'Year Schedule'!$K$42+'Year Schedule'!$L$42)</f>
        <v>#VALUE!</v>
      </c>
      <c r="AP391" s="0" t="e">
        <f aca="true">MAX(0,AO391*(1+(_xlfn.NORM.INV(RAND(),Inputs!$D$39,Inputs!$C$39)))-'Year Schedule'!$K$43+'Year Schedule'!$L$43)</f>
        <v>#VALUE!</v>
      </c>
      <c r="AQ391" s="0" t="e">
        <f aca="true">MAX(0,AP391*(1+(_xlfn.NORM.INV(RAND(),Inputs!$D$39,Inputs!$C$39)))-'Year Schedule'!$K$44+'Year Schedule'!$L$44)</f>
        <v>#VALUE!</v>
      </c>
      <c r="AR391" s="0" t="e">
        <f aca="true">MAX(0,AQ391*(1+(_xlfn.NORM.INV(RAND(),Inputs!$D$39,Inputs!$C$39)))-'Year Schedule'!$K$45+'Year Schedule'!$L$45)</f>
        <v>#VALUE!</v>
      </c>
      <c r="AS391" s="0" t="e">
        <f aca="true">MAX(0,AR391*(1+(_xlfn.NORM.INV(RAND(),Inputs!$D$39,Inputs!$C$39)))-'Year Schedule'!$K$46+'Year Schedule'!$L$46)</f>
        <v>#VALUE!</v>
      </c>
      <c r="AT391" s="0" t="e">
        <f aca="true">MAX(0,AS391*(1+(_xlfn.NORM.INV(RAND(),Inputs!$D$39,Inputs!$C$39)))-'Year Schedule'!$K$47+'Year Schedule'!$L$47)</f>
        <v>#VALUE!</v>
      </c>
      <c r="AU391" s="0" t="e">
        <f aca="true">MAX(0,AT391*(1+(_xlfn.NORM.INV(RAND(),Inputs!$D$39,Inputs!$C$39)))-'Year Schedule'!$K$48+'Year Schedule'!$L$48)</f>
        <v>#VALUE!</v>
      </c>
      <c r="AV391" s="0" t="e">
        <f aca="true">MAX(0,AU391*(1+(_xlfn.NORM.INV(RAND(),Inputs!$D$39,Inputs!$C$39)))-'Year Schedule'!$K$49+'Year Schedule'!$L$49)</f>
        <v>#VALUE!</v>
      </c>
      <c r="AW391" s="0" t="e">
        <f aca="true">MAX(0,AV391*(1+(_xlfn.NORM.INV(RAND(),Inputs!$D$39,Inputs!$C$39)))-'Year Schedule'!$K$50+'Year Schedule'!$L$50)</f>
        <v>#VALUE!</v>
      </c>
      <c r="AX391" s="0" t="e">
        <f aca="true">MAX(0,AW391*(1+(_xlfn.NORM.INV(RAND(),Inputs!$D$39,Inputs!$C$39)))-'Year Schedule'!$K$51+'Year Schedule'!$L$51)</f>
        <v>#VALUE!</v>
      </c>
      <c r="AY391" s="0" t="e">
        <f aca="true">MAX(0,AX391*(1+(_xlfn.NORM.INV(RAND(),Inputs!$D$39,Inputs!$C$39)))-'Year Schedule'!$K$52+'Year Schedule'!$L$52)</f>
        <v>#VALUE!</v>
      </c>
      <c r="AZ391" s="0" t="e">
        <f aca="true">MAX(0,AY391*(1+(_xlfn.NORM.INV(RAND(),Inputs!$D$39,Inputs!$C$39)))-'Year Schedule'!$K$53+'Year Schedule'!$L$53)</f>
        <v>#VALUE!</v>
      </c>
      <c r="BA391" s="0" t="e">
        <f aca="false">INDEX(C391:AZ391,1,Inputs!$C$6)</f>
        <v>#VALUE!</v>
      </c>
      <c r="BB391" s="0" t="n">
        <f aca="false">IFERROR(EXP(SUMPRODUCT(LN((C391:INDEX(C391:AZ391,1,Inputs!$C$6)+$C$1004:INDEX($C$1004:$AZ$1004,1,Inputs!$C$6))/B391:INDEX(B391:AY391,1,Inputs!$C$6)))/Inputs!$C$6)-1,-1)</f>
        <v>-1</v>
      </c>
    </row>
    <row r="392" customFormat="false" ht="15" hidden="false" customHeight="true" outlineLevel="0" collapsed="false">
      <c r="A392" s="0" t="n">
        <v>390</v>
      </c>
      <c r="B392" s="177" t="n">
        <f aca="false">Inputs!$C$38</f>
        <v>0</v>
      </c>
      <c r="C392" s="0" t="e">
        <f aca="true">MAX(0,B392*(1+(_xlfn.NORM.INV(RAND(),Inputs!$D$39,Inputs!$C$39)))-'Year Schedule'!$K$4+'Year Schedule'!$L$4)</f>
        <v>#VALUE!</v>
      </c>
      <c r="D392" s="0" t="e">
        <f aca="true">MAX(0,C392*(1+(_xlfn.NORM.INV(RAND(),Inputs!$D$39,Inputs!$C$39)))-'Year Schedule'!$K$5+'Year Schedule'!$L$5)</f>
        <v>#VALUE!</v>
      </c>
      <c r="E392" s="0" t="e">
        <f aca="true">MAX(0,D392*(1+(_xlfn.NORM.INV(RAND(),Inputs!$D$39,Inputs!$C$39)))-'Year Schedule'!$K$6+'Year Schedule'!$L$6)</f>
        <v>#VALUE!</v>
      </c>
      <c r="F392" s="0" t="e">
        <f aca="true">MAX(0,E392*(1+(_xlfn.NORM.INV(RAND(),Inputs!$D$39,Inputs!$C$39)))-'Year Schedule'!$K$7+'Year Schedule'!$L$7)</f>
        <v>#VALUE!</v>
      </c>
      <c r="G392" s="0" t="e">
        <f aca="true">MAX(0,F392*(1+(_xlfn.NORM.INV(RAND(),Inputs!$D$39,Inputs!$C$39)))-'Year Schedule'!$K$8+'Year Schedule'!$L$8)</f>
        <v>#VALUE!</v>
      </c>
      <c r="H392" s="0" t="e">
        <f aca="true">MAX(0,G392*(1+(_xlfn.NORM.INV(RAND(),Inputs!$D$39,Inputs!$C$39)))-'Year Schedule'!$K$9+'Year Schedule'!$L$9)</f>
        <v>#VALUE!</v>
      </c>
      <c r="I392" s="0" t="e">
        <f aca="true">MAX(0,H392*(1+(_xlfn.NORM.INV(RAND(),Inputs!$D$39,Inputs!$C$39)))-'Year Schedule'!$K$10+'Year Schedule'!$L$10)</f>
        <v>#VALUE!</v>
      </c>
      <c r="J392" s="0" t="e">
        <f aca="true">MAX(0,I392*(1+(_xlfn.NORM.INV(RAND(),Inputs!$D$39,Inputs!$C$39)))-'Year Schedule'!$K$11+'Year Schedule'!$L$11)</f>
        <v>#VALUE!</v>
      </c>
      <c r="K392" s="0" t="e">
        <f aca="true">MAX(0,J392*(1+(_xlfn.NORM.INV(RAND(),Inputs!$D$39,Inputs!$C$39)))-'Year Schedule'!$K$12+'Year Schedule'!$L$12)</f>
        <v>#VALUE!</v>
      </c>
      <c r="L392" s="0" t="e">
        <f aca="true">MAX(0,K392*(1+(_xlfn.NORM.INV(RAND(),Inputs!$D$39,Inputs!$C$39)))-'Year Schedule'!$K$13+'Year Schedule'!$L$13)</f>
        <v>#VALUE!</v>
      </c>
      <c r="M392" s="0" t="e">
        <f aca="true">MAX(0,L392*(1+(_xlfn.NORM.INV(RAND(),Inputs!$D$39,Inputs!$C$39)))-'Year Schedule'!$K$14+'Year Schedule'!$L$14)</f>
        <v>#VALUE!</v>
      </c>
      <c r="N392" s="0" t="e">
        <f aca="true">MAX(0,M392*(1+(_xlfn.NORM.INV(RAND(),Inputs!$D$39,Inputs!$C$39)))-'Year Schedule'!$K$15+'Year Schedule'!$L$15)</f>
        <v>#VALUE!</v>
      </c>
      <c r="O392" s="0" t="e">
        <f aca="true">MAX(0,N392*(1+(_xlfn.NORM.INV(RAND(),Inputs!$D$39,Inputs!$C$39)))-'Year Schedule'!$K$16+'Year Schedule'!$L$16)</f>
        <v>#VALUE!</v>
      </c>
      <c r="P392" s="0" t="e">
        <f aca="true">MAX(0,O392*(1+(_xlfn.NORM.INV(RAND(),Inputs!$D$39,Inputs!$C$39)))-'Year Schedule'!$K$17+'Year Schedule'!$L$17)</f>
        <v>#VALUE!</v>
      </c>
      <c r="Q392" s="0" t="e">
        <f aca="true">MAX(0,P392*(1+(_xlfn.NORM.INV(RAND(),Inputs!$D$39,Inputs!$C$39)))-'Year Schedule'!$K$18+'Year Schedule'!$L$18)</f>
        <v>#VALUE!</v>
      </c>
      <c r="R392" s="0" t="e">
        <f aca="true">MAX(0,Q392*(1+(_xlfn.NORM.INV(RAND(),Inputs!$D$39,Inputs!$C$39)))-'Year Schedule'!$K$19+'Year Schedule'!$L$19)</f>
        <v>#VALUE!</v>
      </c>
      <c r="S392" s="0" t="e">
        <f aca="true">MAX(0,R392*(1+(_xlfn.NORM.INV(RAND(),Inputs!$D$39,Inputs!$C$39)))-'Year Schedule'!$K$20+'Year Schedule'!$L$20)</f>
        <v>#VALUE!</v>
      </c>
      <c r="T392" s="0" t="e">
        <f aca="true">MAX(0,S392*(1+(_xlfn.NORM.INV(RAND(),Inputs!$D$39,Inputs!$C$39)))-'Year Schedule'!$K$21+'Year Schedule'!$L$21)</f>
        <v>#VALUE!</v>
      </c>
      <c r="U392" s="0" t="e">
        <f aca="true">MAX(0,T392*(1+(_xlfn.NORM.INV(RAND(),Inputs!$D$39,Inputs!$C$39)))-'Year Schedule'!$K$22+'Year Schedule'!$L$22)</f>
        <v>#VALUE!</v>
      </c>
      <c r="V392" s="0" t="e">
        <f aca="true">MAX(0,U392*(1+(_xlfn.NORM.INV(RAND(),Inputs!$D$39,Inputs!$C$39)))-'Year Schedule'!$K$23+'Year Schedule'!$L$23)</f>
        <v>#VALUE!</v>
      </c>
      <c r="W392" s="0" t="e">
        <f aca="true">MAX(0,V392*(1+(_xlfn.NORM.INV(RAND(),Inputs!$D$39,Inputs!$C$39)))-'Year Schedule'!$K$24+'Year Schedule'!$L$24)</f>
        <v>#VALUE!</v>
      </c>
      <c r="X392" s="0" t="e">
        <f aca="true">MAX(0,W392*(1+(_xlfn.NORM.INV(RAND(),Inputs!$D$39,Inputs!$C$39)))-'Year Schedule'!$K$25+'Year Schedule'!$L$25)</f>
        <v>#VALUE!</v>
      </c>
      <c r="Y392" s="0" t="e">
        <f aca="true">MAX(0,X392*(1+(_xlfn.NORM.INV(RAND(),Inputs!$D$39,Inputs!$C$39)))-'Year Schedule'!$K$26+'Year Schedule'!$L$26)</f>
        <v>#VALUE!</v>
      </c>
      <c r="Z392" s="0" t="e">
        <f aca="true">MAX(0,Y392*(1+(_xlfn.NORM.INV(RAND(),Inputs!$D$39,Inputs!$C$39)))-'Year Schedule'!$K$27+'Year Schedule'!$L$27)</f>
        <v>#VALUE!</v>
      </c>
      <c r="AA392" s="0" t="e">
        <f aca="true">MAX(0,Z392*(1+(_xlfn.NORM.INV(RAND(),Inputs!$D$39,Inputs!$C$39)))-'Year Schedule'!$K$28+'Year Schedule'!$L$28)</f>
        <v>#VALUE!</v>
      </c>
      <c r="AB392" s="0" t="e">
        <f aca="true">MAX(0,AA392*(1+(_xlfn.NORM.INV(RAND(),Inputs!$D$39,Inputs!$C$39)))-'Year Schedule'!$K$29+'Year Schedule'!$L$29)</f>
        <v>#VALUE!</v>
      </c>
      <c r="AC392" s="0" t="e">
        <f aca="true">MAX(0,AB392*(1+(_xlfn.NORM.INV(RAND(),Inputs!$D$39,Inputs!$C$39)))-'Year Schedule'!$K$30+'Year Schedule'!$L$30)</f>
        <v>#VALUE!</v>
      </c>
      <c r="AD392" s="0" t="e">
        <f aca="true">MAX(0,AC392*(1+(_xlfn.NORM.INV(RAND(),Inputs!$D$39,Inputs!$C$39)))-'Year Schedule'!$K$31+'Year Schedule'!$L$31)</f>
        <v>#VALUE!</v>
      </c>
      <c r="AE392" s="0" t="e">
        <f aca="true">MAX(0,AD392*(1+(_xlfn.NORM.INV(RAND(),Inputs!$D$39,Inputs!$C$39)))-'Year Schedule'!$K$32+'Year Schedule'!$L$32)</f>
        <v>#VALUE!</v>
      </c>
      <c r="AF392" s="0" t="e">
        <f aca="true">MAX(0,AE392*(1+(_xlfn.NORM.INV(RAND(),Inputs!$D$39,Inputs!$C$39)))-'Year Schedule'!$K$33+'Year Schedule'!$L$33)</f>
        <v>#VALUE!</v>
      </c>
      <c r="AG392" s="0" t="e">
        <f aca="true">MAX(0,AF392*(1+(_xlfn.NORM.INV(RAND(),Inputs!$D$39,Inputs!$C$39)))-'Year Schedule'!$K$34+'Year Schedule'!$L$34)</f>
        <v>#VALUE!</v>
      </c>
      <c r="AH392" s="0" t="e">
        <f aca="true">MAX(0,AG392*(1+(_xlfn.NORM.INV(RAND(),Inputs!$D$39,Inputs!$C$39)))-'Year Schedule'!$K$35+'Year Schedule'!$L$35)</f>
        <v>#VALUE!</v>
      </c>
      <c r="AI392" s="0" t="e">
        <f aca="true">MAX(0,AH392*(1+(_xlfn.NORM.INV(RAND(),Inputs!$D$39,Inputs!$C$39)))-'Year Schedule'!$K$36+'Year Schedule'!$L$36)</f>
        <v>#VALUE!</v>
      </c>
      <c r="AJ392" s="0" t="e">
        <f aca="true">MAX(0,AI392*(1+(_xlfn.NORM.INV(RAND(),Inputs!$D$39,Inputs!$C$39)))-'Year Schedule'!$K$37+'Year Schedule'!$L$37)</f>
        <v>#VALUE!</v>
      </c>
      <c r="AK392" s="0" t="e">
        <f aca="true">MAX(0,AJ392*(1+(_xlfn.NORM.INV(RAND(),Inputs!$D$39,Inputs!$C$39)))-'Year Schedule'!$K$38+'Year Schedule'!$L$38)</f>
        <v>#VALUE!</v>
      </c>
      <c r="AL392" s="0" t="e">
        <f aca="true">MAX(0,AK392*(1+(_xlfn.NORM.INV(RAND(),Inputs!$D$39,Inputs!$C$39)))-'Year Schedule'!$K$39+'Year Schedule'!$L$39)</f>
        <v>#VALUE!</v>
      </c>
      <c r="AM392" s="0" t="e">
        <f aca="true">MAX(0,AL392*(1+(_xlfn.NORM.INV(RAND(),Inputs!$D$39,Inputs!$C$39)))-'Year Schedule'!$K$40+'Year Schedule'!$L$40)</f>
        <v>#VALUE!</v>
      </c>
      <c r="AN392" s="0" t="e">
        <f aca="true">MAX(0,AM392*(1+(_xlfn.NORM.INV(RAND(),Inputs!$D$39,Inputs!$C$39)))-'Year Schedule'!$K$41+'Year Schedule'!$L$41)</f>
        <v>#VALUE!</v>
      </c>
      <c r="AO392" s="0" t="e">
        <f aca="true">MAX(0,AN392*(1+(_xlfn.NORM.INV(RAND(),Inputs!$D$39,Inputs!$C$39)))-'Year Schedule'!$K$42+'Year Schedule'!$L$42)</f>
        <v>#VALUE!</v>
      </c>
      <c r="AP392" s="0" t="e">
        <f aca="true">MAX(0,AO392*(1+(_xlfn.NORM.INV(RAND(),Inputs!$D$39,Inputs!$C$39)))-'Year Schedule'!$K$43+'Year Schedule'!$L$43)</f>
        <v>#VALUE!</v>
      </c>
      <c r="AQ392" s="0" t="e">
        <f aca="true">MAX(0,AP392*(1+(_xlfn.NORM.INV(RAND(),Inputs!$D$39,Inputs!$C$39)))-'Year Schedule'!$K$44+'Year Schedule'!$L$44)</f>
        <v>#VALUE!</v>
      </c>
      <c r="AR392" s="0" t="e">
        <f aca="true">MAX(0,AQ392*(1+(_xlfn.NORM.INV(RAND(),Inputs!$D$39,Inputs!$C$39)))-'Year Schedule'!$K$45+'Year Schedule'!$L$45)</f>
        <v>#VALUE!</v>
      </c>
      <c r="AS392" s="0" t="e">
        <f aca="true">MAX(0,AR392*(1+(_xlfn.NORM.INV(RAND(),Inputs!$D$39,Inputs!$C$39)))-'Year Schedule'!$K$46+'Year Schedule'!$L$46)</f>
        <v>#VALUE!</v>
      </c>
      <c r="AT392" s="0" t="e">
        <f aca="true">MAX(0,AS392*(1+(_xlfn.NORM.INV(RAND(),Inputs!$D$39,Inputs!$C$39)))-'Year Schedule'!$K$47+'Year Schedule'!$L$47)</f>
        <v>#VALUE!</v>
      </c>
      <c r="AU392" s="0" t="e">
        <f aca="true">MAX(0,AT392*(1+(_xlfn.NORM.INV(RAND(),Inputs!$D$39,Inputs!$C$39)))-'Year Schedule'!$K$48+'Year Schedule'!$L$48)</f>
        <v>#VALUE!</v>
      </c>
      <c r="AV392" s="0" t="e">
        <f aca="true">MAX(0,AU392*(1+(_xlfn.NORM.INV(RAND(),Inputs!$D$39,Inputs!$C$39)))-'Year Schedule'!$K$49+'Year Schedule'!$L$49)</f>
        <v>#VALUE!</v>
      </c>
      <c r="AW392" s="0" t="e">
        <f aca="true">MAX(0,AV392*(1+(_xlfn.NORM.INV(RAND(),Inputs!$D$39,Inputs!$C$39)))-'Year Schedule'!$K$50+'Year Schedule'!$L$50)</f>
        <v>#VALUE!</v>
      </c>
      <c r="AX392" s="0" t="e">
        <f aca="true">MAX(0,AW392*(1+(_xlfn.NORM.INV(RAND(),Inputs!$D$39,Inputs!$C$39)))-'Year Schedule'!$K$51+'Year Schedule'!$L$51)</f>
        <v>#VALUE!</v>
      </c>
      <c r="AY392" s="0" t="e">
        <f aca="true">MAX(0,AX392*(1+(_xlfn.NORM.INV(RAND(),Inputs!$D$39,Inputs!$C$39)))-'Year Schedule'!$K$52+'Year Schedule'!$L$52)</f>
        <v>#VALUE!</v>
      </c>
      <c r="AZ392" s="0" t="e">
        <f aca="true">MAX(0,AY392*(1+(_xlfn.NORM.INV(RAND(),Inputs!$D$39,Inputs!$C$39)))-'Year Schedule'!$K$53+'Year Schedule'!$L$53)</f>
        <v>#VALUE!</v>
      </c>
      <c r="BA392" s="0" t="e">
        <f aca="false">INDEX(C392:AZ392,1,Inputs!$C$6)</f>
        <v>#VALUE!</v>
      </c>
      <c r="BB392" s="0" t="n">
        <f aca="false">IFERROR(EXP(SUMPRODUCT(LN((C392:INDEX(C392:AZ392,1,Inputs!$C$6)+$C$1004:INDEX($C$1004:$AZ$1004,1,Inputs!$C$6))/B392:INDEX(B392:AY392,1,Inputs!$C$6)))/Inputs!$C$6)-1,-1)</f>
        <v>-1</v>
      </c>
    </row>
    <row r="393" customFormat="false" ht="15" hidden="false" customHeight="true" outlineLevel="0" collapsed="false">
      <c r="A393" s="0" t="n">
        <v>391</v>
      </c>
      <c r="B393" s="177" t="n">
        <f aca="false">Inputs!$C$38</f>
        <v>0</v>
      </c>
      <c r="C393" s="0" t="e">
        <f aca="true">MAX(0,B393*(1+(_xlfn.NORM.INV(RAND(),Inputs!$D$39,Inputs!$C$39)))-'Year Schedule'!$K$4+'Year Schedule'!$L$4)</f>
        <v>#VALUE!</v>
      </c>
      <c r="D393" s="0" t="e">
        <f aca="true">MAX(0,C393*(1+(_xlfn.NORM.INV(RAND(),Inputs!$D$39,Inputs!$C$39)))-'Year Schedule'!$K$5+'Year Schedule'!$L$5)</f>
        <v>#VALUE!</v>
      </c>
      <c r="E393" s="0" t="e">
        <f aca="true">MAX(0,D393*(1+(_xlfn.NORM.INV(RAND(),Inputs!$D$39,Inputs!$C$39)))-'Year Schedule'!$K$6+'Year Schedule'!$L$6)</f>
        <v>#VALUE!</v>
      </c>
      <c r="F393" s="0" t="e">
        <f aca="true">MAX(0,E393*(1+(_xlfn.NORM.INV(RAND(),Inputs!$D$39,Inputs!$C$39)))-'Year Schedule'!$K$7+'Year Schedule'!$L$7)</f>
        <v>#VALUE!</v>
      </c>
      <c r="G393" s="0" t="e">
        <f aca="true">MAX(0,F393*(1+(_xlfn.NORM.INV(RAND(),Inputs!$D$39,Inputs!$C$39)))-'Year Schedule'!$K$8+'Year Schedule'!$L$8)</f>
        <v>#VALUE!</v>
      </c>
      <c r="H393" s="0" t="e">
        <f aca="true">MAX(0,G393*(1+(_xlfn.NORM.INV(RAND(),Inputs!$D$39,Inputs!$C$39)))-'Year Schedule'!$K$9+'Year Schedule'!$L$9)</f>
        <v>#VALUE!</v>
      </c>
      <c r="I393" s="0" t="e">
        <f aca="true">MAX(0,H393*(1+(_xlfn.NORM.INV(RAND(),Inputs!$D$39,Inputs!$C$39)))-'Year Schedule'!$K$10+'Year Schedule'!$L$10)</f>
        <v>#VALUE!</v>
      </c>
      <c r="J393" s="0" t="e">
        <f aca="true">MAX(0,I393*(1+(_xlfn.NORM.INV(RAND(),Inputs!$D$39,Inputs!$C$39)))-'Year Schedule'!$K$11+'Year Schedule'!$L$11)</f>
        <v>#VALUE!</v>
      </c>
      <c r="K393" s="0" t="e">
        <f aca="true">MAX(0,J393*(1+(_xlfn.NORM.INV(RAND(),Inputs!$D$39,Inputs!$C$39)))-'Year Schedule'!$K$12+'Year Schedule'!$L$12)</f>
        <v>#VALUE!</v>
      </c>
      <c r="L393" s="0" t="e">
        <f aca="true">MAX(0,K393*(1+(_xlfn.NORM.INV(RAND(),Inputs!$D$39,Inputs!$C$39)))-'Year Schedule'!$K$13+'Year Schedule'!$L$13)</f>
        <v>#VALUE!</v>
      </c>
      <c r="M393" s="0" t="e">
        <f aca="true">MAX(0,L393*(1+(_xlfn.NORM.INV(RAND(),Inputs!$D$39,Inputs!$C$39)))-'Year Schedule'!$K$14+'Year Schedule'!$L$14)</f>
        <v>#VALUE!</v>
      </c>
      <c r="N393" s="0" t="e">
        <f aca="true">MAX(0,M393*(1+(_xlfn.NORM.INV(RAND(),Inputs!$D$39,Inputs!$C$39)))-'Year Schedule'!$K$15+'Year Schedule'!$L$15)</f>
        <v>#VALUE!</v>
      </c>
      <c r="O393" s="0" t="e">
        <f aca="true">MAX(0,N393*(1+(_xlfn.NORM.INV(RAND(),Inputs!$D$39,Inputs!$C$39)))-'Year Schedule'!$K$16+'Year Schedule'!$L$16)</f>
        <v>#VALUE!</v>
      </c>
      <c r="P393" s="0" t="e">
        <f aca="true">MAX(0,O393*(1+(_xlfn.NORM.INV(RAND(),Inputs!$D$39,Inputs!$C$39)))-'Year Schedule'!$K$17+'Year Schedule'!$L$17)</f>
        <v>#VALUE!</v>
      </c>
      <c r="Q393" s="0" t="e">
        <f aca="true">MAX(0,P393*(1+(_xlfn.NORM.INV(RAND(),Inputs!$D$39,Inputs!$C$39)))-'Year Schedule'!$K$18+'Year Schedule'!$L$18)</f>
        <v>#VALUE!</v>
      </c>
      <c r="R393" s="0" t="e">
        <f aca="true">MAX(0,Q393*(1+(_xlfn.NORM.INV(RAND(),Inputs!$D$39,Inputs!$C$39)))-'Year Schedule'!$K$19+'Year Schedule'!$L$19)</f>
        <v>#VALUE!</v>
      </c>
      <c r="S393" s="0" t="e">
        <f aca="true">MAX(0,R393*(1+(_xlfn.NORM.INV(RAND(),Inputs!$D$39,Inputs!$C$39)))-'Year Schedule'!$K$20+'Year Schedule'!$L$20)</f>
        <v>#VALUE!</v>
      </c>
      <c r="T393" s="0" t="e">
        <f aca="true">MAX(0,S393*(1+(_xlfn.NORM.INV(RAND(),Inputs!$D$39,Inputs!$C$39)))-'Year Schedule'!$K$21+'Year Schedule'!$L$21)</f>
        <v>#VALUE!</v>
      </c>
      <c r="U393" s="0" t="e">
        <f aca="true">MAX(0,T393*(1+(_xlfn.NORM.INV(RAND(),Inputs!$D$39,Inputs!$C$39)))-'Year Schedule'!$K$22+'Year Schedule'!$L$22)</f>
        <v>#VALUE!</v>
      </c>
      <c r="V393" s="0" t="e">
        <f aca="true">MAX(0,U393*(1+(_xlfn.NORM.INV(RAND(),Inputs!$D$39,Inputs!$C$39)))-'Year Schedule'!$K$23+'Year Schedule'!$L$23)</f>
        <v>#VALUE!</v>
      </c>
      <c r="W393" s="0" t="e">
        <f aca="true">MAX(0,V393*(1+(_xlfn.NORM.INV(RAND(),Inputs!$D$39,Inputs!$C$39)))-'Year Schedule'!$K$24+'Year Schedule'!$L$24)</f>
        <v>#VALUE!</v>
      </c>
      <c r="X393" s="0" t="e">
        <f aca="true">MAX(0,W393*(1+(_xlfn.NORM.INV(RAND(),Inputs!$D$39,Inputs!$C$39)))-'Year Schedule'!$K$25+'Year Schedule'!$L$25)</f>
        <v>#VALUE!</v>
      </c>
      <c r="Y393" s="0" t="e">
        <f aca="true">MAX(0,X393*(1+(_xlfn.NORM.INV(RAND(),Inputs!$D$39,Inputs!$C$39)))-'Year Schedule'!$K$26+'Year Schedule'!$L$26)</f>
        <v>#VALUE!</v>
      </c>
      <c r="Z393" s="0" t="e">
        <f aca="true">MAX(0,Y393*(1+(_xlfn.NORM.INV(RAND(),Inputs!$D$39,Inputs!$C$39)))-'Year Schedule'!$K$27+'Year Schedule'!$L$27)</f>
        <v>#VALUE!</v>
      </c>
      <c r="AA393" s="0" t="e">
        <f aca="true">MAX(0,Z393*(1+(_xlfn.NORM.INV(RAND(),Inputs!$D$39,Inputs!$C$39)))-'Year Schedule'!$K$28+'Year Schedule'!$L$28)</f>
        <v>#VALUE!</v>
      </c>
      <c r="AB393" s="0" t="e">
        <f aca="true">MAX(0,AA393*(1+(_xlfn.NORM.INV(RAND(),Inputs!$D$39,Inputs!$C$39)))-'Year Schedule'!$K$29+'Year Schedule'!$L$29)</f>
        <v>#VALUE!</v>
      </c>
      <c r="AC393" s="0" t="e">
        <f aca="true">MAX(0,AB393*(1+(_xlfn.NORM.INV(RAND(),Inputs!$D$39,Inputs!$C$39)))-'Year Schedule'!$K$30+'Year Schedule'!$L$30)</f>
        <v>#VALUE!</v>
      </c>
      <c r="AD393" s="0" t="e">
        <f aca="true">MAX(0,AC393*(1+(_xlfn.NORM.INV(RAND(),Inputs!$D$39,Inputs!$C$39)))-'Year Schedule'!$K$31+'Year Schedule'!$L$31)</f>
        <v>#VALUE!</v>
      </c>
      <c r="AE393" s="0" t="e">
        <f aca="true">MAX(0,AD393*(1+(_xlfn.NORM.INV(RAND(),Inputs!$D$39,Inputs!$C$39)))-'Year Schedule'!$K$32+'Year Schedule'!$L$32)</f>
        <v>#VALUE!</v>
      </c>
      <c r="AF393" s="0" t="e">
        <f aca="true">MAX(0,AE393*(1+(_xlfn.NORM.INV(RAND(),Inputs!$D$39,Inputs!$C$39)))-'Year Schedule'!$K$33+'Year Schedule'!$L$33)</f>
        <v>#VALUE!</v>
      </c>
      <c r="AG393" s="0" t="e">
        <f aca="true">MAX(0,AF393*(1+(_xlfn.NORM.INV(RAND(),Inputs!$D$39,Inputs!$C$39)))-'Year Schedule'!$K$34+'Year Schedule'!$L$34)</f>
        <v>#VALUE!</v>
      </c>
      <c r="AH393" s="0" t="e">
        <f aca="true">MAX(0,AG393*(1+(_xlfn.NORM.INV(RAND(),Inputs!$D$39,Inputs!$C$39)))-'Year Schedule'!$K$35+'Year Schedule'!$L$35)</f>
        <v>#VALUE!</v>
      </c>
      <c r="AI393" s="0" t="e">
        <f aca="true">MAX(0,AH393*(1+(_xlfn.NORM.INV(RAND(),Inputs!$D$39,Inputs!$C$39)))-'Year Schedule'!$K$36+'Year Schedule'!$L$36)</f>
        <v>#VALUE!</v>
      </c>
      <c r="AJ393" s="0" t="e">
        <f aca="true">MAX(0,AI393*(1+(_xlfn.NORM.INV(RAND(),Inputs!$D$39,Inputs!$C$39)))-'Year Schedule'!$K$37+'Year Schedule'!$L$37)</f>
        <v>#VALUE!</v>
      </c>
      <c r="AK393" s="0" t="e">
        <f aca="true">MAX(0,AJ393*(1+(_xlfn.NORM.INV(RAND(),Inputs!$D$39,Inputs!$C$39)))-'Year Schedule'!$K$38+'Year Schedule'!$L$38)</f>
        <v>#VALUE!</v>
      </c>
      <c r="AL393" s="0" t="e">
        <f aca="true">MAX(0,AK393*(1+(_xlfn.NORM.INV(RAND(),Inputs!$D$39,Inputs!$C$39)))-'Year Schedule'!$K$39+'Year Schedule'!$L$39)</f>
        <v>#VALUE!</v>
      </c>
      <c r="AM393" s="0" t="e">
        <f aca="true">MAX(0,AL393*(1+(_xlfn.NORM.INV(RAND(),Inputs!$D$39,Inputs!$C$39)))-'Year Schedule'!$K$40+'Year Schedule'!$L$40)</f>
        <v>#VALUE!</v>
      </c>
      <c r="AN393" s="0" t="e">
        <f aca="true">MAX(0,AM393*(1+(_xlfn.NORM.INV(RAND(),Inputs!$D$39,Inputs!$C$39)))-'Year Schedule'!$K$41+'Year Schedule'!$L$41)</f>
        <v>#VALUE!</v>
      </c>
      <c r="AO393" s="0" t="e">
        <f aca="true">MAX(0,AN393*(1+(_xlfn.NORM.INV(RAND(),Inputs!$D$39,Inputs!$C$39)))-'Year Schedule'!$K$42+'Year Schedule'!$L$42)</f>
        <v>#VALUE!</v>
      </c>
      <c r="AP393" s="0" t="e">
        <f aca="true">MAX(0,AO393*(1+(_xlfn.NORM.INV(RAND(),Inputs!$D$39,Inputs!$C$39)))-'Year Schedule'!$K$43+'Year Schedule'!$L$43)</f>
        <v>#VALUE!</v>
      </c>
      <c r="AQ393" s="0" t="e">
        <f aca="true">MAX(0,AP393*(1+(_xlfn.NORM.INV(RAND(),Inputs!$D$39,Inputs!$C$39)))-'Year Schedule'!$K$44+'Year Schedule'!$L$44)</f>
        <v>#VALUE!</v>
      </c>
      <c r="AR393" s="0" t="e">
        <f aca="true">MAX(0,AQ393*(1+(_xlfn.NORM.INV(RAND(),Inputs!$D$39,Inputs!$C$39)))-'Year Schedule'!$K$45+'Year Schedule'!$L$45)</f>
        <v>#VALUE!</v>
      </c>
      <c r="AS393" s="0" t="e">
        <f aca="true">MAX(0,AR393*(1+(_xlfn.NORM.INV(RAND(),Inputs!$D$39,Inputs!$C$39)))-'Year Schedule'!$K$46+'Year Schedule'!$L$46)</f>
        <v>#VALUE!</v>
      </c>
      <c r="AT393" s="0" t="e">
        <f aca="true">MAX(0,AS393*(1+(_xlfn.NORM.INV(RAND(),Inputs!$D$39,Inputs!$C$39)))-'Year Schedule'!$K$47+'Year Schedule'!$L$47)</f>
        <v>#VALUE!</v>
      </c>
      <c r="AU393" s="0" t="e">
        <f aca="true">MAX(0,AT393*(1+(_xlfn.NORM.INV(RAND(),Inputs!$D$39,Inputs!$C$39)))-'Year Schedule'!$K$48+'Year Schedule'!$L$48)</f>
        <v>#VALUE!</v>
      </c>
      <c r="AV393" s="0" t="e">
        <f aca="true">MAX(0,AU393*(1+(_xlfn.NORM.INV(RAND(),Inputs!$D$39,Inputs!$C$39)))-'Year Schedule'!$K$49+'Year Schedule'!$L$49)</f>
        <v>#VALUE!</v>
      </c>
      <c r="AW393" s="0" t="e">
        <f aca="true">MAX(0,AV393*(1+(_xlfn.NORM.INV(RAND(),Inputs!$D$39,Inputs!$C$39)))-'Year Schedule'!$K$50+'Year Schedule'!$L$50)</f>
        <v>#VALUE!</v>
      </c>
      <c r="AX393" s="0" t="e">
        <f aca="true">MAX(0,AW393*(1+(_xlfn.NORM.INV(RAND(),Inputs!$D$39,Inputs!$C$39)))-'Year Schedule'!$K$51+'Year Schedule'!$L$51)</f>
        <v>#VALUE!</v>
      </c>
      <c r="AY393" s="0" t="e">
        <f aca="true">MAX(0,AX393*(1+(_xlfn.NORM.INV(RAND(),Inputs!$D$39,Inputs!$C$39)))-'Year Schedule'!$K$52+'Year Schedule'!$L$52)</f>
        <v>#VALUE!</v>
      </c>
      <c r="AZ393" s="0" t="e">
        <f aca="true">MAX(0,AY393*(1+(_xlfn.NORM.INV(RAND(),Inputs!$D$39,Inputs!$C$39)))-'Year Schedule'!$K$53+'Year Schedule'!$L$53)</f>
        <v>#VALUE!</v>
      </c>
      <c r="BA393" s="0" t="e">
        <f aca="false">INDEX(C393:AZ393,1,Inputs!$C$6)</f>
        <v>#VALUE!</v>
      </c>
      <c r="BB393" s="0" t="n">
        <f aca="false">IFERROR(EXP(SUMPRODUCT(LN((C393:INDEX(C393:AZ393,1,Inputs!$C$6)+$C$1004:INDEX($C$1004:$AZ$1004,1,Inputs!$C$6))/B393:INDEX(B393:AY393,1,Inputs!$C$6)))/Inputs!$C$6)-1,-1)</f>
        <v>-1</v>
      </c>
    </row>
    <row r="394" customFormat="false" ht="15" hidden="false" customHeight="true" outlineLevel="0" collapsed="false">
      <c r="A394" s="0" t="n">
        <v>392</v>
      </c>
      <c r="B394" s="177" t="n">
        <f aca="false">Inputs!$C$38</f>
        <v>0</v>
      </c>
      <c r="C394" s="0" t="e">
        <f aca="true">MAX(0,B394*(1+(_xlfn.NORM.INV(RAND(),Inputs!$D$39,Inputs!$C$39)))-'Year Schedule'!$K$4+'Year Schedule'!$L$4)</f>
        <v>#VALUE!</v>
      </c>
      <c r="D394" s="0" t="e">
        <f aca="true">MAX(0,C394*(1+(_xlfn.NORM.INV(RAND(),Inputs!$D$39,Inputs!$C$39)))-'Year Schedule'!$K$5+'Year Schedule'!$L$5)</f>
        <v>#VALUE!</v>
      </c>
      <c r="E394" s="0" t="e">
        <f aca="true">MAX(0,D394*(1+(_xlfn.NORM.INV(RAND(),Inputs!$D$39,Inputs!$C$39)))-'Year Schedule'!$K$6+'Year Schedule'!$L$6)</f>
        <v>#VALUE!</v>
      </c>
      <c r="F394" s="0" t="e">
        <f aca="true">MAX(0,E394*(1+(_xlfn.NORM.INV(RAND(),Inputs!$D$39,Inputs!$C$39)))-'Year Schedule'!$K$7+'Year Schedule'!$L$7)</f>
        <v>#VALUE!</v>
      </c>
      <c r="G394" s="0" t="e">
        <f aca="true">MAX(0,F394*(1+(_xlfn.NORM.INV(RAND(),Inputs!$D$39,Inputs!$C$39)))-'Year Schedule'!$K$8+'Year Schedule'!$L$8)</f>
        <v>#VALUE!</v>
      </c>
      <c r="H394" s="0" t="e">
        <f aca="true">MAX(0,G394*(1+(_xlfn.NORM.INV(RAND(),Inputs!$D$39,Inputs!$C$39)))-'Year Schedule'!$K$9+'Year Schedule'!$L$9)</f>
        <v>#VALUE!</v>
      </c>
      <c r="I394" s="0" t="e">
        <f aca="true">MAX(0,H394*(1+(_xlfn.NORM.INV(RAND(),Inputs!$D$39,Inputs!$C$39)))-'Year Schedule'!$K$10+'Year Schedule'!$L$10)</f>
        <v>#VALUE!</v>
      </c>
      <c r="J394" s="0" t="e">
        <f aca="true">MAX(0,I394*(1+(_xlfn.NORM.INV(RAND(),Inputs!$D$39,Inputs!$C$39)))-'Year Schedule'!$K$11+'Year Schedule'!$L$11)</f>
        <v>#VALUE!</v>
      </c>
      <c r="K394" s="0" t="e">
        <f aca="true">MAX(0,J394*(1+(_xlfn.NORM.INV(RAND(),Inputs!$D$39,Inputs!$C$39)))-'Year Schedule'!$K$12+'Year Schedule'!$L$12)</f>
        <v>#VALUE!</v>
      </c>
      <c r="L394" s="0" t="e">
        <f aca="true">MAX(0,K394*(1+(_xlfn.NORM.INV(RAND(),Inputs!$D$39,Inputs!$C$39)))-'Year Schedule'!$K$13+'Year Schedule'!$L$13)</f>
        <v>#VALUE!</v>
      </c>
      <c r="M394" s="0" t="e">
        <f aca="true">MAX(0,L394*(1+(_xlfn.NORM.INV(RAND(),Inputs!$D$39,Inputs!$C$39)))-'Year Schedule'!$K$14+'Year Schedule'!$L$14)</f>
        <v>#VALUE!</v>
      </c>
      <c r="N394" s="0" t="e">
        <f aca="true">MAX(0,M394*(1+(_xlfn.NORM.INV(RAND(),Inputs!$D$39,Inputs!$C$39)))-'Year Schedule'!$K$15+'Year Schedule'!$L$15)</f>
        <v>#VALUE!</v>
      </c>
      <c r="O394" s="0" t="e">
        <f aca="true">MAX(0,N394*(1+(_xlfn.NORM.INV(RAND(),Inputs!$D$39,Inputs!$C$39)))-'Year Schedule'!$K$16+'Year Schedule'!$L$16)</f>
        <v>#VALUE!</v>
      </c>
      <c r="P394" s="0" t="e">
        <f aca="true">MAX(0,O394*(1+(_xlfn.NORM.INV(RAND(),Inputs!$D$39,Inputs!$C$39)))-'Year Schedule'!$K$17+'Year Schedule'!$L$17)</f>
        <v>#VALUE!</v>
      </c>
      <c r="Q394" s="0" t="e">
        <f aca="true">MAX(0,P394*(1+(_xlfn.NORM.INV(RAND(),Inputs!$D$39,Inputs!$C$39)))-'Year Schedule'!$K$18+'Year Schedule'!$L$18)</f>
        <v>#VALUE!</v>
      </c>
      <c r="R394" s="0" t="e">
        <f aca="true">MAX(0,Q394*(1+(_xlfn.NORM.INV(RAND(),Inputs!$D$39,Inputs!$C$39)))-'Year Schedule'!$K$19+'Year Schedule'!$L$19)</f>
        <v>#VALUE!</v>
      </c>
      <c r="S394" s="0" t="e">
        <f aca="true">MAX(0,R394*(1+(_xlfn.NORM.INV(RAND(),Inputs!$D$39,Inputs!$C$39)))-'Year Schedule'!$K$20+'Year Schedule'!$L$20)</f>
        <v>#VALUE!</v>
      </c>
      <c r="T394" s="0" t="e">
        <f aca="true">MAX(0,S394*(1+(_xlfn.NORM.INV(RAND(),Inputs!$D$39,Inputs!$C$39)))-'Year Schedule'!$K$21+'Year Schedule'!$L$21)</f>
        <v>#VALUE!</v>
      </c>
      <c r="U394" s="0" t="e">
        <f aca="true">MAX(0,T394*(1+(_xlfn.NORM.INV(RAND(),Inputs!$D$39,Inputs!$C$39)))-'Year Schedule'!$K$22+'Year Schedule'!$L$22)</f>
        <v>#VALUE!</v>
      </c>
      <c r="V394" s="0" t="e">
        <f aca="true">MAX(0,U394*(1+(_xlfn.NORM.INV(RAND(),Inputs!$D$39,Inputs!$C$39)))-'Year Schedule'!$K$23+'Year Schedule'!$L$23)</f>
        <v>#VALUE!</v>
      </c>
      <c r="W394" s="0" t="e">
        <f aca="true">MAX(0,V394*(1+(_xlfn.NORM.INV(RAND(),Inputs!$D$39,Inputs!$C$39)))-'Year Schedule'!$K$24+'Year Schedule'!$L$24)</f>
        <v>#VALUE!</v>
      </c>
      <c r="X394" s="0" t="e">
        <f aca="true">MAX(0,W394*(1+(_xlfn.NORM.INV(RAND(),Inputs!$D$39,Inputs!$C$39)))-'Year Schedule'!$K$25+'Year Schedule'!$L$25)</f>
        <v>#VALUE!</v>
      </c>
      <c r="Y394" s="0" t="e">
        <f aca="true">MAX(0,X394*(1+(_xlfn.NORM.INV(RAND(),Inputs!$D$39,Inputs!$C$39)))-'Year Schedule'!$K$26+'Year Schedule'!$L$26)</f>
        <v>#VALUE!</v>
      </c>
      <c r="Z394" s="0" t="e">
        <f aca="true">MAX(0,Y394*(1+(_xlfn.NORM.INV(RAND(),Inputs!$D$39,Inputs!$C$39)))-'Year Schedule'!$K$27+'Year Schedule'!$L$27)</f>
        <v>#VALUE!</v>
      </c>
      <c r="AA394" s="0" t="e">
        <f aca="true">MAX(0,Z394*(1+(_xlfn.NORM.INV(RAND(),Inputs!$D$39,Inputs!$C$39)))-'Year Schedule'!$K$28+'Year Schedule'!$L$28)</f>
        <v>#VALUE!</v>
      </c>
      <c r="AB394" s="0" t="e">
        <f aca="true">MAX(0,AA394*(1+(_xlfn.NORM.INV(RAND(),Inputs!$D$39,Inputs!$C$39)))-'Year Schedule'!$K$29+'Year Schedule'!$L$29)</f>
        <v>#VALUE!</v>
      </c>
      <c r="AC394" s="0" t="e">
        <f aca="true">MAX(0,AB394*(1+(_xlfn.NORM.INV(RAND(),Inputs!$D$39,Inputs!$C$39)))-'Year Schedule'!$K$30+'Year Schedule'!$L$30)</f>
        <v>#VALUE!</v>
      </c>
      <c r="AD394" s="0" t="e">
        <f aca="true">MAX(0,AC394*(1+(_xlfn.NORM.INV(RAND(),Inputs!$D$39,Inputs!$C$39)))-'Year Schedule'!$K$31+'Year Schedule'!$L$31)</f>
        <v>#VALUE!</v>
      </c>
      <c r="AE394" s="0" t="e">
        <f aca="true">MAX(0,AD394*(1+(_xlfn.NORM.INV(RAND(),Inputs!$D$39,Inputs!$C$39)))-'Year Schedule'!$K$32+'Year Schedule'!$L$32)</f>
        <v>#VALUE!</v>
      </c>
      <c r="AF394" s="0" t="e">
        <f aca="true">MAX(0,AE394*(1+(_xlfn.NORM.INV(RAND(),Inputs!$D$39,Inputs!$C$39)))-'Year Schedule'!$K$33+'Year Schedule'!$L$33)</f>
        <v>#VALUE!</v>
      </c>
      <c r="AG394" s="0" t="e">
        <f aca="true">MAX(0,AF394*(1+(_xlfn.NORM.INV(RAND(),Inputs!$D$39,Inputs!$C$39)))-'Year Schedule'!$K$34+'Year Schedule'!$L$34)</f>
        <v>#VALUE!</v>
      </c>
      <c r="AH394" s="0" t="e">
        <f aca="true">MAX(0,AG394*(1+(_xlfn.NORM.INV(RAND(),Inputs!$D$39,Inputs!$C$39)))-'Year Schedule'!$K$35+'Year Schedule'!$L$35)</f>
        <v>#VALUE!</v>
      </c>
      <c r="AI394" s="0" t="e">
        <f aca="true">MAX(0,AH394*(1+(_xlfn.NORM.INV(RAND(),Inputs!$D$39,Inputs!$C$39)))-'Year Schedule'!$K$36+'Year Schedule'!$L$36)</f>
        <v>#VALUE!</v>
      </c>
      <c r="AJ394" s="0" t="e">
        <f aca="true">MAX(0,AI394*(1+(_xlfn.NORM.INV(RAND(),Inputs!$D$39,Inputs!$C$39)))-'Year Schedule'!$K$37+'Year Schedule'!$L$37)</f>
        <v>#VALUE!</v>
      </c>
      <c r="AK394" s="0" t="e">
        <f aca="true">MAX(0,AJ394*(1+(_xlfn.NORM.INV(RAND(),Inputs!$D$39,Inputs!$C$39)))-'Year Schedule'!$K$38+'Year Schedule'!$L$38)</f>
        <v>#VALUE!</v>
      </c>
      <c r="AL394" s="0" t="e">
        <f aca="true">MAX(0,AK394*(1+(_xlfn.NORM.INV(RAND(),Inputs!$D$39,Inputs!$C$39)))-'Year Schedule'!$K$39+'Year Schedule'!$L$39)</f>
        <v>#VALUE!</v>
      </c>
      <c r="AM394" s="0" t="e">
        <f aca="true">MAX(0,AL394*(1+(_xlfn.NORM.INV(RAND(),Inputs!$D$39,Inputs!$C$39)))-'Year Schedule'!$K$40+'Year Schedule'!$L$40)</f>
        <v>#VALUE!</v>
      </c>
      <c r="AN394" s="0" t="e">
        <f aca="true">MAX(0,AM394*(1+(_xlfn.NORM.INV(RAND(),Inputs!$D$39,Inputs!$C$39)))-'Year Schedule'!$K$41+'Year Schedule'!$L$41)</f>
        <v>#VALUE!</v>
      </c>
      <c r="AO394" s="0" t="e">
        <f aca="true">MAX(0,AN394*(1+(_xlfn.NORM.INV(RAND(),Inputs!$D$39,Inputs!$C$39)))-'Year Schedule'!$K$42+'Year Schedule'!$L$42)</f>
        <v>#VALUE!</v>
      </c>
      <c r="AP394" s="0" t="e">
        <f aca="true">MAX(0,AO394*(1+(_xlfn.NORM.INV(RAND(),Inputs!$D$39,Inputs!$C$39)))-'Year Schedule'!$K$43+'Year Schedule'!$L$43)</f>
        <v>#VALUE!</v>
      </c>
      <c r="AQ394" s="0" t="e">
        <f aca="true">MAX(0,AP394*(1+(_xlfn.NORM.INV(RAND(),Inputs!$D$39,Inputs!$C$39)))-'Year Schedule'!$K$44+'Year Schedule'!$L$44)</f>
        <v>#VALUE!</v>
      </c>
      <c r="AR394" s="0" t="e">
        <f aca="true">MAX(0,AQ394*(1+(_xlfn.NORM.INV(RAND(),Inputs!$D$39,Inputs!$C$39)))-'Year Schedule'!$K$45+'Year Schedule'!$L$45)</f>
        <v>#VALUE!</v>
      </c>
      <c r="AS394" s="0" t="e">
        <f aca="true">MAX(0,AR394*(1+(_xlfn.NORM.INV(RAND(),Inputs!$D$39,Inputs!$C$39)))-'Year Schedule'!$K$46+'Year Schedule'!$L$46)</f>
        <v>#VALUE!</v>
      </c>
      <c r="AT394" s="0" t="e">
        <f aca="true">MAX(0,AS394*(1+(_xlfn.NORM.INV(RAND(),Inputs!$D$39,Inputs!$C$39)))-'Year Schedule'!$K$47+'Year Schedule'!$L$47)</f>
        <v>#VALUE!</v>
      </c>
      <c r="AU394" s="0" t="e">
        <f aca="true">MAX(0,AT394*(1+(_xlfn.NORM.INV(RAND(),Inputs!$D$39,Inputs!$C$39)))-'Year Schedule'!$K$48+'Year Schedule'!$L$48)</f>
        <v>#VALUE!</v>
      </c>
      <c r="AV394" s="0" t="e">
        <f aca="true">MAX(0,AU394*(1+(_xlfn.NORM.INV(RAND(),Inputs!$D$39,Inputs!$C$39)))-'Year Schedule'!$K$49+'Year Schedule'!$L$49)</f>
        <v>#VALUE!</v>
      </c>
      <c r="AW394" s="0" t="e">
        <f aca="true">MAX(0,AV394*(1+(_xlfn.NORM.INV(RAND(),Inputs!$D$39,Inputs!$C$39)))-'Year Schedule'!$K$50+'Year Schedule'!$L$50)</f>
        <v>#VALUE!</v>
      </c>
      <c r="AX394" s="0" t="e">
        <f aca="true">MAX(0,AW394*(1+(_xlfn.NORM.INV(RAND(),Inputs!$D$39,Inputs!$C$39)))-'Year Schedule'!$K$51+'Year Schedule'!$L$51)</f>
        <v>#VALUE!</v>
      </c>
      <c r="AY394" s="0" t="e">
        <f aca="true">MAX(0,AX394*(1+(_xlfn.NORM.INV(RAND(),Inputs!$D$39,Inputs!$C$39)))-'Year Schedule'!$K$52+'Year Schedule'!$L$52)</f>
        <v>#VALUE!</v>
      </c>
      <c r="AZ394" s="0" t="e">
        <f aca="true">MAX(0,AY394*(1+(_xlfn.NORM.INV(RAND(),Inputs!$D$39,Inputs!$C$39)))-'Year Schedule'!$K$53+'Year Schedule'!$L$53)</f>
        <v>#VALUE!</v>
      </c>
      <c r="BA394" s="0" t="e">
        <f aca="false">INDEX(C394:AZ394,1,Inputs!$C$6)</f>
        <v>#VALUE!</v>
      </c>
      <c r="BB394" s="0" t="n">
        <f aca="false">IFERROR(EXP(SUMPRODUCT(LN((C394:INDEX(C394:AZ394,1,Inputs!$C$6)+$C$1004:INDEX($C$1004:$AZ$1004,1,Inputs!$C$6))/B394:INDEX(B394:AY394,1,Inputs!$C$6)))/Inputs!$C$6)-1,-1)</f>
        <v>-1</v>
      </c>
    </row>
    <row r="395" customFormat="false" ht="15" hidden="false" customHeight="true" outlineLevel="0" collapsed="false">
      <c r="A395" s="0" t="n">
        <v>393</v>
      </c>
      <c r="B395" s="177" t="n">
        <f aca="false">Inputs!$C$38</f>
        <v>0</v>
      </c>
      <c r="C395" s="0" t="e">
        <f aca="true">MAX(0,B395*(1+(_xlfn.NORM.INV(RAND(),Inputs!$D$39,Inputs!$C$39)))-'Year Schedule'!$K$4+'Year Schedule'!$L$4)</f>
        <v>#VALUE!</v>
      </c>
      <c r="D395" s="0" t="e">
        <f aca="true">MAX(0,C395*(1+(_xlfn.NORM.INV(RAND(),Inputs!$D$39,Inputs!$C$39)))-'Year Schedule'!$K$5+'Year Schedule'!$L$5)</f>
        <v>#VALUE!</v>
      </c>
      <c r="E395" s="0" t="e">
        <f aca="true">MAX(0,D395*(1+(_xlfn.NORM.INV(RAND(),Inputs!$D$39,Inputs!$C$39)))-'Year Schedule'!$K$6+'Year Schedule'!$L$6)</f>
        <v>#VALUE!</v>
      </c>
      <c r="F395" s="0" t="e">
        <f aca="true">MAX(0,E395*(1+(_xlfn.NORM.INV(RAND(),Inputs!$D$39,Inputs!$C$39)))-'Year Schedule'!$K$7+'Year Schedule'!$L$7)</f>
        <v>#VALUE!</v>
      </c>
      <c r="G395" s="0" t="e">
        <f aca="true">MAX(0,F395*(1+(_xlfn.NORM.INV(RAND(),Inputs!$D$39,Inputs!$C$39)))-'Year Schedule'!$K$8+'Year Schedule'!$L$8)</f>
        <v>#VALUE!</v>
      </c>
      <c r="H395" s="0" t="e">
        <f aca="true">MAX(0,G395*(1+(_xlfn.NORM.INV(RAND(),Inputs!$D$39,Inputs!$C$39)))-'Year Schedule'!$K$9+'Year Schedule'!$L$9)</f>
        <v>#VALUE!</v>
      </c>
      <c r="I395" s="0" t="e">
        <f aca="true">MAX(0,H395*(1+(_xlfn.NORM.INV(RAND(),Inputs!$D$39,Inputs!$C$39)))-'Year Schedule'!$K$10+'Year Schedule'!$L$10)</f>
        <v>#VALUE!</v>
      </c>
      <c r="J395" s="0" t="e">
        <f aca="true">MAX(0,I395*(1+(_xlfn.NORM.INV(RAND(),Inputs!$D$39,Inputs!$C$39)))-'Year Schedule'!$K$11+'Year Schedule'!$L$11)</f>
        <v>#VALUE!</v>
      </c>
      <c r="K395" s="0" t="e">
        <f aca="true">MAX(0,J395*(1+(_xlfn.NORM.INV(RAND(),Inputs!$D$39,Inputs!$C$39)))-'Year Schedule'!$K$12+'Year Schedule'!$L$12)</f>
        <v>#VALUE!</v>
      </c>
      <c r="L395" s="0" t="e">
        <f aca="true">MAX(0,K395*(1+(_xlfn.NORM.INV(RAND(),Inputs!$D$39,Inputs!$C$39)))-'Year Schedule'!$K$13+'Year Schedule'!$L$13)</f>
        <v>#VALUE!</v>
      </c>
      <c r="M395" s="0" t="e">
        <f aca="true">MAX(0,L395*(1+(_xlfn.NORM.INV(RAND(),Inputs!$D$39,Inputs!$C$39)))-'Year Schedule'!$K$14+'Year Schedule'!$L$14)</f>
        <v>#VALUE!</v>
      </c>
      <c r="N395" s="0" t="e">
        <f aca="true">MAX(0,M395*(1+(_xlfn.NORM.INV(RAND(),Inputs!$D$39,Inputs!$C$39)))-'Year Schedule'!$K$15+'Year Schedule'!$L$15)</f>
        <v>#VALUE!</v>
      </c>
      <c r="O395" s="0" t="e">
        <f aca="true">MAX(0,N395*(1+(_xlfn.NORM.INV(RAND(),Inputs!$D$39,Inputs!$C$39)))-'Year Schedule'!$K$16+'Year Schedule'!$L$16)</f>
        <v>#VALUE!</v>
      </c>
      <c r="P395" s="0" t="e">
        <f aca="true">MAX(0,O395*(1+(_xlfn.NORM.INV(RAND(),Inputs!$D$39,Inputs!$C$39)))-'Year Schedule'!$K$17+'Year Schedule'!$L$17)</f>
        <v>#VALUE!</v>
      </c>
      <c r="Q395" s="0" t="e">
        <f aca="true">MAX(0,P395*(1+(_xlfn.NORM.INV(RAND(),Inputs!$D$39,Inputs!$C$39)))-'Year Schedule'!$K$18+'Year Schedule'!$L$18)</f>
        <v>#VALUE!</v>
      </c>
      <c r="R395" s="0" t="e">
        <f aca="true">MAX(0,Q395*(1+(_xlfn.NORM.INV(RAND(),Inputs!$D$39,Inputs!$C$39)))-'Year Schedule'!$K$19+'Year Schedule'!$L$19)</f>
        <v>#VALUE!</v>
      </c>
      <c r="S395" s="0" t="e">
        <f aca="true">MAX(0,R395*(1+(_xlfn.NORM.INV(RAND(),Inputs!$D$39,Inputs!$C$39)))-'Year Schedule'!$K$20+'Year Schedule'!$L$20)</f>
        <v>#VALUE!</v>
      </c>
      <c r="T395" s="0" t="e">
        <f aca="true">MAX(0,S395*(1+(_xlfn.NORM.INV(RAND(),Inputs!$D$39,Inputs!$C$39)))-'Year Schedule'!$K$21+'Year Schedule'!$L$21)</f>
        <v>#VALUE!</v>
      </c>
      <c r="U395" s="0" t="e">
        <f aca="true">MAX(0,T395*(1+(_xlfn.NORM.INV(RAND(),Inputs!$D$39,Inputs!$C$39)))-'Year Schedule'!$K$22+'Year Schedule'!$L$22)</f>
        <v>#VALUE!</v>
      </c>
      <c r="V395" s="0" t="e">
        <f aca="true">MAX(0,U395*(1+(_xlfn.NORM.INV(RAND(),Inputs!$D$39,Inputs!$C$39)))-'Year Schedule'!$K$23+'Year Schedule'!$L$23)</f>
        <v>#VALUE!</v>
      </c>
      <c r="W395" s="0" t="e">
        <f aca="true">MAX(0,V395*(1+(_xlfn.NORM.INV(RAND(),Inputs!$D$39,Inputs!$C$39)))-'Year Schedule'!$K$24+'Year Schedule'!$L$24)</f>
        <v>#VALUE!</v>
      </c>
      <c r="X395" s="0" t="e">
        <f aca="true">MAX(0,W395*(1+(_xlfn.NORM.INV(RAND(),Inputs!$D$39,Inputs!$C$39)))-'Year Schedule'!$K$25+'Year Schedule'!$L$25)</f>
        <v>#VALUE!</v>
      </c>
      <c r="Y395" s="0" t="e">
        <f aca="true">MAX(0,X395*(1+(_xlfn.NORM.INV(RAND(),Inputs!$D$39,Inputs!$C$39)))-'Year Schedule'!$K$26+'Year Schedule'!$L$26)</f>
        <v>#VALUE!</v>
      </c>
      <c r="Z395" s="0" t="e">
        <f aca="true">MAX(0,Y395*(1+(_xlfn.NORM.INV(RAND(),Inputs!$D$39,Inputs!$C$39)))-'Year Schedule'!$K$27+'Year Schedule'!$L$27)</f>
        <v>#VALUE!</v>
      </c>
      <c r="AA395" s="0" t="e">
        <f aca="true">MAX(0,Z395*(1+(_xlfn.NORM.INV(RAND(),Inputs!$D$39,Inputs!$C$39)))-'Year Schedule'!$K$28+'Year Schedule'!$L$28)</f>
        <v>#VALUE!</v>
      </c>
      <c r="AB395" s="0" t="e">
        <f aca="true">MAX(0,AA395*(1+(_xlfn.NORM.INV(RAND(),Inputs!$D$39,Inputs!$C$39)))-'Year Schedule'!$K$29+'Year Schedule'!$L$29)</f>
        <v>#VALUE!</v>
      </c>
      <c r="AC395" s="0" t="e">
        <f aca="true">MAX(0,AB395*(1+(_xlfn.NORM.INV(RAND(),Inputs!$D$39,Inputs!$C$39)))-'Year Schedule'!$K$30+'Year Schedule'!$L$30)</f>
        <v>#VALUE!</v>
      </c>
      <c r="AD395" s="0" t="e">
        <f aca="true">MAX(0,AC395*(1+(_xlfn.NORM.INV(RAND(),Inputs!$D$39,Inputs!$C$39)))-'Year Schedule'!$K$31+'Year Schedule'!$L$31)</f>
        <v>#VALUE!</v>
      </c>
      <c r="AE395" s="0" t="e">
        <f aca="true">MAX(0,AD395*(1+(_xlfn.NORM.INV(RAND(),Inputs!$D$39,Inputs!$C$39)))-'Year Schedule'!$K$32+'Year Schedule'!$L$32)</f>
        <v>#VALUE!</v>
      </c>
      <c r="AF395" s="0" t="e">
        <f aca="true">MAX(0,AE395*(1+(_xlfn.NORM.INV(RAND(),Inputs!$D$39,Inputs!$C$39)))-'Year Schedule'!$K$33+'Year Schedule'!$L$33)</f>
        <v>#VALUE!</v>
      </c>
      <c r="AG395" s="0" t="e">
        <f aca="true">MAX(0,AF395*(1+(_xlfn.NORM.INV(RAND(),Inputs!$D$39,Inputs!$C$39)))-'Year Schedule'!$K$34+'Year Schedule'!$L$34)</f>
        <v>#VALUE!</v>
      </c>
      <c r="AH395" s="0" t="e">
        <f aca="true">MAX(0,AG395*(1+(_xlfn.NORM.INV(RAND(),Inputs!$D$39,Inputs!$C$39)))-'Year Schedule'!$K$35+'Year Schedule'!$L$35)</f>
        <v>#VALUE!</v>
      </c>
      <c r="AI395" s="0" t="e">
        <f aca="true">MAX(0,AH395*(1+(_xlfn.NORM.INV(RAND(),Inputs!$D$39,Inputs!$C$39)))-'Year Schedule'!$K$36+'Year Schedule'!$L$36)</f>
        <v>#VALUE!</v>
      </c>
      <c r="AJ395" s="0" t="e">
        <f aca="true">MAX(0,AI395*(1+(_xlfn.NORM.INV(RAND(),Inputs!$D$39,Inputs!$C$39)))-'Year Schedule'!$K$37+'Year Schedule'!$L$37)</f>
        <v>#VALUE!</v>
      </c>
      <c r="AK395" s="0" t="e">
        <f aca="true">MAX(0,AJ395*(1+(_xlfn.NORM.INV(RAND(),Inputs!$D$39,Inputs!$C$39)))-'Year Schedule'!$K$38+'Year Schedule'!$L$38)</f>
        <v>#VALUE!</v>
      </c>
      <c r="AL395" s="0" t="e">
        <f aca="true">MAX(0,AK395*(1+(_xlfn.NORM.INV(RAND(),Inputs!$D$39,Inputs!$C$39)))-'Year Schedule'!$K$39+'Year Schedule'!$L$39)</f>
        <v>#VALUE!</v>
      </c>
      <c r="AM395" s="0" t="e">
        <f aca="true">MAX(0,AL395*(1+(_xlfn.NORM.INV(RAND(),Inputs!$D$39,Inputs!$C$39)))-'Year Schedule'!$K$40+'Year Schedule'!$L$40)</f>
        <v>#VALUE!</v>
      </c>
      <c r="AN395" s="0" t="e">
        <f aca="true">MAX(0,AM395*(1+(_xlfn.NORM.INV(RAND(),Inputs!$D$39,Inputs!$C$39)))-'Year Schedule'!$K$41+'Year Schedule'!$L$41)</f>
        <v>#VALUE!</v>
      </c>
      <c r="AO395" s="0" t="e">
        <f aca="true">MAX(0,AN395*(1+(_xlfn.NORM.INV(RAND(),Inputs!$D$39,Inputs!$C$39)))-'Year Schedule'!$K$42+'Year Schedule'!$L$42)</f>
        <v>#VALUE!</v>
      </c>
      <c r="AP395" s="0" t="e">
        <f aca="true">MAX(0,AO395*(1+(_xlfn.NORM.INV(RAND(),Inputs!$D$39,Inputs!$C$39)))-'Year Schedule'!$K$43+'Year Schedule'!$L$43)</f>
        <v>#VALUE!</v>
      </c>
      <c r="AQ395" s="0" t="e">
        <f aca="true">MAX(0,AP395*(1+(_xlfn.NORM.INV(RAND(),Inputs!$D$39,Inputs!$C$39)))-'Year Schedule'!$K$44+'Year Schedule'!$L$44)</f>
        <v>#VALUE!</v>
      </c>
      <c r="AR395" s="0" t="e">
        <f aca="true">MAX(0,AQ395*(1+(_xlfn.NORM.INV(RAND(),Inputs!$D$39,Inputs!$C$39)))-'Year Schedule'!$K$45+'Year Schedule'!$L$45)</f>
        <v>#VALUE!</v>
      </c>
      <c r="AS395" s="0" t="e">
        <f aca="true">MAX(0,AR395*(1+(_xlfn.NORM.INV(RAND(),Inputs!$D$39,Inputs!$C$39)))-'Year Schedule'!$K$46+'Year Schedule'!$L$46)</f>
        <v>#VALUE!</v>
      </c>
      <c r="AT395" s="0" t="e">
        <f aca="true">MAX(0,AS395*(1+(_xlfn.NORM.INV(RAND(),Inputs!$D$39,Inputs!$C$39)))-'Year Schedule'!$K$47+'Year Schedule'!$L$47)</f>
        <v>#VALUE!</v>
      </c>
      <c r="AU395" s="0" t="e">
        <f aca="true">MAX(0,AT395*(1+(_xlfn.NORM.INV(RAND(),Inputs!$D$39,Inputs!$C$39)))-'Year Schedule'!$K$48+'Year Schedule'!$L$48)</f>
        <v>#VALUE!</v>
      </c>
      <c r="AV395" s="0" t="e">
        <f aca="true">MAX(0,AU395*(1+(_xlfn.NORM.INV(RAND(),Inputs!$D$39,Inputs!$C$39)))-'Year Schedule'!$K$49+'Year Schedule'!$L$49)</f>
        <v>#VALUE!</v>
      </c>
      <c r="AW395" s="0" t="e">
        <f aca="true">MAX(0,AV395*(1+(_xlfn.NORM.INV(RAND(),Inputs!$D$39,Inputs!$C$39)))-'Year Schedule'!$K$50+'Year Schedule'!$L$50)</f>
        <v>#VALUE!</v>
      </c>
      <c r="AX395" s="0" t="e">
        <f aca="true">MAX(0,AW395*(1+(_xlfn.NORM.INV(RAND(),Inputs!$D$39,Inputs!$C$39)))-'Year Schedule'!$K$51+'Year Schedule'!$L$51)</f>
        <v>#VALUE!</v>
      </c>
      <c r="AY395" s="0" t="e">
        <f aca="true">MAX(0,AX395*(1+(_xlfn.NORM.INV(RAND(),Inputs!$D$39,Inputs!$C$39)))-'Year Schedule'!$K$52+'Year Schedule'!$L$52)</f>
        <v>#VALUE!</v>
      </c>
      <c r="AZ395" s="0" t="e">
        <f aca="true">MAX(0,AY395*(1+(_xlfn.NORM.INV(RAND(),Inputs!$D$39,Inputs!$C$39)))-'Year Schedule'!$K$53+'Year Schedule'!$L$53)</f>
        <v>#VALUE!</v>
      </c>
      <c r="BA395" s="0" t="e">
        <f aca="false">INDEX(C395:AZ395,1,Inputs!$C$6)</f>
        <v>#VALUE!</v>
      </c>
      <c r="BB395" s="0" t="n">
        <f aca="false">IFERROR(EXP(SUMPRODUCT(LN((C395:INDEX(C395:AZ395,1,Inputs!$C$6)+$C$1004:INDEX($C$1004:$AZ$1004,1,Inputs!$C$6))/B395:INDEX(B395:AY395,1,Inputs!$C$6)))/Inputs!$C$6)-1,-1)</f>
        <v>-1</v>
      </c>
    </row>
    <row r="396" customFormat="false" ht="15" hidden="false" customHeight="true" outlineLevel="0" collapsed="false">
      <c r="A396" s="0" t="n">
        <v>394</v>
      </c>
      <c r="B396" s="177" t="n">
        <f aca="false">Inputs!$C$38</f>
        <v>0</v>
      </c>
      <c r="C396" s="0" t="e">
        <f aca="true">MAX(0,B396*(1+(_xlfn.NORM.INV(RAND(),Inputs!$D$39,Inputs!$C$39)))-'Year Schedule'!$K$4+'Year Schedule'!$L$4)</f>
        <v>#VALUE!</v>
      </c>
      <c r="D396" s="0" t="e">
        <f aca="true">MAX(0,C396*(1+(_xlfn.NORM.INV(RAND(),Inputs!$D$39,Inputs!$C$39)))-'Year Schedule'!$K$5+'Year Schedule'!$L$5)</f>
        <v>#VALUE!</v>
      </c>
      <c r="E396" s="0" t="e">
        <f aca="true">MAX(0,D396*(1+(_xlfn.NORM.INV(RAND(),Inputs!$D$39,Inputs!$C$39)))-'Year Schedule'!$K$6+'Year Schedule'!$L$6)</f>
        <v>#VALUE!</v>
      </c>
      <c r="F396" s="0" t="e">
        <f aca="true">MAX(0,E396*(1+(_xlfn.NORM.INV(RAND(),Inputs!$D$39,Inputs!$C$39)))-'Year Schedule'!$K$7+'Year Schedule'!$L$7)</f>
        <v>#VALUE!</v>
      </c>
      <c r="G396" s="0" t="e">
        <f aca="true">MAX(0,F396*(1+(_xlfn.NORM.INV(RAND(),Inputs!$D$39,Inputs!$C$39)))-'Year Schedule'!$K$8+'Year Schedule'!$L$8)</f>
        <v>#VALUE!</v>
      </c>
      <c r="H396" s="0" t="e">
        <f aca="true">MAX(0,G396*(1+(_xlfn.NORM.INV(RAND(),Inputs!$D$39,Inputs!$C$39)))-'Year Schedule'!$K$9+'Year Schedule'!$L$9)</f>
        <v>#VALUE!</v>
      </c>
      <c r="I396" s="0" t="e">
        <f aca="true">MAX(0,H396*(1+(_xlfn.NORM.INV(RAND(),Inputs!$D$39,Inputs!$C$39)))-'Year Schedule'!$K$10+'Year Schedule'!$L$10)</f>
        <v>#VALUE!</v>
      </c>
      <c r="J396" s="0" t="e">
        <f aca="true">MAX(0,I396*(1+(_xlfn.NORM.INV(RAND(),Inputs!$D$39,Inputs!$C$39)))-'Year Schedule'!$K$11+'Year Schedule'!$L$11)</f>
        <v>#VALUE!</v>
      </c>
      <c r="K396" s="0" t="e">
        <f aca="true">MAX(0,J396*(1+(_xlfn.NORM.INV(RAND(),Inputs!$D$39,Inputs!$C$39)))-'Year Schedule'!$K$12+'Year Schedule'!$L$12)</f>
        <v>#VALUE!</v>
      </c>
      <c r="L396" s="0" t="e">
        <f aca="true">MAX(0,K396*(1+(_xlfn.NORM.INV(RAND(),Inputs!$D$39,Inputs!$C$39)))-'Year Schedule'!$K$13+'Year Schedule'!$L$13)</f>
        <v>#VALUE!</v>
      </c>
      <c r="M396" s="0" t="e">
        <f aca="true">MAX(0,L396*(1+(_xlfn.NORM.INV(RAND(),Inputs!$D$39,Inputs!$C$39)))-'Year Schedule'!$K$14+'Year Schedule'!$L$14)</f>
        <v>#VALUE!</v>
      </c>
      <c r="N396" s="0" t="e">
        <f aca="true">MAX(0,M396*(1+(_xlfn.NORM.INV(RAND(),Inputs!$D$39,Inputs!$C$39)))-'Year Schedule'!$K$15+'Year Schedule'!$L$15)</f>
        <v>#VALUE!</v>
      </c>
      <c r="O396" s="0" t="e">
        <f aca="true">MAX(0,N396*(1+(_xlfn.NORM.INV(RAND(),Inputs!$D$39,Inputs!$C$39)))-'Year Schedule'!$K$16+'Year Schedule'!$L$16)</f>
        <v>#VALUE!</v>
      </c>
      <c r="P396" s="0" t="e">
        <f aca="true">MAX(0,O396*(1+(_xlfn.NORM.INV(RAND(),Inputs!$D$39,Inputs!$C$39)))-'Year Schedule'!$K$17+'Year Schedule'!$L$17)</f>
        <v>#VALUE!</v>
      </c>
      <c r="Q396" s="0" t="e">
        <f aca="true">MAX(0,P396*(1+(_xlfn.NORM.INV(RAND(),Inputs!$D$39,Inputs!$C$39)))-'Year Schedule'!$K$18+'Year Schedule'!$L$18)</f>
        <v>#VALUE!</v>
      </c>
      <c r="R396" s="0" t="e">
        <f aca="true">MAX(0,Q396*(1+(_xlfn.NORM.INV(RAND(),Inputs!$D$39,Inputs!$C$39)))-'Year Schedule'!$K$19+'Year Schedule'!$L$19)</f>
        <v>#VALUE!</v>
      </c>
      <c r="S396" s="0" t="e">
        <f aca="true">MAX(0,R396*(1+(_xlfn.NORM.INV(RAND(),Inputs!$D$39,Inputs!$C$39)))-'Year Schedule'!$K$20+'Year Schedule'!$L$20)</f>
        <v>#VALUE!</v>
      </c>
      <c r="T396" s="0" t="e">
        <f aca="true">MAX(0,S396*(1+(_xlfn.NORM.INV(RAND(),Inputs!$D$39,Inputs!$C$39)))-'Year Schedule'!$K$21+'Year Schedule'!$L$21)</f>
        <v>#VALUE!</v>
      </c>
      <c r="U396" s="0" t="e">
        <f aca="true">MAX(0,T396*(1+(_xlfn.NORM.INV(RAND(),Inputs!$D$39,Inputs!$C$39)))-'Year Schedule'!$K$22+'Year Schedule'!$L$22)</f>
        <v>#VALUE!</v>
      </c>
      <c r="V396" s="0" t="e">
        <f aca="true">MAX(0,U396*(1+(_xlfn.NORM.INV(RAND(),Inputs!$D$39,Inputs!$C$39)))-'Year Schedule'!$K$23+'Year Schedule'!$L$23)</f>
        <v>#VALUE!</v>
      </c>
      <c r="W396" s="0" t="e">
        <f aca="true">MAX(0,V396*(1+(_xlfn.NORM.INV(RAND(),Inputs!$D$39,Inputs!$C$39)))-'Year Schedule'!$K$24+'Year Schedule'!$L$24)</f>
        <v>#VALUE!</v>
      </c>
      <c r="X396" s="0" t="e">
        <f aca="true">MAX(0,W396*(1+(_xlfn.NORM.INV(RAND(),Inputs!$D$39,Inputs!$C$39)))-'Year Schedule'!$K$25+'Year Schedule'!$L$25)</f>
        <v>#VALUE!</v>
      </c>
      <c r="Y396" s="0" t="e">
        <f aca="true">MAX(0,X396*(1+(_xlfn.NORM.INV(RAND(),Inputs!$D$39,Inputs!$C$39)))-'Year Schedule'!$K$26+'Year Schedule'!$L$26)</f>
        <v>#VALUE!</v>
      </c>
      <c r="Z396" s="0" t="e">
        <f aca="true">MAX(0,Y396*(1+(_xlfn.NORM.INV(RAND(),Inputs!$D$39,Inputs!$C$39)))-'Year Schedule'!$K$27+'Year Schedule'!$L$27)</f>
        <v>#VALUE!</v>
      </c>
      <c r="AA396" s="0" t="e">
        <f aca="true">MAX(0,Z396*(1+(_xlfn.NORM.INV(RAND(),Inputs!$D$39,Inputs!$C$39)))-'Year Schedule'!$K$28+'Year Schedule'!$L$28)</f>
        <v>#VALUE!</v>
      </c>
      <c r="AB396" s="0" t="e">
        <f aca="true">MAX(0,AA396*(1+(_xlfn.NORM.INV(RAND(),Inputs!$D$39,Inputs!$C$39)))-'Year Schedule'!$K$29+'Year Schedule'!$L$29)</f>
        <v>#VALUE!</v>
      </c>
      <c r="AC396" s="0" t="e">
        <f aca="true">MAX(0,AB396*(1+(_xlfn.NORM.INV(RAND(),Inputs!$D$39,Inputs!$C$39)))-'Year Schedule'!$K$30+'Year Schedule'!$L$30)</f>
        <v>#VALUE!</v>
      </c>
      <c r="AD396" s="0" t="e">
        <f aca="true">MAX(0,AC396*(1+(_xlfn.NORM.INV(RAND(),Inputs!$D$39,Inputs!$C$39)))-'Year Schedule'!$K$31+'Year Schedule'!$L$31)</f>
        <v>#VALUE!</v>
      </c>
      <c r="AE396" s="0" t="e">
        <f aca="true">MAX(0,AD396*(1+(_xlfn.NORM.INV(RAND(),Inputs!$D$39,Inputs!$C$39)))-'Year Schedule'!$K$32+'Year Schedule'!$L$32)</f>
        <v>#VALUE!</v>
      </c>
      <c r="AF396" s="0" t="e">
        <f aca="true">MAX(0,AE396*(1+(_xlfn.NORM.INV(RAND(),Inputs!$D$39,Inputs!$C$39)))-'Year Schedule'!$K$33+'Year Schedule'!$L$33)</f>
        <v>#VALUE!</v>
      </c>
      <c r="AG396" s="0" t="e">
        <f aca="true">MAX(0,AF396*(1+(_xlfn.NORM.INV(RAND(),Inputs!$D$39,Inputs!$C$39)))-'Year Schedule'!$K$34+'Year Schedule'!$L$34)</f>
        <v>#VALUE!</v>
      </c>
      <c r="AH396" s="0" t="e">
        <f aca="true">MAX(0,AG396*(1+(_xlfn.NORM.INV(RAND(),Inputs!$D$39,Inputs!$C$39)))-'Year Schedule'!$K$35+'Year Schedule'!$L$35)</f>
        <v>#VALUE!</v>
      </c>
      <c r="AI396" s="0" t="e">
        <f aca="true">MAX(0,AH396*(1+(_xlfn.NORM.INV(RAND(),Inputs!$D$39,Inputs!$C$39)))-'Year Schedule'!$K$36+'Year Schedule'!$L$36)</f>
        <v>#VALUE!</v>
      </c>
      <c r="AJ396" s="0" t="e">
        <f aca="true">MAX(0,AI396*(1+(_xlfn.NORM.INV(RAND(),Inputs!$D$39,Inputs!$C$39)))-'Year Schedule'!$K$37+'Year Schedule'!$L$37)</f>
        <v>#VALUE!</v>
      </c>
      <c r="AK396" s="0" t="e">
        <f aca="true">MAX(0,AJ396*(1+(_xlfn.NORM.INV(RAND(),Inputs!$D$39,Inputs!$C$39)))-'Year Schedule'!$K$38+'Year Schedule'!$L$38)</f>
        <v>#VALUE!</v>
      </c>
      <c r="AL396" s="0" t="e">
        <f aca="true">MAX(0,AK396*(1+(_xlfn.NORM.INV(RAND(),Inputs!$D$39,Inputs!$C$39)))-'Year Schedule'!$K$39+'Year Schedule'!$L$39)</f>
        <v>#VALUE!</v>
      </c>
      <c r="AM396" s="0" t="e">
        <f aca="true">MAX(0,AL396*(1+(_xlfn.NORM.INV(RAND(),Inputs!$D$39,Inputs!$C$39)))-'Year Schedule'!$K$40+'Year Schedule'!$L$40)</f>
        <v>#VALUE!</v>
      </c>
      <c r="AN396" s="0" t="e">
        <f aca="true">MAX(0,AM396*(1+(_xlfn.NORM.INV(RAND(),Inputs!$D$39,Inputs!$C$39)))-'Year Schedule'!$K$41+'Year Schedule'!$L$41)</f>
        <v>#VALUE!</v>
      </c>
      <c r="AO396" s="0" t="e">
        <f aca="true">MAX(0,AN396*(1+(_xlfn.NORM.INV(RAND(),Inputs!$D$39,Inputs!$C$39)))-'Year Schedule'!$K$42+'Year Schedule'!$L$42)</f>
        <v>#VALUE!</v>
      </c>
      <c r="AP396" s="0" t="e">
        <f aca="true">MAX(0,AO396*(1+(_xlfn.NORM.INV(RAND(),Inputs!$D$39,Inputs!$C$39)))-'Year Schedule'!$K$43+'Year Schedule'!$L$43)</f>
        <v>#VALUE!</v>
      </c>
      <c r="AQ396" s="0" t="e">
        <f aca="true">MAX(0,AP396*(1+(_xlfn.NORM.INV(RAND(),Inputs!$D$39,Inputs!$C$39)))-'Year Schedule'!$K$44+'Year Schedule'!$L$44)</f>
        <v>#VALUE!</v>
      </c>
      <c r="AR396" s="0" t="e">
        <f aca="true">MAX(0,AQ396*(1+(_xlfn.NORM.INV(RAND(),Inputs!$D$39,Inputs!$C$39)))-'Year Schedule'!$K$45+'Year Schedule'!$L$45)</f>
        <v>#VALUE!</v>
      </c>
      <c r="AS396" s="0" t="e">
        <f aca="true">MAX(0,AR396*(1+(_xlfn.NORM.INV(RAND(),Inputs!$D$39,Inputs!$C$39)))-'Year Schedule'!$K$46+'Year Schedule'!$L$46)</f>
        <v>#VALUE!</v>
      </c>
      <c r="AT396" s="0" t="e">
        <f aca="true">MAX(0,AS396*(1+(_xlfn.NORM.INV(RAND(),Inputs!$D$39,Inputs!$C$39)))-'Year Schedule'!$K$47+'Year Schedule'!$L$47)</f>
        <v>#VALUE!</v>
      </c>
      <c r="AU396" s="0" t="e">
        <f aca="true">MAX(0,AT396*(1+(_xlfn.NORM.INV(RAND(),Inputs!$D$39,Inputs!$C$39)))-'Year Schedule'!$K$48+'Year Schedule'!$L$48)</f>
        <v>#VALUE!</v>
      </c>
      <c r="AV396" s="0" t="e">
        <f aca="true">MAX(0,AU396*(1+(_xlfn.NORM.INV(RAND(),Inputs!$D$39,Inputs!$C$39)))-'Year Schedule'!$K$49+'Year Schedule'!$L$49)</f>
        <v>#VALUE!</v>
      </c>
      <c r="AW396" s="0" t="e">
        <f aca="true">MAX(0,AV396*(1+(_xlfn.NORM.INV(RAND(),Inputs!$D$39,Inputs!$C$39)))-'Year Schedule'!$K$50+'Year Schedule'!$L$50)</f>
        <v>#VALUE!</v>
      </c>
      <c r="AX396" s="0" t="e">
        <f aca="true">MAX(0,AW396*(1+(_xlfn.NORM.INV(RAND(),Inputs!$D$39,Inputs!$C$39)))-'Year Schedule'!$K$51+'Year Schedule'!$L$51)</f>
        <v>#VALUE!</v>
      </c>
      <c r="AY396" s="0" t="e">
        <f aca="true">MAX(0,AX396*(1+(_xlfn.NORM.INV(RAND(),Inputs!$D$39,Inputs!$C$39)))-'Year Schedule'!$K$52+'Year Schedule'!$L$52)</f>
        <v>#VALUE!</v>
      </c>
      <c r="AZ396" s="0" t="e">
        <f aca="true">MAX(0,AY396*(1+(_xlfn.NORM.INV(RAND(),Inputs!$D$39,Inputs!$C$39)))-'Year Schedule'!$K$53+'Year Schedule'!$L$53)</f>
        <v>#VALUE!</v>
      </c>
      <c r="BA396" s="0" t="e">
        <f aca="false">INDEX(C396:AZ396,1,Inputs!$C$6)</f>
        <v>#VALUE!</v>
      </c>
      <c r="BB396" s="0" t="n">
        <f aca="false">IFERROR(EXP(SUMPRODUCT(LN((C396:INDEX(C396:AZ396,1,Inputs!$C$6)+$C$1004:INDEX($C$1004:$AZ$1004,1,Inputs!$C$6))/B396:INDEX(B396:AY396,1,Inputs!$C$6)))/Inputs!$C$6)-1,-1)</f>
        <v>-1</v>
      </c>
    </row>
    <row r="397" customFormat="false" ht="15" hidden="false" customHeight="true" outlineLevel="0" collapsed="false">
      <c r="A397" s="0" t="n">
        <v>395</v>
      </c>
      <c r="B397" s="177" t="n">
        <f aca="false">Inputs!$C$38</f>
        <v>0</v>
      </c>
      <c r="C397" s="0" t="e">
        <f aca="true">MAX(0,B397*(1+(_xlfn.NORM.INV(RAND(),Inputs!$D$39,Inputs!$C$39)))-'Year Schedule'!$K$4+'Year Schedule'!$L$4)</f>
        <v>#VALUE!</v>
      </c>
      <c r="D397" s="0" t="e">
        <f aca="true">MAX(0,C397*(1+(_xlfn.NORM.INV(RAND(),Inputs!$D$39,Inputs!$C$39)))-'Year Schedule'!$K$5+'Year Schedule'!$L$5)</f>
        <v>#VALUE!</v>
      </c>
      <c r="E397" s="0" t="e">
        <f aca="true">MAX(0,D397*(1+(_xlfn.NORM.INV(RAND(),Inputs!$D$39,Inputs!$C$39)))-'Year Schedule'!$K$6+'Year Schedule'!$L$6)</f>
        <v>#VALUE!</v>
      </c>
      <c r="F397" s="0" t="e">
        <f aca="true">MAX(0,E397*(1+(_xlfn.NORM.INV(RAND(),Inputs!$D$39,Inputs!$C$39)))-'Year Schedule'!$K$7+'Year Schedule'!$L$7)</f>
        <v>#VALUE!</v>
      </c>
      <c r="G397" s="0" t="e">
        <f aca="true">MAX(0,F397*(1+(_xlfn.NORM.INV(RAND(),Inputs!$D$39,Inputs!$C$39)))-'Year Schedule'!$K$8+'Year Schedule'!$L$8)</f>
        <v>#VALUE!</v>
      </c>
      <c r="H397" s="0" t="e">
        <f aca="true">MAX(0,G397*(1+(_xlfn.NORM.INV(RAND(),Inputs!$D$39,Inputs!$C$39)))-'Year Schedule'!$K$9+'Year Schedule'!$L$9)</f>
        <v>#VALUE!</v>
      </c>
      <c r="I397" s="0" t="e">
        <f aca="true">MAX(0,H397*(1+(_xlfn.NORM.INV(RAND(),Inputs!$D$39,Inputs!$C$39)))-'Year Schedule'!$K$10+'Year Schedule'!$L$10)</f>
        <v>#VALUE!</v>
      </c>
      <c r="J397" s="0" t="e">
        <f aca="true">MAX(0,I397*(1+(_xlfn.NORM.INV(RAND(),Inputs!$D$39,Inputs!$C$39)))-'Year Schedule'!$K$11+'Year Schedule'!$L$11)</f>
        <v>#VALUE!</v>
      </c>
      <c r="K397" s="0" t="e">
        <f aca="true">MAX(0,J397*(1+(_xlfn.NORM.INV(RAND(),Inputs!$D$39,Inputs!$C$39)))-'Year Schedule'!$K$12+'Year Schedule'!$L$12)</f>
        <v>#VALUE!</v>
      </c>
      <c r="L397" s="0" t="e">
        <f aca="true">MAX(0,K397*(1+(_xlfn.NORM.INV(RAND(),Inputs!$D$39,Inputs!$C$39)))-'Year Schedule'!$K$13+'Year Schedule'!$L$13)</f>
        <v>#VALUE!</v>
      </c>
      <c r="M397" s="0" t="e">
        <f aca="true">MAX(0,L397*(1+(_xlfn.NORM.INV(RAND(),Inputs!$D$39,Inputs!$C$39)))-'Year Schedule'!$K$14+'Year Schedule'!$L$14)</f>
        <v>#VALUE!</v>
      </c>
      <c r="N397" s="0" t="e">
        <f aca="true">MAX(0,M397*(1+(_xlfn.NORM.INV(RAND(),Inputs!$D$39,Inputs!$C$39)))-'Year Schedule'!$K$15+'Year Schedule'!$L$15)</f>
        <v>#VALUE!</v>
      </c>
      <c r="O397" s="0" t="e">
        <f aca="true">MAX(0,N397*(1+(_xlfn.NORM.INV(RAND(),Inputs!$D$39,Inputs!$C$39)))-'Year Schedule'!$K$16+'Year Schedule'!$L$16)</f>
        <v>#VALUE!</v>
      </c>
      <c r="P397" s="0" t="e">
        <f aca="true">MAX(0,O397*(1+(_xlfn.NORM.INV(RAND(),Inputs!$D$39,Inputs!$C$39)))-'Year Schedule'!$K$17+'Year Schedule'!$L$17)</f>
        <v>#VALUE!</v>
      </c>
      <c r="Q397" s="0" t="e">
        <f aca="true">MAX(0,P397*(1+(_xlfn.NORM.INV(RAND(),Inputs!$D$39,Inputs!$C$39)))-'Year Schedule'!$K$18+'Year Schedule'!$L$18)</f>
        <v>#VALUE!</v>
      </c>
      <c r="R397" s="0" t="e">
        <f aca="true">MAX(0,Q397*(1+(_xlfn.NORM.INV(RAND(),Inputs!$D$39,Inputs!$C$39)))-'Year Schedule'!$K$19+'Year Schedule'!$L$19)</f>
        <v>#VALUE!</v>
      </c>
      <c r="S397" s="0" t="e">
        <f aca="true">MAX(0,R397*(1+(_xlfn.NORM.INV(RAND(),Inputs!$D$39,Inputs!$C$39)))-'Year Schedule'!$K$20+'Year Schedule'!$L$20)</f>
        <v>#VALUE!</v>
      </c>
      <c r="T397" s="0" t="e">
        <f aca="true">MAX(0,S397*(1+(_xlfn.NORM.INV(RAND(),Inputs!$D$39,Inputs!$C$39)))-'Year Schedule'!$K$21+'Year Schedule'!$L$21)</f>
        <v>#VALUE!</v>
      </c>
      <c r="U397" s="0" t="e">
        <f aca="true">MAX(0,T397*(1+(_xlfn.NORM.INV(RAND(),Inputs!$D$39,Inputs!$C$39)))-'Year Schedule'!$K$22+'Year Schedule'!$L$22)</f>
        <v>#VALUE!</v>
      </c>
      <c r="V397" s="0" t="e">
        <f aca="true">MAX(0,U397*(1+(_xlfn.NORM.INV(RAND(),Inputs!$D$39,Inputs!$C$39)))-'Year Schedule'!$K$23+'Year Schedule'!$L$23)</f>
        <v>#VALUE!</v>
      </c>
      <c r="W397" s="0" t="e">
        <f aca="true">MAX(0,V397*(1+(_xlfn.NORM.INV(RAND(),Inputs!$D$39,Inputs!$C$39)))-'Year Schedule'!$K$24+'Year Schedule'!$L$24)</f>
        <v>#VALUE!</v>
      </c>
      <c r="X397" s="0" t="e">
        <f aca="true">MAX(0,W397*(1+(_xlfn.NORM.INV(RAND(),Inputs!$D$39,Inputs!$C$39)))-'Year Schedule'!$K$25+'Year Schedule'!$L$25)</f>
        <v>#VALUE!</v>
      </c>
      <c r="Y397" s="0" t="e">
        <f aca="true">MAX(0,X397*(1+(_xlfn.NORM.INV(RAND(),Inputs!$D$39,Inputs!$C$39)))-'Year Schedule'!$K$26+'Year Schedule'!$L$26)</f>
        <v>#VALUE!</v>
      </c>
      <c r="Z397" s="0" t="e">
        <f aca="true">MAX(0,Y397*(1+(_xlfn.NORM.INV(RAND(),Inputs!$D$39,Inputs!$C$39)))-'Year Schedule'!$K$27+'Year Schedule'!$L$27)</f>
        <v>#VALUE!</v>
      </c>
      <c r="AA397" s="0" t="e">
        <f aca="true">MAX(0,Z397*(1+(_xlfn.NORM.INV(RAND(),Inputs!$D$39,Inputs!$C$39)))-'Year Schedule'!$K$28+'Year Schedule'!$L$28)</f>
        <v>#VALUE!</v>
      </c>
      <c r="AB397" s="0" t="e">
        <f aca="true">MAX(0,AA397*(1+(_xlfn.NORM.INV(RAND(),Inputs!$D$39,Inputs!$C$39)))-'Year Schedule'!$K$29+'Year Schedule'!$L$29)</f>
        <v>#VALUE!</v>
      </c>
      <c r="AC397" s="0" t="e">
        <f aca="true">MAX(0,AB397*(1+(_xlfn.NORM.INV(RAND(),Inputs!$D$39,Inputs!$C$39)))-'Year Schedule'!$K$30+'Year Schedule'!$L$30)</f>
        <v>#VALUE!</v>
      </c>
      <c r="AD397" s="0" t="e">
        <f aca="true">MAX(0,AC397*(1+(_xlfn.NORM.INV(RAND(),Inputs!$D$39,Inputs!$C$39)))-'Year Schedule'!$K$31+'Year Schedule'!$L$31)</f>
        <v>#VALUE!</v>
      </c>
      <c r="AE397" s="0" t="e">
        <f aca="true">MAX(0,AD397*(1+(_xlfn.NORM.INV(RAND(),Inputs!$D$39,Inputs!$C$39)))-'Year Schedule'!$K$32+'Year Schedule'!$L$32)</f>
        <v>#VALUE!</v>
      </c>
      <c r="AF397" s="0" t="e">
        <f aca="true">MAX(0,AE397*(1+(_xlfn.NORM.INV(RAND(),Inputs!$D$39,Inputs!$C$39)))-'Year Schedule'!$K$33+'Year Schedule'!$L$33)</f>
        <v>#VALUE!</v>
      </c>
      <c r="AG397" s="0" t="e">
        <f aca="true">MAX(0,AF397*(1+(_xlfn.NORM.INV(RAND(),Inputs!$D$39,Inputs!$C$39)))-'Year Schedule'!$K$34+'Year Schedule'!$L$34)</f>
        <v>#VALUE!</v>
      </c>
      <c r="AH397" s="0" t="e">
        <f aca="true">MAX(0,AG397*(1+(_xlfn.NORM.INV(RAND(),Inputs!$D$39,Inputs!$C$39)))-'Year Schedule'!$K$35+'Year Schedule'!$L$35)</f>
        <v>#VALUE!</v>
      </c>
      <c r="AI397" s="0" t="e">
        <f aca="true">MAX(0,AH397*(1+(_xlfn.NORM.INV(RAND(),Inputs!$D$39,Inputs!$C$39)))-'Year Schedule'!$K$36+'Year Schedule'!$L$36)</f>
        <v>#VALUE!</v>
      </c>
      <c r="AJ397" s="0" t="e">
        <f aca="true">MAX(0,AI397*(1+(_xlfn.NORM.INV(RAND(),Inputs!$D$39,Inputs!$C$39)))-'Year Schedule'!$K$37+'Year Schedule'!$L$37)</f>
        <v>#VALUE!</v>
      </c>
      <c r="AK397" s="0" t="e">
        <f aca="true">MAX(0,AJ397*(1+(_xlfn.NORM.INV(RAND(),Inputs!$D$39,Inputs!$C$39)))-'Year Schedule'!$K$38+'Year Schedule'!$L$38)</f>
        <v>#VALUE!</v>
      </c>
      <c r="AL397" s="0" t="e">
        <f aca="true">MAX(0,AK397*(1+(_xlfn.NORM.INV(RAND(),Inputs!$D$39,Inputs!$C$39)))-'Year Schedule'!$K$39+'Year Schedule'!$L$39)</f>
        <v>#VALUE!</v>
      </c>
      <c r="AM397" s="0" t="e">
        <f aca="true">MAX(0,AL397*(1+(_xlfn.NORM.INV(RAND(),Inputs!$D$39,Inputs!$C$39)))-'Year Schedule'!$K$40+'Year Schedule'!$L$40)</f>
        <v>#VALUE!</v>
      </c>
      <c r="AN397" s="0" t="e">
        <f aca="true">MAX(0,AM397*(1+(_xlfn.NORM.INV(RAND(),Inputs!$D$39,Inputs!$C$39)))-'Year Schedule'!$K$41+'Year Schedule'!$L$41)</f>
        <v>#VALUE!</v>
      </c>
      <c r="AO397" s="0" t="e">
        <f aca="true">MAX(0,AN397*(1+(_xlfn.NORM.INV(RAND(),Inputs!$D$39,Inputs!$C$39)))-'Year Schedule'!$K$42+'Year Schedule'!$L$42)</f>
        <v>#VALUE!</v>
      </c>
      <c r="AP397" s="0" t="e">
        <f aca="true">MAX(0,AO397*(1+(_xlfn.NORM.INV(RAND(),Inputs!$D$39,Inputs!$C$39)))-'Year Schedule'!$K$43+'Year Schedule'!$L$43)</f>
        <v>#VALUE!</v>
      </c>
      <c r="AQ397" s="0" t="e">
        <f aca="true">MAX(0,AP397*(1+(_xlfn.NORM.INV(RAND(),Inputs!$D$39,Inputs!$C$39)))-'Year Schedule'!$K$44+'Year Schedule'!$L$44)</f>
        <v>#VALUE!</v>
      </c>
      <c r="AR397" s="0" t="e">
        <f aca="true">MAX(0,AQ397*(1+(_xlfn.NORM.INV(RAND(),Inputs!$D$39,Inputs!$C$39)))-'Year Schedule'!$K$45+'Year Schedule'!$L$45)</f>
        <v>#VALUE!</v>
      </c>
      <c r="AS397" s="0" t="e">
        <f aca="true">MAX(0,AR397*(1+(_xlfn.NORM.INV(RAND(),Inputs!$D$39,Inputs!$C$39)))-'Year Schedule'!$K$46+'Year Schedule'!$L$46)</f>
        <v>#VALUE!</v>
      </c>
      <c r="AT397" s="0" t="e">
        <f aca="true">MAX(0,AS397*(1+(_xlfn.NORM.INV(RAND(),Inputs!$D$39,Inputs!$C$39)))-'Year Schedule'!$K$47+'Year Schedule'!$L$47)</f>
        <v>#VALUE!</v>
      </c>
      <c r="AU397" s="0" t="e">
        <f aca="true">MAX(0,AT397*(1+(_xlfn.NORM.INV(RAND(),Inputs!$D$39,Inputs!$C$39)))-'Year Schedule'!$K$48+'Year Schedule'!$L$48)</f>
        <v>#VALUE!</v>
      </c>
      <c r="AV397" s="0" t="e">
        <f aca="true">MAX(0,AU397*(1+(_xlfn.NORM.INV(RAND(),Inputs!$D$39,Inputs!$C$39)))-'Year Schedule'!$K$49+'Year Schedule'!$L$49)</f>
        <v>#VALUE!</v>
      </c>
      <c r="AW397" s="0" t="e">
        <f aca="true">MAX(0,AV397*(1+(_xlfn.NORM.INV(RAND(),Inputs!$D$39,Inputs!$C$39)))-'Year Schedule'!$K$50+'Year Schedule'!$L$50)</f>
        <v>#VALUE!</v>
      </c>
      <c r="AX397" s="0" t="e">
        <f aca="true">MAX(0,AW397*(1+(_xlfn.NORM.INV(RAND(),Inputs!$D$39,Inputs!$C$39)))-'Year Schedule'!$K$51+'Year Schedule'!$L$51)</f>
        <v>#VALUE!</v>
      </c>
      <c r="AY397" s="0" t="e">
        <f aca="true">MAX(0,AX397*(1+(_xlfn.NORM.INV(RAND(),Inputs!$D$39,Inputs!$C$39)))-'Year Schedule'!$K$52+'Year Schedule'!$L$52)</f>
        <v>#VALUE!</v>
      </c>
      <c r="AZ397" s="0" t="e">
        <f aca="true">MAX(0,AY397*(1+(_xlfn.NORM.INV(RAND(),Inputs!$D$39,Inputs!$C$39)))-'Year Schedule'!$K$53+'Year Schedule'!$L$53)</f>
        <v>#VALUE!</v>
      </c>
      <c r="BA397" s="0" t="e">
        <f aca="false">INDEX(C397:AZ397,1,Inputs!$C$6)</f>
        <v>#VALUE!</v>
      </c>
      <c r="BB397" s="0" t="n">
        <f aca="false">IFERROR(EXP(SUMPRODUCT(LN((C397:INDEX(C397:AZ397,1,Inputs!$C$6)+$C$1004:INDEX($C$1004:$AZ$1004,1,Inputs!$C$6))/B397:INDEX(B397:AY397,1,Inputs!$C$6)))/Inputs!$C$6)-1,-1)</f>
        <v>-1</v>
      </c>
    </row>
    <row r="398" customFormat="false" ht="15" hidden="false" customHeight="true" outlineLevel="0" collapsed="false">
      <c r="A398" s="0" t="n">
        <v>396</v>
      </c>
      <c r="B398" s="177" t="n">
        <f aca="false">Inputs!$C$38</f>
        <v>0</v>
      </c>
      <c r="C398" s="0" t="e">
        <f aca="true">MAX(0,B398*(1+(_xlfn.NORM.INV(RAND(),Inputs!$D$39,Inputs!$C$39)))-'Year Schedule'!$K$4+'Year Schedule'!$L$4)</f>
        <v>#VALUE!</v>
      </c>
      <c r="D398" s="0" t="e">
        <f aca="true">MAX(0,C398*(1+(_xlfn.NORM.INV(RAND(),Inputs!$D$39,Inputs!$C$39)))-'Year Schedule'!$K$5+'Year Schedule'!$L$5)</f>
        <v>#VALUE!</v>
      </c>
      <c r="E398" s="0" t="e">
        <f aca="true">MAX(0,D398*(1+(_xlfn.NORM.INV(RAND(),Inputs!$D$39,Inputs!$C$39)))-'Year Schedule'!$K$6+'Year Schedule'!$L$6)</f>
        <v>#VALUE!</v>
      </c>
      <c r="F398" s="0" t="e">
        <f aca="true">MAX(0,E398*(1+(_xlfn.NORM.INV(RAND(),Inputs!$D$39,Inputs!$C$39)))-'Year Schedule'!$K$7+'Year Schedule'!$L$7)</f>
        <v>#VALUE!</v>
      </c>
      <c r="G398" s="0" t="e">
        <f aca="true">MAX(0,F398*(1+(_xlfn.NORM.INV(RAND(),Inputs!$D$39,Inputs!$C$39)))-'Year Schedule'!$K$8+'Year Schedule'!$L$8)</f>
        <v>#VALUE!</v>
      </c>
      <c r="H398" s="0" t="e">
        <f aca="true">MAX(0,G398*(1+(_xlfn.NORM.INV(RAND(),Inputs!$D$39,Inputs!$C$39)))-'Year Schedule'!$K$9+'Year Schedule'!$L$9)</f>
        <v>#VALUE!</v>
      </c>
      <c r="I398" s="0" t="e">
        <f aca="true">MAX(0,H398*(1+(_xlfn.NORM.INV(RAND(),Inputs!$D$39,Inputs!$C$39)))-'Year Schedule'!$K$10+'Year Schedule'!$L$10)</f>
        <v>#VALUE!</v>
      </c>
      <c r="J398" s="0" t="e">
        <f aca="true">MAX(0,I398*(1+(_xlfn.NORM.INV(RAND(),Inputs!$D$39,Inputs!$C$39)))-'Year Schedule'!$K$11+'Year Schedule'!$L$11)</f>
        <v>#VALUE!</v>
      </c>
      <c r="K398" s="0" t="e">
        <f aca="true">MAX(0,J398*(1+(_xlfn.NORM.INV(RAND(),Inputs!$D$39,Inputs!$C$39)))-'Year Schedule'!$K$12+'Year Schedule'!$L$12)</f>
        <v>#VALUE!</v>
      </c>
      <c r="L398" s="0" t="e">
        <f aca="true">MAX(0,K398*(1+(_xlfn.NORM.INV(RAND(),Inputs!$D$39,Inputs!$C$39)))-'Year Schedule'!$K$13+'Year Schedule'!$L$13)</f>
        <v>#VALUE!</v>
      </c>
      <c r="M398" s="0" t="e">
        <f aca="true">MAX(0,L398*(1+(_xlfn.NORM.INV(RAND(),Inputs!$D$39,Inputs!$C$39)))-'Year Schedule'!$K$14+'Year Schedule'!$L$14)</f>
        <v>#VALUE!</v>
      </c>
      <c r="N398" s="0" t="e">
        <f aca="true">MAX(0,M398*(1+(_xlfn.NORM.INV(RAND(),Inputs!$D$39,Inputs!$C$39)))-'Year Schedule'!$K$15+'Year Schedule'!$L$15)</f>
        <v>#VALUE!</v>
      </c>
      <c r="O398" s="0" t="e">
        <f aca="true">MAX(0,N398*(1+(_xlfn.NORM.INV(RAND(),Inputs!$D$39,Inputs!$C$39)))-'Year Schedule'!$K$16+'Year Schedule'!$L$16)</f>
        <v>#VALUE!</v>
      </c>
      <c r="P398" s="0" t="e">
        <f aca="true">MAX(0,O398*(1+(_xlfn.NORM.INV(RAND(),Inputs!$D$39,Inputs!$C$39)))-'Year Schedule'!$K$17+'Year Schedule'!$L$17)</f>
        <v>#VALUE!</v>
      </c>
      <c r="Q398" s="0" t="e">
        <f aca="true">MAX(0,P398*(1+(_xlfn.NORM.INV(RAND(),Inputs!$D$39,Inputs!$C$39)))-'Year Schedule'!$K$18+'Year Schedule'!$L$18)</f>
        <v>#VALUE!</v>
      </c>
      <c r="R398" s="0" t="e">
        <f aca="true">MAX(0,Q398*(1+(_xlfn.NORM.INV(RAND(),Inputs!$D$39,Inputs!$C$39)))-'Year Schedule'!$K$19+'Year Schedule'!$L$19)</f>
        <v>#VALUE!</v>
      </c>
      <c r="S398" s="0" t="e">
        <f aca="true">MAX(0,R398*(1+(_xlfn.NORM.INV(RAND(),Inputs!$D$39,Inputs!$C$39)))-'Year Schedule'!$K$20+'Year Schedule'!$L$20)</f>
        <v>#VALUE!</v>
      </c>
      <c r="T398" s="0" t="e">
        <f aca="true">MAX(0,S398*(1+(_xlfn.NORM.INV(RAND(),Inputs!$D$39,Inputs!$C$39)))-'Year Schedule'!$K$21+'Year Schedule'!$L$21)</f>
        <v>#VALUE!</v>
      </c>
      <c r="U398" s="0" t="e">
        <f aca="true">MAX(0,T398*(1+(_xlfn.NORM.INV(RAND(),Inputs!$D$39,Inputs!$C$39)))-'Year Schedule'!$K$22+'Year Schedule'!$L$22)</f>
        <v>#VALUE!</v>
      </c>
      <c r="V398" s="0" t="e">
        <f aca="true">MAX(0,U398*(1+(_xlfn.NORM.INV(RAND(),Inputs!$D$39,Inputs!$C$39)))-'Year Schedule'!$K$23+'Year Schedule'!$L$23)</f>
        <v>#VALUE!</v>
      </c>
      <c r="W398" s="0" t="e">
        <f aca="true">MAX(0,V398*(1+(_xlfn.NORM.INV(RAND(),Inputs!$D$39,Inputs!$C$39)))-'Year Schedule'!$K$24+'Year Schedule'!$L$24)</f>
        <v>#VALUE!</v>
      </c>
      <c r="X398" s="0" t="e">
        <f aca="true">MAX(0,W398*(1+(_xlfn.NORM.INV(RAND(),Inputs!$D$39,Inputs!$C$39)))-'Year Schedule'!$K$25+'Year Schedule'!$L$25)</f>
        <v>#VALUE!</v>
      </c>
      <c r="Y398" s="0" t="e">
        <f aca="true">MAX(0,X398*(1+(_xlfn.NORM.INV(RAND(),Inputs!$D$39,Inputs!$C$39)))-'Year Schedule'!$K$26+'Year Schedule'!$L$26)</f>
        <v>#VALUE!</v>
      </c>
      <c r="Z398" s="0" t="e">
        <f aca="true">MAX(0,Y398*(1+(_xlfn.NORM.INV(RAND(),Inputs!$D$39,Inputs!$C$39)))-'Year Schedule'!$K$27+'Year Schedule'!$L$27)</f>
        <v>#VALUE!</v>
      </c>
      <c r="AA398" s="0" t="e">
        <f aca="true">MAX(0,Z398*(1+(_xlfn.NORM.INV(RAND(),Inputs!$D$39,Inputs!$C$39)))-'Year Schedule'!$K$28+'Year Schedule'!$L$28)</f>
        <v>#VALUE!</v>
      </c>
      <c r="AB398" s="0" t="e">
        <f aca="true">MAX(0,AA398*(1+(_xlfn.NORM.INV(RAND(),Inputs!$D$39,Inputs!$C$39)))-'Year Schedule'!$K$29+'Year Schedule'!$L$29)</f>
        <v>#VALUE!</v>
      </c>
      <c r="AC398" s="0" t="e">
        <f aca="true">MAX(0,AB398*(1+(_xlfn.NORM.INV(RAND(),Inputs!$D$39,Inputs!$C$39)))-'Year Schedule'!$K$30+'Year Schedule'!$L$30)</f>
        <v>#VALUE!</v>
      </c>
      <c r="AD398" s="0" t="e">
        <f aca="true">MAX(0,AC398*(1+(_xlfn.NORM.INV(RAND(),Inputs!$D$39,Inputs!$C$39)))-'Year Schedule'!$K$31+'Year Schedule'!$L$31)</f>
        <v>#VALUE!</v>
      </c>
      <c r="AE398" s="0" t="e">
        <f aca="true">MAX(0,AD398*(1+(_xlfn.NORM.INV(RAND(),Inputs!$D$39,Inputs!$C$39)))-'Year Schedule'!$K$32+'Year Schedule'!$L$32)</f>
        <v>#VALUE!</v>
      </c>
      <c r="AF398" s="0" t="e">
        <f aca="true">MAX(0,AE398*(1+(_xlfn.NORM.INV(RAND(),Inputs!$D$39,Inputs!$C$39)))-'Year Schedule'!$K$33+'Year Schedule'!$L$33)</f>
        <v>#VALUE!</v>
      </c>
      <c r="AG398" s="0" t="e">
        <f aca="true">MAX(0,AF398*(1+(_xlfn.NORM.INV(RAND(),Inputs!$D$39,Inputs!$C$39)))-'Year Schedule'!$K$34+'Year Schedule'!$L$34)</f>
        <v>#VALUE!</v>
      </c>
      <c r="AH398" s="0" t="e">
        <f aca="true">MAX(0,AG398*(1+(_xlfn.NORM.INV(RAND(),Inputs!$D$39,Inputs!$C$39)))-'Year Schedule'!$K$35+'Year Schedule'!$L$35)</f>
        <v>#VALUE!</v>
      </c>
      <c r="AI398" s="0" t="e">
        <f aca="true">MAX(0,AH398*(1+(_xlfn.NORM.INV(RAND(),Inputs!$D$39,Inputs!$C$39)))-'Year Schedule'!$K$36+'Year Schedule'!$L$36)</f>
        <v>#VALUE!</v>
      </c>
      <c r="AJ398" s="0" t="e">
        <f aca="true">MAX(0,AI398*(1+(_xlfn.NORM.INV(RAND(),Inputs!$D$39,Inputs!$C$39)))-'Year Schedule'!$K$37+'Year Schedule'!$L$37)</f>
        <v>#VALUE!</v>
      </c>
      <c r="AK398" s="0" t="e">
        <f aca="true">MAX(0,AJ398*(1+(_xlfn.NORM.INV(RAND(),Inputs!$D$39,Inputs!$C$39)))-'Year Schedule'!$K$38+'Year Schedule'!$L$38)</f>
        <v>#VALUE!</v>
      </c>
      <c r="AL398" s="0" t="e">
        <f aca="true">MAX(0,AK398*(1+(_xlfn.NORM.INV(RAND(),Inputs!$D$39,Inputs!$C$39)))-'Year Schedule'!$K$39+'Year Schedule'!$L$39)</f>
        <v>#VALUE!</v>
      </c>
      <c r="AM398" s="0" t="e">
        <f aca="true">MAX(0,AL398*(1+(_xlfn.NORM.INV(RAND(),Inputs!$D$39,Inputs!$C$39)))-'Year Schedule'!$K$40+'Year Schedule'!$L$40)</f>
        <v>#VALUE!</v>
      </c>
      <c r="AN398" s="0" t="e">
        <f aca="true">MAX(0,AM398*(1+(_xlfn.NORM.INV(RAND(),Inputs!$D$39,Inputs!$C$39)))-'Year Schedule'!$K$41+'Year Schedule'!$L$41)</f>
        <v>#VALUE!</v>
      </c>
      <c r="AO398" s="0" t="e">
        <f aca="true">MAX(0,AN398*(1+(_xlfn.NORM.INV(RAND(),Inputs!$D$39,Inputs!$C$39)))-'Year Schedule'!$K$42+'Year Schedule'!$L$42)</f>
        <v>#VALUE!</v>
      </c>
      <c r="AP398" s="0" t="e">
        <f aca="true">MAX(0,AO398*(1+(_xlfn.NORM.INV(RAND(),Inputs!$D$39,Inputs!$C$39)))-'Year Schedule'!$K$43+'Year Schedule'!$L$43)</f>
        <v>#VALUE!</v>
      </c>
      <c r="AQ398" s="0" t="e">
        <f aca="true">MAX(0,AP398*(1+(_xlfn.NORM.INV(RAND(),Inputs!$D$39,Inputs!$C$39)))-'Year Schedule'!$K$44+'Year Schedule'!$L$44)</f>
        <v>#VALUE!</v>
      </c>
      <c r="AR398" s="0" t="e">
        <f aca="true">MAX(0,AQ398*(1+(_xlfn.NORM.INV(RAND(),Inputs!$D$39,Inputs!$C$39)))-'Year Schedule'!$K$45+'Year Schedule'!$L$45)</f>
        <v>#VALUE!</v>
      </c>
      <c r="AS398" s="0" t="e">
        <f aca="true">MAX(0,AR398*(1+(_xlfn.NORM.INV(RAND(),Inputs!$D$39,Inputs!$C$39)))-'Year Schedule'!$K$46+'Year Schedule'!$L$46)</f>
        <v>#VALUE!</v>
      </c>
      <c r="AT398" s="0" t="e">
        <f aca="true">MAX(0,AS398*(1+(_xlfn.NORM.INV(RAND(),Inputs!$D$39,Inputs!$C$39)))-'Year Schedule'!$K$47+'Year Schedule'!$L$47)</f>
        <v>#VALUE!</v>
      </c>
      <c r="AU398" s="0" t="e">
        <f aca="true">MAX(0,AT398*(1+(_xlfn.NORM.INV(RAND(),Inputs!$D$39,Inputs!$C$39)))-'Year Schedule'!$K$48+'Year Schedule'!$L$48)</f>
        <v>#VALUE!</v>
      </c>
      <c r="AV398" s="0" t="e">
        <f aca="true">MAX(0,AU398*(1+(_xlfn.NORM.INV(RAND(),Inputs!$D$39,Inputs!$C$39)))-'Year Schedule'!$K$49+'Year Schedule'!$L$49)</f>
        <v>#VALUE!</v>
      </c>
      <c r="AW398" s="0" t="e">
        <f aca="true">MAX(0,AV398*(1+(_xlfn.NORM.INV(RAND(),Inputs!$D$39,Inputs!$C$39)))-'Year Schedule'!$K$50+'Year Schedule'!$L$50)</f>
        <v>#VALUE!</v>
      </c>
      <c r="AX398" s="0" t="e">
        <f aca="true">MAX(0,AW398*(1+(_xlfn.NORM.INV(RAND(),Inputs!$D$39,Inputs!$C$39)))-'Year Schedule'!$K$51+'Year Schedule'!$L$51)</f>
        <v>#VALUE!</v>
      </c>
      <c r="AY398" s="0" t="e">
        <f aca="true">MAX(0,AX398*(1+(_xlfn.NORM.INV(RAND(),Inputs!$D$39,Inputs!$C$39)))-'Year Schedule'!$K$52+'Year Schedule'!$L$52)</f>
        <v>#VALUE!</v>
      </c>
      <c r="AZ398" s="0" t="e">
        <f aca="true">MAX(0,AY398*(1+(_xlfn.NORM.INV(RAND(),Inputs!$D$39,Inputs!$C$39)))-'Year Schedule'!$K$53+'Year Schedule'!$L$53)</f>
        <v>#VALUE!</v>
      </c>
      <c r="BA398" s="0" t="e">
        <f aca="false">INDEX(C398:AZ398,1,Inputs!$C$6)</f>
        <v>#VALUE!</v>
      </c>
      <c r="BB398" s="0" t="n">
        <f aca="false">IFERROR(EXP(SUMPRODUCT(LN((C398:INDEX(C398:AZ398,1,Inputs!$C$6)+$C$1004:INDEX($C$1004:$AZ$1004,1,Inputs!$C$6))/B398:INDEX(B398:AY398,1,Inputs!$C$6)))/Inputs!$C$6)-1,-1)</f>
        <v>-1</v>
      </c>
    </row>
    <row r="399" customFormat="false" ht="15" hidden="false" customHeight="true" outlineLevel="0" collapsed="false">
      <c r="A399" s="0" t="n">
        <v>397</v>
      </c>
      <c r="B399" s="177" t="n">
        <f aca="false">Inputs!$C$38</f>
        <v>0</v>
      </c>
      <c r="C399" s="0" t="e">
        <f aca="true">MAX(0,B399*(1+(_xlfn.NORM.INV(RAND(),Inputs!$D$39,Inputs!$C$39)))-'Year Schedule'!$K$4+'Year Schedule'!$L$4)</f>
        <v>#VALUE!</v>
      </c>
      <c r="D399" s="0" t="e">
        <f aca="true">MAX(0,C399*(1+(_xlfn.NORM.INV(RAND(),Inputs!$D$39,Inputs!$C$39)))-'Year Schedule'!$K$5+'Year Schedule'!$L$5)</f>
        <v>#VALUE!</v>
      </c>
      <c r="E399" s="0" t="e">
        <f aca="true">MAX(0,D399*(1+(_xlfn.NORM.INV(RAND(),Inputs!$D$39,Inputs!$C$39)))-'Year Schedule'!$K$6+'Year Schedule'!$L$6)</f>
        <v>#VALUE!</v>
      </c>
      <c r="F399" s="0" t="e">
        <f aca="true">MAX(0,E399*(1+(_xlfn.NORM.INV(RAND(),Inputs!$D$39,Inputs!$C$39)))-'Year Schedule'!$K$7+'Year Schedule'!$L$7)</f>
        <v>#VALUE!</v>
      </c>
      <c r="G399" s="0" t="e">
        <f aca="true">MAX(0,F399*(1+(_xlfn.NORM.INV(RAND(),Inputs!$D$39,Inputs!$C$39)))-'Year Schedule'!$K$8+'Year Schedule'!$L$8)</f>
        <v>#VALUE!</v>
      </c>
      <c r="H399" s="0" t="e">
        <f aca="true">MAX(0,G399*(1+(_xlfn.NORM.INV(RAND(),Inputs!$D$39,Inputs!$C$39)))-'Year Schedule'!$K$9+'Year Schedule'!$L$9)</f>
        <v>#VALUE!</v>
      </c>
      <c r="I399" s="0" t="e">
        <f aca="true">MAX(0,H399*(1+(_xlfn.NORM.INV(RAND(),Inputs!$D$39,Inputs!$C$39)))-'Year Schedule'!$K$10+'Year Schedule'!$L$10)</f>
        <v>#VALUE!</v>
      </c>
      <c r="J399" s="0" t="e">
        <f aca="true">MAX(0,I399*(1+(_xlfn.NORM.INV(RAND(),Inputs!$D$39,Inputs!$C$39)))-'Year Schedule'!$K$11+'Year Schedule'!$L$11)</f>
        <v>#VALUE!</v>
      </c>
      <c r="K399" s="0" t="e">
        <f aca="true">MAX(0,J399*(1+(_xlfn.NORM.INV(RAND(),Inputs!$D$39,Inputs!$C$39)))-'Year Schedule'!$K$12+'Year Schedule'!$L$12)</f>
        <v>#VALUE!</v>
      </c>
      <c r="L399" s="0" t="e">
        <f aca="true">MAX(0,K399*(1+(_xlfn.NORM.INV(RAND(),Inputs!$D$39,Inputs!$C$39)))-'Year Schedule'!$K$13+'Year Schedule'!$L$13)</f>
        <v>#VALUE!</v>
      </c>
      <c r="M399" s="0" t="e">
        <f aca="true">MAX(0,L399*(1+(_xlfn.NORM.INV(RAND(),Inputs!$D$39,Inputs!$C$39)))-'Year Schedule'!$K$14+'Year Schedule'!$L$14)</f>
        <v>#VALUE!</v>
      </c>
      <c r="N399" s="0" t="e">
        <f aca="true">MAX(0,M399*(1+(_xlfn.NORM.INV(RAND(),Inputs!$D$39,Inputs!$C$39)))-'Year Schedule'!$K$15+'Year Schedule'!$L$15)</f>
        <v>#VALUE!</v>
      </c>
      <c r="O399" s="0" t="e">
        <f aca="true">MAX(0,N399*(1+(_xlfn.NORM.INV(RAND(),Inputs!$D$39,Inputs!$C$39)))-'Year Schedule'!$K$16+'Year Schedule'!$L$16)</f>
        <v>#VALUE!</v>
      </c>
      <c r="P399" s="0" t="e">
        <f aca="true">MAX(0,O399*(1+(_xlfn.NORM.INV(RAND(),Inputs!$D$39,Inputs!$C$39)))-'Year Schedule'!$K$17+'Year Schedule'!$L$17)</f>
        <v>#VALUE!</v>
      </c>
      <c r="Q399" s="0" t="e">
        <f aca="true">MAX(0,P399*(1+(_xlfn.NORM.INV(RAND(),Inputs!$D$39,Inputs!$C$39)))-'Year Schedule'!$K$18+'Year Schedule'!$L$18)</f>
        <v>#VALUE!</v>
      </c>
      <c r="R399" s="0" t="e">
        <f aca="true">MAX(0,Q399*(1+(_xlfn.NORM.INV(RAND(),Inputs!$D$39,Inputs!$C$39)))-'Year Schedule'!$K$19+'Year Schedule'!$L$19)</f>
        <v>#VALUE!</v>
      </c>
      <c r="S399" s="0" t="e">
        <f aca="true">MAX(0,R399*(1+(_xlfn.NORM.INV(RAND(),Inputs!$D$39,Inputs!$C$39)))-'Year Schedule'!$K$20+'Year Schedule'!$L$20)</f>
        <v>#VALUE!</v>
      </c>
      <c r="T399" s="0" t="e">
        <f aca="true">MAX(0,S399*(1+(_xlfn.NORM.INV(RAND(),Inputs!$D$39,Inputs!$C$39)))-'Year Schedule'!$K$21+'Year Schedule'!$L$21)</f>
        <v>#VALUE!</v>
      </c>
      <c r="U399" s="0" t="e">
        <f aca="true">MAX(0,T399*(1+(_xlfn.NORM.INV(RAND(),Inputs!$D$39,Inputs!$C$39)))-'Year Schedule'!$K$22+'Year Schedule'!$L$22)</f>
        <v>#VALUE!</v>
      </c>
      <c r="V399" s="0" t="e">
        <f aca="true">MAX(0,U399*(1+(_xlfn.NORM.INV(RAND(),Inputs!$D$39,Inputs!$C$39)))-'Year Schedule'!$K$23+'Year Schedule'!$L$23)</f>
        <v>#VALUE!</v>
      </c>
      <c r="W399" s="0" t="e">
        <f aca="true">MAX(0,V399*(1+(_xlfn.NORM.INV(RAND(),Inputs!$D$39,Inputs!$C$39)))-'Year Schedule'!$K$24+'Year Schedule'!$L$24)</f>
        <v>#VALUE!</v>
      </c>
      <c r="X399" s="0" t="e">
        <f aca="true">MAX(0,W399*(1+(_xlfn.NORM.INV(RAND(),Inputs!$D$39,Inputs!$C$39)))-'Year Schedule'!$K$25+'Year Schedule'!$L$25)</f>
        <v>#VALUE!</v>
      </c>
      <c r="Y399" s="0" t="e">
        <f aca="true">MAX(0,X399*(1+(_xlfn.NORM.INV(RAND(),Inputs!$D$39,Inputs!$C$39)))-'Year Schedule'!$K$26+'Year Schedule'!$L$26)</f>
        <v>#VALUE!</v>
      </c>
      <c r="Z399" s="0" t="e">
        <f aca="true">MAX(0,Y399*(1+(_xlfn.NORM.INV(RAND(),Inputs!$D$39,Inputs!$C$39)))-'Year Schedule'!$K$27+'Year Schedule'!$L$27)</f>
        <v>#VALUE!</v>
      </c>
      <c r="AA399" s="0" t="e">
        <f aca="true">MAX(0,Z399*(1+(_xlfn.NORM.INV(RAND(),Inputs!$D$39,Inputs!$C$39)))-'Year Schedule'!$K$28+'Year Schedule'!$L$28)</f>
        <v>#VALUE!</v>
      </c>
      <c r="AB399" s="0" t="e">
        <f aca="true">MAX(0,AA399*(1+(_xlfn.NORM.INV(RAND(),Inputs!$D$39,Inputs!$C$39)))-'Year Schedule'!$K$29+'Year Schedule'!$L$29)</f>
        <v>#VALUE!</v>
      </c>
      <c r="AC399" s="0" t="e">
        <f aca="true">MAX(0,AB399*(1+(_xlfn.NORM.INV(RAND(),Inputs!$D$39,Inputs!$C$39)))-'Year Schedule'!$K$30+'Year Schedule'!$L$30)</f>
        <v>#VALUE!</v>
      </c>
      <c r="AD399" s="0" t="e">
        <f aca="true">MAX(0,AC399*(1+(_xlfn.NORM.INV(RAND(),Inputs!$D$39,Inputs!$C$39)))-'Year Schedule'!$K$31+'Year Schedule'!$L$31)</f>
        <v>#VALUE!</v>
      </c>
      <c r="AE399" s="0" t="e">
        <f aca="true">MAX(0,AD399*(1+(_xlfn.NORM.INV(RAND(),Inputs!$D$39,Inputs!$C$39)))-'Year Schedule'!$K$32+'Year Schedule'!$L$32)</f>
        <v>#VALUE!</v>
      </c>
      <c r="AF399" s="0" t="e">
        <f aca="true">MAX(0,AE399*(1+(_xlfn.NORM.INV(RAND(),Inputs!$D$39,Inputs!$C$39)))-'Year Schedule'!$K$33+'Year Schedule'!$L$33)</f>
        <v>#VALUE!</v>
      </c>
      <c r="AG399" s="0" t="e">
        <f aca="true">MAX(0,AF399*(1+(_xlfn.NORM.INV(RAND(),Inputs!$D$39,Inputs!$C$39)))-'Year Schedule'!$K$34+'Year Schedule'!$L$34)</f>
        <v>#VALUE!</v>
      </c>
      <c r="AH399" s="0" t="e">
        <f aca="true">MAX(0,AG399*(1+(_xlfn.NORM.INV(RAND(),Inputs!$D$39,Inputs!$C$39)))-'Year Schedule'!$K$35+'Year Schedule'!$L$35)</f>
        <v>#VALUE!</v>
      </c>
      <c r="AI399" s="0" t="e">
        <f aca="true">MAX(0,AH399*(1+(_xlfn.NORM.INV(RAND(),Inputs!$D$39,Inputs!$C$39)))-'Year Schedule'!$K$36+'Year Schedule'!$L$36)</f>
        <v>#VALUE!</v>
      </c>
      <c r="AJ399" s="0" t="e">
        <f aca="true">MAX(0,AI399*(1+(_xlfn.NORM.INV(RAND(),Inputs!$D$39,Inputs!$C$39)))-'Year Schedule'!$K$37+'Year Schedule'!$L$37)</f>
        <v>#VALUE!</v>
      </c>
      <c r="AK399" s="0" t="e">
        <f aca="true">MAX(0,AJ399*(1+(_xlfn.NORM.INV(RAND(),Inputs!$D$39,Inputs!$C$39)))-'Year Schedule'!$K$38+'Year Schedule'!$L$38)</f>
        <v>#VALUE!</v>
      </c>
      <c r="AL399" s="0" t="e">
        <f aca="true">MAX(0,AK399*(1+(_xlfn.NORM.INV(RAND(),Inputs!$D$39,Inputs!$C$39)))-'Year Schedule'!$K$39+'Year Schedule'!$L$39)</f>
        <v>#VALUE!</v>
      </c>
      <c r="AM399" s="0" t="e">
        <f aca="true">MAX(0,AL399*(1+(_xlfn.NORM.INV(RAND(),Inputs!$D$39,Inputs!$C$39)))-'Year Schedule'!$K$40+'Year Schedule'!$L$40)</f>
        <v>#VALUE!</v>
      </c>
      <c r="AN399" s="0" t="e">
        <f aca="true">MAX(0,AM399*(1+(_xlfn.NORM.INV(RAND(),Inputs!$D$39,Inputs!$C$39)))-'Year Schedule'!$K$41+'Year Schedule'!$L$41)</f>
        <v>#VALUE!</v>
      </c>
      <c r="AO399" s="0" t="e">
        <f aca="true">MAX(0,AN399*(1+(_xlfn.NORM.INV(RAND(),Inputs!$D$39,Inputs!$C$39)))-'Year Schedule'!$K$42+'Year Schedule'!$L$42)</f>
        <v>#VALUE!</v>
      </c>
      <c r="AP399" s="0" t="e">
        <f aca="true">MAX(0,AO399*(1+(_xlfn.NORM.INV(RAND(),Inputs!$D$39,Inputs!$C$39)))-'Year Schedule'!$K$43+'Year Schedule'!$L$43)</f>
        <v>#VALUE!</v>
      </c>
      <c r="AQ399" s="0" t="e">
        <f aca="true">MAX(0,AP399*(1+(_xlfn.NORM.INV(RAND(),Inputs!$D$39,Inputs!$C$39)))-'Year Schedule'!$K$44+'Year Schedule'!$L$44)</f>
        <v>#VALUE!</v>
      </c>
      <c r="AR399" s="0" t="e">
        <f aca="true">MAX(0,AQ399*(1+(_xlfn.NORM.INV(RAND(),Inputs!$D$39,Inputs!$C$39)))-'Year Schedule'!$K$45+'Year Schedule'!$L$45)</f>
        <v>#VALUE!</v>
      </c>
      <c r="AS399" s="0" t="e">
        <f aca="true">MAX(0,AR399*(1+(_xlfn.NORM.INV(RAND(),Inputs!$D$39,Inputs!$C$39)))-'Year Schedule'!$K$46+'Year Schedule'!$L$46)</f>
        <v>#VALUE!</v>
      </c>
      <c r="AT399" s="0" t="e">
        <f aca="true">MAX(0,AS399*(1+(_xlfn.NORM.INV(RAND(),Inputs!$D$39,Inputs!$C$39)))-'Year Schedule'!$K$47+'Year Schedule'!$L$47)</f>
        <v>#VALUE!</v>
      </c>
      <c r="AU399" s="0" t="e">
        <f aca="true">MAX(0,AT399*(1+(_xlfn.NORM.INV(RAND(),Inputs!$D$39,Inputs!$C$39)))-'Year Schedule'!$K$48+'Year Schedule'!$L$48)</f>
        <v>#VALUE!</v>
      </c>
      <c r="AV399" s="0" t="e">
        <f aca="true">MAX(0,AU399*(1+(_xlfn.NORM.INV(RAND(),Inputs!$D$39,Inputs!$C$39)))-'Year Schedule'!$K$49+'Year Schedule'!$L$49)</f>
        <v>#VALUE!</v>
      </c>
      <c r="AW399" s="0" t="e">
        <f aca="true">MAX(0,AV399*(1+(_xlfn.NORM.INV(RAND(),Inputs!$D$39,Inputs!$C$39)))-'Year Schedule'!$K$50+'Year Schedule'!$L$50)</f>
        <v>#VALUE!</v>
      </c>
      <c r="AX399" s="0" t="e">
        <f aca="true">MAX(0,AW399*(1+(_xlfn.NORM.INV(RAND(),Inputs!$D$39,Inputs!$C$39)))-'Year Schedule'!$K$51+'Year Schedule'!$L$51)</f>
        <v>#VALUE!</v>
      </c>
      <c r="AY399" s="0" t="e">
        <f aca="true">MAX(0,AX399*(1+(_xlfn.NORM.INV(RAND(),Inputs!$D$39,Inputs!$C$39)))-'Year Schedule'!$K$52+'Year Schedule'!$L$52)</f>
        <v>#VALUE!</v>
      </c>
      <c r="AZ399" s="0" t="e">
        <f aca="true">MAX(0,AY399*(1+(_xlfn.NORM.INV(RAND(),Inputs!$D$39,Inputs!$C$39)))-'Year Schedule'!$K$53+'Year Schedule'!$L$53)</f>
        <v>#VALUE!</v>
      </c>
      <c r="BA399" s="0" t="e">
        <f aca="false">INDEX(C399:AZ399,1,Inputs!$C$6)</f>
        <v>#VALUE!</v>
      </c>
      <c r="BB399" s="0" t="n">
        <f aca="false">IFERROR(EXP(SUMPRODUCT(LN((C399:INDEX(C399:AZ399,1,Inputs!$C$6)+$C$1004:INDEX($C$1004:$AZ$1004,1,Inputs!$C$6))/B399:INDEX(B399:AY399,1,Inputs!$C$6)))/Inputs!$C$6)-1,-1)</f>
        <v>-1</v>
      </c>
    </row>
    <row r="400" customFormat="false" ht="15" hidden="false" customHeight="true" outlineLevel="0" collapsed="false">
      <c r="A400" s="0" t="n">
        <v>398</v>
      </c>
      <c r="B400" s="177" t="n">
        <f aca="false">Inputs!$C$38</f>
        <v>0</v>
      </c>
      <c r="C400" s="0" t="e">
        <f aca="true">MAX(0,B400*(1+(_xlfn.NORM.INV(RAND(),Inputs!$D$39,Inputs!$C$39)))-'Year Schedule'!$K$4+'Year Schedule'!$L$4)</f>
        <v>#VALUE!</v>
      </c>
      <c r="D400" s="0" t="e">
        <f aca="true">MAX(0,C400*(1+(_xlfn.NORM.INV(RAND(),Inputs!$D$39,Inputs!$C$39)))-'Year Schedule'!$K$5+'Year Schedule'!$L$5)</f>
        <v>#VALUE!</v>
      </c>
      <c r="E400" s="0" t="e">
        <f aca="true">MAX(0,D400*(1+(_xlfn.NORM.INV(RAND(),Inputs!$D$39,Inputs!$C$39)))-'Year Schedule'!$K$6+'Year Schedule'!$L$6)</f>
        <v>#VALUE!</v>
      </c>
      <c r="F400" s="0" t="e">
        <f aca="true">MAX(0,E400*(1+(_xlfn.NORM.INV(RAND(),Inputs!$D$39,Inputs!$C$39)))-'Year Schedule'!$K$7+'Year Schedule'!$L$7)</f>
        <v>#VALUE!</v>
      </c>
      <c r="G400" s="0" t="e">
        <f aca="true">MAX(0,F400*(1+(_xlfn.NORM.INV(RAND(),Inputs!$D$39,Inputs!$C$39)))-'Year Schedule'!$K$8+'Year Schedule'!$L$8)</f>
        <v>#VALUE!</v>
      </c>
      <c r="H400" s="0" t="e">
        <f aca="true">MAX(0,G400*(1+(_xlfn.NORM.INV(RAND(),Inputs!$D$39,Inputs!$C$39)))-'Year Schedule'!$K$9+'Year Schedule'!$L$9)</f>
        <v>#VALUE!</v>
      </c>
      <c r="I400" s="0" t="e">
        <f aca="true">MAX(0,H400*(1+(_xlfn.NORM.INV(RAND(),Inputs!$D$39,Inputs!$C$39)))-'Year Schedule'!$K$10+'Year Schedule'!$L$10)</f>
        <v>#VALUE!</v>
      </c>
      <c r="J400" s="0" t="e">
        <f aca="true">MAX(0,I400*(1+(_xlfn.NORM.INV(RAND(),Inputs!$D$39,Inputs!$C$39)))-'Year Schedule'!$K$11+'Year Schedule'!$L$11)</f>
        <v>#VALUE!</v>
      </c>
      <c r="K400" s="0" t="e">
        <f aca="true">MAX(0,J400*(1+(_xlfn.NORM.INV(RAND(),Inputs!$D$39,Inputs!$C$39)))-'Year Schedule'!$K$12+'Year Schedule'!$L$12)</f>
        <v>#VALUE!</v>
      </c>
      <c r="L400" s="0" t="e">
        <f aca="true">MAX(0,K400*(1+(_xlfn.NORM.INV(RAND(),Inputs!$D$39,Inputs!$C$39)))-'Year Schedule'!$K$13+'Year Schedule'!$L$13)</f>
        <v>#VALUE!</v>
      </c>
      <c r="M400" s="0" t="e">
        <f aca="true">MAX(0,L400*(1+(_xlfn.NORM.INV(RAND(),Inputs!$D$39,Inputs!$C$39)))-'Year Schedule'!$K$14+'Year Schedule'!$L$14)</f>
        <v>#VALUE!</v>
      </c>
      <c r="N400" s="0" t="e">
        <f aca="true">MAX(0,M400*(1+(_xlfn.NORM.INV(RAND(),Inputs!$D$39,Inputs!$C$39)))-'Year Schedule'!$K$15+'Year Schedule'!$L$15)</f>
        <v>#VALUE!</v>
      </c>
      <c r="O400" s="0" t="e">
        <f aca="true">MAX(0,N400*(1+(_xlfn.NORM.INV(RAND(),Inputs!$D$39,Inputs!$C$39)))-'Year Schedule'!$K$16+'Year Schedule'!$L$16)</f>
        <v>#VALUE!</v>
      </c>
      <c r="P400" s="0" t="e">
        <f aca="true">MAX(0,O400*(1+(_xlfn.NORM.INV(RAND(),Inputs!$D$39,Inputs!$C$39)))-'Year Schedule'!$K$17+'Year Schedule'!$L$17)</f>
        <v>#VALUE!</v>
      </c>
      <c r="Q400" s="0" t="e">
        <f aca="true">MAX(0,P400*(1+(_xlfn.NORM.INV(RAND(),Inputs!$D$39,Inputs!$C$39)))-'Year Schedule'!$K$18+'Year Schedule'!$L$18)</f>
        <v>#VALUE!</v>
      </c>
      <c r="R400" s="0" t="e">
        <f aca="true">MAX(0,Q400*(1+(_xlfn.NORM.INV(RAND(),Inputs!$D$39,Inputs!$C$39)))-'Year Schedule'!$K$19+'Year Schedule'!$L$19)</f>
        <v>#VALUE!</v>
      </c>
      <c r="S400" s="0" t="e">
        <f aca="true">MAX(0,R400*(1+(_xlfn.NORM.INV(RAND(),Inputs!$D$39,Inputs!$C$39)))-'Year Schedule'!$K$20+'Year Schedule'!$L$20)</f>
        <v>#VALUE!</v>
      </c>
      <c r="T400" s="0" t="e">
        <f aca="true">MAX(0,S400*(1+(_xlfn.NORM.INV(RAND(),Inputs!$D$39,Inputs!$C$39)))-'Year Schedule'!$K$21+'Year Schedule'!$L$21)</f>
        <v>#VALUE!</v>
      </c>
      <c r="U400" s="0" t="e">
        <f aca="true">MAX(0,T400*(1+(_xlfn.NORM.INV(RAND(),Inputs!$D$39,Inputs!$C$39)))-'Year Schedule'!$K$22+'Year Schedule'!$L$22)</f>
        <v>#VALUE!</v>
      </c>
      <c r="V400" s="0" t="e">
        <f aca="true">MAX(0,U400*(1+(_xlfn.NORM.INV(RAND(),Inputs!$D$39,Inputs!$C$39)))-'Year Schedule'!$K$23+'Year Schedule'!$L$23)</f>
        <v>#VALUE!</v>
      </c>
      <c r="W400" s="0" t="e">
        <f aca="true">MAX(0,V400*(1+(_xlfn.NORM.INV(RAND(),Inputs!$D$39,Inputs!$C$39)))-'Year Schedule'!$K$24+'Year Schedule'!$L$24)</f>
        <v>#VALUE!</v>
      </c>
      <c r="X400" s="0" t="e">
        <f aca="true">MAX(0,W400*(1+(_xlfn.NORM.INV(RAND(),Inputs!$D$39,Inputs!$C$39)))-'Year Schedule'!$K$25+'Year Schedule'!$L$25)</f>
        <v>#VALUE!</v>
      </c>
      <c r="Y400" s="0" t="e">
        <f aca="true">MAX(0,X400*(1+(_xlfn.NORM.INV(RAND(),Inputs!$D$39,Inputs!$C$39)))-'Year Schedule'!$K$26+'Year Schedule'!$L$26)</f>
        <v>#VALUE!</v>
      </c>
      <c r="Z400" s="0" t="e">
        <f aca="true">MAX(0,Y400*(1+(_xlfn.NORM.INV(RAND(),Inputs!$D$39,Inputs!$C$39)))-'Year Schedule'!$K$27+'Year Schedule'!$L$27)</f>
        <v>#VALUE!</v>
      </c>
      <c r="AA400" s="0" t="e">
        <f aca="true">MAX(0,Z400*(1+(_xlfn.NORM.INV(RAND(),Inputs!$D$39,Inputs!$C$39)))-'Year Schedule'!$K$28+'Year Schedule'!$L$28)</f>
        <v>#VALUE!</v>
      </c>
      <c r="AB400" s="0" t="e">
        <f aca="true">MAX(0,AA400*(1+(_xlfn.NORM.INV(RAND(),Inputs!$D$39,Inputs!$C$39)))-'Year Schedule'!$K$29+'Year Schedule'!$L$29)</f>
        <v>#VALUE!</v>
      </c>
      <c r="AC400" s="0" t="e">
        <f aca="true">MAX(0,AB400*(1+(_xlfn.NORM.INV(RAND(),Inputs!$D$39,Inputs!$C$39)))-'Year Schedule'!$K$30+'Year Schedule'!$L$30)</f>
        <v>#VALUE!</v>
      </c>
      <c r="AD400" s="0" t="e">
        <f aca="true">MAX(0,AC400*(1+(_xlfn.NORM.INV(RAND(),Inputs!$D$39,Inputs!$C$39)))-'Year Schedule'!$K$31+'Year Schedule'!$L$31)</f>
        <v>#VALUE!</v>
      </c>
      <c r="AE400" s="0" t="e">
        <f aca="true">MAX(0,AD400*(1+(_xlfn.NORM.INV(RAND(),Inputs!$D$39,Inputs!$C$39)))-'Year Schedule'!$K$32+'Year Schedule'!$L$32)</f>
        <v>#VALUE!</v>
      </c>
      <c r="AF400" s="0" t="e">
        <f aca="true">MAX(0,AE400*(1+(_xlfn.NORM.INV(RAND(),Inputs!$D$39,Inputs!$C$39)))-'Year Schedule'!$K$33+'Year Schedule'!$L$33)</f>
        <v>#VALUE!</v>
      </c>
      <c r="AG400" s="0" t="e">
        <f aca="true">MAX(0,AF400*(1+(_xlfn.NORM.INV(RAND(),Inputs!$D$39,Inputs!$C$39)))-'Year Schedule'!$K$34+'Year Schedule'!$L$34)</f>
        <v>#VALUE!</v>
      </c>
      <c r="AH400" s="0" t="e">
        <f aca="true">MAX(0,AG400*(1+(_xlfn.NORM.INV(RAND(),Inputs!$D$39,Inputs!$C$39)))-'Year Schedule'!$K$35+'Year Schedule'!$L$35)</f>
        <v>#VALUE!</v>
      </c>
      <c r="AI400" s="0" t="e">
        <f aca="true">MAX(0,AH400*(1+(_xlfn.NORM.INV(RAND(),Inputs!$D$39,Inputs!$C$39)))-'Year Schedule'!$K$36+'Year Schedule'!$L$36)</f>
        <v>#VALUE!</v>
      </c>
      <c r="AJ400" s="0" t="e">
        <f aca="true">MAX(0,AI400*(1+(_xlfn.NORM.INV(RAND(),Inputs!$D$39,Inputs!$C$39)))-'Year Schedule'!$K$37+'Year Schedule'!$L$37)</f>
        <v>#VALUE!</v>
      </c>
      <c r="AK400" s="0" t="e">
        <f aca="true">MAX(0,AJ400*(1+(_xlfn.NORM.INV(RAND(),Inputs!$D$39,Inputs!$C$39)))-'Year Schedule'!$K$38+'Year Schedule'!$L$38)</f>
        <v>#VALUE!</v>
      </c>
      <c r="AL400" s="0" t="e">
        <f aca="true">MAX(0,AK400*(1+(_xlfn.NORM.INV(RAND(),Inputs!$D$39,Inputs!$C$39)))-'Year Schedule'!$K$39+'Year Schedule'!$L$39)</f>
        <v>#VALUE!</v>
      </c>
      <c r="AM400" s="0" t="e">
        <f aca="true">MAX(0,AL400*(1+(_xlfn.NORM.INV(RAND(),Inputs!$D$39,Inputs!$C$39)))-'Year Schedule'!$K$40+'Year Schedule'!$L$40)</f>
        <v>#VALUE!</v>
      </c>
      <c r="AN400" s="0" t="e">
        <f aca="true">MAX(0,AM400*(1+(_xlfn.NORM.INV(RAND(),Inputs!$D$39,Inputs!$C$39)))-'Year Schedule'!$K$41+'Year Schedule'!$L$41)</f>
        <v>#VALUE!</v>
      </c>
      <c r="AO400" s="0" t="e">
        <f aca="true">MAX(0,AN400*(1+(_xlfn.NORM.INV(RAND(),Inputs!$D$39,Inputs!$C$39)))-'Year Schedule'!$K$42+'Year Schedule'!$L$42)</f>
        <v>#VALUE!</v>
      </c>
      <c r="AP400" s="0" t="e">
        <f aca="true">MAX(0,AO400*(1+(_xlfn.NORM.INV(RAND(),Inputs!$D$39,Inputs!$C$39)))-'Year Schedule'!$K$43+'Year Schedule'!$L$43)</f>
        <v>#VALUE!</v>
      </c>
      <c r="AQ400" s="0" t="e">
        <f aca="true">MAX(0,AP400*(1+(_xlfn.NORM.INV(RAND(),Inputs!$D$39,Inputs!$C$39)))-'Year Schedule'!$K$44+'Year Schedule'!$L$44)</f>
        <v>#VALUE!</v>
      </c>
      <c r="AR400" s="0" t="e">
        <f aca="true">MAX(0,AQ400*(1+(_xlfn.NORM.INV(RAND(),Inputs!$D$39,Inputs!$C$39)))-'Year Schedule'!$K$45+'Year Schedule'!$L$45)</f>
        <v>#VALUE!</v>
      </c>
      <c r="AS400" s="0" t="e">
        <f aca="true">MAX(0,AR400*(1+(_xlfn.NORM.INV(RAND(),Inputs!$D$39,Inputs!$C$39)))-'Year Schedule'!$K$46+'Year Schedule'!$L$46)</f>
        <v>#VALUE!</v>
      </c>
      <c r="AT400" s="0" t="e">
        <f aca="true">MAX(0,AS400*(1+(_xlfn.NORM.INV(RAND(),Inputs!$D$39,Inputs!$C$39)))-'Year Schedule'!$K$47+'Year Schedule'!$L$47)</f>
        <v>#VALUE!</v>
      </c>
      <c r="AU400" s="0" t="e">
        <f aca="true">MAX(0,AT400*(1+(_xlfn.NORM.INV(RAND(),Inputs!$D$39,Inputs!$C$39)))-'Year Schedule'!$K$48+'Year Schedule'!$L$48)</f>
        <v>#VALUE!</v>
      </c>
      <c r="AV400" s="0" t="e">
        <f aca="true">MAX(0,AU400*(1+(_xlfn.NORM.INV(RAND(),Inputs!$D$39,Inputs!$C$39)))-'Year Schedule'!$K$49+'Year Schedule'!$L$49)</f>
        <v>#VALUE!</v>
      </c>
      <c r="AW400" s="0" t="e">
        <f aca="true">MAX(0,AV400*(1+(_xlfn.NORM.INV(RAND(),Inputs!$D$39,Inputs!$C$39)))-'Year Schedule'!$K$50+'Year Schedule'!$L$50)</f>
        <v>#VALUE!</v>
      </c>
      <c r="AX400" s="0" t="e">
        <f aca="true">MAX(0,AW400*(1+(_xlfn.NORM.INV(RAND(),Inputs!$D$39,Inputs!$C$39)))-'Year Schedule'!$K$51+'Year Schedule'!$L$51)</f>
        <v>#VALUE!</v>
      </c>
      <c r="AY400" s="0" t="e">
        <f aca="true">MAX(0,AX400*(1+(_xlfn.NORM.INV(RAND(),Inputs!$D$39,Inputs!$C$39)))-'Year Schedule'!$K$52+'Year Schedule'!$L$52)</f>
        <v>#VALUE!</v>
      </c>
      <c r="AZ400" s="0" t="e">
        <f aca="true">MAX(0,AY400*(1+(_xlfn.NORM.INV(RAND(),Inputs!$D$39,Inputs!$C$39)))-'Year Schedule'!$K$53+'Year Schedule'!$L$53)</f>
        <v>#VALUE!</v>
      </c>
      <c r="BA400" s="0" t="e">
        <f aca="false">INDEX(C400:AZ400,1,Inputs!$C$6)</f>
        <v>#VALUE!</v>
      </c>
      <c r="BB400" s="0" t="n">
        <f aca="false">IFERROR(EXP(SUMPRODUCT(LN((C400:INDEX(C400:AZ400,1,Inputs!$C$6)+$C$1004:INDEX($C$1004:$AZ$1004,1,Inputs!$C$6))/B400:INDEX(B400:AY400,1,Inputs!$C$6)))/Inputs!$C$6)-1,-1)</f>
        <v>-1</v>
      </c>
    </row>
    <row r="401" customFormat="false" ht="15" hidden="false" customHeight="true" outlineLevel="0" collapsed="false">
      <c r="A401" s="0" t="n">
        <v>399</v>
      </c>
      <c r="B401" s="177" t="n">
        <f aca="false">Inputs!$C$38</f>
        <v>0</v>
      </c>
      <c r="C401" s="0" t="e">
        <f aca="true">MAX(0,B401*(1+(_xlfn.NORM.INV(RAND(),Inputs!$D$39,Inputs!$C$39)))-'Year Schedule'!$K$4+'Year Schedule'!$L$4)</f>
        <v>#VALUE!</v>
      </c>
      <c r="D401" s="0" t="e">
        <f aca="true">MAX(0,C401*(1+(_xlfn.NORM.INV(RAND(),Inputs!$D$39,Inputs!$C$39)))-'Year Schedule'!$K$5+'Year Schedule'!$L$5)</f>
        <v>#VALUE!</v>
      </c>
      <c r="E401" s="0" t="e">
        <f aca="true">MAX(0,D401*(1+(_xlfn.NORM.INV(RAND(),Inputs!$D$39,Inputs!$C$39)))-'Year Schedule'!$K$6+'Year Schedule'!$L$6)</f>
        <v>#VALUE!</v>
      </c>
      <c r="F401" s="0" t="e">
        <f aca="true">MAX(0,E401*(1+(_xlfn.NORM.INV(RAND(),Inputs!$D$39,Inputs!$C$39)))-'Year Schedule'!$K$7+'Year Schedule'!$L$7)</f>
        <v>#VALUE!</v>
      </c>
      <c r="G401" s="0" t="e">
        <f aca="true">MAX(0,F401*(1+(_xlfn.NORM.INV(RAND(),Inputs!$D$39,Inputs!$C$39)))-'Year Schedule'!$K$8+'Year Schedule'!$L$8)</f>
        <v>#VALUE!</v>
      </c>
      <c r="H401" s="0" t="e">
        <f aca="true">MAX(0,G401*(1+(_xlfn.NORM.INV(RAND(),Inputs!$D$39,Inputs!$C$39)))-'Year Schedule'!$K$9+'Year Schedule'!$L$9)</f>
        <v>#VALUE!</v>
      </c>
      <c r="I401" s="0" t="e">
        <f aca="true">MAX(0,H401*(1+(_xlfn.NORM.INV(RAND(),Inputs!$D$39,Inputs!$C$39)))-'Year Schedule'!$K$10+'Year Schedule'!$L$10)</f>
        <v>#VALUE!</v>
      </c>
      <c r="J401" s="0" t="e">
        <f aca="true">MAX(0,I401*(1+(_xlfn.NORM.INV(RAND(),Inputs!$D$39,Inputs!$C$39)))-'Year Schedule'!$K$11+'Year Schedule'!$L$11)</f>
        <v>#VALUE!</v>
      </c>
      <c r="K401" s="0" t="e">
        <f aca="true">MAX(0,J401*(1+(_xlfn.NORM.INV(RAND(),Inputs!$D$39,Inputs!$C$39)))-'Year Schedule'!$K$12+'Year Schedule'!$L$12)</f>
        <v>#VALUE!</v>
      </c>
      <c r="L401" s="0" t="e">
        <f aca="true">MAX(0,K401*(1+(_xlfn.NORM.INV(RAND(),Inputs!$D$39,Inputs!$C$39)))-'Year Schedule'!$K$13+'Year Schedule'!$L$13)</f>
        <v>#VALUE!</v>
      </c>
      <c r="M401" s="0" t="e">
        <f aca="true">MAX(0,L401*(1+(_xlfn.NORM.INV(RAND(),Inputs!$D$39,Inputs!$C$39)))-'Year Schedule'!$K$14+'Year Schedule'!$L$14)</f>
        <v>#VALUE!</v>
      </c>
      <c r="N401" s="0" t="e">
        <f aca="true">MAX(0,M401*(1+(_xlfn.NORM.INV(RAND(),Inputs!$D$39,Inputs!$C$39)))-'Year Schedule'!$K$15+'Year Schedule'!$L$15)</f>
        <v>#VALUE!</v>
      </c>
      <c r="O401" s="0" t="e">
        <f aca="true">MAX(0,N401*(1+(_xlfn.NORM.INV(RAND(),Inputs!$D$39,Inputs!$C$39)))-'Year Schedule'!$K$16+'Year Schedule'!$L$16)</f>
        <v>#VALUE!</v>
      </c>
      <c r="P401" s="0" t="e">
        <f aca="true">MAX(0,O401*(1+(_xlfn.NORM.INV(RAND(),Inputs!$D$39,Inputs!$C$39)))-'Year Schedule'!$K$17+'Year Schedule'!$L$17)</f>
        <v>#VALUE!</v>
      </c>
      <c r="Q401" s="0" t="e">
        <f aca="true">MAX(0,P401*(1+(_xlfn.NORM.INV(RAND(),Inputs!$D$39,Inputs!$C$39)))-'Year Schedule'!$K$18+'Year Schedule'!$L$18)</f>
        <v>#VALUE!</v>
      </c>
      <c r="R401" s="0" t="e">
        <f aca="true">MAX(0,Q401*(1+(_xlfn.NORM.INV(RAND(),Inputs!$D$39,Inputs!$C$39)))-'Year Schedule'!$K$19+'Year Schedule'!$L$19)</f>
        <v>#VALUE!</v>
      </c>
      <c r="S401" s="0" t="e">
        <f aca="true">MAX(0,R401*(1+(_xlfn.NORM.INV(RAND(),Inputs!$D$39,Inputs!$C$39)))-'Year Schedule'!$K$20+'Year Schedule'!$L$20)</f>
        <v>#VALUE!</v>
      </c>
      <c r="T401" s="0" t="e">
        <f aca="true">MAX(0,S401*(1+(_xlfn.NORM.INV(RAND(),Inputs!$D$39,Inputs!$C$39)))-'Year Schedule'!$K$21+'Year Schedule'!$L$21)</f>
        <v>#VALUE!</v>
      </c>
      <c r="U401" s="0" t="e">
        <f aca="true">MAX(0,T401*(1+(_xlfn.NORM.INV(RAND(),Inputs!$D$39,Inputs!$C$39)))-'Year Schedule'!$K$22+'Year Schedule'!$L$22)</f>
        <v>#VALUE!</v>
      </c>
      <c r="V401" s="0" t="e">
        <f aca="true">MAX(0,U401*(1+(_xlfn.NORM.INV(RAND(),Inputs!$D$39,Inputs!$C$39)))-'Year Schedule'!$K$23+'Year Schedule'!$L$23)</f>
        <v>#VALUE!</v>
      </c>
      <c r="W401" s="0" t="e">
        <f aca="true">MAX(0,V401*(1+(_xlfn.NORM.INV(RAND(),Inputs!$D$39,Inputs!$C$39)))-'Year Schedule'!$K$24+'Year Schedule'!$L$24)</f>
        <v>#VALUE!</v>
      </c>
      <c r="X401" s="0" t="e">
        <f aca="true">MAX(0,W401*(1+(_xlfn.NORM.INV(RAND(),Inputs!$D$39,Inputs!$C$39)))-'Year Schedule'!$K$25+'Year Schedule'!$L$25)</f>
        <v>#VALUE!</v>
      </c>
      <c r="Y401" s="0" t="e">
        <f aca="true">MAX(0,X401*(1+(_xlfn.NORM.INV(RAND(),Inputs!$D$39,Inputs!$C$39)))-'Year Schedule'!$K$26+'Year Schedule'!$L$26)</f>
        <v>#VALUE!</v>
      </c>
      <c r="Z401" s="0" t="e">
        <f aca="true">MAX(0,Y401*(1+(_xlfn.NORM.INV(RAND(),Inputs!$D$39,Inputs!$C$39)))-'Year Schedule'!$K$27+'Year Schedule'!$L$27)</f>
        <v>#VALUE!</v>
      </c>
      <c r="AA401" s="0" t="e">
        <f aca="true">MAX(0,Z401*(1+(_xlfn.NORM.INV(RAND(),Inputs!$D$39,Inputs!$C$39)))-'Year Schedule'!$K$28+'Year Schedule'!$L$28)</f>
        <v>#VALUE!</v>
      </c>
      <c r="AB401" s="0" t="e">
        <f aca="true">MAX(0,AA401*(1+(_xlfn.NORM.INV(RAND(),Inputs!$D$39,Inputs!$C$39)))-'Year Schedule'!$K$29+'Year Schedule'!$L$29)</f>
        <v>#VALUE!</v>
      </c>
      <c r="AC401" s="0" t="e">
        <f aca="true">MAX(0,AB401*(1+(_xlfn.NORM.INV(RAND(),Inputs!$D$39,Inputs!$C$39)))-'Year Schedule'!$K$30+'Year Schedule'!$L$30)</f>
        <v>#VALUE!</v>
      </c>
      <c r="AD401" s="0" t="e">
        <f aca="true">MAX(0,AC401*(1+(_xlfn.NORM.INV(RAND(),Inputs!$D$39,Inputs!$C$39)))-'Year Schedule'!$K$31+'Year Schedule'!$L$31)</f>
        <v>#VALUE!</v>
      </c>
      <c r="AE401" s="0" t="e">
        <f aca="true">MAX(0,AD401*(1+(_xlfn.NORM.INV(RAND(),Inputs!$D$39,Inputs!$C$39)))-'Year Schedule'!$K$32+'Year Schedule'!$L$32)</f>
        <v>#VALUE!</v>
      </c>
      <c r="AF401" s="0" t="e">
        <f aca="true">MAX(0,AE401*(1+(_xlfn.NORM.INV(RAND(),Inputs!$D$39,Inputs!$C$39)))-'Year Schedule'!$K$33+'Year Schedule'!$L$33)</f>
        <v>#VALUE!</v>
      </c>
      <c r="AG401" s="0" t="e">
        <f aca="true">MAX(0,AF401*(1+(_xlfn.NORM.INV(RAND(),Inputs!$D$39,Inputs!$C$39)))-'Year Schedule'!$K$34+'Year Schedule'!$L$34)</f>
        <v>#VALUE!</v>
      </c>
      <c r="AH401" s="0" t="e">
        <f aca="true">MAX(0,AG401*(1+(_xlfn.NORM.INV(RAND(),Inputs!$D$39,Inputs!$C$39)))-'Year Schedule'!$K$35+'Year Schedule'!$L$35)</f>
        <v>#VALUE!</v>
      </c>
      <c r="AI401" s="0" t="e">
        <f aca="true">MAX(0,AH401*(1+(_xlfn.NORM.INV(RAND(),Inputs!$D$39,Inputs!$C$39)))-'Year Schedule'!$K$36+'Year Schedule'!$L$36)</f>
        <v>#VALUE!</v>
      </c>
      <c r="AJ401" s="0" t="e">
        <f aca="true">MAX(0,AI401*(1+(_xlfn.NORM.INV(RAND(),Inputs!$D$39,Inputs!$C$39)))-'Year Schedule'!$K$37+'Year Schedule'!$L$37)</f>
        <v>#VALUE!</v>
      </c>
      <c r="AK401" s="0" t="e">
        <f aca="true">MAX(0,AJ401*(1+(_xlfn.NORM.INV(RAND(),Inputs!$D$39,Inputs!$C$39)))-'Year Schedule'!$K$38+'Year Schedule'!$L$38)</f>
        <v>#VALUE!</v>
      </c>
      <c r="AL401" s="0" t="e">
        <f aca="true">MAX(0,AK401*(1+(_xlfn.NORM.INV(RAND(),Inputs!$D$39,Inputs!$C$39)))-'Year Schedule'!$K$39+'Year Schedule'!$L$39)</f>
        <v>#VALUE!</v>
      </c>
      <c r="AM401" s="0" t="e">
        <f aca="true">MAX(0,AL401*(1+(_xlfn.NORM.INV(RAND(),Inputs!$D$39,Inputs!$C$39)))-'Year Schedule'!$K$40+'Year Schedule'!$L$40)</f>
        <v>#VALUE!</v>
      </c>
      <c r="AN401" s="0" t="e">
        <f aca="true">MAX(0,AM401*(1+(_xlfn.NORM.INV(RAND(),Inputs!$D$39,Inputs!$C$39)))-'Year Schedule'!$K$41+'Year Schedule'!$L$41)</f>
        <v>#VALUE!</v>
      </c>
      <c r="AO401" s="0" t="e">
        <f aca="true">MAX(0,AN401*(1+(_xlfn.NORM.INV(RAND(),Inputs!$D$39,Inputs!$C$39)))-'Year Schedule'!$K$42+'Year Schedule'!$L$42)</f>
        <v>#VALUE!</v>
      </c>
      <c r="AP401" s="0" t="e">
        <f aca="true">MAX(0,AO401*(1+(_xlfn.NORM.INV(RAND(),Inputs!$D$39,Inputs!$C$39)))-'Year Schedule'!$K$43+'Year Schedule'!$L$43)</f>
        <v>#VALUE!</v>
      </c>
      <c r="AQ401" s="0" t="e">
        <f aca="true">MAX(0,AP401*(1+(_xlfn.NORM.INV(RAND(),Inputs!$D$39,Inputs!$C$39)))-'Year Schedule'!$K$44+'Year Schedule'!$L$44)</f>
        <v>#VALUE!</v>
      </c>
      <c r="AR401" s="0" t="e">
        <f aca="true">MAX(0,AQ401*(1+(_xlfn.NORM.INV(RAND(),Inputs!$D$39,Inputs!$C$39)))-'Year Schedule'!$K$45+'Year Schedule'!$L$45)</f>
        <v>#VALUE!</v>
      </c>
      <c r="AS401" s="0" t="e">
        <f aca="true">MAX(0,AR401*(1+(_xlfn.NORM.INV(RAND(),Inputs!$D$39,Inputs!$C$39)))-'Year Schedule'!$K$46+'Year Schedule'!$L$46)</f>
        <v>#VALUE!</v>
      </c>
      <c r="AT401" s="0" t="e">
        <f aca="true">MAX(0,AS401*(1+(_xlfn.NORM.INV(RAND(),Inputs!$D$39,Inputs!$C$39)))-'Year Schedule'!$K$47+'Year Schedule'!$L$47)</f>
        <v>#VALUE!</v>
      </c>
      <c r="AU401" s="0" t="e">
        <f aca="true">MAX(0,AT401*(1+(_xlfn.NORM.INV(RAND(),Inputs!$D$39,Inputs!$C$39)))-'Year Schedule'!$K$48+'Year Schedule'!$L$48)</f>
        <v>#VALUE!</v>
      </c>
      <c r="AV401" s="0" t="e">
        <f aca="true">MAX(0,AU401*(1+(_xlfn.NORM.INV(RAND(),Inputs!$D$39,Inputs!$C$39)))-'Year Schedule'!$K$49+'Year Schedule'!$L$49)</f>
        <v>#VALUE!</v>
      </c>
      <c r="AW401" s="0" t="e">
        <f aca="true">MAX(0,AV401*(1+(_xlfn.NORM.INV(RAND(),Inputs!$D$39,Inputs!$C$39)))-'Year Schedule'!$K$50+'Year Schedule'!$L$50)</f>
        <v>#VALUE!</v>
      </c>
      <c r="AX401" s="0" t="e">
        <f aca="true">MAX(0,AW401*(1+(_xlfn.NORM.INV(RAND(),Inputs!$D$39,Inputs!$C$39)))-'Year Schedule'!$K$51+'Year Schedule'!$L$51)</f>
        <v>#VALUE!</v>
      </c>
      <c r="AY401" s="0" t="e">
        <f aca="true">MAX(0,AX401*(1+(_xlfn.NORM.INV(RAND(),Inputs!$D$39,Inputs!$C$39)))-'Year Schedule'!$K$52+'Year Schedule'!$L$52)</f>
        <v>#VALUE!</v>
      </c>
      <c r="AZ401" s="0" t="e">
        <f aca="true">MAX(0,AY401*(1+(_xlfn.NORM.INV(RAND(),Inputs!$D$39,Inputs!$C$39)))-'Year Schedule'!$K$53+'Year Schedule'!$L$53)</f>
        <v>#VALUE!</v>
      </c>
      <c r="BA401" s="0" t="e">
        <f aca="false">INDEX(C401:AZ401,1,Inputs!$C$6)</f>
        <v>#VALUE!</v>
      </c>
      <c r="BB401" s="0" t="n">
        <f aca="false">IFERROR(EXP(SUMPRODUCT(LN((C401:INDEX(C401:AZ401,1,Inputs!$C$6)+$C$1004:INDEX($C$1004:$AZ$1004,1,Inputs!$C$6))/B401:INDEX(B401:AY401,1,Inputs!$C$6)))/Inputs!$C$6)-1,-1)</f>
        <v>-1</v>
      </c>
    </row>
    <row r="402" customFormat="false" ht="15" hidden="false" customHeight="true" outlineLevel="0" collapsed="false">
      <c r="A402" s="0" t="n">
        <v>400</v>
      </c>
      <c r="B402" s="177" t="n">
        <f aca="false">Inputs!$C$38</f>
        <v>0</v>
      </c>
      <c r="C402" s="0" t="e">
        <f aca="true">MAX(0,B402*(1+(_xlfn.NORM.INV(RAND(),Inputs!$D$39,Inputs!$C$39)))-'Year Schedule'!$K$4+'Year Schedule'!$L$4)</f>
        <v>#VALUE!</v>
      </c>
      <c r="D402" s="0" t="e">
        <f aca="true">MAX(0,C402*(1+(_xlfn.NORM.INV(RAND(),Inputs!$D$39,Inputs!$C$39)))-'Year Schedule'!$K$5+'Year Schedule'!$L$5)</f>
        <v>#VALUE!</v>
      </c>
      <c r="E402" s="0" t="e">
        <f aca="true">MAX(0,D402*(1+(_xlfn.NORM.INV(RAND(),Inputs!$D$39,Inputs!$C$39)))-'Year Schedule'!$K$6+'Year Schedule'!$L$6)</f>
        <v>#VALUE!</v>
      </c>
      <c r="F402" s="0" t="e">
        <f aca="true">MAX(0,E402*(1+(_xlfn.NORM.INV(RAND(),Inputs!$D$39,Inputs!$C$39)))-'Year Schedule'!$K$7+'Year Schedule'!$L$7)</f>
        <v>#VALUE!</v>
      </c>
      <c r="G402" s="0" t="e">
        <f aca="true">MAX(0,F402*(1+(_xlfn.NORM.INV(RAND(),Inputs!$D$39,Inputs!$C$39)))-'Year Schedule'!$K$8+'Year Schedule'!$L$8)</f>
        <v>#VALUE!</v>
      </c>
      <c r="H402" s="0" t="e">
        <f aca="true">MAX(0,G402*(1+(_xlfn.NORM.INV(RAND(),Inputs!$D$39,Inputs!$C$39)))-'Year Schedule'!$K$9+'Year Schedule'!$L$9)</f>
        <v>#VALUE!</v>
      </c>
      <c r="I402" s="0" t="e">
        <f aca="true">MAX(0,H402*(1+(_xlfn.NORM.INV(RAND(),Inputs!$D$39,Inputs!$C$39)))-'Year Schedule'!$K$10+'Year Schedule'!$L$10)</f>
        <v>#VALUE!</v>
      </c>
      <c r="J402" s="0" t="e">
        <f aca="true">MAX(0,I402*(1+(_xlfn.NORM.INV(RAND(),Inputs!$D$39,Inputs!$C$39)))-'Year Schedule'!$K$11+'Year Schedule'!$L$11)</f>
        <v>#VALUE!</v>
      </c>
      <c r="K402" s="0" t="e">
        <f aca="true">MAX(0,J402*(1+(_xlfn.NORM.INV(RAND(),Inputs!$D$39,Inputs!$C$39)))-'Year Schedule'!$K$12+'Year Schedule'!$L$12)</f>
        <v>#VALUE!</v>
      </c>
      <c r="L402" s="0" t="e">
        <f aca="true">MAX(0,K402*(1+(_xlfn.NORM.INV(RAND(),Inputs!$D$39,Inputs!$C$39)))-'Year Schedule'!$K$13+'Year Schedule'!$L$13)</f>
        <v>#VALUE!</v>
      </c>
      <c r="M402" s="0" t="e">
        <f aca="true">MAX(0,L402*(1+(_xlfn.NORM.INV(RAND(),Inputs!$D$39,Inputs!$C$39)))-'Year Schedule'!$K$14+'Year Schedule'!$L$14)</f>
        <v>#VALUE!</v>
      </c>
      <c r="N402" s="0" t="e">
        <f aca="true">MAX(0,M402*(1+(_xlfn.NORM.INV(RAND(),Inputs!$D$39,Inputs!$C$39)))-'Year Schedule'!$K$15+'Year Schedule'!$L$15)</f>
        <v>#VALUE!</v>
      </c>
      <c r="O402" s="0" t="e">
        <f aca="true">MAX(0,N402*(1+(_xlfn.NORM.INV(RAND(),Inputs!$D$39,Inputs!$C$39)))-'Year Schedule'!$K$16+'Year Schedule'!$L$16)</f>
        <v>#VALUE!</v>
      </c>
      <c r="P402" s="0" t="e">
        <f aca="true">MAX(0,O402*(1+(_xlfn.NORM.INV(RAND(),Inputs!$D$39,Inputs!$C$39)))-'Year Schedule'!$K$17+'Year Schedule'!$L$17)</f>
        <v>#VALUE!</v>
      </c>
      <c r="Q402" s="0" t="e">
        <f aca="true">MAX(0,P402*(1+(_xlfn.NORM.INV(RAND(),Inputs!$D$39,Inputs!$C$39)))-'Year Schedule'!$K$18+'Year Schedule'!$L$18)</f>
        <v>#VALUE!</v>
      </c>
      <c r="R402" s="0" t="e">
        <f aca="true">MAX(0,Q402*(1+(_xlfn.NORM.INV(RAND(),Inputs!$D$39,Inputs!$C$39)))-'Year Schedule'!$K$19+'Year Schedule'!$L$19)</f>
        <v>#VALUE!</v>
      </c>
      <c r="S402" s="0" t="e">
        <f aca="true">MAX(0,R402*(1+(_xlfn.NORM.INV(RAND(),Inputs!$D$39,Inputs!$C$39)))-'Year Schedule'!$K$20+'Year Schedule'!$L$20)</f>
        <v>#VALUE!</v>
      </c>
      <c r="T402" s="0" t="e">
        <f aca="true">MAX(0,S402*(1+(_xlfn.NORM.INV(RAND(),Inputs!$D$39,Inputs!$C$39)))-'Year Schedule'!$K$21+'Year Schedule'!$L$21)</f>
        <v>#VALUE!</v>
      </c>
      <c r="U402" s="0" t="e">
        <f aca="true">MAX(0,T402*(1+(_xlfn.NORM.INV(RAND(),Inputs!$D$39,Inputs!$C$39)))-'Year Schedule'!$K$22+'Year Schedule'!$L$22)</f>
        <v>#VALUE!</v>
      </c>
      <c r="V402" s="0" t="e">
        <f aca="true">MAX(0,U402*(1+(_xlfn.NORM.INV(RAND(),Inputs!$D$39,Inputs!$C$39)))-'Year Schedule'!$K$23+'Year Schedule'!$L$23)</f>
        <v>#VALUE!</v>
      </c>
      <c r="W402" s="0" t="e">
        <f aca="true">MAX(0,V402*(1+(_xlfn.NORM.INV(RAND(),Inputs!$D$39,Inputs!$C$39)))-'Year Schedule'!$K$24+'Year Schedule'!$L$24)</f>
        <v>#VALUE!</v>
      </c>
      <c r="X402" s="0" t="e">
        <f aca="true">MAX(0,W402*(1+(_xlfn.NORM.INV(RAND(),Inputs!$D$39,Inputs!$C$39)))-'Year Schedule'!$K$25+'Year Schedule'!$L$25)</f>
        <v>#VALUE!</v>
      </c>
      <c r="Y402" s="0" t="e">
        <f aca="true">MAX(0,X402*(1+(_xlfn.NORM.INV(RAND(),Inputs!$D$39,Inputs!$C$39)))-'Year Schedule'!$K$26+'Year Schedule'!$L$26)</f>
        <v>#VALUE!</v>
      </c>
      <c r="Z402" s="0" t="e">
        <f aca="true">MAX(0,Y402*(1+(_xlfn.NORM.INV(RAND(),Inputs!$D$39,Inputs!$C$39)))-'Year Schedule'!$K$27+'Year Schedule'!$L$27)</f>
        <v>#VALUE!</v>
      </c>
      <c r="AA402" s="0" t="e">
        <f aca="true">MAX(0,Z402*(1+(_xlfn.NORM.INV(RAND(),Inputs!$D$39,Inputs!$C$39)))-'Year Schedule'!$K$28+'Year Schedule'!$L$28)</f>
        <v>#VALUE!</v>
      </c>
      <c r="AB402" s="0" t="e">
        <f aca="true">MAX(0,AA402*(1+(_xlfn.NORM.INV(RAND(),Inputs!$D$39,Inputs!$C$39)))-'Year Schedule'!$K$29+'Year Schedule'!$L$29)</f>
        <v>#VALUE!</v>
      </c>
      <c r="AC402" s="0" t="e">
        <f aca="true">MAX(0,AB402*(1+(_xlfn.NORM.INV(RAND(),Inputs!$D$39,Inputs!$C$39)))-'Year Schedule'!$K$30+'Year Schedule'!$L$30)</f>
        <v>#VALUE!</v>
      </c>
      <c r="AD402" s="0" t="e">
        <f aca="true">MAX(0,AC402*(1+(_xlfn.NORM.INV(RAND(),Inputs!$D$39,Inputs!$C$39)))-'Year Schedule'!$K$31+'Year Schedule'!$L$31)</f>
        <v>#VALUE!</v>
      </c>
      <c r="AE402" s="0" t="e">
        <f aca="true">MAX(0,AD402*(1+(_xlfn.NORM.INV(RAND(),Inputs!$D$39,Inputs!$C$39)))-'Year Schedule'!$K$32+'Year Schedule'!$L$32)</f>
        <v>#VALUE!</v>
      </c>
      <c r="AF402" s="0" t="e">
        <f aca="true">MAX(0,AE402*(1+(_xlfn.NORM.INV(RAND(),Inputs!$D$39,Inputs!$C$39)))-'Year Schedule'!$K$33+'Year Schedule'!$L$33)</f>
        <v>#VALUE!</v>
      </c>
      <c r="AG402" s="0" t="e">
        <f aca="true">MAX(0,AF402*(1+(_xlfn.NORM.INV(RAND(),Inputs!$D$39,Inputs!$C$39)))-'Year Schedule'!$K$34+'Year Schedule'!$L$34)</f>
        <v>#VALUE!</v>
      </c>
      <c r="AH402" s="0" t="e">
        <f aca="true">MAX(0,AG402*(1+(_xlfn.NORM.INV(RAND(),Inputs!$D$39,Inputs!$C$39)))-'Year Schedule'!$K$35+'Year Schedule'!$L$35)</f>
        <v>#VALUE!</v>
      </c>
      <c r="AI402" s="0" t="e">
        <f aca="true">MAX(0,AH402*(1+(_xlfn.NORM.INV(RAND(),Inputs!$D$39,Inputs!$C$39)))-'Year Schedule'!$K$36+'Year Schedule'!$L$36)</f>
        <v>#VALUE!</v>
      </c>
      <c r="AJ402" s="0" t="e">
        <f aca="true">MAX(0,AI402*(1+(_xlfn.NORM.INV(RAND(),Inputs!$D$39,Inputs!$C$39)))-'Year Schedule'!$K$37+'Year Schedule'!$L$37)</f>
        <v>#VALUE!</v>
      </c>
      <c r="AK402" s="0" t="e">
        <f aca="true">MAX(0,AJ402*(1+(_xlfn.NORM.INV(RAND(),Inputs!$D$39,Inputs!$C$39)))-'Year Schedule'!$K$38+'Year Schedule'!$L$38)</f>
        <v>#VALUE!</v>
      </c>
      <c r="AL402" s="0" t="e">
        <f aca="true">MAX(0,AK402*(1+(_xlfn.NORM.INV(RAND(),Inputs!$D$39,Inputs!$C$39)))-'Year Schedule'!$K$39+'Year Schedule'!$L$39)</f>
        <v>#VALUE!</v>
      </c>
      <c r="AM402" s="0" t="e">
        <f aca="true">MAX(0,AL402*(1+(_xlfn.NORM.INV(RAND(),Inputs!$D$39,Inputs!$C$39)))-'Year Schedule'!$K$40+'Year Schedule'!$L$40)</f>
        <v>#VALUE!</v>
      </c>
      <c r="AN402" s="0" t="e">
        <f aca="true">MAX(0,AM402*(1+(_xlfn.NORM.INV(RAND(),Inputs!$D$39,Inputs!$C$39)))-'Year Schedule'!$K$41+'Year Schedule'!$L$41)</f>
        <v>#VALUE!</v>
      </c>
      <c r="AO402" s="0" t="e">
        <f aca="true">MAX(0,AN402*(1+(_xlfn.NORM.INV(RAND(),Inputs!$D$39,Inputs!$C$39)))-'Year Schedule'!$K$42+'Year Schedule'!$L$42)</f>
        <v>#VALUE!</v>
      </c>
      <c r="AP402" s="0" t="e">
        <f aca="true">MAX(0,AO402*(1+(_xlfn.NORM.INV(RAND(),Inputs!$D$39,Inputs!$C$39)))-'Year Schedule'!$K$43+'Year Schedule'!$L$43)</f>
        <v>#VALUE!</v>
      </c>
      <c r="AQ402" s="0" t="e">
        <f aca="true">MAX(0,AP402*(1+(_xlfn.NORM.INV(RAND(),Inputs!$D$39,Inputs!$C$39)))-'Year Schedule'!$K$44+'Year Schedule'!$L$44)</f>
        <v>#VALUE!</v>
      </c>
      <c r="AR402" s="0" t="e">
        <f aca="true">MAX(0,AQ402*(1+(_xlfn.NORM.INV(RAND(),Inputs!$D$39,Inputs!$C$39)))-'Year Schedule'!$K$45+'Year Schedule'!$L$45)</f>
        <v>#VALUE!</v>
      </c>
      <c r="AS402" s="0" t="e">
        <f aca="true">MAX(0,AR402*(1+(_xlfn.NORM.INV(RAND(),Inputs!$D$39,Inputs!$C$39)))-'Year Schedule'!$K$46+'Year Schedule'!$L$46)</f>
        <v>#VALUE!</v>
      </c>
      <c r="AT402" s="0" t="e">
        <f aca="true">MAX(0,AS402*(1+(_xlfn.NORM.INV(RAND(),Inputs!$D$39,Inputs!$C$39)))-'Year Schedule'!$K$47+'Year Schedule'!$L$47)</f>
        <v>#VALUE!</v>
      </c>
      <c r="AU402" s="0" t="e">
        <f aca="true">MAX(0,AT402*(1+(_xlfn.NORM.INV(RAND(),Inputs!$D$39,Inputs!$C$39)))-'Year Schedule'!$K$48+'Year Schedule'!$L$48)</f>
        <v>#VALUE!</v>
      </c>
      <c r="AV402" s="0" t="e">
        <f aca="true">MAX(0,AU402*(1+(_xlfn.NORM.INV(RAND(),Inputs!$D$39,Inputs!$C$39)))-'Year Schedule'!$K$49+'Year Schedule'!$L$49)</f>
        <v>#VALUE!</v>
      </c>
      <c r="AW402" s="0" t="e">
        <f aca="true">MAX(0,AV402*(1+(_xlfn.NORM.INV(RAND(),Inputs!$D$39,Inputs!$C$39)))-'Year Schedule'!$K$50+'Year Schedule'!$L$50)</f>
        <v>#VALUE!</v>
      </c>
      <c r="AX402" s="0" t="e">
        <f aca="true">MAX(0,AW402*(1+(_xlfn.NORM.INV(RAND(),Inputs!$D$39,Inputs!$C$39)))-'Year Schedule'!$K$51+'Year Schedule'!$L$51)</f>
        <v>#VALUE!</v>
      </c>
      <c r="AY402" s="0" t="e">
        <f aca="true">MAX(0,AX402*(1+(_xlfn.NORM.INV(RAND(),Inputs!$D$39,Inputs!$C$39)))-'Year Schedule'!$K$52+'Year Schedule'!$L$52)</f>
        <v>#VALUE!</v>
      </c>
      <c r="AZ402" s="0" t="e">
        <f aca="true">MAX(0,AY402*(1+(_xlfn.NORM.INV(RAND(),Inputs!$D$39,Inputs!$C$39)))-'Year Schedule'!$K$53+'Year Schedule'!$L$53)</f>
        <v>#VALUE!</v>
      </c>
      <c r="BA402" s="0" t="e">
        <f aca="false">INDEX(C402:AZ402,1,Inputs!$C$6)</f>
        <v>#VALUE!</v>
      </c>
      <c r="BB402" s="0" t="n">
        <f aca="false">IFERROR(EXP(SUMPRODUCT(LN((C402:INDEX(C402:AZ402,1,Inputs!$C$6)+$C$1004:INDEX($C$1004:$AZ$1004,1,Inputs!$C$6))/B402:INDEX(B402:AY402,1,Inputs!$C$6)))/Inputs!$C$6)-1,-1)</f>
        <v>-1</v>
      </c>
    </row>
    <row r="403" customFormat="false" ht="15" hidden="false" customHeight="true" outlineLevel="0" collapsed="false">
      <c r="A403" s="0" t="n">
        <v>401</v>
      </c>
      <c r="B403" s="177" t="n">
        <f aca="false">Inputs!$C$38</f>
        <v>0</v>
      </c>
      <c r="C403" s="0" t="e">
        <f aca="true">MAX(0,B403*(1+(_xlfn.NORM.INV(RAND(),Inputs!$D$39,Inputs!$C$39)))-'Year Schedule'!$K$4+'Year Schedule'!$L$4)</f>
        <v>#VALUE!</v>
      </c>
      <c r="D403" s="0" t="e">
        <f aca="true">MAX(0,C403*(1+(_xlfn.NORM.INV(RAND(),Inputs!$D$39,Inputs!$C$39)))-'Year Schedule'!$K$5+'Year Schedule'!$L$5)</f>
        <v>#VALUE!</v>
      </c>
      <c r="E403" s="0" t="e">
        <f aca="true">MAX(0,D403*(1+(_xlfn.NORM.INV(RAND(),Inputs!$D$39,Inputs!$C$39)))-'Year Schedule'!$K$6+'Year Schedule'!$L$6)</f>
        <v>#VALUE!</v>
      </c>
      <c r="F403" s="0" t="e">
        <f aca="true">MAX(0,E403*(1+(_xlfn.NORM.INV(RAND(),Inputs!$D$39,Inputs!$C$39)))-'Year Schedule'!$K$7+'Year Schedule'!$L$7)</f>
        <v>#VALUE!</v>
      </c>
      <c r="G403" s="0" t="e">
        <f aca="true">MAX(0,F403*(1+(_xlfn.NORM.INV(RAND(),Inputs!$D$39,Inputs!$C$39)))-'Year Schedule'!$K$8+'Year Schedule'!$L$8)</f>
        <v>#VALUE!</v>
      </c>
      <c r="H403" s="0" t="e">
        <f aca="true">MAX(0,G403*(1+(_xlfn.NORM.INV(RAND(),Inputs!$D$39,Inputs!$C$39)))-'Year Schedule'!$K$9+'Year Schedule'!$L$9)</f>
        <v>#VALUE!</v>
      </c>
      <c r="I403" s="0" t="e">
        <f aca="true">MAX(0,H403*(1+(_xlfn.NORM.INV(RAND(),Inputs!$D$39,Inputs!$C$39)))-'Year Schedule'!$K$10+'Year Schedule'!$L$10)</f>
        <v>#VALUE!</v>
      </c>
      <c r="J403" s="0" t="e">
        <f aca="true">MAX(0,I403*(1+(_xlfn.NORM.INV(RAND(),Inputs!$D$39,Inputs!$C$39)))-'Year Schedule'!$K$11+'Year Schedule'!$L$11)</f>
        <v>#VALUE!</v>
      </c>
      <c r="K403" s="0" t="e">
        <f aca="true">MAX(0,J403*(1+(_xlfn.NORM.INV(RAND(),Inputs!$D$39,Inputs!$C$39)))-'Year Schedule'!$K$12+'Year Schedule'!$L$12)</f>
        <v>#VALUE!</v>
      </c>
      <c r="L403" s="0" t="e">
        <f aca="true">MAX(0,K403*(1+(_xlfn.NORM.INV(RAND(),Inputs!$D$39,Inputs!$C$39)))-'Year Schedule'!$K$13+'Year Schedule'!$L$13)</f>
        <v>#VALUE!</v>
      </c>
      <c r="M403" s="0" t="e">
        <f aca="true">MAX(0,L403*(1+(_xlfn.NORM.INV(RAND(),Inputs!$D$39,Inputs!$C$39)))-'Year Schedule'!$K$14+'Year Schedule'!$L$14)</f>
        <v>#VALUE!</v>
      </c>
      <c r="N403" s="0" t="e">
        <f aca="true">MAX(0,M403*(1+(_xlfn.NORM.INV(RAND(),Inputs!$D$39,Inputs!$C$39)))-'Year Schedule'!$K$15+'Year Schedule'!$L$15)</f>
        <v>#VALUE!</v>
      </c>
      <c r="O403" s="0" t="e">
        <f aca="true">MAX(0,N403*(1+(_xlfn.NORM.INV(RAND(),Inputs!$D$39,Inputs!$C$39)))-'Year Schedule'!$K$16+'Year Schedule'!$L$16)</f>
        <v>#VALUE!</v>
      </c>
      <c r="P403" s="0" t="e">
        <f aca="true">MAX(0,O403*(1+(_xlfn.NORM.INV(RAND(),Inputs!$D$39,Inputs!$C$39)))-'Year Schedule'!$K$17+'Year Schedule'!$L$17)</f>
        <v>#VALUE!</v>
      </c>
      <c r="Q403" s="0" t="e">
        <f aca="true">MAX(0,P403*(1+(_xlfn.NORM.INV(RAND(),Inputs!$D$39,Inputs!$C$39)))-'Year Schedule'!$K$18+'Year Schedule'!$L$18)</f>
        <v>#VALUE!</v>
      </c>
      <c r="R403" s="0" t="e">
        <f aca="true">MAX(0,Q403*(1+(_xlfn.NORM.INV(RAND(),Inputs!$D$39,Inputs!$C$39)))-'Year Schedule'!$K$19+'Year Schedule'!$L$19)</f>
        <v>#VALUE!</v>
      </c>
      <c r="S403" s="0" t="e">
        <f aca="true">MAX(0,R403*(1+(_xlfn.NORM.INV(RAND(),Inputs!$D$39,Inputs!$C$39)))-'Year Schedule'!$K$20+'Year Schedule'!$L$20)</f>
        <v>#VALUE!</v>
      </c>
      <c r="T403" s="0" t="e">
        <f aca="true">MAX(0,S403*(1+(_xlfn.NORM.INV(RAND(),Inputs!$D$39,Inputs!$C$39)))-'Year Schedule'!$K$21+'Year Schedule'!$L$21)</f>
        <v>#VALUE!</v>
      </c>
      <c r="U403" s="0" t="e">
        <f aca="true">MAX(0,T403*(1+(_xlfn.NORM.INV(RAND(),Inputs!$D$39,Inputs!$C$39)))-'Year Schedule'!$K$22+'Year Schedule'!$L$22)</f>
        <v>#VALUE!</v>
      </c>
      <c r="V403" s="0" t="e">
        <f aca="true">MAX(0,U403*(1+(_xlfn.NORM.INV(RAND(),Inputs!$D$39,Inputs!$C$39)))-'Year Schedule'!$K$23+'Year Schedule'!$L$23)</f>
        <v>#VALUE!</v>
      </c>
      <c r="W403" s="0" t="e">
        <f aca="true">MAX(0,V403*(1+(_xlfn.NORM.INV(RAND(),Inputs!$D$39,Inputs!$C$39)))-'Year Schedule'!$K$24+'Year Schedule'!$L$24)</f>
        <v>#VALUE!</v>
      </c>
      <c r="X403" s="0" t="e">
        <f aca="true">MAX(0,W403*(1+(_xlfn.NORM.INV(RAND(),Inputs!$D$39,Inputs!$C$39)))-'Year Schedule'!$K$25+'Year Schedule'!$L$25)</f>
        <v>#VALUE!</v>
      </c>
      <c r="Y403" s="0" t="e">
        <f aca="true">MAX(0,X403*(1+(_xlfn.NORM.INV(RAND(),Inputs!$D$39,Inputs!$C$39)))-'Year Schedule'!$K$26+'Year Schedule'!$L$26)</f>
        <v>#VALUE!</v>
      </c>
      <c r="Z403" s="0" t="e">
        <f aca="true">MAX(0,Y403*(1+(_xlfn.NORM.INV(RAND(),Inputs!$D$39,Inputs!$C$39)))-'Year Schedule'!$K$27+'Year Schedule'!$L$27)</f>
        <v>#VALUE!</v>
      </c>
      <c r="AA403" s="0" t="e">
        <f aca="true">MAX(0,Z403*(1+(_xlfn.NORM.INV(RAND(),Inputs!$D$39,Inputs!$C$39)))-'Year Schedule'!$K$28+'Year Schedule'!$L$28)</f>
        <v>#VALUE!</v>
      </c>
      <c r="AB403" s="0" t="e">
        <f aca="true">MAX(0,AA403*(1+(_xlfn.NORM.INV(RAND(),Inputs!$D$39,Inputs!$C$39)))-'Year Schedule'!$K$29+'Year Schedule'!$L$29)</f>
        <v>#VALUE!</v>
      </c>
      <c r="AC403" s="0" t="e">
        <f aca="true">MAX(0,AB403*(1+(_xlfn.NORM.INV(RAND(),Inputs!$D$39,Inputs!$C$39)))-'Year Schedule'!$K$30+'Year Schedule'!$L$30)</f>
        <v>#VALUE!</v>
      </c>
      <c r="AD403" s="0" t="e">
        <f aca="true">MAX(0,AC403*(1+(_xlfn.NORM.INV(RAND(),Inputs!$D$39,Inputs!$C$39)))-'Year Schedule'!$K$31+'Year Schedule'!$L$31)</f>
        <v>#VALUE!</v>
      </c>
      <c r="AE403" s="0" t="e">
        <f aca="true">MAX(0,AD403*(1+(_xlfn.NORM.INV(RAND(),Inputs!$D$39,Inputs!$C$39)))-'Year Schedule'!$K$32+'Year Schedule'!$L$32)</f>
        <v>#VALUE!</v>
      </c>
      <c r="AF403" s="0" t="e">
        <f aca="true">MAX(0,AE403*(1+(_xlfn.NORM.INV(RAND(),Inputs!$D$39,Inputs!$C$39)))-'Year Schedule'!$K$33+'Year Schedule'!$L$33)</f>
        <v>#VALUE!</v>
      </c>
      <c r="AG403" s="0" t="e">
        <f aca="true">MAX(0,AF403*(1+(_xlfn.NORM.INV(RAND(),Inputs!$D$39,Inputs!$C$39)))-'Year Schedule'!$K$34+'Year Schedule'!$L$34)</f>
        <v>#VALUE!</v>
      </c>
      <c r="AH403" s="0" t="e">
        <f aca="true">MAX(0,AG403*(1+(_xlfn.NORM.INV(RAND(),Inputs!$D$39,Inputs!$C$39)))-'Year Schedule'!$K$35+'Year Schedule'!$L$35)</f>
        <v>#VALUE!</v>
      </c>
      <c r="AI403" s="0" t="e">
        <f aca="true">MAX(0,AH403*(1+(_xlfn.NORM.INV(RAND(),Inputs!$D$39,Inputs!$C$39)))-'Year Schedule'!$K$36+'Year Schedule'!$L$36)</f>
        <v>#VALUE!</v>
      </c>
      <c r="AJ403" s="0" t="e">
        <f aca="true">MAX(0,AI403*(1+(_xlfn.NORM.INV(RAND(),Inputs!$D$39,Inputs!$C$39)))-'Year Schedule'!$K$37+'Year Schedule'!$L$37)</f>
        <v>#VALUE!</v>
      </c>
      <c r="AK403" s="0" t="e">
        <f aca="true">MAX(0,AJ403*(1+(_xlfn.NORM.INV(RAND(),Inputs!$D$39,Inputs!$C$39)))-'Year Schedule'!$K$38+'Year Schedule'!$L$38)</f>
        <v>#VALUE!</v>
      </c>
      <c r="AL403" s="0" t="e">
        <f aca="true">MAX(0,AK403*(1+(_xlfn.NORM.INV(RAND(),Inputs!$D$39,Inputs!$C$39)))-'Year Schedule'!$K$39+'Year Schedule'!$L$39)</f>
        <v>#VALUE!</v>
      </c>
      <c r="AM403" s="0" t="e">
        <f aca="true">MAX(0,AL403*(1+(_xlfn.NORM.INV(RAND(),Inputs!$D$39,Inputs!$C$39)))-'Year Schedule'!$K$40+'Year Schedule'!$L$40)</f>
        <v>#VALUE!</v>
      </c>
      <c r="AN403" s="0" t="e">
        <f aca="true">MAX(0,AM403*(1+(_xlfn.NORM.INV(RAND(),Inputs!$D$39,Inputs!$C$39)))-'Year Schedule'!$K$41+'Year Schedule'!$L$41)</f>
        <v>#VALUE!</v>
      </c>
      <c r="AO403" s="0" t="e">
        <f aca="true">MAX(0,AN403*(1+(_xlfn.NORM.INV(RAND(),Inputs!$D$39,Inputs!$C$39)))-'Year Schedule'!$K$42+'Year Schedule'!$L$42)</f>
        <v>#VALUE!</v>
      </c>
      <c r="AP403" s="0" t="e">
        <f aca="true">MAX(0,AO403*(1+(_xlfn.NORM.INV(RAND(),Inputs!$D$39,Inputs!$C$39)))-'Year Schedule'!$K$43+'Year Schedule'!$L$43)</f>
        <v>#VALUE!</v>
      </c>
      <c r="AQ403" s="0" t="e">
        <f aca="true">MAX(0,AP403*(1+(_xlfn.NORM.INV(RAND(),Inputs!$D$39,Inputs!$C$39)))-'Year Schedule'!$K$44+'Year Schedule'!$L$44)</f>
        <v>#VALUE!</v>
      </c>
      <c r="AR403" s="0" t="e">
        <f aca="true">MAX(0,AQ403*(1+(_xlfn.NORM.INV(RAND(),Inputs!$D$39,Inputs!$C$39)))-'Year Schedule'!$K$45+'Year Schedule'!$L$45)</f>
        <v>#VALUE!</v>
      </c>
      <c r="AS403" s="0" t="e">
        <f aca="true">MAX(0,AR403*(1+(_xlfn.NORM.INV(RAND(),Inputs!$D$39,Inputs!$C$39)))-'Year Schedule'!$K$46+'Year Schedule'!$L$46)</f>
        <v>#VALUE!</v>
      </c>
      <c r="AT403" s="0" t="e">
        <f aca="true">MAX(0,AS403*(1+(_xlfn.NORM.INV(RAND(),Inputs!$D$39,Inputs!$C$39)))-'Year Schedule'!$K$47+'Year Schedule'!$L$47)</f>
        <v>#VALUE!</v>
      </c>
      <c r="AU403" s="0" t="e">
        <f aca="true">MAX(0,AT403*(1+(_xlfn.NORM.INV(RAND(),Inputs!$D$39,Inputs!$C$39)))-'Year Schedule'!$K$48+'Year Schedule'!$L$48)</f>
        <v>#VALUE!</v>
      </c>
      <c r="AV403" s="0" t="e">
        <f aca="true">MAX(0,AU403*(1+(_xlfn.NORM.INV(RAND(),Inputs!$D$39,Inputs!$C$39)))-'Year Schedule'!$K$49+'Year Schedule'!$L$49)</f>
        <v>#VALUE!</v>
      </c>
      <c r="AW403" s="0" t="e">
        <f aca="true">MAX(0,AV403*(1+(_xlfn.NORM.INV(RAND(),Inputs!$D$39,Inputs!$C$39)))-'Year Schedule'!$K$50+'Year Schedule'!$L$50)</f>
        <v>#VALUE!</v>
      </c>
      <c r="AX403" s="0" t="e">
        <f aca="true">MAX(0,AW403*(1+(_xlfn.NORM.INV(RAND(),Inputs!$D$39,Inputs!$C$39)))-'Year Schedule'!$K$51+'Year Schedule'!$L$51)</f>
        <v>#VALUE!</v>
      </c>
      <c r="AY403" s="0" t="e">
        <f aca="true">MAX(0,AX403*(1+(_xlfn.NORM.INV(RAND(),Inputs!$D$39,Inputs!$C$39)))-'Year Schedule'!$K$52+'Year Schedule'!$L$52)</f>
        <v>#VALUE!</v>
      </c>
      <c r="AZ403" s="0" t="e">
        <f aca="true">MAX(0,AY403*(1+(_xlfn.NORM.INV(RAND(),Inputs!$D$39,Inputs!$C$39)))-'Year Schedule'!$K$53+'Year Schedule'!$L$53)</f>
        <v>#VALUE!</v>
      </c>
      <c r="BA403" s="0" t="e">
        <f aca="false">INDEX(C403:AZ403,1,Inputs!$C$6)</f>
        <v>#VALUE!</v>
      </c>
      <c r="BB403" s="0" t="n">
        <f aca="false">IFERROR(EXP(SUMPRODUCT(LN((C403:INDEX(C403:AZ403,1,Inputs!$C$6)+$C$1004:INDEX($C$1004:$AZ$1004,1,Inputs!$C$6))/B403:INDEX(B403:AY403,1,Inputs!$C$6)))/Inputs!$C$6)-1,-1)</f>
        <v>-1</v>
      </c>
    </row>
    <row r="404" customFormat="false" ht="15" hidden="false" customHeight="true" outlineLevel="0" collapsed="false">
      <c r="A404" s="0" t="n">
        <v>402</v>
      </c>
      <c r="B404" s="177" t="n">
        <f aca="false">Inputs!$C$38</f>
        <v>0</v>
      </c>
      <c r="C404" s="0" t="e">
        <f aca="true">MAX(0,B404*(1+(_xlfn.NORM.INV(RAND(),Inputs!$D$39,Inputs!$C$39)))-'Year Schedule'!$K$4+'Year Schedule'!$L$4)</f>
        <v>#VALUE!</v>
      </c>
      <c r="D404" s="0" t="e">
        <f aca="true">MAX(0,C404*(1+(_xlfn.NORM.INV(RAND(),Inputs!$D$39,Inputs!$C$39)))-'Year Schedule'!$K$5+'Year Schedule'!$L$5)</f>
        <v>#VALUE!</v>
      </c>
      <c r="E404" s="0" t="e">
        <f aca="true">MAX(0,D404*(1+(_xlfn.NORM.INV(RAND(),Inputs!$D$39,Inputs!$C$39)))-'Year Schedule'!$K$6+'Year Schedule'!$L$6)</f>
        <v>#VALUE!</v>
      </c>
      <c r="F404" s="0" t="e">
        <f aca="true">MAX(0,E404*(1+(_xlfn.NORM.INV(RAND(),Inputs!$D$39,Inputs!$C$39)))-'Year Schedule'!$K$7+'Year Schedule'!$L$7)</f>
        <v>#VALUE!</v>
      </c>
      <c r="G404" s="0" t="e">
        <f aca="true">MAX(0,F404*(1+(_xlfn.NORM.INV(RAND(),Inputs!$D$39,Inputs!$C$39)))-'Year Schedule'!$K$8+'Year Schedule'!$L$8)</f>
        <v>#VALUE!</v>
      </c>
      <c r="H404" s="0" t="e">
        <f aca="true">MAX(0,G404*(1+(_xlfn.NORM.INV(RAND(),Inputs!$D$39,Inputs!$C$39)))-'Year Schedule'!$K$9+'Year Schedule'!$L$9)</f>
        <v>#VALUE!</v>
      </c>
      <c r="I404" s="0" t="e">
        <f aca="true">MAX(0,H404*(1+(_xlfn.NORM.INV(RAND(),Inputs!$D$39,Inputs!$C$39)))-'Year Schedule'!$K$10+'Year Schedule'!$L$10)</f>
        <v>#VALUE!</v>
      </c>
      <c r="J404" s="0" t="e">
        <f aca="true">MAX(0,I404*(1+(_xlfn.NORM.INV(RAND(),Inputs!$D$39,Inputs!$C$39)))-'Year Schedule'!$K$11+'Year Schedule'!$L$11)</f>
        <v>#VALUE!</v>
      </c>
      <c r="K404" s="0" t="e">
        <f aca="true">MAX(0,J404*(1+(_xlfn.NORM.INV(RAND(),Inputs!$D$39,Inputs!$C$39)))-'Year Schedule'!$K$12+'Year Schedule'!$L$12)</f>
        <v>#VALUE!</v>
      </c>
      <c r="L404" s="0" t="e">
        <f aca="true">MAX(0,K404*(1+(_xlfn.NORM.INV(RAND(),Inputs!$D$39,Inputs!$C$39)))-'Year Schedule'!$K$13+'Year Schedule'!$L$13)</f>
        <v>#VALUE!</v>
      </c>
      <c r="M404" s="0" t="e">
        <f aca="true">MAX(0,L404*(1+(_xlfn.NORM.INV(RAND(),Inputs!$D$39,Inputs!$C$39)))-'Year Schedule'!$K$14+'Year Schedule'!$L$14)</f>
        <v>#VALUE!</v>
      </c>
      <c r="N404" s="0" t="e">
        <f aca="true">MAX(0,M404*(1+(_xlfn.NORM.INV(RAND(),Inputs!$D$39,Inputs!$C$39)))-'Year Schedule'!$K$15+'Year Schedule'!$L$15)</f>
        <v>#VALUE!</v>
      </c>
      <c r="O404" s="0" t="e">
        <f aca="true">MAX(0,N404*(1+(_xlfn.NORM.INV(RAND(),Inputs!$D$39,Inputs!$C$39)))-'Year Schedule'!$K$16+'Year Schedule'!$L$16)</f>
        <v>#VALUE!</v>
      </c>
      <c r="P404" s="0" t="e">
        <f aca="true">MAX(0,O404*(1+(_xlfn.NORM.INV(RAND(),Inputs!$D$39,Inputs!$C$39)))-'Year Schedule'!$K$17+'Year Schedule'!$L$17)</f>
        <v>#VALUE!</v>
      </c>
      <c r="Q404" s="0" t="e">
        <f aca="true">MAX(0,P404*(1+(_xlfn.NORM.INV(RAND(),Inputs!$D$39,Inputs!$C$39)))-'Year Schedule'!$K$18+'Year Schedule'!$L$18)</f>
        <v>#VALUE!</v>
      </c>
      <c r="R404" s="0" t="e">
        <f aca="true">MAX(0,Q404*(1+(_xlfn.NORM.INV(RAND(),Inputs!$D$39,Inputs!$C$39)))-'Year Schedule'!$K$19+'Year Schedule'!$L$19)</f>
        <v>#VALUE!</v>
      </c>
      <c r="S404" s="0" t="e">
        <f aca="true">MAX(0,R404*(1+(_xlfn.NORM.INV(RAND(),Inputs!$D$39,Inputs!$C$39)))-'Year Schedule'!$K$20+'Year Schedule'!$L$20)</f>
        <v>#VALUE!</v>
      </c>
      <c r="T404" s="0" t="e">
        <f aca="true">MAX(0,S404*(1+(_xlfn.NORM.INV(RAND(),Inputs!$D$39,Inputs!$C$39)))-'Year Schedule'!$K$21+'Year Schedule'!$L$21)</f>
        <v>#VALUE!</v>
      </c>
      <c r="U404" s="0" t="e">
        <f aca="true">MAX(0,T404*(1+(_xlfn.NORM.INV(RAND(),Inputs!$D$39,Inputs!$C$39)))-'Year Schedule'!$K$22+'Year Schedule'!$L$22)</f>
        <v>#VALUE!</v>
      </c>
      <c r="V404" s="0" t="e">
        <f aca="true">MAX(0,U404*(1+(_xlfn.NORM.INV(RAND(),Inputs!$D$39,Inputs!$C$39)))-'Year Schedule'!$K$23+'Year Schedule'!$L$23)</f>
        <v>#VALUE!</v>
      </c>
      <c r="W404" s="0" t="e">
        <f aca="true">MAX(0,V404*(1+(_xlfn.NORM.INV(RAND(),Inputs!$D$39,Inputs!$C$39)))-'Year Schedule'!$K$24+'Year Schedule'!$L$24)</f>
        <v>#VALUE!</v>
      </c>
      <c r="X404" s="0" t="e">
        <f aca="true">MAX(0,W404*(1+(_xlfn.NORM.INV(RAND(),Inputs!$D$39,Inputs!$C$39)))-'Year Schedule'!$K$25+'Year Schedule'!$L$25)</f>
        <v>#VALUE!</v>
      </c>
      <c r="Y404" s="0" t="e">
        <f aca="true">MAX(0,X404*(1+(_xlfn.NORM.INV(RAND(),Inputs!$D$39,Inputs!$C$39)))-'Year Schedule'!$K$26+'Year Schedule'!$L$26)</f>
        <v>#VALUE!</v>
      </c>
      <c r="Z404" s="0" t="e">
        <f aca="true">MAX(0,Y404*(1+(_xlfn.NORM.INV(RAND(),Inputs!$D$39,Inputs!$C$39)))-'Year Schedule'!$K$27+'Year Schedule'!$L$27)</f>
        <v>#VALUE!</v>
      </c>
      <c r="AA404" s="0" t="e">
        <f aca="true">MAX(0,Z404*(1+(_xlfn.NORM.INV(RAND(),Inputs!$D$39,Inputs!$C$39)))-'Year Schedule'!$K$28+'Year Schedule'!$L$28)</f>
        <v>#VALUE!</v>
      </c>
      <c r="AB404" s="0" t="e">
        <f aca="true">MAX(0,AA404*(1+(_xlfn.NORM.INV(RAND(),Inputs!$D$39,Inputs!$C$39)))-'Year Schedule'!$K$29+'Year Schedule'!$L$29)</f>
        <v>#VALUE!</v>
      </c>
      <c r="AC404" s="0" t="e">
        <f aca="true">MAX(0,AB404*(1+(_xlfn.NORM.INV(RAND(),Inputs!$D$39,Inputs!$C$39)))-'Year Schedule'!$K$30+'Year Schedule'!$L$30)</f>
        <v>#VALUE!</v>
      </c>
      <c r="AD404" s="0" t="e">
        <f aca="true">MAX(0,AC404*(1+(_xlfn.NORM.INV(RAND(),Inputs!$D$39,Inputs!$C$39)))-'Year Schedule'!$K$31+'Year Schedule'!$L$31)</f>
        <v>#VALUE!</v>
      </c>
      <c r="AE404" s="0" t="e">
        <f aca="true">MAX(0,AD404*(1+(_xlfn.NORM.INV(RAND(),Inputs!$D$39,Inputs!$C$39)))-'Year Schedule'!$K$32+'Year Schedule'!$L$32)</f>
        <v>#VALUE!</v>
      </c>
      <c r="AF404" s="0" t="e">
        <f aca="true">MAX(0,AE404*(1+(_xlfn.NORM.INV(RAND(),Inputs!$D$39,Inputs!$C$39)))-'Year Schedule'!$K$33+'Year Schedule'!$L$33)</f>
        <v>#VALUE!</v>
      </c>
      <c r="AG404" s="0" t="e">
        <f aca="true">MAX(0,AF404*(1+(_xlfn.NORM.INV(RAND(),Inputs!$D$39,Inputs!$C$39)))-'Year Schedule'!$K$34+'Year Schedule'!$L$34)</f>
        <v>#VALUE!</v>
      </c>
      <c r="AH404" s="0" t="e">
        <f aca="true">MAX(0,AG404*(1+(_xlfn.NORM.INV(RAND(),Inputs!$D$39,Inputs!$C$39)))-'Year Schedule'!$K$35+'Year Schedule'!$L$35)</f>
        <v>#VALUE!</v>
      </c>
      <c r="AI404" s="0" t="e">
        <f aca="true">MAX(0,AH404*(1+(_xlfn.NORM.INV(RAND(),Inputs!$D$39,Inputs!$C$39)))-'Year Schedule'!$K$36+'Year Schedule'!$L$36)</f>
        <v>#VALUE!</v>
      </c>
      <c r="AJ404" s="0" t="e">
        <f aca="true">MAX(0,AI404*(1+(_xlfn.NORM.INV(RAND(),Inputs!$D$39,Inputs!$C$39)))-'Year Schedule'!$K$37+'Year Schedule'!$L$37)</f>
        <v>#VALUE!</v>
      </c>
      <c r="AK404" s="0" t="e">
        <f aca="true">MAX(0,AJ404*(1+(_xlfn.NORM.INV(RAND(),Inputs!$D$39,Inputs!$C$39)))-'Year Schedule'!$K$38+'Year Schedule'!$L$38)</f>
        <v>#VALUE!</v>
      </c>
      <c r="AL404" s="0" t="e">
        <f aca="true">MAX(0,AK404*(1+(_xlfn.NORM.INV(RAND(),Inputs!$D$39,Inputs!$C$39)))-'Year Schedule'!$K$39+'Year Schedule'!$L$39)</f>
        <v>#VALUE!</v>
      </c>
      <c r="AM404" s="0" t="e">
        <f aca="true">MAX(0,AL404*(1+(_xlfn.NORM.INV(RAND(),Inputs!$D$39,Inputs!$C$39)))-'Year Schedule'!$K$40+'Year Schedule'!$L$40)</f>
        <v>#VALUE!</v>
      </c>
      <c r="AN404" s="0" t="e">
        <f aca="true">MAX(0,AM404*(1+(_xlfn.NORM.INV(RAND(),Inputs!$D$39,Inputs!$C$39)))-'Year Schedule'!$K$41+'Year Schedule'!$L$41)</f>
        <v>#VALUE!</v>
      </c>
      <c r="AO404" s="0" t="e">
        <f aca="true">MAX(0,AN404*(1+(_xlfn.NORM.INV(RAND(),Inputs!$D$39,Inputs!$C$39)))-'Year Schedule'!$K$42+'Year Schedule'!$L$42)</f>
        <v>#VALUE!</v>
      </c>
      <c r="AP404" s="0" t="e">
        <f aca="true">MAX(0,AO404*(1+(_xlfn.NORM.INV(RAND(),Inputs!$D$39,Inputs!$C$39)))-'Year Schedule'!$K$43+'Year Schedule'!$L$43)</f>
        <v>#VALUE!</v>
      </c>
      <c r="AQ404" s="0" t="e">
        <f aca="true">MAX(0,AP404*(1+(_xlfn.NORM.INV(RAND(),Inputs!$D$39,Inputs!$C$39)))-'Year Schedule'!$K$44+'Year Schedule'!$L$44)</f>
        <v>#VALUE!</v>
      </c>
      <c r="AR404" s="0" t="e">
        <f aca="true">MAX(0,AQ404*(1+(_xlfn.NORM.INV(RAND(),Inputs!$D$39,Inputs!$C$39)))-'Year Schedule'!$K$45+'Year Schedule'!$L$45)</f>
        <v>#VALUE!</v>
      </c>
      <c r="AS404" s="0" t="e">
        <f aca="true">MAX(0,AR404*(1+(_xlfn.NORM.INV(RAND(),Inputs!$D$39,Inputs!$C$39)))-'Year Schedule'!$K$46+'Year Schedule'!$L$46)</f>
        <v>#VALUE!</v>
      </c>
      <c r="AT404" s="0" t="e">
        <f aca="true">MAX(0,AS404*(1+(_xlfn.NORM.INV(RAND(),Inputs!$D$39,Inputs!$C$39)))-'Year Schedule'!$K$47+'Year Schedule'!$L$47)</f>
        <v>#VALUE!</v>
      </c>
      <c r="AU404" s="0" t="e">
        <f aca="true">MAX(0,AT404*(1+(_xlfn.NORM.INV(RAND(),Inputs!$D$39,Inputs!$C$39)))-'Year Schedule'!$K$48+'Year Schedule'!$L$48)</f>
        <v>#VALUE!</v>
      </c>
      <c r="AV404" s="0" t="e">
        <f aca="true">MAX(0,AU404*(1+(_xlfn.NORM.INV(RAND(),Inputs!$D$39,Inputs!$C$39)))-'Year Schedule'!$K$49+'Year Schedule'!$L$49)</f>
        <v>#VALUE!</v>
      </c>
      <c r="AW404" s="0" t="e">
        <f aca="true">MAX(0,AV404*(1+(_xlfn.NORM.INV(RAND(),Inputs!$D$39,Inputs!$C$39)))-'Year Schedule'!$K$50+'Year Schedule'!$L$50)</f>
        <v>#VALUE!</v>
      </c>
      <c r="AX404" s="0" t="e">
        <f aca="true">MAX(0,AW404*(1+(_xlfn.NORM.INV(RAND(),Inputs!$D$39,Inputs!$C$39)))-'Year Schedule'!$K$51+'Year Schedule'!$L$51)</f>
        <v>#VALUE!</v>
      </c>
      <c r="AY404" s="0" t="e">
        <f aca="true">MAX(0,AX404*(1+(_xlfn.NORM.INV(RAND(),Inputs!$D$39,Inputs!$C$39)))-'Year Schedule'!$K$52+'Year Schedule'!$L$52)</f>
        <v>#VALUE!</v>
      </c>
      <c r="AZ404" s="0" t="e">
        <f aca="true">MAX(0,AY404*(1+(_xlfn.NORM.INV(RAND(),Inputs!$D$39,Inputs!$C$39)))-'Year Schedule'!$K$53+'Year Schedule'!$L$53)</f>
        <v>#VALUE!</v>
      </c>
      <c r="BA404" s="0" t="e">
        <f aca="false">INDEX(C404:AZ404,1,Inputs!$C$6)</f>
        <v>#VALUE!</v>
      </c>
      <c r="BB404" s="0" t="n">
        <f aca="false">IFERROR(EXP(SUMPRODUCT(LN((C404:INDEX(C404:AZ404,1,Inputs!$C$6)+$C$1004:INDEX($C$1004:$AZ$1004,1,Inputs!$C$6))/B404:INDEX(B404:AY404,1,Inputs!$C$6)))/Inputs!$C$6)-1,-1)</f>
        <v>-1</v>
      </c>
    </row>
    <row r="405" customFormat="false" ht="15" hidden="false" customHeight="true" outlineLevel="0" collapsed="false">
      <c r="A405" s="0" t="n">
        <v>403</v>
      </c>
      <c r="B405" s="177" t="n">
        <f aca="false">Inputs!$C$38</f>
        <v>0</v>
      </c>
      <c r="C405" s="0" t="e">
        <f aca="true">MAX(0,B405*(1+(_xlfn.NORM.INV(RAND(),Inputs!$D$39,Inputs!$C$39)))-'Year Schedule'!$K$4+'Year Schedule'!$L$4)</f>
        <v>#VALUE!</v>
      </c>
      <c r="D405" s="0" t="e">
        <f aca="true">MAX(0,C405*(1+(_xlfn.NORM.INV(RAND(),Inputs!$D$39,Inputs!$C$39)))-'Year Schedule'!$K$5+'Year Schedule'!$L$5)</f>
        <v>#VALUE!</v>
      </c>
      <c r="E405" s="0" t="e">
        <f aca="true">MAX(0,D405*(1+(_xlfn.NORM.INV(RAND(),Inputs!$D$39,Inputs!$C$39)))-'Year Schedule'!$K$6+'Year Schedule'!$L$6)</f>
        <v>#VALUE!</v>
      </c>
      <c r="F405" s="0" t="e">
        <f aca="true">MAX(0,E405*(1+(_xlfn.NORM.INV(RAND(),Inputs!$D$39,Inputs!$C$39)))-'Year Schedule'!$K$7+'Year Schedule'!$L$7)</f>
        <v>#VALUE!</v>
      </c>
      <c r="G405" s="0" t="e">
        <f aca="true">MAX(0,F405*(1+(_xlfn.NORM.INV(RAND(),Inputs!$D$39,Inputs!$C$39)))-'Year Schedule'!$K$8+'Year Schedule'!$L$8)</f>
        <v>#VALUE!</v>
      </c>
      <c r="H405" s="0" t="e">
        <f aca="true">MAX(0,G405*(1+(_xlfn.NORM.INV(RAND(),Inputs!$D$39,Inputs!$C$39)))-'Year Schedule'!$K$9+'Year Schedule'!$L$9)</f>
        <v>#VALUE!</v>
      </c>
      <c r="I405" s="0" t="e">
        <f aca="true">MAX(0,H405*(1+(_xlfn.NORM.INV(RAND(),Inputs!$D$39,Inputs!$C$39)))-'Year Schedule'!$K$10+'Year Schedule'!$L$10)</f>
        <v>#VALUE!</v>
      </c>
      <c r="J405" s="0" t="e">
        <f aca="true">MAX(0,I405*(1+(_xlfn.NORM.INV(RAND(),Inputs!$D$39,Inputs!$C$39)))-'Year Schedule'!$K$11+'Year Schedule'!$L$11)</f>
        <v>#VALUE!</v>
      </c>
      <c r="K405" s="0" t="e">
        <f aca="true">MAX(0,J405*(1+(_xlfn.NORM.INV(RAND(),Inputs!$D$39,Inputs!$C$39)))-'Year Schedule'!$K$12+'Year Schedule'!$L$12)</f>
        <v>#VALUE!</v>
      </c>
      <c r="L405" s="0" t="e">
        <f aca="true">MAX(0,K405*(1+(_xlfn.NORM.INV(RAND(),Inputs!$D$39,Inputs!$C$39)))-'Year Schedule'!$K$13+'Year Schedule'!$L$13)</f>
        <v>#VALUE!</v>
      </c>
      <c r="M405" s="0" t="e">
        <f aca="true">MAX(0,L405*(1+(_xlfn.NORM.INV(RAND(),Inputs!$D$39,Inputs!$C$39)))-'Year Schedule'!$K$14+'Year Schedule'!$L$14)</f>
        <v>#VALUE!</v>
      </c>
      <c r="N405" s="0" t="e">
        <f aca="true">MAX(0,M405*(1+(_xlfn.NORM.INV(RAND(),Inputs!$D$39,Inputs!$C$39)))-'Year Schedule'!$K$15+'Year Schedule'!$L$15)</f>
        <v>#VALUE!</v>
      </c>
      <c r="O405" s="0" t="e">
        <f aca="true">MAX(0,N405*(1+(_xlfn.NORM.INV(RAND(),Inputs!$D$39,Inputs!$C$39)))-'Year Schedule'!$K$16+'Year Schedule'!$L$16)</f>
        <v>#VALUE!</v>
      </c>
      <c r="P405" s="0" t="e">
        <f aca="true">MAX(0,O405*(1+(_xlfn.NORM.INV(RAND(),Inputs!$D$39,Inputs!$C$39)))-'Year Schedule'!$K$17+'Year Schedule'!$L$17)</f>
        <v>#VALUE!</v>
      </c>
      <c r="Q405" s="0" t="e">
        <f aca="true">MAX(0,P405*(1+(_xlfn.NORM.INV(RAND(),Inputs!$D$39,Inputs!$C$39)))-'Year Schedule'!$K$18+'Year Schedule'!$L$18)</f>
        <v>#VALUE!</v>
      </c>
      <c r="R405" s="0" t="e">
        <f aca="true">MAX(0,Q405*(1+(_xlfn.NORM.INV(RAND(),Inputs!$D$39,Inputs!$C$39)))-'Year Schedule'!$K$19+'Year Schedule'!$L$19)</f>
        <v>#VALUE!</v>
      </c>
      <c r="S405" s="0" t="e">
        <f aca="true">MAX(0,R405*(1+(_xlfn.NORM.INV(RAND(),Inputs!$D$39,Inputs!$C$39)))-'Year Schedule'!$K$20+'Year Schedule'!$L$20)</f>
        <v>#VALUE!</v>
      </c>
      <c r="T405" s="0" t="e">
        <f aca="true">MAX(0,S405*(1+(_xlfn.NORM.INV(RAND(),Inputs!$D$39,Inputs!$C$39)))-'Year Schedule'!$K$21+'Year Schedule'!$L$21)</f>
        <v>#VALUE!</v>
      </c>
      <c r="U405" s="0" t="e">
        <f aca="true">MAX(0,T405*(1+(_xlfn.NORM.INV(RAND(),Inputs!$D$39,Inputs!$C$39)))-'Year Schedule'!$K$22+'Year Schedule'!$L$22)</f>
        <v>#VALUE!</v>
      </c>
      <c r="V405" s="0" t="e">
        <f aca="true">MAX(0,U405*(1+(_xlfn.NORM.INV(RAND(),Inputs!$D$39,Inputs!$C$39)))-'Year Schedule'!$K$23+'Year Schedule'!$L$23)</f>
        <v>#VALUE!</v>
      </c>
      <c r="W405" s="0" t="e">
        <f aca="true">MAX(0,V405*(1+(_xlfn.NORM.INV(RAND(),Inputs!$D$39,Inputs!$C$39)))-'Year Schedule'!$K$24+'Year Schedule'!$L$24)</f>
        <v>#VALUE!</v>
      </c>
      <c r="X405" s="0" t="e">
        <f aca="true">MAX(0,W405*(1+(_xlfn.NORM.INV(RAND(),Inputs!$D$39,Inputs!$C$39)))-'Year Schedule'!$K$25+'Year Schedule'!$L$25)</f>
        <v>#VALUE!</v>
      </c>
      <c r="Y405" s="0" t="e">
        <f aca="true">MAX(0,X405*(1+(_xlfn.NORM.INV(RAND(),Inputs!$D$39,Inputs!$C$39)))-'Year Schedule'!$K$26+'Year Schedule'!$L$26)</f>
        <v>#VALUE!</v>
      </c>
      <c r="Z405" s="0" t="e">
        <f aca="true">MAX(0,Y405*(1+(_xlfn.NORM.INV(RAND(),Inputs!$D$39,Inputs!$C$39)))-'Year Schedule'!$K$27+'Year Schedule'!$L$27)</f>
        <v>#VALUE!</v>
      </c>
      <c r="AA405" s="0" t="e">
        <f aca="true">MAX(0,Z405*(1+(_xlfn.NORM.INV(RAND(),Inputs!$D$39,Inputs!$C$39)))-'Year Schedule'!$K$28+'Year Schedule'!$L$28)</f>
        <v>#VALUE!</v>
      </c>
      <c r="AB405" s="0" t="e">
        <f aca="true">MAX(0,AA405*(1+(_xlfn.NORM.INV(RAND(),Inputs!$D$39,Inputs!$C$39)))-'Year Schedule'!$K$29+'Year Schedule'!$L$29)</f>
        <v>#VALUE!</v>
      </c>
      <c r="AC405" s="0" t="e">
        <f aca="true">MAX(0,AB405*(1+(_xlfn.NORM.INV(RAND(),Inputs!$D$39,Inputs!$C$39)))-'Year Schedule'!$K$30+'Year Schedule'!$L$30)</f>
        <v>#VALUE!</v>
      </c>
      <c r="AD405" s="0" t="e">
        <f aca="true">MAX(0,AC405*(1+(_xlfn.NORM.INV(RAND(),Inputs!$D$39,Inputs!$C$39)))-'Year Schedule'!$K$31+'Year Schedule'!$L$31)</f>
        <v>#VALUE!</v>
      </c>
      <c r="AE405" s="0" t="e">
        <f aca="true">MAX(0,AD405*(1+(_xlfn.NORM.INV(RAND(),Inputs!$D$39,Inputs!$C$39)))-'Year Schedule'!$K$32+'Year Schedule'!$L$32)</f>
        <v>#VALUE!</v>
      </c>
      <c r="AF405" s="0" t="e">
        <f aca="true">MAX(0,AE405*(1+(_xlfn.NORM.INV(RAND(),Inputs!$D$39,Inputs!$C$39)))-'Year Schedule'!$K$33+'Year Schedule'!$L$33)</f>
        <v>#VALUE!</v>
      </c>
      <c r="AG405" s="0" t="e">
        <f aca="true">MAX(0,AF405*(1+(_xlfn.NORM.INV(RAND(),Inputs!$D$39,Inputs!$C$39)))-'Year Schedule'!$K$34+'Year Schedule'!$L$34)</f>
        <v>#VALUE!</v>
      </c>
      <c r="AH405" s="0" t="e">
        <f aca="true">MAX(0,AG405*(1+(_xlfn.NORM.INV(RAND(),Inputs!$D$39,Inputs!$C$39)))-'Year Schedule'!$K$35+'Year Schedule'!$L$35)</f>
        <v>#VALUE!</v>
      </c>
      <c r="AI405" s="0" t="e">
        <f aca="true">MAX(0,AH405*(1+(_xlfn.NORM.INV(RAND(),Inputs!$D$39,Inputs!$C$39)))-'Year Schedule'!$K$36+'Year Schedule'!$L$36)</f>
        <v>#VALUE!</v>
      </c>
      <c r="AJ405" s="0" t="e">
        <f aca="true">MAX(0,AI405*(1+(_xlfn.NORM.INV(RAND(),Inputs!$D$39,Inputs!$C$39)))-'Year Schedule'!$K$37+'Year Schedule'!$L$37)</f>
        <v>#VALUE!</v>
      </c>
      <c r="AK405" s="0" t="e">
        <f aca="true">MAX(0,AJ405*(1+(_xlfn.NORM.INV(RAND(),Inputs!$D$39,Inputs!$C$39)))-'Year Schedule'!$K$38+'Year Schedule'!$L$38)</f>
        <v>#VALUE!</v>
      </c>
      <c r="AL405" s="0" t="e">
        <f aca="true">MAX(0,AK405*(1+(_xlfn.NORM.INV(RAND(),Inputs!$D$39,Inputs!$C$39)))-'Year Schedule'!$K$39+'Year Schedule'!$L$39)</f>
        <v>#VALUE!</v>
      </c>
      <c r="AM405" s="0" t="e">
        <f aca="true">MAX(0,AL405*(1+(_xlfn.NORM.INV(RAND(),Inputs!$D$39,Inputs!$C$39)))-'Year Schedule'!$K$40+'Year Schedule'!$L$40)</f>
        <v>#VALUE!</v>
      </c>
      <c r="AN405" s="0" t="e">
        <f aca="true">MAX(0,AM405*(1+(_xlfn.NORM.INV(RAND(),Inputs!$D$39,Inputs!$C$39)))-'Year Schedule'!$K$41+'Year Schedule'!$L$41)</f>
        <v>#VALUE!</v>
      </c>
      <c r="AO405" s="0" t="e">
        <f aca="true">MAX(0,AN405*(1+(_xlfn.NORM.INV(RAND(),Inputs!$D$39,Inputs!$C$39)))-'Year Schedule'!$K$42+'Year Schedule'!$L$42)</f>
        <v>#VALUE!</v>
      </c>
      <c r="AP405" s="0" t="e">
        <f aca="true">MAX(0,AO405*(1+(_xlfn.NORM.INV(RAND(),Inputs!$D$39,Inputs!$C$39)))-'Year Schedule'!$K$43+'Year Schedule'!$L$43)</f>
        <v>#VALUE!</v>
      </c>
      <c r="AQ405" s="0" t="e">
        <f aca="true">MAX(0,AP405*(1+(_xlfn.NORM.INV(RAND(),Inputs!$D$39,Inputs!$C$39)))-'Year Schedule'!$K$44+'Year Schedule'!$L$44)</f>
        <v>#VALUE!</v>
      </c>
      <c r="AR405" s="0" t="e">
        <f aca="true">MAX(0,AQ405*(1+(_xlfn.NORM.INV(RAND(),Inputs!$D$39,Inputs!$C$39)))-'Year Schedule'!$K$45+'Year Schedule'!$L$45)</f>
        <v>#VALUE!</v>
      </c>
      <c r="AS405" s="0" t="e">
        <f aca="true">MAX(0,AR405*(1+(_xlfn.NORM.INV(RAND(),Inputs!$D$39,Inputs!$C$39)))-'Year Schedule'!$K$46+'Year Schedule'!$L$46)</f>
        <v>#VALUE!</v>
      </c>
      <c r="AT405" s="0" t="e">
        <f aca="true">MAX(0,AS405*(1+(_xlfn.NORM.INV(RAND(),Inputs!$D$39,Inputs!$C$39)))-'Year Schedule'!$K$47+'Year Schedule'!$L$47)</f>
        <v>#VALUE!</v>
      </c>
      <c r="AU405" s="0" t="e">
        <f aca="true">MAX(0,AT405*(1+(_xlfn.NORM.INV(RAND(),Inputs!$D$39,Inputs!$C$39)))-'Year Schedule'!$K$48+'Year Schedule'!$L$48)</f>
        <v>#VALUE!</v>
      </c>
      <c r="AV405" s="0" t="e">
        <f aca="true">MAX(0,AU405*(1+(_xlfn.NORM.INV(RAND(),Inputs!$D$39,Inputs!$C$39)))-'Year Schedule'!$K$49+'Year Schedule'!$L$49)</f>
        <v>#VALUE!</v>
      </c>
      <c r="AW405" s="0" t="e">
        <f aca="true">MAX(0,AV405*(1+(_xlfn.NORM.INV(RAND(),Inputs!$D$39,Inputs!$C$39)))-'Year Schedule'!$K$50+'Year Schedule'!$L$50)</f>
        <v>#VALUE!</v>
      </c>
      <c r="AX405" s="0" t="e">
        <f aca="true">MAX(0,AW405*(1+(_xlfn.NORM.INV(RAND(),Inputs!$D$39,Inputs!$C$39)))-'Year Schedule'!$K$51+'Year Schedule'!$L$51)</f>
        <v>#VALUE!</v>
      </c>
      <c r="AY405" s="0" t="e">
        <f aca="true">MAX(0,AX405*(1+(_xlfn.NORM.INV(RAND(),Inputs!$D$39,Inputs!$C$39)))-'Year Schedule'!$K$52+'Year Schedule'!$L$52)</f>
        <v>#VALUE!</v>
      </c>
      <c r="AZ405" s="0" t="e">
        <f aca="true">MAX(0,AY405*(1+(_xlfn.NORM.INV(RAND(),Inputs!$D$39,Inputs!$C$39)))-'Year Schedule'!$K$53+'Year Schedule'!$L$53)</f>
        <v>#VALUE!</v>
      </c>
      <c r="BA405" s="0" t="e">
        <f aca="false">INDEX(C405:AZ405,1,Inputs!$C$6)</f>
        <v>#VALUE!</v>
      </c>
      <c r="BB405" s="0" t="n">
        <f aca="false">IFERROR(EXP(SUMPRODUCT(LN((C405:INDEX(C405:AZ405,1,Inputs!$C$6)+$C$1004:INDEX($C$1004:$AZ$1004,1,Inputs!$C$6))/B405:INDEX(B405:AY405,1,Inputs!$C$6)))/Inputs!$C$6)-1,-1)</f>
        <v>-1</v>
      </c>
    </row>
    <row r="406" customFormat="false" ht="15" hidden="false" customHeight="true" outlineLevel="0" collapsed="false">
      <c r="A406" s="0" t="n">
        <v>404</v>
      </c>
      <c r="B406" s="177" t="n">
        <f aca="false">Inputs!$C$38</f>
        <v>0</v>
      </c>
      <c r="C406" s="0" t="e">
        <f aca="true">MAX(0,B406*(1+(_xlfn.NORM.INV(RAND(),Inputs!$D$39,Inputs!$C$39)))-'Year Schedule'!$K$4+'Year Schedule'!$L$4)</f>
        <v>#VALUE!</v>
      </c>
      <c r="D406" s="0" t="e">
        <f aca="true">MAX(0,C406*(1+(_xlfn.NORM.INV(RAND(),Inputs!$D$39,Inputs!$C$39)))-'Year Schedule'!$K$5+'Year Schedule'!$L$5)</f>
        <v>#VALUE!</v>
      </c>
      <c r="E406" s="0" t="e">
        <f aca="true">MAX(0,D406*(1+(_xlfn.NORM.INV(RAND(),Inputs!$D$39,Inputs!$C$39)))-'Year Schedule'!$K$6+'Year Schedule'!$L$6)</f>
        <v>#VALUE!</v>
      </c>
      <c r="F406" s="0" t="e">
        <f aca="true">MAX(0,E406*(1+(_xlfn.NORM.INV(RAND(),Inputs!$D$39,Inputs!$C$39)))-'Year Schedule'!$K$7+'Year Schedule'!$L$7)</f>
        <v>#VALUE!</v>
      </c>
      <c r="G406" s="0" t="e">
        <f aca="true">MAX(0,F406*(1+(_xlfn.NORM.INV(RAND(),Inputs!$D$39,Inputs!$C$39)))-'Year Schedule'!$K$8+'Year Schedule'!$L$8)</f>
        <v>#VALUE!</v>
      </c>
      <c r="H406" s="0" t="e">
        <f aca="true">MAX(0,G406*(1+(_xlfn.NORM.INV(RAND(),Inputs!$D$39,Inputs!$C$39)))-'Year Schedule'!$K$9+'Year Schedule'!$L$9)</f>
        <v>#VALUE!</v>
      </c>
      <c r="I406" s="0" t="e">
        <f aca="true">MAX(0,H406*(1+(_xlfn.NORM.INV(RAND(),Inputs!$D$39,Inputs!$C$39)))-'Year Schedule'!$K$10+'Year Schedule'!$L$10)</f>
        <v>#VALUE!</v>
      </c>
      <c r="J406" s="0" t="e">
        <f aca="true">MAX(0,I406*(1+(_xlfn.NORM.INV(RAND(),Inputs!$D$39,Inputs!$C$39)))-'Year Schedule'!$K$11+'Year Schedule'!$L$11)</f>
        <v>#VALUE!</v>
      </c>
      <c r="K406" s="0" t="e">
        <f aca="true">MAX(0,J406*(1+(_xlfn.NORM.INV(RAND(),Inputs!$D$39,Inputs!$C$39)))-'Year Schedule'!$K$12+'Year Schedule'!$L$12)</f>
        <v>#VALUE!</v>
      </c>
      <c r="L406" s="0" t="e">
        <f aca="true">MAX(0,K406*(1+(_xlfn.NORM.INV(RAND(),Inputs!$D$39,Inputs!$C$39)))-'Year Schedule'!$K$13+'Year Schedule'!$L$13)</f>
        <v>#VALUE!</v>
      </c>
      <c r="M406" s="0" t="e">
        <f aca="true">MAX(0,L406*(1+(_xlfn.NORM.INV(RAND(),Inputs!$D$39,Inputs!$C$39)))-'Year Schedule'!$K$14+'Year Schedule'!$L$14)</f>
        <v>#VALUE!</v>
      </c>
      <c r="N406" s="0" t="e">
        <f aca="true">MAX(0,M406*(1+(_xlfn.NORM.INV(RAND(),Inputs!$D$39,Inputs!$C$39)))-'Year Schedule'!$K$15+'Year Schedule'!$L$15)</f>
        <v>#VALUE!</v>
      </c>
      <c r="O406" s="0" t="e">
        <f aca="true">MAX(0,N406*(1+(_xlfn.NORM.INV(RAND(),Inputs!$D$39,Inputs!$C$39)))-'Year Schedule'!$K$16+'Year Schedule'!$L$16)</f>
        <v>#VALUE!</v>
      </c>
      <c r="P406" s="0" t="e">
        <f aca="true">MAX(0,O406*(1+(_xlfn.NORM.INV(RAND(),Inputs!$D$39,Inputs!$C$39)))-'Year Schedule'!$K$17+'Year Schedule'!$L$17)</f>
        <v>#VALUE!</v>
      </c>
      <c r="Q406" s="0" t="e">
        <f aca="true">MAX(0,P406*(1+(_xlfn.NORM.INV(RAND(),Inputs!$D$39,Inputs!$C$39)))-'Year Schedule'!$K$18+'Year Schedule'!$L$18)</f>
        <v>#VALUE!</v>
      </c>
      <c r="R406" s="0" t="e">
        <f aca="true">MAX(0,Q406*(1+(_xlfn.NORM.INV(RAND(),Inputs!$D$39,Inputs!$C$39)))-'Year Schedule'!$K$19+'Year Schedule'!$L$19)</f>
        <v>#VALUE!</v>
      </c>
      <c r="S406" s="0" t="e">
        <f aca="true">MAX(0,R406*(1+(_xlfn.NORM.INV(RAND(),Inputs!$D$39,Inputs!$C$39)))-'Year Schedule'!$K$20+'Year Schedule'!$L$20)</f>
        <v>#VALUE!</v>
      </c>
      <c r="T406" s="0" t="e">
        <f aca="true">MAX(0,S406*(1+(_xlfn.NORM.INV(RAND(),Inputs!$D$39,Inputs!$C$39)))-'Year Schedule'!$K$21+'Year Schedule'!$L$21)</f>
        <v>#VALUE!</v>
      </c>
      <c r="U406" s="0" t="e">
        <f aca="true">MAX(0,T406*(1+(_xlfn.NORM.INV(RAND(),Inputs!$D$39,Inputs!$C$39)))-'Year Schedule'!$K$22+'Year Schedule'!$L$22)</f>
        <v>#VALUE!</v>
      </c>
      <c r="V406" s="0" t="e">
        <f aca="true">MAX(0,U406*(1+(_xlfn.NORM.INV(RAND(),Inputs!$D$39,Inputs!$C$39)))-'Year Schedule'!$K$23+'Year Schedule'!$L$23)</f>
        <v>#VALUE!</v>
      </c>
      <c r="W406" s="0" t="e">
        <f aca="true">MAX(0,V406*(1+(_xlfn.NORM.INV(RAND(),Inputs!$D$39,Inputs!$C$39)))-'Year Schedule'!$K$24+'Year Schedule'!$L$24)</f>
        <v>#VALUE!</v>
      </c>
      <c r="X406" s="0" t="e">
        <f aca="true">MAX(0,W406*(1+(_xlfn.NORM.INV(RAND(),Inputs!$D$39,Inputs!$C$39)))-'Year Schedule'!$K$25+'Year Schedule'!$L$25)</f>
        <v>#VALUE!</v>
      </c>
      <c r="Y406" s="0" t="e">
        <f aca="true">MAX(0,X406*(1+(_xlfn.NORM.INV(RAND(),Inputs!$D$39,Inputs!$C$39)))-'Year Schedule'!$K$26+'Year Schedule'!$L$26)</f>
        <v>#VALUE!</v>
      </c>
      <c r="Z406" s="0" t="e">
        <f aca="true">MAX(0,Y406*(1+(_xlfn.NORM.INV(RAND(),Inputs!$D$39,Inputs!$C$39)))-'Year Schedule'!$K$27+'Year Schedule'!$L$27)</f>
        <v>#VALUE!</v>
      </c>
      <c r="AA406" s="0" t="e">
        <f aca="true">MAX(0,Z406*(1+(_xlfn.NORM.INV(RAND(),Inputs!$D$39,Inputs!$C$39)))-'Year Schedule'!$K$28+'Year Schedule'!$L$28)</f>
        <v>#VALUE!</v>
      </c>
      <c r="AB406" s="0" t="e">
        <f aca="true">MAX(0,AA406*(1+(_xlfn.NORM.INV(RAND(),Inputs!$D$39,Inputs!$C$39)))-'Year Schedule'!$K$29+'Year Schedule'!$L$29)</f>
        <v>#VALUE!</v>
      </c>
      <c r="AC406" s="0" t="e">
        <f aca="true">MAX(0,AB406*(1+(_xlfn.NORM.INV(RAND(),Inputs!$D$39,Inputs!$C$39)))-'Year Schedule'!$K$30+'Year Schedule'!$L$30)</f>
        <v>#VALUE!</v>
      </c>
      <c r="AD406" s="0" t="e">
        <f aca="true">MAX(0,AC406*(1+(_xlfn.NORM.INV(RAND(),Inputs!$D$39,Inputs!$C$39)))-'Year Schedule'!$K$31+'Year Schedule'!$L$31)</f>
        <v>#VALUE!</v>
      </c>
      <c r="AE406" s="0" t="e">
        <f aca="true">MAX(0,AD406*(1+(_xlfn.NORM.INV(RAND(),Inputs!$D$39,Inputs!$C$39)))-'Year Schedule'!$K$32+'Year Schedule'!$L$32)</f>
        <v>#VALUE!</v>
      </c>
      <c r="AF406" s="0" t="e">
        <f aca="true">MAX(0,AE406*(1+(_xlfn.NORM.INV(RAND(),Inputs!$D$39,Inputs!$C$39)))-'Year Schedule'!$K$33+'Year Schedule'!$L$33)</f>
        <v>#VALUE!</v>
      </c>
      <c r="AG406" s="0" t="e">
        <f aca="true">MAX(0,AF406*(1+(_xlfn.NORM.INV(RAND(),Inputs!$D$39,Inputs!$C$39)))-'Year Schedule'!$K$34+'Year Schedule'!$L$34)</f>
        <v>#VALUE!</v>
      </c>
      <c r="AH406" s="0" t="e">
        <f aca="true">MAX(0,AG406*(1+(_xlfn.NORM.INV(RAND(),Inputs!$D$39,Inputs!$C$39)))-'Year Schedule'!$K$35+'Year Schedule'!$L$35)</f>
        <v>#VALUE!</v>
      </c>
      <c r="AI406" s="0" t="e">
        <f aca="true">MAX(0,AH406*(1+(_xlfn.NORM.INV(RAND(),Inputs!$D$39,Inputs!$C$39)))-'Year Schedule'!$K$36+'Year Schedule'!$L$36)</f>
        <v>#VALUE!</v>
      </c>
      <c r="AJ406" s="0" t="e">
        <f aca="true">MAX(0,AI406*(1+(_xlfn.NORM.INV(RAND(),Inputs!$D$39,Inputs!$C$39)))-'Year Schedule'!$K$37+'Year Schedule'!$L$37)</f>
        <v>#VALUE!</v>
      </c>
      <c r="AK406" s="0" t="e">
        <f aca="true">MAX(0,AJ406*(1+(_xlfn.NORM.INV(RAND(),Inputs!$D$39,Inputs!$C$39)))-'Year Schedule'!$K$38+'Year Schedule'!$L$38)</f>
        <v>#VALUE!</v>
      </c>
      <c r="AL406" s="0" t="e">
        <f aca="true">MAX(0,AK406*(1+(_xlfn.NORM.INV(RAND(),Inputs!$D$39,Inputs!$C$39)))-'Year Schedule'!$K$39+'Year Schedule'!$L$39)</f>
        <v>#VALUE!</v>
      </c>
      <c r="AM406" s="0" t="e">
        <f aca="true">MAX(0,AL406*(1+(_xlfn.NORM.INV(RAND(),Inputs!$D$39,Inputs!$C$39)))-'Year Schedule'!$K$40+'Year Schedule'!$L$40)</f>
        <v>#VALUE!</v>
      </c>
      <c r="AN406" s="0" t="e">
        <f aca="true">MAX(0,AM406*(1+(_xlfn.NORM.INV(RAND(),Inputs!$D$39,Inputs!$C$39)))-'Year Schedule'!$K$41+'Year Schedule'!$L$41)</f>
        <v>#VALUE!</v>
      </c>
      <c r="AO406" s="0" t="e">
        <f aca="true">MAX(0,AN406*(1+(_xlfn.NORM.INV(RAND(),Inputs!$D$39,Inputs!$C$39)))-'Year Schedule'!$K$42+'Year Schedule'!$L$42)</f>
        <v>#VALUE!</v>
      </c>
      <c r="AP406" s="0" t="e">
        <f aca="true">MAX(0,AO406*(1+(_xlfn.NORM.INV(RAND(),Inputs!$D$39,Inputs!$C$39)))-'Year Schedule'!$K$43+'Year Schedule'!$L$43)</f>
        <v>#VALUE!</v>
      </c>
      <c r="AQ406" s="0" t="e">
        <f aca="true">MAX(0,AP406*(1+(_xlfn.NORM.INV(RAND(),Inputs!$D$39,Inputs!$C$39)))-'Year Schedule'!$K$44+'Year Schedule'!$L$44)</f>
        <v>#VALUE!</v>
      </c>
      <c r="AR406" s="0" t="e">
        <f aca="true">MAX(0,AQ406*(1+(_xlfn.NORM.INV(RAND(),Inputs!$D$39,Inputs!$C$39)))-'Year Schedule'!$K$45+'Year Schedule'!$L$45)</f>
        <v>#VALUE!</v>
      </c>
      <c r="AS406" s="0" t="e">
        <f aca="true">MAX(0,AR406*(1+(_xlfn.NORM.INV(RAND(),Inputs!$D$39,Inputs!$C$39)))-'Year Schedule'!$K$46+'Year Schedule'!$L$46)</f>
        <v>#VALUE!</v>
      </c>
      <c r="AT406" s="0" t="e">
        <f aca="true">MAX(0,AS406*(1+(_xlfn.NORM.INV(RAND(),Inputs!$D$39,Inputs!$C$39)))-'Year Schedule'!$K$47+'Year Schedule'!$L$47)</f>
        <v>#VALUE!</v>
      </c>
      <c r="AU406" s="0" t="e">
        <f aca="true">MAX(0,AT406*(1+(_xlfn.NORM.INV(RAND(),Inputs!$D$39,Inputs!$C$39)))-'Year Schedule'!$K$48+'Year Schedule'!$L$48)</f>
        <v>#VALUE!</v>
      </c>
      <c r="AV406" s="0" t="e">
        <f aca="true">MAX(0,AU406*(1+(_xlfn.NORM.INV(RAND(),Inputs!$D$39,Inputs!$C$39)))-'Year Schedule'!$K$49+'Year Schedule'!$L$49)</f>
        <v>#VALUE!</v>
      </c>
      <c r="AW406" s="0" t="e">
        <f aca="true">MAX(0,AV406*(1+(_xlfn.NORM.INV(RAND(),Inputs!$D$39,Inputs!$C$39)))-'Year Schedule'!$K$50+'Year Schedule'!$L$50)</f>
        <v>#VALUE!</v>
      </c>
      <c r="AX406" s="0" t="e">
        <f aca="true">MAX(0,AW406*(1+(_xlfn.NORM.INV(RAND(),Inputs!$D$39,Inputs!$C$39)))-'Year Schedule'!$K$51+'Year Schedule'!$L$51)</f>
        <v>#VALUE!</v>
      </c>
      <c r="AY406" s="0" t="e">
        <f aca="true">MAX(0,AX406*(1+(_xlfn.NORM.INV(RAND(),Inputs!$D$39,Inputs!$C$39)))-'Year Schedule'!$K$52+'Year Schedule'!$L$52)</f>
        <v>#VALUE!</v>
      </c>
      <c r="AZ406" s="0" t="e">
        <f aca="true">MAX(0,AY406*(1+(_xlfn.NORM.INV(RAND(),Inputs!$D$39,Inputs!$C$39)))-'Year Schedule'!$K$53+'Year Schedule'!$L$53)</f>
        <v>#VALUE!</v>
      </c>
      <c r="BA406" s="0" t="e">
        <f aca="false">INDEX(C406:AZ406,1,Inputs!$C$6)</f>
        <v>#VALUE!</v>
      </c>
      <c r="BB406" s="0" t="n">
        <f aca="false">IFERROR(EXP(SUMPRODUCT(LN((C406:INDEX(C406:AZ406,1,Inputs!$C$6)+$C$1004:INDEX($C$1004:$AZ$1004,1,Inputs!$C$6))/B406:INDEX(B406:AY406,1,Inputs!$C$6)))/Inputs!$C$6)-1,-1)</f>
        <v>-1</v>
      </c>
    </row>
    <row r="407" customFormat="false" ht="15" hidden="false" customHeight="true" outlineLevel="0" collapsed="false">
      <c r="A407" s="0" t="n">
        <v>405</v>
      </c>
      <c r="B407" s="177" t="n">
        <f aca="false">Inputs!$C$38</f>
        <v>0</v>
      </c>
      <c r="C407" s="0" t="e">
        <f aca="true">MAX(0,B407*(1+(_xlfn.NORM.INV(RAND(),Inputs!$D$39,Inputs!$C$39)))-'Year Schedule'!$K$4+'Year Schedule'!$L$4)</f>
        <v>#VALUE!</v>
      </c>
      <c r="D407" s="0" t="e">
        <f aca="true">MAX(0,C407*(1+(_xlfn.NORM.INV(RAND(),Inputs!$D$39,Inputs!$C$39)))-'Year Schedule'!$K$5+'Year Schedule'!$L$5)</f>
        <v>#VALUE!</v>
      </c>
      <c r="E407" s="0" t="e">
        <f aca="true">MAX(0,D407*(1+(_xlfn.NORM.INV(RAND(),Inputs!$D$39,Inputs!$C$39)))-'Year Schedule'!$K$6+'Year Schedule'!$L$6)</f>
        <v>#VALUE!</v>
      </c>
      <c r="F407" s="0" t="e">
        <f aca="true">MAX(0,E407*(1+(_xlfn.NORM.INV(RAND(),Inputs!$D$39,Inputs!$C$39)))-'Year Schedule'!$K$7+'Year Schedule'!$L$7)</f>
        <v>#VALUE!</v>
      </c>
      <c r="G407" s="0" t="e">
        <f aca="true">MAX(0,F407*(1+(_xlfn.NORM.INV(RAND(),Inputs!$D$39,Inputs!$C$39)))-'Year Schedule'!$K$8+'Year Schedule'!$L$8)</f>
        <v>#VALUE!</v>
      </c>
      <c r="H407" s="0" t="e">
        <f aca="true">MAX(0,G407*(1+(_xlfn.NORM.INV(RAND(),Inputs!$D$39,Inputs!$C$39)))-'Year Schedule'!$K$9+'Year Schedule'!$L$9)</f>
        <v>#VALUE!</v>
      </c>
      <c r="I407" s="0" t="e">
        <f aca="true">MAX(0,H407*(1+(_xlfn.NORM.INV(RAND(),Inputs!$D$39,Inputs!$C$39)))-'Year Schedule'!$K$10+'Year Schedule'!$L$10)</f>
        <v>#VALUE!</v>
      </c>
      <c r="J407" s="0" t="e">
        <f aca="true">MAX(0,I407*(1+(_xlfn.NORM.INV(RAND(),Inputs!$D$39,Inputs!$C$39)))-'Year Schedule'!$K$11+'Year Schedule'!$L$11)</f>
        <v>#VALUE!</v>
      </c>
      <c r="K407" s="0" t="e">
        <f aca="true">MAX(0,J407*(1+(_xlfn.NORM.INV(RAND(),Inputs!$D$39,Inputs!$C$39)))-'Year Schedule'!$K$12+'Year Schedule'!$L$12)</f>
        <v>#VALUE!</v>
      </c>
      <c r="L407" s="0" t="e">
        <f aca="true">MAX(0,K407*(1+(_xlfn.NORM.INV(RAND(),Inputs!$D$39,Inputs!$C$39)))-'Year Schedule'!$K$13+'Year Schedule'!$L$13)</f>
        <v>#VALUE!</v>
      </c>
      <c r="M407" s="0" t="e">
        <f aca="true">MAX(0,L407*(1+(_xlfn.NORM.INV(RAND(),Inputs!$D$39,Inputs!$C$39)))-'Year Schedule'!$K$14+'Year Schedule'!$L$14)</f>
        <v>#VALUE!</v>
      </c>
      <c r="N407" s="0" t="e">
        <f aca="true">MAX(0,M407*(1+(_xlfn.NORM.INV(RAND(),Inputs!$D$39,Inputs!$C$39)))-'Year Schedule'!$K$15+'Year Schedule'!$L$15)</f>
        <v>#VALUE!</v>
      </c>
      <c r="O407" s="0" t="e">
        <f aca="true">MAX(0,N407*(1+(_xlfn.NORM.INV(RAND(),Inputs!$D$39,Inputs!$C$39)))-'Year Schedule'!$K$16+'Year Schedule'!$L$16)</f>
        <v>#VALUE!</v>
      </c>
      <c r="P407" s="0" t="e">
        <f aca="true">MAX(0,O407*(1+(_xlfn.NORM.INV(RAND(),Inputs!$D$39,Inputs!$C$39)))-'Year Schedule'!$K$17+'Year Schedule'!$L$17)</f>
        <v>#VALUE!</v>
      </c>
      <c r="Q407" s="0" t="e">
        <f aca="true">MAX(0,P407*(1+(_xlfn.NORM.INV(RAND(),Inputs!$D$39,Inputs!$C$39)))-'Year Schedule'!$K$18+'Year Schedule'!$L$18)</f>
        <v>#VALUE!</v>
      </c>
      <c r="R407" s="0" t="e">
        <f aca="true">MAX(0,Q407*(1+(_xlfn.NORM.INV(RAND(),Inputs!$D$39,Inputs!$C$39)))-'Year Schedule'!$K$19+'Year Schedule'!$L$19)</f>
        <v>#VALUE!</v>
      </c>
      <c r="S407" s="0" t="e">
        <f aca="true">MAX(0,R407*(1+(_xlfn.NORM.INV(RAND(),Inputs!$D$39,Inputs!$C$39)))-'Year Schedule'!$K$20+'Year Schedule'!$L$20)</f>
        <v>#VALUE!</v>
      </c>
      <c r="T407" s="0" t="e">
        <f aca="true">MAX(0,S407*(1+(_xlfn.NORM.INV(RAND(),Inputs!$D$39,Inputs!$C$39)))-'Year Schedule'!$K$21+'Year Schedule'!$L$21)</f>
        <v>#VALUE!</v>
      </c>
      <c r="U407" s="0" t="e">
        <f aca="true">MAX(0,T407*(1+(_xlfn.NORM.INV(RAND(),Inputs!$D$39,Inputs!$C$39)))-'Year Schedule'!$K$22+'Year Schedule'!$L$22)</f>
        <v>#VALUE!</v>
      </c>
      <c r="V407" s="0" t="e">
        <f aca="true">MAX(0,U407*(1+(_xlfn.NORM.INV(RAND(),Inputs!$D$39,Inputs!$C$39)))-'Year Schedule'!$K$23+'Year Schedule'!$L$23)</f>
        <v>#VALUE!</v>
      </c>
      <c r="W407" s="0" t="e">
        <f aca="true">MAX(0,V407*(1+(_xlfn.NORM.INV(RAND(),Inputs!$D$39,Inputs!$C$39)))-'Year Schedule'!$K$24+'Year Schedule'!$L$24)</f>
        <v>#VALUE!</v>
      </c>
      <c r="X407" s="0" t="e">
        <f aca="true">MAX(0,W407*(1+(_xlfn.NORM.INV(RAND(),Inputs!$D$39,Inputs!$C$39)))-'Year Schedule'!$K$25+'Year Schedule'!$L$25)</f>
        <v>#VALUE!</v>
      </c>
      <c r="Y407" s="0" t="e">
        <f aca="true">MAX(0,X407*(1+(_xlfn.NORM.INV(RAND(),Inputs!$D$39,Inputs!$C$39)))-'Year Schedule'!$K$26+'Year Schedule'!$L$26)</f>
        <v>#VALUE!</v>
      </c>
      <c r="Z407" s="0" t="e">
        <f aca="true">MAX(0,Y407*(1+(_xlfn.NORM.INV(RAND(),Inputs!$D$39,Inputs!$C$39)))-'Year Schedule'!$K$27+'Year Schedule'!$L$27)</f>
        <v>#VALUE!</v>
      </c>
      <c r="AA407" s="0" t="e">
        <f aca="true">MAX(0,Z407*(1+(_xlfn.NORM.INV(RAND(),Inputs!$D$39,Inputs!$C$39)))-'Year Schedule'!$K$28+'Year Schedule'!$L$28)</f>
        <v>#VALUE!</v>
      </c>
      <c r="AB407" s="0" t="e">
        <f aca="true">MAX(0,AA407*(1+(_xlfn.NORM.INV(RAND(),Inputs!$D$39,Inputs!$C$39)))-'Year Schedule'!$K$29+'Year Schedule'!$L$29)</f>
        <v>#VALUE!</v>
      </c>
      <c r="AC407" s="0" t="e">
        <f aca="true">MAX(0,AB407*(1+(_xlfn.NORM.INV(RAND(),Inputs!$D$39,Inputs!$C$39)))-'Year Schedule'!$K$30+'Year Schedule'!$L$30)</f>
        <v>#VALUE!</v>
      </c>
      <c r="AD407" s="0" t="e">
        <f aca="true">MAX(0,AC407*(1+(_xlfn.NORM.INV(RAND(),Inputs!$D$39,Inputs!$C$39)))-'Year Schedule'!$K$31+'Year Schedule'!$L$31)</f>
        <v>#VALUE!</v>
      </c>
      <c r="AE407" s="0" t="e">
        <f aca="true">MAX(0,AD407*(1+(_xlfn.NORM.INV(RAND(),Inputs!$D$39,Inputs!$C$39)))-'Year Schedule'!$K$32+'Year Schedule'!$L$32)</f>
        <v>#VALUE!</v>
      </c>
      <c r="AF407" s="0" t="e">
        <f aca="true">MAX(0,AE407*(1+(_xlfn.NORM.INV(RAND(),Inputs!$D$39,Inputs!$C$39)))-'Year Schedule'!$K$33+'Year Schedule'!$L$33)</f>
        <v>#VALUE!</v>
      </c>
      <c r="AG407" s="0" t="e">
        <f aca="true">MAX(0,AF407*(1+(_xlfn.NORM.INV(RAND(),Inputs!$D$39,Inputs!$C$39)))-'Year Schedule'!$K$34+'Year Schedule'!$L$34)</f>
        <v>#VALUE!</v>
      </c>
      <c r="AH407" s="0" t="e">
        <f aca="true">MAX(0,AG407*(1+(_xlfn.NORM.INV(RAND(),Inputs!$D$39,Inputs!$C$39)))-'Year Schedule'!$K$35+'Year Schedule'!$L$35)</f>
        <v>#VALUE!</v>
      </c>
      <c r="AI407" s="0" t="e">
        <f aca="true">MAX(0,AH407*(1+(_xlfn.NORM.INV(RAND(),Inputs!$D$39,Inputs!$C$39)))-'Year Schedule'!$K$36+'Year Schedule'!$L$36)</f>
        <v>#VALUE!</v>
      </c>
      <c r="AJ407" s="0" t="e">
        <f aca="true">MAX(0,AI407*(1+(_xlfn.NORM.INV(RAND(),Inputs!$D$39,Inputs!$C$39)))-'Year Schedule'!$K$37+'Year Schedule'!$L$37)</f>
        <v>#VALUE!</v>
      </c>
      <c r="AK407" s="0" t="e">
        <f aca="true">MAX(0,AJ407*(1+(_xlfn.NORM.INV(RAND(),Inputs!$D$39,Inputs!$C$39)))-'Year Schedule'!$K$38+'Year Schedule'!$L$38)</f>
        <v>#VALUE!</v>
      </c>
      <c r="AL407" s="0" t="e">
        <f aca="true">MAX(0,AK407*(1+(_xlfn.NORM.INV(RAND(),Inputs!$D$39,Inputs!$C$39)))-'Year Schedule'!$K$39+'Year Schedule'!$L$39)</f>
        <v>#VALUE!</v>
      </c>
      <c r="AM407" s="0" t="e">
        <f aca="true">MAX(0,AL407*(1+(_xlfn.NORM.INV(RAND(),Inputs!$D$39,Inputs!$C$39)))-'Year Schedule'!$K$40+'Year Schedule'!$L$40)</f>
        <v>#VALUE!</v>
      </c>
      <c r="AN407" s="0" t="e">
        <f aca="true">MAX(0,AM407*(1+(_xlfn.NORM.INV(RAND(),Inputs!$D$39,Inputs!$C$39)))-'Year Schedule'!$K$41+'Year Schedule'!$L$41)</f>
        <v>#VALUE!</v>
      </c>
      <c r="AO407" s="0" t="e">
        <f aca="true">MAX(0,AN407*(1+(_xlfn.NORM.INV(RAND(),Inputs!$D$39,Inputs!$C$39)))-'Year Schedule'!$K$42+'Year Schedule'!$L$42)</f>
        <v>#VALUE!</v>
      </c>
      <c r="AP407" s="0" t="e">
        <f aca="true">MAX(0,AO407*(1+(_xlfn.NORM.INV(RAND(),Inputs!$D$39,Inputs!$C$39)))-'Year Schedule'!$K$43+'Year Schedule'!$L$43)</f>
        <v>#VALUE!</v>
      </c>
      <c r="AQ407" s="0" t="e">
        <f aca="true">MAX(0,AP407*(1+(_xlfn.NORM.INV(RAND(),Inputs!$D$39,Inputs!$C$39)))-'Year Schedule'!$K$44+'Year Schedule'!$L$44)</f>
        <v>#VALUE!</v>
      </c>
      <c r="AR407" s="0" t="e">
        <f aca="true">MAX(0,AQ407*(1+(_xlfn.NORM.INV(RAND(),Inputs!$D$39,Inputs!$C$39)))-'Year Schedule'!$K$45+'Year Schedule'!$L$45)</f>
        <v>#VALUE!</v>
      </c>
      <c r="AS407" s="0" t="e">
        <f aca="true">MAX(0,AR407*(1+(_xlfn.NORM.INV(RAND(),Inputs!$D$39,Inputs!$C$39)))-'Year Schedule'!$K$46+'Year Schedule'!$L$46)</f>
        <v>#VALUE!</v>
      </c>
      <c r="AT407" s="0" t="e">
        <f aca="true">MAX(0,AS407*(1+(_xlfn.NORM.INV(RAND(),Inputs!$D$39,Inputs!$C$39)))-'Year Schedule'!$K$47+'Year Schedule'!$L$47)</f>
        <v>#VALUE!</v>
      </c>
      <c r="AU407" s="0" t="e">
        <f aca="true">MAX(0,AT407*(1+(_xlfn.NORM.INV(RAND(),Inputs!$D$39,Inputs!$C$39)))-'Year Schedule'!$K$48+'Year Schedule'!$L$48)</f>
        <v>#VALUE!</v>
      </c>
      <c r="AV407" s="0" t="e">
        <f aca="true">MAX(0,AU407*(1+(_xlfn.NORM.INV(RAND(),Inputs!$D$39,Inputs!$C$39)))-'Year Schedule'!$K$49+'Year Schedule'!$L$49)</f>
        <v>#VALUE!</v>
      </c>
      <c r="AW407" s="0" t="e">
        <f aca="true">MAX(0,AV407*(1+(_xlfn.NORM.INV(RAND(),Inputs!$D$39,Inputs!$C$39)))-'Year Schedule'!$K$50+'Year Schedule'!$L$50)</f>
        <v>#VALUE!</v>
      </c>
      <c r="AX407" s="0" t="e">
        <f aca="true">MAX(0,AW407*(1+(_xlfn.NORM.INV(RAND(),Inputs!$D$39,Inputs!$C$39)))-'Year Schedule'!$K$51+'Year Schedule'!$L$51)</f>
        <v>#VALUE!</v>
      </c>
      <c r="AY407" s="0" t="e">
        <f aca="true">MAX(0,AX407*(1+(_xlfn.NORM.INV(RAND(),Inputs!$D$39,Inputs!$C$39)))-'Year Schedule'!$K$52+'Year Schedule'!$L$52)</f>
        <v>#VALUE!</v>
      </c>
      <c r="AZ407" s="0" t="e">
        <f aca="true">MAX(0,AY407*(1+(_xlfn.NORM.INV(RAND(),Inputs!$D$39,Inputs!$C$39)))-'Year Schedule'!$K$53+'Year Schedule'!$L$53)</f>
        <v>#VALUE!</v>
      </c>
      <c r="BA407" s="0" t="e">
        <f aca="false">INDEX(C407:AZ407,1,Inputs!$C$6)</f>
        <v>#VALUE!</v>
      </c>
      <c r="BB407" s="0" t="n">
        <f aca="false">IFERROR(EXP(SUMPRODUCT(LN((C407:INDEX(C407:AZ407,1,Inputs!$C$6)+$C$1004:INDEX($C$1004:$AZ$1004,1,Inputs!$C$6))/B407:INDEX(B407:AY407,1,Inputs!$C$6)))/Inputs!$C$6)-1,-1)</f>
        <v>-1</v>
      </c>
    </row>
    <row r="408" customFormat="false" ht="15" hidden="false" customHeight="true" outlineLevel="0" collapsed="false">
      <c r="A408" s="0" t="n">
        <v>406</v>
      </c>
      <c r="B408" s="177" t="n">
        <f aca="false">Inputs!$C$38</f>
        <v>0</v>
      </c>
      <c r="C408" s="0" t="e">
        <f aca="true">MAX(0,B408*(1+(_xlfn.NORM.INV(RAND(),Inputs!$D$39,Inputs!$C$39)))-'Year Schedule'!$K$4+'Year Schedule'!$L$4)</f>
        <v>#VALUE!</v>
      </c>
      <c r="D408" s="0" t="e">
        <f aca="true">MAX(0,C408*(1+(_xlfn.NORM.INV(RAND(),Inputs!$D$39,Inputs!$C$39)))-'Year Schedule'!$K$5+'Year Schedule'!$L$5)</f>
        <v>#VALUE!</v>
      </c>
      <c r="E408" s="0" t="e">
        <f aca="true">MAX(0,D408*(1+(_xlfn.NORM.INV(RAND(),Inputs!$D$39,Inputs!$C$39)))-'Year Schedule'!$K$6+'Year Schedule'!$L$6)</f>
        <v>#VALUE!</v>
      </c>
      <c r="F408" s="0" t="e">
        <f aca="true">MAX(0,E408*(1+(_xlfn.NORM.INV(RAND(),Inputs!$D$39,Inputs!$C$39)))-'Year Schedule'!$K$7+'Year Schedule'!$L$7)</f>
        <v>#VALUE!</v>
      </c>
      <c r="G408" s="0" t="e">
        <f aca="true">MAX(0,F408*(1+(_xlfn.NORM.INV(RAND(),Inputs!$D$39,Inputs!$C$39)))-'Year Schedule'!$K$8+'Year Schedule'!$L$8)</f>
        <v>#VALUE!</v>
      </c>
      <c r="H408" s="0" t="e">
        <f aca="true">MAX(0,G408*(1+(_xlfn.NORM.INV(RAND(),Inputs!$D$39,Inputs!$C$39)))-'Year Schedule'!$K$9+'Year Schedule'!$L$9)</f>
        <v>#VALUE!</v>
      </c>
      <c r="I408" s="0" t="e">
        <f aca="true">MAX(0,H408*(1+(_xlfn.NORM.INV(RAND(),Inputs!$D$39,Inputs!$C$39)))-'Year Schedule'!$K$10+'Year Schedule'!$L$10)</f>
        <v>#VALUE!</v>
      </c>
      <c r="J408" s="0" t="e">
        <f aca="true">MAX(0,I408*(1+(_xlfn.NORM.INV(RAND(),Inputs!$D$39,Inputs!$C$39)))-'Year Schedule'!$K$11+'Year Schedule'!$L$11)</f>
        <v>#VALUE!</v>
      </c>
      <c r="K408" s="0" t="e">
        <f aca="true">MAX(0,J408*(1+(_xlfn.NORM.INV(RAND(),Inputs!$D$39,Inputs!$C$39)))-'Year Schedule'!$K$12+'Year Schedule'!$L$12)</f>
        <v>#VALUE!</v>
      </c>
      <c r="L408" s="0" t="e">
        <f aca="true">MAX(0,K408*(1+(_xlfn.NORM.INV(RAND(),Inputs!$D$39,Inputs!$C$39)))-'Year Schedule'!$K$13+'Year Schedule'!$L$13)</f>
        <v>#VALUE!</v>
      </c>
      <c r="M408" s="0" t="e">
        <f aca="true">MAX(0,L408*(1+(_xlfn.NORM.INV(RAND(),Inputs!$D$39,Inputs!$C$39)))-'Year Schedule'!$K$14+'Year Schedule'!$L$14)</f>
        <v>#VALUE!</v>
      </c>
      <c r="N408" s="0" t="e">
        <f aca="true">MAX(0,M408*(1+(_xlfn.NORM.INV(RAND(),Inputs!$D$39,Inputs!$C$39)))-'Year Schedule'!$K$15+'Year Schedule'!$L$15)</f>
        <v>#VALUE!</v>
      </c>
      <c r="O408" s="0" t="e">
        <f aca="true">MAX(0,N408*(1+(_xlfn.NORM.INV(RAND(),Inputs!$D$39,Inputs!$C$39)))-'Year Schedule'!$K$16+'Year Schedule'!$L$16)</f>
        <v>#VALUE!</v>
      </c>
      <c r="P408" s="0" t="e">
        <f aca="true">MAX(0,O408*(1+(_xlfn.NORM.INV(RAND(),Inputs!$D$39,Inputs!$C$39)))-'Year Schedule'!$K$17+'Year Schedule'!$L$17)</f>
        <v>#VALUE!</v>
      </c>
      <c r="Q408" s="0" t="e">
        <f aca="true">MAX(0,P408*(1+(_xlfn.NORM.INV(RAND(),Inputs!$D$39,Inputs!$C$39)))-'Year Schedule'!$K$18+'Year Schedule'!$L$18)</f>
        <v>#VALUE!</v>
      </c>
      <c r="R408" s="0" t="e">
        <f aca="true">MAX(0,Q408*(1+(_xlfn.NORM.INV(RAND(),Inputs!$D$39,Inputs!$C$39)))-'Year Schedule'!$K$19+'Year Schedule'!$L$19)</f>
        <v>#VALUE!</v>
      </c>
      <c r="S408" s="0" t="e">
        <f aca="true">MAX(0,R408*(1+(_xlfn.NORM.INV(RAND(),Inputs!$D$39,Inputs!$C$39)))-'Year Schedule'!$K$20+'Year Schedule'!$L$20)</f>
        <v>#VALUE!</v>
      </c>
      <c r="T408" s="0" t="e">
        <f aca="true">MAX(0,S408*(1+(_xlfn.NORM.INV(RAND(),Inputs!$D$39,Inputs!$C$39)))-'Year Schedule'!$K$21+'Year Schedule'!$L$21)</f>
        <v>#VALUE!</v>
      </c>
      <c r="U408" s="0" t="e">
        <f aca="true">MAX(0,T408*(1+(_xlfn.NORM.INV(RAND(),Inputs!$D$39,Inputs!$C$39)))-'Year Schedule'!$K$22+'Year Schedule'!$L$22)</f>
        <v>#VALUE!</v>
      </c>
      <c r="V408" s="0" t="e">
        <f aca="true">MAX(0,U408*(1+(_xlfn.NORM.INV(RAND(),Inputs!$D$39,Inputs!$C$39)))-'Year Schedule'!$K$23+'Year Schedule'!$L$23)</f>
        <v>#VALUE!</v>
      </c>
      <c r="W408" s="0" t="e">
        <f aca="true">MAX(0,V408*(1+(_xlfn.NORM.INV(RAND(),Inputs!$D$39,Inputs!$C$39)))-'Year Schedule'!$K$24+'Year Schedule'!$L$24)</f>
        <v>#VALUE!</v>
      </c>
      <c r="X408" s="0" t="e">
        <f aca="true">MAX(0,W408*(1+(_xlfn.NORM.INV(RAND(),Inputs!$D$39,Inputs!$C$39)))-'Year Schedule'!$K$25+'Year Schedule'!$L$25)</f>
        <v>#VALUE!</v>
      </c>
      <c r="Y408" s="0" t="e">
        <f aca="true">MAX(0,X408*(1+(_xlfn.NORM.INV(RAND(),Inputs!$D$39,Inputs!$C$39)))-'Year Schedule'!$K$26+'Year Schedule'!$L$26)</f>
        <v>#VALUE!</v>
      </c>
      <c r="Z408" s="0" t="e">
        <f aca="true">MAX(0,Y408*(1+(_xlfn.NORM.INV(RAND(),Inputs!$D$39,Inputs!$C$39)))-'Year Schedule'!$K$27+'Year Schedule'!$L$27)</f>
        <v>#VALUE!</v>
      </c>
      <c r="AA408" s="0" t="e">
        <f aca="true">MAX(0,Z408*(1+(_xlfn.NORM.INV(RAND(),Inputs!$D$39,Inputs!$C$39)))-'Year Schedule'!$K$28+'Year Schedule'!$L$28)</f>
        <v>#VALUE!</v>
      </c>
      <c r="AB408" s="0" t="e">
        <f aca="true">MAX(0,AA408*(1+(_xlfn.NORM.INV(RAND(),Inputs!$D$39,Inputs!$C$39)))-'Year Schedule'!$K$29+'Year Schedule'!$L$29)</f>
        <v>#VALUE!</v>
      </c>
      <c r="AC408" s="0" t="e">
        <f aca="true">MAX(0,AB408*(1+(_xlfn.NORM.INV(RAND(),Inputs!$D$39,Inputs!$C$39)))-'Year Schedule'!$K$30+'Year Schedule'!$L$30)</f>
        <v>#VALUE!</v>
      </c>
      <c r="AD408" s="0" t="e">
        <f aca="true">MAX(0,AC408*(1+(_xlfn.NORM.INV(RAND(),Inputs!$D$39,Inputs!$C$39)))-'Year Schedule'!$K$31+'Year Schedule'!$L$31)</f>
        <v>#VALUE!</v>
      </c>
      <c r="AE408" s="0" t="e">
        <f aca="true">MAX(0,AD408*(1+(_xlfn.NORM.INV(RAND(),Inputs!$D$39,Inputs!$C$39)))-'Year Schedule'!$K$32+'Year Schedule'!$L$32)</f>
        <v>#VALUE!</v>
      </c>
      <c r="AF408" s="0" t="e">
        <f aca="true">MAX(0,AE408*(1+(_xlfn.NORM.INV(RAND(),Inputs!$D$39,Inputs!$C$39)))-'Year Schedule'!$K$33+'Year Schedule'!$L$33)</f>
        <v>#VALUE!</v>
      </c>
      <c r="AG408" s="0" t="e">
        <f aca="true">MAX(0,AF408*(1+(_xlfn.NORM.INV(RAND(),Inputs!$D$39,Inputs!$C$39)))-'Year Schedule'!$K$34+'Year Schedule'!$L$34)</f>
        <v>#VALUE!</v>
      </c>
      <c r="AH408" s="0" t="e">
        <f aca="true">MAX(0,AG408*(1+(_xlfn.NORM.INV(RAND(),Inputs!$D$39,Inputs!$C$39)))-'Year Schedule'!$K$35+'Year Schedule'!$L$35)</f>
        <v>#VALUE!</v>
      </c>
      <c r="AI408" s="0" t="e">
        <f aca="true">MAX(0,AH408*(1+(_xlfn.NORM.INV(RAND(),Inputs!$D$39,Inputs!$C$39)))-'Year Schedule'!$K$36+'Year Schedule'!$L$36)</f>
        <v>#VALUE!</v>
      </c>
      <c r="AJ408" s="0" t="e">
        <f aca="true">MAX(0,AI408*(1+(_xlfn.NORM.INV(RAND(),Inputs!$D$39,Inputs!$C$39)))-'Year Schedule'!$K$37+'Year Schedule'!$L$37)</f>
        <v>#VALUE!</v>
      </c>
      <c r="AK408" s="0" t="e">
        <f aca="true">MAX(0,AJ408*(1+(_xlfn.NORM.INV(RAND(),Inputs!$D$39,Inputs!$C$39)))-'Year Schedule'!$K$38+'Year Schedule'!$L$38)</f>
        <v>#VALUE!</v>
      </c>
      <c r="AL408" s="0" t="e">
        <f aca="true">MAX(0,AK408*(1+(_xlfn.NORM.INV(RAND(),Inputs!$D$39,Inputs!$C$39)))-'Year Schedule'!$K$39+'Year Schedule'!$L$39)</f>
        <v>#VALUE!</v>
      </c>
      <c r="AM408" s="0" t="e">
        <f aca="true">MAX(0,AL408*(1+(_xlfn.NORM.INV(RAND(),Inputs!$D$39,Inputs!$C$39)))-'Year Schedule'!$K$40+'Year Schedule'!$L$40)</f>
        <v>#VALUE!</v>
      </c>
      <c r="AN408" s="0" t="e">
        <f aca="true">MAX(0,AM408*(1+(_xlfn.NORM.INV(RAND(),Inputs!$D$39,Inputs!$C$39)))-'Year Schedule'!$K$41+'Year Schedule'!$L$41)</f>
        <v>#VALUE!</v>
      </c>
      <c r="AO408" s="0" t="e">
        <f aca="true">MAX(0,AN408*(1+(_xlfn.NORM.INV(RAND(),Inputs!$D$39,Inputs!$C$39)))-'Year Schedule'!$K$42+'Year Schedule'!$L$42)</f>
        <v>#VALUE!</v>
      </c>
      <c r="AP408" s="0" t="e">
        <f aca="true">MAX(0,AO408*(1+(_xlfn.NORM.INV(RAND(),Inputs!$D$39,Inputs!$C$39)))-'Year Schedule'!$K$43+'Year Schedule'!$L$43)</f>
        <v>#VALUE!</v>
      </c>
      <c r="AQ408" s="0" t="e">
        <f aca="true">MAX(0,AP408*(1+(_xlfn.NORM.INV(RAND(),Inputs!$D$39,Inputs!$C$39)))-'Year Schedule'!$K$44+'Year Schedule'!$L$44)</f>
        <v>#VALUE!</v>
      </c>
      <c r="AR408" s="0" t="e">
        <f aca="true">MAX(0,AQ408*(1+(_xlfn.NORM.INV(RAND(),Inputs!$D$39,Inputs!$C$39)))-'Year Schedule'!$K$45+'Year Schedule'!$L$45)</f>
        <v>#VALUE!</v>
      </c>
      <c r="AS408" s="0" t="e">
        <f aca="true">MAX(0,AR408*(1+(_xlfn.NORM.INV(RAND(),Inputs!$D$39,Inputs!$C$39)))-'Year Schedule'!$K$46+'Year Schedule'!$L$46)</f>
        <v>#VALUE!</v>
      </c>
      <c r="AT408" s="0" t="e">
        <f aca="true">MAX(0,AS408*(1+(_xlfn.NORM.INV(RAND(),Inputs!$D$39,Inputs!$C$39)))-'Year Schedule'!$K$47+'Year Schedule'!$L$47)</f>
        <v>#VALUE!</v>
      </c>
      <c r="AU408" s="0" t="e">
        <f aca="true">MAX(0,AT408*(1+(_xlfn.NORM.INV(RAND(),Inputs!$D$39,Inputs!$C$39)))-'Year Schedule'!$K$48+'Year Schedule'!$L$48)</f>
        <v>#VALUE!</v>
      </c>
      <c r="AV408" s="0" t="e">
        <f aca="true">MAX(0,AU408*(1+(_xlfn.NORM.INV(RAND(),Inputs!$D$39,Inputs!$C$39)))-'Year Schedule'!$K$49+'Year Schedule'!$L$49)</f>
        <v>#VALUE!</v>
      </c>
      <c r="AW408" s="0" t="e">
        <f aca="true">MAX(0,AV408*(1+(_xlfn.NORM.INV(RAND(),Inputs!$D$39,Inputs!$C$39)))-'Year Schedule'!$K$50+'Year Schedule'!$L$50)</f>
        <v>#VALUE!</v>
      </c>
      <c r="AX408" s="0" t="e">
        <f aca="true">MAX(0,AW408*(1+(_xlfn.NORM.INV(RAND(),Inputs!$D$39,Inputs!$C$39)))-'Year Schedule'!$K$51+'Year Schedule'!$L$51)</f>
        <v>#VALUE!</v>
      </c>
      <c r="AY408" s="0" t="e">
        <f aca="true">MAX(0,AX408*(1+(_xlfn.NORM.INV(RAND(),Inputs!$D$39,Inputs!$C$39)))-'Year Schedule'!$K$52+'Year Schedule'!$L$52)</f>
        <v>#VALUE!</v>
      </c>
      <c r="AZ408" s="0" t="e">
        <f aca="true">MAX(0,AY408*(1+(_xlfn.NORM.INV(RAND(),Inputs!$D$39,Inputs!$C$39)))-'Year Schedule'!$K$53+'Year Schedule'!$L$53)</f>
        <v>#VALUE!</v>
      </c>
      <c r="BA408" s="0" t="e">
        <f aca="false">INDEX(C408:AZ408,1,Inputs!$C$6)</f>
        <v>#VALUE!</v>
      </c>
      <c r="BB408" s="0" t="n">
        <f aca="false">IFERROR(EXP(SUMPRODUCT(LN((C408:INDEX(C408:AZ408,1,Inputs!$C$6)+$C$1004:INDEX($C$1004:$AZ$1004,1,Inputs!$C$6))/B408:INDEX(B408:AY408,1,Inputs!$C$6)))/Inputs!$C$6)-1,-1)</f>
        <v>-1</v>
      </c>
    </row>
    <row r="409" customFormat="false" ht="15" hidden="false" customHeight="true" outlineLevel="0" collapsed="false">
      <c r="A409" s="0" t="n">
        <v>407</v>
      </c>
      <c r="B409" s="177" t="n">
        <f aca="false">Inputs!$C$38</f>
        <v>0</v>
      </c>
      <c r="C409" s="0" t="e">
        <f aca="true">MAX(0,B409*(1+(_xlfn.NORM.INV(RAND(),Inputs!$D$39,Inputs!$C$39)))-'Year Schedule'!$K$4+'Year Schedule'!$L$4)</f>
        <v>#VALUE!</v>
      </c>
      <c r="D409" s="0" t="e">
        <f aca="true">MAX(0,C409*(1+(_xlfn.NORM.INV(RAND(),Inputs!$D$39,Inputs!$C$39)))-'Year Schedule'!$K$5+'Year Schedule'!$L$5)</f>
        <v>#VALUE!</v>
      </c>
      <c r="E409" s="0" t="e">
        <f aca="true">MAX(0,D409*(1+(_xlfn.NORM.INV(RAND(),Inputs!$D$39,Inputs!$C$39)))-'Year Schedule'!$K$6+'Year Schedule'!$L$6)</f>
        <v>#VALUE!</v>
      </c>
      <c r="F409" s="0" t="e">
        <f aca="true">MAX(0,E409*(1+(_xlfn.NORM.INV(RAND(),Inputs!$D$39,Inputs!$C$39)))-'Year Schedule'!$K$7+'Year Schedule'!$L$7)</f>
        <v>#VALUE!</v>
      </c>
      <c r="G409" s="0" t="e">
        <f aca="true">MAX(0,F409*(1+(_xlfn.NORM.INV(RAND(),Inputs!$D$39,Inputs!$C$39)))-'Year Schedule'!$K$8+'Year Schedule'!$L$8)</f>
        <v>#VALUE!</v>
      </c>
      <c r="H409" s="0" t="e">
        <f aca="true">MAX(0,G409*(1+(_xlfn.NORM.INV(RAND(),Inputs!$D$39,Inputs!$C$39)))-'Year Schedule'!$K$9+'Year Schedule'!$L$9)</f>
        <v>#VALUE!</v>
      </c>
      <c r="I409" s="0" t="e">
        <f aca="true">MAX(0,H409*(1+(_xlfn.NORM.INV(RAND(),Inputs!$D$39,Inputs!$C$39)))-'Year Schedule'!$K$10+'Year Schedule'!$L$10)</f>
        <v>#VALUE!</v>
      </c>
      <c r="J409" s="0" t="e">
        <f aca="true">MAX(0,I409*(1+(_xlfn.NORM.INV(RAND(),Inputs!$D$39,Inputs!$C$39)))-'Year Schedule'!$K$11+'Year Schedule'!$L$11)</f>
        <v>#VALUE!</v>
      </c>
      <c r="K409" s="0" t="e">
        <f aca="true">MAX(0,J409*(1+(_xlfn.NORM.INV(RAND(),Inputs!$D$39,Inputs!$C$39)))-'Year Schedule'!$K$12+'Year Schedule'!$L$12)</f>
        <v>#VALUE!</v>
      </c>
      <c r="L409" s="0" t="e">
        <f aca="true">MAX(0,K409*(1+(_xlfn.NORM.INV(RAND(),Inputs!$D$39,Inputs!$C$39)))-'Year Schedule'!$K$13+'Year Schedule'!$L$13)</f>
        <v>#VALUE!</v>
      </c>
      <c r="M409" s="0" t="e">
        <f aca="true">MAX(0,L409*(1+(_xlfn.NORM.INV(RAND(),Inputs!$D$39,Inputs!$C$39)))-'Year Schedule'!$K$14+'Year Schedule'!$L$14)</f>
        <v>#VALUE!</v>
      </c>
      <c r="N409" s="0" t="e">
        <f aca="true">MAX(0,M409*(1+(_xlfn.NORM.INV(RAND(),Inputs!$D$39,Inputs!$C$39)))-'Year Schedule'!$K$15+'Year Schedule'!$L$15)</f>
        <v>#VALUE!</v>
      </c>
      <c r="O409" s="0" t="e">
        <f aca="true">MAX(0,N409*(1+(_xlfn.NORM.INV(RAND(),Inputs!$D$39,Inputs!$C$39)))-'Year Schedule'!$K$16+'Year Schedule'!$L$16)</f>
        <v>#VALUE!</v>
      </c>
      <c r="P409" s="0" t="e">
        <f aca="true">MAX(0,O409*(1+(_xlfn.NORM.INV(RAND(),Inputs!$D$39,Inputs!$C$39)))-'Year Schedule'!$K$17+'Year Schedule'!$L$17)</f>
        <v>#VALUE!</v>
      </c>
      <c r="Q409" s="0" t="e">
        <f aca="true">MAX(0,P409*(1+(_xlfn.NORM.INV(RAND(),Inputs!$D$39,Inputs!$C$39)))-'Year Schedule'!$K$18+'Year Schedule'!$L$18)</f>
        <v>#VALUE!</v>
      </c>
      <c r="R409" s="0" t="e">
        <f aca="true">MAX(0,Q409*(1+(_xlfn.NORM.INV(RAND(),Inputs!$D$39,Inputs!$C$39)))-'Year Schedule'!$K$19+'Year Schedule'!$L$19)</f>
        <v>#VALUE!</v>
      </c>
      <c r="S409" s="0" t="e">
        <f aca="true">MAX(0,R409*(1+(_xlfn.NORM.INV(RAND(),Inputs!$D$39,Inputs!$C$39)))-'Year Schedule'!$K$20+'Year Schedule'!$L$20)</f>
        <v>#VALUE!</v>
      </c>
      <c r="T409" s="0" t="e">
        <f aca="true">MAX(0,S409*(1+(_xlfn.NORM.INV(RAND(),Inputs!$D$39,Inputs!$C$39)))-'Year Schedule'!$K$21+'Year Schedule'!$L$21)</f>
        <v>#VALUE!</v>
      </c>
      <c r="U409" s="0" t="e">
        <f aca="true">MAX(0,T409*(1+(_xlfn.NORM.INV(RAND(),Inputs!$D$39,Inputs!$C$39)))-'Year Schedule'!$K$22+'Year Schedule'!$L$22)</f>
        <v>#VALUE!</v>
      </c>
      <c r="V409" s="0" t="e">
        <f aca="true">MAX(0,U409*(1+(_xlfn.NORM.INV(RAND(),Inputs!$D$39,Inputs!$C$39)))-'Year Schedule'!$K$23+'Year Schedule'!$L$23)</f>
        <v>#VALUE!</v>
      </c>
      <c r="W409" s="0" t="e">
        <f aca="true">MAX(0,V409*(1+(_xlfn.NORM.INV(RAND(),Inputs!$D$39,Inputs!$C$39)))-'Year Schedule'!$K$24+'Year Schedule'!$L$24)</f>
        <v>#VALUE!</v>
      </c>
      <c r="X409" s="0" t="e">
        <f aca="true">MAX(0,W409*(1+(_xlfn.NORM.INV(RAND(),Inputs!$D$39,Inputs!$C$39)))-'Year Schedule'!$K$25+'Year Schedule'!$L$25)</f>
        <v>#VALUE!</v>
      </c>
      <c r="Y409" s="0" t="e">
        <f aca="true">MAX(0,X409*(1+(_xlfn.NORM.INV(RAND(),Inputs!$D$39,Inputs!$C$39)))-'Year Schedule'!$K$26+'Year Schedule'!$L$26)</f>
        <v>#VALUE!</v>
      </c>
      <c r="Z409" s="0" t="e">
        <f aca="true">MAX(0,Y409*(1+(_xlfn.NORM.INV(RAND(),Inputs!$D$39,Inputs!$C$39)))-'Year Schedule'!$K$27+'Year Schedule'!$L$27)</f>
        <v>#VALUE!</v>
      </c>
      <c r="AA409" s="0" t="e">
        <f aca="true">MAX(0,Z409*(1+(_xlfn.NORM.INV(RAND(),Inputs!$D$39,Inputs!$C$39)))-'Year Schedule'!$K$28+'Year Schedule'!$L$28)</f>
        <v>#VALUE!</v>
      </c>
      <c r="AB409" s="0" t="e">
        <f aca="true">MAX(0,AA409*(1+(_xlfn.NORM.INV(RAND(),Inputs!$D$39,Inputs!$C$39)))-'Year Schedule'!$K$29+'Year Schedule'!$L$29)</f>
        <v>#VALUE!</v>
      </c>
      <c r="AC409" s="0" t="e">
        <f aca="true">MAX(0,AB409*(1+(_xlfn.NORM.INV(RAND(),Inputs!$D$39,Inputs!$C$39)))-'Year Schedule'!$K$30+'Year Schedule'!$L$30)</f>
        <v>#VALUE!</v>
      </c>
      <c r="AD409" s="0" t="e">
        <f aca="true">MAX(0,AC409*(1+(_xlfn.NORM.INV(RAND(),Inputs!$D$39,Inputs!$C$39)))-'Year Schedule'!$K$31+'Year Schedule'!$L$31)</f>
        <v>#VALUE!</v>
      </c>
      <c r="AE409" s="0" t="e">
        <f aca="true">MAX(0,AD409*(1+(_xlfn.NORM.INV(RAND(),Inputs!$D$39,Inputs!$C$39)))-'Year Schedule'!$K$32+'Year Schedule'!$L$32)</f>
        <v>#VALUE!</v>
      </c>
      <c r="AF409" s="0" t="e">
        <f aca="true">MAX(0,AE409*(1+(_xlfn.NORM.INV(RAND(),Inputs!$D$39,Inputs!$C$39)))-'Year Schedule'!$K$33+'Year Schedule'!$L$33)</f>
        <v>#VALUE!</v>
      </c>
      <c r="AG409" s="0" t="e">
        <f aca="true">MAX(0,AF409*(1+(_xlfn.NORM.INV(RAND(),Inputs!$D$39,Inputs!$C$39)))-'Year Schedule'!$K$34+'Year Schedule'!$L$34)</f>
        <v>#VALUE!</v>
      </c>
      <c r="AH409" s="0" t="e">
        <f aca="true">MAX(0,AG409*(1+(_xlfn.NORM.INV(RAND(),Inputs!$D$39,Inputs!$C$39)))-'Year Schedule'!$K$35+'Year Schedule'!$L$35)</f>
        <v>#VALUE!</v>
      </c>
      <c r="AI409" s="0" t="e">
        <f aca="true">MAX(0,AH409*(1+(_xlfn.NORM.INV(RAND(),Inputs!$D$39,Inputs!$C$39)))-'Year Schedule'!$K$36+'Year Schedule'!$L$36)</f>
        <v>#VALUE!</v>
      </c>
      <c r="AJ409" s="0" t="e">
        <f aca="true">MAX(0,AI409*(1+(_xlfn.NORM.INV(RAND(),Inputs!$D$39,Inputs!$C$39)))-'Year Schedule'!$K$37+'Year Schedule'!$L$37)</f>
        <v>#VALUE!</v>
      </c>
      <c r="AK409" s="0" t="e">
        <f aca="true">MAX(0,AJ409*(1+(_xlfn.NORM.INV(RAND(),Inputs!$D$39,Inputs!$C$39)))-'Year Schedule'!$K$38+'Year Schedule'!$L$38)</f>
        <v>#VALUE!</v>
      </c>
      <c r="AL409" s="0" t="e">
        <f aca="true">MAX(0,AK409*(1+(_xlfn.NORM.INV(RAND(),Inputs!$D$39,Inputs!$C$39)))-'Year Schedule'!$K$39+'Year Schedule'!$L$39)</f>
        <v>#VALUE!</v>
      </c>
      <c r="AM409" s="0" t="e">
        <f aca="true">MAX(0,AL409*(1+(_xlfn.NORM.INV(RAND(),Inputs!$D$39,Inputs!$C$39)))-'Year Schedule'!$K$40+'Year Schedule'!$L$40)</f>
        <v>#VALUE!</v>
      </c>
      <c r="AN409" s="0" t="e">
        <f aca="true">MAX(0,AM409*(1+(_xlfn.NORM.INV(RAND(),Inputs!$D$39,Inputs!$C$39)))-'Year Schedule'!$K$41+'Year Schedule'!$L$41)</f>
        <v>#VALUE!</v>
      </c>
      <c r="AO409" s="0" t="e">
        <f aca="true">MAX(0,AN409*(1+(_xlfn.NORM.INV(RAND(),Inputs!$D$39,Inputs!$C$39)))-'Year Schedule'!$K$42+'Year Schedule'!$L$42)</f>
        <v>#VALUE!</v>
      </c>
      <c r="AP409" s="0" t="e">
        <f aca="true">MAX(0,AO409*(1+(_xlfn.NORM.INV(RAND(),Inputs!$D$39,Inputs!$C$39)))-'Year Schedule'!$K$43+'Year Schedule'!$L$43)</f>
        <v>#VALUE!</v>
      </c>
      <c r="AQ409" s="0" t="e">
        <f aca="true">MAX(0,AP409*(1+(_xlfn.NORM.INV(RAND(),Inputs!$D$39,Inputs!$C$39)))-'Year Schedule'!$K$44+'Year Schedule'!$L$44)</f>
        <v>#VALUE!</v>
      </c>
      <c r="AR409" s="0" t="e">
        <f aca="true">MAX(0,AQ409*(1+(_xlfn.NORM.INV(RAND(),Inputs!$D$39,Inputs!$C$39)))-'Year Schedule'!$K$45+'Year Schedule'!$L$45)</f>
        <v>#VALUE!</v>
      </c>
      <c r="AS409" s="0" t="e">
        <f aca="true">MAX(0,AR409*(1+(_xlfn.NORM.INV(RAND(),Inputs!$D$39,Inputs!$C$39)))-'Year Schedule'!$K$46+'Year Schedule'!$L$46)</f>
        <v>#VALUE!</v>
      </c>
      <c r="AT409" s="0" t="e">
        <f aca="true">MAX(0,AS409*(1+(_xlfn.NORM.INV(RAND(),Inputs!$D$39,Inputs!$C$39)))-'Year Schedule'!$K$47+'Year Schedule'!$L$47)</f>
        <v>#VALUE!</v>
      </c>
      <c r="AU409" s="0" t="e">
        <f aca="true">MAX(0,AT409*(1+(_xlfn.NORM.INV(RAND(),Inputs!$D$39,Inputs!$C$39)))-'Year Schedule'!$K$48+'Year Schedule'!$L$48)</f>
        <v>#VALUE!</v>
      </c>
      <c r="AV409" s="0" t="e">
        <f aca="true">MAX(0,AU409*(1+(_xlfn.NORM.INV(RAND(),Inputs!$D$39,Inputs!$C$39)))-'Year Schedule'!$K$49+'Year Schedule'!$L$49)</f>
        <v>#VALUE!</v>
      </c>
      <c r="AW409" s="0" t="e">
        <f aca="true">MAX(0,AV409*(1+(_xlfn.NORM.INV(RAND(),Inputs!$D$39,Inputs!$C$39)))-'Year Schedule'!$K$50+'Year Schedule'!$L$50)</f>
        <v>#VALUE!</v>
      </c>
      <c r="AX409" s="0" t="e">
        <f aca="true">MAX(0,AW409*(1+(_xlfn.NORM.INV(RAND(),Inputs!$D$39,Inputs!$C$39)))-'Year Schedule'!$K$51+'Year Schedule'!$L$51)</f>
        <v>#VALUE!</v>
      </c>
      <c r="AY409" s="0" t="e">
        <f aca="true">MAX(0,AX409*(1+(_xlfn.NORM.INV(RAND(),Inputs!$D$39,Inputs!$C$39)))-'Year Schedule'!$K$52+'Year Schedule'!$L$52)</f>
        <v>#VALUE!</v>
      </c>
      <c r="AZ409" s="0" t="e">
        <f aca="true">MAX(0,AY409*(1+(_xlfn.NORM.INV(RAND(),Inputs!$D$39,Inputs!$C$39)))-'Year Schedule'!$K$53+'Year Schedule'!$L$53)</f>
        <v>#VALUE!</v>
      </c>
      <c r="BA409" s="0" t="e">
        <f aca="false">INDEX(C409:AZ409,1,Inputs!$C$6)</f>
        <v>#VALUE!</v>
      </c>
      <c r="BB409" s="0" t="n">
        <f aca="false">IFERROR(EXP(SUMPRODUCT(LN((C409:INDEX(C409:AZ409,1,Inputs!$C$6)+$C$1004:INDEX($C$1004:$AZ$1004,1,Inputs!$C$6))/B409:INDEX(B409:AY409,1,Inputs!$C$6)))/Inputs!$C$6)-1,-1)</f>
        <v>-1</v>
      </c>
    </row>
    <row r="410" customFormat="false" ht="15" hidden="false" customHeight="true" outlineLevel="0" collapsed="false">
      <c r="A410" s="0" t="n">
        <v>408</v>
      </c>
      <c r="B410" s="177" t="n">
        <f aca="false">Inputs!$C$38</f>
        <v>0</v>
      </c>
      <c r="C410" s="0" t="e">
        <f aca="true">MAX(0,B410*(1+(_xlfn.NORM.INV(RAND(),Inputs!$D$39,Inputs!$C$39)))-'Year Schedule'!$K$4+'Year Schedule'!$L$4)</f>
        <v>#VALUE!</v>
      </c>
      <c r="D410" s="0" t="e">
        <f aca="true">MAX(0,C410*(1+(_xlfn.NORM.INV(RAND(),Inputs!$D$39,Inputs!$C$39)))-'Year Schedule'!$K$5+'Year Schedule'!$L$5)</f>
        <v>#VALUE!</v>
      </c>
      <c r="E410" s="0" t="e">
        <f aca="true">MAX(0,D410*(1+(_xlfn.NORM.INV(RAND(),Inputs!$D$39,Inputs!$C$39)))-'Year Schedule'!$K$6+'Year Schedule'!$L$6)</f>
        <v>#VALUE!</v>
      </c>
      <c r="F410" s="0" t="e">
        <f aca="true">MAX(0,E410*(1+(_xlfn.NORM.INV(RAND(),Inputs!$D$39,Inputs!$C$39)))-'Year Schedule'!$K$7+'Year Schedule'!$L$7)</f>
        <v>#VALUE!</v>
      </c>
      <c r="G410" s="0" t="e">
        <f aca="true">MAX(0,F410*(1+(_xlfn.NORM.INV(RAND(),Inputs!$D$39,Inputs!$C$39)))-'Year Schedule'!$K$8+'Year Schedule'!$L$8)</f>
        <v>#VALUE!</v>
      </c>
      <c r="H410" s="0" t="e">
        <f aca="true">MAX(0,G410*(1+(_xlfn.NORM.INV(RAND(),Inputs!$D$39,Inputs!$C$39)))-'Year Schedule'!$K$9+'Year Schedule'!$L$9)</f>
        <v>#VALUE!</v>
      </c>
      <c r="I410" s="0" t="e">
        <f aca="true">MAX(0,H410*(1+(_xlfn.NORM.INV(RAND(),Inputs!$D$39,Inputs!$C$39)))-'Year Schedule'!$K$10+'Year Schedule'!$L$10)</f>
        <v>#VALUE!</v>
      </c>
      <c r="J410" s="0" t="e">
        <f aca="true">MAX(0,I410*(1+(_xlfn.NORM.INV(RAND(),Inputs!$D$39,Inputs!$C$39)))-'Year Schedule'!$K$11+'Year Schedule'!$L$11)</f>
        <v>#VALUE!</v>
      </c>
      <c r="K410" s="0" t="e">
        <f aca="true">MAX(0,J410*(1+(_xlfn.NORM.INV(RAND(),Inputs!$D$39,Inputs!$C$39)))-'Year Schedule'!$K$12+'Year Schedule'!$L$12)</f>
        <v>#VALUE!</v>
      </c>
      <c r="L410" s="0" t="e">
        <f aca="true">MAX(0,K410*(1+(_xlfn.NORM.INV(RAND(),Inputs!$D$39,Inputs!$C$39)))-'Year Schedule'!$K$13+'Year Schedule'!$L$13)</f>
        <v>#VALUE!</v>
      </c>
      <c r="M410" s="0" t="e">
        <f aca="true">MAX(0,L410*(1+(_xlfn.NORM.INV(RAND(),Inputs!$D$39,Inputs!$C$39)))-'Year Schedule'!$K$14+'Year Schedule'!$L$14)</f>
        <v>#VALUE!</v>
      </c>
      <c r="N410" s="0" t="e">
        <f aca="true">MAX(0,M410*(1+(_xlfn.NORM.INV(RAND(),Inputs!$D$39,Inputs!$C$39)))-'Year Schedule'!$K$15+'Year Schedule'!$L$15)</f>
        <v>#VALUE!</v>
      </c>
      <c r="O410" s="0" t="e">
        <f aca="true">MAX(0,N410*(1+(_xlfn.NORM.INV(RAND(),Inputs!$D$39,Inputs!$C$39)))-'Year Schedule'!$K$16+'Year Schedule'!$L$16)</f>
        <v>#VALUE!</v>
      </c>
      <c r="P410" s="0" t="e">
        <f aca="true">MAX(0,O410*(1+(_xlfn.NORM.INV(RAND(),Inputs!$D$39,Inputs!$C$39)))-'Year Schedule'!$K$17+'Year Schedule'!$L$17)</f>
        <v>#VALUE!</v>
      </c>
      <c r="Q410" s="0" t="e">
        <f aca="true">MAX(0,P410*(1+(_xlfn.NORM.INV(RAND(),Inputs!$D$39,Inputs!$C$39)))-'Year Schedule'!$K$18+'Year Schedule'!$L$18)</f>
        <v>#VALUE!</v>
      </c>
      <c r="R410" s="0" t="e">
        <f aca="true">MAX(0,Q410*(1+(_xlfn.NORM.INV(RAND(),Inputs!$D$39,Inputs!$C$39)))-'Year Schedule'!$K$19+'Year Schedule'!$L$19)</f>
        <v>#VALUE!</v>
      </c>
      <c r="S410" s="0" t="e">
        <f aca="true">MAX(0,R410*(1+(_xlfn.NORM.INV(RAND(),Inputs!$D$39,Inputs!$C$39)))-'Year Schedule'!$K$20+'Year Schedule'!$L$20)</f>
        <v>#VALUE!</v>
      </c>
      <c r="T410" s="0" t="e">
        <f aca="true">MAX(0,S410*(1+(_xlfn.NORM.INV(RAND(),Inputs!$D$39,Inputs!$C$39)))-'Year Schedule'!$K$21+'Year Schedule'!$L$21)</f>
        <v>#VALUE!</v>
      </c>
      <c r="U410" s="0" t="e">
        <f aca="true">MAX(0,T410*(1+(_xlfn.NORM.INV(RAND(),Inputs!$D$39,Inputs!$C$39)))-'Year Schedule'!$K$22+'Year Schedule'!$L$22)</f>
        <v>#VALUE!</v>
      </c>
      <c r="V410" s="0" t="e">
        <f aca="true">MAX(0,U410*(1+(_xlfn.NORM.INV(RAND(),Inputs!$D$39,Inputs!$C$39)))-'Year Schedule'!$K$23+'Year Schedule'!$L$23)</f>
        <v>#VALUE!</v>
      </c>
      <c r="W410" s="0" t="e">
        <f aca="true">MAX(0,V410*(1+(_xlfn.NORM.INV(RAND(),Inputs!$D$39,Inputs!$C$39)))-'Year Schedule'!$K$24+'Year Schedule'!$L$24)</f>
        <v>#VALUE!</v>
      </c>
      <c r="X410" s="0" t="e">
        <f aca="true">MAX(0,W410*(1+(_xlfn.NORM.INV(RAND(),Inputs!$D$39,Inputs!$C$39)))-'Year Schedule'!$K$25+'Year Schedule'!$L$25)</f>
        <v>#VALUE!</v>
      </c>
      <c r="Y410" s="0" t="e">
        <f aca="true">MAX(0,X410*(1+(_xlfn.NORM.INV(RAND(),Inputs!$D$39,Inputs!$C$39)))-'Year Schedule'!$K$26+'Year Schedule'!$L$26)</f>
        <v>#VALUE!</v>
      </c>
      <c r="Z410" s="0" t="e">
        <f aca="true">MAX(0,Y410*(1+(_xlfn.NORM.INV(RAND(),Inputs!$D$39,Inputs!$C$39)))-'Year Schedule'!$K$27+'Year Schedule'!$L$27)</f>
        <v>#VALUE!</v>
      </c>
      <c r="AA410" s="0" t="e">
        <f aca="true">MAX(0,Z410*(1+(_xlfn.NORM.INV(RAND(),Inputs!$D$39,Inputs!$C$39)))-'Year Schedule'!$K$28+'Year Schedule'!$L$28)</f>
        <v>#VALUE!</v>
      </c>
      <c r="AB410" s="0" t="e">
        <f aca="true">MAX(0,AA410*(1+(_xlfn.NORM.INV(RAND(),Inputs!$D$39,Inputs!$C$39)))-'Year Schedule'!$K$29+'Year Schedule'!$L$29)</f>
        <v>#VALUE!</v>
      </c>
      <c r="AC410" s="0" t="e">
        <f aca="true">MAX(0,AB410*(1+(_xlfn.NORM.INV(RAND(),Inputs!$D$39,Inputs!$C$39)))-'Year Schedule'!$K$30+'Year Schedule'!$L$30)</f>
        <v>#VALUE!</v>
      </c>
      <c r="AD410" s="0" t="e">
        <f aca="true">MAX(0,AC410*(1+(_xlfn.NORM.INV(RAND(),Inputs!$D$39,Inputs!$C$39)))-'Year Schedule'!$K$31+'Year Schedule'!$L$31)</f>
        <v>#VALUE!</v>
      </c>
      <c r="AE410" s="0" t="e">
        <f aca="true">MAX(0,AD410*(1+(_xlfn.NORM.INV(RAND(),Inputs!$D$39,Inputs!$C$39)))-'Year Schedule'!$K$32+'Year Schedule'!$L$32)</f>
        <v>#VALUE!</v>
      </c>
      <c r="AF410" s="0" t="e">
        <f aca="true">MAX(0,AE410*(1+(_xlfn.NORM.INV(RAND(),Inputs!$D$39,Inputs!$C$39)))-'Year Schedule'!$K$33+'Year Schedule'!$L$33)</f>
        <v>#VALUE!</v>
      </c>
      <c r="AG410" s="0" t="e">
        <f aca="true">MAX(0,AF410*(1+(_xlfn.NORM.INV(RAND(),Inputs!$D$39,Inputs!$C$39)))-'Year Schedule'!$K$34+'Year Schedule'!$L$34)</f>
        <v>#VALUE!</v>
      </c>
      <c r="AH410" s="0" t="e">
        <f aca="true">MAX(0,AG410*(1+(_xlfn.NORM.INV(RAND(),Inputs!$D$39,Inputs!$C$39)))-'Year Schedule'!$K$35+'Year Schedule'!$L$35)</f>
        <v>#VALUE!</v>
      </c>
      <c r="AI410" s="0" t="e">
        <f aca="true">MAX(0,AH410*(1+(_xlfn.NORM.INV(RAND(),Inputs!$D$39,Inputs!$C$39)))-'Year Schedule'!$K$36+'Year Schedule'!$L$36)</f>
        <v>#VALUE!</v>
      </c>
      <c r="AJ410" s="0" t="e">
        <f aca="true">MAX(0,AI410*(1+(_xlfn.NORM.INV(RAND(),Inputs!$D$39,Inputs!$C$39)))-'Year Schedule'!$K$37+'Year Schedule'!$L$37)</f>
        <v>#VALUE!</v>
      </c>
      <c r="AK410" s="0" t="e">
        <f aca="true">MAX(0,AJ410*(1+(_xlfn.NORM.INV(RAND(),Inputs!$D$39,Inputs!$C$39)))-'Year Schedule'!$K$38+'Year Schedule'!$L$38)</f>
        <v>#VALUE!</v>
      </c>
      <c r="AL410" s="0" t="e">
        <f aca="true">MAX(0,AK410*(1+(_xlfn.NORM.INV(RAND(),Inputs!$D$39,Inputs!$C$39)))-'Year Schedule'!$K$39+'Year Schedule'!$L$39)</f>
        <v>#VALUE!</v>
      </c>
      <c r="AM410" s="0" t="e">
        <f aca="true">MAX(0,AL410*(1+(_xlfn.NORM.INV(RAND(),Inputs!$D$39,Inputs!$C$39)))-'Year Schedule'!$K$40+'Year Schedule'!$L$40)</f>
        <v>#VALUE!</v>
      </c>
      <c r="AN410" s="0" t="e">
        <f aca="true">MAX(0,AM410*(1+(_xlfn.NORM.INV(RAND(),Inputs!$D$39,Inputs!$C$39)))-'Year Schedule'!$K$41+'Year Schedule'!$L$41)</f>
        <v>#VALUE!</v>
      </c>
      <c r="AO410" s="0" t="e">
        <f aca="true">MAX(0,AN410*(1+(_xlfn.NORM.INV(RAND(),Inputs!$D$39,Inputs!$C$39)))-'Year Schedule'!$K$42+'Year Schedule'!$L$42)</f>
        <v>#VALUE!</v>
      </c>
      <c r="AP410" s="0" t="e">
        <f aca="true">MAX(0,AO410*(1+(_xlfn.NORM.INV(RAND(),Inputs!$D$39,Inputs!$C$39)))-'Year Schedule'!$K$43+'Year Schedule'!$L$43)</f>
        <v>#VALUE!</v>
      </c>
      <c r="AQ410" s="0" t="e">
        <f aca="true">MAX(0,AP410*(1+(_xlfn.NORM.INV(RAND(),Inputs!$D$39,Inputs!$C$39)))-'Year Schedule'!$K$44+'Year Schedule'!$L$44)</f>
        <v>#VALUE!</v>
      </c>
      <c r="AR410" s="0" t="e">
        <f aca="true">MAX(0,AQ410*(1+(_xlfn.NORM.INV(RAND(),Inputs!$D$39,Inputs!$C$39)))-'Year Schedule'!$K$45+'Year Schedule'!$L$45)</f>
        <v>#VALUE!</v>
      </c>
      <c r="AS410" s="0" t="e">
        <f aca="true">MAX(0,AR410*(1+(_xlfn.NORM.INV(RAND(),Inputs!$D$39,Inputs!$C$39)))-'Year Schedule'!$K$46+'Year Schedule'!$L$46)</f>
        <v>#VALUE!</v>
      </c>
      <c r="AT410" s="0" t="e">
        <f aca="true">MAX(0,AS410*(1+(_xlfn.NORM.INV(RAND(),Inputs!$D$39,Inputs!$C$39)))-'Year Schedule'!$K$47+'Year Schedule'!$L$47)</f>
        <v>#VALUE!</v>
      </c>
      <c r="AU410" s="0" t="e">
        <f aca="true">MAX(0,AT410*(1+(_xlfn.NORM.INV(RAND(),Inputs!$D$39,Inputs!$C$39)))-'Year Schedule'!$K$48+'Year Schedule'!$L$48)</f>
        <v>#VALUE!</v>
      </c>
      <c r="AV410" s="0" t="e">
        <f aca="true">MAX(0,AU410*(1+(_xlfn.NORM.INV(RAND(),Inputs!$D$39,Inputs!$C$39)))-'Year Schedule'!$K$49+'Year Schedule'!$L$49)</f>
        <v>#VALUE!</v>
      </c>
      <c r="AW410" s="0" t="e">
        <f aca="true">MAX(0,AV410*(1+(_xlfn.NORM.INV(RAND(),Inputs!$D$39,Inputs!$C$39)))-'Year Schedule'!$K$50+'Year Schedule'!$L$50)</f>
        <v>#VALUE!</v>
      </c>
      <c r="AX410" s="0" t="e">
        <f aca="true">MAX(0,AW410*(1+(_xlfn.NORM.INV(RAND(),Inputs!$D$39,Inputs!$C$39)))-'Year Schedule'!$K$51+'Year Schedule'!$L$51)</f>
        <v>#VALUE!</v>
      </c>
      <c r="AY410" s="0" t="e">
        <f aca="true">MAX(0,AX410*(1+(_xlfn.NORM.INV(RAND(),Inputs!$D$39,Inputs!$C$39)))-'Year Schedule'!$K$52+'Year Schedule'!$L$52)</f>
        <v>#VALUE!</v>
      </c>
      <c r="AZ410" s="0" t="e">
        <f aca="true">MAX(0,AY410*(1+(_xlfn.NORM.INV(RAND(),Inputs!$D$39,Inputs!$C$39)))-'Year Schedule'!$K$53+'Year Schedule'!$L$53)</f>
        <v>#VALUE!</v>
      </c>
      <c r="BA410" s="0" t="e">
        <f aca="false">INDEX(C410:AZ410,1,Inputs!$C$6)</f>
        <v>#VALUE!</v>
      </c>
      <c r="BB410" s="0" t="n">
        <f aca="false">IFERROR(EXP(SUMPRODUCT(LN((C410:INDEX(C410:AZ410,1,Inputs!$C$6)+$C$1004:INDEX($C$1004:$AZ$1004,1,Inputs!$C$6))/B410:INDEX(B410:AY410,1,Inputs!$C$6)))/Inputs!$C$6)-1,-1)</f>
        <v>-1</v>
      </c>
    </row>
    <row r="411" customFormat="false" ht="15" hidden="false" customHeight="true" outlineLevel="0" collapsed="false">
      <c r="A411" s="0" t="n">
        <v>409</v>
      </c>
      <c r="B411" s="177" t="n">
        <f aca="false">Inputs!$C$38</f>
        <v>0</v>
      </c>
      <c r="C411" s="0" t="e">
        <f aca="true">MAX(0,B411*(1+(_xlfn.NORM.INV(RAND(),Inputs!$D$39,Inputs!$C$39)))-'Year Schedule'!$K$4+'Year Schedule'!$L$4)</f>
        <v>#VALUE!</v>
      </c>
      <c r="D411" s="0" t="e">
        <f aca="true">MAX(0,C411*(1+(_xlfn.NORM.INV(RAND(),Inputs!$D$39,Inputs!$C$39)))-'Year Schedule'!$K$5+'Year Schedule'!$L$5)</f>
        <v>#VALUE!</v>
      </c>
      <c r="E411" s="0" t="e">
        <f aca="true">MAX(0,D411*(1+(_xlfn.NORM.INV(RAND(),Inputs!$D$39,Inputs!$C$39)))-'Year Schedule'!$K$6+'Year Schedule'!$L$6)</f>
        <v>#VALUE!</v>
      </c>
      <c r="F411" s="0" t="e">
        <f aca="true">MAX(0,E411*(1+(_xlfn.NORM.INV(RAND(),Inputs!$D$39,Inputs!$C$39)))-'Year Schedule'!$K$7+'Year Schedule'!$L$7)</f>
        <v>#VALUE!</v>
      </c>
      <c r="G411" s="0" t="e">
        <f aca="true">MAX(0,F411*(1+(_xlfn.NORM.INV(RAND(),Inputs!$D$39,Inputs!$C$39)))-'Year Schedule'!$K$8+'Year Schedule'!$L$8)</f>
        <v>#VALUE!</v>
      </c>
      <c r="H411" s="0" t="e">
        <f aca="true">MAX(0,G411*(1+(_xlfn.NORM.INV(RAND(),Inputs!$D$39,Inputs!$C$39)))-'Year Schedule'!$K$9+'Year Schedule'!$L$9)</f>
        <v>#VALUE!</v>
      </c>
      <c r="I411" s="0" t="e">
        <f aca="true">MAX(0,H411*(1+(_xlfn.NORM.INV(RAND(),Inputs!$D$39,Inputs!$C$39)))-'Year Schedule'!$K$10+'Year Schedule'!$L$10)</f>
        <v>#VALUE!</v>
      </c>
      <c r="J411" s="0" t="e">
        <f aca="true">MAX(0,I411*(1+(_xlfn.NORM.INV(RAND(),Inputs!$D$39,Inputs!$C$39)))-'Year Schedule'!$K$11+'Year Schedule'!$L$11)</f>
        <v>#VALUE!</v>
      </c>
      <c r="K411" s="0" t="e">
        <f aca="true">MAX(0,J411*(1+(_xlfn.NORM.INV(RAND(),Inputs!$D$39,Inputs!$C$39)))-'Year Schedule'!$K$12+'Year Schedule'!$L$12)</f>
        <v>#VALUE!</v>
      </c>
      <c r="L411" s="0" t="e">
        <f aca="true">MAX(0,K411*(1+(_xlfn.NORM.INV(RAND(),Inputs!$D$39,Inputs!$C$39)))-'Year Schedule'!$K$13+'Year Schedule'!$L$13)</f>
        <v>#VALUE!</v>
      </c>
      <c r="M411" s="0" t="e">
        <f aca="true">MAX(0,L411*(1+(_xlfn.NORM.INV(RAND(),Inputs!$D$39,Inputs!$C$39)))-'Year Schedule'!$K$14+'Year Schedule'!$L$14)</f>
        <v>#VALUE!</v>
      </c>
      <c r="N411" s="0" t="e">
        <f aca="true">MAX(0,M411*(1+(_xlfn.NORM.INV(RAND(),Inputs!$D$39,Inputs!$C$39)))-'Year Schedule'!$K$15+'Year Schedule'!$L$15)</f>
        <v>#VALUE!</v>
      </c>
      <c r="O411" s="0" t="e">
        <f aca="true">MAX(0,N411*(1+(_xlfn.NORM.INV(RAND(),Inputs!$D$39,Inputs!$C$39)))-'Year Schedule'!$K$16+'Year Schedule'!$L$16)</f>
        <v>#VALUE!</v>
      </c>
      <c r="P411" s="0" t="e">
        <f aca="true">MAX(0,O411*(1+(_xlfn.NORM.INV(RAND(),Inputs!$D$39,Inputs!$C$39)))-'Year Schedule'!$K$17+'Year Schedule'!$L$17)</f>
        <v>#VALUE!</v>
      </c>
      <c r="Q411" s="0" t="e">
        <f aca="true">MAX(0,P411*(1+(_xlfn.NORM.INV(RAND(),Inputs!$D$39,Inputs!$C$39)))-'Year Schedule'!$K$18+'Year Schedule'!$L$18)</f>
        <v>#VALUE!</v>
      </c>
      <c r="R411" s="0" t="e">
        <f aca="true">MAX(0,Q411*(1+(_xlfn.NORM.INV(RAND(),Inputs!$D$39,Inputs!$C$39)))-'Year Schedule'!$K$19+'Year Schedule'!$L$19)</f>
        <v>#VALUE!</v>
      </c>
      <c r="S411" s="0" t="e">
        <f aca="true">MAX(0,R411*(1+(_xlfn.NORM.INV(RAND(),Inputs!$D$39,Inputs!$C$39)))-'Year Schedule'!$K$20+'Year Schedule'!$L$20)</f>
        <v>#VALUE!</v>
      </c>
      <c r="T411" s="0" t="e">
        <f aca="true">MAX(0,S411*(1+(_xlfn.NORM.INV(RAND(),Inputs!$D$39,Inputs!$C$39)))-'Year Schedule'!$K$21+'Year Schedule'!$L$21)</f>
        <v>#VALUE!</v>
      </c>
      <c r="U411" s="0" t="e">
        <f aca="true">MAX(0,T411*(1+(_xlfn.NORM.INV(RAND(),Inputs!$D$39,Inputs!$C$39)))-'Year Schedule'!$K$22+'Year Schedule'!$L$22)</f>
        <v>#VALUE!</v>
      </c>
      <c r="V411" s="0" t="e">
        <f aca="true">MAX(0,U411*(1+(_xlfn.NORM.INV(RAND(),Inputs!$D$39,Inputs!$C$39)))-'Year Schedule'!$K$23+'Year Schedule'!$L$23)</f>
        <v>#VALUE!</v>
      </c>
      <c r="W411" s="0" t="e">
        <f aca="true">MAX(0,V411*(1+(_xlfn.NORM.INV(RAND(),Inputs!$D$39,Inputs!$C$39)))-'Year Schedule'!$K$24+'Year Schedule'!$L$24)</f>
        <v>#VALUE!</v>
      </c>
      <c r="X411" s="0" t="e">
        <f aca="true">MAX(0,W411*(1+(_xlfn.NORM.INV(RAND(),Inputs!$D$39,Inputs!$C$39)))-'Year Schedule'!$K$25+'Year Schedule'!$L$25)</f>
        <v>#VALUE!</v>
      </c>
      <c r="Y411" s="0" t="e">
        <f aca="true">MAX(0,X411*(1+(_xlfn.NORM.INV(RAND(),Inputs!$D$39,Inputs!$C$39)))-'Year Schedule'!$K$26+'Year Schedule'!$L$26)</f>
        <v>#VALUE!</v>
      </c>
      <c r="Z411" s="0" t="e">
        <f aca="true">MAX(0,Y411*(1+(_xlfn.NORM.INV(RAND(),Inputs!$D$39,Inputs!$C$39)))-'Year Schedule'!$K$27+'Year Schedule'!$L$27)</f>
        <v>#VALUE!</v>
      </c>
      <c r="AA411" s="0" t="e">
        <f aca="true">MAX(0,Z411*(1+(_xlfn.NORM.INV(RAND(),Inputs!$D$39,Inputs!$C$39)))-'Year Schedule'!$K$28+'Year Schedule'!$L$28)</f>
        <v>#VALUE!</v>
      </c>
      <c r="AB411" s="0" t="e">
        <f aca="true">MAX(0,AA411*(1+(_xlfn.NORM.INV(RAND(),Inputs!$D$39,Inputs!$C$39)))-'Year Schedule'!$K$29+'Year Schedule'!$L$29)</f>
        <v>#VALUE!</v>
      </c>
      <c r="AC411" s="0" t="e">
        <f aca="true">MAX(0,AB411*(1+(_xlfn.NORM.INV(RAND(),Inputs!$D$39,Inputs!$C$39)))-'Year Schedule'!$K$30+'Year Schedule'!$L$30)</f>
        <v>#VALUE!</v>
      </c>
      <c r="AD411" s="0" t="e">
        <f aca="true">MAX(0,AC411*(1+(_xlfn.NORM.INV(RAND(),Inputs!$D$39,Inputs!$C$39)))-'Year Schedule'!$K$31+'Year Schedule'!$L$31)</f>
        <v>#VALUE!</v>
      </c>
      <c r="AE411" s="0" t="e">
        <f aca="true">MAX(0,AD411*(1+(_xlfn.NORM.INV(RAND(),Inputs!$D$39,Inputs!$C$39)))-'Year Schedule'!$K$32+'Year Schedule'!$L$32)</f>
        <v>#VALUE!</v>
      </c>
      <c r="AF411" s="0" t="e">
        <f aca="true">MAX(0,AE411*(1+(_xlfn.NORM.INV(RAND(),Inputs!$D$39,Inputs!$C$39)))-'Year Schedule'!$K$33+'Year Schedule'!$L$33)</f>
        <v>#VALUE!</v>
      </c>
      <c r="AG411" s="0" t="e">
        <f aca="true">MAX(0,AF411*(1+(_xlfn.NORM.INV(RAND(),Inputs!$D$39,Inputs!$C$39)))-'Year Schedule'!$K$34+'Year Schedule'!$L$34)</f>
        <v>#VALUE!</v>
      </c>
      <c r="AH411" s="0" t="e">
        <f aca="true">MAX(0,AG411*(1+(_xlfn.NORM.INV(RAND(),Inputs!$D$39,Inputs!$C$39)))-'Year Schedule'!$K$35+'Year Schedule'!$L$35)</f>
        <v>#VALUE!</v>
      </c>
      <c r="AI411" s="0" t="e">
        <f aca="true">MAX(0,AH411*(1+(_xlfn.NORM.INV(RAND(),Inputs!$D$39,Inputs!$C$39)))-'Year Schedule'!$K$36+'Year Schedule'!$L$36)</f>
        <v>#VALUE!</v>
      </c>
      <c r="AJ411" s="0" t="e">
        <f aca="true">MAX(0,AI411*(1+(_xlfn.NORM.INV(RAND(),Inputs!$D$39,Inputs!$C$39)))-'Year Schedule'!$K$37+'Year Schedule'!$L$37)</f>
        <v>#VALUE!</v>
      </c>
      <c r="AK411" s="0" t="e">
        <f aca="true">MAX(0,AJ411*(1+(_xlfn.NORM.INV(RAND(),Inputs!$D$39,Inputs!$C$39)))-'Year Schedule'!$K$38+'Year Schedule'!$L$38)</f>
        <v>#VALUE!</v>
      </c>
      <c r="AL411" s="0" t="e">
        <f aca="true">MAX(0,AK411*(1+(_xlfn.NORM.INV(RAND(),Inputs!$D$39,Inputs!$C$39)))-'Year Schedule'!$K$39+'Year Schedule'!$L$39)</f>
        <v>#VALUE!</v>
      </c>
      <c r="AM411" s="0" t="e">
        <f aca="true">MAX(0,AL411*(1+(_xlfn.NORM.INV(RAND(),Inputs!$D$39,Inputs!$C$39)))-'Year Schedule'!$K$40+'Year Schedule'!$L$40)</f>
        <v>#VALUE!</v>
      </c>
      <c r="AN411" s="0" t="e">
        <f aca="true">MAX(0,AM411*(1+(_xlfn.NORM.INV(RAND(),Inputs!$D$39,Inputs!$C$39)))-'Year Schedule'!$K$41+'Year Schedule'!$L$41)</f>
        <v>#VALUE!</v>
      </c>
      <c r="AO411" s="0" t="e">
        <f aca="true">MAX(0,AN411*(1+(_xlfn.NORM.INV(RAND(),Inputs!$D$39,Inputs!$C$39)))-'Year Schedule'!$K$42+'Year Schedule'!$L$42)</f>
        <v>#VALUE!</v>
      </c>
      <c r="AP411" s="0" t="e">
        <f aca="true">MAX(0,AO411*(1+(_xlfn.NORM.INV(RAND(),Inputs!$D$39,Inputs!$C$39)))-'Year Schedule'!$K$43+'Year Schedule'!$L$43)</f>
        <v>#VALUE!</v>
      </c>
      <c r="AQ411" s="0" t="e">
        <f aca="true">MAX(0,AP411*(1+(_xlfn.NORM.INV(RAND(),Inputs!$D$39,Inputs!$C$39)))-'Year Schedule'!$K$44+'Year Schedule'!$L$44)</f>
        <v>#VALUE!</v>
      </c>
      <c r="AR411" s="0" t="e">
        <f aca="true">MAX(0,AQ411*(1+(_xlfn.NORM.INV(RAND(),Inputs!$D$39,Inputs!$C$39)))-'Year Schedule'!$K$45+'Year Schedule'!$L$45)</f>
        <v>#VALUE!</v>
      </c>
      <c r="AS411" s="0" t="e">
        <f aca="true">MAX(0,AR411*(1+(_xlfn.NORM.INV(RAND(),Inputs!$D$39,Inputs!$C$39)))-'Year Schedule'!$K$46+'Year Schedule'!$L$46)</f>
        <v>#VALUE!</v>
      </c>
      <c r="AT411" s="0" t="e">
        <f aca="true">MAX(0,AS411*(1+(_xlfn.NORM.INV(RAND(),Inputs!$D$39,Inputs!$C$39)))-'Year Schedule'!$K$47+'Year Schedule'!$L$47)</f>
        <v>#VALUE!</v>
      </c>
      <c r="AU411" s="0" t="e">
        <f aca="true">MAX(0,AT411*(1+(_xlfn.NORM.INV(RAND(),Inputs!$D$39,Inputs!$C$39)))-'Year Schedule'!$K$48+'Year Schedule'!$L$48)</f>
        <v>#VALUE!</v>
      </c>
      <c r="AV411" s="0" t="e">
        <f aca="true">MAX(0,AU411*(1+(_xlfn.NORM.INV(RAND(),Inputs!$D$39,Inputs!$C$39)))-'Year Schedule'!$K$49+'Year Schedule'!$L$49)</f>
        <v>#VALUE!</v>
      </c>
      <c r="AW411" s="0" t="e">
        <f aca="true">MAX(0,AV411*(1+(_xlfn.NORM.INV(RAND(),Inputs!$D$39,Inputs!$C$39)))-'Year Schedule'!$K$50+'Year Schedule'!$L$50)</f>
        <v>#VALUE!</v>
      </c>
      <c r="AX411" s="0" t="e">
        <f aca="true">MAX(0,AW411*(1+(_xlfn.NORM.INV(RAND(),Inputs!$D$39,Inputs!$C$39)))-'Year Schedule'!$K$51+'Year Schedule'!$L$51)</f>
        <v>#VALUE!</v>
      </c>
      <c r="AY411" s="0" t="e">
        <f aca="true">MAX(0,AX411*(1+(_xlfn.NORM.INV(RAND(),Inputs!$D$39,Inputs!$C$39)))-'Year Schedule'!$K$52+'Year Schedule'!$L$52)</f>
        <v>#VALUE!</v>
      </c>
      <c r="AZ411" s="0" t="e">
        <f aca="true">MAX(0,AY411*(1+(_xlfn.NORM.INV(RAND(),Inputs!$D$39,Inputs!$C$39)))-'Year Schedule'!$K$53+'Year Schedule'!$L$53)</f>
        <v>#VALUE!</v>
      </c>
      <c r="BA411" s="0" t="e">
        <f aca="false">INDEX(C411:AZ411,1,Inputs!$C$6)</f>
        <v>#VALUE!</v>
      </c>
      <c r="BB411" s="0" t="n">
        <f aca="false">IFERROR(EXP(SUMPRODUCT(LN((C411:INDEX(C411:AZ411,1,Inputs!$C$6)+$C$1004:INDEX($C$1004:$AZ$1004,1,Inputs!$C$6))/B411:INDEX(B411:AY411,1,Inputs!$C$6)))/Inputs!$C$6)-1,-1)</f>
        <v>-1</v>
      </c>
    </row>
    <row r="412" customFormat="false" ht="15" hidden="false" customHeight="true" outlineLevel="0" collapsed="false">
      <c r="A412" s="0" t="n">
        <v>410</v>
      </c>
      <c r="B412" s="177" t="n">
        <f aca="false">Inputs!$C$38</f>
        <v>0</v>
      </c>
      <c r="C412" s="0" t="e">
        <f aca="true">MAX(0,B412*(1+(_xlfn.NORM.INV(RAND(),Inputs!$D$39,Inputs!$C$39)))-'Year Schedule'!$K$4+'Year Schedule'!$L$4)</f>
        <v>#VALUE!</v>
      </c>
      <c r="D412" s="0" t="e">
        <f aca="true">MAX(0,C412*(1+(_xlfn.NORM.INV(RAND(),Inputs!$D$39,Inputs!$C$39)))-'Year Schedule'!$K$5+'Year Schedule'!$L$5)</f>
        <v>#VALUE!</v>
      </c>
      <c r="E412" s="0" t="e">
        <f aca="true">MAX(0,D412*(1+(_xlfn.NORM.INV(RAND(),Inputs!$D$39,Inputs!$C$39)))-'Year Schedule'!$K$6+'Year Schedule'!$L$6)</f>
        <v>#VALUE!</v>
      </c>
      <c r="F412" s="0" t="e">
        <f aca="true">MAX(0,E412*(1+(_xlfn.NORM.INV(RAND(),Inputs!$D$39,Inputs!$C$39)))-'Year Schedule'!$K$7+'Year Schedule'!$L$7)</f>
        <v>#VALUE!</v>
      </c>
      <c r="G412" s="0" t="e">
        <f aca="true">MAX(0,F412*(1+(_xlfn.NORM.INV(RAND(),Inputs!$D$39,Inputs!$C$39)))-'Year Schedule'!$K$8+'Year Schedule'!$L$8)</f>
        <v>#VALUE!</v>
      </c>
      <c r="H412" s="0" t="e">
        <f aca="true">MAX(0,G412*(1+(_xlfn.NORM.INV(RAND(),Inputs!$D$39,Inputs!$C$39)))-'Year Schedule'!$K$9+'Year Schedule'!$L$9)</f>
        <v>#VALUE!</v>
      </c>
      <c r="I412" s="0" t="e">
        <f aca="true">MAX(0,H412*(1+(_xlfn.NORM.INV(RAND(),Inputs!$D$39,Inputs!$C$39)))-'Year Schedule'!$K$10+'Year Schedule'!$L$10)</f>
        <v>#VALUE!</v>
      </c>
      <c r="J412" s="0" t="e">
        <f aca="true">MAX(0,I412*(1+(_xlfn.NORM.INV(RAND(),Inputs!$D$39,Inputs!$C$39)))-'Year Schedule'!$K$11+'Year Schedule'!$L$11)</f>
        <v>#VALUE!</v>
      </c>
      <c r="K412" s="0" t="e">
        <f aca="true">MAX(0,J412*(1+(_xlfn.NORM.INV(RAND(),Inputs!$D$39,Inputs!$C$39)))-'Year Schedule'!$K$12+'Year Schedule'!$L$12)</f>
        <v>#VALUE!</v>
      </c>
      <c r="L412" s="0" t="e">
        <f aca="true">MAX(0,K412*(1+(_xlfn.NORM.INV(RAND(),Inputs!$D$39,Inputs!$C$39)))-'Year Schedule'!$K$13+'Year Schedule'!$L$13)</f>
        <v>#VALUE!</v>
      </c>
      <c r="M412" s="0" t="e">
        <f aca="true">MAX(0,L412*(1+(_xlfn.NORM.INV(RAND(),Inputs!$D$39,Inputs!$C$39)))-'Year Schedule'!$K$14+'Year Schedule'!$L$14)</f>
        <v>#VALUE!</v>
      </c>
      <c r="N412" s="0" t="e">
        <f aca="true">MAX(0,M412*(1+(_xlfn.NORM.INV(RAND(),Inputs!$D$39,Inputs!$C$39)))-'Year Schedule'!$K$15+'Year Schedule'!$L$15)</f>
        <v>#VALUE!</v>
      </c>
      <c r="O412" s="0" t="e">
        <f aca="true">MAX(0,N412*(1+(_xlfn.NORM.INV(RAND(),Inputs!$D$39,Inputs!$C$39)))-'Year Schedule'!$K$16+'Year Schedule'!$L$16)</f>
        <v>#VALUE!</v>
      </c>
      <c r="P412" s="0" t="e">
        <f aca="true">MAX(0,O412*(1+(_xlfn.NORM.INV(RAND(),Inputs!$D$39,Inputs!$C$39)))-'Year Schedule'!$K$17+'Year Schedule'!$L$17)</f>
        <v>#VALUE!</v>
      </c>
      <c r="Q412" s="0" t="e">
        <f aca="true">MAX(0,P412*(1+(_xlfn.NORM.INV(RAND(),Inputs!$D$39,Inputs!$C$39)))-'Year Schedule'!$K$18+'Year Schedule'!$L$18)</f>
        <v>#VALUE!</v>
      </c>
      <c r="R412" s="0" t="e">
        <f aca="true">MAX(0,Q412*(1+(_xlfn.NORM.INV(RAND(),Inputs!$D$39,Inputs!$C$39)))-'Year Schedule'!$K$19+'Year Schedule'!$L$19)</f>
        <v>#VALUE!</v>
      </c>
      <c r="S412" s="0" t="e">
        <f aca="true">MAX(0,R412*(1+(_xlfn.NORM.INV(RAND(),Inputs!$D$39,Inputs!$C$39)))-'Year Schedule'!$K$20+'Year Schedule'!$L$20)</f>
        <v>#VALUE!</v>
      </c>
      <c r="T412" s="0" t="e">
        <f aca="true">MAX(0,S412*(1+(_xlfn.NORM.INV(RAND(),Inputs!$D$39,Inputs!$C$39)))-'Year Schedule'!$K$21+'Year Schedule'!$L$21)</f>
        <v>#VALUE!</v>
      </c>
      <c r="U412" s="0" t="e">
        <f aca="true">MAX(0,T412*(1+(_xlfn.NORM.INV(RAND(),Inputs!$D$39,Inputs!$C$39)))-'Year Schedule'!$K$22+'Year Schedule'!$L$22)</f>
        <v>#VALUE!</v>
      </c>
      <c r="V412" s="0" t="e">
        <f aca="true">MAX(0,U412*(1+(_xlfn.NORM.INV(RAND(),Inputs!$D$39,Inputs!$C$39)))-'Year Schedule'!$K$23+'Year Schedule'!$L$23)</f>
        <v>#VALUE!</v>
      </c>
      <c r="W412" s="0" t="e">
        <f aca="true">MAX(0,V412*(1+(_xlfn.NORM.INV(RAND(),Inputs!$D$39,Inputs!$C$39)))-'Year Schedule'!$K$24+'Year Schedule'!$L$24)</f>
        <v>#VALUE!</v>
      </c>
      <c r="X412" s="0" t="e">
        <f aca="true">MAX(0,W412*(1+(_xlfn.NORM.INV(RAND(),Inputs!$D$39,Inputs!$C$39)))-'Year Schedule'!$K$25+'Year Schedule'!$L$25)</f>
        <v>#VALUE!</v>
      </c>
      <c r="Y412" s="0" t="e">
        <f aca="true">MAX(0,X412*(1+(_xlfn.NORM.INV(RAND(),Inputs!$D$39,Inputs!$C$39)))-'Year Schedule'!$K$26+'Year Schedule'!$L$26)</f>
        <v>#VALUE!</v>
      </c>
      <c r="Z412" s="0" t="e">
        <f aca="true">MAX(0,Y412*(1+(_xlfn.NORM.INV(RAND(),Inputs!$D$39,Inputs!$C$39)))-'Year Schedule'!$K$27+'Year Schedule'!$L$27)</f>
        <v>#VALUE!</v>
      </c>
      <c r="AA412" s="0" t="e">
        <f aca="true">MAX(0,Z412*(1+(_xlfn.NORM.INV(RAND(),Inputs!$D$39,Inputs!$C$39)))-'Year Schedule'!$K$28+'Year Schedule'!$L$28)</f>
        <v>#VALUE!</v>
      </c>
      <c r="AB412" s="0" t="e">
        <f aca="true">MAX(0,AA412*(1+(_xlfn.NORM.INV(RAND(),Inputs!$D$39,Inputs!$C$39)))-'Year Schedule'!$K$29+'Year Schedule'!$L$29)</f>
        <v>#VALUE!</v>
      </c>
      <c r="AC412" s="0" t="e">
        <f aca="true">MAX(0,AB412*(1+(_xlfn.NORM.INV(RAND(),Inputs!$D$39,Inputs!$C$39)))-'Year Schedule'!$K$30+'Year Schedule'!$L$30)</f>
        <v>#VALUE!</v>
      </c>
      <c r="AD412" s="0" t="e">
        <f aca="true">MAX(0,AC412*(1+(_xlfn.NORM.INV(RAND(),Inputs!$D$39,Inputs!$C$39)))-'Year Schedule'!$K$31+'Year Schedule'!$L$31)</f>
        <v>#VALUE!</v>
      </c>
      <c r="AE412" s="0" t="e">
        <f aca="true">MAX(0,AD412*(1+(_xlfn.NORM.INV(RAND(),Inputs!$D$39,Inputs!$C$39)))-'Year Schedule'!$K$32+'Year Schedule'!$L$32)</f>
        <v>#VALUE!</v>
      </c>
      <c r="AF412" s="0" t="e">
        <f aca="true">MAX(0,AE412*(1+(_xlfn.NORM.INV(RAND(),Inputs!$D$39,Inputs!$C$39)))-'Year Schedule'!$K$33+'Year Schedule'!$L$33)</f>
        <v>#VALUE!</v>
      </c>
      <c r="AG412" s="0" t="e">
        <f aca="true">MAX(0,AF412*(1+(_xlfn.NORM.INV(RAND(),Inputs!$D$39,Inputs!$C$39)))-'Year Schedule'!$K$34+'Year Schedule'!$L$34)</f>
        <v>#VALUE!</v>
      </c>
      <c r="AH412" s="0" t="e">
        <f aca="true">MAX(0,AG412*(1+(_xlfn.NORM.INV(RAND(),Inputs!$D$39,Inputs!$C$39)))-'Year Schedule'!$K$35+'Year Schedule'!$L$35)</f>
        <v>#VALUE!</v>
      </c>
      <c r="AI412" s="0" t="e">
        <f aca="true">MAX(0,AH412*(1+(_xlfn.NORM.INV(RAND(),Inputs!$D$39,Inputs!$C$39)))-'Year Schedule'!$K$36+'Year Schedule'!$L$36)</f>
        <v>#VALUE!</v>
      </c>
      <c r="AJ412" s="0" t="e">
        <f aca="true">MAX(0,AI412*(1+(_xlfn.NORM.INV(RAND(),Inputs!$D$39,Inputs!$C$39)))-'Year Schedule'!$K$37+'Year Schedule'!$L$37)</f>
        <v>#VALUE!</v>
      </c>
      <c r="AK412" s="0" t="e">
        <f aca="true">MAX(0,AJ412*(1+(_xlfn.NORM.INV(RAND(),Inputs!$D$39,Inputs!$C$39)))-'Year Schedule'!$K$38+'Year Schedule'!$L$38)</f>
        <v>#VALUE!</v>
      </c>
      <c r="AL412" s="0" t="e">
        <f aca="true">MAX(0,AK412*(1+(_xlfn.NORM.INV(RAND(),Inputs!$D$39,Inputs!$C$39)))-'Year Schedule'!$K$39+'Year Schedule'!$L$39)</f>
        <v>#VALUE!</v>
      </c>
      <c r="AM412" s="0" t="e">
        <f aca="true">MAX(0,AL412*(1+(_xlfn.NORM.INV(RAND(),Inputs!$D$39,Inputs!$C$39)))-'Year Schedule'!$K$40+'Year Schedule'!$L$40)</f>
        <v>#VALUE!</v>
      </c>
      <c r="AN412" s="0" t="e">
        <f aca="true">MAX(0,AM412*(1+(_xlfn.NORM.INV(RAND(),Inputs!$D$39,Inputs!$C$39)))-'Year Schedule'!$K$41+'Year Schedule'!$L$41)</f>
        <v>#VALUE!</v>
      </c>
      <c r="AO412" s="0" t="e">
        <f aca="true">MAX(0,AN412*(1+(_xlfn.NORM.INV(RAND(),Inputs!$D$39,Inputs!$C$39)))-'Year Schedule'!$K$42+'Year Schedule'!$L$42)</f>
        <v>#VALUE!</v>
      </c>
      <c r="AP412" s="0" t="e">
        <f aca="true">MAX(0,AO412*(1+(_xlfn.NORM.INV(RAND(),Inputs!$D$39,Inputs!$C$39)))-'Year Schedule'!$K$43+'Year Schedule'!$L$43)</f>
        <v>#VALUE!</v>
      </c>
      <c r="AQ412" s="0" t="e">
        <f aca="true">MAX(0,AP412*(1+(_xlfn.NORM.INV(RAND(),Inputs!$D$39,Inputs!$C$39)))-'Year Schedule'!$K$44+'Year Schedule'!$L$44)</f>
        <v>#VALUE!</v>
      </c>
      <c r="AR412" s="0" t="e">
        <f aca="true">MAX(0,AQ412*(1+(_xlfn.NORM.INV(RAND(),Inputs!$D$39,Inputs!$C$39)))-'Year Schedule'!$K$45+'Year Schedule'!$L$45)</f>
        <v>#VALUE!</v>
      </c>
      <c r="AS412" s="0" t="e">
        <f aca="true">MAX(0,AR412*(1+(_xlfn.NORM.INV(RAND(),Inputs!$D$39,Inputs!$C$39)))-'Year Schedule'!$K$46+'Year Schedule'!$L$46)</f>
        <v>#VALUE!</v>
      </c>
      <c r="AT412" s="0" t="e">
        <f aca="true">MAX(0,AS412*(1+(_xlfn.NORM.INV(RAND(),Inputs!$D$39,Inputs!$C$39)))-'Year Schedule'!$K$47+'Year Schedule'!$L$47)</f>
        <v>#VALUE!</v>
      </c>
      <c r="AU412" s="0" t="e">
        <f aca="true">MAX(0,AT412*(1+(_xlfn.NORM.INV(RAND(),Inputs!$D$39,Inputs!$C$39)))-'Year Schedule'!$K$48+'Year Schedule'!$L$48)</f>
        <v>#VALUE!</v>
      </c>
      <c r="AV412" s="0" t="e">
        <f aca="true">MAX(0,AU412*(1+(_xlfn.NORM.INV(RAND(),Inputs!$D$39,Inputs!$C$39)))-'Year Schedule'!$K$49+'Year Schedule'!$L$49)</f>
        <v>#VALUE!</v>
      </c>
      <c r="AW412" s="0" t="e">
        <f aca="true">MAX(0,AV412*(1+(_xlfn.NORM.INV(RAND(),Inputs!$D$39,Inputs!$C$39)))-'Year Schedule'!$K$50+'Year Schedule'!$L$50)</f>
        <v>#VALUE!</v>
      </c>
      <c r="AX412" s="0" t="e">
        <f aca="true">MAX(0,AW412*(1+(_xlfn.NORM.INV(RAND(),Inputs!$D$39,Inputs!$C$39)))-'Year Schedule'!$K$51+'Year Schedule'!$L$51)</f>
        <v>#VALUE!</v>
      </c>
      <c r="AY412" s="0" t="e">
        <f aca="true">MAX(0,AX412*(1+(_xlfn.NORM.INV(RAND(),Inputs!$D$39,Inputs!$C$39)))-'Year Schedule'!$K$52+'Year Schedule'!$L$52)</f>
        <v>#VALUE!</v>
      </c>
      <c r="AZ412" s="0" t="e">
        <f aca="true">MAX(0,AY412*(1+(_xlfn.NORM.INV(RAND(),Inputs!$D$39,Inputs!$C$39)))-'Year Schedule'!$K$53+'Year Schedule'!$L$53)</f>
        <v>#VALUE!</v>
      </c>
      <c r="BA412" s="0" t="e">
        <f aca="false">INDEX(C412:AZ412,1,Inputs!$C$6)</f>
        <v>#VALUE!</v>
      </c>
      <c r="BB412" s="0" t="n">
        <f aca="false">IFERROR(EXP(SUMPRODUCT(LN((C412:INDEX(C412:AZ412,1,Inputs!$C$6)+$C$1004:INDEX($C$1004:$AZ$1004,1,Inputs!$C$6))/B412:INDEX(B412:AY412,1,Inputs!$C$6)))/Inputs!$C$6)-1,-1)</f>
        <v>-1</v>
      </c>
    </row>
    <row r="413" customFormat="false" ht="15" hidden="false" customHeight="true" outlineLevel="0" collapsed="false">
      <c r="A413" s="0" t="n">
        <v>411</v>
      </c>
      <c r="B413" s="177" t="n">
        <f aca="false">Inputs!$C$38</f>
        <v>0</v>
      </c>
      <c r="C413" s="0" t="e">
        <f aca="true">MAX(0,B413*(1+(_xlfn.NORM.INV(RAND(),Inputs!$D$39,Inputs!$C$39)))-'Year Schedule'!$K$4+'Year Schedule'!$L$4)</f>
        <v>#VALUE!</v>
      </c>
      <c r="D413" s="0" t="e">
        <f aca="true">MAX(0,C413*(1+(_xlfn.NORM.INV(RAND(),Inputs!$D$39,Inputs!$C$39)))-'Year Schedule'!$K$5+'Year Schedule'!$L$5)</f>
        <v>#VALUE!</v>
      </c>
      <c r="E413" s="0" t="e">
        <f aca="true">MAX(0,D413*(1+(_xlfn.NORM.INV(RAND(),Inputs!$D$39,Inputs!$C$39)))-'Year Schedule'!$K$6+'Year Schedule'!$L$6)</f>
        <v>#VALUE!</v>
      </c>
      <c r="F413" s="0" t="e">
        <f aca="true">MAX(0,E413*(1+(_xlfn.NORM.INV(RAND(),Inputs!$D$39,Inputs!$C$39)))-'Year Schedule'!$K$7+'Year Schedule'!$L$7)</f>
        <v>#VALUE!</v>
      </c>
      <c r="G413" s="0" t="e">
        <f aca="true">MAX(0,F413*(1+(_xlfn.NORM.INV(RAND(),Inputs!$D$39,Inputs!$C$39)))-'Year Schedule'!$K$8+'Year Schedule'!$L$8)</f>
        <v>#VALUE!</v>
      </c>
      <c r="H413" s="0" t="e">
        <f aca="true">MAX(0,G413*(1+(_xlfn.NORM.INV(RAND(),Inputs!$D$39,Inputs!$C$39)))-'Year Schedule'!$K$9+'Year Schedule'!$L$9)</f>
        <v>#VALUE!</v>
      </c>
      <c r="I413" s="0" t="e">
        <f aca="true">MAX(0,H413*(1+(_xlfn.NORM.INV(RAND(),Inputs!$D$39,Inputs!$C$39)))-'Year Schedule'!$K$10+'Year Schedule'!$L$10)</f>
        <v>#VALUE!</v>
      </c>
      <c r="J413" s="0" t="e">
        <f aca="true">MAX(0,I413*(1+(_xlfn.NORM.INV(RAND(),Inputs!$D$39,Inputs!$C$39)))-'Year Schedule'!$K$11+'Year Schedule'!$L$11)</f>
        <v>#VALUE!</v>
      </c>
      <c r="K413" s="0" t="e">
        <f aca="true">MAX(0,J413*(1+(_xlfn.NORM.INV(RAND(),Inputs!$D$39,Inputs!$C$39)))-'Year Schedule'!$K$12+'Year Schedule'!$L$12)</f>
        <v>#VALUE!</v>
      </c>
      <c r="L413" s="0" t="e">
        <f aca="true">MAX(0,K413*(1+(_xlfn.NORM.INV(RAND(),Inputs!$D$39,Inputs!$C$39)))-'Year Schedule'!$K$13+'Year Schedule'!$L$13)</f>
        <v>#VALUE!</v>
      </c>
      <c r="M413" s="0" t="e">
        <f aca="true">MAX(0,L413*(1+(_xlfn.NORM.INV(RAND(),Inputs!$D$39,Inputs!$C$39)))-'Year Schedule'!$K$14+'Year Schedule'!$L$14)</f>
        <v>#VALUE!</v>
      </c>
      <c r="N413" s="0" t="e">
        <f aca="true">MAX(0,M413*(1+(_xlfn.NORM.INV(RAND(),Inputs!$D$39,Inputs!$C$39)))-'Year Schedule'!$K$15+'Year Schedule'!$L$15)</f>
        <v>#VALUE!</v>
      </c>
      <c r="O413" s="0" t="e">
        <f aca="true">MAX(0,N413*(1+(_xlfn.NORM.INV(RAND(),Inputs!$D$39,Inputs!$C$39)))-'Year Schedule'!$K$16+'Year Schedule'!$L$16)</f>
        <v>#VALUE!</v>
      </c>
      <c r="P413" s="0" t="e">
        <f aca="true">MAX(0,O413*(1+(_xlfn.NORM.INV(RAND(),Inputs!$D$39,Inputs!$C$39)))-'Year Schedule'!$K$17+'Year Schedule'!$L$17)</f>
        <v>#VALUE!</v>
      </c>
      <c r="Q413" s="0" t="e">
        <f aca="true">MAX(0,P413*(1+(_xlfn.NORM.INV(RAND(),Inputs!$D$39,Inputs!$C$39)))-'Year Schedule'!$K$18+'Year Schedule'!$L$18)</f>
        <v>#VALUE!</v>
      </c>
      <c r="R413" s="0" t="e">
        <f aca="true">MAX(0,Q413*(1+(_xlfn.NORM.INV(RAND(),Inputs!$D$39,Inputs!$C$39)))-'Year Schedule'!$K$19+'Year Schedule'!$L$19)</f>
        <v>#VALUE!</v>
      </c>
      <c r="S413" s="0" t="e">
        <f aca="true">MAX(0,R413*(1+(_xlfn.NORM.INV(RAND(),Inputs!$D$39,Inputs!$C$39)))-'Year Schedule'!$K$20+'Year Schedule'!$L$20)</f>
        <v>#VALUE!</v>
      </c>
      <c r="T413" s="0" t="e">
        <f aca="true">MAX(0,S413*(1+(_xlfn.NORM.INV(RAND(),Inputs!$D$39,Inputs!$C$39)))-'Year Schedule'!$K$21+'Year Schedule'!$L$21)</f>
        <v>#VALUE!</v>
      </c>
      <c r="U413" s="0" t="e">
        <f aca="true">MAX(0,T413*(1+(_xlfn.NORM.INV(RAND(),Inputs!$D$39,Inputs!$C$39)))-'Year Schedule'!$K$22+'Year Schedule'!$L$22)</f>
        <v>#VALUE!</v>
      </c>
      <c r="V413" s="0" t="e">
        <f aca="true">MAX(0,U413*(1+(_xlfn.NORM.INV(RAND(),Inputs!$D$39,Inputs!$C$39)))-'Year Schedule'!$K$23+'Year Schedule'!$L$23)</f>
        <v>#VALUE!</v>
      </c>
      <c r="W413" s="0" t="e">
        <f aca="true">MAX(0,V413*(1+(_xlfn.NORM.INV(RAND(),Inputs!$D$39,Inputs!$C$39)))-'Year Schedule'!$K$24+'Year Schedule'!$L$24)</f>
        <v>#VALUE!</v>
      </c>
      <c r="X413" s="0" t="e">
        <f aca="true">MAX(0,W413*(1+(_xlfn.NORM.INV(RAND(),Inputs!$D$39,Inputs!$C$39)))-'Year Schedule'!$K$25+'Year Schedule'!$L$25)</f>
        <v>#VALUE!</v>
      </c>
      <c r="Y413" s="0" t="e">
        <f aca="true">MAX(0,X413*(1+(_xlfn.NORM.INV(RAND(),Inputs!$D$39,Inputs!$C$39)))-'Year Schedule'!$K$26+'Year Schedule'!$L$26)</f>
        <v>#VALUE!</v>
      </c>
      <c r="Z413" s="0" t="e">
        <f aca="true">MAX(0,Y413*(1+(_xlfn.NORM.INV(RAND(),Inputs!$D$39,Inputs!$C$39)))-'Year Schedule'!$K$27+'Year Schedule'!$L$27)</f>
        <v>#VALUE!</v>
      </c>
      <c r="AA413" s="0" t="e">
        <f aca="true">MAX(0,Z413*(1+(_xlfn.NORM.INV(RAND(),Inputs!$D$39,Inputs!$C$39)))-'Year Schedule'!$K$28+'Year Schedule'!$L$28)</f>
        <v>#VALUE!</v>
      </c>
      <c r="AB413" s="0" t="e">
        <f aca="true">MAX(0,AA413*(1+(_xlfn.NORM.INV(RAND(),Inputs!$D$39,Inputs!$C$39)))-'Year Schedule'!$K$29+'Year Schedule'!$L$29)</f>
        <v>#VALUE!</v>
      </c>
      <c r="AC413" s="0" t="e">
        <f aca="true">MAX(0,AB413*(1+(_xlfn.NORM.INV(RAND(),Inputs!$D$39,Inputs!$C$39)))-'Year Schedule'!$K$30+'Year Schedule'!$L$30)</f>
        <v>#VALUE!</v>
      </c>
      <c r="AD413" s="0" t="e">
        <f aca="true">MAX(0,AC413*(1+(_xlfn.NORM.INV(RAND(),Inputs!$D$39,Inputs!$C$39)))-'Year Schedule'!$K$31+'Year Schedule'!$L$31)</f>
        <v>#VALUE!</v>
      </c>
      <c r="AE413" s="0" t="e">
        <f aca="true">MAX(0,AD413*(1+(_xlfn.NORM.INV(RAND(),Inputs!$D$39,Inputs!$C$39)))-'Year Schedule'!$K$32+'Year Schedule'!$L$32)</f>
        <v>#VALUE!</v>
      </c>
      <c r="AF413" s="0" t="e">
        <f aca="true">MAX(0,AE413*(1+(_xlfn.NORM.INV(RAND(),Inputs!$D$39,Inputs!$C$39)))-'Year Schedule'!$K$33+'Year Schedule'!$L$33)</f>
        <v>#VALUE!</v>
      </c>
      <c r="AG413" s="0" t="e">
        <f aca="true">MAX(0,AF413*(1+(_xlfn.NORM.INV(RAND(),Inputs!$D$39,Inputs!$C$39)))-'Year Schedule'!$K$34+'Year Schedule'!$L$34)</f>
        <v>#VALUE!</v>
      </c>
      <c r="AH413" s="0" t="e">
        <f aca="true">MAX(0,AG413*(1+(_xlfn.NORM.INV(RAND(),Inputs!$D$39,Inputs!$C$39)))-'Year Schedule'!$K$35+'Year Schedule'!$L$35)</f>
        <v>#VALUE!</v>
      </c>
      <c r="AI413" s="0" t="e">
        <f aca="true">MAX(0,AH413*(1+(_xlfn.NORM.INV(RAND(),Inputs!$D$39,Inputs!$C$39)))-'Year Schedule'!$K$36+'Year Schedule'!$L$36)</f>
        <v>#VALUE!</v>
      </c>
      <c r="AJ413" s="0" t="e">
        <f aca="true">MAX(0,AI413*(1+(_xlfn.NORM.INV(RAND(),Inputs!$D$39,Inputs!$C$39)))-'Year Schedule'!$K$37+'Year Schedule'!$L$37)</f>
        <v>#VALUE!</v>
      </c>
      <c r="AK413" s="0" t="e">
        <f aca="true">MAX(0,AJ413*(1+(_xlfn.NORM.INV(RAND(),Inputs!$D$39,Inputs!$C$39)))-'Year Schedule'!$K$38+'Year Schedule'!$L$38)</f>
        <v>#VALUE!</v>
      </c>
      <c r="AL413" s="0" t="e">
        <f aca="true">MAX(0,AK413*(1+(_xlfn.NORM.INV(RAND(),Inputs!$D$39,Inputs!$C$39)))-'Year Schedule'!$K$39+'Year Schedule'!$L$39)</f>
        <v>#VALUE!</v>
      </c>
      <c r="AM413" s="0" t="e">
        <f aca="true">MAX(0,AL413*(1+(_xlfn.NORM.INV(RAND(),Inputs!$D$39,Inputs!$C$39)))-'Year Schedule'!$K$40+'Year Schedule'!$L$40)</f>
        <v>#VALUE!</v>
      </c>
      <c r="AN413" s="0" t="e">
        <f aca="true">MAX(0,AM413*(1+(_xlfn.NORM.INV(RAND(),Inputs!$D$39,Inputs!$C$39)))-'Year Schedule'!$K$41+'Year Schedule'!$L$41)</f>
        <v>#VALUE!</v>
      </c>
      <c r="AO413" s="0" t="e">
        <f aca="true">MAX(0,AN413*(1+(_xlfn.NORM.INV(RAND(),Inputs!$D$39,Inputs!$C$39)))-'Year Schedule'!$K$42+'Year Schedule'!$L$42)</f>
        <v>#VALUE!</v>
      </c>
      <c r="AP413" s="0" t="e">
        <f aca="true">MAX(0,AO413*(1+(_xlfn.NORM.INV(RAND(),Inputs!$D$39,Inputs!$C$39)))-'Year Schedule'!$K$43+'Year Schedule'!$L$43)</f>
        <v>#VALUE!</v>
      </c>
      <c r="AQ413" s="0" t="e">
        <f aca="true">MAX(0,AP413*(1+(_xlfn.NORM.INV(RAND(),Inputs!$D$39,Inputs!$C$39)))-'Year Schedule'!$K$44+'Year Schedule'!$L$44)</f>
        <v>#VALUE!</v>
      </c>
      <c r="AR413" s="0" t="e">
        <f aca="true">MAX(0,AQ413*(1+(_xlfn.NORM.INV(RAND(),Inputs!$D$39,Inputs!$C$39)))-'Year Schedule'!$K$45+'Year Schedule'!$L$45)</f>
        <v>#VALUE!</v>
      </c>
      <c r="AS413" s="0" t="e">
        <f aca="true">MAX(0,AR413*(1+(_xlfn.NORM.INV(RAND(),Inputs!$D$39,Inputs!$C$39)))-'Year Schedule'!$K$46+'Year Schedule'!$L$46)</f>
        <v>#VALUE!</v>
      </c>
      <c r="AT413" s="0" t="e">
        <f aca="true">MAX(0,AS413*(1+(_xlfn.NORM.INV(RAND(),Inputs!$D$39,Inputs!$C$39)))-'Year Schedule'!$K$47+'Year Schedule'!$L$47)</f>
        <v>#VALUE!</v>
      </c>
      <c r="AU413" s="0" t="e">
        <f aca="true">MAX(0,AT413*(1+(_xlfn.NORM.INV(RAND(),Inputs!$D$39,Inputs!$C$39)))-'Year Schedule'!$K$48+'Year Schedule'!$L$48)</f>
        <v>#VALUE!</v>
      </c>
      <c r="AV413" s="0" t="e">
        <f aca="true">MAX(0,AU413*(1+(_xlfn.NORM.INV(RAND(),Inputs!$D$39,Inputs!$C$39)))-'Year Schedule'!$K$49+'Year Schedule'!$L$49)</f>
        <v>#VALUE!</v>
      </c>
      <c r="AW413" s="0" t="e">
        <f aca="true">MAX(0,AV413*(1+(_xlfn.NORM.INV(RAND(),Inputs!$D$39,Inputs!$C$39)))-'Year Schedule'!$K$50+'Year Schedule'!$L$50)</f>
        <v>#VALUE!</v>
      </c>
      <c r="AX413" s="0" t="e">
        <f aca="true">MAX(0,AW413*(1+(_xlfn.NORM.INV(RAND(),Inputs!$D$39,Inputs!$C$39)))-'Year Schedule'!$K$51+'Year Schedule'!$L$51)</f>
        <v>#VALUE!</v>
      </c>
      <c r="AY413" s="0" t="e">
        <f aca="true">MAX(0,AX413*(1+(_xlfn.NORM.INV(RAND(),Inputs!$D$39,Inputs!$C$39)))-'Year Schedule'!$K$52+'Year Schedule'!$L$52)</f>
        <v>#VALUE!</v>
      </c>
      <c r="AZ413" s="0" t="e">
        <f aca="true">MAX(0,AY413*(1+(_xlfn.NORM.INV(RAND(),Inputs!$D$39,Inputs!$C$39)))-'Year Schedule'!$K$53+'Year Schedule'!$L$53)</f>
        <v>#VALUE!</v>
      </c>
      <c r="BA413" s="0" t="e">
        <f aca="false">INDEX(C413:AZ413,1,Inputs!$C$6)</f>
        <v>#VALUE!</v>
      </c>
      <c r="BB413" s="0" t="n">
        <f aca="false">IFERROR(EXP(SUMPRODUCT(LN((C413:INDEX(C413:AZ413,1,Inputs!$C$6)+$C$1004:INDEX($C$1004:$AZ$1004,1,Inputs!$C$6))/B413:INDEX(B413:AY413,1,Inputs!$C$6)))/Inputs!$C$6)-1,-1)</f>
        <v>-1</v>
      </c>
    </row>
    <row r="414" customFormat="false" ht="15" hidden="false" customHeight="true" outlineLevel="0" collapsed="false">
      <c r="A414" s="0" t="n">
        <v>412</v>
      </c>
      <c r="B414" s="177" t="n">
        <f aca="false">Inputs!$C$38</f>
        <v>0</v>
      </c>
      <c r="C414" s="0" t="e">
        <f aca="true">MAX(0,B414*(1+(_xlfn.NORM.INV(RAND(),Inputs!$D$39,Inputs!$C$39)))-'Year Schedule'!$K$4+'Year Schedule'!$L$4)</f>
        <v>#VALUE!</v>
      </c>
      <c r="D414" s="0" t="e">
        <f aca="true">MAX(0,C414*(1+(_xlfn.NORM.INV(RAND(),Inputs!$D$39,Inputs!$C$39)))-'Year Schedule'!$K$5+'Year Schedule'!$L$5)</f>
        <v>#VALUE!</v>
      </c>
      <c r="E414" s="0" t="e">
        <f aca="true">MAX(0,D414*(1+(_xlfn.NORM.INV(RAND(),Inputs!$D$39,Inputs!$C$39)))-'Year Schedule'!$K$6+'Year Schedule'!$L$6)</f>
        <v>#VALUE!</v>
      </c>
      <c r="F414" s="0" t="e">
        <f aca="true">MAX(0,E414*(1+(_xlfn.NORM.INV(RAND(),Inputs!$D$39,Inputs!$C$39)))-'Year Schedule'!$K$7+'Year Schedule'!$L$7)</f>
        <v>#VALUE!</v>
      </c>
      <c r="G414" s="0" t="e">
        <f aca="true">MAX(0,F414*(1+(_xlfn.NORM.INV(RAND(),Inputs!$D$39,Inputs!$C$39)))-'Year Schedule'!$K$8+'Year Schedule'!$L$8)</f>
        <v>#VALUE!</v>
      </c>
      <c r="H414" s="0" t="e">
        <f aca="true">MAX(0,G414*(1+(_xlfn.NORM.INV(RAND(),Inputs!$D$39,Inputs!$C$39)))-'Year Schedule'!$K$9+'Year Schedule'!$L$9)</f>
        <v>#VALUE!</v>
      </c>
      <c r="I414" s="0" t="e">
        <f aca="true">MAX(0,H414*(1+(_xlfn.NORM.INV(RAND(),Inputs!$D$39,Inputs!$C$39)))-'Year Schedule'!$K$10+'Year Schedule'!$L$10)</f>
        <v>#VALUE!</v>
      </c>
      <c r="J414" s="0" t="e">
        <f aca="true">MAX(0,I414*(1+(_xlfn.NORM.INV(RAND(),Inputs!$D$39,Inputs!$C$39)))-'Year Schedule'!$K$11+'Year Schedule'!$L$11)</f>
        <v>#VALUE!</v>
      </c>
      <c r="K414" s="0" t="e">
        <f aca="true">MAX(0,J414*(1+(_xlfn.NORM.INV(RAND(),Inputs!$D$39,Inputs!$C$39)))-'Year Schedule'!$K$12+'Year Schedule'!$L$12)</f>
        <v>#VALUE!</v>
      </c>
      <c r="L414" s="0" t="e">
        <f aca="true">MAX(0,K414*(1+(_xlfn.NORM.INV(RAND(),Inputs!$D$39,Inputs!$C$39)))-'Year Schedule'!$K$13+'Year Schedule'!$L$13)</f>
        <v>#VALUE!</v>
      </c>
      <c r="M414" s="0" t="e">
        <f aca="true">MAX(0,L414*(1+(_xlfn.NORM.INV(RAND(),Inputs!$D$39,Inputs!$C$39)))-'Year Schedule'!$K$14+'Year Schedule'!$L$14)</f>
        <v>#VALUE!</v>
      </c>
      <c r="N414" s="0" t="e">
        <f aca="true">MAX(0,M414*(1+(_xlfn.NORM.INV(RAND(),Inputs!$D$39,Inputs!$C$39)))-'Year Schedule'!$K$15+'Year Schedule'!$L$15)</f>
        <v>#VALUE!</v>
      </c>
      <c r="O414" s="0" t="e">
        <f aca="true">MAX(0,N414*(1+(_xlfn.NORM.INV(RAND(),Inputs!$D$39,Inputs!$C$39)))-'Year Schedule'!$K$16+'Year Schedule'!$L$16)</f>
        <v>#VALUE!</v>
      </c>
      <c r="P414" s="0" t="e">
        <f aca="true">MAX(0,O414*(1+(_xlfn.NORM.INV(RAND(),Inputs!$D$39,Inputs!$C$39)))-'Year Schedule'!$K$17+'Year Schedule'!$L$17)</f>
        <v>#VALUE!</v>
      </c>
      <c r="Q414" s="0" t="e">
        <f aca="true">MAX(0,P414*(1+(_xlfn.NORM.INV(RAND(),Inputs!$D$39,Inputs!$C$39)))-'Year Schedule'!$K$18+'Year Schedule'!$L$18)</f>
        <v>#VALUE!</v>
      </c>
      <c r="R414" s="0" t="e">
        <f aca="true">MAX(0,Q414*(1+(_xlfn.NORM.INV(RAND(),Inputs!$D$39,Inputs!$C$39)))-'Year Schedule'!$K$19+'Year Schedule'!$L$19)</f>
        <v>#VALUE!</v>
      </c>
      <c r="S414" s="0" t="e">
        <f aca="true">MAX(0,R414*(1+(_xlfn.NORM.INV(RAND(),Inputs!$D$39,Inputs!$C$39)))-'Year Schedule'!$K$20+'Year Schedule'!$L$20)</f>
        <v>#VALUE!</v>
      </c>
      <c r="T414" s="0" t="e">
        <f aca="true">MAX(0,S414*(1+(_xlfn.NORM.INV(RAND(),Inputs!$D$39,Inputs!$C$39)))-'Year Schedule'!$K$21+'Year Schedule'!$L$21)</f>
        <v>#VALUE!</v>
      </c>
      <c r="U414" s="0" t="e">
        <f aca="true">MAX(0,T414*(1+(_xlfn.NORM.INV(RAND(),Inputs!$D$39,Inputs!$C$39)))-'Year Schedule'!$K$22+'Year Schedule'!$L$22)</f>
        <v>#VALUE!</v>
      </c>
      <c r="V414" s="0" t="e">
        <f aca="true">MAX(0,U414*(1+(_xlfn.NORM.INV(RAND(),Inputs!$D$39,Inputs!$C$39)))-'Year Schedule'!$K$23+'Year Schedule'!$L$23)</f>
        <v>#VALUE!</v>
      </c>
      <c r="W414" s="0" t="e">
        <f aca="true">MAX(0,V414*(1+(_xlfn.NORM.INV(RAND(),Inputs!$D$39,Inputs!$C$39)))-'Year Schedule'!$K$24+'Year Schedule'!$L$24)</f>
        <v>#VALUE!</v>
      </c>
      <c r="X414" s="0" t="e">
        <f aca="true">MAX(0,W414*(1+(_xlfn.NORM.INV(RAND(),Inputs!$D$39,Inputs!$C$39)))-'Year Schedule'!$K$25+'Year Schedule'!$L$25)</f>
        <v>#VALUE!</v>
      </c>
      <c r="Y414" s="0" t="e">
        <f aca="true">MAX(0,X414*(1+(_xlfn.NORM.INV(RAND(),Inputs!$D$39,Inputs!$C$39)))-'Year Schedule'!$K$26+'Year Schedule'!$L$26)</f>
        <v>#VALUE!</v>
      </c>
      <c r="Z414" s="0" t="e">
        <f aca="true">MAX(0,Y414*(1+(_xlfn.NORM.INV(RAND(),Inputs!$D$39,Inputs!$C$39)))-'Year Schedule'!$K$27+'Year Schedule'!$L$27)</f>
        <v>#VALUE!</v>
      </c>
      <c r="AA414" s="0" t="e">
        <f aca="true">MAX(0,Z414*(1+(_xlfn.NORM.INV(RAND(),Inputs!$D$39,Inputs!$C$39)))-'Year Schedule'!$K$28+'Year Schedule'!$L$28)</f>
        <v>#VALUE!</v>
      </c>
      <c r="AB414" s="0" t="e">
        <f aca="true">MAX(0,AA414*(1+(_xlfn.NORM.INV(RAND(),Inputs!$D$39,Inputs!$C$39)))-'Year Schedule'!$K$29+'Year Schedule'!$L$29)</f>
        <v>#VALUE!</v>
      </c>
      <c r="AC414" s="0" t="e">
        <f aca="true">MAX(0,AB414*(1+(_xlfn.NORM.INV(RAND(),Inputs!$D$39,Inputs!$C$39)))-'Year Schedule'!$K$30+'Year Schedule'!$L$30)</f>
        <v>#VALUE!</v>
      </c>
      <c r="AD414" s="0" t="e">
        <f aca="true">MAX(0,AC414*(1+(_xlfn.NORM.INV(RAND(),Inputs!$D$39,Inputs!$C$39)))-'Year Schedule'!$K$31+'Year Schedule'!$L$31)</f>
        <v>#VALUE!</v>
      </c>
      <c r="AE414" s="0" t="e">
        <f aca="true">MAX(0,AD414*(1+(_xlfn.NORM.INV(RAND(),Inputs!$D$39,Inputs!$C$39)))-'Year Schedule'!$K$32+'Year Schedule'!$L$32)</f>
        <v>#VALUE!</v>
      </c>
      <c r="AF414" s="0" t="e">
        <f aca="true">MAX(0,AE414*(1+(_xlfn.NORM.INV(RAND(),Inputs!$D$39,Inputs!$C$39)))-'Year Schedule'!$K$33+'Year Schedule'!$L$33)</f>
        <v>#VALUE!</v>
      </c>
      <c r="AG414" s="0" t="e">
        <f aca="true">MAX(0,AF414*(1+(_xlfn.NORM.INV(RAND(),Inputs!$D$39,Inputs!$C$39)))-'Year Schedule'!$K$34+'Year Schedule'!$L$34)</f>
        <v>#VALUE!</v>
      </c>
      <c r="AH414" s="0" t="e">
        <f aca="true">MAX(0,AG414*(1+(_xlfn.NORM.INV(RAND(),Inputs!$D$39,Inputs!$C$39)))-'Year Schedule'!$K$35+'Year Schedule'!$L$35)</f>
        <v>#VALUE!</v>
      </c>
      <c r="AI414" s="0" t="e">
        <f aca="true">MAX(0,AH414*(1+(_xlfn.NORM.INV(RAND(),Inputs!$D$39,Inputs!$C$39)))-'Year Schedule'!$K$36+'Year Schedule'!$L$36)</f>
        <v>#VALUE!</v>
      </c>
      <c r="AJ414" s="0" t="e">
        <f aca="true">MAX(0,AI414*(1+(_xlfn.NORM.INV(RAND(),Inputs!$D$39,Inputs!$C$39)))-'Year Schedule'!$K$37+'Year Schedule'!$L$37)</f>
        <v>#VALUE!</v>
      </c>
      <c r="AK414" s="0" t="e">
        <f aca="true">MAX(0,AJ414*(1+(_xlfn.NORM.INV(RAND(),Inputs!$D$39,Inputs!$C$39)))-'Year Schedule'!$K$38+'Year Schedule'!$L$38)</f>
        <v>#VALUE!</v>
      </c>
      <c r="AL414" s="0" t="e">
        <f aca="true">MAX(0,AK414*(1+(_xlfn.NORM.INV(RAND(),Inputs!$D$39,Inputs!$C$39)))-'Year Schedule'!$K$39+'Year Schedule'!$L$39)</f>
        <v>#VALUE!</v>
      </c>
      <c r="AM414" s="0" t="e">
        <f aca="true">MAX(0,AL414*(1+(_xlfn.NORM.INV(RAND(),Inputs!$D$39,Inputs!$C$39)))-'Year Schedule'!$K$40+'Year Schedule'!$L$40)</f>
        <v>#VALUE!</v>
      </c>
      <c r="AN414" s="0" t="e">
        <f aca="true">MAX(0,AM414*(1+(_xlfn.NORM.INV(RAND(),Inputs!$D$39,Inputs!$C$39)))-'Year Schedule'!$K$41+'Year Schedule'!$L$41)</f>
        <v>#VALUE!</v>
      </c>
      <c r="AO414" s="0" t="e">
        <f aca="true">MAX(0,AN414*(1+(_xlfn.NORM.INV(RAND(),Inputs!$D$39,Inputs!$C$39)))-'Year Schedule'!$K$42+'Year Schedule'!$L$42)</f>
        <v>#VALUE!</v>
      </c>
      <c r="AP414" s="0" t="e">
        <f aca="true">MAX(0,AO414*(1+(_xlfn.NORM.INV(RAND(),Inputs!$D$39,Inputs!$C$39)))-'Year Schedule'!$K$43+'Year Schedule'!$L$43)</f>
        <v>#VALUE!</v>
      </c>
      <c r="AQ414" s="0" t="e">
        <f aca="true">MAX(0,AP414*(1+(_xlfn.NORM.INV(RAND(),Inputs!$D$39,Inputs!$C$39)))-'Year Schedule'!$K$44+'Year Schedule'!$L$44)</f>
        <v>#VALUE!</v>
      </c>
      <c r="AR414" s="0" t="e">
        <f aca="true">MAX(0,AQ414*(1+(_xlfn.NORM.INV(RAND(),Inputs!$D$39,Inputs!$C$39)))-'Year Schedule'!$K$45+'Year Schedule'!$L$45)</f>
        <v>#VALUE!</v>
      </c>
      <c r="AS414" s="0" t="e">
        <f aca="true">MAX(0,AR414*(1+(_xlfn.NORM.INV(RAND(),Inputs!$D$39,Inputs!$C$39)))-'Year Schedule'!$K$46+'Year Schedule'!$L$46)</f>
        <v>#VALUE!</v>
      </c>
      <c r="AT414" s="0" t="e">
        <f aca="true">MAX(0,AS414*(1+(_xlfn.NORM.INV(RAND(),Inputs!$D$39,Inputs!$C$39)))-'Year Schedule'!$K$47+'Year Schedule'!$L$47)</f>
        <v>#VALUE!</v>
      </c>
      <c r="AU414" s="0" t="e">
        <f aca="true">MAX(0,AT414*(1+(_xlfn.NORM.INV(RAND(),Inputs!$D$39,Inputs!$C$39)))-'Year Schedule'!$K$48+'Year Schedule'!$L$48)</f>
        <v>#VALUE!</v>
      </c>
      <c r="AV414" s="0" t="e">
        <f aca="true">MAX(0,AU414*(1+(_xlfn.NORM.INV(RAND(),Inputs!$D$39,Inputs!$C$39)))-'Year Schedule'!$K$49+'Year Schedule'!$L$49)</f>
        <v>#VALUE!</v>
      </c>
      <c r="AW414" s="0" t="e">
        <f aca="true">MAX(0,AV414*(1+(_xlfn.NORM.INV(RAND(),Inputs!$D$39,Inputs!$C$39)))-'Year Schedule'!$K$50+'Year Schedule'!$L$50)</f>
        <v>#VALUE!</v>
      </c>
      <c r="AX414" s="0" t="e">
        <f aca="true">MAX(0,AW414*(1+(_xlfn.NORM.INV(RAND(),Inputs!$D$39,Inputs!$C$39)))-'Year Schedule'!$K$51+'Year Schedule'!$L$51)</f>
        <v>#VALUE!</v>
      </c>
      <c r="AY414" s="0" t="e">
        <f aca="true">MAX(0,AX414*(1+(_xlfn.NORM.INV(RAND(),Inputs!$D$39,Inputs!$C$39)))-'Year Schedule'!$K$52+'Year Schedule'!$L$52)</f>
        <v>#VALUE!</v>
      </c>
      <c r="AZ414" s="0" t="e">
        <f aca="true">MAX(0,AY414*(1+(_xlfn.NORM.INV(RAND(),Inputs!$D$39,Inputs!$C$39)))-'Year Schedule'!$K$53+'Year Schedule'!$L$53)</f>
        <v>#VALUE!</v>
      </c>
      <c r="BA414" s="0" t="e">
        <f aca="false">INDEX(C414:AZ414,1,Inputs!$C$6)</f>
        <v>#VALUE!</v>
      </c>
      <c r="BB414" s="0" t="n">
        <f aca="false">IFERROR(EXP(SUMPRODUCT(LN((C414:INDEX(C414:AZ414,1,Inputs!$C$6)+$C$1004:INDEX($C$1004:$AZ$1004,1,Inputs!$C$6))/B414:INDEX(B414:AY414,1,Inputs!$C$6)))/Inputs!$C$6)-1,-1)</f>
        <v>-1</v>
      </c>
    </row>
    <row r="415" customFormat="false" ht="15" hidden="false" customHeight="true" outlineLevel="0" collapsed="false">
      <c r="A415" s="0" t="n">
        <v>413</v>
      </c>
      <c r="B415" s="177" t="n">
        <f aca="false">Inputs!$C$38</f>
        <v>0</v>
      </c>
      <c r="C415" s="0" t="e">
        <f aca="true">MAX(0,B415*(1+(_xlfn.NORM.INV(RAND(),Inputs!$D$39,Inputs!$C$39)))-'Year Schedule'!$K$4+'Year Schedule'!$L$4)</f>
        <v>#VALUE!</v>
      </c>
      <c r="D415" s="0" t="e">
        <f aca="true">MAX(0,C415*(1+(_xlfn.NORM.INV(RAND(),Inputs!$D$39,Inputs!$C$39)))-'Year Schedule'!$K$5+'Year Schedule'!$L$5)</f>
        <v>#VALUE!</v>
      </c>
      <c r="E415" s="0" t="e">
        <f aca="true">MAX(0,D415*(1+(_xlfn.NORM.INV(RAND(),Inputs!$D$39,Inputs!$C$39)))-'Year Schedule'!$K$6+'Year Schedule'!$L$6)</f>
        <v>#VALUE!</v>
      </c>
      <c r="F415" s="0" t="e">
        <f aca="true">MAX(0,E415*(1+(_xlfn.NORM.INV(RAND(),Inputs!$D$39,Inputs!$C$39)))-'Year Schedule'!$K$7+'Year Schedule'!$L$7)</f>
        <v>#VALUE!</v>
      </c>
      <c r="G415" s="0" t="e">
        <f aca="true">MAX(0,F415*(1+(_xlfn.NORM.INV(RAND(),Inputs!$D$39,Inputs!$C$39)))-'Year Schedule'!$K$8+'Year Schedule'!$L$8)</f>
        <v>#VALUE!</v>
      </c>
      <c r="H415" s="0" t="e">
        <f aca="true">MAX(0,G415*(1+(_xlfn.NORM.INV(RAND(),Inputs!$D$39,Inputs!$C$39)))-'Year Schedule'!$K$9+'Year Schedule'!$L$9)</f>
        <v>#VALUE!</v>
      </c>
      <c r="I415" s="0" t="e">
        <f aca="true">MAX(0,H415*(1+(_xlfn.NORM.INV(RAND(),Inputs!$D$39,Inputs!$C$39)))-'Year Schedule'!$K$10+'Year Schedule'!$L$10)</f>
        <v>#VALUE!</v>
      </c>
      <c r="J415" s="0" t="e">
        <f aca="true">MAX(0,I415*(1+(_xlfn.NORM.INV(RAND(),Inputs!$D$39,Inputs!$C$39)))-'Year Schedule'!$K$11+'Year Schedule'!$L$11)</f>
        <v>#VALUE!</v>
      </c>
      <c r="K415" s="0" t="e">
        <f aca="true">MAX(0,J415*(1+(_xlfn.NORM.INV(RAND(),Inputs!$D$39,Inputs!$C$39)))-'Year Schedule'!$K$12+'Year Schedule'!$L$12)</f>
        <v>#VALUE!</v>
      </c>
      <c r="L415" s="0" t="e">
        <f aca="true">MAX(0,K415*(1+(_xlfn.NORM.INV(RAND(),Inputs!$D$39,Inputs!$C$39)))-'Year Schedule'!$K$13+'Year Schedule'!$L$13)</f>
        <v>#VALUE!</v>
      </c>
      <c r="M415" s="0" t="e">
        <f aca="true">MAX(0,L415*(1+(_xlfn.NORM.INV(RAND(),Inputs!$D$39,Inputs!$C$39)))-'Year Schedule'!$K$14+'Year Schedule'!$L$14)</f>
        <v>#VALUE!</v>
      </c>
      <c r="N415" s="0" t="e">
        <f aca="true">MAX(0,M415*(1+(_xlfn.NORM.INV(RAND(),Inputs!$D$39,Inputs!$C$39)))-'Year Schedule'!$K$15+'Year Schedule'!$L$15)</f>
        <v>#VALUE!</v>
      </c>
      <c r="O415" s="0" t="e">
        <f aca="true">MAX(0,N415*(1+(_xlfn.NORM.INV(RAND(),Inputs!$D$39,Inputs!$C$39)))-'Year Schedule'!$K$16+'Year Schedule'!$L$16)</f>
        <v>#VALUE!</v>
      </c>
      <c r="P415" s="0" t="e">
        <f aca="true">MAX(0,O415*(1+(_xlfn.NORM.INV(RAND(),Inputs!$D$39,Inputs!$C$39)))-'Year Schedule'!$K$17+'Year Schedule'!$L$17)</f>
        <v>#VALUE!</v>
      </c>
      <c r="Q415" s="0" t="e">
        <f aca="true">MAX(0,P415*(1+(_xlfn.NORM.INV(RAND(),Inputs!$D$39,Inputs!$C$39)))-'Year Schedule'!$K$18+'Year Schedule'!$L$18)</f>
        <v>#VALUE!</v>
      </c>
      <c r="R415" s="0" t="e">
        <f aca="true">MAX(0,Q415*(1+(_xlfn.NORM.INV(RAND(),Inputs!$D$39,Inputs!$C$39)))-'Year Schedule'!$K$19+'Year Schedule'!$L$19)</f>
        <v>#VALUE!</v>
      </c>
      <c r="S415" s="0" t="e">
        <f aca="true">MAX(0,R415*(1+(_xlfn.NORM.INV(RAND(),Inputs!$D$39,Inputs!$C$39)))-'Year Schedule'!$K$20+'Year Schedule'!$L$20)</f>
        <v>#VALUE!</v>
      </c>
      <c r="T415" s="0" t="e">
        <f aca="true">MAX(0,S415*(1+(_xlfn.NORM.INV(RAND(),Inputs!$D$39,Inputs!$C$39)))-'Year Schedule'!$K$21+'Year Schedule'!$L$21)</f>
        <v>#VALUE!</v>
      </c>
      <c r="U415" s="0" t="e">
        <f aca="true">MAX(0,T415*(1+(_xlfn.NORM.INV(RAND(),Inputs!$D$39,Inputs!$C$39)))-'Year Schedule'!$K$22+'Year Schedule'!$L$22)</f>
        <v>#VALUE!</v>
      </c>
      <c r="V415" s="0" t="e">
        <f aca="true">MAX(0,U415*(1+(_xlfn.NORM.INV(RAND(),Inputs!$D$39,Inputs!$C$39)))-'Year Schedule'!$K$23+'Year Schedule'!$L$23)</f>
        <v>#VALUE!</v>
      </c>
      <c r="W415" s="0" t="e">
        <f aca="true">MAX(0,V415*(1+(_xlfn.NORM.INV(RAND(),Inputs!$D$39,Inputs!$C$39)))-'Year Schedule'!$K$24+'Year Schedule'!$L$24)</f>
        <v>#VALUE!</v>
      </c>
      <c r="X415" s="0" t="e">
        <f aca="true">MAX(0,W415*(1+(_xlfn.NORM.INV(RAND(),Inputs!$D$39,Inputs!$C$39)))-'Year Schedule'!$K$25+'Year Schedule'!$L$25)</f>
        <v>#VALUE!</v>
      </c>
      <c r="Y415" s="0" t="e">
        <f aca="true">MAX(0,X415*(1+(_xlfn.NORM.INV(RAND(),Inputs!$D$39,Inputs!$C$39)))-'Year Schedule'!$K$26+'Year Schedule'!$L$26)</f>
        <v>#VALUE!</v>
      </c>
      <c r="Z415" s="0" t="e">
        <f aca="true">MAX(0,Y415*(1+(_xlfn.NORM.INV(RAND(),Inputs!$D$39,Inputs!$C$39)))-'Year Schedule'!$K$27+'Year Schedule'!$L$27)</f>
        <v>#VALUE!</v>
      </c>
      <c r="AA415" s="0" t="e">
        <f aca="true">MAX(0,Z415*(1+(_xlfn.NORM.INV(RAND(),Inputs!$D$39,Inputs!$C$39)))-'Year Schedule'!$K$28+'Year Schedule'!$L$28)</f>
        <v>#VALUE!</v>
      </c>
      <c r="AB415" s="0" t="e">
        <f aca="true">MAX(0,AA415*(1+(_xlfn.NORM.INV(RAND(),Inputs!$D$39,Inputs!$C$39)))-'Year Schedule'!$K$29+'Year Schedule'!$L$29)</f>
        <v>#VALUE!</v>
      </c>
      <c r="AC415" s="0" t="e">
        <f aca="true">MAX(0,AB415*(1+(_xlfn.NORM.INV(RAND(),Inputs!$D$39,Inputs!$C$39)))-'Year Schedule'!$K$30+'Year Schedule'!$L$30)</f>
        <v>#VALUE!</v>
      </c>
      <c r="AD415" s="0" t="e">
        <f aca="true">MAX(0,AC415*(1+(_xlfn.NORM.INV(RAND(),Inputs!$D$39,Inputs!$C$39)))-'Year Schedule'!$K$31+'Year Schedule'!$L$31)</f>
        <v>#VALUE!</v>
      </c>
      <c r="AE415" s="0" t="e">
        <f aca="true">MAX(0,AD415*(1+(_xlfn.NORM.INV(RAND(),Inputs!$D$39,Inputs!$C$39)))-'Year Schedule'!$K$32+'Year Schedule'!$L$32)</f>
        <v>#VALUE!</v>
      </c>
      <c r="AF415" s="0" t="e">
        <f aca="true">MAX(0,AE415*(1+(_xlfn.NORM.INV(RAND(),Inputs!$D$39,Inputs!$C$39)))-'Year Schedule'!$K$33+'Year Schedule'!$L$33)</f>
        <v>#VALUE!</v>
      </c>
      <c r="AG415" s="0" t="e">
        <f aca="true">MAX(0,AF415*(1+(_xlfn.NORM.INV(RAND(),Inputs!$D$39,Inputs!$C$39)))-'Year Schedule'!$K$34+'Year Schedule'!$L$34)</f>
        <v>#VALUE!</v>
      </c>
      <c r="AH415" s="0" t="e">
        <f aca="true">MAX(0,AG415*(1+(_xlfn.NORM.INV(RAND(),Inputs!$D$39,Inputs!$C$39)))-'Year Schedule'!$K$35+'Year Schedule'!$L$35)</f>
        <v>#VALUE!</v>
      </c>
      <c r="AI415" s="0" t="e">
        <f aca="true">MAX(0,AH415*(1+(_xlfn.NORM.INV(RAND(),Inputs!$D$39,Inputs!$C$39)))-'Year Schedule'!$K$36+'Year Schedule'!$L$36)</f>
        <v>#VALUE!</v>
      </c>
      <c r="AJ415" s="0" t="e">
        <f aca="true">MAX(0,AI415*(1+(_xlfn.NORM.INV(RAND(),Inputs!$D$39,Inputs!$C$39)))-'Year Schedule'!$K$37+'Year Schedule'!$L$37)</f>
        <v>#VALUE!</v>
      </c>
      <c r="AK415" s="0" t="e">
        <f aca="true">MAX(0,AJ415*(1+(_xlfn.NORM.INV(RAND(),Inputs!$D$39,Inputs!$C$39)))-'Year Schedule'!$K$38+'Year Schedule'!$L$38)</f>
        <v>#VALUE!</v>
      </c>
      <c r="AL415" s="0" t="e">
        <f aca="true">MAX(0,AK415*(1+(_xlfn.NORM.INV(RAND(),Inputs!$D$39,Inputs!$C$39)))-'Year Schedule'!$K$39+'Year Schedule'!$L$39)</f>
        <v>#VALUE!</v>
      </c>
      <c r="AM415" s="0" t="e">
        <f aca="true">MAX(0,AL415*(1+(_xlfn.NORM.INV(RAND(),Inputs!$D$39,Inputs!$C$39)))-'Year Schedule'!$K$40+'Year Schedule'!$L$40)</f>
        <v>#VALUE!</v>
      </c>
      <c r="AN415" s="0" t="e">
        <f aca="true">MAX(0,AM415*(1+(_xlfn.NORM.INV(RAND(),Inputs!$D$39,Inputs!$C$39)))-'Year Schedule'!$K$41+'Year Schedule'!$L$41)</f>
        <v>#VALUE!</v>
      </c>
      <c r="AO415" s="0" t="e">
        <f aca="true">MAX(0,AN415*(1+(_xlfn.NORM.INV(RAND(),Inputs!$D$39,Inputs!$C$39)))-'Year Schedule'!$K$42+'Year Schedule'!$L$42)</f>
        <v>#VALUE!</v>
      </c>
      <c r="AP415" s="0" t="e">
        <f aca="true">MAX(0,AO415*(1+(_xlfn.NORM.INV(RAND(),Inputs!$D$39,Inputs!$C$39)))-'Year Schedule'!$K$43+'Year Schedule'!$L$43)</f>
        <v>#VALUE!</v>
      </c>
      <c r="AQ415" s="0" t="e">
        <f aca="true">MAX(0,AP415*(1+(_xlfn.NORM.INV(RAND(),Inputs!$D$39,Inputs!$C$39)))-'Year Schedule'!$K$44+'Year Schedule'!$L$44)</f>
        <v>#VALUE!</v>
      </c>
      <c r="AR415" s="0" t="e">
        <f aca="true">MAX(0,AQ415*(1+(_xlfn.NORM.INV(RAND(),Inputs!$D$39,Inputs!$C$39)))-'Year Schedule'!$K$45+'Year Schedule'!$L$45)</f>
        <v>#VALUE!</v>
      </c>
      <c r="AS415" s="0" t="e">
        <f aca="true">MAX(0,AR415*(1+(_xlfn.NORM.INV(RAND(),Inputs!$D$39,Inputs!$C$39)))-'Year Schedule'!$K$46+'Year Schedule'!$L$46)</f>
        <v>#VALUE!</v>
      </c>
      <c r="AT415" s="0" t="e">
        <f aca="true">MAX(0,AS415*(1+(_xlfn.NORM.INV(RAND(),Inputs!$D$39,Inputs!$C$39)))-'Year Schedule'!$K$47+'Year Schedule'!$L$47)</f>
        <v>#VALUE!</v>
      </c>
      <c r="AU415" s="0" t="e">
        <f aca="true">MAX(0,AT415*(1+(_xlfn.NORM.INV(RAND(),Inputs!$D$39,Inputs!$C$39)))-'Year Schedule'!$K$48+'Year Schedule'!$L$48)</f>
        <v>#VALUE!</v>
      </c>
      <c r="AV415" s="0" t="e">
        <f aca="true">MAX(0,AU415*(1+(_xlfn.NORM.INV(RAND(),Inputs!$D$39,Inputs!$C$39)))-'Year Schedule'!$K$49+'Year Schedule'!$L$49)</f>
        <v>#VALUE!</v>
      </c>
      <c r="AW415" s="0" t="e">
        <f aca="true">MAX(0,AV415*(1+(_xlfn.NORM.INV(RAND(),Inputs!$D$39,Inputs!$C$39)))-'Year Schedule'!$K$50+'Year Schedule'!$L$50)</f>
        <v>#VALUE!</v>
      </c>
      <c r="AX415" s="0" t="e">
        <f aca="true">MAX(0,AW415*(1+(_xlfn.NORM.INV(RAND(),Inputs!$D$39,Inputs!$C$39)))-'Year Schedule'!$K$51+'Year Schedule'!$L$51)</f>
        <v>#VALUE!</v>
      </c>
      <c r="AY415" s="0" t="e">
        <f aca="true">MAX(0,AX415*(1+(_xlfn.NORM.INV(RAND(),Inputs!$D$39,Inputs!$C$39)))-'Year Schedule'!$K$52+'Year Schedule'!$L$52)</f>
        <v>#VALUE!</v>
      </c>
      <c r="AZ415" s="0" t="e">
        <f aca="true">MAX(0,AY415*(1+(_xlfn.NORM.INV(RAND(),Inputs!$D$39,Inputs!$C$39)))-'Year Schedule'!$K$53+'Year Schedule'!$L$53)</f>
        <v>#VALUE!</v>
      </c>
      <c r="BA415" s="0" t="e">
        <f aca="false">INDEX(C415:AZ415,1,Inputs!$C$6)</f>
        <v>#VALUE!</v>
      </c>
      <c r="BB415" s="0" t="n">
        <f aca="false">IFERROR(EXP(SUMPRODUCT(LN((C415:INDEX(C415:AZ415,1,Inputs!$C$6)+$C$1004:INDEX($C$1004:$AZ$1004,1,Inputs!$C$6))/B415:INDEX(B415:AY415,1,Inputs!$C$6)))/Inputs!$C$6)-1,-1)</f>
        <v>-1</v>
      </c>
    </row>
    <row r="416" customFormat="false" ht="15" hidden="false" customHeight="true" outlineLevel="0" collapsed="false">
      <c r="A416" s="0" t="n">
        <v>414</v>
      </c>
      <c r="B416" s="177" t="n">
        <f aca="false">Inputs!$C$38</f>
        <v>0</v>
      </c>
      <c r="C416" s="0" t="e">
        <f aca="true">MAX(0,B416*(1+(_xlfn.NORM.INV(RAND(),Inputs!$D$39,Inputs!$C$39)))-'Year Schedule'!$K$4+'Year Schedule'!$L$4)</f>
        <v>#VALUE!</v>
      </c>
      <c r="D416" s="0" t="e">
        <f aca="true">MAX(0,C416*(1+(_xlfn.NORM.INV(RAND(),Inputs!$D$39,Inputs!$C$39)))-'Year Schedule'!$K$5+'Year Schedule'!$L$5)</f>
        <v>#VALUE!</v>
      </c>
      <c r="E416" s="0" t="e">
        <f aca="true">MAX(0,D416*(1+(_xlfn.NORM.INV(RAND(),Inputs!$D$39,Inputs!$C$39)))-'Year Schedule'!$K$6+'Year Schedule'!$L$6)</f>
        <v>#VALUE!</v>
      </c>
      <c r="F416" s="0" t="e">
        <f aca="true">MAX(0,E416*(1+(_xlfn.NORM.INV(RAND(),Inputs!$D$39,Inputs!$C$39)))-'Year Schedule'!$K$7+'Year Schedule'!$L$7)</f>
        <v>#VALUE!</v>
      </c>
      <c r="G416" s="0" t="e">
        <f aca="true">MAX(0,F416*(1+(_xlfn.NORM.INV(RAND(),Inputs!$D$39,Inputs!$C$39)))-'Year Schedule'!$K$8+'Year Schedule'!$L$8)</f>
        <v>#VALUE!</v>
      </c>
      <c r="H416" s="0" t="e">
        <f aca="true">MAX(0,G416*(1+(_xlfn.NORM.INV(RAND(),Inputs!$D$39,Inputs!$C$39)))-'Year Schedule'!$K$9+'Year Schedule'!$L$9)</f>
        <v>#VALUE!</v>
      </c>
      <c r="I416" s="0" t="e">
        <f aca="true">MAX(0,H416*(1+(_xlfn.NORM.INV(RAND(),Inputs!$D$39,Inputs!$C$39)))-'Year Schedule'!$K$10+'Year Schedule'!$L$10)</f>
        <v>#VALUE!</v>
      </c>
      <c r="J416" s="0" t="e">
        <f aca="true">MAX(0,I416*(1+(_xlfn.NORM.INV(RAND(),Inputs!$D$39,Inputs!$C$39)))-'Year Schedule'!$K$11+'Year Schedule'!$L$11)</f>
        <v>#VALUE!</v>
      </c>
      <c r="K416" s="0" t="e">
        <f aca="true">MAX(0,J416*(1+(_xlfn.NORM.INV(RAND(),Inputs!$D$39,Inputs!$C$39)))-'Year Schedule'!$K$12+'Year Schedule'!$L$12)</f>
        <v>#VALUE!</v>
      </c>
      <c r="L416" s="0" t="e">
        <f aca="true">MAX(0,K416*(1+(_xlfn.NORM.INV(RAND(),Inputs!$D$39,Inputs!$C$39)))-'Year Schedule'!$K$13+'Year Schedule'!$L$13)</f>
        <v>#VALUE!</v>
      </c>
      <c r="M416" s="0" t="e">
        <f aca="true">MAX(0,L416*(1+(_xlfn.NORM.INV(RAND(),Inputs!$D$39,Inputs!$C$39)))-'Year Schedule'!$K$14+'Year Schedule'!$L$14)</f>
        <v>#VALUE!</v>
      </c>
      <c r="N416" s="0" t="e">
        <f aca="true">MAX(0,M416*(1+(_xlfn.NORM.INV(RAND(),Inputs!$D$39,Inputs!$C$39)))-'Year Schedule'!$K$15+'Year Schedule'!$L$15)</f>
        <v>#VALUE!</v>
      </c>
      <c r="O416" s="0" t="e">
        <f aca="true">MAX(0,N416*(1+(_xlfn.NORM.INV(RAND(),Inputs!$D$39,Inputs!$C$39)))-'Year Schedule'!$K$16+'Year Schedule'!$L$16)</f>
        <v>#VALUE!</v>
      </c>
      <c r="P416" s="0" t="e">
        <f aca="true">MAX(0,O416*(1+(_xlfn.NORM.INV(RAND(),Inputs!$D$39,Inputs!$C$39)))-'Year Schedule'!$K$17+'Year Schedule'!$L$17)</f>
        <v>#VALUE!</v>
      </c>
      <c r="Q416" s="0" t="e">
        <f aca="true">MAX(0,P416*(1+(_xlfn.NORM.INV(RAND(),Inputs!$D$39,Inputs!$C$39)))-'Year Schedule'!$K$18+'Year Schedule'!$L$18)</f>
        <v>#VALUE!</v>
      </c>
      <c r="R416" s="0" t="e">
        <f aca="true">MAX(0,Q416*(1+(_xlfn.NORM.INV(RAND(),Inputs!$D$39,Inputs!$C$39)))-'Year Schedule'!$K$19+'Year Schedule'!$L$19)</f>
        <v>#VALUE!</v>
      </c>
      <c r="S416" s="0" t="e">
        <f aca="true">MAX(0,R416*(1+(_xlfn.NORM.INV(RAND(),Inputs!$D$39,Inputs!$C$39)))-'Year Schedule'!$K$20+'Year Schedule'!$L$20)</f>
        <v>#VALUE!</v>
      </c>
      <c r="T416" s="0" t="e">
        <f aca="true">MAX(0,S416*(1+(_xlfn.NORM.INV(RAND(),Inputs!$D$39,Inputs!$C$39)))-'Year Schedule'!$K$21+'Year Schedule'!$L$21)</f>
        <v>#VALUE!</v>
      </c>
      <c r="U416" s="0" t="e">
        <f aca="true">MAX(0,T416*(1+(_xlfn.NORM.INV(RAND(),Inputs!$D$39,Inputs!$C$39)))-'Year Schedule'!$K$22+'Year Schedule'!$L$22)</f>
        <v>#VALUE!</v>
      </c>
      <c r="V416" s="0" t="e">
        <f aca="true">MAX(0,U416*(1+(_xlfn.NORM.INV(RAND(),Inputs!$D$39,Inputs!$C$39)))-'Year Schedule'!$K$23+'Year Schedule'!$L$23)</f>
        <v>#VALUE!</v>
      </c>
      <c r="W416" s="0" t="e">
        <f aca="true">MAX(0,V416*(1+(_xlfn.NORM.INV(RAND(),Inputs!$D$39,Inputs!$C$39)))-'Year Schedule'!$K$24+'Year Schedule'!$L$24)</f>
        <v>#VALUE!</v>
      </c>
      <c r="X416" s="0" t="e">
        <f aca="true">MAX(0,W416*(1+(_xlfn.NORM.INV(RAND(),Inputs!$D$39,Inputs!$C$39)))-'Year Schedule'!$K$25+'Year Schedule'!$L$25)</f>
        <v>#VALUE!</v>
      </c>
      <c r="Y416" s="0" t="e">
        <f aca="true">MAX(0,X416*(1+(_xlfn.NORM.INV(RAND(),Inputs!$D$39,Inputs!$C$39)))-'Year Schedule'!$K$26+'Year Schedule'!$L$26)</f>
        <v>#VALUE!</v>
      </c>
      <c r="Z416" s="0" t="e">
        <f aca="true">MAX(0,Y416*(1+(_xlfn.NORM.INV(RAND(),Inputs!$D$39,Inputs!$C$39)))-'Year Schedule'!$K$27+'Year Schedule'!$L$27)</f>
        <v>#VALUE!</v>
      </c>
      <c r="AA416" s="0" t="e">
        <f aca="true">MAX(0,Z416*(1+(_xlfn.NORM.INV(RAND(),Inputs!$D$39,Inputs!$C$39)))-'Year Schedule'!$K$28+'Year Schedule'!$L$28)</f>
        <v>#VALUE!</v>
      </c>
      <c r="AB416" s="0" t="e">
        <f aca="true">MAX(0,AA416*(1+(_xlfn.NORM.INV(RAND(),Inputs!$D$39,Inputs!$C$39)))-'Year Schedule'!$K$29+'Year Schedule'!$L$29)</f>
        <v>#VALUE!</v>
      </c>
      <c r="AC416" s="0" t="e">
        <f aca="true">MAX(0,AB416*(1+(_xlfn.NORM.INV(RAND(),Inputs!$D$39,Inputs!$C$39)))-'Year Schedule'!$K$30+'Year Schedule'!$L$30)</f>
        <v>#VALUE!</v>
      </c>
      <c r="AD416" s="0" t="e">
        <f aca="true">MAX(0,AC416*(1+(_xlfn.NORM.INV(RAND(),Inputs!$D$39,Inputs!$C$39)))-'Year Schedule'!$K$31+'Year Schedule'!$L$31)</f>
        <v>#VALUE!</v>
      </c>
      <c r="AE416" s="0" t="e">
        <f aca="true">MAX(0,AD416*(1+(_xlfn.NORM.INV(RAND(),Inputs!$D$39,Inputs!$C$39)))-'Year Schedule'!$K$32+'Year Schedule'!$L$32)</f>
        <v>#VALUE!</v>
      </c>
      <c r="AF416" s="0" t="e">
        <f aca="true">MAX(0,AE416*(1+(_xlfn.NORM.INV(RAND(),Inputs!$D$39,Inputs!$C$39)))-'Year Schedule'!$K$33+'Year Schedule'!$L$33)</f>
        <v>#VALUE!</v>
      </c>
      <c r="AG416" s="0" t="e">
        <f aca="true">MAX(0,AF416*(1+(_xlfn.NORM.INV(RAND(),Inputs!$D$39,Inputs!$C$39)))-'Year Schedule'!$K$34+'Year Schedule'!$L$34)</f>
        <v>#VALUE!</v>
      </c>
      <c r="AH416" s="0" t="e">
        <f aca="true">MAX(0,AG416*(1+(_xlfn.NORM.INV(RAND(),Inputs!$D$39,Inputs!$C$39)))-'Year Schedule'!$K$35+'Year Schedule'!$L$35)</f>
        <v>#VALUE!</v>
      </c>
      <c r="AI416" s="0" t="e">
        <f aca="true">MAX(0,AH416*(1+(_xlfn.NORM.INV(RAND(),Inputs!$D$39,Inputs!$C$39)))-'Year Schedule'!$K$36+'Year Schedule'!$L$36)</f>
        <v>#VALUE!</v>
      </c>
      <c r="AJ416" s="0" t="e">
        <f aca="true">MAX(0,AI416*(1+(_xlfn.NORM.INV(RAND(),Inputs!$D$39,Inputs!$C$39)))-'Year Schedule'!$K$37+'Year Schedule'!$L$37)</f>
        <v>#VALUE!</v>
      </c>
      <c r="AK416" s="0" t="e">
        <f aca="true">MAX(0,AJ416*(1+(_xlfn.NORM.INV(RAND(),Inputs!$D$39,Inputs!$C$39)))-'Year Schedule'!$K$38+'Year Schedule'!$L$38)</f>
        <v>#VALUE!</v>
      </c>
      <c r="AL416" s="0" t="e">
        <f aca="true">MAX(0,AK416*(1+(_xlfn.NORM.INV(RAND(),Inputs!$D$39,Inputs!$C$39)))-'Year Schedule'!$K$39+'Year Schedule'!$L$39)</f>
        <v>#VALUE!</v>
      </c>
      <c r="AM416" s="0" t="e">
        <f aca="true">MAX(0,AL416*(1+(_xlfn.NORM.INV(RAND(),Inputs!$D$39,Inputs!$C$39)))-'Year Schedule'!$K$40+'Year Schedule'!$L$40)</f>
        <v>#VALUE!</v>
      </c>
      <c r="AN416" s="0" t="e">
        <f aca="true">MAX(0,AM416*(1+(_xlfn.NORM.INV(RAND(),Inputs!$D$39,Inputs!$C$39)))-'Year Schedule'!$K$41+'Year Schedule'!$L$41)</f>
        <v>#VALUE!</v>
      </c>
      <c r="AO416" s="0" t="e">
        <f aca="true">MAX(0,AN416*(1+(_xlfn.NORM.INV(RAND(),Inputs!$D$39,Inputs!$C$39)))-'Year Schedule'!$K$42+'Year Schedule'!$L$42)</f>
        <v>#VALUE!</v>
      </c>
      <c r="AP416" s="0" t="e">
        <f aca="true">MAX(0,AO416*(1+(_xlfn.NORM.INV(RAND(),Inputs!$D$39,Inputs!$C$39)))-'Year Schedule'!$K$43+'Year Schedule'!$L$43)</f>
        <v>#VALUE!</v>
      </c>
      <c r="AQ416" s="0" t="e">
        <f aca="true">MAX(0,AP416*(1+(_xlfn.NORM.INV(RAND(),Inputs!$D$39,Inputs!$C$39)))-'Year Schedule'!$K$44+'Year Schedule'!$L$44)</f>
        <v>#VALUE!</v>
      </c>
      <c r="AR416" s="0" t="e">
        <f aca="true">MAX(0,AQ416*(1+(_xlfn.NORM.INV(RAND(),Inputs!$D$39,Inputs!$C$39)))-'Year Schedule'!$K$45+'Year Schedule'!$L$45)</f>
        <v>#VALUE!</v>
      </c>
      <c r="AS416" s="0" t="e">
        <f aca="true">MAX(0,AR416*(1+(_xlfn.NORM.INV(RAND(),Inputs!$D$39,Inputs!$C$39)))-'Year Schedule'!$K$46+'Year Schedule'!$L$46)</f>
        <v>#VALUE!</v>
      </c>
      <c r="AT416" s="0" t="e">
        <f aca="true">MAX(0,AS416*(1+(_xlfn.NORM.INV(RAND(),Inputs!$D$39,Inputs!$C$39)))-'Year Schedule'!$K$47+'Year Schedule'!$L$47)</f>
        <v>#VALUE!</v>
      </c>
      <c r="AU416" s="0" t="e">
        <f aca="true">MAX(0,AT416*(1+(_xlfn.NORM.INV(RAND(),Inputs!$D$39,Inputs!$C$39)))-'Year Schedule'!$K$48+'Year Schedule'!$L$48)</f>
        <v>#VALUE!</v>
      </c>
      <c r="AV416" s="0" t="e">
        <f aca="true">MAX(0,AU416*(1+(_xlfn.NORM.INV(RAND(),Inputs!$D$39,Inputs!$C$39)))-'Year Schedule'!$K$49+'Year Schedule'!$L$49)</f>
        <v>#VALUE!</v>
      </c>
      <c r="AW416" s="0" t="e">
        <f aca="true">MAX(0,AV416*(1+(_xlfn.NORM.INV(RAND(),Inputs!$D$39,Inputs!$C$39)))-'Year Schedule'!$K$50+'Year Schedule'!$L$50)</f>
        <v>#VALUE!</v>
      </c>
      <c r="AX416" s="0" t="e">
        <f aca="true">MAX(0,AW416*(1+(_xlfn.NORM.INV(RAND(),Inputs!$D$39,Inputs!$C$39)))-'Year Schedule'!$K$51+'Year Schedule'!$L$51)</f>
        <v>#VALUE!</v>
      </c>
      <c r="AY416" s="0" t="e">
        <f aca="true">MAX(0,AX416*(1+(_xlfn.NORM.INV(RAND(),Inputs!$D$39,Inputs!$C$39)))-'Year Schedule'!$K$52+'Year Schedule'!$L$52)</f>
        <v>#VALUE!</v>
      </c>
      <c r="AZ416" s="0" t="e">
        <f aca="true">MAX(0,AY416*(1+(_xlfn.NORM.INV(RAND(),Inputs!$D$39,Inputs!$C$39)))-'Year Schedule'!$K$53+'Year Schedule'!$L$53)</f>
        <v>#VALUE!</v>
      </c>
      <c r="BA416" s="0" t="e">
        <f aca="false">INDEX(C416:AZ416,1,Inputs!$C$6)</f>
        <v>#VALUE!</v>
      </c>
      <c r="BB416" s="0" t="n">
        <f aca="false">IFERROR(EXP(SUMPRODUCT(LN((C416:INDEX(C416:AZ416,1,Inputs!$C$6)+$C$1004:INDEX($C$1004:$AZ$1004,1,Inputs!$C$6))/B416:INDEX(B416:AY416,1,Inputs!$C$6)))/Inputs!$C$6)-1,-1)</f>
        <v>-1</v>
      </c>
    </row>
    <row r="417" customFormat="false" ht="15" hidden="false" customHeight="true" outlineLevel="0" collapsed="false">
      <c r="A417" s="0" t="n">
        <v>415</v>
      </c>
      <c r="B417" s="177" t="n">
        <f aca="false">Inputs!$C$38</f>
        <v>0</v>
      </c>
      <c r="C417" s="0" t="e">
        <f aca="true">MAX(0,B417*(1+(_xlfn.NORM.INV(RAND(),Inputs!$D$39,Inputs!$C$39)))-'Year Schedule'!$K$4+'Year Schedule'!$L$4)</f>
        <v>#VALUE!</v>
      </c>
      <c r="D417" s="0" t="e">
        <f aca="true">MAX(0,C417*(1+(_xlfn.NORM.INV(RAND(),Inputs!$D$39,Inputs!$C$39)))-'Year Schedule'!$K$5+'Year Schedule'!$L$5)</f>
        <v>#VALUE!</v>
      </c>
      <c r="E417" s="0" t="e">
        <f aca="true">MAX(0,D417*(1+(_xlfn.NORM.INV(RAND(),Inputs!$D$39,Inputs!$C$39)))-'Year Schedule'!$K$6+'Year Schedule'!$L$6)</f>
        <v>#VALUE!</v>
      </c>
      <c r="F417" s="0" t="e">
        <f aca="true">MAX(0,E417*(1+(_xlfn.NORM.INV(RAND(),Inputs!$D$39,Inputs!$C$39)))-'Year Schedule'!$K$7+'Year Schedule'!$L$7)</f>
        <v>#VALUE!</v>
      </c>
      <c r="G417" s="0" t="e">
        <f aca="true">MAX(0,F417*(1+(_xlfn.NORM.INV(RAND(),Inputs!$D$39,Inputs!$C$39)))-'Year Schedule'!$K$8+'Year Schedule'!$L$8)</f>
        <v>#VALUE!</v>
      </c>
      <c r="H417" s="0" t="e">
        <f aca="true">MAX(0,G417*(1+(_xlfn.NORM.INV(RAND(),Inputs!$D$39,Inputs!$C$39)))-'Year Schedule'!$K$9+'Year Schedule'!$L$9)</f>
        <v>#VALUE!</v>
      </c>
      <c r="I417" s="0" t="e">
        <f aca="true">MAX(0,H417*(1+(_xlfn.NORM.INV(RAND(),Inputs!$D$39,Inputs!$C$39)))-'Year Schedule'!$K$10+'Year Schedule'!$L$10)</f>
        <v>#VALUE!</v>
      </c>
      <c r="J417" s="0" t="e">
        <f aca="true">MAX(0,I417*(1+(_xlfn.NORM.INV(RAND(),Inputs!$D$39,Inputs!$C$39)))-'Year Schedule'!$K$11+'Year Schedule'!$L$11)</f>
        <v>#VALUE!</v>
      </c>
      <c r="K417" s="0" t="e">
        <f aca="true">MAX(0,J417*(1+(_xlfn.NORM.INV(RAND(),Inputs!$D$39,Inputs!$C$39)))-'Year Schedule'!$K$12+'Year Schedule'!$L$12)</f>
        <v>#VALUE!</v>
      </c>
      <c r="L417" s="0" t="e">
        <f aca="true">MAX(0,K417*(1+(_xlfn.NORM.INV(RAND(),Inputs!$D$39,Inputs!$C$39)))-'Year Schedule'!$K$13+'Year Schedule'!$L$13)</f>
        <v>#VALUE!</v>
      </c>
      <c r="M417" s="0" t="e">
        <f aca="true">MAX(0,L417*(1+(_xlfn.NORM.INV(RAND(),Inputs!$D$39,Inputs!$C$39)))-'Year Schedule'!$K$14+'Year Schedule'!$L$14)</f>
        <v>#VALUE!</v>
      </c>
      <c r="N417" s="0" t="e">
        <f aca="true">MAX(0,M417*(1+(_xlfn.NORM.INV(RAND(),Inputs!$D$39,Inputs!$C$39)))-'Year Schedule'!$K$15+'Year Schedule'!$L$15)</f>
        <v>#VALUE!</v>
      </c>
      <c r="O417" s="0" t="e">
        <f aca="true">MAX(0,N417*(1+(_xlfn.NORM.INV(RAND(),Inputs!$D$39,Inputs!$C$39)))-'Year Schedule'!$K$16+'Year Schedule'!$L$16)</f>
        <v>#VALUE!</v>
      </c>
      <c r="P417" s="0" t="e">
        <f aca="true">MAX(0,O417*(1+(_xlfn.NORM.INV(RAND(),Inputs!$D$39,Inputs!$C$39)))-'Year Schedule'!$K$17+'Year Schedule'!$L$17)</f>
        <v>#VALUE!</v>
      </c>
      <c r="Q417" s="0" t="e">
        <f aca="true">MAX(0,P417*(1+(_xlfn.NORM.INV(RAND(),Inputs!$D$39,Inputs!$C$39)))-'Year Schedule'!$K$18+'Year Schedule'!$L$18)</f>
        <v>#VALUE!</v>
      </c>
      <c r="R417" s="0" t="e">
        <f aca="true">MAX(0,Q417*(1+(_xlfn.NORM.INV(RAND(),Inputs!$D$39,Inputs!$C$39)))-'Year Schedule'!$K$19+'Year Schedule'!$L$19)</f>
        <v>#VALUE!</v>
      </c>
      <c r="S417" s="0" t="e">
        <f aca="true">MAX(0,R417*(1+(_xlfn.NORM.INV(RAND(),Inputs!$D$39,Inputs!$C$39)))-'Year Schedule'!$K$20+'Year Schedule'!$L$20)</f>
        <v>#VALUE!</v>
      </c>
      <c r="T417" s="0" t="e">
        <f aca="true">MAX(0,S417*(1+(_xlfn.NORM.INV(RAND(),Inputs!$D$39,Inputs!$C$39)))-'Year Schedule'!$K$21+'Year Schedule'!$L$21)</f>
        <v>#VALUE!</v>
      </c>
      <c r="U417" s="0" t="e">
        <f aca="true">MAX(0,T417*(1+(_xlfn.NORM.INV(RAND(),Inputs!$D$39,Inputs!$C$39)))-'Year Schedule'!$K$22+'Year Schedule'!$L$22)</f>
        <v>#VALUE!</v>
      </c>
      <c r="V417" s="0" t="e">
        <f aca="true">MAX(0,U417*(1+(_xlfn.NORM.INV(RAND(),Inputs!$D$39,Inputs!$C$39)))-'Year Schedule'!$K$23+'Year Schedule'!$L$23)</f>
        <v>#VALUE!</v>
      </c>
      <c r="W417" s="0" t="e">
        <f aca="true">MAX(0,V417*(1+(_xlfn.NORM.INV(RAND(),Inputs!$D$39,Inputs!$C$39)))-'Year Schedule'!$K$24+'Year Schedule'!$L$24)</f>
        <v>#VALUE!</v>
      </c>
      <c r="X417" s="0" t="e">
        <f aca="true">MAX(0,W417*(1+(_xlfn.NORM.INV(RAND(),Inputs!$D$39,Inputs!$C$39)))-'Year Schedule'!$K$25+'Year Schedule'!$L$25)</f>
        <v>#VALUE!</v>
      </c>
      <c r="Y417" s="0" t="e">
        <f aca="true">MAX(0,X417*(1+(_xlfn.NORM.INV(RAND(),Inputs!$D$39,Inputs!$C$39)))-'Year Schedule'!$K$26+'Year Schedule'!$L$26)</f>
        <v>#VALUE!</v>
      </c>
      <c r="Z417" s="0" t="e">
        <f aca="true">MAX(0,Y417*(1+(_xlfn.NORM.INV(RAND(),Inputs!$D$39,Inputs!$C$39)))-'Year Schedule'!$K$27+'Year Schedule'!$L$27)</f>
        <v>#VALUE!</v>
      </c>
      <c r="AA417" s="0" t="e">
        <f aca="true">MAX(0,Z417*(1+(_xlfn.NORM.INV(RAND(),Inputs!$D$39,Inputs!$C$39)))-'Year Schedule'!$K$28+'Year Schedule'!$L$28)</f>
        <v>#VALUE!</v>
      </c>
      <c r="AB417" s="0" t="e">
        <f aca="true">MAX(0,AA417*(1+(_xlfn.NORM.INV(RAND(),Inputs!$D$39,Inputs!$C$39)))-'Year Schedule'!$K$29+'Year Schedule'!$L$29)</f>
        <v>#VALUE!</v>
      </c>
      <c r="AC417" s="0" t="e">
        <f aca="true">MAX(0,AB417*(1+(_xlfn.NORM.INV(RAND(),Inputs!$D$39,Inputs!$C$39)))-'Year Schedule'!$K$30+'Year Schedule'!$L$30)</f>
        <v>#VALUE!</v>
      </c>
      <c r="AD417" s="0" t="e">
        <f aca="true">MAX(0,AC417*(1+(_xlfn.NORM.INV(RAND(),Inputs!$D$39,Inputs!$C$39)))-'Year Schedule'!$K$31+'Year Schedule'!$L$31)</f>
        <v>#VALUE!</v>
      </c>
      <c r="AE417" s="0" t="e">
        <f aca="true">MAX(0,AD417*(1+(_xlfn.NORM.INV(RAND(),Inputs!$D$39,Inputs!$C$39)))-'Year Schedule'!$K$32+'Year Schedule'!$L$32)</f>
        <v>#VALUE!</v>
      </c>
      <c r="AF417" s="0" t="e">
        <f aca="true">MAX(0,AE417*(1+(_xlfn.NORM.INV(RAND(),Inputs!$D$39,Inputs!$C$39)))-'Year Schedule'!$K$33+'Year Schedule'!$L$33)</f>
        <v>#VALUE!</v>
      </c>
      <c r="AG417" s="0" t="e">
        <f aca="true">MAX(0,AF417*(1+(_xlfn.NORM.INV(RAND(),Inputs!$D$39,Inputs!$C$39)))-'Year Schedule'!$K$34+'Year Schedule'!$L$34)</f>
        <v>#VALUE!</v>
      </c>
      <c r="AH417" s="0" t="e">
        <f aca="true">MAX(0,AG417*(1+(_xlfn.NORM.INV(RAND(),Inputs!$D$39,Inputs!$C$39)))-'Year Schedule'!$K$35+'Year Schedule'!$L$35)</f>
        <v>#VALUE!</v>
      </c>
      <c r="AI417" s="0" t="e">
        <f aca="true">MAX(0,AH417*(1+(_xlfn.NORM.INV(RAND(),Inputs!$D$39,Inputs!$C$39)))-'Year Schedule'!$K$36+'Year Schedule'!$L$36)</f>
        <v>#VALUE!</v>
      </c>
      <c r="AJ417" s="0" t="e">
        <f aca="true">MAX(0,AI417*(1+(_xlfn.NORM.INV(RAND(),Inputs!$D$39,Inputs!$C$39)))-'Year Schedule'!$K$37+'Year Schedule'!$L$37)</f>
        <v>#VALUE!</v>
      </c>
      <c r="AK417" s="0" t="e">
        <f aca="true">MAX(0,AJ417*(1+(_xlfn.NORM.INV(RAND(),Inputs!$D$39,Inputs!$C$39)))-'Year Schedule'!$K$38+'Year Schedule'!$L$38)</f>
        <v>#VALUE!</v>
      </c>
      <c r="AL417" s="0" t="e">
        <f aca="true">MAX(0,AK417*(1+(_xlfn.NORM.INV(RAND(),Inputs!$D$39,Inputs!$C$39)))-'Year Schedule'!$K$39+'Year Schedule'!$L$39)</f>
        <v>#VALUE!</v>
      </c>
      <c r="AM417" s="0" t="e">
        <f aca="true">MAX(0,AL417*(1+(_xlfn.NORM.INV(RAND(),Inputs!$D$39,Inputs!$C$39)))-'Year Schedule'!$K$40+'Year Schedule'!$L$40)</f>
        <v>#VALUE!</v>
      </c>
      <c r="AN417" s="0" t="e">
        <f aca="true">MAX(0,AM417*(1+(_xlfn.NORM.INV(RAND(),Inputs!$D$39,Inputs!$C$39)))-'Year Schedule'!$K$41+'Year Schedule'!$L$41)</f>
        <v>#VALUE!</v>
      </c>
      <c r="AO417" s="0" t="e">
        <f aca="true">MAX(0,AN417*(1+(_xlfn.NORM.INV(RAND(),Inputs!$D$39,Inputs!$C$39)))-'Year Schedule'!$K$42+'Year Schedule'!$L$42)</f>
        <v>#VALUE!</v>
      </c>
      <c r="AP417" s="0" t="e">
        <f aca="true">MAX(0,AO417*(1+(_xlfn.NORM.INV(RAND(),Inputs!$D$39,Inputs!$C$39)))-'Year Schedule'!$K$43+'Year Schedule'!$L$43)</f>
        <v>#VALUE!</v>
      </c>
      <c r="AQ417" s="0" t="e">
        <f aca="true">MAX(0,AP417*(1+(_xlfn.NORM.INV(RAND(),Inputs!$D$39,Inputs!$C$39)))-'Year Schedule'!$K$44+'Year Schedule'!$L$44)</f>
        <v>#VALUE!</v>
      </c>
      <c r="AR417" s="0" t="e">
        <f aca="true">MAX(0,AQ417*(1+(_xlfn.NORM.INV(RAND(),Inputs!$D$39,Inputs!$C$39)))-'Year Schedule'!$K$45+'Year Schedule'!$L$45)</f>
        <v>#VALUE!</v>
      </c>
      <c r="AS417" s="0" t="e">
        <f aca="true">MAX(0,AR417*(1+(_xlfn.NORM.INV(RAND(),Inputs!$D$39,Inputs!$C$39)))-'Year Schedule'!$K$46+'Year Schedule'!$L$46)</f>
        <v>#VALUE!</v>
      </c>
      <c r="AT417" s="0" t="e">
        <f aca="true">MAX(0,AS417*(1+(_xlfn.NORM.INV(RAND(),Inputs!$D$39,Inputs!$C$39)))-'Year Schedule'!$K$47+'Year Schedule'!$L$47)</f>
        <v>#VALUE!</v>
      </c>
      <c r="AU417" s="0" t="e">
        <f aca="true">MAX(0,AT417*(1+(_xlfn.NORM.INV(RAND(),Inputs!$D$39,Inputs!$C$39)))-'Year Schedule'!$K$48+'Year Schedule'!$L$48)</f>
        <v>#VALUE!</v>
      </c>
      <c r="AV417" s="0" t="e">
        <f aca="true">MAX(0,AU417*(1+(_xlfn.NORM.INV(RAND(),Inputs!$D$39,Inputs!$C$39)))-'Year Schedule'!$K$49+'Year Schedule'!$L$49)</f>
        <v>#VALUE!</v>
      </c>
      <c r="AW417" s="0" t="e">
        <f aca="true">MAX(0,AV417*(1+(_xlfn.NORM.INV(RAND(),Inputs!$D$39,Inputs!$C$39)))-'Year Schedule'!$K$50+'Year Schedule'!$L$50)</f>
        <v>#VALUE!</v>
      </c>
      <c r="AX417" s="0" t="e">
        <f aca="true">MAX(0,AW417*(1+(_xlfn.NORM.INV(RAND(),Inputs!$D$39,Inputs!$C$39)))-'Year Schedule'!$K$51+'Year Schedule'!$L$51)</f>
        <v>#VALUE!</v>
      </c>
      <c r="AY417" s="0" t="e">
        <f aca="true">MAX(0,AX417*(1+(_xlfn.NORM.INV(RAND(),Inputs!$D$39,Inputs!$C$39)))-'Year Schedule'!$K$52+'Year Schedule'!$L$52)</f>
        <v>#VALUE!</v>
      </c>
      <c r="AZ417" s="0" t="e">
        <f aca="true">MAX(0,AY417*(1+(_xlfn.NORM.INV(RAND(),Inputs!$D$39,Inputs!$C$39)))-'Year Schedule'!$K$53+'Year Schedule'!$L$53)</f>
        <v>#VALUE!</v>
      </c>
      <c r="BA417" s="0" t="e">
        <f aca="false">INDEX(C417:AZ417,1,Inputs!$C$6)</f>
        <v>#VALUE!</v>
      </c>
      <c r="BB417" s="0" t="n">
        <f aca="false">IFERROR(EXP(SUMPRODUCT(LN((C417:INDEX(C417:AZ417,1,Inputs!$C$6)+$C$1004:INDEX($C$1004:$AZ$1004,1,Inputs!$C$6))/B417:INDEX(B417:AY417,1,Inputs!$C$6)))/Inputs!$C$6)-1,-1)</f>
        <v>-1</v>
      </c>
    </row>
    <row r="418" customFormat="false" ht="15" hidden="false" customHeight="true" outlineLevel="0" collapsed="false">
      <c r="A418" s="0" t="n">
        <v>416</v>
      </c>
      <c r="B418" s="177" t="n">
        <f aca="false">Inputs!$C$38</f>
        <v>0</v>
      </c>
      <c r="C418" s="0" t="e">
        <f aca="true">MAX(0,B418*(1+(_xlfn.NORM.INV(RAND(),Inputs!$D$39,Inputs!$C$39)))-'Year Schedule'!$K$4+'Year Schedule'!$L$4)</f>
        <v>#VALUE!</v>
      </c>
      <c r="D418" s="0" t="e">
        <f aca="true">MAX(0,C418*(1+(_xlfn.NORM.INV(RAND(),Inputs!$D$39,Inputs!$C$39)))-'Year Schedule'!$K$5+'Year Schedule'!$L$5)</f>
        <v>#VALUE!</v>
      </c>
      <c r="E418" s="0" t="e">
        <f aca="true">MAX(0,D418*(1+(_xlfn.NORM.INV(RAND(),Inputs!$D$39,Inputs!$C$39)))-'Year Schedule'!$K$6+'Year Schedule'!$L$6)</f>
        <v>#VALUE!</v>
      </c>
      <c r="F418" s="0" t="e">
        <f aca="true">MAX(0,E418*(1+(_xlfn.NORM.INV(RAND(),Inputs!$D$39,Inputs!$C$39)))-'Year Schedule'!$K$7+'Year Schedule'!$L$7)</f>
        <v>#VALUE!</v>
      </c>
      <c r="G418" s="0" t="e">
        <f aca="true">MAX(0,F418*(1+(_xlfn.NORM.INV(RAND(),Inputs!$D$39,Inputs!$C$39)))-'Year Schedule'!$K$8+'Year Schedule'!$L$8)</f>
        <v>#VALUE!</v>
      </c>
      <c r="H418" s="0" t="e">
        <f aca="true">MAX(0,G418*(1+(_xlfn.NORM.INV(RAND(),Inputs!$D$39,Inputs!$C$39)))-'Year Schedule'!$K$9+'Year Schedule'!$L$9)</f>
        <v>#VALUE!</v>
      </c>
      <c r="I418" s="0" t="e">
        <f aca="true">MAX(0,H418*(1+(_xlfn.NORM.INV(RAND(),Inputs!$D$39,Inputs!$C$39)))-'Year Schedule'!$K$10+'Year Schedule'!$L$10)</f>
        <v>#VALUE!</v>
      </c>
      <c r="J418" s="0" t="e">
        <f aca="true">MAX(0,I418*(1+(_xlfn.NORM.INV(RAND(),Inputs!$D$39,Inputs!$C$39)))-'Year Schedule'!$K$11+'Year Schedule'!$L$11)</f>
        <v>#VALUE!</v>
      </c>
      <c r="K418" s="0" t="e">
        <f aca="true">MAX(0,J418*(1+(_xlfn.NORM.INV(RAND(),Inputs!$D$39,Inputs!$C$39)))-'Year Schedule'!$K$12+'Year Schedule'!$L$12)</f>
        <v>#VALUE!</v>
      </c>
      <c r="L418" s="0" t="e">
        <f aca="true">MAX(0,K418*(1+(_xlfn.NORM.INV(RAND(),Inputs!$D$39,Inputs!$C$39)))-'Year Schedule'!$K$13+'Year Schedule'!$L$13)</f>
        <v>#VALUE!</v>
      </c>
      <c r="M418" s="0" t="e">
        <f aca="true">MAX(0,L418*(1+(_xlfn.NORM.INV(RAND(),Inputs!$D$39,Inputs!$C$39)))-'Year Schedule'!$K$14+'Year Schedule'!$L$14)</f>
        <v>#VALUE!</v>
      </c>
      <c r="N418" s="0" t="e">
        <f aca="true">MAX(0,M418*(1+(_xlfn.NORM.INV(RAND(),Inputs!$D$39,Inputs!$C$39)))-'Year Schedule'!$K$15+'Year Schedule'!$L$15)</f>
        <v>#VALUE!</v>
      </c>
      <c r="O418" s="0" t="e">
        <f aca="true">MAX(0,N418*(1+(_xlfn.NORM.INV(RAND(),Inputs!$D$39,Inputs!$C$39)))-'Year Schedule'!$K$16+'Year Schedule'!$L$16)</f>
        <v>#VALUE!</v>
      </c>
      <c r="P418" s="0" t="e">
        <f aca="true">MAX(0,O418*(1+(_xlfn.NORM.INV(RAND(),Inputs!$D$39,Inputs!$C$39)))-'Year Schedule'!$K$17+'Year Schedule'!$L$17)</f>
        <v>#VALUE!</v>
      </c>
      <c r="Q418" s="0" t="e">
        <f aca="true">MAX(0,P418*(1+(_xlfn.NORM.INV(RAND(),Inputs!$D$39,Inputs!$C$39)))-'Year Schedule'!$K$18+'Year Schedule'!$L$18)</f>
        <v>#VALUE!</v>
      </c>
      <c r="R418" s="0" t="e">
        <f aca="true">MAX(0,Q418*(1+(_xlfn.NORM.INV(RAND(),Inputs!$D$39,Inputs!$C$39)))-'Year Schedule'!$K$19+'Year Schedule'!$L$19)</f>
        <v>#VALUE!</v>
      </c>
      <c r="S418" s="0" t="e">
        <f aca="true">MAX(0,R418*(1+(_xlfn.NORM.INV(RAND(),Inputs!$D$39,Inputs!$C$39)))-'Year Schedule'!$K$20+'Year Schedule'!$L$20)</f>
        <v>#VALUE!</v>
      </c>
      <c r="T418" s="0" t="e">
        <f aca="true">MAX(0,S418*(1+(_xlfn.NORM.INV(RAND(),Inputs!$D$39,Inputs!$C$39)))-'Year Schedule'!$K$21+'Year Schedule'!$L$21)</f>
        <v>#VALUE!</v>
      </c>
      <c r="U418" s="0" t="e">
        <f aca="true">MAX(0,T418*(1+(_xlfn.NORM.INV(RAND(),Inputs!$D$39,Inputs!$C$39)))-'Year Schedule'!$K$22+'Year Schedule'!$L$22)</f>
        <v>#VALUE!</v>
      </c>
      <c r="V418" s="0" t="e">
        <f aca="true">MAX(0,U418*(1+(_xlfn.NORM.INV(RAND(),Inputs!$D$39,Inputs!$C$39)))-'Year Schedule'!$K$23+'Year Schedule'!$L$23)</f>
        <v>#VALUE!</v>
      </c>
      <c r="W418" s="0" t="e">
        <f aca="true">MAX(0,V418*(1+(_xlfn.NORM.INV(RAND(),Inputs!$D$39,Inputs!$C$39)))-'Year Schedule'!$K$24+'Year Schedule'!$L$24)</f>
        <v>#VALUE!</v>
      </c>
      <c r="X418" s="0" t="e">
        <f aca="true">MAX(0,W418*(1+(_xlfn.NORM.INV(RAND(),Inputs!$D$39,Inputs!$C$39)))-'Year Schedule'!$K$25+'Year Schedule'!$L$25)</f>
        <v>#VALUE!</v>
      </c>
      <c r="Y418" s="0" t="e">
        <f aca="true">MAX(0,X418*(1+(_xlfn.NORM.INV(RAND(),Inputs!$D$39,Inputs!$C$39)))-'Year Schedule'!$K$26+'Year Schedule'!$L$26)</f>
        <v>#VALUE!</v>
      </c>
      <c r="Z418" s="0" t="e">
        <f aca="true">MAX(0,Y418*(1+(_xlfn.NORM.INV(RAND(),Inputs!$D$39,Inputs!$C$39)))-'Year Schedule'!$K$27+'Year Schedule'!$L$27)</f>
        <v>#VALUE!</v>
      </c>
      <c r="AA418" s="0" t="e">
        <f aca="true">MAX(0,Z418*(1+(_xlfn.NORM.INV(RAND(),Inputs!$D$39,Inputs!$C$39)))-'Year Schedule'!$K$28+'Year Schedule'!$L$28)</f>
        <v>#VALUE!</v>
      </c>
      <c r="AB418" s="0" t="e">
        <f aca="true">MAX(0,AA418*(1+(_xlfn.NORM.INV(RAND(),Inputs!$D$39,Inputs!$C$39)))-'Year Schedule'!$K$29+'Year Schedule'!$L$29)</f>
        <v>#VALUE!</v>
      </c>
      <c r="AC418" s="0" t="e">
        <f aca="true">MAX(0,AB418*(1+(_xlfn.NORM.INV(RAND(),Inputs!$D$39,Inputs!$C$39)))-'Year Schedule'!$K$30+'Year Schedule'!$L$30)</f>
        <v>#VALUE!</v>
      </c>
      <c r="AD418" s="0" t="e">
        <f aca="true">MAX(0,AC418*(1+(_xlfn.NORM.INV(RAND(),Inputs!$D$39,Inputs!$C$39)))-'Year Schedule'!$K$31+'Year Schedule'!$L$31)</f>
        <v>#VALUE!</v>
      </c>
      <c r="AE418" s="0" t="e">
        <f aca="true">MAX(0,AD418*(1+(_xlfn.NORM.INV(RAND(),Inputs!$D$39,Inputs!$C$39)))-'Year Schedule'!$K$32+'Year Schedule'!$L$32)</f>
        <v>#VALUE!</v>
      </c>
      <c r="AF418" s="0" t="e">
        <f aca="true">MAX(0,AE418*(1+(_xlfn.NORM.INV(RAND(),Inputs!$D$39,Inputs!$C$39)))-'Year Schedule'!$K$33+'Year Schedule'!$L$33)</f>
        <v>#VALUE!</v>
      </c>
      <c r="AG418" s="0" t="e">
        <f aca="true">MAX(0,AF418*(1+(_xlfn.NORM.INV(RAND(),Inputs!$D$39,Inputs!$C$39)))-'Year Schedule'!$K$34+'Year Schedule'!$L$34)</f>
        <v>#VALUE!</v>
      </c>
      <c r="AH418" s="0" t="e">
        <f aca="true">MAX(0,AG418*(1+(_xlfn.NORM.INV(RAND(),Inputs!$D$39,Inputs!$C$39)))-'Year Schedule'!$K$35+'Year Schedule'!$L$35)</f>
        <v>#VALUE!</v>
      </c>
      <c r="AI418" s="0" t="e">
        <f aca="true">MAX(0,AH418*(1+(_xlfn.NORM.INV(RAND(),Inputs!$D$39,Inputs!$C$39)))-'Year Schedule'!$K$36+'Year Schedule'!$L$36)</f>
        <v>#VALUE!</v>
      </c>
      <c r="AJ418" s="0" t="e">
        <f aca="true">MAX(0,AI418*(1+(_xlfn.NORM.INV(RAND(),Inputs!$D$39,Inputs!$C$39)))-'Year Schedule'!$K$37+'Year Schedule'!$L$37)</f>
        <v>#VALUE!</v>
      </c>
      <c r="AK418" s="0" t="e">
        <f aca="true">MAX(0,AJ418*(1+(_xlfn.NORM.INV(RAND(),Inputs!$D$39,Inputs!$C$39)))-'Year Schedule'!$K$38+'Year Schedule'!$L$38)</f>
        <v>#VALUE!</v>
      </c>
      <c r="AL418" s="0" t="e">
        <f aca="true">MAX(0,AK418*(1+(_xlfn.NORM.INV(RAND(),Inputs!$D$39,Inputs!$C$39)))-'Year Schedule'!$K$39+'Year Schedule'!$L$39)</f>
        <v>#VALUE!</v>
      </c>
      <c r="AM418" s="0" t="e">
        <f aca="true">MAX(0,AL418*(1+(_xlfn.NORM.INV(RAND(),Inputs!$D$39,Inputs!$C$39)))-'Year Schedule'!$K$40+'Year Schedule'!$L$40)</f>
        <v>#VALUE!</v>
      </c>
      <c r="AN418" s="0" t="e">
        <f aca="true">MAX(0,AM418*(1+(_xlfn.NORM.INV(RAND(),Inputs!$D$39,Inputs!$C$39)))-'Year Schedule'!$K$41+'Year Schedule'!$L$41)</f>
        <v>#VALUE!</v>
      </c>
      <c r="AO418" s="0" t="e">
        <f aca="true">MAX(0,AN418*(1+(_xlfn.NORM.INV(RAND(),Inputs!$D$39,Inputs!$C$39)))-'Year Schedule'!$K$42+'Year Schedule'!$L$42)</f>
        <v>#VALUE!</v>
      </c>
      <c r="AP418" s="0" t="e">
        <f aca="true">MAX(0,AO418*(1+(_xlfn.NORM.INV(RAND(),Inputs!$D$39,Inputs!$C$39)))-'Year Schedule'!$K$43+'Year Schedule'!$L$43)</f>
        <v>#VALUE!</v>
      </c>
      <c r="AQ418" s="0" t="e">
        <f aca="true">MAX(0,AP418*(1+(_xlfn.NORM.INV(RAND(),Inputs!$D$39,Inputs!$C$39)))-'Year Schedule'!$K$44+'Year Schedule'!$L$44)</f>
        <v>#VALUE!</v>
      </c>
      <c r="AR418" s="0" t="e">
        <f aca="true">MAX(0,AQ418*(1+(_xlfn.NORM.INV(RAND(),Inputs!$D$39,Inputs!$C$39)))-'Year Schedule'!$K$45+'Year Schedule'!$L$45)</f>
        <v>#VALUE!</v>
      </c>
      <c r="AS418" s="0" t="e">
        <f aca="true">MAX(0,AR418*(1+(_xlfn.NORM.INV(RAND(),Inputs!$D$39,Inputs!$C$39)))-'Year Schedule'!$K$46+'Year Schedule'!$L$46)</f>
        <v>#VALUE!</v>
      </c>
      <c r="AT418" s="0" t="e">
        <f aca="true">MAX(0,AS418*(1+(_xlfn.NORM.INV(RAND(),Inputs!$D$39,Inputs!$C$39)))-'Year Schedule'!$K$47+'Year Schedule'!$L$47)</f>
        <v>#VALUE!</v>
      </c>
      <c r="AU418" s="0" t="e">
        <f aca="true">MAX(0,AT418*(1+(_xlfn.NORM.INV(RAND(),Inputs!$D$39,Inputs!$C$39)))-'Year Schedule'!$K$48+'Year Schedule'!$L$48)</f>
        <v>#VALUE!</v>
      </c>
      <c r="AV418" s="0" t="e">
        <f aca="true">MAX(0,AU418*(1+(_xlfn.NORM.INV(RAND(),Inputs!$D$39,Inputs!$C$39)))-'Year Schedule'!$K$49+'Year Schedule'!$L$49)</f>
        <v>#VALUE!</v>
      </c>
      <c r="AW418" s="0" t="e">
        <f aca="true">MAX(0,AV418*(1+(_xlfn.NORM.INV(RAND(),Inputs!$D$39,Inputs!$C$39)))-'Year Schedule'!$K$50+'Year Schedule'!$L$50)</f>
        <v>#VALUE!</v>
      </c>
      <c r="AX418" s="0" t="e">
        <f aca="true">MAX(0,AW418*(1+(_xlfn.NORM.INV(RAND(),Inputs!$D$39,Inputs!$C$39)))-'Year Schedule'!$K$51+'Year Schedule'!$L$51)</f>
        <v>#VALUE!</v>
      </c>
      <c r="AY418" s="0" t="e">
        <f aca="true">MAX(0,AX418*(1+(_xlfn.NORM.INV(RAND(),Inputs!$D$39,Inputs!$C$39)))-'Year Schedule'!$K$52+'Year Schedule'!$L$52)</f>
        <v>#VALUE!</v>
      </c>
      <c r="AZ418" s="0" t="e">
        <f aca="true">MAX(0,AY418*(1+(_xlfn.NORM.INV(RAND(),Inputs!$D$39,Inputs!$C$39)))-'Year Schedule'!$K$53+'Year Schedule'!$L$53)</f>
        <v>#VALUE!</v>
      </c>
      <c r="BA418" s="0" t="e">
        <f aca="false">INDEX(C418:AZ418,1,Inputs!$C$6)</f>
        <v>#VALUE!</v>
      </c>
      <c r="BB418" s="0" t="n">
        <f aca="false">IFERROR(EXP(SUMPRODUCT(LN((C418:INDEX(C418:AZ418,1,Inputs!$C$6)+$C$1004:INDEX($C$1004:$AZ$1004,1,Inputs!$C$6))/B418:INDEX(B418:AY418,1,Inputs!$C$6)))/Inputs!$C$6)-1,-1)</f>
        <v>-1</v>
      </c>
    </row>
    <row r="419" customFormat="false" ht="15" hidden="false" customHeight="true" outlineLevel="0" collapsed="false">
      <c r="A419" s="0" t="n">
        <v>417</v>
      </c>
      <c r="B419" s="177" t="n">
        <f aca="false">Inputs!$C$38</f>
        <v>0</v>
      </c>
      <c r="C419" s="0" t="e">
        <f aca="true">MAX(0,B419*(1+(_xlfn.NORM.INV(RAND(),Inputs!$D$39,Inputs!$C$39)))-'Year Schedule'!$K$4+'Year Schedule'!$L$4)</f>
        <v>#VALUE!</v>
      </c>
      <c r="D419" s="0" t="e">
        <f aca="true">MAX(0,C419*(1+(_xlfn.NORM.INV(RAND(),Inputs!$D$39,Inputs!$C$39)))-'Year Schedule'!$K$5+'Year Schedule'!$L$5)</f>
        <v>#VALUE!</v>
      </c>
      <c r="E419" s="0" t="e">
        <f aca="true">MAX(0,D419*(1+(_xlfn.NORM.INV(RAND(),Inputs!$D$39,Inputs!$C$39)))-'Year Schedule'!$K$6+'Year Schedule'!$L$6)</f>
        <v>#VALUE!</v>
      </c>
      <c r="F419" s="0" t="e">
        <f aca="true">MAX(0,E419*(1+(_xlfn.NORM.INV(RAND(),Inputs!$D$39,Inputs!$C$39)))-'Year Schedule'!$K$7+'Year Schedule'!$L$7)</f>
        <v>#VALUE!</v>
      </c>
      <c r="G419" s="0" t="e">
        <f aca="true">MAX(0,F419*(1+(_xlfn.NORM.INV(RAND(),Inputs!$D$39,Inputs!$C$39)))-'Year Schedule'!$K$8+'Year Schedule'!$L$8)</f>
        <v>#VALUE!</v>
      </c>
      <c r="H419" s="0" t="e">
        <f aca="true">MAX(0,G419*(1+(_xlfn.NORM.INV(RAND(),Inputs!$D$39,Inputs!$C$39)))-'Year Schedule'!$K$9+'Year Schedule'!$L$9)</f>
        <v>#VALUE!</v>
      </c>
      <c r="I419" s="0" t="e">
        <f aca="true">MAX(0,H419*(1+(_xlfn.NORM.INV(RAND(),Inputs!$D$39,Inputs!$C$39)))-'Year Schedule'!$K$10+'Year Schedule'!$L$10)</f>
        <v>#VALUE!</v>
      </c>
      <c r="J419" s="0" t="e">
        <f aca="true">MAX(0,I419*(1+(_xlfn.NORM.INV(RAND(),Inputs!$D$39,Inputs!$C$39)))-'Year Schedule'!$K$11+'Year Schedule'!$L$11)</f>
        <v>#VALUE!</v>
      </c>
      <c r="K419" s="0" t="e">
        <f aca="true">MAX(0,J419*(1+(_xlfn.NORM.INV(RAND(),Inputs!$D$39,Inputs!$C$39)))-'Year Schedule'!$K$12+'Year Schedule'!$L$12)</f>
        <v>#VALUE!</v>
      </c>
      <c r="L419" s="0" t="e">
        <f aca="true">MAX(0,K419*(1+(_xlfn.NORM.INV(RAND(),Inputs!$D$39,Inputs!$C$39)))-'Year Schedule'!$K$13+'Year Schedule'!$L$13)</f>
        <v>#VALUE!</v>
      </c>
      <c r="M419" s="0" t="e">
        <f aca="true">MAX(0,L419*(1+(_xlfn.NORM.INV(RAND(),Inputs!$D$39,Inputs!$C$39)))-'Year Schedule'!$K$14+'Year Schedule'!$L$14)</f>
        <v>#VALUE!</v>
      </c>
      <c r="N419" s="0" t="e">
        <f aca="true">MAX(0,M419*(1+(_xlfn.NORM.INV(RAND(),Inputs!$D$39,Inputs!$C$39)))-'Year Schedule'!$K$15+'Year Schedule'!$L$15)</f>
        <v>#VALUE!</v>
      </c>
      <c r="O419" s="0" t="e">
        <f aca="true">MAX(0,N419*(1+(_xlfn.NORM.INV(RAND(),Inputs!$D$39,Inputs!$C$39)))-'Year Schedule'!$K$16+'Year Schedule'!$L$16)</f>
        <v>#VALUE!</v>
      </c>
      <c r="P419" s="0" t="e">
        <f aca="true">MAX(0,O419*(1+(_xlfn.NORM.INV(RAND(),Inputs!$D$39,Inputs!$C$39)))-'Year Schedule'!$K$17+'Year Schedule'!$L$17)</f>
        <v>#VALUE!</v>
      </c>
      <c r="Q419" s="0" t="e">
        <f aca="true">MAX(0,P419*(1+(_xlfn.NORM.INV(RAND(),Inputs!$D$39,Inputs!$C$39)))-'Year Schedule'!$K$18+'Year Schedule'!$L$18)</f>
        <v>#VALUE!</v>
      </c>
      <c r="R419" s="0" t="e">
        <f aca="true">MAX(0,Q419*(1+(_xlfn.NORM.INV(RAND(),Inputs!$D$39,Inputs!$C$39)))-'Year Schedule'!$K$19+'Year Schedule'!$L$19)</f>
        <v>#VALUE!</v>
      </c>
      <c r="S419" s="0" t="e">
        <f aca="true">MAX(0,R419*(1+(_xlfn.NORM.INV(RAND(),Inputs!$D$39,Inputs!$C$39)))-'Year Schedule'!$K$20+'Year Schedule'!$L$20)</f>
        <v>#VALUE!</v>
      </c>
      <c r="T419" s="0" t="e">
        <f aca="true">MAX(0,S419*(1+(_xlfn.NORM.INV(RAND(),Inputs!$D$39,Inputs!$C$39)))-'Year Schedule'!$K$21+'Year Schedule'!$L$21)</f>
        <v>#VALUE!</v>
      </c>
      <c r="U419" s="0" t="e">
        <f aca="true">MAX(0,T419*(1+(_xlfn.NORM.INV(RAND(),Inputs!$D$39,Inputs!$C$39)))-'Year Schedule'!$K$22+'Year Schedule'!$L$22)</f>
        <v>#VALUE!</v>
      </c>
      <c r="V419" s="0" t="e">
        <f aca="true">MAX(0,U419*(1+(_xlfn.NORM.INV(RAND(),Inputs!$D$39,Inputs!$C$39)))-'Year Schedule'!$K$23+'Year Schedule'!$L$23)</f>
        <v>#VALUE!</v>
      </c>
      <c r="W419" s="0" t="e">
        <f aca="true">MAX(0,V419*(1+(_xlfn.NORM.INV(RAND(),Inputs!$D$39,Inputs!$C$39)))-'Year Schedule'!$K$24+'Year Schedule'!$L$24)</f>
        <v>#VALUE!</v>
      </c>
      <c r="X419" s="0" t="e">
        <f aca="true">MAX(0,W419*(1+(_xlfn.NORM.INV(RAND(),Inputs!$D$39,Inputs!$C$39)))-'Year Schedule'!$K$25+'Year Schedule'!$L$25)</f>
        <v>#VALUE!</v>
      </c>
      <c r="Y419" s="0" t="e">
        <f aca="true">MAX(0,X419*(1+(_xlfn.NORM.INV(RAND(),Inputs!$D$39,Inputs!$C$39)))-'Year Schedule'!$K$26+'Year Schedule'!$L$26)</f>
        <v>#VALUE!</v>
      </c>
      <c r="Z419" s="0" t="e">
        <f aca="true">MAX(0,Y419*(1+(_xlfn.NORM.INV(RAND(),Inputs!$D$39,Inputs!$C$39)))-'Year Schedule'!$K$27+'Year Schedule'!$L$27)</f>
        <v>#VALUE!</v>
      </c>
      <c r="AA419" s="0" t="e">
        <f aca="true">MAX(0,Z419*(1+(_xlfn.NORM.INV(RAND(),Inputs!$D$39,Inputs!$C$39)))-'Year Schedule'!$K$28+'Year Schedule'!$L$28)</f>
        <v>#VALUE!</v>
      </c>
      <c r="AB419" s="0" t="e">
        <f aca="true">MAX(0,AA419*(1+(_xlfn.NORM.INV(RAND(),Inputs!$D$39,Inputs!$C$39)))-'Year Schedule'!$K$29+'Year Schedule'!$L$29)</f>
        <v>#VALUE!</v>
      </c>
      <c r="AC419" s="0" t="e">
        <f aca="true">MAX(0,AB419*(1+(_xlfn.NORM.INV(RAND(),Inputs!$D$39,Inputs!$C$39)))-'Year Schedule'!$K$30+'Year Schedule'!$L$30)</f>
        <v>#VALUE!</v>
      </c>
      <c r="AD419" s="0" t="e">
        <f aca="true">MAX(0,AC419*(1+(_xlfn.NORM.INV(RAND(),Inputs!$D$39,Inputs!$C$39)))-'Year Schedule'!$K$31+'Year Schedule'!$L$31)</f>
        <v>#VALUE!</v>
      </c>
      <c r="AE419" s="0" t="e">
        <f aca="true">MAX(0,AD419*(1+(_xlfn.NORM.INV(RAND(),Inputs!$D$39,Inputs!$C$39)))-'Year Schedule'!$K$32+'Year Schedule'!$L$32)</f>
        <v>#VALUE!</v>
      </c>
      <c r="AF419" s="0" t="e">
        <f aca="true">MAX(0,AE419*(1+(_xlfn.NORM.INV(RAND(),Inputs!$D$39,Inputs!$C$39)))-'Year Schedule'!$K$33+'Year Schedule'!$L$33)</f>
        <v>#VALUE!</v>
      </c>
      <c r="AG419" s="0" t="e">
        <f aca="true">MAX(0,AF419*(1+(_xlfn.NORM.INV(RAND(),Inputs!$D$39,Inputs!$C$39)))-'Year Schedule'!$K$34+'Year Schedule'!$L$34)</f>
        <v>#VALUE!</v>
      </c>
      <c r="AH419" s="0" t="e">
        <f aca="true">MAX(0,AG419*(1+(_xlfn.NORM.INV(RAND(),Inputs!$D$39,Inputs!$C$39)))-'Year Schedule'!$K$35+'Year Schedule'!$L$35)</f>
        <v>#VALUE!</v>
      </c>
      <c r="AI419" s="0" t="e">
        <f aca="true">MAX(0,AH419*(1+(_xlfn.NORM.INV(RAND(),Inputs!$D$39,Inputs!$C$39)))-'Year Schedule'!$K$36+'Year Schedule'!$L$36)</f>
        <v>#VALUE!</v>
      </c>
      <c r="AJ419" s="0" t="e">
        <f aca="true">MAX(0,AI419*(1+(_xlfn.NORM.INV(RAND(),Inputs!$D$39,Inputs!$C$39)))-'Year Schedule'!$K$37+'Year Schedule'!$L$37)</f>
        <v>#VALUE!</v>
      </c>
      <c r="AK419" s="0" t="e">
        <f aca="true">MAX(0,AJ419*(1+(_xlfn.NORM.INV(RAND(),Inputs!$D$39,Inputs!$C$39)))-'Year Schedule'!$K$38+'Year Schedule'!$L$38)</f>
        <v>#VALUE!</v>
      </c>
      <c r="AL419" s="0" t="e">
        <f aca="true">MAX(0,AK419*(1+(_xlfn.NORM.INV(RAND(),Inputs!$D$39,Inputs!$C$39)))-'Year Schedule'!$K$39+'Year Schedule'!$L$39)</f>
        <v>#VALUE!</v>
      </c>
      <c r="AM419" s="0" t="e">
        <f aca="true">MAX(0,AL419*(1+(_xlfn.NORM.INV(RAND(),Inputs!$D$39,Inputs!$C$39)))-'Year Schedule'!$K$40+'Year Schedule'!$L$40)</f>
        <v>#VALUE!</v>
      </c>
      <c r="AN419" s="0" t="e">
        <f aca="true">MAX(0,AM419*(1+(_xlfn.NORM.INV(RAND(),Inputs!$D$39,Inputs!$C$39)))-'Year Schedule'!$K$41+'Year Schedule'!$L$41)</f>
        <v>#VALUE!</v>
      </c>
      <c r="AO419" s="0" t="e">
        <f aca="true">MAX(0,AN419*(1+(_xlfn.NORM.INV(RAND(),Inputs!$D$39,Inputs!$C$39)))-'Year Schedule'!$K$42+'Year Schedule'!$L$42)</f>
        <v>#VALUE!</v>
      </c>
      <c r="AP419" s="0" t="e">
        <f aca="true">MAX(0,AO419*(1+(_xlfn.NORM.INV(RAND(),Inputs!$D$39,Inputs!$C$39)))-'Year Schedule'!$K$43+'Year Schedule'!$L$43)</f>
        <v>#VALUE!</v>
      </c>
      <c r="AQ419" s="0" t="e">
        <f aca="true">MAX(0,AP419*(1+(_xlfn.NORM.INV(RAND(),Inputs!$D$39,Inputs!$C$39)))-'Year Schedule'!$K$44+'Year Schedule'!$L$44)</f>
        <v>#VALUE!</v>
      </c>
      <c r="AR419" s="0" t="e">
        <f aca="true">MAX(0,AQ419*(1+(_xlfn.NORM.INV(RAND(),Inputs!$D$39,Inputs!$C$39)))-'Year Schedule'!$K$45+'Year Schedule'!$L$45)</f>
        <v>#VALUE!</v>
      </c>
      <c r="AS419" s="0" t="e">
        <f aca="true">MAX(0,AR419*(1+(_xlfn.NORM.INV(RAND(),Inputs!$D$39,Inputs!$C$39)))-'Year Schedule'!$K$46+'Year Schedule'!$L$46)</f>
        <v>#VALUE!</v>
      </c>
      <c r="AT419" s="0" t="e">
        <f aca="true">MAX(0,AS419*(1+(_xlfn.NORM.INV(RAND(),Inputs!$D$39,Inputs!$C$39)))-'Year Schedule'!$K$47+'Year Schedule'!$L$47)</f>
        <v>#VALUE!</v>
      </c>
      <c r="AU419" s="0" t="e">
        <f aca="true">MAX(0,AT419*(1+(_xlfn.NORM.INV(RAND(),Inputs!$D$39,Inputs!$C$39)))-'Year Schedule'!$K$48+'Year Schedule'!$L$48)</f>
        <v>#VALUE!</v>
      </c>
      <c r="AV419" s="0" t="e">
        <f aca="true">MAX(0,AU419*(1+(_xlfn.NORM.INV(RAND(),Inputs!$D$39,Inputs!$C$39)))-'Year Schedule'!$K$49+'Year Schedule'!$L$49)</f>
        <v>#VALUE!</v>
      </c>
      <c r="AW419" s="0" t="e">
        <f aca="true">MAX(0,AV419*(1+(_xlfn.NORM.INV(RAND(),Inputs!$D$39,Inputs!$C$39)))-'Year Schedule'!$K$50+'Year Schedule'!$L$50)</f>
        <v>#VALUE!</v>
      </c>
      <c r="AX419" s="0" t="e">
        <f aca="true">MAX(0,AW419*(1+(_xlfn.NORM.INV(RAND(),Inputs!$D$39,Inputs!$C$39)))-'Year Schedule'!$K$51+'Year Schedule'!$L$51)</f>
        <v>#VALUE!</v>
      </c>
      <c r="AY419" s="0" t="e">
        <f aca="true">MAX(0,AX419*(1+(_xlfn.NORM.INV(RAND(),Inputs!$D$39,Inputs!$C$39)))-'Year Schedule'!$K$52+'Year Schedule'!$L$52)</f>
        <v>#VALUE!</v>
      </c>
      <c r="AZ419" s="0" t="e">
        <f aca="true">MAX(0,AY419*(1+(_xlfn.NORM.INV(RAND(),Inputs!$D$39,Inputs!$C$39)))-'Year Schedule'!$K$53+'Year Schedule'!$L$53)</f>
        <v>#VALUE!</v>
      </c>
      <c r="BA419" s="0" t="e">
        <f aca="false">INDEX(C419:AZ419,1,Inputs!$C$6)</f>
        <v>#VALUE!</v>
      </c>
      <c r="BB419" s="0" t="n">
        <f aca="false">IFERROR(EXP(SUMPRODUCT(LN((C419:INDEX(C419:AZ419,1,Inputs!$C$6)+$C$1004:INDEX($C$1004:$AZ$1004,1,Inputs!$C$6))/B419:INDEX(B419:AY419,1,Inputs!$C$6)))/Inputs!$C$6)-1,-1)</f>
        <v>-1</v>
      </c>
    </row>
    <row r="420" customFormat="false" ht="15" hidden="false" customHeight="true" outlineLevel="0" collapsed="false">
      <c r="A420" s="0" t="n">
        <v>418</v>
      </c>
      <c r="B420" s="177" t="n">
        <f aca="false">Inputs!$C$38</f>
        <v>0</v>
      </c>
      <c r="C420" s="0" t="e">
        <f aca="true">MAX(0,B420*(1+(_xlfn.NORM.INV(RAND(),Inputs!$D$39,Inputs!$C$39)))-'Year Schedule'!$K$4+'Year Schedule'!$L$4)</f>
        <v>#VALUE!</v>
      </c>
      <c r="D420" s="0" t="e">
        <f aca="true">MAX(0,C420*(1+(_xlfn.NORM.INV(RAND(),Inputs!$D$39,Inputs!$C$39)))-'Year Schedule'!$K$5+'Year Schedule'!$L$5)</f>
        <v>#VALUE!</v>
      </c>
      <c r="E420" s="0" t="e">
        <f aca="true">MAX(0,D420*(1+(_xlfn.NORM.INV(RAND(),Inputs!$D$39,Inputs!$C$39)))-'Year Schedule'!$K$6+'Year Schedule'!$L$6)</f>
        <v>#VALUE!</v>
      </c>
      <c r="F420" s="0" t="e">
        <f aca="true">MAX(0,E420*(1+(_xlfn.NORM.INV(RAND(),Inputs!$D$39,Inputs!$C$39)))-'Year Schedule'!$K$7+'Year Schedule'!$L$7)</f>
        <v>#VALUE!</v>
      </c>
      <c r="G420" s="0" t="e">
        <f aca="true">MAX(0,F420*(1+(_xlfn.NORM.INV(RAND(),Inputs!$D$39,Inputs!$C$39)))-'Year Schedule'!$K$8+'Year Schedule'!$L$8)</f>
        <v>#VALUE!</v>
      </c>
      <c r="H420" s="0" t="e">
        <f aca="true">MAX(0,G420*(1+(_xlfn.NORM.INV(RAND(),Inputs!$D$39,Inputs!$C$39)))-'Year Schedule'!$K$9+'Year Schedule'!$L$9)</f>
        <v>#VALUE!</v>
      </c>
      <c r="I420" s="0" t="e">
        <f aca="true">MAX(0,H420*(1+(_xlfn.NORM.INV(RAND(),Inputs!$D$39,Inputs!$C$39)))-'Year Schedule'!$K$10+'Year Schedule'!$L$10)</f>
        <v>#VALUE!</v>
      </c>
      <c r="J420" s="0" t="e">
        <f aca="true">MAX(0,I420*(1+(_xlfn.NORM.INV(RAND(),Inputs!$D$39,Inputs!$C$39)))-'Year Schedule'!$K$11+'Year Schedule'!$L$11)</f>
        <v>#VALUE!</v>
      </c>
      <c r="K420" s="0" t="e">
        <f aca="true">MAX(0,J420*(1+(_xlfn.NORM.INV(RAND(),Inputs!$D$39,Inputs!$C$39)))-'Year Schedule'!$K$12+'Year Schedule'!$L$12)</f>
        <v>#VALUE!</v>
      </c>
      <c r="L420" s="0" t="e">
        <f aca="true">MAX(0,K420*(1+(_xlfn.NORM.INV(RAND(),Inputs!$D$39,Inputs!$C$39)))-'Year Schedule'!$K$13+'Year Schedule'!$L$13)</f>
        <v>#VALUE!</v>
      </c>
      <c r="M420" s="0" t="e">
        <f aca="true">MAX(0,L420*(1+(_xlfn.NORM.INV(RAND(),Inputs!$D$39,Inputs!$C$39)))-'Year Schedule'!$K$14+'Year Schedule'!$L$14)</f>
        <v>#VALUE!</v>
      </c>
      <c r="N420" s="0" t="e">
        <f aca="true">MAX(0,M420*(1+(_xlfn.NORM.INV(RAND(),Inputs!$D$39,Inputs!$C$39)))-'Year Schedule'!$K$15+'Year Schedule'!$L$15)</f>
        <v>#VALUE!</v>
      </c>
      <c r="O420" s="0" t="e">
        <f aca="true">MAX(0,N420*(1+(_xlfn.NORM.INV(RAND(),Inputs!$D$39,Inputs!$C$39)))-'Year Schedule'!$K$16+'Year Schedule'!$L$16)</f>
        <v>#VALUE!</v>
      </c>
      <c r="P420" s="0" t="e">
        <f aca="true">MAX(0,O420*(1+(_xlfn.NORM.INV(RAND(),Inputs!$D$39,Inputs!$C$39)))-'Year Schedule'!$K$17+'Year Schedule'!$L$17)</f>
        <v>#VALUE!</v>
      </c>
      <c r="Q420" s="0" t="e">
        <f aca="true">MAX(0,P420*(1+(_xlfn.NORM.INV(RAND(),Inputs!$D$39,Inputs!$C$39)))-'Year Schedule'!$K$18+'Year Schedule'!$L$18)</f>
        <v>#VALUE!</v>
      </c>
      <c r="R420" s="0" t="e">
        <f aca="true">MAX(0,Q420*(1+(_xlfn.NORM.INV(RAND(),Inputs!$D$39,Inputs!$C$39)))-'Year Schedule'!$K$19+'Year Schedule'!$L$19)</f>
        <v>#VALUE!</v>
      </c>
      <c r="S420" s="0" t="e">
        <f aca="true">MAX(0,R420*(1+(_xlfn.NORM.INV(RAND(),Inputs!$D$39,Inputs!$C$39)))-'Year Schedule'!$K$20+'Year Schedule'!$L$20)</f>
        <v>#VALUE!</v>
      </c>
      <c r="T420" s="0" t="e">
        <f aca="true">MAX(0,S420*(1+(_xlfn.NORM.INV(RAND(),Inputs!$D$39,Inputs!$C$39)))-'Year Schedule'!$K$21+'Year Schedule'!$L$21)</f>
        <v>#VALUE!</v>
      </c>
      <c r="U420" s="0" t="e">
        <f aca="true">MAX(0,T420*(1+(_xlfn.NORM.INV(RAND(),Inputs!$D$39,Inputs!$C$39)))-'Year Schedule'!$K$22+'Year Schedule'!$L$22)</f>
        <v>#VALUE!</v>
      </c>
      <c r="V420" s="0" t="e">
        <f aca="true">MAX(0,U420*(1+(_xlfn.NORM.INV(RAND(),Inputs!$D$39,Inputs!$C$39)))-'Year Schedule'!$K$23+'Year Schedule'!$L$23)</f>
        <v>#VALUE!</v>
      </c>
      <c r="W420" s="0" t="e">
        <f aca="true">MAX(0,V420*(1+(_xlfn.NORM.INV(RAND(),Inputs!$D$39,Inputs!$C$39)))-'Year Schedule'!$K$24+'Year Schedule'!$L$24)</f>
        <v>#VALUE!</v>
      </c>
      <c r="X420" s="0" t="e">
        <f aca="true">MAX(0,W420*(1+(_xlfn.NORM.INV(RAND(),Inputs!$D$39,Inputs!$C$39)))-'Year Schedule'!$K$25+'Year Schedule'!$L$25)</f>
        <v>#VALUE!</v>
      </c>
      <c r="Y420" s="0" t="e">
        <f aca="true">MAX(0,X420*(1+(_xlfn.NORM.INV(RAND(),Inputs!$D$39,Inputs!$C$39)))-'Year Schedule'!$K$26+'Year Schedule'!$L$26)</f>
        <v>#VALUE!</v>
      </c>
      <c r="Z420" s="0" t="e">
        <f aca="true">MAX(0,Y420*(1+(_xlfn.NORM.INV(RAND(),Inputs!$D$39,Inputs!$C$39)))-'Year Schedule'!$K$27+'Year Schedule'!$L$27)</f>
        <v>#VALUE!</v>
      </c>
      <c r="AA420" s="0" t="e">
        <f aca="true">MAX(0,Z420*(1+(_xlfn.NORM.INV(RAND(),Inputs!$D$39,Inputs!$C$39)))-'Year Schedule'!$K$28+'Year Schedule'!$L$28)</f>
        <v>#VALUE!</v>
      </c>
      <c r="AB420" s="0" t="e">
        <f aca="true">MAX(0,AA420*(1+(_xlfn.NORM.INV(RAND(),Inputs!$D$39,Inputs!$C$39)))-'Year Schedule'!$K$29+'Year Schedule'!$L$29)</f>
        <v>#VALUE!</v>
      </c>
      <c r="AC420" s="0" t="e">
        <f aca="true">MAX(0,AB420*(1+(_xlfn.NORM.INV(RAND(),Inputs!$D$39,Inputs!$C$39)))-'Year Schedule'!$K$30+'Year Schedule'!$L$30)</f>
        <v>#VALUE!</v>
      </c>
      <c r="AD420" s="0" t="e">
        <f aca="true">MAX(0,AC420*(1+(_xlfn.NORM.INV(RAND(),Inputs!$D$39,Inputs!$C$39)))-'Year Schedule'!$K$31+'Year Schedule'!$L$31)</f>
        <v>#VALUE!</v>
      </c>
      <c r="AE420" s="0" t="e">
        <f aca="true">MAX(0,AD420*(1+(_xlfn.NORM.INV(RAND(),Inputs!$D$39,Inputs!$C$39)))-'Year Schedule'!$K$32+'Year Schedule'!$L$32)</f>
        <v>#VALUE!</v>
      </c>
      <c r="AF420" s="0" t="e">
        <f aca="true">MAX(0,AE420*(1+(_xlfn.NORM.INV(RAND(),Inputs!$D$39,Inputs!$C$39)))-'Year Schedule'!$K$33+'Year Schedule'!$L$33)</f>
        <v>#VALUE!</v>
      </c>
      <c r="AG420" s="0" t="e">
        <f aca="true">MAX(0,AF420*(1+(_xlfn.NORM.INV(RAND(),Inputs!$D$39,Inputs!$C$39)))-'Year Schedule'!$K$34+'Year Schedule'!$L$34)</f>
        <v>#VALUE!</v>
      </c>
      <c r="AH420" s="0" t="e">
        <f aca="true">MAX(0,AG420*(1+(_xlfn.NORM.INV(RAND(),Inputs!$D$39,Inputs!$C$39)))-'Year Schedule'!$K$35+'Year Schedule'!$L$35)</f>
        <v>#VALUE!</v>
      </c>
      <c r="AI420" s="0" t="e">
        <f aca="true">MAX(0,AH420*(1+(_xlfn.NORM.INV(RAND(),Inputs!$D$39,Inputs!$C$39)))-'Year Schedule'!$K$36+'Year Schedule'!$L$36)</f>
        <v>#VALUE!</v>
      </c>
      <c r="AJ420" s="0" t="e">
        <f aca="true">MAX(0,AI420*(1+(_xlfn.NORM.INV(RAND(),Inputs!$D$39,Inputs!$C$39)))-'Year Schedule'!$K$37+'Year Schedule'!$L$37)</f>
        <v>#VALUE!</v>
      </c>
      <c r="AK420" s="0" t="e">
        <f aca="true">MAX(0,AJ420*(1+(_xlfn.NORM.INV(RAND(),Inputs!$D$39,Inputs!$C$39)))-'Year Schedule'!$K$38+'Year Schedule'!$L$38)</f>
        <v>#VALUE!</v>
      </c>
      <c r="AL420" s="0" t="e">
        <f aca="true">MAX(0,AK420*(1+(_xlfn.NORM.INV(RAND(),Inputs!$D$39,Inputs!$C$39)))-'Year Schedule'!$K$39+'Year Schedule'!$L$39)</f>
        <v>#VALUE!</v>
      </c>
      <c r="AM420" s="0" t="e">
        <f aca="true">MAX(0,AL420*(1+(_xlfn.NORM.INV(RAND(),Inputs!$D$39,Inputs!$C$39)))-'Year Schedule'!$K$40+'Year Schedule'!$L$40)</f>
        <v>#VALUE!</v>
      </c>
      <c r="AN420" s="0" t="e">
        <f aca="true">MAX(0,AM420*(1+(_xlfn.NORM.INV(RAND(),Inputs!$D$39,Inputs!$C$39)))-'Year Schedule'!$K$41+'Year Schedule'!$L$41)</f>
        <v>#VALUE!</v>
      </c>
      <c r="AO420" s="0" t="e">
        <f aca="true">MAX(0,AN420*(1+(_xlfn.NORM.INV(RAND(),Inputs!$D$39,Inputs!$C$39)))-'Year Schedule'!$K$42+'Year Schedule'!$L$42)</f>
        <v>#VALUE!</v>
      </c>
      <c r="AP420" s="0" t="e">
        <f aca="true">MAX(0,AO420*(1+(_xlfn.NORM.INV(RAND(),Inputs!$D$39,Inputs!$C$39)))-'Year Schedule'!$K$43+'Year Schedule'!$L$43)</f>
        <v>#VALUE!</v>
      </c>
      <c r="AQ420" s="0" t="e">
        <f aca="true">MAX(0,AP420*(1+(_xlfn.NORM.INV(RAND(),Inputs!$D$39,Inputs!$C$39)))-'Year Schedule'!$K$44+'Year Schedule'!$L$44)</f>
        <v>#VALUE!</v>
      </c>
      <c r="AR420" s="0" t="e">
        <f aca="true">MAX(0,AQ420*(1+(_xlfn.NORM.INV(RAND(),Inputs!$D$39,Inputs!$C$39)))-'Year Schedule'!$K$45+'Year Schedule'!$L$45)</f>
        <v>#VALUE!</v>
      </c>
      <c r="AS420" s="0" t="e">
        <f aca="true">MAX(0,AR420*(1+(_xlfn.NORM.INV(RAND(),Inputs!$D$39,Inputs!$C$39)))-'Year Schedule'!$K$46+'Year Schedule'!$L$46)</f>
        <v>#VALUE!</v>
      </c>
      <c r="AT420" s="0" t="e">
        <f aca="true">MAX(0,AS420*(1+(_xlfn.NORM.INV(RAND(),Inputs!$D$39,Inputs!$C$39)))-'Year Schedule'!$K$47+'Year Schedule'!$L$47)</f>
        <v>#VALUE!</v>
      </c>
      <c r="AU420" s="0" t="e">
        <f aca="true">MAX(0,AT420*(1+(_xlfn.NORM.INV(RAND(),Inputs!$D$39,Inputs!$C$39)))-'Year Schedule'!$K$48+'Year Schedule'!$L$48)</f>
        <v>#VALUE!</v>
      </c>
      <c r="AV420" s="0" t="e">
        <f aca="true">MAX(0,AU420*(1+(_xlfn.NORM.INV(RAND(),Inputs!$D$39,Inputs!$C$39)))-'Year Schedule'!$K$49+'Year Schedule'!$L$49)</f>
        <v>#VALUE!</v>
      </c>
      <c r="AW420" s="0" t="e">
        <f aca="true">MAX(0,AV420*(1+(_xlfn.NORM.INV(RAND(),Inputs!$D$39,Inputs!$C$39)))-'Year Schedule'!$K$50+'Year Schedule'!$L$50)</f>
        <v>#VALUE!</v>
      </c>
      <c r="AX420" s="0" t="e">
        <f aca="true">MAX(0,AW420*(1+(_xlfn.NORM.INV(RAND(),Inputs!$D$39,Inputs!$C$39)))-'Year Schedule'!$K$51+'Year Schedule'!$L$51)</f>
        <v>#VALUE!</v>
      </c>
      <c r="AY420" s="0" t="e">
        <f aca="true">MAX(0,AX420*(1+(_xlfn.NORM.INV(RAND(),Inputs!$D$39,Inputs!$C$39)))-'Year Schedule'!$K$52+'Year Schedule'!$L$52)</f>
        <v>#VALUE!</v>
      </c>
      <c r="AZ420" s="0" t="e">
        <f aca="true">MAX(0,AY420*(1+(_xlfn.NORM.INV(RAND(),Inputs!$D$39,Inputs!$C$39)))-'Year Schedule'!$K$53+'Year Schedule'!$L$53)</f>
        <v>#VALUE!</v>
      </c>
      <c r="BA420" s="0" t="e">
        <f aca="false">INDEX(C420:AZ420,1,Inputs!$C$6)</f>
        <v>#VALUE!</v>
      </c>
      <c r="BB420" s="0" t="n">
        <f aca="false">IFERROR(EXP(SUMPRODUCT(LN((C420:INDEX(C420:AZ420,1,Inputs!$C$6)+$C$1004:INDEX($C$1004:$AZ$1004,1,Inputs!$C$6))/B420:INDEX(B420:AY420,1,Inputs!$C$6)))/Inputs!$C$6)-1,-1)</f>
        <v>-1</v>
      </c>
    </row>
    <row r="421" customFormat="false" ht="15" hidden="false" customHeight="true" outlineLevel="0" collapsed="false">
      <c r="A421" s="0" t="n">
        <v>419</v>
      </c>
      <c r="B421" s="177" t="n">
        <f aca="false">Inputs!$C$38</f>
        <v>0</v>
      </c>
      <c r="C421" s="0" t="e">
        <f aca="true">MAX(0,B421*(1+(_xlfn.NORM.INV(RAND(),Inputs!$D$39,Inputs!$C$39)))-'Year Schedule'!$K$4+'Year Schedule'!$L$4)</f>
        <v>#VALUE!</v>
      </c>
      <c r="D421" s="0" t="e">
        <f aca="true">MAX(0,C421*(1+(_xlfn.NORM.INV(RAND(),Inputs!$D$39,Inputs!$C$39)))-'Year Schedule'!$K$5+'Year Schedule'!$L$5)</f>
        <v>#VALUE!</v>
      </c>
      <c r="E421" s="0" t="e">
        <f aca="true">MAX(0,D421*(1+(_xlfn.NORM.INV(RAND(),Inputs!$D$39,Inputs!$C$39)))-'Year Schedule'!$K$6+'Year Schedule'!$L$6)</f>
        <v>#VALUE!</v>
      </c>
      <c r="F421" s="0" t="e">
        <f aca="true">MAX(0,E421*(1+(_xlfn.NORM.INV(RAND(),Inputs!$D$39,Inputs!$C$39)))-'Year Schedule'!$K$7+'Year Schedule'!$L$7)</f>
        <v>#VALUE!</v>
      </c>
      <c r="G421" s="0" t="e">
        <f aca="true">MAX(0,F421*(1+(_xlfn.NORM.INV(RAND(),Inputs!$D$39,Inputs!$C$39)))-'Year Schedule'!$K$8+'Year Schedule'!$L$8)</f>
        <v>#VALUE!</v>
      </c>
      <c r="H421" s="0" t="e">
        <f aca="true">MAX(0,G421*(1+(_xlfn.NORM.INV(RAND(),Inputs!$D$39,Inputs!$C$39)))-'Year Schedule'!$K$9+'Year Schedule'!$L$9)</f>
        <v>#VALUE!</v>
      </c>
      <c r="I421" s="0" t="e">
        <f aca="true">MAX(0,H421*(1+(_xlfn.NORM.INV(RAND(),Inputs!$D$39,Inputs!$C$39)))-'Year Schedule'!$K$10+'Year Schedule'!$L$10)</f>
        <v>#VALUE!</v>
      </c>
      <c r="J421" s="0" t="e">
        <f aca="true">MAX(0,I421*(1+(_xlfn.NORM.INV(RAND(),Inputs!$D$39,Inputs!$C$39)))-'Year Schedule'!$K$11+'Year Schedule'!$L$11)</f>
        <v>#VALUE!</v>
      </c>
      <c r="K421" s="0" t="e">
        <f aca="true">MAX(0,J421*(1+(_xlfn.NORM.INV(RAND(),Inputs!$D$39,Inputs!$C$39)))-'Year Schedule'!$K$12+'Year Schedule'!$L$12)</f>
        <v>#VALUE!</v>
      </c>
      <c r="L421" s="0" t="e">
        <f aca="true">MAX(0,K421*(1+(_xlfn.NORM.INV(RAND(),Inputs!$D$39,Inputs!$C$39)))-'Year Schedule'!$K$13+'Year Schedule'!$L$13)</f>
        <v>#VALUE!</v>
      </c>
      <c r="M421" s="0" t="e">
        <f aca="true">MAX(0,L421*(1+(_xlfn.NORM.INV(RAND(),Inputs!$D$39,Inputs!$C$39)))-'Year Schedule'!$K$14+'Year Schedule'!$L$14)</f>
        <v>#VALUE!</v>
      </c>
      <c r="N421" s="0" t="e">
        <f aca="true">MAX(0,M421*(1+(_xlfn.NORM.INV(RAND(),Inputs!$D$39,Inputs!$C$39)))-'Year Schedule'!$K$15+'Year Schedule'!$L$15)</f>
        <v>#VALUE!</v>
      </c>
      <c r="O421" s="0" t="e">
        <f aca="true">MAX(0,N421*(1+(_xlfn.NORM.INV(RAND(),Inputs!$D$39,Inputs!$C$39)))-'Year Schedule'!$K$16+'Year Schedule'!$L$16)</f>
        <v>#VALUE!</v>
      </c>
      <c r="P421" s="0" t="e">
        <f aca="true">MAX(0,O421*(1+(_xlfn.NORM.INV(RAND(),Inputs!$D$39,Inputs!$C$39)))-'Year Schedule'!$K$17+'Year Schedule'!$L$17)</f>
        <v>#VALUE!</v>
      </c>
      <c r="Q421" s="0" t="e">
        <f aca="true">MAX(0,P421*(1+(_xlfn.NORM.INV(RAND(),Inputs!$D$39,Inputs!$C$39)))-'Year Schedule'!$K$18+'Year Schedule'!$L$18)</f>
        <v>#VALUE!</v>
      </c>
      <c r="R421" s="0" t="e">
        <f aca="true">MAX(0,Q421*(1+(_xlfn.NORM.INV(RAND(),Inputs!$D$39,Inputs!$C$39)))-'Year Schedule'!$K$19+'Year Schedule'!$L$19)</f>
        <v>#VALUE!</v>
      </c>
      <c r="S421" s="0" t="e">
        <f aca="true">MAX(0,R421*(1+(_xlfn.NORM.INV(RAND(),Inputs!$D$39,Inputs!$C$39)))-'Year Schedule'!$K$20+'Year Schedule'!$L$20)</f>
        <v>#VALUE!</v>
      </c>
      <c r="T421" s="0" t="e">
        <f aca="true">MAX(0,S421*(1+(_xlfn.NORM.INV(RAND(),Inputs!$D$39,Inputs!$C$39)))-'Year Schedule'!$K$21+'Year Schedule'!$L$21)</f>
        <v>#VALUE!</v>
      </c>
      <c r="U421" s="0" t="e">
        <f aca="true">MAX(0,T421*(1+(_xlfn.NORM.INV(RAND(),Inputs!$D$39,Inputs!$C$39)))-'Year Schedule'!$K$22+'Year Schedule'!$L$22)</f>
        <v>#VALUE!</v>
      </c>
      <c r="V421" s="0" t="e">
        <f aca="true">MAX(0,U421*(1+(_xlfn.NORM.INV(RAND(),Inputs!$D$39,Inputs!$C$39)))-'Year Schedule'!$K$23+'Year Schedule'!$L$23)</f>
        <v>#VALUE!</v>
      </c>
      <c r="W421" s="0" t="e">
        <f aca="true">MAX(0,V421*(1+(_xlfn.NORM.INV(RAND(),Inputs!$D$39,Inputs!$C$39)))-'Year Schedule'!$K$24+'Year Schedule'!$L$24)</f>
        <v>#VALUE!</v>
      </c>
      <c r="X421" s="0" t="e">
        <f aca="true">MAX(0,W421*(1+(_xlfn.NORM.INV(RAND(),Inputs!$D$39,Inputs!$C$39)))-'Year Schedule'!$K$25+'Year Schedule'!$L$25)</f>
        <v>#VALUE!</v>
      </c>
      <c r="Y421" s="0" t="e">
        <f aca="true">MAX(0,X421*(1+(_xlfn.NORM.INV(RAND(),Inputs!$D$39,Inputs!$C$39)))-'Year Schedule'!$K$26+'Year Schedule'!$L$26)</f>
        <v>#VALUE!</v>
      </c>
      <c r="Z421" s="0" t="e">
        <f aca="true">MAX(0,Y421*(1+(_xlfn.NORM.INV(RAND(),Inputs!$D$39,Inputs!$C$39)))-'Year Schedule'!$K$27+'Year Schedule'!$L$27)</f>
        <v>#VALUE!</v>
      </c>
      <c r="AA421" s="0" t="e">
        <f aca="true">MAX(0,Z421*(1+(_xlfn.NORM.INV(RAND(),Inputs!$D$39,Inputs!$C$39)))-'Year Schedule'!$K$28+'Year Schedule'!$L$28)</f>
        <v>#VALUE!</v>
      </c>
      <c r="AB421" s="0" t="e">
        <f aca="true">MAX(0,AA421*(1+(_xlfn.NORM.INV(RAND(),Inputs!$D$39,Inputs!$C$39)))-'Year Schedule'!$K$29+'Year Schedule'!$L$29)</f>
        <v>#VALUE!</v>
      </c>
      <c r="AC421" s="0" t="e">
        <f aca="true">MAX(0,AB421*(1+(_xlfn.NORM.INV(RAND(),Inputs!$D$39,Inputs!$C$39)))-'Year Schedule'!$K$30+'Year Schedule'!$L$30)</f>
        <v>#VALUE!</v>
      </c>
      <c r="AD421" s="0" t="e">
        <f aca="true">MAX(0,AC421*(1+(_xlfn.NORM.INV(RAND(),Inputs!$D$39,Inputs!$C$39)))-'Year Schedule'!$K$31+'Year Schedule'!$L$31)</f>
        <v>#VALUE!</v>
      </c>
      <c r="AE421" s="0" t="e">
        <f aca="true">MAX(0,AD421*(1+(_xlfn.NORM.INV(RAND(),Inputs!$D$39,Inputs!$C$39)))-'Year Schedule'!$K$32+'Year Schedule'!$L$32)</f>
        <v>#VALUE!</v>
      </c>
      <c r="AF421" s="0" t="e">
        <f aca="true">MAX(0,AE421*(1+(_xlfn.NORM.INV(RAND(),Inputs!$D$39,Inputs!$C$39)))-'Year Schedule'!$K$33+'Year Schedule'!$L$33)</f>
        <v>#VALUE!</v>
      </c>
      <c r="AG421" s="0" t="e">
        <f aca="true">MAX(0,AF421*(1+(_xlfn.NORM.INV(RAND(),Inputs!$D$39,Inputs!$C$39)))-'Year Schedule'!$K$34+'Year Schedule'!$L$34)</f>
        <v>#VALUE!</v>
      </c>
      <c r="AH421" s="0" t="e">
        <f aca="true">MAX(0,AG421*(1+(_xlfn.NORM.INV(RAND(),Inputs!$D$39,Inputs!$C$39)))-'Year Schedule'!$K$35+'Year Schedule'!$L$35)</f>
        <v>#VALUE!</v>
      </c>
      <c r="AI421" s="0" t="e">
        <f aca="true">MAX(0,AH421*(1+(_xlfn.NORM.INV(RAND(),Inputs!$D$39,Inputs!$C$39)))-'Year Schedule'!$K$36+'Year Schedule'!$L$36)</f>
        <v>#VALUE!</v>
      </c>
      <c r="AJ421" s="0" t="e">
        <f aca="true">MAX(0,AI421*(1+(_xlfn.NORM.INV(RAND(),Inputs!$D$39,Inputs!$C$39)))-'Year Schedule'!$K$37+'Year Schedule'!$L$37)</f>
        <v>#VALUE!</v>
      </c>
      <c r="AK421" s="0" t="e">
        <f aca="true">MAX(0,AJ421*(1+(_xlfn.NORM.INV(RAND(),Inputs!$D$39,Inputs!$C$39)))-'Year Schedule'!$K$38+'Year Schedule'!$L$38)</f>
        <v>#VALUE!</v>
      </c>
      <c r="AL421" s="0" t="e">
        <f aca="true">MAX(0,AK421*(1+(_xlfn.NORM.INV(RAND(),Inputs!$D$39,Inputs!$C$39)))-'Year Schedule'!$K$39+'Year Schedule'!$L$39)</f>
        <v>#VALUE!</v>
      </c>
      <c r="AM421" s="0" t="e">
        <f aca="true">MAX(0,AL421*(1+(_xlfn.NORM.INV(RAND(),Inputs!$D$39,Inputs!$C$39)))-'Year Schedule'!$K$40+'Year Schedule'!$L$40)</f>
        <v>#VALUE!</v>
      </c>
      <c r="AN421" s="0" t="e">
        <f aca="true">MAX(0,AM421*(1+(_xlfn.NORM.INV(RAND(),Inputs!$D$39,Inputs!$C$39)))-'Year Schedule'!$K$41+'Year Schedule'!$L$41)</f>
        <v>#VALUE!</v>
      </c>
      <c r="AO421" s="0" t="e">
        <f aca="true">MAX(0,AN421*(1+(_xlfn.NORM.INV(RAND(),Inputs!$D$39,Inputs!$C$39)))-'Year Schedule'!$K$42+'Year Schedule'!$L$42)</f>
        <v>#VALUE!</v>
      </c>
      <c r="AP421" s="0" t="e">
        <f aca="true">MAX(0,AO421*(1+(_xlfn.NORM.INV(RAND(),Inputs!$D$39,Inputs!$C$39)))-'Year Schedule'!$K$43+'Year Schedule'!$L$43)</f>
        <v>#VALUE!</v>
      </c>
      <c r="AQ421" s="0" t="e">
        <f aca="true">MAX(0,AP421*(1+(_xlfn.NORM.INV(RAND(),Inputs!$D$39,Inputs!$C$39)))-'Year Schedule'!$K$44+'Year Schedule'!$L$44)</f>
        <v>#VALUE!</v>
      </c>
      <c r="AR421" s="0" t="e">
        <f aca="true">MAX(0,AQ421*(1+(_xlfn.NORM.INV(RAND(),Inputs!$D$39,Inputs!$C$39)))-'Year Schedule'!$K$45+'Year Schedule'!$L$45)</f>
        <v>#VALUE!</v>
      </c>
      <c r="AS421" s="0" t="e">
        <f aca="true">MAX(0,AR421*(1+(_xlfn.NORM.INV(RAND(),Inputs!$D$39,Inputs!$C$39)))-'Year Schedule'!$K$46+'Year Schedule'!$L$46)</f>
        <v>#VALUE!</v>
      </c>
      <c r="AT421" s="0" t="e">
        <f aca="true">MAX(0,AS421*(1+(_xlfn.NORM.INV(RAND(),Inputs!$D$39,Inputs!$C$39)))-'Year Schedule'!$K$47+'Year Schedule'!$L$47)</f>
        <v>#VALUE!</v>
      </c>
      <c r="AU421" s="0" t="e">
        <f aca="true">MAX(0,AT421*(1+(_xlfn.NORM.INV(RAND(),Inputs!$D$39,Inputs!$C$39)))-'Year Schedule'!$K$48+'Year Schedule'!$L$48)</f>
        <v>#VALUE!</v>
      </c>
      <c r="AV421" s="0" t="e">
        <f aca="true">MAX(0,AU421*(1+(_xlfn.NORM.INV(RAND(),Inputs!$D$39,Inputs!$C$39)))-'Year Schedule'!$K$49+'Year Schedule'!$L$49)</f>
        <v>#VALUE!</v>
      </c>
      <c r="AW421" s="0" t="e">
        <f aca="true">MAX(0,AV421*(1+(_xlfn.NORM.INV(RAND(),Inputs!$D$39,Inputs!$C$39)))-'Year Schedule'!$K$50+'Year Schedule'!$L$50)</f>
        <v>#VALUE!</v>
      </c>
      <c r="AX421" s="0" t="e">
        <f aca="true">MAX(0,AW421*(1+(_xlfn.NORM.INV(RAND(),Inputs!$D$39,Inputs!$C$39)))-'Year Schedule'!$K$51+'Year Schedule'!$L$51)</f>
        <v>#VALUE!</v>
      </c>
      <c r="AY421" s="0" t="e">
        <f aca="true">MAX(0,AX421*(1+(_xlfn.NORM.INV(RAND(),Inputs!$D$39,Inputs!$C$39)))-'Year Schedule'!$K$52+'Year Schedule'!$L$52)</f>
        <v>#VALUE!</v>
      </c>
      <c r="AZ421" s="0" t="e">
        <f aca="true">MAX(0,AY421*(1+(_xlfn.NORM.INV(RAND(),Inputs!$D$39,Inputs!$C$39)))-'Year Schedule'!$K$53+'Year Schedule'!$L$53)</f>
        <v>#VALUE!</v>
      </c>
      <c r="BA421" s="0" t="e">
        <f aca="false">INDEX(C421:AZ421,1,Inputs!$C$6)</f>
        <v>#VALUE!</v>
      </c>
      <c r="BB421" s="0" t="n">
        <f aca="false">IFERROR(EXP(SUMPRODUCT(LN((C421:INDEX(C421:AZ421,1,Inputs!$C$6)+$C$1004:INDEX($C$1004:$AZ$1004,1,Inputs!$C$6))/B421:INDEX(B421:AY421,1,Inputs!$C$6)))/Inputs!$C$6)-1,-1)</f>
        <v>-1</v>
      </c>
    </row>
    <row r="422" customFormat="false" ht="15" hidden="false" customHeight="true" outlineLevel="0" collapsed="false">
      <c r="A422" s="0" t="n">
        <v>420</v>
      </c>
      <c r="B422" s="177" t="n">
        <f aca="false">Inputs!$C$38</f>
        <v>0</v>
      </c>
      <c r="C422" s="0" t="e">
        <f aca="true">MAX(0,B422*(1+(_xlfn.NORM.INV(RAND(),Inputs!$D$39,Inputs!$C$39)))-'Year Schedule'!$K$4+'Year Schedule'!$L$4)</f>
        <v>#VALUE!</v>
      </c>
      <c r="D422" s="0" t="e">
        <f aca="true">MAX(0,C422*(1+(_xlfn.NORM.INV(RAND(),Inputs!$D$39,Inputs!$C$39)))-'Year Schedule'!$K$5+'Year Schedule'!$L$5)</f>
        <v>#VALUE!</v>
      </c>
      <c r="E422" s="0" t="e">
        <f aca="true">MAX(0,D422*(1+(_xlfn.NORM.INV(RAND(),Inputs!$D$39,Inputs!$C$39)))-'Year Schedule'!$K$6+'Year Schedule'!$L$6)</f>
        <v>#VALUE!</v>
      </c>
      <c r="F422" s="0" t="e">
        <f aca="true">MAX(0,E422*(1+(_xlfn.NORM.INV(RAND(),Inputs!$D$39,Inputs!$C$39)))-'Year Schedule'!$K$7+'Year Schedule'!$L$7)</f>
        <v>#VALUE!</v>
      </c>
      <c r="G422" s="0" t="e">
        <f aca="true">MAX(0,F422*(1+(_xlfn.NORM.INV(RAND(),Inputs!$D$39,Inputs!$C$39)))-'Year Schedule'!$K$8+'Year Schedule'!$L$8)</f>
        <v>#VALUE!</v>
      </c>
      <c r="H422" s="0" t="e">
        <f aca="true">MAX(0,G422*(1+(_xlfn.NORM.INV(RAND(),Inputs!$D$39,Inputs!$C$39)))-'Year Schedule'!$K$9+'Year Schedule'!$L$9)</f>
        <v>#VALUE!</v>
      </c>
      <c r="I422" s="0" t="e">
        <f aca="true">MAX(0,H422*(1+(_xlfn.NORM.INV(RAND(),Inputs!$D$39,Inputs!$C$39)))-'Year Schedule'!$K$10+'Year Schedule'!$L$10)</f>
        <v>#VALUE!</v>
      </c>
      <c r="J422" s="0" t="e">
        <f aca="true">MAX(0,I422*(1+(_xlfn.NORM.INV(RAND(),Inputs!$D$39,Inputs!$C$39)))-'Year Schedule'!$K$11+'Year Schedule'!$L$11)</f>
        <v>#VALUE!</v>
      </c>
      <c r="K422" s="0" t="e">
        <f aca="true">MAX(0,J422*(1+(_xlfn.NORM.INV(RAND(),Inputs!$D$39,Inputs!$C$39)))-'Year Schedule'!$K$12+'Year Schedule'!$L$12)</f>
        <v>#VALUE!</v>
      </c>
      <c r="L422" s="0" t="e">
        <f aca="true">MAX(0,K422*(1+(_xlfn.NORM.INV(RAND(),Inputs!$D$39,Inputs!$C$39)))-'Year Schedule'!$K$13+'Year Schedule'!$L$13)</f>
        <v>#VALUE!</v>
      </c>
      <c r="M422" s="0" t="e">
        <f aca="true">MAX(0,L422*(1+(_xlfn.NORM.INV(RAND(),Inputs!$D$39,Inputs!$C$39)))-'Year Schedule'!$K$14+'Year Schedule'!$L$14)</f>
        <v>#VALUE!</v>
      </c>
      <c r="N422" s="0" t="e">
        <f aca="true">MAX(0,M422*(1+(_xlfn.NORM.INV(RAND(),Inputs!$D$39,Inputs!$C$39)))-'Year Schedule'!$K$15+'Year Schedule'!$L$15)</f>
        <v>#VALUE!</v>
      </c>
      <c r="O422" s="0" t="e">
        <f aca="true">MAX(0,N422*(1+(_xlfn.NORM.INV(RAND(),Inputs!$D$39,Inputs!$C$39)))-'Year Schedule'!$K$16+'Year Schedule'!$L$16)</f>
        <v>#VALUE!</v>
      </c>
      <c r="P422" s="0" t="e">
        <f aca="true">MAX(0,O422*(1+(_xlfn.NORM.INV(RAND(),Inputs!$D$39,Inputs!$C$39)))-'Year Schedule'!$K$17+'Year Schedule'!$L$17)</f>
        <v>#VALUE!</v>
      </c>
      <c r="Q422" s="0" t="e">
        <f aca="true">MAX(0,P422*(1+(_xlfn.NORM.INV(RAND(),Inputs!$D$39,Inputs!$C$39)))-'Year Schedule'!$K$18+'Year Schedule'!$L$18)</f>
        <v>#VALUE!</v>
      </c>
      <c r="R422" s="0" t="e">
        <f aca="true">MAX(0,Q422*(1+(_xlfn.NORM.INV(RAND(),Inputs!$D$39,Inputs!$C$39)))-'Year Schedule'!$K$19+'Year Schedule'!$L$19)</f>
        <v>#VALUE!</v>
      </c>
      <c r="S422" s="0" t="e">
        <f aca="true">MAX(0,R422*(1+(_xlfn.NORM.INV(RAND(),Inputs!$D$39,Inputs!$C$39)))-'Year Schedule'!$K$20+'Year Schedule'!$L$20)</f>
        <v>#VALUE!</v>
      </c>
      <c r="T422" s="0" t="e">
        <f aca="true">MAX(0,S422*(1+(_xlfn.NORM.INV(RAND(),Inputs!$D$39,Inputs!$C$39)))-'Year Schedule'!$K$21+'Year Schedule'!$L$21)</f>
        <v>#VALUE!</v>
      </c>
      <c r="U422" s="0" t="e">
        <f aca="true">MAX(0,T422*(1+(_xlfn.NORM.INV(RAND(),Inputs!$D$39,Inputs!$C$39)))-'Year Schedule'!$K$22+'Year Schedule'!$L$22)</f>
        <v>#VALUE!</v>
      </c>
      <c r="V422" s="0" t="e">
        <f aca="true">MAX(0,U422*(1+(_xlfn.NORM.INV(RAND(),Inputs!$D$39,Inputs!$C$39)))-'Year Schedule'!$K$23+'Year Schedule'!$L$23)</f>
        <v>#VALUE!</v>
      </c>
      <c r="W422" s="0" t="e">
        <f aca="true">MAX(0,V422*(1+(_xlfn.NORM.INV(RAND(),Inputs!$D$39,Inputs!$C$39)))-'Year Schedule'!$K$24+'Year Schedule'!$L$24)</f>
        <v>#VALUE!</v>
      </c>
      <c r="X422" s="0" t="e">
        <f aca="true">MAX(0,W422*(1+(_xlfn.NORM.INV(RAND(),Inputs!$D$39,Inputs!$C$39)))-'Year Schedule'!$K$25+'Year Schedule'!$L$25)</f>
        <v>#VALUE!</v>
      </c>
      <c r="Y422" s="0" t="e">
        <f aca="true">MAX(0,X422*(1+(_xlfn.NORM.INV(RAND(),Inputs!$D$39,Inputs!$C$39)))-'Year Schedule'!$K$26+'Year Schedule'!$L$26)</f>
        <v>#VALUE!</v>
      </c>
      <c r="Z422" s="0" t="e">
        <f aca="true">MAX(0,Y422*(1+(_xlfn.NORM.INV(RAND(),Inputs!$D$39,Inputs!$C$39)))-'Year Schedule'!$K$27+'Year Schedule'!$L$27)</f>
        <v>#VALUE!</v>
      </c>
      <c r="AA422" s="0" t="e">
        <f aca="true">MAX(0,Z422*(1+(_xlfn.NORM.INV(RAND(),Inputs!$D$39,Inputs!$C$39)))-'Year Schedule'!$K$28+'Year Schedule'!$L$28)</f>
        <v>#VALUE!</v>
      </c>
      <c r="AB422" s="0" t="e">
        <f aca="true">MAX(0,AA422*(1+(_xlfn.NORM.INV(RAND(),Inputs!$D$39,Inputs!$C$39)))-'Year Schedule'!$K$29+'Year Schedule'!$L$29)</f>
        <v>#VALUE!</v>
      </c>
      <c r="AC422" s="0" t="e">
        <f aca="true">MAX(0,AB422*(1+(_xlfn.NORM.INV(RAND(),Inputs!$D$39,Inputs!$C$39)))-'Year Schedule'!$K$30+'Year Schedule'!$L$30)</f>
        <v>#VALUE!</v>
      </c>
      <c r="AD422" s="0" t="e">
        <f aca="true">MAX(0,AC422*(1+(_xlfn.NORM.INV(RAND(),Inputs!$D$39,Inputs!$C$39)))-'Year Schedule'!$K$31+'Year Schedule'!$L$31)</f>
        <v>#VALUE!</v>
      </c>
      <c r="AE422" s="0" t="e">
        <f aca="true">MAX(0,AD422*(1+(_xlfn.NORM.INV(RAND(),Inputs!$D$39,Inputs!$C$39)))-'Year Schedule'!$K$32+'Year Schedule'!$L$32)</f>
        <v>#VALUE!</v>
      </c>
      <c r="AF422" s="0" t="e">
        <f aca="true">MAX(0,AE422*(1+(_xlfn.NORM.INV(RAND(),Inputs!$D$39,Inputs!$C$39)))-'Year Schedule'!$K$33+'Year Schedule'!$L$33)</f>
        <v>#VALUE!</v>
      </c>
      <c r="AG422" s="0" t="e">
        <f aca="true">MAX(0,AF422*(1+(_xlfn.NORM.INV(RAND(),Inputs!$D$39,Inputs!$C$39)))-'Year Schedule'!$K$34+'Year Schedule'!$L$34)</f>
        <v>#VALUE!</v>
      </c>
      <c r="AH422" s="0" t="e">
        <f aca="true">MAX(0,AG422*(1+(_xlfn.NORM.INV(RAND(),Inputs!$D$39,Inputs!$C$39)))-'Year Schedule'!$K$35+'Year Schedule'!$L$35)</f>
        <v>#VALUE!</v>
      </c>
      <c r="AI422" s="0" t="e">
        <f aca="true">MAX(0,AH422*(1+(_xlfn.NORM.INV(RAND(),Inputs!$D$39,Inputs!$C$39)))-'Year Schedule'!$K$36+'Year Schedule'!$L$36)</f>
        <v>#VALUE!</v>
      </c>
      <c r="AJ422" s="0" t="e">
        <f aca="true">MAX(0,AI422*(1+(_xlfn.NORM.INV(RAND(),Inputs!$D$39,Inputs!$C$39)))-'Year Schedule'!$K$37+'Year Schedule'!$L$37)</f>
        <v>#VALUE!</v>
      </c>
      <c r="AK422" s="0" t="e">
        <f aca="true">MAX(0,AJ422*(1+(_xlfn.NORM.INV(RAND(),Inputs!$D$39,Inputs!$C$39)))-'Year Schedule'!$K$38+'Year Schedule'!$L$38)</f>
        <v>#VALUE!</v>
      </c>
      <c r="AL422" s="0" t="e">
        <f aca="true">MAX(0,AK422*(1+(_xlfn.NORM.INV(RAND(),Inputs!$D$39,Inputs!$C$39)))-'Year Schedule'!$K$39+'Year Schedule'!$L$39)</f>
        <v>#VALUE!</v>
      </c>
      <c r="AM422" s="0" t="e">
        <f aca="true">MAX(0,AL422*(1+(_xlfn.NORM.INV(RAND(),Inputs!$D$39,Inputs!$C$39)))-'Year Schedule'!$K$40+'Year Schedule'!$L$40)</f>
        <v>#VALUE!</v>
      </c>
      <c r="AN422" s="0" t="e">
        <f aca="true">MAX(0,AM422*(1+(_xlfn.NORM.INV(RAND(),Inputs!$D$39,Inputs!$C$39)))-'Year Schedule'!$K$41+'Year Schedule'!$L$41)</f>
        <v>#VALUE!</v>
      </c>
      <c r="AO422" s="0" t="e">
        <f aca="true">MAX(0,AN422*(1+(_xlfn.NORM.INV(RAND(),Inputs!$D$39,Inputs!$C$39)))-'Year Schedule'!$K$42+'Year Schedule'!$L$42)</f>
        <v>#VALUE!</v>
      </c>
      <c r="AP422" s="0" t="e">
        <f aca="true">MAX(0,AO422*(1+(_xlfn.NORM.INV(RAND(),Inputs!$D$39,Inputs!$C$39)))-'Year Schedule'!$K$43+'Year Schedule'!$L$43)</f>
        <v>#VALUE!</v>
      </c>
      <c r="AQ422" s="0" t="e">
        <f aca="true">MAX(0,AP422*(1+(_xlfn.NORM.INV(RAND(),Inputs!$D$39,Inputs!$C$39)))-'Year Schedule'!$K$44+'Year Schedule'!$L$44)</f>
        <v>#VALUE!</v>
      </c>
      <c r="AR422" s="0" t="e">
        <f aca="true">MAX(0,AQ422*(1+(_xlfn.NORM.INV(RAND(),Inputs!$D$39,Inputs!$C$39)))-'Year Schedule'!$K$45+'Year Schedule'!$L$45)</f>
        <v>#VALUE!</v>
      </c>
      <c r="AS422" s="0" t="e">
        <f aca="true">MAX(0,AR422*(1+(_xlfn.NORM.INV(RAND(),Inputs!$D$39,Inputs!$C$39)))-'Year Schedule'!$K$46+'Year Schedule'!$L$46)</f>
        <v>#VALUE!</v>
      </c>
      <c r="AT422" s="0" t="e">
        <f aca="true">MAX(0,AS422*(1+(_xlfn.NORM.INV(RAND(),Inputs!$D$39,Inputs!$C$39)))-'Year Schedule'!$K$47+'Year Schedule'!$L$47)</f>
        <v>#VALUE!</v>
      </c>
      <c r="AU422" s="0" t="e">
        <f aca="true">MAX(0,AT422*(1+(_xlfn.NORM.INV(RAND(),Inputs!$D$39,Inputs!$C$39)))-'Year Schedule'!$K$48+'Year Schedule'!$L$48)</f>
        <v>#VALUE!</v>
      </c>
      <c r="AV422" s="0" t="e">
        <f aca="true">MAX(0,AU422*(1+(_xlfn.NORM.INV(RAND(),Inputs!$D$39,Inputs!$C$39)))-'Year Schedule'!$K$49+'Year Schedule'!$L$49)</f>
        <v>#VALUE!</v>
      </c>
      <c r="AW422" s="0" t="e">
        <f aca="true">MAX(0,AV422*(1+(_xlfn.NORM.INV(RAND(),Inputs!$D$39,Inputs!$C$39)))-'Year Schedule'!$K$50+'Year Schedule'!$L$50)</f>
        <v>#VALUE!</v>
      </c>
      <c r="AX422" s="0" t="e">
        <f aca="true">MAX(0,AW422*(1+(_xlfn.NORM.INV(RAND(),Inputs!$D$39,Inputs!$C$39)))-'Year Schedule'!$K$51+'Year Schedule'!$L$51)</f>
        <v>#VALUE!</v>
      </c>
      <c r="AY422" s="0" t="e">
        <f aca="true">MAX(0,AX422*(1+(_xlfn.NORM.INV(RAND(),Inputs!$D$39,Inputs!$C$39)))-'Year Schedule'!$K$52+'Year Schedule'!$L$52)</f>
        <v>#VALUE!</v>
      </c>
      <c r="AZ422" s="0" t="e">
        <f aca="true">MAX(0,AY422*(1+(_xlfn.NORM.INV(RAND(),Inputs!$D$39,Inputs!$C$39)))-'Year Schedule'!$K$53+'Year Schedule'!$L$53)</f>
        <v>#VALUE!</v>
      </c>
      <c r="BA422" s="0" t="e">
        <f aca="false">INDEX(C422:AZ422,1,Inputs!$C$6)</f>
        <v>#VALUE!</v>
      </c>
      <c r="BB422" s="0" t="n">
        <f aca="false">IFERROR(EXP(SUMPRODUCT(LN((C422:INDEX(C422:AZ422,1,Inputs!$C$6)+$C$1004:INDEX($C$1004:$AZ$1004,1,Inputs!$C$6))/B422:INDEX(B422:AY422,1,Inputs!$C$6)))/Inputs!$C$6)-1,-1)</f>
        <v>-1</v>
      </c>
    </row>
    <row r="423" customFormat="false" ht="15" hidden="false" customHeight="true" outlineLevel="0" collapsed="false">
      <c r="A423" s="0" t="n">
        <v>421</v>
      </c>
      <c r="B423" s="177" t="n">
        <f aca="false">Inputs!$C$38</f>
        <v>0</v>
      </c>
      <c r="C423" s="0" t="e">
        <f aca="true">MAX(0,B423*(1+(_xlfn.NORM.INV(RAND(),Inputs!$D$39,Inputs!$C$39)))-'Year Schedule'!$K$4+'Year Schedule'!$L$4)</f>
        <v>#VALUE!</v>
      </c>
      <c r="D423" s="0" t="e">
        <f aca="true">MAX(0,C423*(1+(_xlfn.NORM.INV(RAND(),Inputs!$D$39,Inputs!$C$39)))-'Year Schedule'!$K$5+'Year Schedule'!$L$5)</f>
        <v>#VALUE!</v>
      </c>
      <c r="E423" s="0" t="e">
        <f aca="true">MAX(0,D423*(1+(_xlfn.NORM.INV(RAND(),Inputs!$D$39,Inputs!$C$39)))-'Year Schedule'!$K$6+'Year Schedule'!$L$6)</f>
        <v>#VALUE!</v>
      </c>
      <c r="F423" s="0" t="e">
        <f aca="true">MAX(0,E423*(1+(_xlfn.NORM.INV(RAND(),Inputs!$D$39,Inputs!$C$39)))-'Year Schedule'!$K$7+'Year Schedule'!$L$7)</f>
        <v>#VALUE!</v>
      </c>
      <c r="G423" s="0" t="e">
        <f aca="true">MAX(0,F423*(1+(_xlfn.NORM.INV(RAND(),Inputs!$D$39,Inputs!$C$39)))-'Year Schedule'!$K$8+'Year Schedule'!$L$8)</f>
        <v>#VALUE!</v>
      </c>
      <c r="H423" s="0" t="e">
        <f aca="true">MAX(0,G423*(1+(_xlfn.NORM.INV(RAND(),Inputs!$D$39,Inputs!$C$39)))-'Year Schedule'!$K$9+'Year Schedule'!$L$9)</f>
        <v>#VALUE!</v>
      </c>
      <c r="I423" s="0" t="e">
        <f aca="true">MAX(0,H423*(1+(_xlfn.NORM.INV(RAND(),Inputs!$D$39,Inputs!$C$39)))-'Year Schedule'!$K$10+'Year Schedule'!$L$10)</f>
        <v>#VALUE!</v>
      </c>
      <c r="J423" s="0" t="e">
        <f aca="true">MAX(0,I423*(1+(_xlfn.NORM.INV(RAND(),Inputs!$D$39,Inputs!$C$39)))-'Year Schedule'!$K$11+'Year Schedule'!$L$11)</f>
        <v>#VALUE!</v>
      </c>
      <c r="K423" s="0" t="e">
        <f aca="true">MAX(0,J423*(1+(_xlfn.NORM.INV(RAND(),Inputs!$D$39,Inputs!$C$39)))-'Year Schedule'!$K$12+'Year Schedule'!$L$12)</f>
        <v>#VALUE!</v>
      </c>
      <c r="L423" s="0" t="e">
        <f aca="true">MAX(0,K423*(1+(_xlfn.NORM.INV(RAND(),Inputs!$D$39,Inputs!$C$39)))-'Year Schedule'!$K$13+'Year Schedule'!$L$13)</f>
        <v>#VALUE!</v>
      </c>
      <c r="M423" s="0" t="e">
        <f aca="true">MAX(0,L423*(1+(_xlfn.NORM.INV(RAND(),Inputs!$D$39,Inputs!$C$39)))-'Year Schedule'!$K$14+'Year Schedule'!$L$14)</f>
        <v>#VALUE!</v>
      </c>
      <c r="N423" s="0" t="e">
        <f aca="true">MAX(0,M423*(1+(_xlfn.NORM.INV(RAND(),Inputs!$D$39,Inputs!$C$39)))-'Year Schedule'!$K$15+'Year Schedule'!$L$15)</f>
        <v>#VALUE!</v>
      </c>
      <c r="O423" s="0" t="e">
        <f aca="true">MAX(0,N423*(1+(_xlfn.NORM.INV(RAND(),Inputs!$D$39,Inputs!$C$39)))-'Year Schedule'!$K$16+'Year Schedule'!$L$16)</f>
        <v>#VALUE!</v>
      </c>
      <c r="P423" s="0" t="e">
        <f aca="true">MAX(0,O423*(1+(_xlfn.NORM.INV(RAND(),Inputs!$D$39,Inputs!$C$39)))-'Year Schedule'!$K$17+'Year Schedule'!$L$17)</f>
        <v>#VALUE!</v>
      </c>
      <c r="Q423" s="0" t="e">
        <f aca="true">MAX(0,P423*(1+(_xlfn.NORM.INV(RAND(),Inputs!$D$39,Inputs!$C$39)))-'Year Schedule'!$K$18+'Year Schedule'!$L$18)</f>
        <v>#VALUE!</v>
      </c>
      <c r="R423" s="0" t="e">
        <f aca="true">MAX(0,Q423*(1+(_xlfn.NORM.INV(RAND(),Inputs!$D$39,Inputs!$C$39)))-'Year Schedule'!$K$19+'Year Schedule'!$L$19)</f>
        <v>#VALUE!</v>
      </c>
      <c r="S423" s="0" t="e">
        <f aca="true">MAX(0,R423*(1+(_xlfn.NORM.INV(RAND(),Inputs!$D$39,Inputs!$C$39)))-'Year Schedule'!$K$20+'Year Schedule'!$L$20)</f>
        <v>#VALUE!</v>
      </c>
      <c r="T423" s="0" t="e">
        <f aca="true">MAX(0,S423*(1+(_xlfn.NORM.INV(RAND(),Inputs!$D$39,Inputs!$C$39)))-'Year Schedule'!$K$21+'Year Schedule'!$L$21)</f>
        <v>#VALUE!</v>
      </c>
      <c r="U423" s="0" t="e">
        <f aca="true">MAX(0,T423*(1+(_xlfn.NORM.INV(RAND(),Inputs!$D$39,Inputs!$C$39)))-'Year Schedule'!$K$22+'Year Schedule'!$L$22)</f>
        <v>#VALUE!</v>
      </c>
      <c r="V423" s="0" t="e">
        <f aca="true">MAX(0,U423*(1+(_xlfn.NORM.INV(RAND(),Inputs!$D$39,Inputs!$C$39)))-'Year Schedule'!$K$23+'Year Schedule'!$L$23)</f>
        <v>#VALUE!</v>
      </c>
      <c r="W423" s="0" t="e">
        <f aca="true">MAX(0,V423*(1+(_xlfn.NORM.INV(RAND(),Inputs!$D$39,Inputs!$C$39)))-'Year Schedule'!$K$24+'Year Schedule'!$L$24)</f>
        <v>#VALUE!</v>
      </c>
      <c r="X423" s="0" t="e">
        <f aca="true">MAX(0,W423*(1+(_xlfn.NORM.INV(RAND(),Inputs!$D$39,Inputs!$C$39)))-'Year Schedule'!$K$25+'Year Schedule'!$L$25)</f>
        <v>#VALUE!</v>
      </c>
      <c r="Y423" s="0" t="e">
        <f aca="true">MAX(0,X423*(1+(_xlfn.NORM.INV(RAND(),Inputs!$D$39,Inputs!$C$39)))-'Year Schedule'!$K$26+'Year Schedule'!$L$26)</f>
        <v>#VALUE!</v>
      </c>
      <c r="Z423" s="0" t="e">
        <f aca="true">MAX(0,Y423*(1+(_xlfn.NORM.INV(RAND(),Inputs!$D$39,Inputs!$C$39)))-'Year Schedule'!$K$27+'Year Schedule'!$L$27)</f>
        <v>#VALUE!</v>
      </c>
      <c r="AA423" s="0" t="e">
        <f aca="true">MAX(0,Z423*(1+(_xlfn.NORM.INV(RAND(),Inputs!$D$39,Inputs!$C$39)))-'Year Schedule'!$K$28+'Year Schedule'!$L$28)</f>
        <v>#VALUE!</v>
      </c>
      <c r="AB423" s="0" t="e">
        <f aca="true">MAX(0,AA423*(1+(_xlfn.NORM.INV(RAND(),Inputs!$D$39,Inputs!$C$39)))-'Year Schedule'!$K$29+'Year Schedule'!$L$29)</f>
        <v>#VALUE!</v>
      </c>
      <c r="AC423" s="0" t="e">
        <f aca="true">MAX(0,AB423*(1+(_xlfn.NORM.INV(RAND(),Inputs!$D$39,Inputs!$C$39)))-'Year Schedule'!$K$30+'Year Schedule'!$L$30)</f>
        <v>#VALUE!</v>
      </c>
      <c r="AD423" s="0" t="e">
        <f aca="true">MAX(0,AC423*(1+(_xlfn.NORM.INV(RAND(),Inputs!$D$39,Inputs!$C$39)))-'Year Schedule'!$K$31+'Year Schedule'!$L$31)</f>
        <v>#VALUE!</v>
      </c>
      <c r="AE423" s="0" t="e">
        <f aca="true">MAX(0,AD423*(1+(_xlfn.NORM.INV(RAND(),Inputs!$D$39,Inputs!$C$39)))-'Year Schedule'!$K$32+'Year Schedule'!$L$32)</f>
        <v>#VALUE!</v>
      </c>
      <c r="AF423" s="0" t="e">
        <f aca="true">MAX(0,AE423*(1+(_xlfn.NORM.INV(RAND(),Inputs!$D$39,Inputs!$C$39)))-'Year Schedule'!$K$33+'Year Schedule'!$L$33)</f>
        <v>#VALUE!</v>
      </c>
      <c r="AG423" s="0" t="e">
        <f aca="true">MAX(0,AF423*(1+(_xlfn.NORM.INV(RAND(),Inputs!$D$39,Inputs!$C$39)))-'Year Schedule'!$K$34+'Year Schedule'!$L$34)</f>
        <v>#VALUE!</v>
      </c>
      <c r="AH423" s="0" t="e">
        <f aca="true">MAX(0,AG423*(1+(_xlfn.NORM.INV(RAND(),Inputs!$D$39,Inputs!$C$39)))-'Year Schedule'!$K$35+'Year Schedule'!$L$35)</f>
        <v>#VALUE!</v>
      </c>
      <c r="AI423" s="0" t="e">
        <f aca="true">MAX(0,AH423*(1+(_xlfn.NORM.INV(RAND(),Inputs!$D$39,Inputs!$C$39)))-'Year Schedule'!$K$36+'Year Schedule'!$L$36)</f>
        <v>#VALUE!</v>
      </c>
      <c r="AJ423" s="0" t="e">
        <f aca="true">MAX(0,AI423*(1+(_xlfn.NORM.INV(RAND(),Inputs!$D$39,Inputs!$C$39)))-'Year Schedule'!$K$37+'Year Schedule'!$L$37)</f>
        <v>#VALUE!</v>
      </c>
      <c r="AK423" s="0" t="e">
        <f aca="true">MAX(0,AJ423*(1+(_xlfn.NORM.INV(RAND(),Inputs!$D$39,Inputs!$C$39)))-'Year Schedule'!$K$38+'Year Schedule'!$L$38)</f>
        <v>#VALUE!</v>
      </c>
      <c r="AL423" s="0" t="e">
        <f aca="true">MAX(0,AK423*(1+(_xlfn.NORM.INV(RAND(),Inputs!$D$39,Inputs!$C$39)))-'Year Schedule'!$K$39+'Year Schedule'!$L$39)</f>
        <v>#VALUE!</v>
      </c>
      <c r="AM423" s="0" t="e">
        <f aca="true">MAX(0,AL423*(1+(_xlfn.NORM.INV(RAND(),Inputs!$D$39,Inputs!$C$39)))-'Year Schedule'!$K$40+'Year Schedule'!$L$40)</f>
        <v>#VALUE!</v>
      </c>
      <c r="AN423" s="0" t="e">
        <f aca="true">MAX(0,AM423*(1+(_xlfn.NORM.INV(RAND(),Inputs!$D$39,Inputs!$C$39)))-'Year Schedule'!$K$41+'Year Schedule'!$L$41)</f>
        <v>#VALUE!</v>
      </c>
      <c r="AO423" s="0" t="e">
        <f aca="true">MAX(0,AN423*(1+(_xlfn.NORM.INV(RAND(),Inputs!$D$39,Inputs!$C$39)))-'Year Schedule'!$K$42+'Year Schedule'!$L$42)</f>
        <v>#VALUE!</v>
      </c>
      <c r="AP423" s="0" t="e">
        <f aca="true">MAX(0,AO423*(1+(_xlfn.NORM.INV(RAND(),Inputs!$D$39,Inputs!$C$39)))-'Year Schedule'!$K$43+'Year Schedule'!$L$43)</f>
        <v>#VALUE!</v>
      </c>
      <c r="AQ423" s="0" t="e">
        <f aca="true">MAX(0,AP423*(1+(_xlfn.NORM.INV(RAND(),Inputs!$D$39,Inputs!$C$39)))-'Year Schedule'!$K$44+'Year Schedule'!$L$44)</f>
        <v>#VALUE!</v>
      </c>
      <c r="AR423" s="0" t="e">
        <f aca="true">MAX(0,AQ423*(1+(_xlfn.NORM.INV(RAND(),Inputs!$D$39,Inputs!$C$39)))-'Year Schedule'!$K$45+'Year Schedule'!$L$45)</f>
        <v>#VALUE!</v>
      </c>
      <c r="AS423" s="0" t="e">
        <f aca="true">MAX(0,AR423*(1+(_xlfn.NORM.INV(RAND(),Inputs!$D$39,Inputs!$C$39)))-'Year Schedule'!$K$46+'Year Schedule'!$L$46)</f>
        <v>#VALUE!</v>
      </c>
      <c r="AT423" s="0" t="e">
        <f aca="true">MAX(0,AS423*(1+(_xlfn.NORM.INV(RAND(),Inputs!$D$39,Inputs!$C$39)))-'Year Schedule'!$K$47+'Year Schedule'!$L$47)</f>
        <v>#VALUE!</v>
      </c>
      <c r="AU423" s="0" t="e">
        <f aca="true">MAX(0,AT423*(1+(_xlfn.NORM.INV(RAND(),Inputs!$D$39,Inputs!$C$39)))-'Year Schedule'!$K$48+'Year Schedule'!$L$48)</f>
        <v>#VALUE!</v>
      </c>
      <c r="AV423" s="0" t="e">
        <f aca="true">MAX(0,AU423*(1+(_xlfn.NORM.INV(RAND(),Inputs!$D$39,Inputs!$C$39)))-'Year Schedule'!$K$49+'Year Schedule'!$L$49)</f>
        <v>#VALUE!</v>
      </c>
      <c r="AW423" s="0" t="e">
        <f aca="true">MAX(0,AV423*(1+(_xlfn.NORM.INV(RAND(),Inputs!$D$39,Inputs!$C$39)))-'Year Schedule'!$K$50+'Year Schedule'!$L$50)</f>
        <v>#VALUE!</v>
      </c>
      <c r="AX423" s="0" t="e">
        <f aca="true">MAX(0,AW423*(1+(_xlfn.NORM.INV(RAND(),Inputs!$D$39,Inputs!$C$39)))-'Year Schedule'!$K$51+'Year Schedule'!$L$51)</f>
        <v>#VALUE!</v>
      </c>
      <c r="AY423" s="0" t="e">
        <f aca="true">MAX(0,AX423*(1+(_xlfn.NORM.INV(RAND(),Inputs!$D$39,Inputs!$C$39)))-'Year Schedule'!$K$52+'Year Schedule'!$L$52)</f>
        <v>#VALUE!</v>
      </c>
      <c r="AZ423" s="0" t="e">
        <f aca="true">MAX(0,AY423*(1+(_xlfn.NORM.INV(RAND(),Inputs!$D$39,Inputs!$C$39)))-'Year Schedule'!$K$53+'Year Schedule'!$L$53)</f>
        <v>#VALUE!</v>
      </c>
      <c r="BA423" s="0" t="e">
        <f aca="false">INDEX(C423:AZ423,1,Inputs!$C$6)</f>
        <v>#VALUE!</v>
      </c>
      <c r="BB423" s="0" t="n">
        <f aca="false">IFERROR(EXP(SUMPRODUCT(LN((C423:INDEX(C423:AZ423,1,Inputs!$C$6)+$C$1004:INDEX($C$1004:$AZ$1004,1,Inputs!$C$6))/B423:INDEX(B423:AY423,1,Inputs!$C$6)))/Inputs!$C$6)-1,-1)</f>
        <v>-1</v>
      </c>
    </row>
    <row r="424" customFormat="false" ht="15" hidden="false" customHeight="true" outlineLevel="0" collapsed="false">
      <c r="A424" s="0" t="n">
        <v>422</v>
      </c>
      <c r="B424" s="177" t="n">
        <f aca="false">Inputs!$C$38</f>
        <v>0</v>
      </c>
      <c r="C424" s="0" t="e">
        <f aca="true">MAX(0,B424*(1+(_xlfn.NORM.INV(RAND(),Inputs!$D$39,Inputs!$C$39)))-'Year Schedule'!$K$4+'Year Schedule'!$L$4)</f>
        <v>#VALUE!</v>
      </c>
      <c r="D424" s="0" t="e">
        <f aca="true">MAX(0,C424*(1+(_xlfn.NORM.INV(RAND(),Inputs!$D$39,Inputs!$C$39)))-'Year Schedule'!$K$5+'Year Schedule'!$L$5)</f>
        <v>#VALUE!</v>
      </c>
      <c r="E424" s="0" t="e">
        <f aca="true">MAX(0,D424*(1+(_xlfn.NORM.INV(RAND(),Inputs!$D$39,Inputs!$C$39)))-'Year Schedule'!$K$6+'Year Schedule'!$L$6)</f>
        <v>#VALUE!</v>
      </c>
      <c r="F424" s="0" t="e">
        <f aca="true">MAX(0,E424*(1+(_xlfn.NORM.INV(RAND(),Inputs!$D$39,Inputs!$C$39)))-'Year Schedule'!$K$7+'Year Schedule'!$L$7)</f>
        <v>#VALUE!</v>
      </c>
      <c r="G424" s="0" t="e">
        <f aca="true">MAX(0,F424*(1+(_xlfn.NORM.INV(RAND(),Inputs!$D$39,Inputs!$C$39)))-'Year Schedule'!$K$8+'Year Schedule'!$L$8)</f>
        <v>#VALUE!</v>
      </c>
      <c r="H424" s="0" t="e">
        <f aca="true">MAX(0,G424*(1+(_xlfn.NORM.INV(RAND(),Inputs!$D$39,Inputs!$C$39)))-'Year Schedule'!$K$9+'Year Schedule'!$L$9)</f>
        <v>#VALUE!</v>
      </c>
      <c r="I424" s="0" t="e">
        <f aca="true">MAX(0,H424*(1+(_xlfn.NORM.INV(RAND(),Inputs!$D$39,Inputs!$C$39)))-'Year Schedule'!$K$10+'Year Schedule'!$L$10)</f>
        <v>#VALUE!</v>
      </c>
      <c r="J424" s="0" t="e">
        <f aca="true">MAX(0,I424*(1+(_xlfn.NORM.INV(RAND(),Inputs!$D$39,Inputs!$C$39)))-'Year Schedule'!$K$11+'Year Schedule'!$L$11)</f>
        <v>#VALUE!</v>
      </c>
      <c r="K424" s="0" t="e">
        <f aca="true">MAX(0,J424*(1+(_xlfn.NORM.INV(RAND(),Inputs!$D$39,Inputs!$C$39)))-'Year Schedule'!$K$12+'Year Schedule'!$L$12)</f>
        <v>#VALUE!</v>
      </c>
      <c r="L424" s="0" t="e">
        <f aca="true">MAX(0,K424*(1+(_xlfn.NORM.INV(RAND(),Inputs!$D$39,Inputs!$C$39)))-'Year Schedule'!$K$13+'Year Schedule'!$L$13)</f>
        <v>#VALUE!</v>
      </c>
      <c r="M424" s="0" t="e">
        <f aca="true">MAX(0,L424*(1+(_xlfn.NORM.INV(RAND(),Inputs!$D$39,Inputs!$C$39)))-'Year Schedule'!$K$14+'Year Schedule'!$L$14)</f>
        <v>#VALUE!</v>
      </c>
      <c r="N424" s="0" t="e">
        <f aca="true">MAX(0,M424*(1+(_xlfn.NORM.INV(RAND(),Inputs!$D$39,Inputs!$C$39)))-'Year Schedule'!$K$15+'Year Schedule'!$L$15)</f>
        <v>#VALUE!</v>
      </c>
      <c r="O424" s="0" t="e">
        <f aca="true">MAX(0,N424*(1+(_xlfn.NORM.INV(RAND(),Inputs!$D$39,Inputs!$C$39)))-'Year Schedule'!$K$16+'Year Schedule'!$L$16)</f>
        <v>#VALUE!</v>
      </c>
      <c r="P424" s="0" t="e">
        <f aca="true">MAX(0,O424*(1+(_xlfn.NORM.INV(RAND(),Inputs!$D$39,Inputs!$C$39)))-'Year Schedule'!$K$17+'Year Schedule'!$L$17)</f>
        <v>#VALUE!</v>
      </c>
      <c r="Q424" s="0" t="e">
        <f aca="true">MAX(0,P424*(1+(_xlfn.NORM.INV(RAND(),Inputs!$D$39,Inputs!$C$39)))-'Year Schedule'!$K$18+'Year Schedule'!$L$18)</f>
        <v>#VALUE!</v>
      </c>
      <c r="R424" s="0" t="e">
        <f aca="true">MAX(0,Q424*(1+(_xlfn.NORM.INV(RAND(),Inputs!$D$39,Inputs!$C$39)))-'Year Schedule'!$K$19+'Year Schedule'!$L$19)</f>
        <v>#VALUE!</v>
      </c>
      <c r="S424" s="0" t="e">
        <f aca="true">MAX(0,R424*(1+(_xlfn.NORM.INV(RAND(),Inputs!$D$39,Inputs!$C$39)))-'Year Schedule'!$K$20+'Year Schedule'!$L$20)</f>
        <v>#VALUE!</v>
      </c>
      <c r="T424" s="0" t="e">
        <f aca="true">MAX(0,S424*(1+(_xlfn.NORM.INV(RAND(),Inputs!$D$39,Inputs!$C$39)))-'Year Schedule'!$K$21+'Year Schedule'!$L$21)</f>
        <v>#VALUE!</v>
      </c>
      <c r="U424" s="0" t="e">
        <f aca="true">MAX(0,T424*(1+(_xlfn.NORM.INV(RAND(),Inputs!$D$39,Inputs!$C$39)))-'Year Schedule'!$K$22+'Year Schedule'!$L$22)</f>
        <v>#VALUE!</v>
      </c>
      <c r="V424" s="0" t="e">
        <f aca="true">MAX(0,U424*(1+(_xlfn.NORM.INV(RAND(),Inputs!$D$39,Inputs!$C$39)))-'Year Schedule'!$K$23+'Year Schedule'!$L$23)</f>
        <v>#VALUE!</v>
      </c>
      <c r="W424" s="0" t="e">
        <f aca="true">MAX(0,V424*(1+(_xlfn.NORM.INV(RAND(),Inputs!$D$39,Inputs!$C$39)))-'Year Schedule'!$K$24+'Year Schedule'!$L$24)</f>
        <v>#VALUE!</v>
      </c>
      <c r="X424" s="0" t="e">
        <f aca="true">MAX(0,W424*(1+(_xlfn.NORM.INV(RAND(),Inputs!$D$39,Inputs!$C$39)))-'Year Schedule'!$K$25+'Year Schedule'!$L$25)</f>
        <v>#VALUE!</v>
      </c>
      <c r="Y424" s="0" t="e">
        <f aca="true">MAX(0,X424*(1+(_xlfn.NORM.INV(RAND(),Inputs!$D$39,Inputs!$C$39)))-'Year Schedule'!$K$26+'Year Schedule'!$L$26)</f>
        <v>#VALUE!</v>
      </c>
      <c r="Z424" s="0" t="e">
        <f aca="true">MAX(0,Y424*(1+(_xlfn.NORM.INV(RAND(),Inputs!$D$39,Inputs!$C$39)))-'Year Schedule'!$K$27+'Year Schedule'!$L$27)</f>
        <v>#VALUE!</v>
      </c>
      <c r="AA424" s="0" t="e">
        <f aca="true">MAX(0,Z424*(1+(_xlfn.NORM.INV(RAND(),Inputs!$D$39,Inputs!$C$39)))-'Year Schedule'!$K$28+'Year Schedule'!$L$28)</f>
        <v>#VALUE!</v>
      </c>
      <c r="AB424" s="0" t="e">
        <f aca="true">MAX(0,AA424*(1+(_xlfn.NORM.INV(RAND(),Inputs!$D$39,Inputs!$C$39)))-'Year Schedule'!$K$29+'Year Schedule'!$L$29)</f>
        <v>#VALUE!</v>
      </c>
      <c r="AC424" s="0" t="e">
        <f aca="true">MAX(0,AB424*(1+(_xlfn.NORM.INV(RAND(),Inputs!$D$39,Inputs!$C$39)))-'Year Schedule'!$K$30+'Year Schedule'!$L$30)</f>
        <v>#VALUE!</v>
      </c>
      <c r="AD424" s="0" t="e">
        <f aca="true">MAX(0,AC424*(1+(_xlfn.NORM.INV(RAND(),Inputs!$D$39,Inputs!$C$39)))-'Year Schedule'!$K$31+'Year Schedule'!$L$31)</f>
        <v>#VALUE!</v>
      </c>
      <c r="AE424" s="0" t="e">
        <f aca="true">MAX(0,AD424*(1+(_xlfn.NORM.INV(RAND(),Inputs!$D$39,Inputs!$C$39)))-'Year Schedule'!$K$32+'Year Schedule'!$L$32)</f>
        <v>#VALUE!</v>
      </c>
      <c r="AF424" s="0" t="e">
        <f aca="true">MAX(0,AE424*(1+(_xlfn.NORM.INV(RAND(),Inputs!$D$39,Inputs!$C$39)))-'Year Schedule'!$K$33+'Year Schedule'!$L$33)</f>
        <v>#VALUE!</v>
      </c>
      <c r="AG424" s="0" t="e">
        <f aca="true">MAX(0,AF424*(1+(_xlfn.NORM.INV(RAND(),Inputs!$D$39,Inputs!$C$39)))-'Year Schedule'!$K$34+'Year Schedule'!$L$34)</f>
        <v>#VALUE!</v>
      </c>
      <c r="AH424" s="0" t="e">
        <f aca="true">MAX(0,AG424*(1+(_xlfn.NORM.INV(RAND(),Inputs!$D$39,Inputs!$C$39)))-'Year Schedule'!$K$35+'Year Schedule'!$L$35)</f>
        <v>#VALUE!</v>
      </c>
      <c r="AI424" s="0" t="e">
        <f aca="true">MAX(0,AH424*(1+(_xlfn.NORM.INV(RAND(),Inputs!$D$39,Inputs!$C$39)))-'Year Schedule'!$K$36+'Year Schedule'!$L$36)</f>
        <v>#VALUE!</v>
      </c>
      <c r="AJ424" s="0" t="e">
        <f aca="true">MAX(0,AI424*(1+(_xlfn.NORM.INV(RAND(),Inputs!$D$39,Inputs!$C$39)))-'Year Schedule'!$K$37+'Year Schedule'!$L$37)</f>
        <v>#VALUE!</v>
      </c>
      <c r="AK424" s="0" t="e">
        <f aca="true">MAX(0,AJ424*(1+(_xlfn.NORM.INV(RAND(),Inputs!$D$39,Inputs!$C$39)))-'Year Schedule'!$K$38+'Year Schedule'!$L$38)</f>
        <v>#VALUE!</v>
      </c>
      <c r="AL424" s="0" t="e">
        <f aca="true">MAX(0,AK424*(1+(_xlfn.NORM.INV(RAND(),Inputs!$D$39,Inputs!$C$39)))-'Year Schedule'!$K$39+'Year Schedule'!$L$39)</f>
        <v>#VALUE!</v>
      </c>
      <c r="AM424" s="0" t="e">
        <f aca="true">MAX(0,AL424*(1+(_xlfn.NORM.INV(RAND(),Inputs!$D$39,Inputs!$C$39)))-'Year Schedule'!$K$40+'Year Schedule'!$L$40)</f>
        <v>#VALUE!</v>
      </c>
      <c r="AN424" s="0" t="e">
        <f aca="true">MAX(0,AM424*(1+(_xlfn.NORM.INV(RAND(),Inputs!$D$39,Inputs!$C$39)))-'Year Schedule'!$K$41+'Year Schedule'!$L$41)</f>
        <v>#VALUE!</v>
      </c>
      <c r="AO424" s="0" t="e">
        <f aca="true">MAX(0,AN424*(1+(_xlfn.NORM.INV(RAND(),Inputs!$D$39,Inputs!$C$39)))-'Year Schedule'!$K$42+'Year Schedule'!$L$42)</f>
        <v>#VALUE!</v>
      </c>
      <c r="AP424" s="0" t="e">
        <f aca="true">MAX(0,AO424*(1+(_xlfn.NORM.INV(RAND(),Inputs!$D$39,Inputs!$C$39)))-'Year Schedule'!$K$43+'Year Schedule'!$L$43)</f>
        <v>#VALUE!</v>
      </c>
      <c r="AQ424" s="0" t="e">
        <f aca="true">MAX(0,AP424*(1+(_xlfn.NORM.INV(RAND(),Inputs!$D$39,Inputs!$C$39)))-'Year Schedule'!$K$44+'Year Schedule'!$L$44)</f>
        <v>#VALUE!</v>
      </c>
      <c r="AR424" s="0" t="e">
        <f aca="true">MAX(0,AQ424*(1+(_xlfn.NORM.INV(RAND(),Inputs!$D$39,Inputs!$C$39)))-'Year Schedule'!$K$45+'Year Schedule'!$L$45)</f>
        <v>#VALUE!</v>
      </c>
      <c r="AS424" s="0" t="e">
        <f aca="true">MAX(0,AR424*(1+(_xlfn.NORM.INV(RAND(),Inputs!$D$39,Inputs!$C$39)))-'Year Schedule'!$K$46+'Year Schedule'!$L$46)</f>
        <v>#VALUE!</v>
      </c>
      <c r="AT424" s="0" t="e">
        <f aca="true">MAX(0,AS424*(1+(_xlfn.NORM.INV(RAND(),Inputs!$D$39,Inputs!$C$39)))-'Year Schedule'!$K$47+'Year Schedule'!$L$47)</f>
        <v>#VALUE!</v>
      </c>
      <c r="AU424" s="0" t="e">
        <f aca="true">MAX(0,AT424*(1+(_xlfn.NORM.INV(RAND(),Inputs!$D$39,Inputs!$C$39)))-'Year Schedule'!$K$48+'Year Schedule'!$L$48)</f>
        <v>#VALUE!</v>
      </c>
      <c r="AV424" s="0" t="e">
        <f aca="true">MAX(0,AU424*(1+(_xlfn.NORM.INV(RAND(),Inputs!$D$39,Inputs!$C$39)))-'Year Schedule'!$K$49+'Year Schedule'!$L$49)</f>
        <v>#VALUE!</v>
      </c>
      <c r="AW424" s="0" t="e">
        <f aca="true">MAX(0,AV424*(1+(_xlfn.NORM.INV(RAND(),Inputs!$D$39,Inputs!$C$39)))-'Year Schedule'!$K$50+'Year Schedule'!$L$50)</f>
        <v>#VALUE!</v>
      </c>
      <c r="AX424" s="0" t="e">
        <f aca="true">MAX(0,AW424*(1+(_xlfn.NORM.INV(RAND(),Inputs!$D$39,Inputs!$C$39)))-'Year Schedule'!$K$51+'Year Schedule'!$L$51)</f>
        <v>#VALUE!</v>
      </c>
      <c r="AY424" s="0" t="e">
        <f aca="true">MAX(0,AX424*(1+(_xlfn.NORM.INV(RAND(),Inputs!$D$39,Inputs!$C$39)))-'Year Schedule'!$K$52+'Year Schedule'!$L$52)</f>
        <v>#VALUE!</v>
      </c>
      <c r="AZ424" s="0" t="e">
        <f aca="true">MAX(0,AY424*(1+(_xlfn.NORM.INV(RAND(),Inputs!$D$39,Inputs!$C$39)))-'Year Schedule'!$K$53+'Year Schedule'!$L$53)</f>
        <v>#VALUE!</v>
      </c>
      <c r="BA424" s="0" t="e">
        <f aca="false">INDEX(C424:AZ424,1,Inputs!$C$6)</f>
        <v>#VALUE!</v>
      </c>
      <c r="BB424" s="0" t="n">
        <f aca="false">IFERROR(EXP(SUMPRODUCT(LN((C424:INDEX(C424:AZ424,1,Inputs!$C$6)+$C$1004:INDEX($C$1004:$AZ$1004,1,Inputs!$C$6))/B424:INDEX(B424:AY424,1,Inputs!$C$6)))/Inputs!$C$6)-1,-1)</f>
        <v>-1</v>
      </c>
    </row>
    <row r="425" customFormat="false" ht="15" hidden="false" customHeight="true" outlineLevel="0" collapsed="false">
      <c r="A425" s="0" t="n">
        <v>423</v>
      </c>
      <c r="B425" s="177" t="n">
        <f aca="false">Inputs!$C$38</f>
        <v>0</v>
      </c>
      <c r="C425" s="0" t="e">
        <f aca="true">MAX(0,B425*(1+(_xlfn.NORM.INV(RAND(),Inputs!$D$39,Inputs!$C$39)))-'Year Schedule'!$K$4+'Year Schedule'!$L$4)</f>
        <v>#VALUE!</v>
      </c>
      <c r="D425" s="0" t="e">
        <f aca="true">MAX(0,C425*(1+(_xlfn.NORM.INV(RAND(),Inputs!$D$39,Inputs!$C$39)))-'Year Schedule'!$K$5+'Year Schedule'!$L$5)</f>
        <v>#VALUE!</v>
      </c>
      <c r="E425" s="0" t="e">
        <f aca="true">MAX(0,D425*(1+(_xlfn.NORM.INV(RAND(),Inputs!$D$39,Inputs!$C$39)))-'Year Schedule'!$K$6+'Year Schedule'!$L$6)</f>
        <v>#VALUE!</v>
      </c>
      <c r="F425" s="0" t="e">
        <f aca="true">MAX(0,E425*(1+(_xlfn.NORM.INV(RAND(),Inputs!$D$39,Inputs!$C$39)))-'Year Schedule'!$K$7+'Year Schedule'!$L$7)</f>
        <v>#VALUE!</v>
      </c>
      <c r="G425" s="0" t="e">
        <f aca="true">MAX(0,F425*(1+(_xlfn.NORM.INV(RAND(),Inputs!$D$39,Inputs!$C$39)))-'Year Schedule'!$K$8+'Year Schedule'!$L$8)</f>
        <v>#VALUE!</v>
      </c>
      <c r="H425" s="0" t="e">
        <f aca="true">MAX(0,G425*(1+(_xlfn.NORM.INV(RAND(),Inputs!$D$39,Inputs!$C$39)))-'Year Schedule'!$K$9+'Year Schedule'!$L$9)</f>
        <v>#VALUE!</v>
      </c>
      <c r="I425" s="0" t="e">
        <f aca="true">MAX(0,H425*(1+(_xlfn.NORM.INV(RAND(),Inputs!$D$39,Inputs!$C$39)))-'Year Schedule'!$K$10+'Year Schedule'!$L$10)</f>
        <v>#VALUE!</v>
      </c>
      <c r="J425" s="0" t="e">
        <f aca="true">MAX(0,I425*(1+(_xlfn.NORM.INV(RAND(),Inputs!$D$39,Inputs!$C$39)))-'Year Schedule'!$K$11+'Year Schedule'!$L$11)</f>
        <v>#VALUE!</v>
      </c>
      <c r="K425" s="0" t="e">
        <f aca="true">MAX(0,J425*(1+(_xlfn.NORM.INV(RAND(),Inputs!$D$39,Inputs!$C$39)))-'Year Schedule'!$K$12+'Year Schedule'!$L$12)</f>
        <v>#VALUE!</v>
      </c>
      <c r="L425" s="0" t="e">
        <f aca="true">MAX(0,K425*(1+(_xlfn.NORM.INV(RAND(),Inputs!$D$39,Inputs!$C$39)))-'Year Schedule'!$K$13+'Year Schedule'!$L$13)</f>
        <v>#VALUE!</v>
      </c>
      <c r="M425" s="0" t="e">
        <f aca="true">MAX(0,L425*(1+(_xlfn.NORM.INV(RAND(),Inputs!$D$39,Inputs!$C$39)))-'Year Schedule'!$K$14+'Year Schedule'!$L$14)</f>
        <v>#VALUE!</v>
      </c>
      <c r="N425" s="0" t="e">
        <f aca="true">MAX(0,M425*(1+(_xlfn.NORM.INV(RAND(),Inputs!$D$39,Inputs!$C$39)))-'Year Schedule'!$K$15+'Year Schedule'!$L$15)</f>
        <v>#VALUE!</v>
      </c>
      <c r="O425" s="0" t="e">
        <f aca="true">MAX(0,N425*(1+(_xlfn.NORM.INV(RAND(),Inputs!$D$39,Inputs!$C$39)))-'Year Schedule'!$K$16+'Year Schedule'!$L$16)</f>
        <v>#VALUE!</v>
      </c>
      <c r="P425" s="0" t="e">
        <f aca="true">MAX(0,O425*(1+(_xlfn.NORM.INV(RAND(),Inputs!$D$39,Inputs!$C$39)))-'Year Schedule'!$K$17+'Year Schedule'!$L$17)</f>
        <v>#VALUE!</v>
      </c>
      <c r="Q425" s="0" t="e">
        <f aca="true">MAX(0,P425*(1+(_xlfn.NORM.INV(RAND(),Inputs!$D$39,Inputs!$C$39)))-'Year Schedule'!$K$18+'Year Schedule'!$L$18)</f>
        <v>#VALUE!</v>
      </c>
      <c r="R425" s="0" t="e">
        <f aca="true">MAX(0,Q425*(1+(_xlfn.NORM.INV(RAND(),Inputs!$D$39,Inputs!$C$39)))-'Year Schedule'!$K$19+'Year Schedule'!$L$19)</f>
        <v>#VALUE!</v>
      </c>
      <c r="S425" s="0" t="e">
        <f aca="true">MAX(0,R425*(1+(_xlfn.NORM.INV(RAND(),Inputs!$D$39,Inputs!$C$39)))-'Year Schedule'!$K$20+'Year Schedule'!$L$20)</f>
        <v>#VALUE!</v>
      </c>
      <c r="T425" s="0" t="e">
        <f aca="true">MAX(0,S425*(1+(_xlfn.NORM.INV(RAND(),Inputs!$D$39,Inputs!$C$39)))-'Year Schedule'!$K$21+'Year Schedule'!$L$21)</f>
        <v>#VALUE!</v>
      </c>
      <c r="U425" s="0" t="e">
        <f aca="true">MAX(0,T425*(1+(_xlfn.NORM.INV(RAND(),Inputs!$D$39,Inputs!$C$39)))-'Year Schedule'!$K$22+'Year Schedule'!$L$22)</f>
        <v>#VALUE!</v>
      </c>
      <c r="V425" s="0" t="e">
        <f aca="true">MAX(0,U425*(1+(_xlfn.NORM.INV(RAND(),Inputs!$D$39,Inputs!$C$39)))-'Year Schedule'!$K$23+'Year Schedule'!$L$23)</f>
        <v>#VALUE!</v>
      </c>
      <c r="W425" s="0" t="e">
        <f aca="true">MAX(0,V425*(1+(_xlfn.NORM.INV(RAND(),Inputs!$D$39,Inputs!$C$39)))-'Year Schedule'!$K$24+'Year Schedule'!$L$24)</f>
        <v>#VALUE!</v>
      </c>
      <c r="X425" s="0" t="e">
        <f aca="true">MAX(0,W425*(1+(_xlfn.NORM.INV(RAND(),Inputs!$D$39,Inputs!$C$39)))-'Year Schedule'!$K$25+'Year Schedule'!$L$25)</f>
        <v>#VALUE!</v>
      </c>
      <c r="Y425" s="0" t="e">
        <f aca="true">MAX(0,X425*(1+(_xlfn.NORM.INV(RAND(),Inputs!$D$39,Inputs!$C$39)))-'Year Schedule'!$K$26+'Year Schedule'!$L$26)</f>
        <v>#VALUE!</v>
      </c>
      <c r="Z425" s="0" t="e">
        <f aca="true">MAX(0,Y425*(1+(_xlfn.NORM.INV(RAND(),Inputs!$D$39,Inputs!$C$39)))-'Year Schedule'!$K$27+'Year Schedule'!$L$27)</f>
        <v>#VALUE!</v>
      </c>
      <c r="AA425" s="0" t="e">
        <f aca="true">MAX(0,Z425*(1+(_xlfn.NORM.INV(RAND(),Inputs!$D$39,Inputs!$C$39)))-'Year Schedule'!$K$28+'Year Schedule'!$L$28)</f>
        <v>#VALUE!</v>
      </c>
      <c r="AB425" s="0" t="e">
        <f aca="true">MAX(0,AA425*(1+(_xlfn.NORM.INV(RAND(),Inputs!$D$39,Inputs!$C$39)))-'Year Schedule'!$K$29+'Year Schedule'!$L$29)</f>
        <v>#VALUE!</v>
      </c>
      <c r="AC425" s="0" t="e">
        <f aca="true">MAX(0,AB425*(1+(_xlfn.NORM.INV(RAND(),Inputs!$D$39,Inputs!$C$39)))-'Year Schedule'!$K$30+'Year Schedule'!$L$30)</f>
        <v>#VALUE!</v>
      </c>
      <c r="AD425" s="0" t="e">
        <f aca="true">MAX(0,AC425*(1+(_xlfn.NORM.INV(RAND(),Inputs!$D$39,Inputs!$C$39)))-'Year Schedule'!$K$31+'Year Schedule'!$L$31)</f>
        <v>#VALUE!</v>
      </c>
      <c r="AE425" s="0" t="e">
        <f aca="true">MAX(0,AD425*(1+(_xlfn.NORM.INV(RAND(),Inputs!$D$39,Inputs!$C$39)))-'Year Schedule'!$K$32+'Year Schedule'!$L$32)</f>
        <v>#VALUE!</v>
      </c>
      <c r="AF425" s="0" t="e">
        <f aca="true">MAX(0,AE425*(1+(_xlfn.NORM.INV(RAND(),Inputs!$D$39,Inputs!$C$39)))-'Year Schedule'!$K$33+'Year Schedule'!$L$33)</f>
        <v>#VALUE!</v>
      </c>
      <c r="AG425" s="0" t="e">
        <f aca="true">MAX(0,AF425*(1+(_xlfn.NORM.INV(RAND(),Inputs!$D$39,Inputs!$C$39)))-'Year Schedule'!$K$34+'Year Schedule'!$L$34)</f>
        <v>#VALUE!</v>
      </c>
      <c r="AH425" s="0" t="e">
        <f aca="true">MAX(0,AG425*(1+(_xlfn.NORM.INV(RAND(),Inputs!$D$39,Inputs!$C$39)))-'Year Schedule'!$K$35+'Year Schedule'!$L$35)</f>
        <v>#VALUE!</v>
      </c>
      <c r="AI425" s="0" t="e">
        <f aca="true">MAX(0,AH425*(1+(_xlfn.NORM.INV(RAND(),Inputs!$D$39,Inputs!$C$39)))-'Year Schedule'!$K$36+'Year Schedule'!$L$36)</f>
        <v>#VALUE!</v>
      </c>
      <c r="AJ425" s="0" t="e">
        <f aca="true">MAX(0,AI425*(1+(_xlfn.NORM.INV(RAND(),Inputs!$D$39,Inputs!$C$39)))-'Year Schedule'!$K$37+'Year Schedule'!$L$37)</f>
        <v>#VALUE!</v>
      </c>
      <c r="AK425" s="0" t="e">
        <f aca="true">MAX(0,AJ425*(1+(_xlfn.NORM.INV(RAND(),Inputs!$D$39,Inputs!$C$39)))-'Year Schedule'!$K$38+'Year Schedule'!$L$38)</f>
        <v>#VALUE!</v>
      </c>
      <c r="AL425" s="0" t="e">
        <f aca="true">MAX(0,AK425*(1+(_xlfn.NORM.INV(RAND(),Inputs!$D$39,Inputs!$C$39)))-'Year Schedule'!$K$39+'Year Schedule'!$L$39)</f>
        <v>#VALUE!</v>
      </c>
      <c r="AM425" s="0" t="e">
        <f aca="true">MAX(0,AL425*(1+(_xlfn.NORM.INV(RAND(),Inputs!$D$39,Inputs!$C$39)))-'Year Schedule'!$K$40+'Year Schedule'!$L$40)</f>
        <v>#VALUE!</v>
      </c>
      <c r="AN425" s="0" t="e">
        <f aca="true">MAX(0,AM425*(1+(_xlfn.NORM.INV(RAND(),Inputs!$D$39,Inputs!$C$39)))-'Year Schedule'!$K$41+'Year Schedule'!$L$41)</f>
        <v>#VALUE!</v>
      </c>
      <c r="AO425" s="0" t="e">
        <f aca="true">MAX(0,AN425*(1+(_xlfn.NORM.INV(RAND(),Inputs!$D$39,Inputs!$C$39)))-'Year Schedule'!$K$42+'Year Schedule'!$L$42)</f>
        <v>#VALUE!</v>
      </c>
      <c r="AP425" s="0" t="e">
        <f aca="true">MAX(0,AO425*(1+(_xlfn.NORM.INV(RAND(),Inputs!$D$39,Inputs!$C$39)))-'Year Schedule'!$K$43+'Year Schedule'!$L$43)</f>
        <v>#VALUE!</v>
      </c>
      <c r="AQ425" s="0" t="e">
        <f aca="true">MAX(0,AP425*(1+(_xlfn.NORM.INV(RAND(),Inputs!$D$39,Inputs!$C$39)))-'Year Schedule'!$K$44+'Year Schedule'!$L$44)</f>
        <v>#VALUE!</v>
      </c>
      <c r="AR425" s="0" t="e">
        <f aca="true">MAX(0,AQ425*(1+(_xlfn.NORM.INV(RAND(),Inputs!$D$39,Inputs!$C$39)))-'Year Schedule'!$K$45+'Year Schedule'!$L$45)</f>
        <v>#VALUE!</v>
      </c>
      <c r="AS425" s="0" t="e">
        <f aca="true">MAX(0,AR425*(1+(_xlfn.NORM.INV(RAND(),Inputs!$D$39,Inputs!$C$39)))-'Year Schedule'!$K$46+'Year Schedule'!$L$46)</f>
        <v>#VALUE!</v>
      </c>
      <c r="AT425" s="0" t="e">
        <f aca="true">MAX(0,AS425*(1+(_xlfn.NORM.INV(RAND(),Inputs!$D$39,Inputs!$C$39)))-'Year Schedule'!$K$47+'Year Schedule'!$L$47)</f>
        <v>#VALUE!</v>
      </c>
      <c r="AU425" s="0" t="e">
        <f aca="true">MAX(0,AT425*(1+(_xlfn.NORM.INV(RAND(),Inputs!$D$39,Inputs!$C$39)))-'Year Schedule'!$K$48+'Year Schedule'!$L$48)</f>
        <v>#VALUE!</v>
      </c>
      <c r="AV425" s="0" t="e">
        <f aca="true">MAX(0,AU425*(1+(_xlfn.NORM.INV(RAND(),Inputs!$D$39,Inputs!$C$39)))-'Year Schedule'!$K$49+'Year Schedule'!$L$49)</f>
        <v>#VALUE!</v>
      </c>
      <c r="AW425" s="0" t="e">
        <f aca="true">MAX(0,AV425*(1+(_xlfn.NORM.INV(RAND(),Inputs!$D$39,Inputs!$C$39)))-'Year Schedule'!$K$50+'Year Schedule'!$L$50)</f>
        <v>#VALUE!</v>
      </c>
      <c r="AX425" s="0" t="e">
        <f aca="true">MAX(0,AW425*(1+(_xlfn.NORM.INV(RAND(),Inputs!$D$39,Inputs!$C$39)))-'Year Schedule'!$K$51+'Year Schedule'!$L$51)</f>
        <v>#VALUE!</v>
      </c>
      <c r="AY425" s="0" t="e">
        <f aca="true">MAX(0,AX425*(1+(_xlfn.NORM.INV(RAND(),Inputs!$D$39,Inputs!$C$39)))-'Year Schedule'!$K$52+'Year Schedule'!$L$52)</f>
        <v>#VALUE!</v>
      </c>
      <c r="AZ425" s="0" t="e">
        <f aca="true">MAX(0,AY425*(1+(_xlfn.NORM.INV(RAND(),Inputs!$D$39,Inputs!$C$39)))-'Year Schedule'!$K$53+'Year Schedule'!$L$53)</f>
        <v>#VALUE!</v>
      </c>
      <c r="BA425" s="0" t="e">
        <f aca="false">INDEX(C425:AZ425,1,Inputs!$C$6)</f>
        <v>#VALUE!</v>
      </c>
      <c r="BB425" s="0" t="n">
        <f aca="false">IFERROR(EXP(SUMPRODUCT(LN((C425:INDEX(C425:AZ425,1,Inputs!$C$6)+$C$1004:INDEX($C$1004:$AZ$1004,1,Inputs!$C$6))/B425:INDEX(B425:AY425,1,Inputs!$C$6)))/Inputs!$C$6)-1,-1)</f>
        <v>-1</v>
      </c>
    </row>
    <row r="426" customFormat="false" ht="15" hidden="false" customHeight="true" outlineLevel="0" collapsed="false">
      <c r="A426" s="0" t="n">
        <v>424</v>
      </c>
      <c r="B426" s="177" t="n">
        <f aca="false">Inputs!$C$38</f>
        <v>0</v>
      </c>
      <c r="C426" s="0" t="e">
        <f aca="true">MAX(0,B426*(1+(_xlfn.NORM.INV(RAND(),Inputs!$D$39,Inputs!$C$39)))-'Year Schedule'!$K$4+'Year Schedule'!$L$4)</f>
        <v>#VALUE!</v>
      </c>
      <c r="D426" s="0" t="e">
        <f aca="true">MAX(0,C426*(1+(_xlfn.NORM.INV(RAND(),Inputs!$D$39,Inputs!$C$39)))-'Year Schedule'!$K$5+'Year Schedule'!$L$5)</f>
        <v>#VALUE!</v>
      </c>
      <c r="E426" s="0" t="e">
        <f aca="true">MAX(0,D426*(1+(_xlfn.NORM.INV(RAND(),Inputs!$D$39,Inputs!$C$39)))-'Year Schedule'!$K$6+'Year Schedule'!$L$6)</f>
        <v>#VALUE!</v>
      </c>
      <c r="F426" s="0" t="e">
        <f aca="true">MAX(0,E426*(1+(_xlfn.NORM.INV(RAND(),Inputs!$D$39,Inputs!$C$39)))-'Year Schedule'!$K$7+'Year Schedule'!$L$7)</f>
        <v>#VALUE!</v>
      </c>
      <c r="G426" s="0" t="e">
        <f aca="true">MAX(0,F426*(1+(_xlfn.NORM.INV(RAND(),Inputs!$D$39,Inputs!$C$39)))-'Year Schedule'!$K$8+'Year Schedule'!$L$8)</f>
        <v>#VALUE!</v>
      </c>
      <c r="H426" s="0" t="e">
        <f aca="true">MAX(0,G426*(1+(_xlfn.NORM.INV(RAND(),Inputs!$D$39,Inputs!$C$39)))-'Year Schedule'!$K$9+'Year Schedule'!$L$9)</f>
        <v>#VALUE!</v>
      </c>
      <c r="I426" s="0" t="e">
        <f aca="true">MAX(0,H426*(1+(_xlfn.NORM.INV(RAND(),Inputs!$D$39,Inputs!$C$39)))-'Year Schedule'!$K$10+'Year Schedule'!$L$10)</f>
        <v>#VALUE!</v>
      </c>
      <c r="J426" s="0" t="e">
        <f aca="true">MAX(0,I426*(1+(_xlfn.NORM.INV(RAND(),Inputs!$D$39,Inputs!$C$39)))-'Year Schedule'!$K$11+'Year Schedule'!$L$11)</f>
        <v>#VALUE!</v>
      </c>
      <c r="K426" s="0" t="e">
        <f aca="true">MAX(0,J426*(1+(_xlfn.NORM.INV(RAND(),Inputs!$D$39,Inputs!$C$39)))-'Year Schedule'!$K$12+'Year Schedule'!$L$12)</f>
        <v>#VALUE!</v>
      </c>
      <c r="L426" s="0" t="e">
        <f aca="true">MAX(0,K426*(1+(_xlfn.NORM.INV(RAND(),Inputs!$D$39,Inputs!$C$39)))-'Year Schedule'!$K$13+'Year Schedule'!$L$13)</f>
        <v>#VALUE!</v>
      </c>
      <c r="M426" s="0" t="e">
        <f aca="true">MAX(0,L426*(1+(_xlfn.NORM.INV(RAND(),Inputs!$D$39,Inputs!$C$39)))-'Year Schedule'!$K$14+'Year Schedule'!$L$14)</f>
        <v>#VALUE!</v>
      </c>
      <c r="N426" s="0" t="e">
        <f aca="true">MAX(0,M426*(1+(_xlfn.NORM.INV(RAND(),Inputs!$D$39,Inputs!$C$39)))-'Year Schedule'!$K$15+'Year Schedule'!$L$15)</f>
        <v>#VALUE!</v>
      </c>
      <c r="O426" s="0" t="e">
        <f aca="true">MAX(0,N426*(1+(_xlfn.NORM.INV(RAND(),Inputs!$D$39,Inputs!$C$39)))-'Year Schedule'!$K$16+'Year Schedule'!$L$16)</f>
        <v>#VALUE!</v>
      </c>
      <c r="P426" s="0" t="e">
        <f aca="true">MAX(0,O426*(1+(_xlfn.NORM.INV(RAND(),Inputs!$D$39,Inputs!$C$39)))-'Year Schedule'!$K$17+'Year Schedule'!$L$17)</f>
        <v>#VALUE!</v>
      </c>
      <c r="Q426" s="0" t="e">
        <f aca="true">MAX(0,P426*(1+(_xlfn.NORM.INV(RAND(),Inputs!$D$39,Inputs!$C$39)))-'Year Schedule'!$K$18+'Year Schedule'!$L$18)</f>
        <v>#VALUE!</v>
      </c>
      <c r="R426" s="0" t="e">
        <f aca="true">MAX(0,Q426*(1+(_xlfn.NORM.INV(RAND(),Inputs!$D$39,Inputs!$C$39)))-'Year Schedule'!$K$19+'Year Schedule'!$L$19)</f>
        <v>#VALUE!</v>
      </c>
      <c r="S426" s="0" t="e">
        <f aca="true">MAX(0,R426*(1+(_xlfn.NORM.INV(RAND(),Inputs!$D$39,Inputs!$C$39)))-'Year Schedule'!$K$20+'Year Schedule'!$L$20)</f>
        <v>#VALUE!</v>
      </c>
      <c r="T426" s="0" t="e">
        <f aca="true">MAX(0,S426*(1+(_xlfn.NORM.INV(RAND(),Inputs!$D$39,Inputs!$C$39)))-'Year Schedule'!$K$21+'Year Schedule'!$L$21)</f>
        <v>#VALUE!</v>
      </c>
      <c r="U426" s="0" t="e">
        <f aca="true">MAX(0,T426*(1+(_xlfn.NORM.INV(RAND(),Inputs!$D$39,Inputs!$C$39)))-'Year Schedule'!$K$22+'Year Schedule'!$L$22)</f>
        <v>#VALUE!</v>
      </c>
      <c r="V426" s="0" t="e">
        <f aca="true">MAX(0,U426*(1+(_xlfn.NORM.INV(RAND(),Inputs!$D$39,Inputs!$C$39)))-'Year Schedule'!$K$23+'Year Schedule'!$L$23)</f>
        <v>#VALUE!</v>
      </c>
      <c r="W426" s="0" t="e">
        <f aca="true">MAX(0,V426*(1+(_xlfn.NORM.INV(RAND(),Inputs!$D$39,Inputs!$C$39)))-'Year Schedule'!$K$24+'Year Schedule'!$L$24)</f>
        <v>#VALUE!</v>
      </c>
      <c r="X426" s="0" t="e">
        <f aca="true">MAX(0,W426*(1+(_xlfn.NORM.INV(RAND(),Inputs!$D$39,Inputs!$C$39)))-'Year Schedule'!$K$25+'Year Schedule'!$L$25)</f>
        <v>#VALUE!</v>
      </c>
      <c r="Y426" s="0" t="e">
        <f aca="true">MAX(0,X426*(1+(_xlfn.NORM.INV(RAND(),Inputs!$D$39,Inputs!$C$39)))-'Year Schedule'!$K$26+'Year Schedule'!$L$26)</f>
        <v>#VALUE!</v>
      </c>
      <c r="Z426" s="0" t="e">
        <f aca="true">MAX(0,Y426*(1+(_xlfn.NORM.INV(RAND(),Inputs!$D$39,Inputs!$C$39)))-'Year Schedule'!$K$27+'Year Schedule'!$L$27)</f>
        <v>#VALUE!</v>
      </c>
      <c r="AA426" s="0" t="e">
        <f aca="true">MAX(0,Z426*(1+(_xlfn.NORM.INV(RAND(),Inputs!$D$39,Inputs!$C$39)))-'Year Schedule'!$K$28+'Year Schedule'!$L$28)</f>
        <v>#VALUE!</v>
      </c>
      <c r="AB426" s="0" t="e">
        <f aca="true">MAX(0,AA426*(1+(_xlfn.NORM.INV(RAND(),Inputs!$D$39,Inputs!$C$39)))-'Year Schedule'!$K$29+'Year Schedule'!$L$29)</f>
        <v>#VALUE!</v>
      </c>
      <c r="AC426" s="0" t="e">
        <f aca="true">MAX(0,AB426*(1+(_xlfn.NORM.INV(RAND(),Inputs!$D$39,Inputs!$C$39)))-'Year Schedule'!$K$30+'Year Schedule'!$L$30)</f>
        <v>#VALUE!</v>
      </c>
      <c r="AD426" s="0" t="e">
        <f aca="true">MAX(0,AC426*(1+(_xlfn.NORM.INV(RAND(),Inputs!$D$39,Inputs!$C$39)))-'Year Schedule'!$K$31+'Year Schedule'!$L$31)</f>
        <v>#VALUE!</v>
      </c>
      <c r="AE426" s="0" t="e">
        <f aca="true">MAX(0,AD426*(1+(_xlfn.NORM.INV(RAND(),Inputs!$D$39,Inputs!$C$39)))-'Year Schedule'!$K$32+'Year Schedule'!$L$32)</f>
        <v>#VALUE!</v>
      </c>
      <c r="AF426" s="0" t="e">
        <f aca="true">MAX(0,AE426*(1+(_xlfn.NORM.INV(RAND(),Inputs!$D$39,Inputs!$C$39)))-'Year Schedule'!$K$33+'Year Schedule'!$L$33)</f>
        <v>#VALUE!</v>
      </c>
      <c r="AG426" s="0" t="e">
        <f aca="true">MAX(0,AF426*(1+(_xlfn.NORM.INV(RAND(),Inputs!$D$39,Inputs!$C$39)))-'Year Schedule'!$K$34+'Year Schedule'!$L$34)</f>
        <v>#VALUE!</v>
      </c>
      <c r="AH426" s="0" t="e">
        <f aca="true">MAX(0,AG426*(1+(_xlfn.NORM.INV(RAND(),Inputs!$D$39,Inputs!$C$39)))-'Year Schedule'!$K$35+'Year Schedule'!$L$35)</f>
        <v>#VALUE!</v>
      </c>
      <c r="AI426" s="0" t="e">
        <f aca="true">MAX(0,AH426*(1+(_xlfn.NORM.INV(RAND(),Inputs!$D$39,Inputs!$C$39)))-'Year Schedule'!$K$36+'Year Schedule'!$L$36)</f>
        <v>#VALUE!</v>
      </c>
      <c r="AJ426" s="0" t="e">
        <f aca="true">MAX(0,AI426*(1+(_xlfn.NORM.INV(RAND(),Inputs!$D$39,Inputs!$C$39)))-'Year Schedule'!$K$37+'Year Schedule'!$L$37)</f>
        <v>#VALUE!</v>
      </c>
      <c r="AK426" s="0" t="e">
        <f aca="true">MAX(0,AJ426*(1+(_xlfn.NORM.INV(RAND(),Inputs!$D$39,Inputs!$C$39)))-'Year Schedule'!$K$38+'Year Schedule'!$L$38)</f>
        <v>#VALUE!</v>
      </c>
      <c r="AL426" s="0" t="e">
        <f aca="true">MAX(0,AK426*(1+(_xlfn.NORM.INV(RAND(),Inputs!$D$39,Inputs!$C$39)))-'Year Schedule'!$K$39+'Year Schedule'!$L$39)</f>
        <v>#VALUE!</v>
      </c>
      <c r="AM426" s="0" t="e">
        <f aca="true">MAX(0,AL426*(1+(_xlfn.NORM.INV(RAND(),Inputs!$D$39,Inputs!$C$39)))-'Year Schedule'!$K$40+'Year Schedule'!$L$40)</f>
        <v>#VALUE!</v>
      </c>
      <c r="AN426" s="0" t="e">
        <f aca="true">MAX(0,AM426*(1+(_xlfn.NORM.INV(RAND(),Inputs!$D$39,Inputs!$C$39)))-'Year Schedule'!$K$41+'Year Schedule'!$L$41)</f>
        <v>#VALUE!</v>
      </c>
      <c r="AO426" s="0" t="e">
        <f aca="true">MAX(0,AN426*(1+(_xlfn.NORM.INV(RAND(),Inputs!$D$39,Inputs!$C$39)))-'Year Schedule'!$K$42+'Year Schedule'!$L$42)</f>
        <v>#VALUE!</v>
      </c>
      <c r="AP426" s="0" t="e">
        <f aca="true">MAX(0,AO426*(1+(_xlfn.NORM.INV(RAND(),Inputs!$D$39,Inputs!$C$39)))-'Year Schedule'!$K$43+'Year Schedule'!$L$43)</f>
        <v>#VALUE!</v>
      </c>
      <c r="AQ426" s="0" t="e">
        <f aca="true">MAX(0,AP426*(1+(_xlfn.NORM.INV(RAND(),Inputs!$D$39,Inputs!$C$39)))-'Year Schedule'!$K$44+'Year Schedule'!$L$44)</f>
        <v>#VALUE!</v>
      </c>
      <c r="AR426" s="0" t="e">
        <f aca="true">MAX(0,AQ426*(1+(_xlfn.NORM.INV(RAND(),Inputs!$D$39,Inputs!$C$39)))-'Year Schedule'!$K$45+'Year Schedule'!$L$45)</f>
        <v>#VALUE!</v>
      </c>
      <c r="AS426" s="0" t="e">
        <f aca="true">MAX(0,AR426*(1+(_xlfn.NORM.INV(RAND(),Inputs!$D$39,Inputs!$C$39)))-'Year Schedule'!$K$46+'Year Schedule'!$L$46)</f>
        <v>#VALUE!</v>
      </c>
      <c r="AT426" s="0" t="e">
        <f aca="true">MAX(0,AS426*(1+(_xlfn.NORM.INV(RAND(),Inputs!$D$39,Inputs!$C$39)))-'Year Schedule'!$K$47+'Year Schedule'!$L$47)</f>
        <v>#VALUE!</v>
      </c>
      <c r="AU426" s="0" t="e">
        <f aca="true">MAX(0,AT426*(1+(_xlfn.NORM.INV(RAND(),Inputs!$D$39,Inputs!$C$39)))-'Year Schedule'!$K$48+'Year Schedule'!$L$48)</f>
        <v>#VALUE!</v>
      </c>
      <c r="AV426" s="0" t="e">
        <f aca="true">MAX(0,AU426*(1+(_xlfn.NORM.INV(RAND(),Inputs!$D$39,Inputs!$C$39)))-'Year Schedule'!$K$49+'Year Schedule'!$L$49)</f>
        <v>#VALUE!</v>
      </c>
      <c r="AW426" s="0" t="e">
        <f aca="true">MAX(0,AV426*(1+(_xlfn.NORM.INV(RAND(),Inputs!$D$39,Inputs!$C$39)))-'Year Schedule'!$K$50+'Year Schedule'!$L$50)</f>
        <v>#VALUE!</v>
      </c>
      <c r="AX426" s="0" t="e">
        <f aca="true">MAX(0,AW426*(1+(_xlfn.NORM.INV(RAND(),Inputs!$D$39,Inputs!$C$39)))-'Year Schedule'!$K$51+'Year Schedule'!$L$51)</f>
        <v>#VALUE!</v>
      </c>
      <c r="AY426" s="0" t="e">
        <f aca="true">MAX(0,AX426*(1+(_xlfn.NORM.INV(RAND(),Inputs!$D$39,Inputs!$C$39)))-'Year Schedule'!$K$52+'Year Schedule'!$L$52)</f>
        <v>#VALUE!</v>
      </c>
      <c r="AZ426" s="0" t="e">
        <f aca="true">MAX(0,AY426*(1+(_xlfn.NORM.INV(RAND(),Inputs!$D$39,Inputs!$C$39)))-'Year Schedule'!$K$53+'Year Schedule'!$L$53)</f>
        <v>#VALUE!</v>
      </c>
      <c r="BA426" s="0" t="e">
        <f aca="false">INDEX(C426:AZ426,1,Inputs!$C$6)</f>
        <v>#VALUE!</v>
      </c>
      <c r="BB426" s="0" t="n">
        <f aca="false">IFERROR(EXP(SUMPRODUCT(LN((C426:INDEX(C426:AZ426,1,Inputs!$C$6)+$C$1004:INDEX($C$1004:$AZ$1004,1,Inputs!$C$6))/B426:INDEX(B426:AY426,1,Inputs!$C$6)))/Inputs!$C$6)-1,-1)</f>
        <v>-1</v>
      </c>
    </row>
    <row r="427" customFormat="false" ht="15" hidden="false" customHeight="true" outlineLevel="0" collapsed="false">
      <c r="A427" s="0" t="n">
        <v>425</v>
      </c>
      <c r="B427" s="177" t="n">
        <f aca="false">Inputs!$C$38</f>
        <v>0</v>
      </c>
      <c r="C427" s="0" t="e">
        <f aca="true">MAX(0,B427*(1+(_xlfn.NORM.INV(RAND(),Inputs!$D$39,Inputs!$C$39)))-'Year Schedule'!$K$4+'Year Schedule'!$L$4)</f>
        <v>#VALUE!</v>
      </c>
      <c r="D427" s="0" t="e">
        <f aca="true">MAX(0,C427*(1+(_xlfn.NORM.INV(RAND(),Inputs!$D$39,Inputs!$C$39)))-'Year Schedule'!$K$5+'Year Schedule'!$L$5)</f>
        <v>#VALUE!</v>
      </c>
      <c r="E427" s="0" t="e">
        <f aca="true">MAX(0,D427*(1+(_xlfn.NORM.INV(RAND(),Inputs!$D$39,Inputs!$C$39)))-'Year Schedule'!$K$6+'Year Schedule'!$L$6)</f>
        <v>#VALUE!</v>
      </c>
      <c r="F427" s="0" t="e">
        <f aca="true">MAX(0,E427*(1+(_xlfn.NORM.INV(RAND(),Inputs!$D$39,Inputs!$C$39)))-'Year Schedule'!$K$7+'Year Schedule'!$L$7)</f>
        <v>#VALUE!</v>
      </c>
      <c r="G427" s="0" t="e">
        <f aca="true">MAX(0,F427*(1+(_xlfn.NORM.INV(RAND(),Inputs!$D$39,Inputs!$C$39)))-'Year Schedule'!$K$8+'Year Schedule'!$L$8)</f>
        <v>#VALUE!</v>
      </c>
      <c r="H427" s="0" t="e">
        <f aca="true">MAX(0,G427*(1+(_xlfn.NORM.INV(RAND(),Inputs!$D$39,Inputs!$C$39)))-'Year Schedule'!$K$9+'Year Schedule'!$L$9)</f>
        <v>#VALUE!</v>
      </c>
      <c r="I427" s="0" t="e">
        <f aca="true">MAX(0,H427*(1+(_xlfn.NORM.INV(RAND(),Inputs!$D$39,Inputs!$C$39)))-'Year Schedule'!$K$10+'Year Schedule'!$L$10)</f>
        <v>#VALUE!</v>
      </c>
      <c r="J427" s="0" t="e">
        <f aca="true">MAX(0,I427*(1+(_xlfn.NORM.INV(RAND(),Inputs!$D$39,Inputs!$C$39)))-'Year Schedule'!$K$11+'Year Schedule'!$L$11)</f>
        <v>#VALUE!</v>
      </c>
      <c r="K427" s="0" t="e">
        <f aca="true">MAX(0,J427*(1+(_xlfn.NORM.INV(RAND(),Inputs!$D$39,Inputs!$C$39)))-'Year Schedule'!$K$12+'Year Schedule'!$L$12)</f>
        <v>#VALUE!</v>
      </c>
      <c r="L427" s="0" t="e">
        <f aca="true">MAX(0,K427*(1+(_xlfn.NORM.INV(RAND(),Inputs!$D$39,Inputs!$C$39)))-'Year Schedule'!$K$13+'Year Schedule'!$L$13)</f>
        <v>#VALUE!</v>
      </c>
      <c r="M427" s="0" t="e">
        <f aca="true">MAX(0,L427*(1+(_xlfn.NORM.INV(RAND(),Inputs!$D$39,Inputs!$C$39)))-'Year Schedule'!$K$14+'Year Schedule'!$L$14)</f>
        <v>#VALUE!</v>
      </c>
      <c r="N427" s="0" t="e">
        <f aca="true">MAX(0,M427*(1+(_xlfn.NORM.INV(RAND(),Inputs!$D$39,Inputs!$C$39)))-'Year Schedule'!$K$15+'Year Schedule'!$L$15)</f>
        <v>#VALUE!</v>
      </c>
      <c r="O427" s="0" t="e">
        <f aca="true">MAX(0,N427*(1+(_xlfn.NORM.INV(RAND(),Inputs!$D$39,Inputs!$C$39)))-'Year Schedule'!$K$16+'Year Schedule'!$L$16)</f>
        <v>#VALUE!</v>
      </c>
      <c r="P427" s="0" t="e">
        <f aca="true">MAX(0,O427*(1+(_xlfn.NORM.INV(RAND(),Inputs!$D$39,Inputs!$C$39)))-'Year Schedule'!$K$17+'Year Schedule'!$L$17)</f>
        <v>#VALUE!</v>
      </c>
      <c r="Q427" s="0" t="e">
        <f aca="true">MAX(0,P427*(1+(_xlfn.NORM.INV(RAND(),Inputs!$D$39,Inputs!$C$39)))-'Year Schedule'!$K$18+'Year Schedule'!$L$18)</f>
        <v>#VALUE!</v>
      </c>
      <c r="R427" s="0" t="e">
        <f aca="true">MAX(0,Q427*(1+(_xlfn.NORM.INV(RAND(),Inputs!$D$39,Inputs!$C$39)))-'Year Schedule'!$K$19+'Year Schedule'!$L$19)</f>
        <v>#VALUE!</v>
      </c>
      <c r="S427" s="0" t="e">
        <f aca="true">MAX(0,R427*(1+(_xlfn.NORM.INV(RAND(),Inputs!$D$39,Inputs!$C$39)))-'Year Schedule'!$K$20+'Year Schedule'!$L$20)</f>
        <v>#VALUE!</v>
      </c>
      <c r="T427" s="0" t="e">
        <f aca="true">MAX(0,S427*(1+(_xlfn.NORM.INV(RAND(),Inputs!$D$39,Inputs!$C$39)))-'Year Schedule'!$K$21+'Year Schedule'!$L$21)</f>
        <v>#VALUE!</v>
      </c>
      <c r="U427" s="0" t="e">
        <f aca="true">MAX(0,T427*(1+(_xlfn.NORM.INV(RAND(),Inputs!$D$39,Inputs!$C$39)))-'Year Schedule'!$K$22+'Year Schedule'!$L$22)</f>
        <v>#VALUE!</v>
      </c>
      <c r="V427" s="0" t="e">
        <f aca="true">MAX(0,U427*(1+(_xlfn.NORM.INV(RAND(),Inputs!$D$39,Inputs!$C$39)))-'Year Schedule'!$K$23+'Year Schedule'!$L$23)</f>
        <v>#VALUE!</v>
      </c>
      <c r="W427" s="0" t="e">
        <f aca="true">MAX(0,V427*(1+(_xlfn.NORM.INV(RAND(),Inputs!$D$39,Inputs!$C$39)))-'Year Schedule'!$K$24+'Year Schedule'!$L$24)</f>
        <v>#VALUE!</v>
      </c>
      <c r="X427" s="0" t="e">
        <f aca="true">MAX(0,W427*(1+(_xlfn.NORM.INV(RAND(),Inputs!$D$39,Inputs!$C$39)))-'Year Schedule'!$K$25+'Year Schedule'!$L$25)</f>
        <v>#VALUE!</v>
      </c>
      <c r="Y427" s="0" t="e">
        <f aca="true">MAX(0,X427*(1+(_xlfn.NORM.INV(RAND(),Inputs!$D$39,Inputs!$C$39)))-'Year Schedule'!$K$26+'Year Schedule'!$L$26)</f>
        <v>#VALUE!</v>
      </c>
      <c r="Z427" s="0" t="e">
        <f aca="true">MAX(0,Y427*(1+(_xlfn.NORM.INV(RAND(),Inputs!$D$39,Inputs!$C$39)))-'Year Schedule'!$K$27+'Year Schedule'!$L$27)</f>
        <v>#VALUE!</v>
      </c>
      <c r="AA427" s="0" t="e">
        <f aca="true">MAX(0,Z427*(1+(_xlfn.NORM.INV(RAND(),Inputs!$D$39,Inputs!$C$39)))-'Year Schedule'!$K$28+'Year Schedule'!$L$28)</f>
        <v>#VALUE!</v>
      </c>
      <c r="AB427" s="0" t="e">
        <f aca="true">MAX(0,AA427*(1+(_xlfn.NORM.INV(RAND(),Inputs!$D$39,Inputs!$C$39)))-'Year Schedule'!$K$29+'Year Schedule'!$L$29)</f>
        <v>#VALUE!</v>
      </c>
      <c r="AC427" s="0" t="e">
        <f aca="true">MAX(0,AB427*(1+(_xlfn.NORM.INV(RAND(),Inputs!$D$39,Inputs!$C$39)))-'Year Schedule'!$K$30+'Year Schedule'!$L$30)</f>
        <v>#VALUE!</v>
      </c>
      <c r="AD427" s="0" t="e">
        <f aca="true">MAX(0,AC427*(1+(_xlfn.NORM.INV(RAND(),Inputs!$D$39,Inputs!$C$39)))-'Year Schedule'!$K$31+'Year Schedule'!$L$31)</f>
        <v>#VALUE!</v>
      </c>
      <c r="AE427" s="0" t="e">
        <f aca="true">MAX(0,AD427*(1+(_xlfn.NORM.INV(RAND(),Inputs!$D$39,Inputs!$C$39)))-'Year Schedule'!$K$32+'Year Schedule'!$L$32)</f>
        <v>#VALUE!</v>
      </c>
      <c r="AF427" s="0" t="e">
        <f aca="true">MAX(0,AE427*(1+(_xlfn.NORM.INV(RAND(),Inputs!$D$39,Inputs!$C$39)))-'Year Schedule'!$K$33+'Year Schedule'!$L$33)</f>
        <v>#VALUE!</v>
      </c>
      <c r="AG427" s="0" t="e">
        <f aca="true">MAX(0,AF427*(1+(_xlfn.NORM.INV(RAND(),Inputs!$D$39,Inputs!$C$39)))-'Year Schedule'!$K$34+'Year Schedule'!$L$34)</f>
        <v>#VALUE!</v>
      </c>
      <c r="AH427" s="0" t="e">
        <f aca="true">MAX(0,AG427*(1+(_xlfn.NORM.INV(RAND(),Inputs!$D$39,Inputs!$C$39)))-'Year Schedule'!$K$35+'Year Schedule'!$L$35)</f>
        <v>#VALUE!</v>
      </c>
      <c r="AI427" s="0" t="e">
        <f aca="true">MAX(0,AH427*(1+(_xlfn.NORM.INV(RAND(),Inputs!$D$39,Inputs!$C$39)))-'Year Schedule'!$K$36+'Year Schedule'!$L$36)</f>
        <v>#VALUE!</v>
      </c>
      <c r="AJ427" s="0" t="e">
        <f aca="true">MAX(0,AI427*(1+(_xlfn.NORM.INV(RAND(),Inputs!$D$39,Inputs!$C$39)))-'Year Schedule'!$K$37+'Year Schedule'!$L$37)</f>
        <v>#VALUE!</v>
      </c>
      <c r="AK427" s="0" t="e">
        <f aca="true">MAX(0,AJ427*(1+(_xlfn.NORM.INV(RAND(),Inputs!$D$39,Inputs!$C$39)))-'Year Schedule'!$K$38+'Year Schedule'!$L$38)</f>
        <v>#VALUE!</v>
      </c>
      <c r="AL427" s="0" t="e">
        <f aca="true">MAX(0,AK427*(1+(_xlfn.NORM.INV(RAND(),Inputs!$D$39,Inputs!$C$39)))-'Year Schedule'!$K$39+'Year Schedule'!$L$39)</f>
        <v>#VALUE!</v>
      </c>
      <c r="AM427" s="0" t="e">
        <f aca="true">MAX(0,AL427*(1+(_xlfn.NORM.INV(RAND(),Inputs!$D$39,Inputs!$C$39)))-'Year Schedule'!$K$40+'Year Schedule'!$L$40)</f>
        <v>#VALUE!</v>
      </c>
      <c r="AN427" s="0" t="e">
        <f aca="true">MAX(0,AM427*(1+(_xlfn.NORM.INV(RAND(),Inputs!$D$39,Inputs!$C$39)))-'Year Schedule'!$K$41+'Year Schedule'!$L$41)</f>
        <v>#VALUE!</v>
      </c>
      <c r="AO427" s="0" t="e">
        <f aca="true">MAX(0,AN427*(1+(_xlfn.NORM.INV(RAND(),Inputs!$D$39,Inputs!$C$39)))-'Year Schedule'!$K$42+'Year Schedule'!$L$42)</f>
        <v>#VALUE!</v>
      </c>
      <c r="AP427" s="0" t="e">
        <f aca="true">MAX(0,AO427*(1+(_xlfn.NORM.INV(RAND(),Inputs!$D$39,Inputs!$C$39)))-'Year Schedule'!$K$43+'Year Schedule'!$L$43)</f>
        <v>#VALUE!</v>
      </c>
      <c r="AQ427" s="0" t="e">
        <f aca="true">MAX(0,AP427*(1+(_xlfn.NORM.INV(RAND(),Inputs!$D$39,Inputs!$C$39)))-'Year Schedule'!$K$44+'Year Schedule'!$L$44)</f>
        <v>#VALUE!</v>
      </c>
      <c r="AR427" s="0" t="e">
        <f aca="true">MAX(0,AQ427*(1+(_xlfn.NORM.INV(RAND(),Inputs!$D$39,Inputs!$C$39)))-'Year Schedule'!$K$45+'Year Schedule'!$L$45)</f>
        <v>#VALUE!</v>
      </c>
      <c r="AS427" s="0" t="e">
        <f aca="true">MAX(0,AR427*(1+(_xlfn.NORM.INV(RAND(),Inputs!$D$39,Inputs!$C$39)))-'Year Schedule'!$K$46+'Year Schedule'!$L$46)</f>
        <v>#VALUE!</v>
      </c>
      <c r="AT427" s="0" t="e">
        <f aca="true">MAX(0,AS427*(1+(_xlfn.NORM.INV(RAND(),Inputs!$D$39,Inputs!$C$39)))-'Year Schedule'!$K$47+'Year Schedule'!$L$47)</f>
        <v>#VALUE!</v>
      </c>
      <c r="AU427" s="0" t="e">
        <f aca="true">MAX(0,AT427*(1+(_xlfn.NORM.INV(RAND(),Inputs!$D$39,Inputs!$C$39)))-'Year Schedule'!$K$48+'Year Schedule'!$L$48)</f>
        <v>#VALUE!</v>
      </c>
      <c r="AV427" s="0" t="e">
        <f aca="true">MAX(0,AU427*(1+(_xlfn.NORM.INV(RAND(),Inputs!$D$39,Inputs!$C$39)))-'Year Schedule'!$K$49+'Year Schedule'!$L$49)</f>
        <v>#VALUE!</v>
      </c>
      <c r="AW427" s="0" t="e">
        <f aca="true">MAX(0,AV427*(1+(_xlfn.NORM.INV(RAND(),Inputs!$D$39,Inputs!$C$39)))-'Year Schedule'!$K$50+'Year Schedule'!$L$50)</f>
        <v>#VALUE!</v>
      </c>
      <c r="AX427" s="0" t="e">
        <f aca="true">MAX(0,AW427*(1+(_xlfn.NORM.INV(RAND(),Inputs!$D$39,Inputs!$C$39)))-'Year Schedule'!$K$51+'Year Schedule'!$L$51)</f>
        <v>#VALUE!</v>
      </c>
      <c r="AY427" s="0" t="e">
        <f aca="true">MAX(0,AX427*(1+(_xlfn.NORM.INV(RAND(),Inputs!$D$39,Inputs!$C$39)))-'Year Schedule'!$K$52+'Year Schedule'!$L$52)</f>
        <v>#VALUE!</v>
      </c>
      <c r="AZ427" s="0" t="e">
        <f aca="true">MAX(0,AY427*(1+(_xlfn.NORM.INV(RAND(),Inputs!$D$39,Inputs!$C$39)))-'Year Schedule'!$K$53+'Year Schedule'!$L$53)</f>
        <v>#VALUE!</v>
      </c>
      <c r="BA427" s="0" t="e">
        <f aca="false">INDEX(C427:AZ427,1,Inputs!$C$6)</f>
        <v>#VALUE!</v>
      </c>
      <c r="BB427" s="0" t="n">
        <f aca="false">IFERROR(EXP(SUMPRODUCT(LN((C427:INDEX(C427:AZ427,1,Inputs!$C$6)+$C$1004:INDEX($C$1004:$AZ$1004,1,Inputs!$C$6))/B427:INDEX(B427:AY427,1,Inputs!$C$6)))/Inputs!$C$6)-1,-1)</f>
        <v>-1</v>
      </c>
    </row>
    <row r="428" customFormat="false" ht="15" hidden="false" customHeight="true" outlineLevel="0" collapsed="false">
      <c r="A428" s="0" t="n">
        <v>426</v>
      </c>
      <c r="B428" s="177" t="n">
        <f aca="false">Inputs!$C$38</f>
        <v>0</v>
      </c>
      <c r="C428" s="0" t="e">
        <f aca="true">MAX(0,B428*(1+(_xlfn.NORM.INV(RAND(),Inputs!$D$39,Inputs!$C$39)))-'Year Schedule'!$K$4+'Year Schedule'!$L$4)</f>
        <v>#VALUE!</v>
      </c>
      <c r="D428" s="0" t="e">
        <f aca="true">MAX(0,C428*(1+(_xlfn.NORM.INV(RAND(),Inputs!$D$39,Inputs!$C$39)))-'Year Schedule'!$K$5+'Year Schedule'!$L$5)</f>
        <v>#VALUE!</v>
      </c>
      <c r="E428" s="0" t="e">
        <f aca="true">MAX(0,D428*(1+(_xlfn.NORM.INV(RAND(),Inputs!$D$39,Inputs!$C$39)))-'Year Schedule'!$K$6+'Year Schedule'!$L$6)</f>
        <v>#VALUE!</v>
      </c>
      <c r="F428" s="0" t="e">
        <f aca="true">MAX(0,E428*(1+(_xlfn.NORM.INV(RAND(),Inputs!$D$39,Inputs!$C$39)))-'Year Schedule'!$K$7+'Year Schedule'!$L$7)</f>
        <v>#VALUE!</v>
      </c>
      <c r="G428" s="0" t="e">
        <f aca="true">MAX(0,F428*(1+(_xlfn.NORM.INV(RAND(),Inputs!$D$39,Inputs!$C$39)))-'Year Schedule'!$K$8+'Year Schedule'!$L$8)</f>
        <v>#VALUE!</v>
      </c>
      <c r="H428" s="0" t="e">
        <f aca="true">MAX(0,G428*(1+(_xlfn.NORM.INV(RAND(),Inputs!$D$39,Inputs!$C$39)))-'Year Schedule'!$K$9+'Year Schedule'!$L$9)</f>
        <v>#VALUE!</v>
      </c>
      <c r="I428" s="0" t="e">
        <f aca="true">MAX(0,H428*(1+(_xlfn.NORM.INV(RAND(),Inputs!$D$39,Inputs!$C$39)))-'Year Schedule'!$K$10+'Year Schedule'!$L$10)</f>
        <v>#VALUE!</v>
      </c>
      <c r="J428" s="0" t="e">
        <f aca="true">MAX(0,I428*(1+(_xlfn.NORM.INV(RAND(),Inputs!$D$39,Inputs!$C$39)))-'Year Schedule'!$K$11+'Year Schedule'!$L$11)</f>
        <v>#VALUE!</v>
      </c>
      <c r="K428" s="0" t="e">
        <f aca="true">MAX(0,J428*(1+(_xlfn.NORM.INV(RAND(),Inputs!$D$39,Inputs!$C$39)))-'Year Schedule'!$K$12+'Year Schedule'!$L$12)</f>
        <v>#VALUE!</v>
      </c>
      <c r="L428" s="0" t="e">
        <f aca="true">MAX(0,K428*(1+(_xlfn.NORM.INV(RAND(),Inputs!$D$39,Inputs!$C$39)))-'Year Schedule'!$K$13+'Year Schedule'!$L$13)</f>
        <v>#VALUE!</v>
      </c>
      <c r="M428" s="0" t="e">
        <f aca="true">MAX(0,L428*(1+(_xlfn.NORM.INV(RAND(),Inputs!$D$39,Inputs!$C$39)))-'Year Schedule'!$K$14+'Year Schedule'!$L$14)</f>
        <v>#VALUE!</v>
      </c>
      <c r="N428" s="0" t="e">
        <f aca="true">MAX(0,M428*(1+(_xlfn.NORM.INV(RAND(),Inputs!$D$39,Inputs!$C$39)))-'Year Schedule'!$K$15+'Year Schedule'!$L$15)</f>
        <v>#VALUE!</v>
      </c>
      <c r="O428" s="0" t="e">
        <f aca="true">MAX(0,N428*(1+(_xlfn.NORM.INV(RAND(),Inputs!$D$39,Inputs!$C$39)))-'Year Schedule'!$K$16+'Year Schedule'!$L$16)</f>
        <v>#VALUE!</v>
      </c>
      <c r="P428" s="0" t="e">
        <f aca="true">MAX(0,O428*(1+(_xlfn.NORM.INV(RAND(),Inputs!$D$39,Inputs!$C$39)))-'Year Schedule'!$K$17+'Year Schedule'!$L$17)</f>
        <v>#VALUE!</v>
      </c>
      <c r="Q428" s="0" t="e">
        <f aca="true">MAX(0,P428*(1+(_xlfn.NORM.INV(RAND(),Inputs!$D$39,Inputs!$C$39)))-'Year Schedule'!$K$18+'Year Schedule'!$L$18)</f>
        <v>#VALUE!</v>
      </c>
      <c r="R428" s="0" t="e">
        <f aca="true">MAX(0,Q428*(1+(_xlfn.NORM.INV(RAND(),Inputs!$D$39,Inputs!$C$39)))-'Year Schedule'!$K$19+'Year Schedule'!$L$19)</f>
        <v>#VALUE!</v>
      </c>
      <c r="S428" s="0" t="e">
        <f aca="true">MAX(0,R428*(1+(_xlfn.NORM.INV(RAND(),Inputs!$D$39,Inputs!$C$39)))-'Year Schedule'!$K$20+'Year Schedule'!$L$20)</f>
        <v>#VALUE!</v>
      </c>
      <c r="T428" s="0" t="e">
        <f aca="true">MAX(0,S428*(1+(_xlfn.NORM.INV(RAND(),Inputs!$D$39,Inputs!$C$39)))-'Year Schedule'!$K$21+'Year Schedule'!$L$21)</f>
        <v>#VALUE!</v>
      </c>
      <c r="U428" s="0" t="e">
        <f aca="true">MAX(0,T428*(1+(_xlfn.NORM.INV(RAND(),Inputs!$D$39,Inputs!$C$39)))-'Year Schedule'!$K$22+'Year Schedule'!$L$22)</f>
        <v>#VALUE!</v>
      </c>
      <c r="V428" s="0" t="e">
        <f aca="true">MAX(0,U428*(1+(_xlfn.NORM.INV(RAND(),Inputs!$D$39,Inputs!$C$39)))-'Year Schedule'!$K$23+'Year Schedule'!$L$23)</f>
        <v>#VALUE!</v>
      </c>
      <c r="W428" s="0" t="e">
        <f aca="true">MAX(0,V428*(1+(_xlfn.NORM.INV(RAND(),Inputs!$D$39,Inputs!$C$39)))-'Year Schedule'!$K$24+'Year Schedule'!$L$24)</f>
        <v>#VALUE!</v>
      </c>
      <c r="X428" s="0" t="e">
        <f aca="true">MAX(0,W428*(1+(_xlfn.NORM.INV(RAND(),Inputs!$D$39,Inputs!$C$39)))-'Year Schedule'!$K$25+'Year Schedule'!$L$25)</f>
        <v>#VALUE!</v>
      </c>
      <c r="Y428" s="0" t="e">
        <f aca="true">MAX(0,X428*(1+(_xlfn.NORM.INV(RAND(),Inputs!$D$39,Inputs!$C$39)))-'Year Schedule'!$K$26+'Year Schedule'!$L$26)</f>
        <v>#VALUE!</v>
      </c>
      <c r="Z428" s="0" t="e">
        <f aca="true">MAX(0,Y428*(1+(_xlfn.NORM.INV(RAND(),Inputs!$D$39,Inputs!$C$39)))-'Year Schedule'!$K$27+'Year Schedule'!$L$27)</f>
        <v>#VALUE!</v>
      </c>
      <c r="AA428" s="0" t="e">
        <f aca="true">MAX(0,Z428*(1+(_xlfn.NORM.INV(RAND(),Inputs!$D$39,Inputs!$C$39)))-'Year Schedule'!$K$28+'Year Schedule'!$L$28)</f>
        <v>#VALUE!</v>
      </c>
      <c r="AB428" s="0" t="e">
        <f aca="true">MAX(0,AA428*(1+(_xlfn.NORM.INV(RAND(),Inputs!$D$39,Inputs!$C$39)))-'Year Schedule'!$K$29+'Year Schedule'!$L$29)</f>
        <v>#VALUE!</v>
      </c>
      <c r="AC428" s="0" t="e">
        <f aca="true">MAX(0,AB428*(1+(_xlfn.NORM.INV(RAND(),Inputs!$D$39,Inputs!$C$39)))-'Year Schedule'!$K$30+'Year Schedule'!$L$30)</f>
        <v>#VALUE!</v>
      </c>
      <c r="AD428" s="0" t="e">
        <f aca="true">MAX(0,AC428*(1+(_xlfn.NORM.INV(RAND(),Inputs!$D$39,Inputs!$C$39)))-'Year Schedule'!$K$31+'Year Schedule'!$L$31)</f>
        <v>#VALUE!</v>
      </c>
      <c r="AE428" s="0" t="e">
        <f aca="true">MAX(0,AD428*(1+(_xlfn.NORM.INV(RAND(),Inputs!$D$39,Inputs!$C$39)))-'Year Schedule'!$K$32+'Year Schedule'!$L$32)</f>
        <v>#VALUE!</v>
      </c>
      <c r="AF428" s="0" t="e">
        <f aca="true">MAX(0,AE428*(1+(_xlfn.NORM.INV(RAND(),Inputs!$D$39,Inputs!$C$39)))-'Year Schedule'!$K$33+'Year Schedule'!$L$33)</f>
        <v>#VALUE!</v>
      </c>
      <c r="AG428" s="0" t="e">
        <f aca="true">MAX(0,AF428*(1+(_xlfn.NORM.INV(RAND(),Inputs!$D$39,Inputs!$C$39)))-'Year Schedule'!$K$34+'Year Schedule'!$L$34)</f>
        <v>#VALUE!</v>
      </c>
      <c r="AH428" s="0" t="e">
        <f aca="true">MAX(0,AG428*(1+(_xlfn.NORM.INV(RAND(),Inputs!$D$39,Inputs!$C$39)))-'Year Schedule'!$K$35+'Year Schedule'!$L$35)</f>
        <v>#VALUE!</v>
      </c>
      <c r="AI428" s="0" t="e">
        <f aca="true">MAX(0,AH428*(1+(_xlfn.NORM.INV(RAND(),Inputs!$D$39,Inputs!$C$39)))-'Year Schedule'!$K$36+'Year Schedule'!$L$36)</f>
        <v>#VALUE!</v>
      </c>
      <c r="AJ428" s="0" t="e">
        <f aca="true">MAX(0,AI428*(1+(_xlfn.NORM.INV(RAND(),Inputs!$D$39,Inputs!$C$39)))-'Year Schedule'!$K$37+'Year Schedule'!$L$37)</f>
        <v>#VALUE!</v>
      </c>
      <c r="AK428" s="0" t="e">
        <f aca="true">MAX(0,AJ428*(1+(_xlfn.NORM.INV(RAND(),Inputs!$D$39,Inputs!$C$39)))-'Year Schedule'!$K$38+'Year Schedule'!$L$38)</f>
        <v>#VALUE!</v>
      </c>
      <c r="AL428" s="0" t="e">
        <f aca="true">MAX(0,AK428*(1+(_xlfn.NORM.INV(RAND(),Inputs!$D$39,Inputs!$C$39)))-'Year Schedule'!$K$39+'Year Schedule'!$L$39)</f>
        <v>#VALUE!</v>
      </c>
      <c r="AM428" s="0" t="e">
        <f aca="true">MAX(0,AL428*(1+(_xlfn.NORM.INV(RAND(),Inputs!$D$39,Inputs!$C$39)))-'Year Schedule'!$K$40+'Year Schedule'!$L$40)</f>
        <v>#VALUE!</v>
      </c>
      <c r="AN428" s="0" t="e">
        <f aca="true">MAX(0,AM428*(1+(_xlfn.NORM.INV(RAND(),Inputs!$D$39,Inputs!$C$39)))-'Year Schedule'!$K$41+'Year Schedule'!$L$41)</f>
        <v>#VALUE!</v>
      </c>
      <c r="AO428" s="0" t="e">
        <f aca="true">MAX(0,AN428*(1+(_xlfn.NORM.INV(RAND(),Inputs!$D$39,Inputs!$C$39)))-'Year Schedule'!$K$42+'Year Schedule'!$L$42)</f>
        <v>#VALUE!</v>
      </c>
      <c r="AP428" s="0" t="e">
        <f aca="true">MAX(0,AO428*(1+(_xlfn.NORM.INV(RAND(),Inputs!$D$39,Inputs!$C$39)))-'Year Schedule'!$K$43+'Year Schedule'!$L$43)</f>
        <v>#VALUE!</v>
      </c>
      <c r="AQ428" s="0" t="e">
        <f aca="true">MAX(0,AP428*(1+(_xlfn.NORM.INV(RAND(),Inputs!$D$39,Inputs!$C$39)))-'Year Schedule'!$K$44+'Year Schedule'!$L$44)</f>
        <v>#VALUE!</v>
      </c>
      <c r="AR428" s="0" t="e">
        <f aca="true">MAX(0,AQ428*(1+(_xlfn.NORM.INV(RAND(),Inputs!$D$39,Inputs!$C$39)))-'Year Schedule'!$K$45+'Year Schedule'!$L$45)</f>
        <v>#VALUE!</v>
      </c>
      <c r="AS428" s="0" t="e">
        <f aca="true">MAX(0,AR428*(1+(_xlfn.NORM.INV(RAND(),Inputs!$D$39,Inputs!$C$39)))-'Year Schedule'!$K$46+'Year Schedule'!$L$46)</f>
        <v>#VALUE!</v>
      </c>
      <c r="AT428" s="0" t="e">
        <f aca="true">MAX(0,AS428*(1+(_xlfn.NORM.INV(RAND(),Inputs!$D$39,Inputs!$C$39)))-'Year Schedule'!$K$47+'Year Schedule'!$L$47)</f>
        <v>#VALUE!</v>
      </c>
      <c r="AU428" s="0" t="e">
        <f aca="true">MAX(0,AT428*(1+(_xlfn.NORM.INV(RAND(),Inputs!$D$39,Inputs!$C$39)))-'Year Schedule'!$K$48+'Year Schedule'!$L$48)</f>
        <v>#VALUE!</v>
      </c>
      <c r="AV428" s="0" t="e">
        <f aca="true">MAX(0,AU428*(1+(_xlfn.NORM.INV(RAND(),Inputs!$D$39,Inputs!$C$39)))-'Year Schedule'!$K$49+'Year Schedule'!$L$49)</f>
        <v>#VALUE!</v>
      </c>
      <c r="AW428" s="0" t="e">
        <f aca="true">MAX(0,AV428*(1+(_xlfn.NORM.INV(RAND(),Inputs!$D$39,Inputs!$C$39)))-'Year Schedule'!$K$50+'Year Schedule'!$L$50)</f>
        <v>#VALUE!</v>
      </c>
      <c r="AX428" s="0" t="e">
        <f aca="true">MAX(0,AW428*(1+(_xlfn.NORM.INV(RAND(),Inputs!$D$39,Inputs!$C$39)))-'Year Schedule'!$K$51+'Year Schedule'!$L$51)</f>
        <v>#VALUE!</v>
      </c>
      <c r="AY428" s="0" t="e">
        <f aca="true">MAX(0,AX428*(1+(_xlfn.NORM.INV(RAND(),Inputs!$D$39,Inputs!$C$39)))-'Year Schedule'!$K$52+'Year Schedule'!$L$52)</f>
        <v>#VALUE!</v>
      </c>
      <c r="AZ428" s="0" t="e">
        <f aca="true">MAX(0,AY428*(1+(_xlfn.NORM.INV(RAND(),Inputs!$D$39,Inputs!$C$39)))-'Year Schedule'!$K$53+'Year Schedule'!$L$53)</f>
        <v>#VALUE!</v>
      </c>
      <c r="BA428" s="0" t="e">
        <f aca="false">INDEX(C428:AZ428,1,Inputs!$C$6)</f>
        <v>#VALUE!</v>
      </c>
      <c r="BB428" s="0" t="n">
        <f aca="false">IFERROR(EXP(SUMPRODUCT(LN((C428:INDEX(C428:AZ428,1,Inputs!$C$6)+$C$1004:INDEX($C$1004:$AZ$1004,1,Inputs!$C$6))/B428:INDEX(B428:AY428,1,Inputs!$C$6)))/Inputs!$C$6)-1,-1)</f>
        <v>-1</v>
      </c>
    </row>
    <row r="429" customFormat="false" ht="15" hidden="false" customHeight="true" outlineLevel="0" collapsed="false">
      <c r="A429" s="0" t="n">
        <v>427</v>
      </c>
      <c r="B429" s="177" t="n">
        <f aca="false">Inputs!$C$38</f>
        <v>0</v>
      </c>
      <c r="C429" s="0" t="e">
        <f aca="true">MAX(0,B429*(1+(_xlfn.NORM.INV(RAND(),Inputs!$D$39,Inputs!$C$39)))-'Year Schedule'!$K$4+'Year Schedule'!$L$4)</f>
        <v>#VALUE!</v>
      </c>
      <c r="D429" s="0" t="e">
        <f aca="true">MAX(0,C429*(1+(_xlfn.NORM.INV(RAND(),Inputs!$D$39,Inputs!$C$39)))-'Year Schedule'!$K$5+'Year Schedule'!$L$5)</f>
        <v>#VALUE!</v>
      </c>
      <c r="E429" s="0" t="e">
        <f aca="true">MAX(0,D429*(1+(_xlfn.NORM.INV(RAND(),Inputs!$D$39,Inputs!$C$39)))-'Year Schedule'!$K$6+'Year Schedule'!$L$6)</f>
        <v>#VALUE!</v>
      </c>
      <c r="F429" s="0" t="e">
        <f aca="true">MAX(0,E429*(1+(_xlfn.NORM.INV(RAND(),Inputs!$D$39,Inputs!$C$39)))-'Year Schedule'!$K$7+'Year Schedule'!$L$7)</f>
        <v>#VALUE!</v>
      </c>
      <c r="G429" s="0" t="e">
        <f aca="true">MAX(0,F429*(1+(_xlfn.NORM.INV(RAND(),Inputs!$D$39,Inputs!$C$39)))-'Year Schedule'!$K$8+'Year Schedule'!$L$8)</f>
        <v>#VALUE!</v>
      </c>
      <c r="H429" s="0" t="e">
        <f aca="true">MAX(0,G429*(1+(_xlfn.NORM.INV(RAND(),Inputs!$D$39,Inputs!$C$39)))-'Year Schedule'!$K$9+'Year Schedule'!$L$9)</f>
        <v>#VALUE!</v>
      </c>
      <c r="I429" s="0" t="e">
        <f aca="true">MAX(0,H429*(1+(_xlfn.NORM.INV(RAND(),Inputs!$D$39,Inputs!$C$39)))-'Year Schedule'!$K$10+'Year Schedule'!$L$10)</f>
        <v>#VALUE!</v>
      </c>
      <c r="J429" s="0" t="e">
        <f aca="true">MAX(0,I429*(1+(_xlfn.NORM.INV(RAND(),Inputs!$D$39,Inputs!$C$39)))-'Year Schedule'!$K$11+'Year Schedule'!$L$11)</f>
        <v>#VALUE!</v>
      </c>
      <c r="K429" s="0" t="e">
        <f aca="true">MAX(0,J429*(1+(_xlfn.NORM.INV(RAND(),Inputs!$D$39,Inputs!$C$39)))-'Year Schedule'!$K$12+'Year Schedule'!$L$12)</f>
        <v>#VALUE!</v>
      </c>
      <c r="L429" s="0" t="e">
        <f aca="true">MAX(0,K429*(1+(_xlfn.NORM.INV(RAND(),Inputs!$D$39,Inputs!$C$39)))-'Year Schedule'!$K$13+'Year Schedule'!$L$13)</f>
        <v>#VALUE!</v>
      </c>
      <c r="M429" s="0" t="e">
        <f aca="true">MAX(0,L429*(1+(_xlfn.NORM.INV(RAND(),Inputs!$D$39,Inputs!$C$39)))-'Year Schedule'!$K$14+'Year Schedule'!$L$14)</f>
        <v>#VALUE!</v>
      </c>
      <c r="N429" s="0" t="e">
        <f aca="true">MAX(0,M429*(1+(_xlfn.NORM.INV(RAND(),Inputs!$D$39,Inputs!$C$39)))-'Year Schedule'!$K$15+'Year Schedule'!$L$15)</f>
        <v>#VALUE!</v>
      </c>
      <c r="O429" s="0" t="e">
        <f aca="true">MAX(0,N429*(1+(_xlfn.NORM.INV(RAND(),Inputs!$D$39,Inputs!$C$39)))-'Year Schedule'!$K$16+'Year Schedule'!$L$16)</f>
        <v>#VALUE!</v>
      </c>
      <c r="P429" s="0" t="e">
        <f aca="true">MAX(0,O429*(1+(_xlfn.NORM.INV(RAND(),Inputs!$D$39,Inputs!$C$39)))-'Year Schedule'!$K$17+'Year Schedule'!$L$17)</f>
        <v>#VALUE!</v>
      </c>
      <c r="Q429" s="0" t="e">
        <f aca="true">MAX(0,P429*(1+(_xlfn.NORM.INV(RAND(),Inputs!$D$39,Inputs!$C$39)))-'Year Schedule'!$K$18+'Year Schedule'!$L$18)</f>
        <v>#VALUE!</v>
      </c>
      <c r="R429" s="0" t="e">
        <f aca="true">MAX(0,Q429*(1+(_xlfn.NORM.INV(RAND(),Inputs!$D$39,Inputs!$C$39)))-'Year Schedule'!$K$19+'Year Schedule'!$L$19)</f>
        <v>#VALUE!</v>
      </c>
      <c r="S429" s="0" t="e">
        <f aca="true">MAX(0,R429*(1+(_xlfn.NORM.INV(RAND(),Inputs!$D$39,Inputs!$C$39)))-'Year Schedule'!$K$20+'Year Schedule'!$L$20)</f>
        <v>#VALUE!</v>
      </c>
      <c r="T429" s="0" t="e">
        <f aca="true">MAX(0,S429*(1+(_xlfn.NORM.INV(RAND(),Inputs!$D$39,Inputs!$C$39)))-'Year Schedule'!$K$21+'Year Schedule'!$L$21)</f>
        <v>#VALUE!</v>
      </c>
      <c r="U429" s="0" t="e">
        <f aca="true">MAX(0,T429*(1+(_xlfn.NORM.INV(RAND(),Inputs!$D$39,Inputs!$C$39)))-'Year Schedule'!$K$22+'Year Schedule'!$L$22)</f>
        <v>#VALUE!</v>
      </c>
      <c r="V429" s="0" t="e">
        <f aca="true">MAX(0,U429*(1+(_xlfn.NORM.INV(RAND(),Inputs!$D$39,Inputs!$C$39)))-'Year Schedule'!$K$23+'Year Schedule'!$L$23)</f>
        <v>#VALUE!</v>
      </c>
      <c r="W429" s="0" t="e">
        <f aca="true">MAX(0,V429*(1+(_xlfn.NORM.INV(RAND(),Inputs!$D$39,Inputs!$C$39)))-'Year Schedule'!$K$24+'Year Schedule'!$L$24)</f>
        <v>#VALUE!</v>
      </c>
      <c r="X429" s="0" t="e">
        <f aca="true">MAX(0,W429*(1+(_xlfn.NORM.INV(RAND(),Inputs!$D$39,Inputs!$C$39)))-'Year Schedule'!$K$25+'Year Schedule'!$L$25)</f>
        <v>#VALUE!</v>
      </c>
      <c r="Y429" s="0" t="e">
        <f aca="true">MAX(0,X429*(1+(_xlfn.NORM.INV(RAND(),Inputs!$D$39,Inputs!$C$39)))-'Year Schedule'!$K$26+'Year Schedule'!$L$26)</f>
        <v>#VALUE!</v>
      </c>
      <c r="Z429" s="0" t="e">
        <f aca="true">MAX(0,Y429*(1+(_xlfn.NORM.INV(RAND(),Inputs!$D$39,Inputs!$C$39)))-'Year Schedule'!$K$27+'Year Schedule'!$L$27)</f>
        <v>#VALUE!</v>
      </c>
      <c r="AA429" s="0" t="e">
        <f aca="true">MAX(0,Z429*(1+(_xlfn.NORM.INV(RAND(),Inputs!$D$39,Inputs!$C$39)))-'Year Schedule'!$K$28+'Year Schedule'!$L$28)</f>
        <v>#VALUE!</v>
      </c>
      <c r="AB429" s="0" t="e">
        <f aca="true">MAX(0,AA429*(1+(_xlfn.NORM.INV(RAND(),Inputs!$D$39,Inputs!$C$39)))-'Year Schedule'!$K$29+'Year Schedule'!$L$29)</f>
        <v>#VALUE!</v>
      </c>
      <c r="AC429" s="0" t="e">
        <f aca="true">MAX(0,AB429*(1+(_xlfn.NORM.INV(RAND(),Inputs!$D$39,Inputs!$C$39)))-'Year Schedule'!$K$30+'Year Schedule'!$L$30)</f>
        <v>#VALUE!</v>
      </c>
      <c r="AD429" s="0" t="e">
        <f aca="true">MAX(0,AC429*(1+(_xlfn.NORM.INV(RAND(),Inputs!$D$39,Inputs!$C$39)))-'Year Schedule'!$K$31+'Year Schedule'!$L$31)</f>
        <v>#VALUE!</v>
      </c>
      <c r="AE429" s="0" t="e">
        <f aca="true">MAX(0,AD429*(1+(_xlfn.NORM.INV(RAND(),Inputs!$D$39,Inputs!$C$39)))-'Year Schedule'!$K$32+'Year Schedule'!$L$32)</f>
        <v>#VALUE!</v>
      </c>
      <c r="AF429" s="0" t="e">
        <f aca="true">MAX(0,AE429*(1+(_xlfn.NORM.INV(RAND(),Inputs!$D$39,Inputs!$C$39)))-'Year Schedule'!$K$33+'Year Schedule'!$L$33)</f>
        <v>#VALUE!</v>
      </c>
      <c r="AG429" s="0" t="e">
        <f aca="true">MAX(0,AF429*(1+(_xlfn.NORM.INV(RAND(),Inputs!$D$39,Inputs!$C$39)))-'Year Schedule'!$K$34+'Year Schedule'!$L$34)</f>
        <v>#VALUE!</v>
      </c>
      <c r="AH429" s="0" t="e">
        <f aca="true">MAX(0,AG429*(1+(_xlfn.NORM.INV(RAND(),Inputs!$D$39,Inputs!$C$39)))-'Year Schedule'!$K$35+'Year Schedule'!$L$35)</f>
        <v>#VALUE!</v>
      </c>
      <c r="AI429" s="0" t="e">
        <f aca="true">MAX(0,AH429*(1+(_xlfn.NORM.INV(RAND(),Inputs!$D$39,Inputs!$C$39)))-'Year Schedule'!$K$36+'Year Schedule'!$L$36)</f>
        <v>#VALUE!</v>
      </c>
      <c r="AJ429" s="0" t="e">
        <f aca="true">MAX(0,AI429*(1+(_xlfn.NORM.INV(RAND(),Inputs!$D$39,Inputs!$C$39)))-'Year Schedule'!$K$37+'Year Schedule'!$L$37)</f>
        <v>#VALUE!</v>
      </c>
      <c r="AK429" s="0" t="e">
        <f aca="true">MAX(0,AJ429*(1+(_xlfn.NORM.INV(RAND(),Inputs!$D$39,Inputs!$C$39)))-'Year Schedule'!$K$38+'Year Schedule'!$L$38)</f>
        <v>#VALUE!</v>
      </c>
      <c r="AL429" s="0" t="e">
        <f aca="true">MAX(0,AK429*(1+(_xlfn.NORM.INV(RAND(),Inputs!$D$39,Inputs!$C$39)))-'Year Schedule'!$K$39+'Year Schedule'!$L$39)</f>
        <v>#VALUE!</v>
      </c>
      <c r="AM429" s="0" t="e">
        <f aca="true">MAX(0,AL429*(1+(_xlfn.NORM.INV(RAND(),Inputs!$D$39,Inputs!$C$39)))-'Year Schedule'!$K$40+'Year Schedule'!$L$40)</f>
        <v>#VALUE!</v>
      </c>
      <c r="AN429" s="0" t="e">
        <f aca="true">MAX(0,AM429*(1+(_xlfn.NORM.INV(RAND(),Inputs!$D$39,Inputs!$C$39)))-'Year Schedule'!$K$41+'Year Schedule'!$L$41)</f>
        <v>#VALUE!</v>
      </c>
      <c r="AO429" s="0" t="e">
        <f aca="true">MAX(0,AN429*(1+(_xlfn.NORM.INV(RAND(),Inputs!$D$39,Inputs!$C$39)))-'Year Schedule'!$K$42+'Year Schedule'!$L$42)</f>
        <v>#VALUE!</v>
      </c>
      <c r="AP429" s="0" t="e">
        <f aca="true">MAX(0,AO429*(1+(_xlfn.NORM.INV(RAND(),Inputs!$D$39,Inputs!$C$39)))-'Year Schedule'!$K$43+'Year Schedule'!$L$43)</f>
        <v>#VALUE!</v>
      </c>
      <c r="AQ429" s="0" t="e">
        <f aca="true">MAX(0,AP429*(1+(_xlfn.NORM.INV(RAND(),Inputs!$D$39,Inputs!$C$39)))-'Year Schedule'!$K$44+'Year Schedule'!$L$44)</f>
        <v>#VALUE!</v>
      </c>
      <c r="AR429" s="0" t="e">
        <f aca="true">MAX(0,AQ429*(1+(_xlfn.NORM.INV(RAND(),Inputs!$D$39,Inputs!$C$39)))-'Year Schedule'!$K$45+'Year Schedule'!$L$45)</f>
        <v>#VALUE!</v>
      </c>
      <c r="AS429" s="0" t="e">
        <f aca="true">MAX(0,AR429*(1+(_xlfn.NORM.INV(RAND(),Inputs!$D$39,Inputs!$C$39)))-'Year Schedule'!$K$46+'Year Schedule'!$L$46)</f>
        <v>#VALUE!</v>
      </c>
      <c r="AT429" s="0" t="e">
        <f aca="true">MAX(0,AS429*(1+(_xlfn.NORM.INV(RAND(),Inputs!$D$39,Inputs!$C$39)))-'Year Schedule'!$K$47+'Year Schedule'!$L$47)</f>
        <v>#VALUE!</v>
      </c>
      <c r="AU429" s="0" t="e">
        <f aca="true">MAX(0,AT429*(1+(_xlfn.NORM.INV(RAND(),Inputs!$D$39,Inputs!$C$39)))-'Year Schedule'!$K$48+'Year Schedule'!$L$48)</f>
        <v>#VALUE!</v>
      </c>
      <c r="AV429" s="0" t="e">
        <f aca="true">MAX(0,AU429*(1+(_xlfn.NORM.INV(RAND(),Inputs!$D$39,Inputs!$C$39)))-'Year Schedule'!$K$49+'Year Schedule'!$L$49)</f>
        <v>#VALUE!</v>
      </c>
      <c r="AW429" s="0" t="e">
        <f aca="true">MAX(0,AV429*(1+(_xlfn.NORM.INV(RAND(),Inputs!$D$39,Inputs!$C$39)))-'Year Schedule'!$K$50+'Year Schedule'!$L$50)</f>
        <v>#VALUE!</v>
      </c>
      <c r="AX429" s="0" t="e">
        <f aca="true">MAX(0,AW429*(1+(_xlfn.NORM.INV(RAND(),Inputs!$D$39,Inputs!$C$39)))-'Year Schedule'!$K$51+'Year Schedule'!$L$51)</f>
        <v>#VALUE!</v>
      </c>
      <c r="AY429" s="0" t="e">
        <f aca="true">MAX(0,AX429*(1+(_xlfn.NORM.INV(RAND(),Inputs!$D$39,Inputs!$C$39)))-'Year Schedule'!$K$52+'Year Schedule'!$L$52)</f>
        <v>#VALUE!</v>
      </c>
      <c r="AZ429" s="0" t="e">
        <f aca="true">MAX(0,AY429*(1+(_xlfn.NORM.INV(RAND(),Inputs!$D$39,Inputs!$C$39)))-'Year Schedule'!$K$53+'Year Schedule'!$L$53)</f>
        <v>#VALUE!</v>
      </c>
      <c r="BA429" s="0" t="e">
        <f aca="false">INDEX(C429:AZ429,1,Inputs!$C$6)</f>
        <v>#VALUE!</v>
      </c>
      <c r="BB429" s="0" t="n">
        <f aca="false">IFERROR(EXP(SUMPRODUCT(LN((C429:INDEX(C429:AZ429,1,Inputs!$C$6)+$C$1004:INDEX($C$1004:$AZ$1004,1,Inputs!$C$6))/B429:INDEX(B429:AY429,1,Inputs!$C$6)))/Inputs!$C$6)-1,-1)</f>
        <v>-1</v>
      </c>
    </row>
    <row r="430" customFormat="false" ht="15" hidden="false" customHeight="true" outlineLevel="0" collapsed="false">
      <c r="A430" s="0" t="n">
        <v>428</v>
      </c>
      <c r="B430" s="177" t="n">
        <f aca="false">Inputs!$C$38</f>
        <v>0</v>
      </c>
      <c r="C430" s="0" t="e">
        <f aca="true">MAX(0,B430*(1+(_xlfn.NORM.INV(RAND(),Inputs!$D$39,Inputs!$C$39)))-'Year Schedule'!$K$4+'Year Schedule'!$L$4)</f>
        <v>#VALUE!</v>
      </c>
      <c r="D430" s="0" t="e">
        <f aca="true">MAX(0,C430*(1+(_xlfn.NORM.INV(RAND(),Inputs!$D$39,Inputs!$C$39)))-'Year Schedule'!$K$5+'Year Schedule'!$L$5)</f>
        <v>#VALUE!</v>
      </c>
      <c r="E430" s="0" t="e">
        <f aca="true">MAX(0,D430*(1+(_xlfn.NORM.INV(RAND(),Inputs!$D$39,Inputs!$C$39)))-'Year Schedule'!$K$6+'Year Schedule'!$L$6)</f>
        <v>#VALUE!</v>
      </c>
      <c r="F430" s="0" t="e">
        <f aca="true">MAX(0,E430*(1+(_xlfn.NORM.INV(RAND(),Inputs!$D$39,Inputs!$C$39)))-'Year Schedule'!$K$7+'Year Schedule'!$L$7)</f>
        <v>#VALUE!</v>
      </c>
      <c r="G430" s="0" t="e">
        <f aca="true">MAX(0,F430*(1+(_xlfn.NORM.INV(RAND(),Inputs!$D$39,Inputs!$C$39)))-'Year Schedule'!$K$8+'Year Schedule'!$L$8)</f>
        <v>#VALUE!</v>
      </c>
      <c r="H430" s="0" t="e">
        <f aca="true">MAX(0,G430*(1+(_xlfn.NORM.INV(RAND(),Inputs!$D$39,Inputs!$C$39)))-'Year Schedule'!$K$9+'Year Schedule'!$L$9)</f>
        <v>#VALUE!</v>
      </c>
      <c r="I430" s="0" t="e">
        <f aca="true">MAX(0,H430*(1+(_xlfn.NORM.INV(RAND(),Inputs!$D$39,Inputs!$C$39)))-'Year Schedule'!$K$10+'Year Schedule'!$L$10)</f>
        <v>#VALUE!</v>
      </c>
      <c r="J430" s="0" t="e">
        <f aca="true">MAX(0,I430*(1+(_xlfn.NORM.INV(RAND(),Inputs!$D$39,Inputs!$C$39)))-'Year Schedule'!$K$11+'Year Schedule'!$L$11)</f>
        <v>#VALUE!</v>
      </c>
      <c r="K430" s="0" t="e">
        <f aca="true">MAX(0,J430*(1+(_xlfn.NORM.INV(RAND(),Inputs!$D$39,Inputs!$C$39)))-'Year Schedule'!$K$12+'Year Schedule'!$L$12)</f>
        <v>#VALUE!</v>
      </c>
      <c r="L430" s="0" t="e">
        <f aca="true">MAX(0,K430*(1+(_xlfn.NORM.INV(RAND(),Inputs!$D$39,Inputs!$C$39)))-'Year Schedule'!$K$13+'Year Schedule'!$L$13)</f>
        <v>#VALUE!</v>
      </c>
      <c r="M430" s="0" t="e">
        <f aca="true">MAX(0,L430*(1+(_xlfn.NORM.INV(RAND(),Inputs!$D$39,Inputs!$C$39)))-'Year Schedule'!$K$14+'Year Schedule'!$L$14)</f>
        <v>#VALUE!</v>
      </c>
      <c r="N430" s="0" t="e">
        <f aca="true">MAX(0,M430*(1+(_xlfn.NORM.INV(RAND(),Inputs!$D$39,Inputs!$C$39)))-'Year Schedule'!$K$15+'Year Schedule'!$L$15)</f>
        <v>#VALUE!</v>
      </c>
      <c r="O430" s="0" t="e">
        <f aca="true">MAX(0,N430*(1+(_xlfn.NORM.INV(RAND(),Inputs!$D$39,Inputs!$C$39)))-'Year Schedule'!$K$16+'Year Schedule'!$L$16)</f>
        <v>#VALUE!</v>
      </c>
      <c r="P430" s="0" t="e">
        <f aca="true">MAX(0,O430*(1+(_xlfn.NORM.INV(RAND(),Inputs!$D$39,Inputs!$C$39)))-'Year Schedule'!$K$17+'Year Schedule'!$L$17)</f>
        <v>#VALUE!</v>
      </c>
      <c r="Q430" s="0" t="e">
        <f aca="true">MAX(0,P430*(1+(_xlfn.NORM.INV(RAND(),Inputs!$D$39,Inputs!$C$39)))-'Year Schedule'!$K$18+'Year Schedule'!$L$18)</f>
        <v>#VALUE!</v>
      </c>
      <c r="R430" s="0" t="e">
        <f aca="true">MAX(0,Q430*(1+(_xlfn.NORM.INV(RAND(),Inputs!$D$39,Inputs!$C$39)))-'Year Schedule'!$K$19+'Year Schedule'!$L$19)</f>
        <v>#VALUE!</v>
      </c>
      <c r="S430" s="0" t="e">
        <f aca="true">MAX(0,R430*(1+(_xlfn.NORM.INV(RAND(),Inputs!$D$39,Inputs!$C$39)))-'Year Schedule'!$K$20+'Year Schedule'!$L$20)</f>
        <v>#VALUE!</v>
      </c>
      <c r="T430" s="0" t="e">
        <f aca="true">MAX(0,S430*(1+(_xlfn.NORM.INV(RAND(),Inputs!$D$39,Inputs!$C$39)))-'Year Schedule'!$K$21+'Year Schedule'!$L$21)</f>
        <v>#VALUE!</v>
      </c>
      <c r="U430" s="0" t="e">
        <f aca="true">MAX(0,T430*(1+(_xlfn.NORM.INV(RAND(),Inputs!$D$39,Inputs!$C$39)))-'Year Schedule'!$K$22+'Year Schedule'!$L$22)</f>
        <v>#VALUE!</v>
      </c>
      <c r="V430" s="0" t="e">
        <f aca="true">MAX(0,U430*(1+(_xlfn.NORM.INV(RAND(),Inputs!$D$39,Inputs!$C$39)))-'Year Schedule'!$K$23+'Year Schedule'!$L$23)</f>
        <v>#VALUE!</v>
      </c>
      <c r="W430" s="0" t="e">
        <f aca="true">MAX(0,V430*(1+(_xlfn.NORM.INV(RAND(),Inputs!$D$39,Inputs!$C$39)))-'Year Schedule'!$K$24+'Year Schedule'!$L$24)</f>
        <v>#VALUE!</v>
      </c>
      <c r="X430" s="0" t="e">
        <f aca="true">MAX(0,W430*(1+(_xlfn.NORM.INV(RAND(),Inputs!$D$39,Inputs!$C$39)))-'Year Schedule'!$K$25+'Year Schedule'!$L$25)</f>
        <v>#VALUE!</v>
      </c>
      <c r="Y430" s="0" t="e">
        <f aca="true">MAX(0,X430*(1+(_xlfn.NORM.INV(RAND(),Inputs!$D$39,Inputs!$C$39)))-'Year Schedule'!$K$26+'Year Schedule'!$L$26)</f>
        <v>#VALUE!</v>
      </c>
      <c r="Z430" s="0" t="e">
        <f aca="true">MAX(0,Y430*(1+(_xlfn.NORM.INV(RAND(),Inputs!$D$39,Inputs!$C$39)))-'Year Schedule'!$K$27+'Year Schedule'!$L$27)</f>
        <v>#VALUE!</v>
      </c>
      <c r="AA430" s="0" t="e">
        <f aca="true">MAX(0,Z430*(1+(_xlfn.NORM.INV(RAND(),Inputs!$D$39,Inputs!$C$39)))-'Year Schedule'!$K$28+'Year Schedule'!$L$28)</f>
        <v>#VALUE!</v>
      </c>
      <c r="AB430" s="0" t="e">
        <f aca="true">MAX(0,AA430*(1+(_xlfn.NORM.INV(RAND(),Inputs!$D$39,Inputs!$C$39)))-'Year Schedule'!$K$29+'Year Schedule'!$L$29)</f>
        <v>#VALUE!</v>
      </c>
      <c r="AC430" s="0" t="e">
        <f aca="true">MAX(0,AB430*(1+(_xlfn.NORM.INV(RAND(),Inputs!$D$39,Inputs!$C$39)))-'Year Schedule'!$K$30+'Year Schedule'!$L$30)</f>
        <v>#VALUE!</v>
      </c>
      <c r="AD430" s="0" t="e">
        <f aca="true">MAX(0,AC430*(1+(_xlfn.NORM.INV(RAND(),Inputs!$D$39,Inputs!$C$39)))-'Year Schedule'!$K$31+'Year Schedule'!$L$31)</f>
        <v>#VALUE!</v>
      </c>
      <c r="AE430" s="0" t="e">
        <f aca="true">MAX(0,AD430*(1+(_xlfn.NORM.INV(RAND(),Inputs!$D$39,Inputs!$C$39)))-'Year Schedule'!$K$32+'Year Schedule'!$L$32)</f>
        <v>#VALUE!</v>
      </c>
      <c r="AF430" s="0" t="e">
        <f aca="true">MAX(0,AE430*(1+(_xlfn.NORM.INV(RAND(),Inputs!$D$39,Inputs!$C$39)))-'Year Schedule'!$K$33+'Year Schedule'!$L$33)</f>
        <v>#VALUE!</v>
      </c>
      <c r="AG430" s="0" t="e">
        <f aca="true">MAX(0,AF430*(1+(_xlfn.NORM.INV(RAND(),Inputs!$D$39,Inputs!$C$39)))-'Year Schedule'!$K$34+'Year Schedule'!$L$34)</f>
        <v>#VALUE!</v>
      </c>
      <c r="AH430" s="0" t="e">
        <f aca="true">MAX(0,AG430*(1+(_xlfn.NORM.INV(RAND(),Inputs!$D$39,Inputs!$C$39)))-'Year Schedule'!$K$35+'Year Schedule'!$L$35)</f>
        <v>#VALUE!</v>
      </c>
      <c r="AI430" s="0" t="e">
        <f aca="true">MAX(0,AH430*(1+(_xlfn.NORM.INV(RAND(),Inputs!$D$39,Inputs!$C$39)))-'Year Schedule'!$K$36+'Year Schedule'!$L$36)</f>
        <v>#VALUE!</v>
      </c>
      <c r="AJ430" s="0" t="e">
        <f aca="true">MAX(0,AI430*(1+(_xlfn.NORM.INV(RAND(),Inputs!$D$39,Inputs!$C$39)))-'Year Schedule'!$K$37+'Year Schedule'!$L$37)</f>
        <v>#VALUE!</v>
      </c>
      <c r="AK430" s="0" t="e">
        <f aca="true">MAX(0,AJ430*(1+(_xlfn.NORM.INV(RAND(),Inputs!$D$39,Inputs!$C$39)))-'Year Schedule'!$K$38+'Year Schedule'!$L$38)</f>
        <v>#VALUE!</v>
      </c>
      <c r="AL430" s="0" t="e">
        <f aca="true">MAX(0,AK430*(1+(_xlfn.NORM.INV(RAND(),Inputs!$D$39,Inputs!$C$39)))-'Year Schedule'!$K$39+'Year Schedule'!$L$39)</f>
        <v>#VALUE!</v>
      </c>
      <c r="AM430" s="0" t="e">
        <f aca="true">MAX(0,AL430*(1+(_xlfn.NORM.INV(RAND(),Inputs!$D$39,Inputs!$C$39)))-'Year Schedule'!$K$40+'Year Schedule'!$L$40)</f>
        <v>#VALUE!</v>
      </c>
      <c r="AN430" s="0" t="e">
        <f aca="true">MAX(0,AM430*(1+(_xlfn.NORM.INV(RAND(),Inputs!$D$39,Inputs!$C$39)))-'Year Schedule'!$K$41+'Year Schedule'!$L$41)</f>
        <v>#VALUE!</v>
      </c>
      <c r="AO430" s="0" t="e">
        <f aca="true">MAX(0,AN430*(1+(_xlfn.NORM.INV(RAND(),Inputs!$D$39,Inputs!$C$39)))-'Year Schedule'!$K$42+'Year Schedule'!$L$42)</f>
        <v>#VALUE!</v>
      </c>
      <c r="AP430" s="0" t="e">
        <f aca="true">MAX(0,AO430*(1+(_xlfn.NORM.INV(RAND(),Inputs!$D$39,Inputs!$C$39)))-'Year Schedule'!$K$43+'Year Schedule'!$L$43)</f>
        <v>#VALUE!</v>
      </c>
      <c r="AQ430" s="0" t="e">
        <f aca="true">MAX(0,AP430*(1+(_xlfn.NORM.INV(RAND(),Inputs!$D$39,Inputs!$C$39)))-'Year Schedule'!$K$44+'Year Schedule'!$L$44)</f>
        <v>#VALUE!</v>
      </c>
      <c r="AR430" s="0" t="e">
        <f aca="true">MAX(0,AQ430*(1+(_xlfn.NORM.INV(RAND(),Inputs!$D$39,Inputs!$C$39)))-'Year Schedule'!$K$45+'Year Schedule'!$L$45)</f>
        <v>#VALUE!</v>
      </c>
      <c r="AS430" s="0" t="e">
        <f aca="true">MAX(0,AR430*(1+(_xlfn.NORM.INV(RAND(),Inputs!$D$39,Inputs!$C$39)))-'Year Schedule'!$K$46+'Year Schedule'!$L$46)</f>
        <v>#VALUE!</v>
      </c>
      <c r="AT430" s="0" t="e">
        <f aca="true">MAX(0,AS430*(1+(_xlfn.NORM.INV(RAND(),Inputs!$D$39,Inputs!$C$39)))-'Year Schedule'!$K$47+'Year Schedule'!$L$47)</f>
        <v>#VALUE!</v>
      </c>
      <c r="AU430" s="0" t="e">
        <f aca="true">MAX(0,AT430*(1+(_xlfn.NORM.INV(RAND(),Inputs!$D$39,Inputs!$C$39)))-'Year Schedule'!$K$48+'Year Schedule'!$L$48)</f>
        <v>#VALUE!</v>
      </c>
      <c r="AV430" s="0" t="e">
        <f aca="true">MAX(0,AU430*(1+(_xlfn.NORM.INV(RAND(),Inputs!$D$39,Inputs!$C$39)))-'Year Schedule'!$K$49+'Year Schedule'!$L$49)</f>
        <v>#VALUE!</v>
      </c>
      <c r="AW430" s="0" t="e">
        <f aca="true">MAX(0,AV430*(1+(_xlfn.NORM.INV(RAND(),Inputs!$D$39,Inputs!$C$39)))-'Year Schedule'!$K$50+'Year Schedule'!$L$50)</f>
        <v>#VALUE!</v>
      </c>
      <c r="AX430" s="0" t="e">
        <f aca="true">MAX(0,AW430*(1+(_xlfn.NORM.INV(RAND(),Inputs!$D$39,Inputs!$C$39)))-'Year Schedule'!$K$51+'Year Schedule'!$L$51)</f>
        <v>#VALUE!</v>
      </c>
      <c r="AY430" s="0" t="e">
        <f aca="true">MAX(0,AX430*(1+(_xlfn.NORM.INV(RAND(),Inputs!$D$39,Inputs!$C$39)))-'Year Schedule'!$K$52+'Year Schedule'!$L$52)</f>
        <v>#VALUE!</v>
      </c>
      <c r="AZ430" s="0" t="e">
        <f aca="true">MAX(0,AY430*(1+(_xlfn.NORM.INV(RAND(),Inputs!$D$39,Inputs!$C$39)))-'Year Schedule'!$K$53+'Year Schedule'!$L$53)</f>
        <v>#VALUE!</v>
      </c>
      <c r="BA430" s="0" t="e">
        <f aca="false">INDEX(C430:AZ430,1,Inputs!$C$6)</f>
        <v>#VALUE!</v>
      </c>
      <c r="BB430" s="0" t="n">
        <f aca="false">IFERROR(EXP(SUMPRODUCT(LN((C430:INDEX(C430:AZ430,1,Inputs!$C$6)+$C$1004:INDEX($C$1004:$AZ$1004,1,Inputs!$C$6))/B430:INDEX(B430:AY430,1,Inputs!$C$6)))/Inputs!$C$6)-1,-1)</f>
        <v>-1</v>
      </c>
    </row>
    <row r="431" customFormat="false" ht="15" hidden="false" customHeight="true" outlineLevel="0" collapsed="false">
      <c r="A431" s="0" t="n">
        <v>429</v>
      </c>
      <c r="B431" s="177" t="n">
        <f aca="false">Inputs!$C$38</f>
        <v>0</v>
      </c>
      <c r="C431" s="0" t="e">
        <f aca="true">MAX(0,B431*(1+(_xlfn.NORM.INV(RAND(),Inputs!$D$39,Inputs!$C$39)))-'Year Schedule'!$K$4+'Year Schedule'!$L$4)</f>
        <v>#VALUE!</v>
      </c>
      <c r="D431" s="0" t="e">
        <f aca="true">MAX(0,C431*(1+(_xlfn.NORM.INV(RAND(),Inputs!$D$39,Inputs!$C$39)))-'Year Schedule'!$K$5+'Year Schedule'!$L$5)</f>
        <v>#VALUE!</v>
      </c>
      <c r="E431" s="0" t="e">
        <f aca="true">MAX(0,D431*(1+(_xlfn.NORM.INV(RAND(),Inputs!$D$39,Inputs!$C$39)))-'Year Schedule'!$K$6+'Year Schedule'!$L$6)</f>
        <v>#VALUE!</v>
      </c>
      <c r="F431" s="0" t="e">
        <f aca="true">MAX(0,E431*(1+(_xlfn.NORM.INV(RAND(),Inputs!$D$39,Inputs!$C$39)))-'Year Schedule'!$K$7+'Year Schedule'!$L$7)</f>
        <v>#VALUE!</v>
      </c>
      <c r="G431" s="0" t="e">
        <f aca="true">MAX(0,F431*(1+(_xlfn.NORM.INV(RAND(),Inputs!$D$39,Inputs!$C$39)))-'Year Schedule'!$K$8+'Year Schedule'!$L$8)</f>
        <v>#VALUE!</v>
      </c>
      <c r="H431" s="0" t="e">
        <f aca="true">MAX(0,G431*(1+(_xlfn.NORM.INV(RAND(),Inputs!$D$39,Inputs!$C$39)))-'Year Schedule'!$K$9+'Year Schedule'!$L$9)</f>
        <v>#VALUE!</v>
      </c>
      <c r="I431" s="0" t="e">
        <f aca="true">MAX(0,H431*(1+(_xlfn.NORM.INV(RAND(),Inputs!$D$39,Inputs!$C$39)))-'Year Schedule'!$K$10+'Year Schedule'!$L$10)</f>
        <v>#VALUE!</v>
      </c>
      <c r="J431" s="0" t="e">
        <f aca="true">MAX(0,I431*(1+(_xlfn.NORM.INV(RAND(),Inputs!$D$39,Inputs!$C$39)))-'Year Schedule'!$K$11+'Year Schedule'!$L$11)</f>
        <v>#VALUE!</v>
      </c>
      <c r="K431" s="0" t="e">
        <f aca="true">MAX(0,J431*(1+(_xlfn.NORM.INV(RAND(),Inputs!$D$39,Inputs!$C$39)))-'Year Schedule'!$K$12+'Year Schedule'!$L$12)</f>
        <v>#VALUE!</v>
      </c>
      <c r="L431" s="0" t="e">
        <f aca="true">MAX(0,K431*(1+(_xlfn.NORM.INV(RAND(),Inputs!$D$39,Inputs!$C$39)))-'Year Schedule'!$K$13+'Year Schedule'!$L$13)</f>
        <v>#VALUE!</v>
      </c>
      <c r="M431" s="0" t="e">
        <f aca="true">MAX(0,L431*(1+(_xlfn.NORM.INV(RAND(),Inputs!$D$39,Inputs!$C$39)))-'Year Schedule'!$K$14+'Year Schedule'!$L$14)</f>
        <v>#VALUE!</v>
      </c>
      <c r="N431" s="0" t="e">
        <f aca="true">MAX(0,M431*(1+(_xlfn.NORM.INV(RAND(),Inputs!$D$39,Inputs!$C$39)))-'Year Schedule'!$K$15+'Year Schedule'!$L$15)</f>
        <v>#VALUE!</v>
      </c>
      <c r="O431" s="0" t="e">
        <f aca="true">MAX(0,N431*(1+(_xlfn.NORM.INV(RAND(),Inputs!$D$39,Inputs!$C$39)))-'Year Schedule'!$K$16+'Year Schedule'!$L$16)</f>
        <v>#VALUE!</v>
      </c>
      <c r="P431" s="0" t="e">
        <f aca="true">MAX(0,O431*(1+(_xlfn.NORM.INV(RAND(),Inputs!$D$39,Inputs!$C$39)))-'Year Schedule'!$K$17+'Year Schedule'!$L$17)</f>
        <v>#VALUE!</v>
      </c>
      <c r="Q431" s="0" t="e">
        <f aca="true">MAX(0,P431*(1+(_xlfn.NORM.INV(RAND(),Inputs!$D$39,Inputs!$C$39)))-'Year Schedule'!$K$18+'Year Schedule'!$L$18)</f>
        <v>#VALUE!</v>
      </c>
      <c r="R431" s="0" t="e">
        <f aca="true">MAX(0,Q431*(1+(_xlfn.NORM.INV(RAND(),Inputs!$D$39,Inputs!$C$39)))-'Year Schedule'!$K$19+'Year Schedule'!$L$19)</f>
        <v>#VALUE!</v>
      </c>
      <c r="S431" s="0" t="e">
        <f aca="true">MAX(0,R431*(1+(_xlfn.NORM.INV(RAND(),Inputs!$D$39,Inputs!$C$39)))-'Year Schedule'!$K$20+'Year Schedule'!$L$20)</f>
        <v>#VALUE!</v>
      </c>
      <c r="T431" s="0" t="e">
        <f aca="true">MAX(0,S431*(1+(_xlfn.NORM.INV(RAND(),Inputs!$D$39,Inputs!$C$39)))-'Year Schedule'!$K$21+'Year Schedule'!$L$21)</f>
        <v>#VALUE!</v>
      </c>
      <c r="U431" s="0" t="e">
        <f aca="true">MAX(0,T431*(1+(_xlfn.NORM.INV(RAND(),Inputs!$D$39,Inputs!$C$39)))-'Year Schedule'!$K$22+'Year Schedule'!$L$22)</f>
        <v>#VALUE!</v>
      </c>
      <c r="V431" s="0" t="e">
        <f aca="true">MAX(0,U431*(1+(_xlfn.NORM.INV(RAND(),Inputs!$D$39,Inputs!$C$39)))-'Year Schedule'!$K$23+'Year Schedule'!$L$23)</f>
        <v>#VALUE!</v>
      </c>
      <c r="W431" s="0" t="e">
        <f aca="true">MAX(0,V431*(1+(_xlfn.NORM.INV(RAND(),Inputs!$D$39,Inputs!$C$39)))-'Year Schedule'!$K$24+'Year Schedule'!$L$24)</f>
        <v>#VALUE!</v>
      </c>
      <c r="X431" s="0" t="e">
        <f aca="true">MAX(0,W431*(1+(_xlfn.NORM.INV(RAND(),Inputs!$D$39,Inputs!$C$39)))-'Year Schedule'!$K$25+'Year Schedule'!$L$25)</f>
        <v>#VALUE!</v>
      </c>
      <c r="Y431" s="0" t="e">
        <f aca="true">MAX(0,X431*(1+(_xlfn.NORM.INV(RAND(),Inputs!$D$39,Inputs!$C$39)))-'Year Schedule'!$K$26+'Year Schedule'!$L$26)</f>
        <v>#VALUE!</v>
      </c>
      <c r="Z431" s="0" t="e">
        <f aca="true">MAX(0,Y431*(1+(_xlfn.NORM.INV(RAND(),Inputs!$D$39,Inputs!$C$39)))-'Year Schedule'!$K$27+'Year Schedule'!$L$27)</f>
        <v>#VALUE!</v>
      </c>
      <c r="AA431" s="0" t="e">
        <f aca="true">MAX(0,Z431*(1+(_xlfn.NORM.INV(RAND(),Inputs!$D$39,Inputs!$C$39)))-'Year Schedule'!$K$28+'Year Schedule'!$L$28)</f>
        <v>#VALUE!</v>
      </c>
      <c r="AB431" s="0" t="e">
        <f aca="true">MAX(0,AA431*(1+(_xlfn.NORM.INV(RAND(),Inputs!$D$39,Inputs!$C$39)))-'Year Schedule'!$K$29+'Year Schedule'!$L$29)</f>
        <v>#VALUE!</v>
      </c>
      <c r="AC431" s="0" t="e">
        <f aca="true">MAX(0,AB431*(1+(_xlfn.NORM.INV(RAND(),Inputs!$D$39,Inputs!$C$39)))-'Year Schedule'!$K$30+'Year Schedule'!$L$30)</f>
        <v>#VALUE!</v>
      </c>
      <c r="AD431" s="0" t="e">
        <f aca="true">MAX(0,AC431*(1+(_xlfn.NORM.INV(RAND(),Inputs!$D$39,Inputs!$C$39)))-'Year Schedule'!$K$31+'Year Schedule'!$L$31)</f>
        <v>#VALUE!</v>
      </c>
      <c r="AE431" s="0" t="e">
        <f aca="true">MAX(0,AD431*(1+(_xlfn.NORM.INV(RAND(),Inputs!$D$39,Inputs!$C$39)))-'Year Schedule'!$K$32+'Year Schedule'!$L$32)</f>
        <v>#VALUE!</v>
      </c>
      <c r="AF431" s="0" t="e">
        <f aca="true">MAX(0,AE431*(1+(_xlfn.NORM.INV(RAND(),Inputs!$D$39,Inputs!$C$39)))-'Year Schedule'!$K$33+'Year Schedule'!$L$33)</f>
        <v>#VALUE!</v>
      </c>
      <c r="AG431" s="0" t="e">
        <f aca="true">MAX(0,AF431*(1+(_xlfn.NORM.INV(RAND(),Inputs!$D$39,Inputs!$C$39)))-'Year Schedule'!$K$34+'Year Schedule'!$L$34)</f>
        <v>#VALUE!</v>
      </c>
      <c r="AH431" s="0" t="e">
        <f aca="true">MAX(0,AG431*(1+(_xlfn.NORM.INV(RAND(),Inputs!$D$39,Inputs!$C$39)))-'Year Schedule'!$K$35+'Year Schedule'!$L$35)</f>
        <v>#VALUE!</v>
      </c>
      <c r="AI431" s="0" t="e">
        <f aca="true">MAX(0,AH431*(1+(_xlfn.NORM.INV(RAND(),Inputs!$D$39,Inputs!$C$39)))-'Year Schedule'!$K$36+'Year Schedule'!$L$36)</f>
        <v>#VALUE!</v>
      </c>
      <c r="AJ431" s="0" t="e">
        <f aca="true">MAX(0,AI431*(1+(_xlfn.NORM.INV(RAND(),Inputs!$D$39,Inputs!$C$39)))-'Year Schedule'!$K$37+'Year Schedule'!$L$37)</f>
        <v>#VALUE!</v>
      </c>
      <c r="AK431" s="0" t="e">
        <f aca="true">MAX(0,AJ431*(1+(_xlfn.NORM.INV(RAND(),Inputs!$D$39,Inputs!$C$39)))-'Year Schedule'!$K$38+'Year Schedule'!$L$38)</f>
        <v>#VALUE!</v>
      </c>
      <c r="AL431" s="0" t="e">
        <f aca="true">MAX(0,AK431*(1+(_xlfn.NORM.INV(RAND(),Inputs!$D$39,Inputs!$C$39)))-'Year Schedule'!$K$39+'Year Schedule'!$L$39)</f>
        <v>#VALUE!</v>
      </c>
      <c r="AM431" s="0" t="e">
        <f aca="true">MAX(0,AL431*(1+(_xlfn.NORM.INV(RAND(),Inputs!$D$39,Inputs!$C$39)))-'Year Schedule'!$K$40+'Year Schedule'!$L$40)</f>
        <v>#VALUE!</v>
      </c>
      <c r="AN431" s="0" t="e">
        <f aca="true">MAX(0,AM431*(1+(_xlfn.NORM.INV(RAND(),Inputs!$D$39,Inputs!$C$39)))-'Year Schedule'!$K$41+'Year Schedule'!$L$41)</f>
        <v>#VALUE!</v>
      </c>
      <c r="AO431" s="0" t="e">
        <f aca="true">MAX(0,AN431*(1+(_xlfn.NORM.INV(RAND(),Inputs!$D$39,Inputs!$C$39)))-'Year Schedule'!$K$42+'Year Schedule'!$L$42)</f>
        <v>#VALUE!</v>
      </c>
      <c r="AP431" s="0" t="e">
        <f aca="true">MAX(0,AO431*(1+(_xlfn.NORM.INV(RAND(),Inputs!$D$39,Inputs!$C$39)))-'Year Schedule'!$K$43+'Year Schedule'!$L$43)</f>
        <v>#VALUE!</v>
      </c>
      <c r="AQ431" s="0" t="e">
        <f aca="true">MAX(0,AP431*(1+(_xlfn.NORM.INV(RAND(),Inputs!$D$39,Inputs!$C$39)))-'Year Schedule'!$K$44+'Year Schedule'!$L$44)</f>
        <v>#VALUE!</v>
      </c>
      <c r="AR431" s="0" t="e">
        <f aca="true">MAX(0,AQ431*(1+(_xlfn.NORM.INV(RAND(),Inputs!$D$39,Inputs!$C$39)))-'Year Schedule'!$K$45+'Year Schedule'!$L$45)</f>
        <v>#VALUE!</v>
      </c>
      <c r="AS431" s="0" t="e">
        <f aca="true">MAX(0,AR431*(1+(_xlfn.NORM.INV(RAND(),Inputs!$D$39,Inputs!$C$39)))-'Year Schedule'!$K$46+'Year Schedule'!$L$46)</f>
        <v>#VALUE!</v>
      </c>
      <c r="AT431" s="0" t="e">
        <f aca="true">MAX(0,AS431*(1+(_xlfn.NORM.INV(RAND(),Inputs!$D$39,Inputs!$C$39)))-'Year Schedule'!$K$47+'Year Schedule'!$L$47)</f>
        <v>#VALUE!</v>
      </c>
      <c r="AU431" s="0" t="e">
        <f aca="true">MAX(0,AT431*(1+(_xlfn.NORM.INV(RAND(),Inputs!$D$39,Inputs!$C$39)))-'Year Schedule'!$K$48+'Year Schedule'!$L$48)</f>
        <v>#VALUE!</v>
      </c>
      <c r="AV431" s="0" t="e">
        <f aca="true">MAX(0,AU431*(1+(_xlfn.NORM.INV(RAND(),Inputs!$D$39,Inputs!$C$39)))-'Year Schedule'!$K$49+'Year Schedule'!$L$49)</f>
        <v>#VALUE!</v>
      </c>
      <c r="AW431" s="0" t="e">
        <f aca="true">MAX(0,AV431*(1+(_xlfn.NORM.INV(RAND(),Inputs!$D$39,Inputs!$C$39)))-'Year Schedule'!$K$50+'Year Schedule'!$L$50)</f>
        <v>#VALUE!</v>
      </c>
      <c r="AX431" s="0" t="e">
        <f aca="true">MAX(0,AW431*(1+(_xlfn.NORM.INV(RAND(),Inputs!$D$39,Inputs!$C$39)))-'Year Schedule'!$K$51+'Year Schedule'!$L$51)</f>
        <v>#VALUE!</v>
      </c>
      <c r="AY431" s="0" t="e">
        <f aca="true">MAX(0,AX431*(1+(_xlfn.NORM.INV(RAND(),Inputs!$D$39,Inputs!$C$39)))-'Year Schedule'!$K$52+'Year Schedule'!$L$52)</f>
        <v>#VALUE!</v>
      </c>
      <c r="AZ431" s="0" t="e">
        <f aca="true">MAX(0,AY431*(1+(_xlfn.NORM.INV(RAND(),Inputs!$D$39,Inputs!$C$39)))-'Year Schedule'!$K$53+'Year Schedule'!$L$53)</f>
        <v>#VALUE!</v>
      </c>
      <c r="BA431" s="0" t="e">
        <f aca="false">INDEX(C431:AZ431,1,Inputs!$C$6)</f>
        <v>#VALUE!</v>
      </c>
      <c r="BB431" s="0" t="n">
        <f aca="false">IFERROR(EXP(SUMPRODUCT(LN((C431:INDEX(C431:AZ431,1,Inputs!$C$6)+$C$1004:INDEX($C$1004:$AZ$1004,1,Inputs!$C$6))/B431:INDEX(B431:AY431,1,Inputs!$C$6)))/Inputs!$C$6)-1,-1)</f>
        <v>-1</v>
      </c>
    </row>
    <row r="432" customFormat="false" ht="15" hidden="false" customHeight="true" outlineLevel="0" collapsed="false">
      <c r="A432" s="0" t="n">
        <v>430</v>
      </c>
      <c r="B432" s="177" t="n">
        <f aca="false">Inputs!$C$38</f>
        <v>0</v>
      </c>
      <c r="C432" s="0" t="e">
        <f aca="true">MAX(0,B432*(1+(_xlfn.NORM.INV(RAND(),Inputs!$D$39,Inputs!$C$39)))-'Year Schedule'!$K$4+'Year Schedule'!$L$4)</f>
        <v>#VALUE!</v>
      </c>
      <c r="D432" s="0" t="e">
        <f aca="true">MAX(0,C432*(1+(_xlfn.NORM.INV(RAND(),Inputs!$D$39,Inputs!$C$39)))-'Year Schedule'!$K$5+'Year Schedule'!$L$5)</f>
        <v>#VALUE!</v>
      </c>
      <c r="E432" s="0" t="e">
        <f aca="true">MAX(0,D432*(1+(_xlfn.NORM.INV(RAND(),Inputs!$D$39,Inputs!$C$39)))-'Year Schedule'!$K$6+'Year Schedule'!$L$6)</f>
        <v>#VALUE!</v>
      </c>
      <c r="F432" s="0" t="e">
        <f aca="true">MAX(0,E432*(1+(_xlfn.NORM.INV(RAND(),Inputs!$D$39,Inputs!$C$39)))-'Year Schedule'!$K$7+'Year Schedule'!$L$7)</f>
        <v>#VALUE!</v>
      </c>
      <c r="G432" s="0" t="e">
        <f aca="true">MAX(0,F432*(1+(_xlfn.NORM.INV(RAND(),Inputs!$D$39,Inputs!$C$39)))-'Year Schedule'!$K$8+'Year Schedule'!$L$8)</f>
        <v>#VALUE!</v>
      </c>
      <c r="H432" s="0" t="e">
        <f aca="true">MAX(0,G432*(1+(_xlfn.NORM.INV(RAND(),Inputs!$D$39,Inputs!$C$39)))-'Year Schedule'!$K$9+'Year Schedule'!$L$9)</f>
        <v>#VALUE!</v>
      </c>
      <c r="I432" s="0" t="e">
        <f aca="true">MAX(0,H432*(1+(_xlfn.NORM.INV(RAND(),Inputs!$D$39,Inputs!$C$39)))-'Year Schedule'!$K$10+'Year Schedule'!$L$10)</f>
        <v>#VALUE!</v>
      </c>
      <c r="J432" s="0" t="e">
        <f aca="true">MAX(0,I432*(1+(_xlfn.NORM.INV(RAND(),Inputs!$D$39,Inputs!$C$39)))-'Year Schedule'!$K$11+'Year Schedule'!$L$11)</f>
        <v>#VALUE!</v>
      </c>
      <c r="K432" s="0" t="e">
        <f aca="true">MAX(0,J432*(1+(_xlfn.NORM.INV(RAND(),Inputs!$D$39,Inputs!$C$39)))-'Year Schedule'!$K$12+'Year Schedule'!$L$12)</f>
        <v>#VALUE!</v>
      </c>
      <c r="L432" s="0" t="e">
        <f aca="true">MAX(0,K432*(1+(_xlfn.NORM.INV(RAND(),Inputs!$D$39,Inputs!$C$39)))-'Year Schedule'!$K$13+'Year Schedule'!$L$13)</f>
        <v>#VALUE!</v>
      </c>
      <c r="M432" s="0" t="e">
        <f aca="true">MAX(0,L432*(1+(_xlfn.NORM.INV(RAND(),Inputs!$D$39,Inputs!$C$39)))-'Year Schedule'!$K$14+'Year Schedule'!$L$14)</f>
        <v>#VALUE!</v>
      </c>
      <c r="N432" s="0" t="e">
        <f aca="true">MAX(0,M432*(1+(_xlfn.NORM.INV(RAND(),Inputs!$D$39,Inputs!$C$39)))-'Year Schedule'!$K$15+'Year Schedule'!$L$15)</f>
        <v>#VALUE!</v>
      </c>
      <c r="O432" s="0" t="e">
        <f aca="true">MAX(0,N432*(1+(_xlfn.NORM.INV(RAND(),Inputs!$D$39,Inputs!$C$39)))-'Year Schedule'!$K$16+'Year Schedule'!$L$16)</f>
        <v>#VALUE!</v>
      </c>
      <c r="P432" s="0" t="e">
        <f aca="true">MAX(0,O432*(1+(_xlfn.NORM.INV(RAND(),Inputs!$D$39,Inputs!$C$39)))-'Year Schedule'!$K$17+'Year Schedule'!$L$17)</f>
        <v>#VALUE!</v>
      </c>
      <c r="Q432" s="0" t="e">
        <f aca="true">MAX(0,P432*(1+(_xlfn.NORM.INV(RAND(),Inputs!$D$39,Inputs!$C$39)))-'Year Schedule'!$K$18+'Year Schedule'!$L$18)</f>
        <v>#VALUE!</v>
      </c>
      <c r="R432" s="0" t="e">
        <f aca="true">MAX(0,Q432*(1+(_xlfn.NORM.INV(RAND(),Inputs!$D$39,Inputs!$C$39)))-'Year Schedule'!$K$19+'Year Schedule'!$L$19)</f>
        <v>#VALUE!</v>
      </c>
      <c r="S432" s="0" t="e">
        <f aca="true">MAX(0,R432*(1+(_xlfn.NORM.INV(RAND(),Inputs!$D$39,Inputs!$C$39)))-'Year Schedule'!$K$20+'Year Schedule'!$L$20)</f>
        <v>#VALUE!</v>
      </c>
      <c r="T432" s="0" t="e">
        <f aca="true">MAX(0,S432*(1+(_xlfn.NORM.INV(RAND(),Inputs!$D$39,Inputs!$C$39)))-'Year Schedule'!$K$21+'Year Schedule'!$L$21)</f>
        <v>#VALUE!</v>
      </c>
      <c r="U432" s="0" t="e">
        <f aca="true">MAX(0,T432*(1+(_xlfn.NORM.INV(RAND(),Inputs!$D$39,Inputs!$C$39)))-'Year Schedule'!$K$22+'Year Schedule'!$L$22)</f>
        <v>#VALUE!</v>
      </c>
      <c r="V432" s="0" t="e">
        <f aca="true">MAX(0,U432*(1+(_xlfn.NORM.INV(RAND(),Inputs!$D$39,Inputs!$C$39)))-'Year Schedule'!$K$23+'Year Schedule'!$L$23)</f>
        <v>#VALUE!</v>
      </c>
      <c r="W432" s="0" t="e">
        <f aca="true">MAX(0,V432*(1+(_xlfn.NORM.INV(RAND(),Inputs!$D$39,Inputs!$C$39)))-'Year Schedule'!$K$24+'Year Schedule'!$L$24)</f>
        <v>#VALUE!</v>
      </c>
      <c r="X432" s="0" t="e">
        <f aca="true">MAX(0,W432*(1+(_xlfn.NORM.INV(RAND(),Inputs!$D$39,Inputs!$C$39)))-'Year Schedule'!$K$25+'Year Schedule'!$L$25)</f>
        <v>#VALUE!</v>
      </c>
      <c r="Y432" s="0" t="e">
        <f aca="true">MAX(0,X432*(1+(_xlfn.NORM.INV(RAND(),Inputs!$D$39,Inputs!$C$39)))-'Year Schedule'!$K$26+'Year Schedule'!$L$26)</f>
        <v>#VALUE!</v>
      </c>
      <c r="Z432" s="0" t="e">
        <f aca="true">MAX(0,Y432*(1+(_xlfn.NORM.INV(RAND(),Inputs!$D$39,Inputs!$C$39)))-'Year Schedule'!$K$27+'Year Schedule'!$L$27)</f>
        <v>#VALUE!</v>
      </c>
      <c r="AA432" s="0" t="e">
        <f aca="true">MAX(0,Z432*(1+(_xlfn.NORM.INV(RAND(),Inputs!$D$39,Inputs!$C$39)))-'Year Schedule'!$K$28+'Year Schedule'!$L$28)</f>
        <v>#VALUE!</v>
      </c>
      <c r="AB432" s="0" t="e">
        <f aca="true">MAX(0,AA432*(1+(_xlfn.NORM.INV(RAND(),Inputs!$D$39,Inputs!$C$39)))-'Year Schedule'!$K$29+'Year Schedule'!$L$29)</f>
        <v>#VALUE!</v>
      </c>
      <c r="AC432" s="0" t="e">
        <f aca="true">MAX(0,AB432*(1+(_xlfn.NORM.INV(RAND(),Inputs!$D$39,Inputs!$C$39)))-'Year Schedule'!$K$30+'Year Schedule'!$L$30)</f>
        <v>#VALUE!</v>
      </c>
      <c r="AD432" s="0" t="e">
        <f aca="true">MAX(0,AC432*(1+(_xlfn.NORM.INV(RAND(),Inputs!$D$39,Inputs!$C$39)))-'Year Schedule'!$K$31+'Year Schedule'!$L$31)</f>
        <v>#VALUE!</v>
      </c>
      <c r="AE432" s="0" t="e">
        <f aca="true">MAX(0,AD432*(1+(_xlfn.NORM.INV(RAND(),Inputs!$D$39,Inputs!$C$39)))-'Year Schedule'!$K$32+'Year Schedule'!$L$32)</f>
        <v>#VALUE!</v>
      </c>
      <c r="AF432" s="0" t="e">
        <f aca="true">MAX(0,AE432*(1+(_xlfn.NORM.INV(RAND(),Inputs!$D$39,Inputs!$C$39)))-'Year Schedule'!$K$33+'Year Schedule'!$L$33)</f>
        <v>#VALUE!</v>
      </c>
      <c r="AG432" s="0" t="e">
        <f aca="true">MAX(0,AF432*(1+(_xlfn.NORM.INV(RAND(),Inputs!$D$39,Inputs!$C$39)))-'Year Schedule'!$K$34+'Year Schedule'!$L$34)</f>
        <v>#VALUE!</v>
      </c>
      <c r="AH432" s="0" t="e">
        <f aca="true">MAX(0,AG432*(1+(_xlfn.NORM.INV(RAND(),Inputs!$D$39,Inputs!$C$39)))-'Year Schedule'!$K$35+'Year Schedule'!$L$35)</f>
        <v>#VALUE!</v>
      </c>
      <c r="AI432" s="0" t="e">
        <f aca="true">MAX(0,AH432*(1+(_xlfn.NORM.INV(RAND(),Inputs!$D$39,Inputs!$C$39)))-'Year Schedule'!$K$36+'Year Schedule'!$L$36)</f>
        <v>#VALUE!</v>
      </c>
      <c r="AJ432" s="0" t="e">
        <f aca="true">MAX(0,AI432*(1+(_xlfn.NORM.INV(RAND(),Inputs!$D$39,Inputs!$C$39)))-'Year Schedule'!$K$37+'Year Schedule'!$L$37)</f>
        <v>#VALUE!</v>
      </c>
      <c r="AK432" s="0" t="e">
        <f aca="true">MAX(0,AJ432*(1+(_xlfn.NORM.INV(RAND(),Inputs!$D$39,Inputs!$C$39)))-'Year Schedule'!$K$38+'Year Schedule'!$L$38)</f>
        <v>#VALUE!</v>
      </c>
      <c r="AL432" s="0" t="e">
        <f aca="true">MAX(0,AK432*(1+(_xlfn.NORM.INV(RAND(),Inputs!$D$39,Inputs!$C$39)))-'Year Schedule'!$K$39+'Year Schedule'!$L$39)</f>
        <v>#VALUE!</v>
      </c>
      <c r="AM432" s="0" t="e">
        <f aca="true">MAX(0,AL432*(1+(_xlfn.NORM.INV(RAND(),Inputs!$D$39,Inputs!$C$39)))-'Year Schedule'!$K$40+'Year Schedule'!$L$40)</f>
        <v>#VALUE!</v>
      </c>
      <c r="AN432" s="0" t="e">
        <f aca="true">MAX(0,AM432*(1+(_xlfn.NORM.INV(RAND(),Inputs!$D$39,Inputs!$C$39)))-'Year Schedule'!$K$41+'Year Schedule'!$L$41)</f>
        <v>#VALUE!</v>
      </c>
      <c r="AO432" s="0" t="e">
        <f aca="true">MAX(0,AN432*(1+(_xlfn.NORM.INV(RAND(),Inputs!$D$39,Inputs!$C$39)))-'Year Schedule'!$K$42+'Year Schedule'!$L$42)</f>
        <v>#VALUE!</v>
      </c>
      <c r="AP432" s="0" t="e">
        <f aca="true">MAX(0,AO432*(1+(_xlfn.NORM.INV(RAND(),Inputs!$D$39,Inputs!$C$39)))-'Year Schedule'!$K$43+'Year Schedule'!$L$43)</f>
        <v>#VALUE!</v>
      </c>
      <c r="AQ432" s="0" t="e">
        <f aca="true">MAX(0,AP432*(1+(_xlfn.NORM.INV(RAND(),Inputs!$D$39,Inputs!$C$39)))-'Year Schedule'!$K$44+'Year Schedule'!$L$44)</f>
        <v>#VALUE!</v>
      </c>
      <c r="AR432" s="0" t="e">
        <f aca="true">MAX(0,AQ432*(1+(_xlfn.NORM.INV(RAND(),Inputs!$D$39,Inputs!$C$39)))-'Year Schedule'!$K$45+'Year Schedule'!$L$45)</f>
        <v>#VALUE!</v>
      </c>
      <c r="AS432" s="0" t="e">
        <f aca="true">MAX(0,AR432*(1+(_xlfn.NORM.INV(RAND(),Inputs!$D$39,Inputs!$C$39)))-'Year Schedule'!$K$46+'Year Schedule'!$L$46)</f>
        <v>#VALUE!</v>
      </c>
      <c r="AT432" s="0" t="e">
        <f aca="true">MAX(0,AS432*(1+(_xlfn.NORM.INV(RAND(),Inputs!$D$39,Inputs!$C$39)))-'Year Schedule'!$K$47+'Year Schedule'!$L$47)</f>
        <v>#VALUE!</v>
      </c>
      <c r="AU432" s="0" t="e">
        <f aca="true">MAX(0,AT432*(1+(_xlfn.NORM.INV(RAND(),Inputs!$D$39,Inputs!$C$39)))-'Year Schedule'!$K$48+'Year Schedule'!$L$48)</f>
        <v>#VALUE!</v>
      </c>
      <c r="AV432" s="0" t="e">
        <f aca="true">MAX(0,AU432*(1+(_xlfn.NORM.INV(RAND(),Inputs!$D$39,Inputs!$C$39)))-'Year Schedule'!$K$49+'Year Schedule'!$L$49)</f>
        <v>#VALUE!</v>
      </c>
      <c r="AW432" s="0" t="e">
        <f aca="true">MAX(0,AV432*(1+(_xlfn.NORM.INV(RAND(),Inputs!$D$39,Inputs!$C$39)))-'Year Schedule'!$K$50+'Year Schedule'!$L$50)</f>
        <v>#VALUE!</v>
      </c>
      <c r="AX432" s="0" t="e">
        <f aca="true">MAX(0,AW432*(1+(_xlfn.NORM.INV(RAND(),Inputs!$D$39,Inputs!$C$39)))-'Year Schedule'!$K$51+'Year Schedule'!$L$51)</f>
        <v>#VALUE!</v>
      </c>
      <c r="AY432" s="0" t="e">
        <f aca="true">MAX(0,AX432*(1+(_xlfn.NORM.INV(RAND(),Inputs!$D$39,Inputs!$C$39)))-'Year Schedule'!$K$52+'Year Schedule'!$L$52)</f>
        <v>#VALUE!</v>
      </c>
      <c r="AZ432" s="0" t="e">
        <f aca="true">MAX(0,AY432*(1+(_xlfn.NORM.INV(RAND(),Inputs!$D$39,Inputs!$C$39)))-'Year Schedule'!$K$53+'Year Schedule'!$L$53)</f>
        <v>#VALUE!</v>
      </c>
      <c r="BA432" s="0" t="e">
        <f aca="false">INDEX(C432:AZ432,1,Inputs!$C$6)</f>
        <v>#VALUE!</v>
      </c>
      <c r="BB432" s="0" t="n">
        <f aca="false">IFERROR(EXP(SUMPRODUCT(LN((C432:INDEX(C432:AZ432,1,Inputs!$C$6)+$C$1004:INDEX($C$1004:$AZ$1004,1,Inputs!$C$6))/B432:INDEX(B432:AY432,1,Inputs!$C$6)))/Inputs!$C$6)-1,-1)</f>
        <v>-1</v>
      </c>
    </row>
    <row r="433" customFormat="false" ht="15" hidden="false" customHeight="true" outlineLevel="0" collapsed="false">
      <c r="A433" s="0" t="n">
        <v>431</v>
      </c>
      <c r="B433" s="177" t="n">
        <f aca="false">Inputs!$C$38</f>
        <v>0</v>
      </c>
      <c r="C433" s="0" t="e">
        <f aca="true">MAX(0,B433*(1+(_xlfn.NORM.INV(RAND(),Inputs!$D$39,Inputs!$C$39)))-'Year Schedule'!$K$4+'Year Schedule'!$L$4)</f>
        <v>#VALUE!</v>
      </c>
      <c r="D433" s="0" t="e">
        <f aca="true">MAX(0,C433*(1+(_xlfn.NORM.INV(RAND(),Inputs!$D$39,Inputs!$C$39)))-'Year Schedule'!$K$5+'Year Schedule'!$L$5)</f>
        <v>#VALUE!</v>
      </c>
      <c r="E433" s="0" t="e">
        <f aca="true">MAX(0,D433*(1+(_xlfn.NORM.INV(RAND(),Inputs!$D$39,Inputs!$C$39)))-'Year Schedule'!$K$6+'Year Schedule'!$L$6)</f>
        <v>#VALUE!</v>
      </c>
      <c r="F433" s="0" t="e">
        <f aca="true">MAX(0,E433*(1+(_xlfn.NORM.INV(RAND(),Inputs!$D$39,Inputs!$C$39)))-'Year Schedule'!$K$7+'Year Schedule'!$L$7)</f>
        <v>#VALUE!</v>
      </c>
      <c r="G433" s="0" t="e">
        <f aca="true">MAX(0,F433*(1+(_xlfn.NORM.INV(RAND(),Inputs!$D$39,Inputs!$C$39)))-'Year Schedule'!$K$8+'Year Schedule'!$L$8)</f>
        <v>#VALUE!</v>
      </c>
      <c r="H433" s="0" t="e">
        <f aca="true">MAX(0,G433*(1+(_xlfn.NORM.INV(RAND(),Inputs!$D$39,Inputs!$C$39)))-'Year Schedule'!$K$9+'Year Schedule'!$L$9)</f>
        <v>#VALUE!</v>
      </c>
      <c r="I433" s="0" t="e">
        <f aca="true">MAX(0,H433*(1+(_xlfn.NORM.INV(RAND(),Inputs!$D$39,Inputs!$C$39)))-'Year Schedule'!$K$10+'Year Schedule'!$L$10)</f>
        <v>#VALUE!</v>
      </c>
      <c r="J433" s="0" t="e">
        <f aca="true">MAX(0,I433*(1+(_xlfn.NORM.INV(RAND(),Inputs!$D$39,Inputs!$C$39)))-'Year Schedule'!$K$11+'Year Schedule'!$L$11)</f>
        <v>#VALUE!</v>
      </c>
      <c r="K433" s="0" t="e">
        <f aca="true">MAX(0,J433*(1+(_xlfn.NORM.INV(RAND(),Inputs!$D$39,Inputs!$C$39)))-'Year Schedule'!$K$12+'Year Schedule'!$L$12)</f>
        <v>#VALUE!</v>
      </c>
      <c r="L433" s="0" t="e">
        <f aca="true">MAX(0,K433*(1+(_xlfn.NORM.INV(RAND(),Inputs!$D$39,Inputs!$C$39)))-'Year Schedule'!$K$13+'Year Schedule'!$L$13)</f>
        <v>#VALUE!</v>
      </c>
      <c r="M433" s="0" t="e">
        <f aca="true">MAX(0,L433*(1+(_xlfn.NORM.INV(RAND(),Inputs!$D$39,Inputs!$C$39)))-'Year Schedule'!$K$14+'Year Schedule'!$L$14)</f>
        <v>#VALUE!</v>
      </c>
      <c r="N433" s="0" t="e">
        <f aca="true">MAX(0,M433*(1+(_xlfn.NORM.INV(RAND(),Inputs!$D$39,Inputs!$C$39)))-'Year Schedule'!$K$15+'Year Schedule'!$L$15)</f>
        <v>#VALUE!</v>
      </c>
      <c r="O433" s="0" t="e">
        <f aca="true">MAX(0,N433*(1+(_xlfn.NORM.INV(RAND(),Inputs!$D$39,Inputs!$C$39)))-'Year Schedule'!$K$16+'Year Schedule'!$L$16)</f>
        <v>#VALUE!</v>
      </c>
      <c r="P433" s="0" t="e">
        <f aca="true">MAX(0,O433*(1+(_xlfn.NORM.INV(RAND(),Inputs!$D$39,Inputs!$C$39)))-'Year Schedule'!$K$17+'Year Schedule'!$L$17)</f>
        <v>#VALUE!</v>
      </c>
      <c r="Q433" s="0" t="e">
        <f aca="true">MAX(0,P433*(1+(_xlfn.NORM.INV(RAND(),Inputs!$D$39,Inputs!$C$39)))-'Year Schedule'!$K$18+'Year Schedule'!$L$18)</f>
        <v>#VALUE!</v>
      </c>
      <c r="R433" s="0" t="e">
        <f aca="true">MAX(0,Q433*(1+(_xlfn.NORM.INV(RAND(),Inputs!$D$39,Inputs!$C$39)))-'Year Schedule'!$K$19+'Year Schedule'!$L$19)</f>
        <v>#VALUE!</v>
      </c>
      <c r="S433" s="0" t="e">
        <f aca="true">MAX(0,R433*(1+(_xlfn.NORM.INV(RAND(),Inputs!$D$39,Inputs!$C$39)))-'Year Schedule'!$K$20+'Year Schedule'!$L$20)</f>
        <v>#VALUE!</v>
      </c>
      <c r="T433" s="0" t="e">
        <f aca="true">MAX(0,S433*(1+(_xlfn.NORM.INV(RAND(),Inputs!$D$39,Inputs!$C$39)))-'Year Schedule'!$K$21+'Year Schedule'!$L$21)</f>
        <v>#VALUE!</v>
      </c>
      <c r="U433" s="0" t="e">
        <f aca="true">MAX(0,T433*(1+(_xlfn.NORM.INV(RAND(),Inputs!$D$39,Inputs!$C$39)))-'Year Schedule'!$K$22+'Year Schedule'!$L$22)</f>
        <v>#VALUE!</v>
      </c>
      <c r="V433" s="0" t="e">
        <f aca="true">MAX(0,U433*(1+(_xlfn.NORM.INV(RAND(),Inputs!$D$39,Inputs!$C$39)))-'Year Schedule'!$K$23+'Year Schedule'!$L$23)</f>
        <v>#VALUE!</v>
      </c>
      <c r="W433" s="0" t="e">
        <f aca="true">MAX(0,V433*(1+(_xlfn.NORM.INV(RAND(),Inputs!$D$39,Inputs!$C$39)))-'Year Schedule'!$K$24+'Year Schedule'!$L$24)</f>
        <v>#VALUE!</v>
      </c>
      <c r="X433" s="0" t="e">
        <f aca="true">MAX(0,W433*(1+(_xlfn.NORM.INV(RAND(),Inputs!$D$39,Inputs!$C$39)))-'Year Schedule'!$K$25+'Year Schedule'!$L$25)</f>
        <v>#VALUE!</v>
      </c>
      <c r="Y433" s="0" t="e">
        <f aca="true">MAX(0,X433*(1+(_xlfn.NORM.INV(RAND(),Inputs!$D$39,Inputs!$C$39)))-'Year Schedule'!$K$26+'Year Schedule'!$L$26)</f>
        <v>#VALUE!</v>
      </c>
      <c r="Z433" s="0" t="e">
        <f aca="true">MAX(0,Y433*(1+(_xlfn.NORM.INV(RAND(),Inputs!$D$39,Inputs!$C$39)))-'Year Schedule'!$K$27+'Year Schedule'!$L$27)</f>
        <v>#VALUE!</v>
      </c>
      <c r="AA433" s="0" t="e">
        <f aca="true">MAX(0,Z433*(1+(_xlfn.NORM.INV(RAND(),Inputs!$D$39,Inputs!$C$39)))-'Year Schedule'!$K$28+'Year Schedule'!$L$28)</f>
        <v>#VALUE!</v>
      </c>
      <c r="AB433" s="0" t="e">
        <f aca="true">MAX(0,AA433*(1+(_xlfn.NORM.INV(RAND(),Inputs!$D$39,Inputs!$C$39)))-'Year Schedule'!$K$29+'Year Schedule'!$L$29)</f>
        <v>#VALUE!</v>
      </c>
      <c r="AC433" s="0" t="e">
        <f aca="true">MAX(0,AB433*(1+(_xlfn.NORM.INV(RAND(),Inputs!$D$39,Inputs!$C$39)))-'Year Schedule'!$K$30+'Year Schedule'!$L$30)</f>
        <v>#VALUE!</v>
      </c>
      <c r="AD433" s="0" t="e">
        <f aca="true">MAX(0,AC433*(1+(_xlfn.NORM.INV(RAND(),Inputs!$D$39,Inputs!$C$39)))-'Year Schedule'!$K$31+'Year Schedule'!$L$31)</f>
        <v>#VALUE!</v>
      </c>
      <c r="AE433" s="0" t="e">
        <f aca="true">MAX(0,AD433*(1+(_xlfn.NORM.INV(RAND(),Inputs!$D$39,Inputs!$C$39)))-'Year Schedule'!$K$32+'Year Schedule'!$L$32)</f>
        <v>#VALUE!</v>
      </c>
      <c r="AF433" s="0" t="e">
        <f aca="true">MAX(0,AE433*(1+(_xlfn.NORM.INV(RAND(),Inputs!$D$39,Inputs!$C$39)))-'Year Schedule'!$K$33+'Year Schedule'!$L$33)</f>
        <v>#VALUE!</v>
      </c>
      <c r="AG433" s="0" t="e">
        <f aca="true">MAX(0,AF433*(1+(_xlfn.NORM.INV(RAND(),Inputs!$D$39,Inputs!$C$39)))-'Year Schedule'!$K$34+'Year Schedule'!$L$34)</f>
        <v>#VALUE!</v>
      </c>
      <c r="AH433" s="0" t="e">
        <f aca="true">MAX(0,AG433*(1+(_xlfn.NORM.INV(RAND(),Inputs!$D$39,Inputs!$C$39)))-'Year Schedule'!$K$35+'Year Schedule'!$L$35)</f>
        <v>#VALUE!</v>
      </c>
      <c r="AI433" s="0" t="e">
        <f aca="true">MAX(0,AH433*(1+(_xlfn.NORM.INV(RAND(),Inputs!$D$39,Inputs!$C$39)))-'Year Schedule'!$K$36+'Year Schedule'!$L$36)</f>
        <v>#VALUE!</v>
      </c>
      <c r="AJ433" s="0" t="e">
        <f aca="true">MAX(0,AI433*(1+(_xlfn.NORM.INV(RAND(),Inputs!$D$39,Inputs!$C$39)))-'Year Schedule'!$K$37+'Year Schedule'!$L$37)</f>
        <v>#VALUE!</v>
      </c>
      <c r="AK433" s="0" t="e">
        <f aca="true">MAX(0,AJ433*(1+(_xlfn.NORM.INV(RAND(),Inputs!$D$39,Inputs!$C$39)))-'Year Schedule'!$K$38+'Year Schedule'!$L$38)</f>
        <v>#VALUE!</v>
      </c>
      <c r="AL433" s="0" t="e">
        <f aca="true">MAX(0,AK433*(1+(_xlfn.NORM.INV(RAND(),Inputs!$D$39,Inputs!$C$39)))-'Year Schedule'!$K$39+'Year Schedule'!$L$39)</f>
        <v>#VALUE!</v>
      </c>
      <c r="AM433" s="0" t="e">
        <f aca="true">MAX(0,AL433*(1+(_xlfn.NORM.INV(RAND(),Inputs!$D$39,Inputs!$C$39)))-'Year Schedule'!$K$40+'Year Schedule'!$L$40)</f>
        <v>#VALUE!</v>
      </c>
      <c r="AN433" s="0" t="e">
        <f aca="true">MAX(0,AM433*(1+(_xlfn.NORM.INV(RAND(),Inputs!$D$39,Inputs!$C$39)))-'Year Schedule'!$K$41+'Year Schedule'!$L$41)</f>
        <v>#VALUE!</v>
      </c>
      <c r="AO433" s="0" t="e">
        <f aca="true">MAX(0,AN433*(1+(_xlfn.NORM.INV(RAND(),Inputs!$D$39,Inputs!$C$39)))-'Year Schedule'!$K$42+'Year Schedule'!$L$42)</f>
        <v>#VALUE!</v>
      </c>
      <c r="AP433" s="0" t="e">
        <f aca="true">MAX(0,AO433*(1+(_xlfn.NORM.INV(RAND(),Inputs!$D$39,Inputs!$C$39)))-'Year Schedule'!$K$43+'Year Schedule'!$L$43)</f>
        <v>#VALUE!</v>
      </c>
      <c r="AQ433" s="0" t="e">
        <f aca="true">MAX(0,AP433*(1+(_xlfn.NORM.INV(RAND(),Inputs!$D$39,Inputs!$C$39)))-'Year Schedule'!$K$44+'Year Schedule'!$L$44)</f>
        <v>#VALUE!</v>
      </c>
      <c r="AR433" s="0" t="e">
        <f aca="true">MAX(0,AQ433*(1+(_xlfn.NORM.INV(RAND(),Inputs!$D$39,Inputs!$C$39)))-'Year Schedule'!$K$45+'Year Schedule'!$L$45)</f>
        <v>#VALUE!</v>
      </c>
      <c r="AS433" s="0" t="e">
        <f aca="true">MAX(0,AR433*(1+(_xlfn.NORM.INV(RAND(),Inputs!$D$39,Inputs!$C$39)))-'Year Schedule'!$K$46+'Year Schedule'!$L$46)</f>
        <v>#VALUE!</v>
      </c>
      <c r="AT433" s="0" t="e">
        <f aca="true">MAX(0,AS433*(1+(_xlfn.NORM.INV(RAND(),Inputs!$D$39,Inputs!$C$39)))-'Year Schedule'!$K$47+'Year Schedule'!$L$47)</f>
        <v>#VALUE!</v>
      </c>
      <c r="AU433" s="0" t="e">
        <f aca="true">MAX(0,AT433*(1+(_xlfn.NORM.INV(RAND(),Inputs!$D$39,Inputs!$C$39)))-'Year Schedule'!$K$48+'Year Schedule'!$L$48)</f>
        <v>#VALUE!</v>
      </c>
      <c r="AV433" s="0" t="e">
        <f aca="true">MAX(0,AU433*(1+(_xlfn.NORM.INV(RAND(),Inputs!$D$39,Inputs!$C$39)))-'Year Schedule'!$K$49+'Year Schedule'!$L$49)</f>
        <v>#VALUE!</v>
      </c>
      <c r="AW433" s="0" t="e">
        <f aca="true">MAX(0,AV433*(1+(_xlfn.NORM.INV(RAND(),Inputs!$D$39,Inputs!$C$39)))-'Year Schedule'!$K$50+'Year Schedule'!$L$50)</f>
        <v>#VALUE!</v>
      </c>
      <c r="AX433" s="0" t="e">
        <f aca="true">MAX(0,AW433*(1+(_xlfn.NORM.INV(RAND(),Inputs!$D$39,Inputs!$C$39)))-'Year Schedule'!$K$51+'Year Schedule'!$L$51)</f>
        <v>#VALUE!</v>
      </c>
      <c r="AY433" s="0" t="e">
        <f aca="true">MAX(0,AX433*(1+(_xlfn.NORM.INV(RAND(),Inputs!$D$39,Inputs!$C$39)))-'Year Schedule'!$K$52+'Year Schedule'!$L$52)</f>
        <v>#VALUE!</v>
      </c>
      <c r="AZ433" s="0" t="e">
        <f aca="true">MAX(0,AY433*(1+(_xlfn.NORM.INV(RAND(),Inputs!$D$39,Inputs!$C$39)))-'Year Schedule'!$K$53+'Year Schedule'!$L$53)</f>
        <v>#VALUE!</v>
      </c>
      <c r="BA433" s="0" t="e">
        <f aca="false">INDEX(C433:AZ433,1,Inputs!$C$6)</f>
        <v>#VALUE!</v>
      </c>
      <c r="BB433" s="0" t="n">
        <f aca="false">IFERROR(EXP(SUMPRODUCT(LN((C433:INDEX(C433:AZ433,1,Inputs!$C$6)+$C$1004:INDEX($C$1004:$AZ$1004,1,Inputs!$C$6))/B433:INDEX(B433:AY433,1,Inputs!$C$6)))/Inputs!$C$6)-1,-1)</f>
        <v>-1</v>
      </c>
    </row>
    <row r="434" customFormat="false" ht="15" hidden="false" customHeight="true" outlineLevel="0" collapsed="false">
      <c r="A434" s="0" t="n">
        <v>432</v>
      </c>
      <c r="B434" s="177" t="n">
        <f aca="false">Inputs!$C$38</f>
        <v>0</v>
      </c>
      <c r="C434" s="0" t="e">
        <f aca="true">MAX(0,B434*(1+(_xlfn.NORM.INV(RAND(),Inputs!$D$39,Inputs!$C$39)))-'Year Schedule'!$K$4+'Year Schedule'!$L$4)</f>
        <v>#VALUE!</v>
      </c>
      <c r="D434" s="0" t="e">
        <f aca="true">MAX(0,C434*(1+(_xlfn.NORM.INV(RAND(),Inputs!$D$39,Inputs!$C$39)))-'Year Schedule'!$K$5+'Year Schedule'!$L$5)</f>
        <v>#VALUE!</v>
      </c>
      <c r="E434" s="0" t="e">
        <f aca="true">MAX(0,D434*(1+(_xlfn.NORM.INV(RAND(),Inputs!$D$39,Inputs!$C$39)))-'Year Schedule'!$K$6+'Year Schedule'!$L$6)</f>
        <v>#VALUE!</v>
      </c>
      <c r="F434" s="0" t="e">
        <f aca="true">MAX(0,E434*(1+(_xlfn.NORM.INV(RAND(),Inputs!$D$39,Inputs!$C$39)))-'Year Schedule'!$K$7+'Year Schedule'!$L$7)</f>
        <v>#VALUE!</v>
      </c>
      <c r="G434" s="0" t="e">
        <f aca="true">MAX(0,F434*(1+(_xlfn.NORM.INV(RAND(),Inputs!$D$39,Inputs!$C$39)))-'Year Schedule'!$K$8+'Year Schedule'!$L$8)</f>
        <v>#VALUE!</v>
      </c>
      <c r="H434" s="0" t="e">
        <f aca="true">MAX(0,G434*(1+(_xlfn.NORM.INV(RAND(),Inputs!$D$39,Inputs!$C$39)))-'Year Schedule'!$K$9+'Year Schedule'!$L$9)</f>
        <v>#VALUE!</v>
      </c>
      <c r="I434" s="0" t="e">
        <f aca="true">MAX(0,H434*(1+(_xlfn.NORM.INV(RAND(),Inputs!$D$39,Inputs!$C$39)))-'Year Schedule'!$K$10+'Year Schedule'!$L$10)</f>
        <v>#VALUE!</v>
      </c>
      <c r="J434" s="0" t="e">
        <f aca="true">MAX(0,I434*(1+(_xlfn.NORM.INV(RAND(),Inputs!$D$39,Inputs!$C$39)))-'Year Schedule'!$K$11+'Year Schedule'!$L$11)</f>
        <v>#VALUE!</v>
      </c>
      <c r="K434" s="0" t="e">
        <f aca="true">MAX(0,J434*(1+(_xlfn.NORM.INV(RAND(),Inputs!$D$39,Inputs!$C$39)))-'Year Schedule'!$K$12+'Year Schedule'!$L$12)</f>
        <v>#VALUE!</v>
      </c>
      <c r="L434" s="0" t="e">
        <f aca="true">MAX(0,K434*(1+(_xlfn.NORM.INV(RAND(),Inputs!$D$39,Inputs!$C$39)))-'Year Schedule'!$K$13+'Year Schedule'!$L$13)</f>
        <v>#VALUE!</v>
      </c>
      <c r="M434" s="0" t="e">
        <f aca="true">MAX(0,L434*(1+(_xlfn.NORM.INV(RAND(),Inputs!$D$39,Inputs!$C$39)))-'Year Schedule'!$K$14+'Year Schedule'!$L$14)</f>
        <v>#VALUE!</v>
      </c>
      <c r="N434" s="0" t="e">
        <f aca="true">MAX(0,M434*(1+(_xlfn.NORM.INV(RAND(),Inputs!$D$39,Inputs!$C$39)))-'Year Schedule'!$K$15+'Year Schedule'!$L$15)</f>
        <v>#VALUE!</v>
      </c>
      <c r="O434" s="0" t="e">
        <f aca="true">MAX(0,N434*(1+(_xlfn.NORM.INV(RAND(),Inputs!$D$39,Inputs!$C$39)))-'Year Schedule'!$K$16+'Year Schedule'!$L$16)</f>
        <v>#VALUE!</v>
      </c>
      <c r="P434" s="0" t="e">
        <f aca="true">MAX(0,O434*(1+(_xlfn.NORM.INV(RAND(),Inputs!$D$39,Inputs!$C$39)))-'Year Schedule'!$K$17+'Year Schedule'!$L$17)</f>
        <v>#VALUE!</v>
      </c>
      <c r="Q434" s="0" t="e">
        <f aca="true">MAX(0,P434*(1+(_xlfn.NORM.INV(RAND(),Inputs!$D$39,Inputs!$C$39)))-'Year Schedule'!$K$18+'Year Schedule'!$L$18)</f>
        <v>#VALUE!</v>
      </c>
      <c r="R434" s="0" t="e">
        <f aca="true">MAX(0,Q434*(1+(_xlfn.NORM.INV(RAND(),Inputs!$D$39,Inputs!$C$39)))-'Year Schedule'!$K$19+'Year Schedule'!$L$19)</f>
        <v>#VALUE!</v>
      </c>
      <c r="S434" s="0" t="e">
        <f aca="true">MAX(0,R434*(1+(_xlfn.NORM.INV(RAND(),Inputs!$D$39,Inputs!$C$39)))-'Year Schedule'!$K$20+'Year Schedule'!$L$20)</f>
        <v>#VALUE!</v>
      </c>
      <c r="T434" s="0" t="e">
        <f aca="true">MAX(0,S434*(1+(_xlfn.NORM.INV(RAND(),Inputs!$D$39,Inputs!$C$39)))-'Year Schedule'!$K$21+'Year Schedule'!$L$21)</f>
        <v>#VALUE!</v>
      </c>
      <c r="U434" s="0" t="e">
        <f aca="true">MAX(0,T434*(1+(_xlfn.NORM.INV(RAND(),Inputs!$D$39,Inputs!$C$39)))-'Year Schedule'!$K$22+'Year Schedule'!$L$22)</f>
        <v>#VALUE!</v>
      </c>
      <c r="V434" s="0" t="e">
        <f aca="true">MAX(0,U434*(1+(_xlfn.NORM.INV(RAND(),Inputs!$D$39,Inputs!$C$39)))-'Year Schedule'!$K$23+'Year Schedule'!$L$23)</f>
        <v>#VALUE!</v>
      </c>
      <c r="W434" s="0" t="e">
        <f aca="true">MAX(0,V434*(1+(_xlfn.NORM.INV(RAND(),Inputs!$D$39,Inputs!$C$39)))-'Year Schedule'!$K$24+'Year Schedule'!$L$24)</f>
        <v>#VALUE!</v>
      </c>
      <c r="X434" s="0" t="e">
        <f aca="true">MAX(0,W434*(1+(_xlfn.NORM.INV(RAND(),Inputs!$D$39,Inputs!$C$39)))-'Year Schedule'!$K$25+'Year Schedule'!$L$25)</f>
        <v>#VALUE!</v>
      </c>
      <c r="Y434" s="0" t="e">
        <f aca="true">MAX(0,X434*(1+(_xlfn.NORM.INV(RAND(),Inputs!$D$39,Inputs!$C$39)))-'Year Schedule'!$K$26+'Year Schedule'!$L$26)</f>
        <v>#VALUE!</v>
      </c>
      <c r="Z434" s="0" t="e">
        <f aca="true">MAX(0,Y434*(1+(_xlfn.NORM.INV(RAND(),Inputs!$D$39,Inputs!$C$39)))-'Year Schedule'!$K$27+'Year Schedule'!$L$27)</f>
        <v>#VALUE!</v>
      </c>
      <c r="AA434" s="0" t="e">
        <f aca="true">MAX(0,Z434*(1+(_xlfn.NORM.INV(RAND(),Inputs!$D$39,Inputs!$C$39)))-'Year Schedule'!$K$28+'Year Schedule'!$L$28)</f>
        <v>#VALUE!</v>
      </c>
      <c r="AB434" s="0" t="e">
        <f aca="true">MAX(0,AA434*(1+(_xlfn.NORM.INV(RAND(),Inputs!$D$39,Inputs!$C$39)))-'Year Schedule'!$K$29+'Year Schedule'!$L$29)</f>
        <v>#VALUE!</v>
      </c>
      <c r="AC434" s="0" t="e">
        <f aca="true">MAX(0,AB434*(1+(_xlfn.NORM.INV(RAND(),Inputs!$D$39,Inputs!$C$39)))-'Year Schedule'!$K$30+'Year Schedule'!$L$30)</f>
        <v>#VALUE!</v>
      </c>
      <c r="AD434" s="0" t="e">
        <f aca="true">MAX(0,AC434*(1+(_xlfn.NORM.INV(RAND(),Inputs!$D$39,Inputs!$C$39)))-'Year Schedule'!$K$31+'Year Schedule'!$L$31)</f>
        <v>#VALUE!</v>
      </c>
      <c r="AE434" s="0" t="e">
        <f aca="true">MAX(0,AD434*(1+(_xlfn.NORM.INV(RAND(),Inputs!$D$39,Inputs!$C$39)))-'Year Schedule'!$K$32+'Year Schedule'!$L$32)</f>
        <v>#VALUE!</v>
      </c>
      <c r="AF434" s="0" t="e">
        <f aca="true">MAX(0,AE434*(1+(_xlfn.NORM.INV(RAND(),Inputs!$D$39,Inputs!$C$39)))-'Year Schedule'!$K$33+'Year Schedule'!$L$33)</f>
        <v>#VALUE!</v>
      </c>
      <c r="AG434" s="0" t="e">
        <f aca="true">MAX(0,AF434*(1+(_xlfn.NORM.INV(RAND(),Inputs!$D$39,Inputs!$C$39)))-'Year Schedule'!$K$34+'Year Schedule'!$L$34)</f>
        <v>#VALUE!</v>
      </c>
      <c r="AH434" s="0" t="e">
        <f aca="true">MAX(0,AG434*(1+(_xlfn.NORM.INV(RAND(),Inputs!$D$39,Inputs!$C$39)))-'Year Schedule'!$K$35+'Year Schedule'!$L$35)</f>
        <v>#VALUE!</v>
      </c>
      <c r="AI434" s="0" t="e">
        <f aca="true">MAX(0,AH434*(1+(_xlfn.NORM.INV(RAND(),Inputs!$D$39,Inputs!$C$39)))-'Year Schedule'!$K$36+'Year Schedule'!$L$36)</f>
        <v>#VALUE!</v>
      </c>
      <c r="AJ434" s="0" t="e">
        <f aca="true">MAX(0,AI434*(1+(_xlfn.NORM.INV(RAND(),Inputs!$D$39,Inputs!$C$39)))-'Year Schedule'!$K$37+'Year Schedule'!$L$37)</f>
        <v>#VALUE!</v>
      </c>
      <c r="AK434" s="0" t="e">
        <f aca="true">MAX(0,AJ434*(1+(_xlfn.NORM.INV(RAND(),Inputs!$D$39,Inputs!$C$39)))-'Year Schedule'!$K$38+'Year Schedule'!$L$38)</f>
        <v>#VALUE!</v>
      </c>
      <c r="AL434" s="0" t="e">
        <f aca="true">MAX(0,AK434*(1+(_xlfn.NORM.INV(RAND(),Inputs!$D$39,Inputs!$C$39)))-'Year Schedule'!$K$39+'Year Schedule'!$L$39)</f>
        <v>#VALUE!</v>
      </c>
      <c r="AM434" s="0" t="e">
        <f aca="true">MAX(0,AL434*(1+(_xlfn.NORM.INV(RAND(),Inputs!$D$39,Inputs!$C$39)))-'Year Schedule'!$K$40+'Year Schedule'!$L$40)</f>
        <v>#VALUE!</v>
      </c>
      <c r="AN434" s="0" t="e">
        <f aca="true">MAX(0,AM434*(1+(_xlfn.NORM.INV(RAND(),Inputs!$D$39,Inputs!$C$39)))-'Year Schedule'!$K$41+'Year Schedule'!$L$41)</f>
        <v>#VALUE!</v>
      </c>
      <c r="AO434" s="0" t="e">
        <f aca="true">MAX(0,AN434*(1+(_xlfn.NORM.INV(RAND(),Inputs!$D$39,Inputs!$C$39)))-'Year Schedule'!$K$42+'Year Schedule'!$L$42)</f>
        <v>#VALUE!</v>
      </c>
      <c r="AP434" s="0" t="e">
        <f aca="true">MAX(0,AO434*(1+(_xlfn.NORM.INV(RAND(),Inputs!$D$39,Inputs!$C$39)))-'Year Schedule'!$K$43+'Year Schedule'!$L$43)</f>
        <v>#VALUE!</v>
      </c>
      <c r="AQ434" s="0" t="e">
        <f aca="true">MAX(0,AP434*(1+(_xlfn.NORM.INV(RAND(),Inputs!$D$39,Inputs!$C$39)))-'Year Schedule'!$K$44+'Year Schedule'!$L$44)</f>
        <v>#VALUE!</v>
      </c>
      <c r="AR434" s="0" t="e">
        <f aca="true">MAX(0,AQ434*(1+(_xlfn.NORM.INV(RAND(),Inputs!$D$39,Inputs!$C$39)))-'Year Schedule'!$K$45+'Year Schedule'!$L$45)</f>
        <v>#VALUE!</v>
      </c>
      <c r="AS434" s="0" t="e">
        <f aca="true">MAX(0,AR434*(1+(_xlfn.NORM.INV(RAND(),Inputs!$D$39,Inputs!$C$39)))-'Year Schedule'!$K$46+'Year Schedule'!$L$46)</f>
        <v>#VALUE!</v>
      </c>
      <c r="AT434" s="0" t="e">
        <f aca="true">MAX(0,AS434*(1+(_xlfn.NORM.INV(RAND(),Inputs!$D$39,Inputs!$C$39)))-'Year Schedule'!$K$47+'Year Schedule'!$L$47)</f>
        <v>#VALUE!</v>
      </c>
      <c r="AU434" s="0" t="e">
        <f aca="true">MAX(0,AT434*(1+(_xlfn.NORM.INV(RAND(),Inputs!$D$39,Inputs!$C$39)))-'Year Schedule'!$K$48+'Year Schedule'!$L$48)</f>
        <v>#VALUE!</v>
      </c>
      <c r="AV434" s="0" t="e">
        <f aca="true">MAX(0,AU434*(1+(_xlfn.NORM.INV(RAND(),Inputs!$D$39,Inputs!$C$39)))-'Year Schedule'!$K$49+'Year Schedule'!$L$49)</f>
        <v>#VALUE!</v>
      </c>
      <c r="AW434" s="0" t="e">
        <f aca="true">MAX(0,AV434*(1+(_xlfn.NORM.INV(RAND(),Inputs!$D$39,Inputs!$C$39)))-'Year Schedule'!$K$50+'Year Schedule'!$L$50)</f>
        <v>#VALUE!</v>
      </c>
      <c r="AX434" s="0" t="e">
        <f aca="true">MAX(0,AW434*(1+(_xlfn.NORM.INV(RAND(),Inputs!$D$39,Inputs!$C$39)))-'Year Schedule'!$K$51+'Year Schedule'!$L$51)</f>
        <v>#VALUE!</v>
      </c>
      <c r="AY434" s="0" t="e">
        <f aca="true">MAX(0,AX434*(1+(_xlfn.NORM.INV(RAND(),Inputs!$D$39,Inputs!$C$39)))-'Year Schedule'!$K$52+'Year Schedule'!$L$52)</f>
        <v>#VALUE!</v>
      </c>
      <c r="AZ434" s="0" t="e">
        <f aca="true">MAX(0,AY434*(1+(_xlfn.NORM.INV(RAND(),Inputs!$D$39,Inputs!$C$39)))-'Year Schedule'!$K$53+'Year Schedule'!$L$53)</f>
        <v>#VALUE!</v>
      </c>
      <c r="BA434" s="0" t="e">
        <f aca="false">INDEX(C434:AZ434,1,Inputs!$C$6)</f>
        <v>#VALUE!</v>
      </c>
      <c r="BB434" s="0" t="n">
        <f aca="false">IFERROR(EXP(SUMPRODUCT(LN((C434:INDEX(C434:AZ434,1,Inputs!$C$6)+$C$1004:INDEX($C$1004:$AZ$1004,1,Inputs!$C$6))/B434:INDEX(B434:AY434,1,Inputs!$C$6)))/Inputs!$C$6)-1,-1)</f>
        <v>-1</v>
      </c>
    </row>
    <row r="435" customFormat="false" ht="15" hidden="false" customHeight="true" outlineLevel="0" collapsed="false">
      <c r="A435" s="0" t="n">
        <v>433</v>
      </c>
      <c r="B435" s="177" t="n">
        <f aca="false">Inputs!$C$38</f>
        <v>0</v>
      </c>
      <c r="C435" s="0" t="e">
        <f aca="true">MAX(0,B435*(1+(_xlfn.NORM.INV(RAND(),Inputs!$D$39,Inputs!$C$39)))-'Year Schedule'!$K$4+'Year Schedule'!$L$4)</f>
        <v>#VALUE!</v>
      </c>
      <c r="D435" s="0" t="e">
        <f aca="true">MAX(0,C435*(1+(_xlfn.NORM.INV(RAND(),Inputs!$D$39,Inputs!$C$39)))-'Year Schedule'!$K$5+'Year Schedule'!$L$5)</f>
        <v>#VALUE!</v>
      </c>
      <c r="E435" s="0" t="e">
        <f aca="true">MAX(0,D435*(1+(_xlfn.NORM.INV(RAND(),Inputs!$D$39,Inputs!$C$39)))-'Year Schedule'!$K$6+'Year Schedule'!$L$6)</f>
        <v>#VALUE!</v>
      </c>
      <c r="F435" s="0" t="e">
        <f aca="true">MAX(0,E435*(1+(_xlfn.NORM.INV(RAND(),Inputs!$D$39,Inputs!$C$39)))-'Year Schedule'!$K$7+'Year Schedule'!$L$7)</f>
        <v>#VALUE!</v>
      </c>
      <c r="G435" s="0" t="e">
        <f aca="true">MAX(0,F435*(1+(_xlfn.NORM.INV(RAND(),Inputs!$D$39,Inputs!$C$39)))-'Year Schedule'!$K$8+'Year Schedule'!$L$8)</f>
        <v>#VALUE!</v>
      </c>
      <c r="H435" s="0" t="e">
        <f aca="true">MAX(0,G435*(1+(_xlfn.NORM.INV(RAND(),Inputs!$D$39,Inputs!$C$39)))-'Year Schedule'!$K$9+'Year Schedule'!$L$9)</f>
        <v>#VALUE!</v>
      </c>
      <c r="I435" s="0" t="e">
        <f aca="true">MAX(0,H435*(1+(_xlfn.NORM.INV(RAND(),Inputs!$D$39,Inputs!$C$39)))-'Year Schedule'!$K$10+'Year Schedule'!$L$10)</f>
        <v>#VALUE!</v>
      </c>
      <c r="J435" s="0" t="e">
        <f aca="true">MAX(0,I435*(1+(_xlfn.NORM.INV(RAND(),Inputs!$D$39,Inputs!$C$39)))-'Year Schedule'!$K$11+'Year Schedule'!$L$11)</f>
        <v>#VALUE!</v>
      </c>
      <c r="K435" s="0" t="e">
        <f aca="true">MAX(0,J435*(1+(_xlfn.NORM.INV(RAND(),Inputs!$D$39,Inputs!$C$39)))-'Year Schedule'!$K$12+'Year Schedule'!$L$12)</f>
        <v>#VALUE!</v>
      </c>
      <c r="L435" s="0" t="e">
        <f aca="true">MAX(0,K435*(1+(_xlfn.NORM.INV(RAND(),Inputs!$D$39,Inputs!$C$39)))-'Year Schedule'!$K$13+'Year Schedule'!$L$13)</f>
        <v>#VALUE!</v>
      </c>
      <c r="M435" s="0" t="e">
        <f aca="true">MAX(0,L435*(1+(_xlfn.NORM.INV(RAND(),Inputs!$D$39,Inputs!$C$39)))-'Year Schedule'!$K$14+'Year Schedule'!$L$14)</f>
        <v>#VALUE!</v>
      </c>
      <c r="N435" s="0" t="e">
        <f aca="true">MAX(0,M435*(1+(_xlfn.NORM.INV(RAND(),Inputs!$D$39,Inputs!$C$39)))-'Year Schedule'!$K$15+'Year Schedule'!$L$15)</f>
        <v>#VALUE!</v>
      </c>
      <c r="O435" s="0" t="e">
        <f aca="true">MAX(0,N435*(1+(_xlfn.NORM.INV(RAND(),Inputs!$D$39,Inputs!$C$39)))-'Year Schedule'!$K$16+'Year Schedule'!$L$16)</f>
        <v>#VALUE!</v>
      </c>
      <c r="P435" s="0" t="e">
        <f aca="true">MAX(0,O435*(1+(_xlfn.NORM.INV(RAND(),Inputs!$D$39,Inputs!$C$39)))-'Year Schedule'!$K$17+'Year Schedule'!$L$17)</f>
        <v>#VALUE!</v>
      </c>
      <c r="Q435" s="0" t="e">
        <f aca="true">MAX(0,P435*(1+(_xlfn.NORM.INV(RAND(),Inputs!$D$39,Inputs!$C$39)))-'Year Schedule'!$K$18+'Year Schedule'!$L$18)</f>
        <v>#VALUE!</v>
      </c>
      <c r="R435" s="0" t="e">
        <f aca="true">MAX(0,Q435*(1+(_xlfn.NORM.INV(RAND(),Inputs!$D$39,Inputs!$C$39)))-'Year Schedule'!$K$19+'Year Schedule'!$L$19)</f>
        <v>#VALUE!</v>
      </c>
      <c r="S435" s="0" t="e">
        <f aca="true">MAX(0,R435*(1+(_xlfn.NORM.INV(RAND(),Inputs!$D$39,Inputs!$C$39)))-'Year Schedule'!$K$20+'Year Schedule'!$L$20)</f>
        <v>#VALUE!</v>
      </c>
      <c r="T435" s="0" t="e">
        <f aca="true">MAX(0,S435*(1+(_xlfn.NORM.INV(RAND(),Inputs!$D$39,Inputs!$C$39)))-'Year Schedule'!$K$21+'Year Schedule'!$L$21)</f>
        <v>#VALUE!</v>
      </c>
      <c r="U435" s="0" t="e">
        <f aca="true">MAX(0,T435*(1+(_xlfn.NORM.INV(RAND(),Inputs!$D$39,Inputs!$C$39)))-'Year Schedule'!$K$22+'Year Schedule'!$L$22)</f>
        <v>#VALUE!</v>
      </c>
      <c r="V435" s="0" t="e">
        <f aca="true">MAX(0,U435*(1+(_xlfn.NORM.INV(RAND(),Inputs!$D$39,Inputs!$C$39)))-'Year Schedule'!$K$23+'Year Schedule'!$L$23)</f>
        <v>#VALUE!</v>
      </c>
      <c r="W435" s="0" t="e">
        <f aca="true">MAX(0,V435*(1+(_xlfn.NORM.INV(RAND(),Inputs!$D$39,Inputs!$C$39)))-'Year Schedule'!$K$24+'Year Schedule'!$L$24)</f>
        <v>#VALUE!</v>
      </c>
      <c r="X435" s="0" t="e">
        <f aca="true">MAX(0,W435*(1+(_xlfn.NORM.INV(RAND(),Inputs!$D$39,Inputs!$C$39)))-'Year Schedule'!$K$25+'Year Schedule'!$L$25)</f>
        <v>#VALUE!</v>
      </c>
      <c r="Y435" s="0" t="e">
        <f aca="true">MAX(0,X435*(1+(_xlfn.NORM.INV(RAND(),Inputs!$D$39,Inputs!$C$39)))-'Year Schedule'!$K$26+'Year Schedule'!$L$26)</f>
        <v>#VALUE!</v>
      </c>
      <c r="Z435" s="0" t="e">
        <f aca="true">MAX(0,Y435*(1+(_xlfn.NORM.INV(RAND(),Inputs!$D$39,Inputs!$C$39)))-'Year Schedule'!$K$27+'Year Schedule'!$L$27)</f>
        <v>#VALUE!</v>
      </c>
      <c r="AA435" s="0" t="e">
        <f aca="true">MAX(0,Z435*(1+(_xlfn.NORM.INV(RAND(),Inputs!$D$39,Inputs!$C$39)))-'Year Schedule'!$K$28+'Year Schedule'!$L$28)</f>
        <v>#VALUE!</v>
      </c>
      <c r="AB435" s="0" t="e">
        <f aca="true">MAX(0,AA435*(1+(_xlfn.NORM.INV(RAND(),Inputs!$D$39,Inputs!$C$39)))-'Year Schedule'!$K$29+'Year Schedule'!$L$29)</f>
        <v>#VALUE!</v>
      </c>
      <c r="AC435" s="0" t="e">
        <f aca="true">MAX(0,AB435*(1+(_xlfn.NORM.INV(RAND(),Inputs!$D$39,Inputs!$C$39)))-'Year Schedule'!$K$30+'Year Schedule'!$L$30)</f>
        <v>#VALUE!</v>
      </c>
      <c r="AD435" s="0" t="e">
        <f aca="true">MAX(0,AC435*(1+(_xlfn.NORM.INV(RAND(),Inputs!$D$39,Inputs!$C$39)))-'Year Schedule'!$K$31+'Year Schedule'!$L$31)</f>
        <v>#VALUE!</v>
      </c>
      <c r="AE435" s="0" t="e">
        <f aca="true">MAX(0,AD435*(1+(_xlfn.NORM.INV(RAND(),Inputs!$D$39,Inputs!$C$39)))-'Year Schedule'!$K$32+'Year Schedule'!$L$32)</f>
        <v>#VALUE!</v>
      </c>
      <c r="AF435" s="0" t="e">
        <f aca="true">MAX(0,AE435*(1+(_xlfn.NORM.INV(RAND(),Inputs!$D$39,Inputs!$C$39)))-'Year Schedule'!$K$33+'Year Schedule'!$L$33)</f>
        <v>#VALUE!</v>
      </c>
      <c r="AG435" s="0" t="e">
        <f aca="true">MAX(0,AF435*(1+(_xlfn.NORM.INV(RAND(),Inputs!$D$39,Inputs!$C$39)))-'Year Schedule'!$K$34+'Year Schedule'!$L$34)</f>
        <v>#VALUE!</v>
      </c>
      <c r="AH435" s="0" t="e">
        <f aca="true">MAX(0,AG435*(1+(_xlfn.NORM.INV(RAND(),Inputs!$D$39,Inputs!$C$39)))-'Year Schedule'!$K$35+'Year Schedule'!$L$35)</f>
        <v>#VALUE!</v>
      </c>
      <c r="AI435" s="0" t="e">
        <f aca="true">MAX(0,AH435*(1+(_xlfn.NORM.INV(RAND(),Inputs!$D$39,Inputs!$C$39)))-'Year Schedule'!$K$36+'Year Schedule'!$L$36)</f>
        <v>#VALUE!</v>
      </c>
      <c r="AJ435" s="0" t="e">
        <f aca="true">MAX(0,AI435*(1+(_xlfn.NORM.INV(RAND(),Inputs!$D$39,Inputs!$C$39)))-'Year Schedule'!$K$37+'Year Schedule'!$L$37)</f>
        <v>#VALUE!</v>
      </c>
      <c r="AK435" s="0" t="e">
        <f aca="true">MAX(0,AJ435*(1+(_xlfn.NORM.INV(RAND(),Inputs!$D$39,Inputs!$C$39)))-'Year Schedule'!$K$38+'Year Schedule'!$L$38)</f>
        <v>#VALUE!</v>
      </c>
      <c r="AL435" s="0" t="e">
        <f aca="true">MAX(0,AK435*(1+(_xlfn.NORM.INV(RAND(),Inputs!$D$39,Inputs!$C$39)))-'Year Schedule'!$K$39+'Year Schedule'!$L$39)</f>
        <v>#VALUE!</v>
      </c>
      <c r="AM435" s="0" t="e">
        <f aca="true">MAX(0,AL435*(1+(_xlfn.NORM.INV(RAND(),Inputs!$D$39,Inputs!$C$39)))-'Year Schedule'!$K$40+'Year Schedule'!$L$40)</f>
        <v>#VALUE!</v>
      </c>
      <c r="AN435" s="0" t="e">
        <f aca="true">MAX(0,AM435*(1+(_xlfn.NORM.INV(RAND(),Inputs!$D$39,Inputs!$C$39)))-'Year Schedule'!$K$41+'Year Schedule'!$L$41)</f>
        <v>#VALUE!</v>
      </c>
      <c r="AO435" s="0" t="e">
        <f aca="true">MAX(0,AN435*(1+(_xlfn.NORM.INV(RAND(),Inputs!$D$39,Inputs!$C$39)))-'Year Schedule'!$K$42+'Year Schedule'!$L$42)</f>
        <v>#VALUE!</v>
      </c>
      <c r="AP435" s="0" t="e">
        <f aca="true">MAX(0,AO435*(1+(_xlfn.NORM.INV(RAND(),Inputs!$D$39,Inputs!$C$39)))-'Year Schedule'!$K$43+'Year Schedule'!$L$43)</f>
        <v>#VALUE!</v>
      </c>
      <c r="AQ435" s="0" t="e">
        <f aca="true">MAX(0,AP435*(1+(_xlfn.NORM.INV(RAND(),Inputs!$D$39,Inputs!$C$39)))-'Year Schedule'!$K$44+'Year Schedule'!$L$44)</f>
        <v>#VALUE!</v>
      </c>
      <c r="AR435" s="0" t="e">
        <f aca="true">MAX(0,AQ435*(1+(_xlfn.NORM.INV(RAND(),Inputs!$D$39,Inputs!$C$39)))-'Year Schedule'!$K$45+'Year Schedule'!$L$45)</f>
        <v>#VALUE!</v>
      </c>
      <c r="AS435" s="0" t="e">
        <f aca="true">MAX(0,AR435*(1+(_xlfn.NORM.INV(RAND(),Inputs!$D$39,Inputs!$C$39)))-'Year Schedule'!$K$46+'Year Schedule'!$L$46)</f>
        <v>#VALUE!</v>
      </c>
      <c r="AT435" s="0" t="e">
        <f aca="true">MAX(0,AS435*(1+(_xlfn.NORM.INV(RAND(),Inputs!$D$39,Inputs!$C$39)))-'Year Schedule'!$K$47+'Year Schedule'!$L$47)</f>
        <v>#VALUE!</v>
      </c>
      <c r="AU435" s="0" t="e">
        <f aca="true">MAX(0,AT435*(1+(_xlfn.NORM.INV(RAND(),Inputs!$D$39,Inputs!$C$39)))-'Year Schedule'!$K$48+'Year Schedule'!$L$48)</f>
        <v>#VALUE!</v>
      </c>
      <c r="AV435" s="0" t="e">
        <f aca="true">MAX(0,AU435*(1+(_xlfn.NORM.INV(RAND(),Inputs!$D$39,Inputs!$C$39)))-'Year Schedule'!$K$49+'Year Schedule'!$L$49)</f>
        <v>#VALUE!</v>
      </c>
      <c r="AW435" s="0" t="e">
        <f aca="true">MAX(0,AV435*(1+(_xlfn.NORM.INV(RAND(),Inputs!$D$39,Inputs!$C$39)))-'Year Schedule'!$K$50+'Year Schedule'!$L$50)</f>
        <v>#VALUE!</v>
      </c>
      <c r="AX435" s="0" t="e">
        <f aca="true">MAX(0,AW435*(1+(_xlfn.NORM.INV(RAND(),Inputs!$D$39,Inputs!$C$39)))-'Year Schedule'!$K$51+'Year Schedule'!$L$51)</f>
        <v>#VALUE!</v>
      </c>
      <c r="AY435" s="0" t="e">
        <f aca="true">MAX(0,AX435*(1+(_xlfn.NORM.INV(RAND(),Inputs!$D$39,Inputs!$C$39)))-'Year Schedule'!$K$52+'Year Schedule'!$L$52)</f>
        <v>#VALUE!</v>
      </c>
      <c r="AZ435" s="0" t="e">
        <f aca="true">MAX(0,AY435*(1+(_xlfn.NORM.INV(RAND(),Inputs!$D$39,Inputs!$C$39)))-'Year Schedule'!$K$53+'Year Schedule'!$L$53)</f>
        <v>#VALUE!</v>
      </c>
      <c r="BA435" s="0" t="e">
        <f aca="false">INDEX(C435:AZ435,1,Inputs!$C$6)</f>
        <v>#VALUE!</v>
      </c>
      <c r="BB435" s="0" t="n">
        <f aca="false">IFERROR(EXP(SUMPRODUCT(LN((C435:INDEX(C435:AZ435,1,Inputs!$C$6)+$C$1004:INDEX($C$1004:$AZ$1004,1,Inputs!$C$6))/B435:INDEX(B435:AY435,1,Inputs!$C$6)))/Inputs!$C$6)-1,-1)</f>
        <v>-1</v>
      </c>
    </row>
    <row r="436" customFormat="false" ht="15" hidden="false" customHeight="true" outlineLevel="0" collapsed="false">
      <c r="A436" s="0" t="n">
        <v>434</v>
      </c>
      <c r="B436" s="177" t="n">
        <f aca="false">Inputs!$C$38</f>
        <v>0</v>
      </c>
      <c r="C436" s="0" t="e">
        <f aca="true">MAX(0,B436*(1+(_xlfn.NORM.INV(RAND(),Inputs!$D$39,Inputs!$C$39)))-'Year Schedule'!$K$4+'Year Schedule'!$L$4)</f>
        <v>#VALUE!</v>
      </c>
      <c r="D436" s="0" t="e">
        <f aca="true">MAX(0,C436*(1+(_xlfn.NORM.INV(RAND(),Inputs!$D$39,Inputs!$C$39)))-'Year Schedule'!$K$5+'Year Schedule'!$L$5)</f>
        <v>#VALUE!</v>
      </c>
      <c r="E436" s="0" t="e">
        <f aca="true">MAX(0,D436*(1+(_xlfn.NORM.INV(RAND(),Inputs!$D$39,Inputs!$C$39)))-'Year Schedule'!$K$6+'Year Schedule'!$L$6)</f>
        <v>#VALUE!</v>
      </c>
      <c r="F436" s="0" t="e">
        <f aca="true">MAX(0,E436*(1+(_xlfn.NORM.INV(RAND(),Inputs!$D$39,Inputs!$C$39)))-'Year Schedule'!$K$7+'Year Schedule'!$L$7)</f>
        <v>#VALUE!</v>
      </c>
      <c r="G436" s="0" t="e">
        <f aca="true">MAX(0,F436*(1+(_xlfn.NORM.INV(RAND(),Inputs!$D$39,Inputs!$C$39)))-'Year Schedule'!$K$8+'Year Schedule'!$L$8)</f>
        <v>#VALUE!</v>
      </c>
      <c r="H436" s="0" t="e">
        <f aca="true">MAX(0,G436*(1+(_xlfn.NORM.INV(RAND(),Inputs!$D$39,Inputs!$C$39)))-'Year Schedule'!$K$9+'Year Schedule'!$L$9)</f>
        <v>#VALUE!</v>
      </c>
      <c r="I436" s="0" t="e">
        <f aca="true">MAX(0,H436*(1+(_xlfn.NORM.INV(RAND(),Inputs!$D$39,Inputs!$C$39)))-'Year Schedule'!$K$10+'Year Schedule'!$L$10)</f>
        <v>#VALUE!</v>
      </c>
      <c r="J436" s="0" t="e">
        <f aca="true">MAX(0,I436*(1+(_xlfn.NORM.INV(RAND(),Inputs!$D$39,Inputs!$C$39)))-'Year Schedule'!$K$11+'Year Schedule'!$L$11)</f>
        <v>#VALUE!</v>
      </c>
      <c r="K436" s="0" t="e">
        <f aca="true">MAX(0,J436*(1+(_xlfn.NORM.INV(RAND(),Inputs!$D$39,Inputs!$C$39)))-'Year Schedule'!$K$12+'Year Schedule'!$L$12)</f>
        <v>#VALUE!</v>
      </c>
      <c r="L436" s="0" t="e">
        <f aca="true">MAX(0,K436*(1+(_xlfn.NORM.INV(RAND(),Inputs!$D$39,Inputs!$C$39)))-'Year Schedule'!$K$13+'Year Schedule'!$L$13)</f>
        <v>#VALUE!</v>
      </c>
      <c r="M436" s="0" t="e">
        <f aca="true">MAX(0,L436*(1+(_xlfn.NORM.INV(RAND(),Inputs!$D$39,Inputs!$C$39)))-'Year Schedule'!$K$14+'Year Schedule'!$L$14)</f>
        <v>#VALUE!</v>
      </c>
      <c r="N436" s="0" t="e">
        <f aca="true">MAX(0,M436*(1+(_xlfn.NORM.INV(RAND(),Inputs!$D$39,Inputs!$C$39)))-'Year Schedule'!$K$15+'Year Schedule'!$L$15)</f>
        <v>#VALUE!</v>
      </c>
      <c r="O436" s="0" t="e">
        <f aca="true">MAX(0,N436*(1+(_xlfn.NORM.INV(RAND(),Inputs!$D$39,Inputs!$C$39)))-'Year Schedule'!$K$16+'Year Schedule'!$L$16)</f>
        <v>#VALUE!</v>
      </c>
      <c r="P436" s="0" t="e">
        <f aca="true">MAX(0,O436*(1+(_xlfn.NORM.INV(RAND(),Inputs!$D$39,Inputs!$C$39)))-'Year Schedule'!$K$17+'Year Schedule'!$L$17)</f>
        <v>#VALUE!</v>
      </c>
      <c r="Q436" s="0" t="e">
        <f aca="true">MAX(0,P436*(1+(_xlfn.NORM.INV(RAND(),Inputs!$D$39,Inputs!$C$39)))-'Year Schedule'!$K$18+'Year Schedule'!$L$18)</f>
        <v>#VALUE!</v>
      </c>
      <c r="R436" s="0" t="e">
        <f aca="true">MAX(0,Q436*(1+(_xlfn.NORM.INV(RAND(),Inputs!$D$39,Inputs!$C$39)))-'Year Schedule'!$K$19+'Year Schedule'!$L$19)</f>
        <v>#VALUE!</v>
      </c>
      <c r="S436" s="0" t="e">
        <f aca="true">MAX(0,R436*(1+(_xlfn.NORM.INV(RAND(),Inputs!$D$39,Inputs!$C$39)))-'Year Schedule'!$K$20+'Year Schedule'!$L$20)</f>
        <v>#VALUE!</v>
      </c>
      <c r="T436" s="0" t="e">
        <f aca="true">MAX(0,S436*(1+(_xlfn.NORM.INV(RAND(),Inputs!$D$39,Inputs!$C$39)))-'Year Schedule'!$K$21+'Year Schedule'!$L$21)</f>
        <v>#VALUE!</v>
      </c>
      <c r="U436" s="0" t="e">
        <f aca="true">MAX(0,T436*(1+(_xlfn.NORM.INV(RAND(),Inputs!$D$39,Inputs!$C$39)))-'Year Schedule'!$K$22+'Year Schedule'!$L$22)</f>
        <v>#VALUE!</v>
      </c>
      <c r="V436" s="0" t="e">
        <f aca="true">MAX(0,U436*(1+(_xlfn.NORM.INV(RAND(),Inputs!$D$39,Inputs!$C$39)))-'Year Schedule'!$K$23+'Year Schedule'!$L$23)</f>
        <v>#VALUE!</v>
      </c>
      <c r="W436" s="0" t="e">
        <f aca="true">MAX(0,V436*(1+(_xlfn.NORM.INV(RAND(),Inputs!$D$39,Inputs!$C$39)))-'Year Schedule'!$K$24+'Year Schedule'!$L$24)</f>
        <v>#VALUE!</v>
      </c>
      <c r="X436" s="0" t="e">
        <f aca="true">MAX(0,W436*(1+(_xlfn.NORM.INV(RAND(),Inputs!$D$39,Inputs!$C$39)))-'Year Schedule'!$K$25+'Year Schedule'!$L$25)</f>
        <v>#VALUE!</v>
      </c>
      <c r="Y436" s="0" t="e">
        <f aca="true">MAX(0,X436*(1+(_xlfn.NORM.INV(RAND(),Inputs!$D$39,Inputs!$C$39)))-'Year Schedule'!$K$26+'Year Schedule'!$L$26)</f>
        <v>#VALUE!</v>
      </c>
      <c r="Z436" s="0" t="e">
        <f aca="true">MAX(0,Y436*(1+(_xlfn.NORM.INV(RAND(),Inputs!$D$39,Inputs!$C$39)))-'Year Schedule'!$K$27+'Year Schedule'!$L$27)</f>
        <v>#VALUE!</v>
      </c>
      <c r="AA436" s="0" t="e">
        <f aca="true">MAX(0,Z436*(1+(_xlfn.NORM.INV(RAND(),Inputs!$D$39,Inputs!$C$39)))-'Year Schedule'!$K$28+'Year Schedule'!$L$28)</f>
        <v>#VALUE!</v>
      </c>
      <c r="AB436" s="0" t="e">
        <f aca="true">MAX(0,AA436*(1+(_xlfn.NORM.INV(RAND(),Inputs!$D$39,Inputs!$C$39)))-'Year Schedule'!$K$29+'Year Schedule'!$L$29)</f>
        <v>#VALUE!</v>
      </c>
      <c r="AC436" s="0" t="e">
        <f aca="true">MAX(0,AB436*(1+(_xlfn.NORM.INV(RAND(),Inputs!$D$39,Inputs!$C$39)))-'Year Schedule'!$K$30+'Year Schedule'!$L$30)</f>
        <v>#VALUE!</v>
      </c>
      <c r="AD436" s="0" t="e">
        <f aca="true">MAX(0,AC436*(1+(_xlfn.NORM.INV(RAND(),Inputs!$D$39,Inputs!$C$39)))-'Year Schedule'!$K$31+'Year Schedule'!$L$31)</f>
        <v>#VALUE!</v>
      </c>
      <c r="AE436" s="0" t="e">
        <f aca="true">MAX(0,AD436*(1+(_xlfn.NORM.INV(RAND(),Inputs!$D$39,Inputs!$C$39)))-'Year Schedule'!$K$32+'Year Schedule'!$L$32)</f>
        <v>#VALUE!</v>
      </c>
      <c r="AF436" s="0" t="e">
        <f aca="true">MAX(0,AE436*(1+(_xlfn.NORM.INV(RAND(),Inputs!$D$39,Inputs!$C$39)))-'Year Schedule'!$K$33+'Year Schedule'!$L$33)</f>
        <v>#VALUE!</v>
      </c>
      <c r="AG436" s="0" t="e">
        <f aca="true">MAX(0,AF436*(1+(_xlfn.NORM.INV(RAND(),Inputs!$D$39,Inputs!$C$39)))-'Year Schedule'!$K$34+'Year Schedule'!$L$34)</f>
        <v>#VALUE!</v>
      </c>
      <c r="AH436" s="0" t="e">
        <f aca="true">MAX(0,AG436*(1+(_xlfn.NORM.INV(RAND(),Inputs!$D$39,Inputs!$C$39)))-'Year Schedule'!$K$35+'Year Schedule'!$L$35)</f>
        <v>#VALUE!</v>
      </c>
      <c r="AI436" s="0" t="e">
        <f aca="true">MAX(0,AH436*(1+(_xlfn.NORM.INV(RAND(),Inputs!$D$39,Inputs!$C$39)))-'Year Schedule'!$K$36+'Year Schedule'!$L$36)</f>
        <v>#VALUE!</v>
      </c>
      <c r="AJ436" s="0" t="e">
        <f aca="true">MAX(0,AI436*(1+(_xlfn.NORM.INV(RAND(),Inputs!$D$39,Inputs!$C$39)))-'Year Schedule'!$K$37+'Year Schedule'!$L$37)</f>
        <v>#VALUE!</v>
      </c>
      <c r="AK436" s="0" t="e">
        <f aca="true">MAX(0,AJ436*(1+(_xlfn.NORM.INV(RAND(),Inputs!$D$39,Inputs!$C$39)))-'Year Schedule'!$K$38+'Year Schedule'!$L$38)</f>
        <v>#VALUE!</v>
      </c>
      <c r="AL436" s="0" t="e">
        <f aca="true">MAX(0,AK436*(1+(_xlfn.NORM.INV(RAND(),Inputs!$D$39,Inputs!$C$39)))-'Year Schedule'!$K$39+'Year Schedule'!$L$39)</f>
        <v>#VALUE!</v>
      </c>
      <c r="AM436" s="0" t="e">
        <f aca="true">MAX(0,AL436*(1+(_xlfn.NORM.INV(RAND(),Inputs!$D$39,Inputs!$C$39)))-'Year Schedule'!$K$40+'Year Schedule'!$L$40)</f>
        <v>#VALUE!</v>
      </c>
      <c r="AN436" s="0" t="e">
        <f aca="true">MAX(0,AM436*(1+(_xlfn.NORM.INV(RAND(),Inputs!$D$39,Inputs!$C$39)))-'Year Schedule'!$K$41+'Year Schedule'!$L$41)</f>
        <v>#VALUE!</v>
      </c>
      <c r="AO436" s="0" t="e">
        <f aca="true">MAX(0,AN436*(1+(_xlfn.NORM.INV(RAND(),Inputs!$D$39,Inputs!$C$39)))-'Year Schedule'!$K$42+'Year Schedule'!$L$42)</f>
        <v>#VALUE!</v>
      </c>
      <c r="AP436" s="0" t="e">
        <f aca="true">MAX(0,AO436*(1+(_xlfn.NORM.INV(RAND(),Inputs!$D$39,Inputs!$C$39)))-'Year Schedule'!$K$43+'Year Schedule'!$L$43)</f>
        <v>#VALUE!</v>
      </c>
      <c r="AQ436" s="0" t="e">
        <f aca="true">MAX(0,AP436*(1+(_xlfn.NORM.INV(RAND(),Inputs!$D$39,Inputs!$C$39)))-'Year Schedule'!$K$44+'Year Schedule'!$L$44)</f>
        <v>#VALUE!</v>
      </c>
      <c r="AR436" s="0" t="e">
        <f aca="true">MAX(0,AQ436*(1+(_xlfn.NORM.INV(RAND(),Inputs!$D$39,Inputs!$C$39)))-'Year Schedule'!$K$45+'Year Schedule'!$L$45)</f>
        <v>#VALUE!</v>
      </c>
      <c r="AS436" s="0" t="e">
        <f aca="true">MAX(0,AR436*(1+(_xlfn.NORM.INV(RAND(),Inputs!$D$39,Inputs!$C$39)))-'Year Schedule'!$K$46+'Year Schedule'!$L$46)</f>
        <v>#VALUE!</v>
      </c>
      <c r="AT436" s="0" t="e">
        <f aca="true">MAX(0,AS436*(1+(_xlfn.NORM.INV(RAND(),Inputs!$D$39,Inputs!$C$39)))-'Year Schedule'!$K$47+'Year Schedule'!$L$47)</f>
        <v>#VALUE!</v>
      </c>
      <c r="AU436" s="0" t="e">
        <f aca="true">MAX(0,AT436*(1+(_xlfn.NORM.INV(RAND(),Inputs!$D$39,Inputs!$C$39)))-'Year Schedule'!$K$48+'Year Schedule'!$L$48)</f>
        <v>#VALUE!</v>
      </c>
      <c r="AV436" s="0" t="e">
        <f aca="true">MAX(0,AU436*(1+(_xlfn.NORM.INV(RAND(),Inputs!$D$39,Inputs!$C$39)))-'Year Schedule'!$K$49+'Year Schedule'!$L$49)</f>
        <v>#VALUE!</v>
      </c>
      <c r="AW436" s="0" t="e">
        <f aca="true">MAX(0,AV436*(1+(_xlfn.NORM.INV(RAND(),Inputs!$D$39,Inputs!$C$39)))-'Year Schedule'!$K$50+'Year Schedule'!$L$50)</f>
        <v>#VALUE!</v>
      </c>
      <c r="AX436" s="0" t="e">
        <f aca="true">MAX(0,AW436*(1+(_xlfn.NORM.INV(RAND(),Inputs!$D$39,Inputs!$C$39)))-'Year Schedule'!$K$51+'Year Schedule'!$L$51)</f>
        <v>#VALUE!</v>
      </c>
      <c r="AY436" s="0" t="e">
        <f aca="true">MAX(0,AX436*(1+(_xlfn.NORM.INV(RAND(),Inputs!$D$39,Inputs!$C$39)))-'Year Schedule'!$K$52+'Year Schedule'!$L$52)</f>
        <v>#VALUE!</v>
      </c>
      <c r="AZ436" s="0" t="e">
        <f aca="true">MAX(0,AY436*(1+(_xlfn.NORM.INV(RAND(),Inputs!$D$39,Inputs!$C$39)))-'Year Schedule'!$K$53+'Year Schedule'!$L$53)</f>
        <v>#VALUE!</v>
      </c>
      <c r="BA436" s="0" t="e">
        <f aca="false">INDEX(C436:AZ436,1,Inputs!$C$6)</f>
        <v>#VALUE!</v>
      </c>
      <c r="BB436" s="0" t="n">
        <f aca="false">IFERROR(EXP(SUMPRODUCT(LN((C436:INDEX(C436:AZ436,1,Inputs!$C$6)+$C$1004:INDEX($C$1004:$AZ$1004,1,Inputs!$C$6))/B436:INDEX(B436:AY436,1,Inputs!$C$6)))/Inputs!$C$6)-1,-1)</f>
        <v>-1</v>
      </c>
    </row>
    <row r="437" customFormat="false" ht="15" hidden="false" customHeight="true" outlineLevel="0" collapsed="false">
      <c r="A437" s="0" t="n">
        <v>435</v>
      </c>
      <c r="B437" s="177" t="n">
        <f aca="false">Inputs!$C$38</f>
        <v>0</v>
      </c>
      <c r="C437" s="0" t="e">
        <f aca="true">MAX(0,B437*(1+(_xlfn.NORM.INV(RAND(),Inputs!$D$39,Inputs!$C$39)))-'Year Schedule'!$K$4+'Year Schedule'!$L$4)</f>
        <v>#VALUE!</v>
      </c>
      <c r="D437" s="0" t="e">
        <f aca="true">MAX(0,C437*(1+(_xlfn.NORM.INV(RAND(),Inputs!$D$39,Inputs!$C$39)))-'Year Schedule'!$K$5+'Year Schedule'!$L$5)</f>
        <v>#VALUE!</v>
      </c>
      <c r="E437" s="0" t="e">
        <f aca="true">MAX(0,D437*(1+(_xlfn.NORM.INV(RAND(),Inputs!$D$39,Inputs!$C$39)))-'Year Schedule'!$K$6+'Year Schedule'!$L$6)</f>
        <v>#VALUE!</v>
      </c>
      <c r="F437" s="0" t="e">
        <f aca="true">MAX(0,E437*(1+(_xlfn.NORM.INV(RAND(),Inputs!$D$39,Inputs!$C$39)))-'Year Schedule'!$K$7+'Year Schedule'!$L$7)</f>
        <v>#VALUE!</v>
      </c>
      <c r="G437" s="0" t="e">
        <f aca="true">MAX(0,F437*(1+(_xlfn.NORM.INV(RAND(),Inputs!$D$39,Inputs!$C$39)))-'Year Schedule'!$K$8+'Year Schedule'!$L$8)</f>
        <v>#VALUE!</v>
      </c>
      <c r="H437" s="0" t="e">
        <f aca="true">MAX(0,G437*(1+(_xlfn.NORM.INV(RAND(),Inputs!$D$39,Inputs!$C$39)))-'Year Schedule'!$K$9+'Year Schedule'!$L$9)</f>
        <v>#VALUE!</v>
      </c>
      <c r="I437" s="0" t="e">
        <f aca="true">MAX(0,H437*(1+(_xlfn.NORM.INV(RAND(),Inputs!$D$39,Inputs!$C$39)))-'Year Schedule'!$K$10+'Year Schedule'!$L$10)</f>
        <v>#VALUE!</v>
      </c>
      <c r="J437" s="0" t="e">
        <f aca="true">MAX(0,I437*(1+(_xlfn.NORM.INV(RAND(),Inputs!$D$39,Inputs!$C$39)))-'Year Schedule'!$K$11+'Year Schedule'!$L$11)</f>
        <v>#VALUE!</v>
      </c>
      <c r="K437" s="0" t="e">
        <f aca="true">MAX(0,J437*(1+(_xlfn.NORM.INV(RAND(),Inputs!$D$39,Inputs!$C$39)))-'Year Schedule'!$K$12+'Year Schedule'!$L$12)</f>
        <v>#VALUE!</v>
      </c>
      <c r="L437" s="0" t="e">
        <f aca="true">MAX(0,K437*(1+(_xlfn.NORM.INV(RAND(),Inputs!$D$39,Inputs!$C$39)))-'Year Schedule'!$K$13+'Year Schedule'!$L$13)</f>
        <v>#VALUE!</v>
      </c>
      <c r="M437" s="0" t="e">
        <f aca="true">MAX(0,L437*(1+(_xlfn.NORM.INV(RAND(),Inputs!$D$39,Inputs!$C$39)))-'Year Schedule'!$K$14+'Year Schedule'!$L$14)</f>
        <v>#VALUE!</v>
      </c>
      <c r="N437" s="0" t="e">
        <f aca="true">MAX(0,M437*(1+(_xlfn.NORM.INV(RAND(),Inputs!$D$39,Inputs!$C$39)))-'Year Schedule'!$K$15+'Year Schedule'!$L$15)</f>
        <v>#VALUE!</v>
      </c>
      <c r="O437" s="0" t="e">
        <f aca="true">MAX(0,N437*(1+(_xlfn.NORM.INV(RAND(),Inputs!$D$39,Inputs!$C$39)))-'Year Schedule'!$K$16+'Year Schedule'!$L$16)</f>
        <v>#VALUE!</v>
      </c>
      <c r="P437" s="0" t="e">
        <f aca="true">MAX(0,O437*(1+(_xlfn.NORM.INV(RAND(),Inputs!$D$39,Inputs!$C$39)))-'Year Schedule'!$K$17+'Year Schedule'!$L$17)</f>
        <v>#VALUE!</v>
      </c>
      <c r="Q437" s="0" t="e">
        <f aca="true">MAX(0,P437*(1+(_xlfn.NORM.INV(RAND(),Inputs!$D$39,Inputs!$C$39)))-'Year Schedule'!$K$18+'Year Schedule'!$L$18)</f>
        <v>#VALUE!</v>
      </c>
      <c r="R437" s="0" t="e">
        <f aca="true">MAX(0,Q437*(1+(_xlfn.NORM.INV(RAND(),Inputs!$D$39,Inputs!$C$39)))-'Year Schedule'!$K$19+'Year Schedule'!$L$19)</f>
        <v>#VALUE!</v>
      </c>
      <c r="S437" s="0" t="e">
        <f aca="true">MAX(0,R437*(1+(_xlfn.NORM.INV(RAND(),Inputs!$D$39,Inputs!$C$39)))-'Year Schedule'!$K$20+'Year Schedule'!$L$20)</f>
        <v>#VALUE!</v>
      </c>
      <c r="T437" s="0" t="e">
        <f aca="true">MAX(0,S437*(1+(_xlfn.NORM.INV(RAND(),Inputs!$D$39,Inputs!$C$39)))-'Year Schedule'!$K$21+'Year Schedule'!$L$21)</f>
        <v>#VALUE!</v>
      </c>
      <c r="U437" s="0" t="e">
        <f aca="true">MAX(0,T437*(1+(_xlfn.NORM.INV(RAND(),Inputs!$D$39,Inputs!$C$39)))-'Year Schedule'!$K$22+'Year Schedule'!$L$22)</f>
        <v>#VALUE!</v>
      </c>
      <c r="V437" s="0" t="e">
        <f aca="true">MAX(0,U437*(1+(_xlfn.NORM.INV(RAND(),Inputs!$D$39,Inputs!$C$39)))-'Year Schedule'!$K$23+'Year Schedule'!$L$23)</f>
        <v>#VALUE!</v>
      </c>
      <c r="W437" s="0" t="e">
        <f aca="true">MAX(0,V437*(1+(_xlfn.NORM.INV(RAND(),Inputs!$D$39,Inputs!$C$39)))-'Year Schedule'!$K$24+'Year Schedule'!$L$24)</f>
        <v>#VALUE!</v>
      </c>
      <c r="X437" s="0" t="e">
        <f aca="true">MAX(0,W437*(1+(_xlfn.NORM.INV(RAND(),Inputs!$D$39,Inputs!$C$39)))-'Year Schedule'!$K$25+'Year Schedule'!$L$25)</f>
        <v>#VALUE!</v>
      </c>
      <c r="Y437" s="0" t="e">
        <f aca="true">MAX(0,X437*(1+(_xlfn.NORM.INV(RAND(),Inputs!$D$39,Inputs!$C$39)))-'Year Schedule'!$K$26+'Year Schedule'!$L$26)</f>
        <v>#VALUE!</v>
      </c>
      <c r="Z437" s="0" t="e">
        <f aca="true">MAX(0,Y437*(1+(_xlfn.NORM.INV(RAND(),Inputs!$D$39,Inputs!$C$39)))-'Year Schedule'!$K$27+'Year Schedule'!$L$27)</f>
        <v>#VALUE!</v>
      </c>
      <c r="AA437" s="0" t="e">
        <f aca="true">MAX(0,Z437*(1+(_xlfn.NORM.INV(RAND(),Inputs!$D$39,Inputs!$C$39)))-'Year Schedule'!$K$28+'Year Schedule'!$L$28)</f>
        <v>#VALUE!</v>
      </c>
      <c r="AB437" s="0" t="e">
        <f aca="true">MAX(0,AA437*(1+(_xlfn.NORM.INV(RAND(),Inputs!$D$39,Inputs!$C$39)))-'Year Schedule'!$K$29+'Year Schedule'!$L$29)</f>
        <v>#VALUE!</v>
      </c>
      <c r="AC437" s="0" t="e">
        <f aca="true">MAX(0,AB437*(1+(_xlfn.NORM.INV(RAND(),Inputs!$D$39,Inputs!$C$39)))-'Year Schedule'!$K$30+'Year Schedule'!$L$30)</f>
        <v>#VALUE!</v>
      </c>
      <c r="AD437" s="0" t="e">
        <f aca="true">MAX(0,AC437*(1+(_xlfn.NORM.INV(RAND(),Inputs!$D$39,Inputs!$C$39)))-'Year Schedule'!$K$31+'Year Schedule'!$L$31)</f>
        <v>#VALUE!</v>
      </c>
      <c r="AE437" s="0" t="e">
        <f aca="true">MAX(0,AD437*(1+(_xlfn.NORM.INV(RAND(),Inputs!$D$39,Inputs!$C$39)))-'Year Schedule'!$K$32+'Year Schedule'!$L$32)</f>
        <v>#VALUE!</v>
      </c>
      <c r="AF437" s="0" t="e">
        <f aca="true">MAX(0,AE437*(1+(_xlfn.NORM.INV(RAND(),Inputs!$D$39,Inputs!$C$39)))-'Year Schedule'!$K$33+'Year Schedule'!$L$33)</f>
        <v>#VALUE!</v>
      </c>
      <c r="AG437" s="0" t="e">
        <f aca="true">MAX(0,AF437*(1+(_xlfn.NORM.INV(RAND(),Inputs!$D$39,Inputs!$C$39)))-'Year Schedule'!$K$34+'Year Schedule'!$L$34)</f>
        <v>#VALUE!</v>
      </c>
      <c r="AH437" s="0" t="e">
        <f aca="true">MAX(0,AG437*(1+(_xlfn.NORM.INV(RAND(),Inputs!$D$39,Inputs!$C$39)))-'Year Schedule'!$K$35+'Year Schedule'!$L$35)</f>
        <v>#VALUE!</v>
      </c>
      <c r="AI437" s="0" t="e">
        <f aca="true">MAX(0,AH437*(1+(_xlfn.NORM.INV(RAND(),Inputs!$D$39,Inputs!$C$39)))-'Year Schedule'!$K$36+'Year Schedule'!$L$36)</f>
        <v>#VALUE!</v>
      </c>
      <c r="AJ437" s="0" t="e">
        <f aca="true">MAX(0,AI437*(1+(_xlfn.NORM.INV(RAND(),Inputs!$D$39,Inputs!$C$39)))-'Year Schedule'!$K$37+'Year Schedule'!$L$37)</f>
        <v>#VALUE!</v>
      </c>
      <c r="AK437" s="0" t="e">
        <f aca="true">MAX(0,AJ437*(1+(_xlfn.NORM.INV(RAND(),Inputs!$D$39,Inputs!$C$39)))-'Year Schedule'!$K$38+'Year Schedule'!$L$38)</f>
        <v>#VALUE!</v>
      </c>
      <c r="AL437" s="0" t="e">
        <f aca="true">MAX(0,AK437*(1+(_xlfn.NORM.INV(RAND(),Inputs!$D$39,Inputs!$C$39)))-'Year Schedule'!$K$39+'Year Schedule'!$L$39)</f>
        <v>#VALUE!</v>
      </c>
      <c r="AM437" s="0" t="e">
        <f aca="true">MAX(0,AL437*(1+(_xlfn.NORM.INV(RAND(),Inputs!$D$39,Inputs!$C$39)))-'Year Schedule'!$K$40+'Year Schedule'!$L$40)</f>
        <v>#VALUE!</v>
      </c>
      <c r="AN437" s="0" t="e">
        <f aca="true">MAX(0,AM437*(1+(_xlfn.NORM.INV(RAND(),Inputs!$D$39,Inputs!$C$39)))-'Year Schedule'!$K$41+'Year Schedule'!$L$41)</f>
        <v>#VALUE!</v>
      </c>
      <c r="AO437" s="0" t="e">
        <f aca="true">MAX(0,AN437*(1+(_xlfn.NORM.INV(RAND(),Inputs!$D$39,Inputs!$C$39)))-'Year Schedule'!$K$42+'Year Schedule'!$L$42)</f>
        <v>#VALUE!</v>
      </c>
      <c r="AP437" s="0" t="e">
        <f aca="true">MAX(0,AO437*(1+(_xlfn.NORM.INV(RAND(),Inputs!$D$39,Inputs!$C$39)))-'Year Schedule'!$K$43+'Year Schedule'!$L$43)</f>
        <v>#VALUE!</v>
      </c>
      <c r="AQ437" s="0" t="e">
        <f aca="true">MAX(0,AP437*(1+(_xlfn.NORM.INV(RAND(),Inputs!$D$39,Inputs!$C$39)))-'Year Schedule'!$K$44+'Year Schedule'!$L$44)</f>
        <v>#VALUE!</v>
      </c>
      <c r="AR437" s="0" t="e">
        <f aca="true">MAX(0,AQ437*(1+(_xlfn.NORM.INV(RAND(),Inputs!$D$39,Inputs!$C$39)))-'Year Schedule'!$K$45+'Year Schedule'!$L$45)</f>
        <v>#VALUE!</v>
      </c>
      <c r="AS437" s="0" t="e">
        <f aca="true">MAX(0,AR437*(1+(_xlfn.NORM.INV(RAND(),Inputs!$D$39,Inputs!$C$39)))-'Year Schedule'!$K$46+'Year Schedule'!$L$46)</f>
        <v>#VALUE!</v>
      </c>
      <c r="AT437" s="0" t="e">
        <f aca="true">MAX(0,AS437*(1+(_xlfn.NORM.INV(RAND(),Inputs!$D$39,Inputs!$C$39)))-'Year Schedule'!$K$47+'Year Schedule'!$L$47)</f>
        <v>#VALUE!</v>
      </c>
      <c r="AU437" s="0" t="e">
        <f aca="true">MAX(0,AT437*(1+(_xlfn.NORM.INV(RAND(),Inputs!$D$39,Inputs!$C$39)))-'Year Schedule'!$K$48+'Year Schedule'!$L$48)</f>
        <v>#VALUE!</v>
      </c>
      <c r="AV437" s="0" t="e">
        <f aca="true">MAX(0,AU437*(1+(_xlfn.NORM.INV(RAND(),Inputs!$D$39,Inputs!$C$39)))-'Year Schedule'!$K$49+'Year Schedule'!$L$49)</f>
        <v>#VALUE!</v>
      </c>
      <c r="AW437" s="0" t="e">
        <f aca="true">MAX(0,AV437*(1+(_xlfn.NORM.INV(RAND(),Inputs!$D$39,Inputs!$C$39)))-'Year Schedule'!$K$50+'Year Schedule'!$L$50)</f>
        <v>#VALUE!</v>
      </c>
      <c r="AX437" s="0" t="e">
        <f aca="true">MAX(0,AW437*(1+(_xlfn.NORM.INV(RAND(),Inputs!$D$39,Inputs!$C$39)))-'Year Schedule'!$K$51+'Year Schedule'!$L$51)</f>
        <v>#VALUE!</v>
      </c>
      <c r="AY437" s="0" t="e">
        <f aca="true">MAX(0,AX437*(1+(_xlfn.NORM.INV(RAND(),Inputs!$D$39,Inputs!$C$39)))-'Year Schedule'!$K$52+'Year Schedule'!$L$52)</f>
        <v>#VALUE!</v>
      </c>
      <c r="AZ437" s="0" t="e">
        <f aca="true">MAX(0,AY437*(1+(_xlfn.NORM.INV(RAND(),Inputs!$D$39,Inputs!$C$39)))-'Year Schedule'!$K$53+'Year Schedule'!$L$53)</f>
        <v>#VALUE!</v>
      </c>
      <c r="BA437" s="0" t="e">
        <f aca="false">INDEX(C437:AZ437,1,Inputs!$C$6)</f>
        <v>#VALUE!</v>
      </c>
      <c r="BB437" s="0" t="n">
        <f aca="false">IFERROR(EXP(SUMPRODUCT(LN((C437:INDEX(C437:AZ437,1,Inputs!$C$6)+$C$1004:INDEX($C$1004:$AZ$1004,1,Inputs!$C$6))/B437:INDEX(B437:AY437,1,Inputs!$C$6)))/Inputs!$C$6)-1,-1)</f>
        <v>-1</v>
      </c>
    </row>
    <row r="438" customFormat="false" ht="15" hidden="false" customHeight="true" outlineLevel="0" collapsed="false">
      <c r="A438" s="0" t="n">
        <v>436</v>
      </c>
      <c r="B438" s="177" t="n">
        <f aca="false">Inputs!$C$38</f>
        <v>0</v>
      </c>
      <c r="C438" s="0" t="e">
        <f aca="true">MAX(0,B438*(1+(_xlfn.NORM.INV(RAND(),Inputs!$D$39,Inputs!$C$39)))-'Year Schedule'!$K$4+'Year Schedule'!$L$4)</f>
        <v>#VALUE!</v>
      </c>
      <c r="D438" s="0" t="e">
        <f aca="true">MAX(0,C438*(1+(_xlfn.NORM.INV(RAND(),Inputs!$D$39,Inputs!$C$39)))-'Year Schedule'!$K$5+'Year Schedule'!$L$5)</f>
        <v>#VALUE!</v>
      </c>
      <c r="E438" s="0" t="e">
        <f aca="true">MAX(0,D438*(1+(_xlfn.NORM.INV(RAND(),Inputs!$D$39,Inputs!$C$39)))-'Year Schedule'!$K$6+'Year Schedule'!$L$6)</f>
        <v>#VALUE!</v>
      </c>
      <c r="F438" s="0" t="e">
        <f aca="true">MAX(0,E438*(1+(_xlfn.NORM.INV(RAND(),Inputs!$D$39,Inputs!$C$39)))-'Year Schedule'!$K$7+'Year Schedule'!$L$7)</f>
        <v>#VALUE!</v>
      </c>
      <c r="G438" s="0" t="e">
        <f aca="true">MAX(0,F438*(1+(_xlfn.NORM.INV(RAND(),Inputs!$D$39,Inputs!$C$39)))-'Year Schedule'!$K$8+'Year Schedule'!$L$8)</f>
        <v>#VALUE!</v>
      </c>
      <c r="H438" s="0" t="e">
        <f aca="true">MAX(0,G438*(1+(_xlfn.NORM.INV(RAND(),Inputs!$D$39,Inputs!$C$39)))-'Year Schedule'!$K$9+'Year Schedule'!$L$9)</f>
        <v>#VALUE!</v>
      </c>
      <c r="I438" s="0" t="e">
        <f aca="true">MAX(0,H438*(1+(_xlfn.NORM.INV(RAND(),Inputs!$D$39,Inputs!$C$39)))-'Year Schedule'!$K$10+'Year Schedule'!$L$10)</f>
        <v>#VALUE!</v>
      </c>
      <c r="J438" s="0" t="e">
        <f aca="true">MAX(0,I438*(1+(_xlfn.NORM.INV(RAND(),Inputs!$D$39,Inputs!$C$39)))-'Year Schedule'!$K$11+'Year Schedule'!$L$11)</f>
        <v>#VALUE!</v>
      </c>
      <c r="K438" s="0" t="e">
        <f aca="true">MAX(0,J438*(1+(_xlfn.NORM.INV(RAND(),Inputs!$D$39,Inputs!$C$39)))-'Year Schedule'!$K$12+'Year Schedule'!$L$12)</f>
        <v>#VALUE!</v>
      </c>
      <c r="L438" s="0" t="e">
        <f aca="true">MAX(0,K438*(1+(_xlfn.NORM.INV(RAND(),Inputs!$D$39,Inputs!$C$39)))-'Year Schedule'!$K$13+'Year Schedule'!$L$13)</f>
        <v>#VALUE!</v>
      </c>
      <c r="M438" s="0" t="e">
        <f aca="true">MAX(0,L438*(1+(_xlfn.NORM.INV(RAND(),Inputs!$D$39,Inputs!$C$39)))-'Year Schedule'!$K$14+'Year Schedule'!$L$14)</f>
        <v>#VALUE!</v>
      </c>
      <c r="N438" s="0" t="e">
        <f aca="true">MAX(0,M438*(1+(_xlfn.NORM.INV(RAND(),Inputs!$D$39,Inputs!$C$39)))-'Year Schedule'!$K$15+'Year Schedule'!$L$15)</f>
        <v>#VALUE!</v>
      </c>
      <c r="O438" s="0" t="e">
        <f aca="true">MAX(0,N438*(1+(_xlfn.NORM.INV(RAND(),Inputs!$D$39,Inputs!$C$39)))-'Year Schedule'!$K$16+'Year Schedule'!$L$16)</f>
        <v>#VALUE!</v>
      </c>
      <c r="P438" s="0" t="e">
        <f aca="true">MAX(0,O438*(1+(_xlfn.NORM.INV(RAND(),Inputs!$D$39,Inputs!$C$39)))-'Year Schedule'!$K$17+'Year Schedule'!$L$17)</f>
        <v>#VALUE!</v>
      </c>
      <c r="Q438" s="0" t="e">
        <f aca="true">MAX(0,P438*(1+(_xlfn.NORM.INV(RAND(),Inputs!$D$39,Inputs!$C$39)))-'Year Schedule'!$K$18+'Year Schedule'!$L$18)</f>
        <v>#VALUE!</v>
      </c>
      <c r="R438" s="0" t="e">
        <f aca="true">MAX(0,Q438*(1+(_xlfn.NORM.INV(RAND(),Inputs!$D$39,Inputs!$C$39)))-'Year Schedule'!$K$19+'Year Schedule'!$L$19)</f>
        <v>#VALUE!</v>
      </c>
      <c r="S438" s="0" t="e">
        <f aca="true">MAX(0,R438*(1+(_xlfn.NORM.INV(RAND(),Inputs!$D$39,Inputs!$C$39)))-'Year Schedule'!$K$20+'Year Schedule'!$L$20)</f>
        <v>#VALUE!</v>
      </c>
      <c r="T438" s="0" t="e">
        <f aca="true">MAX(0,S438*(1+(_xlfn.NORM.INV(RAND(),Inputs!$D$39,Inputs!$C$39)))-'Year Schedule'!$K$21+'Year Schedule'!$L$21)</f>
        <v>#VALUE!</v>
      </c>
      <c r="U438" s="0" t="e">
        <f aca="true">MAX(0,T438*(1+(_xlfn.NORM.INV(RAND(),Inputs!$D$39,Inputs!$C$39)))-'Year Schedule'!$K$22+'Year Schedule'!$L$22)</f>
        <v>#VALUE!</v>
      </c>
      <c r="V438" s="0" t="e">
        <f aca="true">MAX(0,U438*(1+(_xlfn.NORM.INV(RAND(),Inputs!$D$39,Inputs!$C$39)))-'Year Schedule'!$K$23+'Year Schedule'!$L$23)</f>
        <v>#VALUE!</v>
      </c>
      <c r="W438" s="0" t="e">
        <f aca="true">MAX(0,V438*(1+(_xlfn.NORM.INV(RAND(),Inputs!$D$39,Inputs!$C$39)))-'Year Schedule'!$K$24+'Year Schedule'!$L$24)</f>
        <v>#VALUE!</v>
      </c>
      <c r="X438" s="0" t="e">
        <f aca="true">MAX(0,W438*(1+(_xlfn.NORM.INV(RAND(),Inputs!$D$39,Inputs!$C$39)))-'Year Schedule'!$K$25+'Year Schedule'!$L$25)</f>
        <v>#VALUE!</v>
      </c>
      <c r="Y438" s="0" t="e">
        <f aca="true">MAX(0,X438*(1+(_xlfn.NORM.INV(RAND(),Inputs!$D$39,Inputs!$C$39)))-'Year Schedule'!$K$26+'Year Schedule'!$L$26)</f>
        <v>#VALUE!</v>
      </c>
      <c r="Z438" s="0" t="e">
        <f aca="true">MAX(0,Y438*(1+(_xlfn.NORM.INV(RAND(),Inputs!$D$39,Inputs!$C$39)))-'Year Schedule'!$K$27+'Year Schedule'!$L$27)</f>
        <v>#VALUE!</v>
      </c>
      <c r="AA438" s="0" t="e">
        <f aca="true">MAX(0,Z438*(1+(_xlfn.NORM.INV(RAND(),Inputs!$D$39,Inputs!$C$39)))-'Year Schedule'!$K$28+'Year Schedule'!$L$28)</f>
        <v>#VALUE!</v>
      </c>
      <c r="AB438" s="0" t="e">
        <f aca="true">MAX(0,AA438*(1+(_xlfn.NORM.INV(RAND(),Inputs!$D$39,Inputs!$C$39)))-'Year Schedule'!$K$29+'Year Schedule'!$L$29)</f>
        <v>#VALUE!</v>
      </c>
      <c r="AC438" s="0" t="e">
        <f aca="true">MAX(0,AB438*(1+(_xlfn.NORM.INV(RAND(),Inputs!$D$39,Inputs!$C$39)))-'Year Schedule'!$K$30+'Year Schedule'!$L$30)</f>
        <v>#VALUE!</v>
      </c>
      <c r="AD438" s="0" t="e">
        <f aca="true">MAX(0,AC438*(1+(_xlfn.NORM.INV(RAND(),Inputs!$D$39,Inputs!$C$39)))-'Year Schedule'!$K$31+'Year Schedule'!$L$31)</f>
        <v>#VALUE!</v>
      </c>
      <c r="AE438" s="0" t="e">
        <f aca="true">MAX(0,AD438*(1+(_xlfn.NORM.INV(RAND(),Inputs!$D$39,Inputs!$C$39)))-'Year Schedule'!$K$32+'Year Schedule'!$L$32)</f>
        <v>#VALUE!</v>
      </c>
      <c r="AF438" s="0" t="e">
        <f aca="true">MAX(0,AE438*(1+(_xlfn.NORM.INV(RAND(),Inputs!$D$39,Inputs!$C$39)))-'Year Schedule'!$K$33+'Year Schedule'!$L$33)</f>
        <v>#VALUE!</v>
      </c>
      <c r="AG438" s="0" t="e">
        <f aca="true">MAX(0,AF438*(1+(_xlfn.NORM.INV(RAND(),Inputs!$D$39,Inputs!$C$39)))-'Year Schedule'!$K$34+'Year Schedule'!$L$34)</f>
        <v>#VALUE!</v>
      </c>
      <c r="AH438" s="0" t="e">
        <f aca="true">MAX(0,AG438*(1+(_xlfn.NORM.INV(RAND(),Inputs!$D$39,Inputs!$C$39)))-'Year Schedule'!$K$35+'Year Schedule'!$L$35)</f>
        <v>#VALUE!</v>
      </c>
      <c r="AI438" s="0" t="e">
        <f aca="true">MAX(0,AH438*(1+(_xlfn.NORM.INV(RAND(),Inputs!$D$39,Inputs!$C$39)))-'Year Schedule'!$K$36+'Year Schedule'!$L$36)</f>
        <v>#VALUE!</v>
      </c>
      <c r="AJ438" s="0" t="e">
        <f aca="true">MAX(0,AI438*(1+(_xlfn.NORM.INV(RAND(),Inputs!$D$39,Inputs!$C$39)))-'Year Schedule'!$K$37+'Year Schedule'!$L$37)</f>
        <v>#VALUE!</v>
      </c>
      <c r="AK438" s="0" t="e">
        <f aca="true">MAX(0,AJ438*(1+(_xlfn.NORM.INV(RAND(),Inputs!$D$39,Inputs!$C$39)))-'Year Schedule'!$K$38+'Year Schedule'!$L$38)</f>
        <v>#VALUE!</v>
      </c>
      <c r="AL438" s="0" t="e">
        <f aca="true">MAX(0,AK438*(1+(_xlfn.NORM.INV(RAND(),Inputs!$D$39,Inputs!$C$39)))-'Year Schedule'!$K$39+'Year Schedule'!$L$39)</f>
        <v>#VALUE!</v>
      </c>
      <c r="AM438" s="0" t="e">
        <f aca="true">MAX(0,AL438*(1+(_xlfn.NORM.INV(RAND(),Inputs!$D$39,Inputs!$C$39)))-'Year Schedule'!$K$40+'Year Schedule'!$L$40)</f>
        <v>#VALUE!</v>
      </c>
      <c r="AN438" s="0" t="e">
        <f aca="true">MAX(0,AM438*(1+(_xlfn.NORM.INV(RAND(),Inputs!$D$39,Inputs!$C$39)))-'Year Schedule'!$K$41+'Year Schedule'!$L$41)</f>
        <v>#VALUE!</v>
      </c>
      <c r="AO438" s="0" t="e">
        <f aca="true">MAX(0,AN438*(1+(_xlfn.NORM.INV(RAND(),Inputs!$D$39,Inputs!$C$39)))-'Year Schedule'!$K$42+'Year Schedule'!$L$42)</f>
        <v>#VALUE!</v>
      </c>
      <c r="AP438" s="0" t="e">
        <f aca="true">MAX(0,AO438*(1+(_xlfn.NORM.INV(RAND(),Inputs!$D$39,Inputs!$C$39)))-'Year Schedule'!$K$43+'Year Schedule'!$L$43)</f>
        <v>#VALUE!</v>
      </c>
      <c r="AQ438" s="0" t="e">
        <f aca="true">MAX(0,AP438*(1+(_xlfn.NORM.INV(RAND(),Inputs!$D$39,Inputs!$C$39)))-'Year Schedule'!$K$44+'Year Schedule'!$L$44)</f>
        <v>#VALUE!</v>
      </c>
      <c r="AR438" s="0" t="e">
        <f aca="true">MAX(0,AQ438*(1+(_xlfn.NORM.INV(RAND(),Inputs!$D$39,Inputs!$C$39)))-'Year Schedule'!$K$45+'Year Schedule'!$L$45)</f>
        <v>#VALUE!</v>
      </c>
      <c r="AS438" s="0" t="e">
        <f aca="true">MAX(0,AR438*(1+(_xlfn.NORM.INV(RAND(),Inputs!$D$39,Inputs!$C$39)))-'Year Schedule'!$K$46+'Year Schedule'!$L$46)</f>
        <v>#VALUE!</v>
      </c>
      <c r="AT438" s="0" t="e">
        <f aca="true">MAX(0,AS438*(1+(_xlfn.NORM.INV(RAND(),Inputs!$D$39,Inputs!$C$39)))-'Year Schedule'!$K$47+'Year Schedule'!$L$47)</f>
        <v>#VALUE!</v>
      </c>
      <c r="AU438" s="0" t="e">
        <f aca="true">MAX(0,AT438*(1+(_xlfn.NORM.INV(RAND(),Inputs!$D$39,Inputs!$C$39)))-'Year Schedule'!$K$48+'Year Schedule'!$L$48)</f>
        <v>#VALUE!</v>
      </c>
      <c r="AV438" s="0" t="e">
        <f aca="true">MAX(0,AU438*(1+(_xlfn.NORM.INV(RAND(),Inputs!$D$39,Inputs!$C$39)))-'Year Schedule'!$K$49+'Year Schedule'!$L$49)</f>
        <v>#VALUE!</v>
      </c>
      <c r="AW438" s="0" t="e">
        <f aca="true">MAX(0,AV438*(1+(_xlfn.NORM.INV(RAND(),Inputs!$D$39,Inputs!$C$39)))-'Year Schedule'!$K$50+'Year Schedule'!$L$50)</f>
        <v>#VALUE!</v>
      </c>
      <c r="AX438" s="0" t="e">
        <f aca="true">MAX(0,AW438*(1+(_xlfn.NORM.INV(RAND(),Inputs!$D$39,Inputs!$C$39)))-'Year Schedule'!$K$51+'Year Schedule'!$L$51)</f>
        <v>#VALUE!</v>
      </c>
      <c r="AY438" s="0" t="e">
        <f aca="true">MAX(0,AX438*(1+(_xlfn.NORM.INV(RAND(),Inputs!$D$39,Inputs!$C$39)))-'Year Schedule'!$K$52+'Year Schedule'!$L$52)</f>
        <v>#VALUE!</v>
      </c>
      <c r="AZ438" s="0" t="e">
        <f aca="true">MAX(0,AY438*(1+(_xlfn.NORM.INV(RAND(),Inputs!$D$39,Inputs!$C$39)))-'Year Schedule'!$K$53+'Year Schedule'!$L$53)</f>
        <v>#VALUE!</v>
      </c>
      <c r="BA438" s="0" t="e">
        <f aca="false">INDEX(C438:AZ438,1,Inputs!$C$6)</f>
        <v>#VALUE!</v>
      </c>
      <c r="BB438" s="0" t="n">
        <f aca="false">IFERROR(EXP(SUMPRODUCT(LN((C438:INDEX(C438:AZ438,1,Inputs!$C$6)+$C$1004:INDEX($C$1004:$AZ$1004,1,Inputs!$C$6))/B438:INDEX(B438:AY438,1,Inputs!$C$6)))/Inputs!$C$6)-1,-1)</f>
        <v>-1</v>
      </c>
    </row>
    <row r="439" customFormat="false" ht="15" hidden="false" customHeight="true" outlineLevel="0" collapsed="false">
      <c r="A439" s="0" t="n">
        <v>437</v>
      </c>
      <c r="B439" s="177" t="n">
        <f aca="false">Inputs!$C$38</f>
        <v>0</v>
      </c>
      <c r="C439" s="0" t="e">
        <f aca="true">MAX(0,B439*(1+(_xlfn.NORM.INV(RAND(),Inputs!$D$39,Inputs!$C$39)))-'Year Schedule'!$K$4+'Year Schedule'!$L$4)</f>
        <v>#VALUE!</v>
      </c>
      <c r="D439" s="0" t="e">
        <f aca="true">MAX(0,C439*(1+(_xlfn.NORM.INV(RAND(),Inputs!$D$39,Inputs!$C$39)))-'Year Schedule'!$K$5+'Year Schedule'!$L$5)</f>
        <v>#VALUE!</v>
      </c>
      <c r="E439" s="0" t="e">
        <f aca="true">MAX(0,D439*(1+(_xlfn.NORM.INV(RAND(),Inputs!$D$39,Inputs!$C$39)))-'Year Schedule'!$K$6+'Year Schedule'!$L$6)</f>
        <v>#VALUE!</v>
      </c>
      <c r="F439" s="0" t="e">
        <f aca="true">MAX(0,E439*(1+(_xlfn.NORM.INV(RAND(),Inputs!$D$39,Inputs!$C$39)))-'Year Schedule'!$K$7+'Year Schedule'!$L$7)</f>
        <v>#VALUE!</v>
      </c>
      <c r="G439" s="0" t="e">
        <f aca="true">MAX(0,F439*(1+(_xlfn.NORM.INV(RAND(),Inputs!$D$39,Inputs!$C$39)))-'Year Schedule'!$K$8+'Year Schedule'!$L$8)</f>
        <v>#VALUE!</v>
      </c>
      <c r="H439" s="0" t="e">
        <f aca="true">MAX(0,G439*(1+(_xlfn.NORM.INV(RAND(),Inputs!$D$39,Inputs!$C$39)))-'Year Schedule'!$K$9+'Year Schedule'!$L$9)</f>
        <v>#VALUE!</v>
      </c>
      <c r="I439" s="0" t="e">
        <f aca="true">MAX(0,H439*(1+(_xlfn.NORM.INV(RAND(),Inputs!$D$39,Inputs!$C$39)))-'Year Schedule'!$K$10+'Year Schedule'!$L$10)</f>
        <v>#VALUE!</v>
      </c>
      <c r="J439" s="0" t="e">
        <f aca="true">MAX(0,I439*(1+(_xlfn.NORM.INV(RAND(),Inputs!$D$39,Inputs!$C$39)))-'Year Schedule'!$K$11+'Year Schedule'!$L$11)</f>
        <v>#VALUE!</v>
      </c>
      <c r="K439" s="0" t="e">
        <f aca="true">MAX(0,J439*(1+(_xlfn.NORM.INV(RAND(),Inputs!$D$39,Inputs!$C$39)))-'Year Schedule'!$K$12+'Year Schedule'!$L$12)</f>
        <v>#VALUE!</v>
      </c>
      <c r="L439" s="0" t="e">
        <f aca="true">MAX(0,K439*(1+(_xlfn.NORM.INV(RAND(),Inputs!$D$39,Inputs!$C$39)))-'Year Schedule'!$K$13+'Year Schedule'!$L$13)</f>
        <v>#VALUE!</v>
      </c>
      <c r="M439" s="0" t="e">
        <f aca="true">MAX(0,L439*(1+(_xlfn.NORM.INV(RAND(),Inputs!$D$39,Inputs!$C$39)))-'Year Schedule'!$K$14+'Year Schedule'!$L$14)</f>
        <v>#VALUE!</v>
      </c>
      <c r="N439" s="0" t="e">
        <f aca="true">MAX(0,M439*(1+(_xlfn.NORM.INV(RAND(),Inputs!$D$39,Inputs!$C$39)))-'Year Schedule'!$K$15+'Year Schedule'!$L$15)</f>
        <v>#VALUE!</v>
      </c>
      <c r="O439" s="0" t="e">
        <f aca="true">MAX(0,N439*(1+(_xlfn.NORM.INV(RAND(),Inputs!$D$39,Inputs!$C$39)))-'Year Schedule'!$K$16+'Year Schedule'!$L$16)</f>
        <v>#VALUE!</v>
      </c>
      <c r="P439" s="0" t="e">
        <f aca="true">MAX(0,O439*(1+(_xlfn.NORM.INV(RAND(),Inputs!$D$39,Inputs!$C$39)))-'Year Schedule'!$K$17+'Year Schedule'!$L$17)</f>
        <v>#VALUE!</v>
      </c>
      <c r="Q439" s="0" t="e">
        <f aca="true">MAX(0,P439*(1+(_xlfn.NORM.INV(RAND(),Inputs!$D$39,Inputs!$C$39)))-'Year Schedule'!$K$18+'Year Schedule'!$L$18)</f>
        <v>#VALUE!</v>
      </c>
      <c r="R439" s="0" t="e">
        <f aca="true">MAX(0,Q439*(1+(_xlfn.NORM.INV(RAND(),Inputs!$D$39,Inputs!$C$39)))-'Year Schedule'!$K$19+'Year Schedule'!$L$19)</f>
        <v>#VALUE!</v>
      </c>
      <c r="S439" s="0" t="e">
        <f aca="true">MAX(0,R439*(1+(_xlfn.NORM.INV(RAND(),Inputs!$D$39,Inputs!$C$39)))-'Year Schedule'!$K$20+'Year Schedule'!$L$20)</f>
        <v>#VALUE!</v>
      </c>
      <c r="T439" s="0" t="e">
        <f aca="true">MAX(0,S439*(1+(_xlfn.NORM.INV(RAND(),Inputs!$D$39,Inputs!$C$39)))-'Year Schedule'!$K$21+'Year Schedule'!$L$21)</f>
        <v>#VALUE!</v>
      </c>
      <c r="U439" s="0" t="e">
        <f aca="true">MAX(0,T439*(1+(_xlfn.NORM.INV(RAND(),Inputs!$D$39,Inputs!$C$39)))-'Year Schedule'!$K$22+'Year Schedule'!$L$22)</f>
        <v>#VALUE!</v>
      </c>
      <c r="V439" s="0" t="e">
        <f aca="true">MAX(0,U439*(1+(_xlfn.NORM.INV(RAND(),Inputs!$D$39,Inputs!$C$39)))-'Year Schedule'!$K$23+'Year Schedule'!$L$23)</f>
        <v>#VALUE!</v>
      </c>
      <c r="W439" s="0" t="e">
        <f aca="true">MAX(0,V439*(1+(_xlfn.NORM.INV(RAND(),Inputs!$D$39,Inputs!$C$39)))-'Year Schedule'!$K$24+'Year Schedule'!$L$24)</f>
        <v>#VALUE!</v>
      </c>
      <c r="X439" s="0" t="e">
        <f aca="true">MAX(0,W439*(1+(_xlfn.NORM.INV(RAND(),Inputs!$D$39,Inputs!$C$39)))-'Year Schedule'!$K$25+'Year Schedule'!$L$25)</f>
        <v>#VALUE!</v>
      </c>
      <c r="Y439" s="0" t="e">
        <f aca="true">MAX(0,X439*(1+(_xlfn.NORM.INV(RAND(),Inputs!$D$39,Inputs!$C$39)))-'Year Schedule'!$K$26+'Year Schedule'!$L$26)</f>
        <v>#VALUE!</v>
      </c>
      <c r="Z439" s="0" t="e">
        <f aca="true">MAX(0,Y439*(1+(_xlfn.NORM.INV(RAND(),Inputs!$D$39,Inputs!$C$39)))-'Year Schedule'!$K$27+'Year Schedule'!$L$27)</f>
        <v>#VALUE!</v>
      </c>
      <c r="AA439" s="0" t="e">
        <f aca="true">MAX(0,Z439*(1+(_xlfn.NORM.INV(RAND(),Inputs!$D$39,Inputs!$C$39)))-'Year Schedule'!$K$28+'Year Schedule'!$L$28)</f>
        <v>#VALUE!</v>
      </c>
      <c r="AB439" s="0" t="e">
        <f aca="true">MAX(0,AA439*(1+(_xlfn.NORM.INV(RAND(),Inputs!$D$39,Inputs!$C$39)))-'Year Schedule'!$K$29+'Year Schedule'!$L$29)</f>
        <v>#VALUE!</v>
      </c>
      <c r="AC439" s="0" t="e">
        <f aca="true">MAX(0,AB439*(1+(_xlfn.NORM.INV(RAND(),Inputs!$D$39,Inputs!$C$39)))-'Year Schedule'!$K$30+'Year Schedule'!$L$30)</f>
        <v>#VALUE!</v>
      </c>
      <c r="AD439" s="0" t="e">
        <f aca="true">MAX(0,AC439*(1+(_xlfn.NORM.INV(RAND(),Inputs!$D$39,Inputs!$C$39)))-'Year Schedule'!$K$31+'Year Schedule'!$L$31)</f>
        <v>#VALUE!</v>
      </c>
      <c r="AE439" s="0" t="e">
        <f aca="true">MAX(0,AD439*(1+(_xlfn.NORM.INV(RAND(),Inputs!$D$39,Inputs!$C$39)))-'Year Schedule'!$K$32+'Year Schedule'!$L$32)</f>
        <v>#VALUE!</v>
      </c>
      <c r="AF439" s="0" t="e">
        <f aca="true">MAX(0,AE439*(1+(_xlfn.NORM.INV(RAND(),Inputs!$D$39,Inputs!$C$39)))-'Year Schedule'!$K$33+'Year Schedule'!$L$33)</f>
        <v>#VALUE!</v>
      </c>
      <c r="AG439" s="0" t="e">
        <f aca="true">MAX(0,AF439*(1+(_xlfn.NORM.INV(RAND(),Inputs!$D$39,Inputs!$C$39)))-'Year Schedule'!$K$34+'Year Schedule'!$L$34)</f>
        <v>#VALUE!</v>
      </c>
      <c r="AH439" s="0" t="e">
        <f aca="true">MAX(0,AG439*(1+(_xlfn.NORM.INV(RAND(),Inputs!$D$39,Inputs!$C$39)))-'Year Schedule'!$K$35+'Year Schedule'!$L$35)</f>
        <v>#VALUE!</v>
      </c>
      <c r="AI439" s="0" t="e">
        <f aca="true">MAX(0,AH439*(1+(_xlfn.NORM.INV(RAND(),Inputs!$D$39,Inputs!$C$39)))-'Year Schedule'!$K$36+'Year Schedule'!$L$36)</f>
        <v>#VALUE!</v>
      </c>
      <c r="AJ439" s="0" t="e">
        <f aca="true">MAX(0,AI439*(1+(_xlfn.NORM.INV(RAND(),Inputs!$D$39,Inputs!$C$39)))-'Year Schedule'!$K$37+'Year Schedule'!$L$37)</f>
        <v>#VALUE!</v>
      </c>
      <c r="AK439" s="0" t="e">
        <f aca="true">MAX(0,AJ439*(1+(_xlfn.NORM.INV(RAND(),Inputs!$D$39,Inputs!$C$39)))-'Year Schedule'!$K$38+'Year Schedule'!$L$38)</f>
        <v>#VALUE!</v>
      </c>
      <c r="AL439" s="0" t="e">
        <f aca="true">MAX(0,AK439*(1+(_xlfn.NORM.INV(RAND(),Inputs!$D$39,Inputs!$C$39)))-'Year Schedule'!$K$39+'Year Schedule'!$L$39)</f>
        <v>#VALUE!</v>
      </c>
      <c r="AM439" s="0" t="e">
        <f aca="true">MAX(0,AL439*(1+(_xlfn.NORM.INV(RAND(),Inputs!$D$39,Inputs!$C$39)))-'Year Schedule'!$K$40+'Year Schedule'!$L$40)</f>
        <v>#VALUE!</v>
      </c>
      <c r="AN439" s="0" t="e">
        <f aca="true">MAX(0,AM439*(1+(_xlfn.NORM.INV(RAND(),Inputs!$D$39,Inputs!$C$39)))-'Year Schedule'!$K$41+'Year Schedule'!$L$41)</f>
        <v>#VALUE!</v>
      </c>
      <c r="AO439" s="0" t="e">
        <f aca="true">MAX(0,AN439*(1+(_xlfn.NORM.INV(RAND(),Inputs!$D$39,Inputs!$C$39)))-'Year Schedule'!$K$42+'Year Schedule'!$L$42)</f>
        <v>#VALUE!</v>
      </c>
      <c r="AP439" s="0" t="e">
        <f aca="true">MAX(0,AO439*(1+(_xlfn.NORM.INV(RAND(),Inputs!$D$39,Inputs!$C$39)))-'Year Schedule'!$K$43+'Year Schedule'!$L$43)</f>
        <v>#VALUE!</v>
      </c>
      <c r="AQ439" s="0" t="e">
        <f aca="true">MAX(0,AP439*(1+(_xlfn.NORM.INV(RAND(),Inputs!$D$39,Inputs!$C$39)))-'Year Schedule'!$K$44+'Year Schedule'!$L$44)</f>
        <v>#VALUE!</v>
      </c>
      <c r="AR439" s="0" t="e">
        <f aca="true">MAX(0,AQ439*(1+(_xlfn.NORM.INV(RAND(),Inputs!$D$39,Inputs!$C$39)))-'Year Schedule'!$K$45+'Year Schedule'!$L$45)</f>
        <v>#VALUE!</v>
      </c>
      <c r="AS439" s="0" t="e">
        <f aca="true">MAX(0,AR439*(1+(_xlfn.NORM.INV(RAND(),Inputs!$D$39,Inputs!$C$39)))-'Year Schedule'!$K$46+'Year Schedule'!$L$46)</f>
        <v>#VALUE!</v>
      </c>
      <c r="AT439" s="0" t="e">
        <f aca="true">MAX(0,AS439*(1+(_xlfn.NORM.INV(RAND(),Inputs!$D$39,Inputs!$C$39)))-'Year Schedule'!$K$47+'Year Schedule'!$L$47)</f>
        <v>#VALUE!</v>
      </c>
      <c r="AU439" s="0" t="e">
        <f aca="true">MAX(0,AT439*(1+(_xlfn.NORM.INV(RAND(),Inputs!$D$39,Inputs!$C$39)))-'Year Schedule'!$K$48+'Year Schedule'!$L$48)</f>
        <v>#VALUE!</v>
      </c>
      <c r="AV439" s="0" t="e">
        <f aca="true">MAX(0,AU439*(1+(_xlfn.NORM.INV(RAND(),Inputs!$D$39,Inputs!$C$39)))-'Year Schedule'!$K$49+'Year Schedule'!$L$49)</f>
        <v>#VALUE!</v>
      </c>
      <c r="AW439" s="0" t="e">
        <f aca="true">MAX(0,AV439*(1+(_xlfn.NORM.INV(RAND(),Inputs!$D$39,Inputs!$C$39)))-'Year Schedule'!$K$50+'Year Schedule'!$L$50)</f>
        <v>#VALUE!</v>
      </c>
      <c r="AX439" s="0" t="e">
        <f aca="true">MAX(0,AW439*(1+(_xlfn.NORM.INV(RAND(),Inputs!$D$39,Inputs!$C$39)))-'Year Schedule'!$K$51+'Year Schedule'!$L$51)</f>
        <v>#VALUE!</v>
      </c>
      <c r="AY439" s="0" t="e">
        <f aca="true">MAX(0,AX439*(1+(_xlfn.NORM.INV(RAND(),Inputs!$D$39,Inputs!$C$39)))-'Year Schedule'!$K$52+'Year Schedule'!$L$52)</f>
        <v>#VALUE!</v>
      </c>
      <c r="AZ439" s="0" t="e">
        <f aca="true">MAX(0,AY439*(1+(_xlfn.NORM.INV(RAND(),Inputs!$D$39,Inputs!$C$39)))-'Year Schedule'!$K$53+'Year Schedule'!$L$53)</f>
        <v>#VALUE!</v>
      </c>
      <c r="BA439" s="0" t="e">
        <f aca="false">INDEX(C439:AZ439,1,Inputs!$C$6)</f>
        <v>#VALUE!</v>
      </c>
      <c r="BB439" s="0" t="n">
        <f aca="false">IFERROR(EXP(SUMPRODUCT(LN((C439:INDEX(C439:AZ439,1,Inputs!$C$6)+$C$1004:INDEX($C$1004:$AZ$1004,1,Inputs!$C$6))/B439:INDEX(B439:AY439,1,Inputs!$C$6)))/Inputs!$C$6)-1,-1)</f>
        <v>-1</v>
      </c>
    </row>
    <row r="440" customFormat="false" ht="15" hidden="false" customHeight="true" outlineLevel="0" collapsed="false">
      <c r="A440" s="0" t="n">
        <v>438</v>
      </c>
      <c r="B440" s="177" t="n">
        <f aca="false">Inputs!$C$38</f>
        <v>0</v>
      </c>
      <c r="C440" s="0" t="e">
        <f aca="true">MAX(0,B440*(1+(_xlfn.NORM.INV(RAND(),Inputs!$D$39,Inputs!$C$39)))-'Year Schedule'!$K$4+'Year Schedule'!$L$4)</f>
        <v>#VALUE!</v>
      </c>
      <c r="D440" s="0" t="e">
        <f aca="true">MAX(0,C440*(1+(_xlfn.NORM.INV(RAND(),Inputs!$D$39,Inputs!$C$39)))-'Year Schedule'!$K$5+'Year Schedule'!$L$5)</f>
        <v>#VALUE!</v>
      </c>
      <c r="E440" s="0" t="e">
        <f aca="true">MAX(0,D440*(1+(_xlfn.NORM.INV(RAND(),Inputs!$D$39,Inputs!$C$39)))-'Year Schedule'!$K$6+'Year Schedule'!$L$6)</f>
        <v>#VALUE!</v>
      </c>
      <c r="F440" s="0" t="e">
        <f aca="true">MAX(0,E440*(1+(_xlfn.NORM.INV(RAND(),Inputs!$D$39,Inputs!$C$39)))-'Year Schedule'!$K$7+'Year Schedule'!$L$7)</f>
        <v>#VALUE!</v>
      </c>
      <c r="G440" s="0" t="e">
        <f aca="true">MAX(0,F440*(1+(_xlfn.NORM.INV(RAND(),Inputs!$D$39,Inputs!$C$39)))-'Year Schedule'!$K$8+'Year Schedule'!$L$8)</f>
        <v>#VALUE!</v>
      </c>
      <c r="H440" s="0" t="e">
        <f aca="true">MAX(0,G440*(1+(_xlfn.NORM.INV(RAND(),Inputs!$D$39,Inputs!$C$39)))-'Year Schedule'!$K$9+'Year Schedule'!$L$9)</f>
        <v>#VALUE!</v>
      </c>
      <c r="I440" s="0" t="e">
        <f aca="true">MAX(0,H440*(1+(_xlfn.NORM.INV(RAND(),Inputs!$D$39,Inputs!$C$39)))-'Year Schedule'!$K$10+'Year Schedule'!$L$10)</f>
        <v>#VALUE!</v>
      </c>
      <c r="J440" s="0" t="e">
        <f aca="true">MAX(0,I440*(1+(_xlfn.NORM.INV(RAND(),Inputs!$D$39,Inputs!$C$39)))-'Year Schedule'!$K$11+'Year Schedule'!$L$11)</f>
        <v>#VALUE!</v>
      </c>
      <c r="K440" s="0" t="e">
        <f aca="true">MAX(0,J440*(1+(_xlfn.NORM.INV(RAND(),Inputs!$D$39,Inputs!$C$39)))-'Year Schedule'!$K$12+'Year Schedule'!$L$12)</f>
        <v>#VALUE!</v>
      </c>
      <c r="L440" s="0" t="e">
        <f aca="true">MAX(0,K440*(1+(_xlfn.NORM.INV(RAND(),Inputs!$D$39,Inputs!$C$39)))-'Year Schedule'!$K$13+'Year Schedule'!$L$13)</f>
        <v>#VALUE!</v>
      </c>
      <c r="M440" s="0" t="e">
        <f aca="true">MAX(0,L440*(1+(_xlfn.NORM.INV(RAND(),Inputs!$D$39,Inputs!$C$39)))-'Year Schedule'!$K$14+'Year Schedule'!$L$14)</f>
        <v>#VALUE!</v>
      </c>
      <c r="N440" s="0" t="e">
        <f aca="true">MAX(0,M440*(1+(_xlfn.NORM.INV(RAND(),Inputs!$D$39,Inputs!$C$39)))-'Year Schedule'!$K$15+'Year Schedule'!$L$15)</f>
        <v>#VALUE!</v>
      </c>
      <c r="O440" s="0" t="e">
        <f aca="true">MAX(0,N440*(1+(_xlfn.NORM.INV(RAND(),Inputs!$D$39,Inputs!$C$39)))-'Year Schedule'!$K$16+'Year Schedule'!$L$16)</f>
        <v>#VALUE!</v>
      </c>
      <c r="P440" s="0" t="e">
        <f aca="true">MAX(0,O440*(1+(_xlfn.NORM.INV(RAND(),Inputs!$D$39,Inputs!$C$39)))-'Year Schedule'!$K$17+'Year Schedule'!$L$17)</f>
        <v>#VALUE!</v>
      </c>
      <c r="Q440" s="0" t="e">
        <f aca="true">MAX(0,P440*(1+(_xlfn.NORM.INV(RAND(),Inputs!$D$39,Inputs!$C$39)))-'Year Schedule'!$K$18+'Year Schedule'!$L$18)</f>
        <v>#VALUE!</v>
      </c>
      <c r="R440" s="0" t="e">
        <f aca="true">MAX(0,Q440*(1+(_xlfn.NORM.INV(RAND(),Inputs!$D$39,Inputs!$C$39)))-'Year Schedule'!$K$19+'Year Schedule'!$L$19)</f>
        <v>#VALUE!</v>
      </c>
      <c r="S440" s="0" t="e">
        <f aca="true">MAX(0,R440*(1+(_xlfn.NORM.INV(RAND(),Inputs!$D$39,Inputs!$C$39)))-'Year Schedule'!$K$20+'Year Schedule'!$L$20)</f>
        <v>#VALUE!</v>
      </c>
      <c r="T440" s="0" t="e">
        <f aca="true">MAX(0,S440*(1+(_xlfn.NORM.INV(RAND(),Inputs!$D$39,Inputs!$C$39)))-'Year Schedule'!$K$21+'Year Schedule'!$L$21)</f>
        <v>#VALUE!</v>
      </c>
      <c r="U440" s="0" t="e">
        <f aca="true">MAX(0,T440*(1+(_xlfn.NORM.INV(RAND(),Inputs!$D$39,Inputs!$C$39)))-'Year Schedule'!$K$22+'Year Schedule'!$L$22)</f>
        <v>#VALUE!</v>
      </c>
      <c r="V440" s="0" t="e">
        <f aca="true">MAX(0,U440*(1+(_xlfn.NORM.INV(RAND(),Inputs!$D$39,Inputs!$C$39)))-'Year Schedule'!$K$23+'Year Schedule'!$L$23)</f>
        <v>#VALUE!</v>
      </c>
      <c r="W440" s="0" t="e">
        <f aca="true">MAX(0,V440*(1+(_xlfn.NORM.INV(RAND(),Inputs!$D$39,Inputs!$C$39)))-'Year Schedule'!$K$24+'Year Schedule'!$L$24)</f>
        <v>#VALUE!</v>
      </c>
      <c r="X440" s="0" t="e">
        <f aca="true">MAX(0,W440*(1+(_xlfn.NORM.INV(RAND(),Inputs!$D$39,Inputs!$C$39)))-'Year Schedule'!$K$25+'Year Schedule'!$L$25)</f>
        <v>#VALUE!</v>
      </c>
      <c r="Y440" s="0" t="e">
        <f aca="true">MAX(0,X440*(1+(_xlfn.NORM.INV(RAND(),Inputs!$D$39,Inputs!$C$39)))-'Year Schedule'!$K$26+'Year Schedule'!$L$26)</f>
        <v>#VALUE!</v>
      </c>
      <c r="Z440" s="0" t="e">
        <f aca="true">MAX(0,Y440*(1+(_xlfn.NORM.INV(RAND(),Inputs!$D$39,Inputs!$C$39)))-'Year Schedule'!$K$27+'Year Schedule'!$L$27)</f>
        <v>#VALUE!</v>
      </c>
      <c r="AA440" s="0" t="e">
        <f aca="true">MAX(0,Z440*(1+(_xlfn.NORM.INV(RAND(),Inputs!$D$39,Inputs!$C$39)))-'Year Schedule'!$K$28+'Year Schedule'!$L$28)</f>
        <v>#VALUE!</v>
      </c>
      <c r="AB440" s="0" t="e">
        <f aca="true">MAX(0,AA440*(1+(_xlfn.NORM.INV(RAND(),Inputs!$D$39,Inputs!$C$39)))-'Year Schedule'!$K$29+'Year Schedule'!$L$29)</f>
        <v>#VALUE!</v>
      </c>
      <c r="AC440" s="0" t="e">
        <f aca="true">MAX(0,AB440*(1+(_xlfn.NORM.INV(RAND(),Inputs!$D$39,Inputs!$C$39)))-'Year Schedule'!$K$30+'Year Schedule'!$L$30)</f>
        <v>#VALUE!</v>
      </c>
      <c r="AD440" s="0" t="e">
        <f aca="true">MAX(0,AC440*(1+(_xlfn.NORM.INV(RAND(),Inputs!$D$39,Inputs!$C$39)))-'Year Schedule'!$K$31+'Year Schedule'!$L$31)</f>
        <v>#VALUE!</v>
      </c>
      <c r="AE440" s="0" t="e">
        <f aca="true">MAX(0,AD440*(1+(_xlfn.NORM.INV(RAND(),Inputs!$D$39,Inputs!$C$39)))-'Year Schedule'!$K$32+'Year Schedule'!$L$32)</f>
        <v>#VALUE!</v>
      </c>
      <c r="AF440" s="0" t="e">
        <f aca="true">MAX(0,AE440*(1+(_xlfn.NORM.INV(RAND(),Inputs!$D$39,Inputs!$C$39)))-'Year Schedule'!$K$33+'Year Schedule'!$L$33)</f>
        <v>#VALUE!</v>
      </c>
      <c r="AG440" s="0" t="e">
        <f aca="true">MAX(0,AF440*(1+(_xlfn.NORM.INV(RAND(),Inputs!$D$39,Inputs!$C$39)))-'Year Schedule'!$K$34+'Year Schedule'!$L$34)</f>
        <v>#VALUE!</v>
      </c>
      <c r="AH440" s="0" t="e">
        <f aca="true">MAX(0,AG440*(1+(_xlfn.NORM.INV(RAND(),Inputs!$D$39,Inputs!$C$39)))-'Year Schedule'!$K$35+'Year Schedule'!$L$35)</f>
        <v>#VALUE!</v>
      </c>
      <c r="AI440" s="0" t="e">
        <f aca="true">MAX(0,AH440*(1+(_xlfn.NORM.INV(RAND(),Inputs!$D$39,Inputs!$C$39)))-'Year Schedule'!$K$36+'Year Schedule'!$L$36)</f>
        <v>#VALUE!</v>
      </c>
      <c r="AJ440" s="0" t="e">
        <f aca="true">MAX(0,AI440*(1+(_xlfn.NORM.INV(RAND(),Inputs!$D$39,Inputs!$C$39)))-'Year Schedule'!$K$37+'Year Schedule'!$L$37)</f>
        <v>#VALUE!</v>
      </c>
      <c r="AK440" s="0" t="e">
        <f aca="true">MAX(0,AJ440*(1+(_xlfn.NORM.INV(RAND(),Inputs!$D$39,Inputs!$C$39)))-'Year Schedule'!$K$38+'Year Schedule'!$L$38)</f>
        <v>#VALUE!</v>
      </c>
      <c r="AL440" s="0" t="e">
        <f aca="true">MAX(0,AK440*(1+(_xlfn.NORM.INV(RAND(),Inputs!$D$39,Inputs!$C$39)))-'Year Schedule'!$K$39+'Year Schedule'!$L$39)</f>
        <v>#VALUE!</v>
      </c>
      <c r="AM440" s="0" t="e">
        <f aca="true">MAX(0,AL440*(1+(_xlfn.NORM.INV(RAND(),Inputs!$D$39,Inputs!$C$39)))-'Year Schedule'!$K$40+'Year Schedule'!$L$40)</f>
        <v>#VALUE!</v>
      </c>
      <c r="AN440" s="0" t="e">
        <f aca="true">MAX(0,AM440*(1+(_xlfn.NORM.INV(RAND(),Inputs!$D$39,Inputs!$C$39)))-'Year Schedule'!$K$41+'Year Schedule'!$L$41)</f>
        <v>#VALUE!</v>
      </c>
      <c r="AO440" s="0" t="e">
        <f aca="true">MAX(0,AN440*(1+(_xlfn.NORM.INV(RAND(),Inputs!$D$39,Inputs!$C$39)))-'Year Schedule'!$K$42+'Year Schedule'!$L$42)</f>
        <v>#VALUE!</v>
      </c>
      <c r="AP440" s="0" t="e">
        <f aca="true">MAX(0,AO440*(1+(_xlfn.NORM.INV(RAND(),Inputs!$D$39,Inputs!$C$39)))-'Year Schedule'!$K$43+'Year Schedule'!$L$43)</f>
        <v>#VALUE!</v>
      </c>
      <c r="AQ440" s="0" t="e">
        <f aca="true">MAX(0,AP440*(1+(_xlfn.NORM.INV(RAND(),Inputs!$D$39,Inputs!$C$39)))-'Year Schedule'!$K$44+'Year Schedule'!$L$44)</f>
        <v>#VALUE!</v>
      </c>
      <c r="AR440" s="0" t="e">
        <f aca="true">MAX(0,AQ440*(1+(_xlfn.NORM.INV(RAND(),Inputs!$D$39,Inputs!$C$39)))-'Year Schedule'!$K$45+'Year Schedule'!$L$45)</f>
        <v>#VALUE!</v>
      </c>
      <c r="AS440" s="0" t="e">
        <f aca="true">MAX(0,AR440*(1+(_xlfn.NORM.INV(RAND(),Inputs!$D$39,Inputs!$C$39)))-'Year Schedule'!$K$46+'Year Schedule'!$L$46)</f>
        <v>#VALUE!</v>
      </c>
      <c r="AT440" s="0" t="e">
        <f aca="true">MAX(0,AS440*(1+(_xlfn.NORM.INV(RAND(),Inputs!$D$39,Inputs!$C$39)))-'Year Schedule'!$K$47+'Year Schedule'!$L$47)</f>
        <v>#VALUE!</v>
      </c>
      <c r="AU440" s="0" t="e">
        <f aca="true">MAX(0,AT440*(1+(_xlfn.NORM.INV(RAND(),Inputs!$D$39,Inputs!$C$39)))-'Year Schedule'!$K$48+'Year Schedule'!$L$48)</f>
        <v>#VALUE!</v>
      </c>
      <c r="AV440" s="0" t="e">
        <f aca="true">MAX(0,AU440*(1+(_xlfn.NORM.INV(RAND(),Inputs!$D$39,Inputs!$C$39)))-'Year Schedule'!$K$49+'Year Schedule'!$L$49)</f>
        <v>#VALUE!</v>
      </c>
      <c r="AW440" s="0" t="e">
        <f aca="true">MAX(0,AV440*(1+(_xlfn.NORM.INV(RAND(),Inputs!$D$39,Inputs!$C$39)))-'Year Schedule'!$K$50+'Year Schedule'!$L$50)</f>
        <v>#VALUE!</v>
      </c>
      <c r="AX440" s="0" t="e">
        <f aca="true">MAX(0,AW440*(1+(_xlfn.NORM.INV(RAND(),Inputs!$D$39,Inputs!$C$39)))-'Year Schedule'!$K$51+'Year Schedule'!$L$51)</f>
        <v>#VALUE!</v>
      </c>
      <c r="AY440" s="0" t="e">
        <f aca="true">MAX(0,AX440*(1+(_xlfn.NORM.INV(RAND(),Inputs!$D$39,Inputs!$C$39)))-'Year Schedule'!$K$52+'Year Schedule'!$L$52)</f>
        <v>#VALUE!</v>
      </c>
      <c r="AZ440" s="0" t="e">
        <f aca="true">MAX(0,AY440*(1+(_xlfn.NORM.INV(RAND(),Inputs!$D$39,Inputs!$C$39)))-'Year Schedule'!$K$53+'Year Schedule'!$L$53)</f>
        <v>#VALUE!</v>
      </c>
      <c r="BA440" s="0" t="e">
        <f aca="false">INDEX(C440:AZ440,1,Inputs!$C$6)</f>
        <v>#VALUE!</v>
      </c>
      <c r="BB440" s="0" t="n">
        <f aca="false">IFERROR(EXP(SUMPRODUCT(LN((C440:INDEX(C440:AZ440,1,Inputs!$C$6)+$C$1004:INDEX($C$1004:$AZ$1004,1,Inputs!$C$6))/B440:INDEX(B440:AY440,1,Inputs!$C$6)))/Inputs!$C$6)-1,-1)</f>
        <v>-1</v>
      </c>
    </row>
    <row r="441" customFormat="false" ht="15" hidden="false" customHeight="true" outlineLevel="0" collapsed="false">
      <c r="A441" s="0" t="n">
        <v>439</v>
      </c>
      <c r="B441" s="177" t="n">
        <f aca="false">Inputs!$C$38</f>
        <v>0</v>
      </c>
      <c r="C441" s="0" t="e">
        <f aca="true">MAX(0,B441*(1+(_xlfn.NORM.INV(RAND(),Inputs!$D$39,Inputs!$C$39)))-'Year Schedule'!$K$4+'Year Schedule'!$L$4)</f>
        <v>#VALUE!</v>
      </c>
      <c r="D441" s="0" t="e">
        <f aca="true">MAX(0,C441*(1+(_xlfn.NORM.INV(RAND(),Inputs!$D$39,Inputs!$C$39)))-'Year Schedule'!$K$5+'Year Schedule'!$L$5)</f>
        <v>#VALUE!</v>
      </c>
      <c r="E441" s="0" t="e">
        <f aca="true">MAX(0,D441*(1+(_xlfn.NORM.INV(RAND(),Inputs!$D$39,Inputs!$C$39)))-'Year Schedule'!$K$6+'Year Schedule'!$L$6)</f>
        <v>#VALUE!</v>
      </c>
      <c r="F441" s="0" t="e">
        <f aca="true">MAX(0,E441*(1+(_xlfn.NORM.INV(RAND(),Inputs!$D$39,Inputs!$C$39)))-'Year Schedule'!$K$7+'Year Schedule'!$L$7)</f>
        <v>#VALUE!</v>
      </c>
      <c r="G441" s="0" t="e">
        <f aca="true">MAX(0,F441*(1+(_xlfn.NORM.INV(RAND(),Inputs!$D$39,Inputs!$C$39)))-'Year Schedule'!$K$8+'Year Schedule'!$L$8)</f>
        <v>#VALUE!</v>
      </c>
      <c r="H441" s="0" t="e">
        <f aca="true">MAX(0,G441*(1+(_xlfn.NORM.INV(RAND(),Inputs!$D$39,Inputs!$C$39)))-'Year Schedule'!$K$9+'Year Schedule'!$L$9)</f>
        <v>#VALUE!</v>
      </c>
      <c r="I441" s="0" t="e">
        <f aca="true">MAX(0,H441*(1+(_xlfn.NORM.INV(RAND(),Inputs!$D$39,Inputs!$C$39)))-'Year Schedule'!$K$10+'Year Schedule'!$L$10)</f>
        <v>#VALUE!</v>
      </c>
      <c r="J441" s="0" t="e">
        <f aca="true">MAX(0,I441*(1+(_xlfn.NORM.INV(RAND(),Inputs!$D$39,Inputs!$C$39)))-'Year Schedule'!$K$11+'Year Schedule'!$L$11)</f>
        <v>#VALUE!</v>
      </c>
      <c r="K441" s="0" t="e">
        <f aca="true">MAX(0,J441*(1+(_xlfn.NORM.INV(RAND(),Inputs!$D$39,Inputs!$C$39)))-'Year Schedule'!$K$12+'Year Schedule'!$L$12)</f>
        <v>#VALUE!</v>
      </c>
      <c r="L441" s="0" t="e">
        <f aca="true">MAX(0,K441*(1+(_xlfn.NORM.INV(RAND(),Inputs!$D$39,Inputs!$C$39)))-'Year Schedule'!$K$13+'Year Schedule'!$L$13)</f>
        <v>#VALUE!</v>
      </c>
      <c r="M441" s="0" t="e">
        <f aca="true">MAX(0,L441*(1+(_xlfn.NORM.INV(RAND(),Inputs!$D$39,Inputs!$C$39)))-'Year Schedule'!$K$14+'Year Schedule'!$L$14)</f>
        <v>#VALUE!</v>
      </c>
      <c r="N441" s="0" t="e">
        <f aca="true">MAX(0,M441*(1+(_xlfn.NORM.INV(RAND(),Inputs!$D$39,Inputs!$C$39)))-'Year Schedule'!$K$15+'Year Schedule'!$L$15)</f>
        <v>#VALUE!</v>
      </c>
      <c r="O441" s="0" t="e">
        <f aca="true">MAX(0,N441*(1+(_xlfn.NORM.INV(RAND(),Inputs!$D$39,Inputs!$C$39)))-'Year Schedule'!$K$16+'Year Schedule'!$L$16)</f>
        <v>#VALUE!</v>
      </c>
      <c r="P441" s="0" t="e">
        <f aca="true">MAX(0,O441*(1+(_xlfn.NORM.INV(RAND(),Inputs!$D$39,Inputs!$C$39)))-'Year Schedule'!$K$17+'Year Schedule'!$L$17)</f>
        <v>#VALUE!</v>
      </c>
      <c r="Q441" s="0" t="e">
        <f aca="true">MAX(0,P441*(1+(_xlfn.NORM.INV(RAND(),Inputs!$D$39,Inputs!$C$39)))-'Year Schedule'!$K$18+'Year Schedule'!$L$18)</f>
        <v>#VALUE!</v>
      </c>
      <c r="R441" s="0" t="e">
        <f aca="true">MAX(0,Q441*(1+(_xlfn.NORM.INV(RAND(),Inputs!$D$39,Inputs!$C$39)))-'Year Schedule'!$K$19+'Year Schedule'!$L$19)</f>
        <v>#VALUE!</v>
      </c>
      <c r="S441" s="0" t="e">
        <f aca="true">MAX(0,R441*(1+(_xlfn.NORM.INV(RAND(),Inputs!$D$39,Inputs!$C$39)))-'Year Schedule'!$K$20+'Year Schedule'!$L$20)</f>
        <v>#VALUE!</v>
      </c>
      <c r="T441" s="0" t="e">
        <f aca="true">MAX(0,S441*(1+(_xlfn.NORM.INV(RAND(),Inputs!$D$39,Inputs!$C$39)))-'Year Schedule'!$K$21+'Year Schedule'!$L$21)</f>
        <v>#VALUE!</v>
      </c>
      <c r="U441" s="0" t="e">
        <f aca="true">MAX(0,T441*(1+(_xlfn.NORM.INV(RAND(),Inputs!$D$39,Inputs!$C$39)))-'Year Schedule'!$K$22+'Year Schedule'!$L$22)</f>
        <v>#VALUE!</v>
      </c>
      <c r="V441" s="0" t="e">
        <f aca="true">MAX(0,U441*(1+(_xlfn.NORM.INV(RAND(),Inputs!$D$39,Inputs!$C$39)))-'Year Schedule'!$K$23+'Year Schedule'!$L$23)</f>
        <v>#VALUE!</v>
      </c>
      <c r="W441" s="0" t="e">
        <f aca="true">MAX(0,V441*(1+(_xlfn.NORM.INV(RAND(),Inputs!$D$39,Inputs!$C$39)))-'Year Schedule'!$K$24+'Year Schedule'!$L$24)</f>
        <v>#VALUE!</v>
      </c>
      <c r="X441" s="0" t="e">
        <f aca="true">MAX(0,W441*(1+(_xlfn.NORM.INV(RAND(),Inputs!$D$39,Inputs!$C$39)))-'Year Schedule'!$K$25+'Year Schedule'!$L$25)</f>
        <v>#VALUE!</v>
      </c>
      <c r="Y441" s="0" t="e">
        <f aca="true">MAX(0,X441*(1+(_xlfn.NORM.INV(RAND(),Inputs!$D$39,Inputs!$C$39)))-'Year Schedule'!$K$26+'Year Schedule'!$L$26)</f>
        <v>#VALUE!</v>
      </c>
      <c r="Z441" s="0" t="e">
        <f aca="true">MAX(0,Y441*(1+(_xlfn.NORM.INV(RAND(),Inputs!$D$39,Inputs!$C$39)))-'Year Schedule'!$K$27+'Year Schedule'!$L$27)</f>
        <v>#VALUE!</v>
      </c>
      <c r="AA441" s="0" t="e">
        <f aca="true">MAX(0,Z441*(1+(_xlfn.NORM.INV(RAND(),Inputs!$D$39,Inputs!$C$39)))-'Year Schedule'!$K$28+'Year Schedule'!$L$28)</f>
        <v>#VALUE!</v>
      </c>
      <c r="AB441" s="0" t="e">
        <f aca="true">MAX(0,AA441*(1+(_xlfn.NORM.INV(RAND(),Inputs!$D$39,Inputs!$C$39)))-'Year Schedule'!$K$29+'Year Schedule'!$L$29)</f>
        <v>#VALUE!</v>
      </c>
      <c r="AC441" s="0" t="e">
        <f aca="true">MAX(0,AB441*(1+(_xlfn.NORM.INV(RAND(),Inputs!$D$39,Inputs!$C$39)))-'Year Schedule'!$K$30+'Year Schedule'!$L$30)</f>
        <v>#VALUE!</v>
      </c>
      <c r="AD441" s="0" t="e">
        <f aca="true">MAX(0,AC441*(1+(_xlfn.NORM.INV(RAND(),Inputs!$D$39,Inputs!$C$39)))-'Year Schedule'!$K$31+'Year Schedule'!$L$31)</f>
        <v>#VALUE!</v>
      </c>
      <c r="AE441" s="0" t="e">
        <f aca="true">MAX(0,AD441*(1+(_xlfn.NORM.INV(RAND(),Inputs!$D$39,Inputs!$C$39)))-'Year Schedule'!$K$32+'Year Schedule'!$L$32)</f>
        <v>#VALUE!</v>
      </c>
      <c r="AF441" s="0" t="e">
        <f aca="true">MAX(0,AE441*(1+(_xlfn.NORM.INV(RAND(),Inputs!$D$39,Inputs!$C$39)))-'Year Schedule'!$K$33+'Year Schedule'!$L$33)</f>
        <v>#VALUE!</v>
      </c>
      <c r="AG441" s="0" t="e">
        <f aca="true">MAX(0,AF441*(1+(_xlfn.NORM.INV(RAND(),Inputs!$D$39,Inputs!$C$39)))-'Year Schedule'!$K$34+'Year Schedule'!$L$34)</f>
        <v>#VALUE!</v>
      </c>
      <c r="AH441" s="0" t="e">
        <f aca="true">MAX(0,AG441*(1+(_xlfn.NORM.INV(RAND(),Inputs!$D$39,Inputs!$C$39)))-'Year Schedule'!$K$35+'Year Schedule'!$L$35)</f>
        <v>#VALUE!</v>
      </c>
      <c r="AI441" s="0" t="e">
        <f aca="true">MAX(0,AH441*(1+(_xlfn.NORM.INV(RAND(),Inputs!$D$39,Inputs!$C$39)))-'Year Schedule'!$K$36+'Year Schedule'!$L$36)</f>
        <v>#VALUE!</v>
      </c>
      <c r="AJ441" s="0" t="e">
        <f aca="true">MAX(0,AI441*(1+(_xlfn.NORM.INV(RAND(),Inputs!$D$39,Inputs!$C$39)))-'Year Schedule'!$K$37+'Year Schedule'!$L$37)</f>
        <v>#VALUE!</v>
      </c>
      <c r="AK441" s="0" t="e">
        <f aca="true">MAX(0,AJ441*(1+(_xlfn.NORM.INV(RAND(),Inputs!$D$39,Inputs!$C$39)))-'Year Schedule'!$K$38+'Year Schedule'!$L$38)</f>
        <v>#VALUE!</v>
      </c>
      <c r="AL441" s="0" t="e">
        <f aca="true">MAX(0,AK441*(1+(_xlfn.NORM.INV(RAND(),Inputs!$D$39,Inputs!$C$39)))-'Year Schedule'!$K$39+'Year Schedule'!$L$39)</f>
        <v>#VALUE!</v>
      </c>
      <c r="AM441" s="0" t="e">
        <f aca="true">MAX(0,AL441*(1+(_xlfn.NORM.INV(RAND(),Inputs!$D$39,Inputs!$C$39)))-'Year Schedule'!$K$40+'Year Schedule'!$L$40)</f>
        <v>#VALUE!</v>
      </c>
      <c r="AN441" s="0" t="e">
        <f aca="true">MAX(0,AM441*(1+(_xlfn.NORM.INV(RAND(),Inputs!$D$39,Inputs!$C$39)))-'Year Schedule'!$K$41+'Year Schedule'!$L$41)</f>
        <v>#VALUE!</v>
      </c>
      <c r="AO441" s="0" t="e">
        <f aca="true">MAX(0,AN441*(1+(_xlfn.NORM.INV(RAND(),Inputs!$D$39,Inputs!$C$39)))-'Year Schedule'!$K$42+'Year Schedule'!$L$42)</f>
        <v>#VALUE!</v>
      </c>
      <c r="AP441" s="0" t="e">
        <f aca="true">MAX(0,AO441*(1+(_xlfn.NORM.INV(RAND(),Inputs!$D$39,Inputs!$C$39)))-'Year Schedule'!$K$43+'Year Schedule'!$L$43)</f>
        <v>#VALUE!</v>
      </c>
      <c r="AQ441" s="0" t="e">
        <f aca="true">MAX(0,AP441*(1+(_xlfn.NORM.INV(RAND(),Inputs!$D$39,Inputs!$C$39)))-'Year Schedule'!$K$44+'Year Schedule'!$L$44)</f>
        <v>#VALUE!</v>
      </c>
      <c r="AR441" s="0" t="e">
        <f aca="true">MAX(0,AQ441*(1+(_xlfn.NORM.INV(RAND(),Inputs!$D$39,Inputs!$C$39)))-'Year Schedule'!$K$45+'Year Schedule'!$L$45)</f>
        <v>#VALUE!</v>
      </c>
      <c r="AS441" s="0" t="e">
        <f aca="true">MAX(0,AR441*(1+(_xlfn.NORM.INV(RAND(),Inputs!$D$39,Inputs!$C$39)))-'Year Schedule'!$K$46+'Year Schedule'!$L$46)</f>
        <v>#VALUE!</v>
      </c>
      <c r="AT441" s="0" t="e">
        <f aca="true">MAX(0,AS441*(1+(_xlfn.NORM.INV(RAND(),Inputs!$D$39,Inputs!$C$39)))-'Year Schedule'!$K$47+'Year Schedule'!$L$47)</f>
        <v>#VALUE!</v>
      </c>
      <c r="AU441" s="0" t="e">
        <f aca="true">MAX(0,AT441*(1+(_xlfn.NORM.INV(RAND(),Inputs!$D$39,Inputs!$C$39)))-'Year Schedule'!$K$48+'Year Schedule'!$L$48)</f>
        <v>#VALUE!</v>
      </c>
      <c r="AV441" s="0" t="e">
        <f aca="true">MAX(0,AU441*(1+(_xlfn.NORM.INV(RAND(),Inputs!$D$39,Inputs!$C$39)))-'Year Schedule'!$K$49+'Year Schedule'!$L$49)</f>
        <v>#VALUE!</v>
      </c>
      <c r="AW441" s="0" t="e">
        <f aca="true">MAX(0,AV441*(1+(_xlfn.NORM.INV(RAND(),Inputs!$D$39,Inputs!$C$39)))-'Year Schedule'!$K$50+'Year Schedule'!$L$50)</f>
        <v>#VALUE!</v>
      </c>
      <c r="AX441" s="0" t="e">
        <f aca="true">MAX(0,AW441*(1+(_xlfn.NORM.INV(RAND(),Inputs!$D$39,Inputs!$C$39)))-'Year Schedule'!$K$51+'Year Schedule'!$L$51)</f>
        <v>#VALUE!</v>
      </c>
      <c r="AY441" s="0" t="e">
        <f aca="true">MAX(0,AX441*(1+(_xlfn.NORM.INV(RAND(),Inputs!$D$39,Inputs!$C$39)))-'Year Schedule'!$K$52+'Year Schedule'!$L$52)</f>
        <v>#VALUE!</v>
      </c>
      <c r="AZ441" s="0" t="e">
        <f aca="true">MAX(0,AY441*(1+(_xlfn.NORM.INV(RAND(),Inputs!$D$39,Inputs!$C$39)))-'Year Schedule'!$K$53+'Year Schedule'!$L$53)</f>
        <v>#VALUE!</v>
      </c>
      <c r="BA441" s="0" t="e">
        <f aca="false">INDEX(C441:AZ441,1,Inputs!$C$6)</f>
        <v>#VALUE!</v>
      </c>
      <c r="BB441" s="0" t="n">
        <f aca="false">IFERROR(EXP(SUMPRODUCT(LN((C441:INDEX(C441:AZ441,1,Inputs!$C$6)+$C$1004:INDEX($C$1004:$AZ$1004,1,Inputs!$C$6))/B441:INDEX(B441:AY441,1,Inputs!$C$6)))/Inputs!$C$6)-1,-1)</f>
        <v>-1</v>
      </c>
    </row>
    <row r="442" customFormat="false" ht="15" hidden="false" customHeight="true" outlineLevel="0" collapsed="false">
      <c r="A442" s="0" t="n">
        <v>440</v>
      </c>
      <c r="B442" s="177" t="n">
        <f aca="false">Inputs!$C$38</f>
        <v>0</v>
      </c>
      <c r="C442" s="0" t="e">
        <f aca="true">MAX(0,B442*(1+(_xlfn.NORM.INV(RAND(),Inputs!$D$39,Inputs!$C$39)))-'Year Schedule'!$K$4+'Year Schedule'!$L$4)</f>
        <v>#VALUE!</v>
      </c>
      <c r="D442" s="0" t="e">
        <f aca="true">MAX(0,C442*(1+(_xlfn.NORM.INV(RAND(),Inputs!$D$39,Inputs!$C$39)))-'Year Schedule'!$K$5+'Year Schedule'!$L$5)</f>
        <v>#VALUE!</v>
      </c>
      <c r="E442" s="0" t="e">
        <f aca="true">MAX(0,D442*(1+(_xlfn.NORM.INV(RAND(),Inputs!$D$39,Inputs!$C$39)))-'Year Schedule'!$K$6+'Year Schedule'!$L$6)</f>
        <v>#VALUE!</v>
      </c>
      <c r="F442" s="0" t="e">
        <f aca="true">MAX(0,E442*(1+(_xlfn.NORM.INV(RAND(),Inputs!$D$39,Inputs!$C$39)))-'Year Schedule'!$K$7+'Year Schedule'!$L$7)</f>
        <v>#VALUE!</v>
      </c>
      <c r="G442" s="0" t="e">
        <f aca="true">MAX(0,F442*(1+(_xlfn.NORM.INV(RAND(),Inputs!$D$39,Inputs!$C$39)))-'Year Schedule'!$K$8+'Year Schedule'!$L$8)</f>
        <v>#VALUE!</v>
      </c>
      <c r="H442" s="0" t="e">
        <f aca="true">MAX(0,G442*(1+(_xlfn.NORM.INV(RAND(),Inputs!$D$39,Inputs!$C$39)))-'Year Schedule'!$K$9+'Year Schedule'!$L$9)</f>
        <v>#VALUE!</v>
      </c>
      <c r="I442" s="0" t="e">
        <f aca="true">MAX(0,H442*(1+(_xlfn.NORM.INV(RAND(),Inputs!$D$39,Inputs!$C$39)))-'Year Schedule'!$K$10+'Year Schedule'!$L$10)</f>
        <v>#VALUE!</v>
      </c>
      <c r="J442" s="0" t="e">
        <f aca="true">MAX(0,I442*(1+(_xlfn.NORM.INV(RAND(),Inputs!$D$39,Inputs!$C$39)))-'Year Schedule'!$K$11+'Year Schedule'!$L$11)</f>
        <v>#VALUE!</v>
      </c>
      <c r="K442" s="0" t="e">
        <f aca="true">MAX(0,J442*(1+(_xlfn.NORM.INV(RAND(),Inputs!$D$39,Inputs!$C$39)))-'Year Schedule'!$K$12+'Year Schedule'!$L$12)</f>
        <v>#VALUE!</v>
      </c>
      <c r="L442" s="0" t="e">
        <f aca="true">MAX(0,K442*(1+(_xlfn.NORM.INV(RAND(),Inputs!$D$39,Inputs!$C$39)))-'Year Schedule'!$K$13+'Year Schedule'!$L$13)</f>
        <v>#VALUE!</v>
      </c>
      <c r="M442" s="0" t="e">
        <f aca="true">MAX(0,L442*(1+(_xlfn.NORM.INV(RAND(),Inputs!$D$39,Inputs!$C$39)))-'Year Schedule'!$K$14+'Year Schedule'!$L$14)</f>
        <v>#VALUE!</v>
      </c>
      <c r="N442" s="0" t="e">
        <f aca="true">MAX(0,M442*(1+(_xlfn.NORM.INV(RAND(),Inputs!$D$39,Inputs!$C$39)))-'Year Schedule'!$K$15+'Year Schedule'!$L$15)</f>
        <v>#VALUE!</v>
      </c>
      <c r="O442" s="0" t="e">
        <f aca="true">MAX(0,N442*(1+(_xlfn.NORM.INV(RAND(),Inputs!$D$39,Inputs!$C$39)))-'Year Schedule'!$K$16+'Year Schedule'!$L$16)</f>
        <v>#VALUE!</v>
      </c>
      <c r="P442" s="0" t="e">
        <f aca="true">MAX(0,O442*(1+(_xlfn.NORM.INV(RAND(),Inputs!$D$39,Inputs!$C$39)))-'Year Schedule'!$K$17+'Year Schedule'!$L$17)</f>
        <v>#VALUE!</v>
      </c>
      <c r="Q442" s="0" t="e">
        <f aca="true">MAX(0,P442*(1+(_xlfn.NORM.INV(RAND(),Inputs!$D$39,Inputs!$C$39)))-'Year Schedule'!$K$18+'Year Schedule'!$L$18)</f>
        <v>#VALUE!</v>
      </c>
      <c r="R442" s="0" t="e">
        <f aca="true">MAX(0,Q442*(1+(_xlfn.NORM.INV(RAND(),Inputs!$D$39,Inputs!$C$39)))-'Year Schedule'!$K$19+'Year Schedule'!$L$19)</f>
        <v>#VALUE!</v>
      </c>
      <c r="S442" s="0" t="e">
        <f aca="true">MAX(0,R442*(1+(_xlfn.NORM.INV(RAND(),Inputs!$D$39,Inputs!$C$39)))-'Year Schedule'!$K$20+'Year Schedule'!$L$20)</f>
        <v>#VALUE!</v>
      </c>
      <c r="T442" s="0" t="e">
        <f aca="true">MAX(0,S442*(1+(_xlfn.NORM.INV(RAND(),Inputs!$D$39,Inputs!$C$39)))-'Year Schedule'!$K$21+'Year Schedule'!$L$21)</f>
        <v>#VALUE!</v>
      </c>
      <c r="U442" s="0" t="e">
        <f aca="true">MAX(0,T442*(1+(_xlfn.NORM.INV(RAND(),Inputs!$D$39,Inputs!$C$39)))-'Year Schedule'!$K$22+'Year Schedule'!$L$22)</f>
        <v>#VALUE!</v>
      </c>
      <c r="V442" s="0" t="e">
        <f aca="true">MAX(0,U442*(1+(_xlfn.NORM.INV(RAND(),Inputs!$D$39,Inputs!$C$39)))-'Year Schedule'!$K$23+'Year Schedule'!$L$23)</f>
        <v>#VALUE!</v>
      </c>
      <c r="W442" s="0" t="e">
        <f aca="true">MAX(0,V442*(1+(_xlfn.NORM.INV(RAND(),Inputs!$D$39,Inputs!$C$39)))-'Year Schedule'!$K$24+'Year Schedule'!$L$24)</f>
        <v>#VALUE!</v>
      </c>
      <c r="X442" s="0" t="e">
        <f aca="true">MAX(0,W442*(1+(_xlfn.NORM.INV(RAND(),Inputs!$D$39,Inputs!$C$39)))-'Year Schedule'!$K$25+'Year Schedule'!$L$25)</f>
        <v>#VALUE!</v>
      </c>
      <c r="Y442" s="0" t="e">
        <f aca="true">MAX(0,X442*(1+(_xlfn.NORM.INV(RAND(),Inputs!$D$39,Inputs!$C$39)))-'Year Schedule'!$K$26+'Year Schedule'!$L$26)</f>
        <v>#VALUE!</v>
      </c>
      <c r="Z442" s="0" t="e">
        <f aca="true">MAX(0,Y442*(1+(_xlfn.NORM.INV(RAND(),Inputs!$D$39,Inputs!$C$39)))-'Year Schedule'!$K$27+'Year Schedule'!$L$27)</f>
        <v>#VALUE!</v>
      </c>
      <c r="AA442" s="0" t="e">
        <f aca="true">MAX(0,Z442*(1+(_xlfn.NORM.INV(RAND(),Inputs!$D$39,Inputs!$C$39)))-'Year Schedule'!$K$28+'Year Schedule'!$L$28)</f>
        <v>#VALUE!</v>
      </c>
      <c r="AB442" s="0" t="e">
        <f aca="true">MAX(0,AA442*(1+(_xlfn.NORM.INV(RAND(),Inputs!$D$39,Inputs!$C$39)))-'Year Schedule'!$K$29+'Year Schedule'!$L$29)</f>
        <v>#VALUE!</v>
      </c>
      <c r="AC442" s="0" t="e">
        <f aca="true">MAX(0,AB442*(1+(_xlfn.NORM.INV(RAND(),Inputs!$D$39,Inputs!$C$39)))-'Year Schedule'!$K$30+'Year Schedule'!$L$30)</f>
        <v>#VALUE!</v>
      </c>
      <c r="AD442" s="0" t="e">
        <f aca="true">MAX(0,AC442*(1+(_xlfn.NORM.INV(RAND(),Inputs!$D$39,Inputs!$C$39)))-'Year Schedule'!$K$31+'Year Schedule'!$L$31)</f>
        <v>#VALUE!</v>
      </c>
      <c r="AE442" s="0" t="e">
        <f aca="true">MAX(0,AD442*(1+(_xlfn.NORM.INV(RAND(),Inputs!$D$39,Inputs!$C$39)))-'Year Schedule'!$K$32+'Year Schedule'!$L$32)</f>
        <v>#VALUE!</v>
      </c>
      <c r="AF442" s="0" t="e">
        <f aca="true">MAX(0,AE442*(1+(_xlfn.NORM.INV(RAND(),Inputs!$D$39,Inputs!$C$39)))-'Year Schedule'!$K$33+'Year Schedule'!$L$33)</f>
        <v>#VALUE!</v>
      </c>
      <c r="AG442" s="0" t="e">
        <f aca="true">MAX(0,AF442*(1+(_xlfn.NORM.INV(RAND(),Inputs!$D$39,Inputs!$C$39)))-'Year Schedule'!$K$34+'Year Schedule'!$L$34)</f>
        <v>#VALUE!</v>
      </c>
      <c r="AH442" s="0" t="e">
        <f aca="true">MAX(0,AG442*(1+(_xlfn.NORM.INV(RAND(),Inputs!$D$39,Inputs!$C$39)))-'Year Schedule'!$K$35+'Year Schedule'!$L$35)</f>
        <v>#VALUE!</v>
      </c>
      <c r="AI442" s="0" t="e">
        <f aca="true">MAX(0,AH442*(1+(_xlfn.NORM.INV(RAND(),Inputs!$D$39,Inputs!$C$39)))-'Year Schedule'!$K$36+'Year Schedule'!$L$36)</f>
        <v>#VALUE!</v>
      </c>
      <c r="AJ442" s="0" t="e">
        <f aca="true">MAX(0,AI442*(1+(_xlfn.NORM.INV(RAND(),Inputs!$D$39,Inputs!$C$39)))-'Year Schedule'!$K$37+'Year Schedule'!$L$37)</f>
        <v>#VALUE!</v>
      </c>
      <c r="AK442" s="0" t="e">
        <f aca="true">MAX(0,AJ442*(1+(_xlfn.NORM.INV(RAND(),Inputs!$D$39,Inputs!$C$39)))-'Year Schedule'!$K$38+'Year Schedule'!$L$38)</f>
        <v>#VALUE!</v>
      </c>
      <c r="AL442" s="0" t="e">
        <f aca="true">MAX(0,AK442*(1+(_xlfn.NORM.INV(RAND(),Inputs!$D$39,Inputs!$C$39)))-'Year Schedule'!$K$39+'Year Schedule'!$L$39)</f>
        <v>#VALUE!</v>
      </c>
      <c r="AM442" s="0" t="e">
        <f aca="true">MAX(0,AL442*(1+(_xlfn.NORM.INV(RAND(),Inputs!$D$39,Inputs!$C$39)))-'Year Schedule'!$K$40+'Year Schedule'!$L$40)</f>
        <v>#VALUE!</v>
      </c>
      <c r="AN442" s="0" t="e">
        <f aca="true">MAX(0,AM442*(1+(_xlfn.NORM.INV(RAND(),Inputs!$D$39,Inputs!$C$39)))-'Year Schedule'!$K$41+'Year Schedule'!$L$41)</f>
        <v>#VALUE!</v>
      </c>
      <c r="AO442" s="0" t="e">
        <f aca="true">MAX(0,AN442*(1+(_xlfn.NORM.INV(RAND(),Inputs!$D$39,Inputs!$C$39)))-'Year Schedule'!$K$42+'Year Schedule'!$L$42)</f>
        <v>#VALUE!</v>
      </c>
      <c r="AP442" s="0" t="e">
        <f aca="true">MAX(0,AO442*(1+(_xlfn.NORM.INV(RAND(),Inputs!$D$39,Inputs!$C$39)))-'Year Schedule'!$K$43+'Year Schedule'!$L$43)</f>
        <v>#VALUE!</v>
      </c>
      <c r="AQ442" s="0" t="e">
        <f aca="true">MAX(0,AP442*(1+(_xlfn.NORM.INV(RAND(),Inputs!$D$39,Inputs!$C$39)))-'Year Schedule'!$K$44+'Year Schedule'!$L$44)</f>
        <v>#VALUE!</v>
      </c>
      <c r="AR442" s="0" t="e">
        <f aca="true">MAX(0,AQ442*(1+(_xlfn.NORM.INV(RAND(),Inputs!$D$39,Inputs!$C$39)))-'Year Schedule'!$K$45+'Year Schedule'!$L$45)</f>
        <v>#VALUE!</v>
      </c>
      <c r="AS442" s="0" t="e">
        <f aca="true">MAX(0,AR442*(1+(_xlfn.NORM.INV(RAND(),Inputs!$D$39,Inputs!$C$39)))-'Year Schedule'!$K$46+'Year Schedule'!$L$46)</f>
        <v>#VALUE!</v>
      </c>
      <c r="AT442" s="0" t="e">
        <f aca="true">MAX(0,AS442*(1+(_xlfn.NORM.INV(RAND(),Inputs!$D$39,Inputs!$C$39)))-'Year Schedule'!$K$47+'Year Schedule'!$L$47)</f>
        <v>#VALUE!</v>
      </c>
      <c r="AU442" s="0" t="e">
        <f aca="true">MAX(0,AT442*(1+(_xlfn.NORM.INV(RAND(),Inputs!$D$39,Inputs!$C$39)))-'Year Schedule'!$K$48+'Year Schedule'!$L$48)</f>
        <v>#VALUE!</v>
      </c>
      <c r="AV442" s="0" t="e">
        <f aca="true">MAX(0,AU442*(1+(_xlfn.NORM.INV(RAND(),Inputs!$D$39,Inputs!$C$39)))-'Year Schedule'!$K$49+'Year Schedule'!$L$49)</f>
        <v>#VALUE!</v>
      </c>
      <c r="AW442" s="0" t="e">
        <f aca="true">MAX(0,AV442*(1+(_xlfn.NORM.INV(RAND(),Inputs!$D$39,Inputs!$C$39)))-'Year Schedule'!$K$50+'Year Schedule'!$L$50)</f>
        <v>#VALUE!</v>
      </c>
      <c r="AX442" s="0" t="e">
        <f aca="true">MAX(0,AW442*(1+(_xlfn.NORM.INV(RAND(),Inputs!$D$39,Inputs!$C$39)))-'Year Schedule'!$K$51+'Year Schedule'!$L$51)</f>
        <v>#VALUE!</v>
      </c>
      <c r="AY442" s="0" t="e">
        <f aca="true">MAX(0,AX442*(1+(_xlfn.NORM.INV(RAND(),Inputs!$D$39,Inputs!$C$39)))-'Year Schedule'!$K$52+'Year Schedule'!$L$52)</f>
        <v>#VALUE!</v>
      </c>
      <c r="AZ442" s="0" t="e">
        <f aca="true">MAX(0,AY442*(1+(_xlfn.NORM.INV(RAND(),Inputs!$D$39,Inputs!$C$39)))-'Year Schedule'!$K$53+'Year Schedule'!$L$53)</f>
        <v>#VALUE!</v>
      </c>
      <c r="BA442" s="0" t="e">
        <f aca="false">INDEX(C442:AZ442,1,Inputs!$C$6)</f>
        <v>#VALUE!</v>
      </c>
      <c r="BB442" s="0" t="n">
        <f aca="false">IFERROR(EXP(SUMPRODUCT(LN((C442:INDEX(C442:AZ442,1,Inputs!$C$6)+$C$1004:INDEX($C$1004:$AZ$1004,1,Inputs!$C$6))/B442:INDEX(B442:AY442,1,Inputs!$C$6)))/Inputs!$C$6)-1,-1)</f>
        <v>-1</v>
      </c>
    </row>
    <row r="443" customFormat="false" ht="15" hidden="false" customHeight="true" outlineLevel="0" collapsed="false">
      <c r="A443" s="0" t="n">
        <v>441</v>
      </c>
      <c r="B443" s="177" t="n">
        <f aca="false">Inputs!$C$38</f>
        <v>0</v>
      </c>
      <c r="C443" s="0" t="e">
        <f aca="true">MAX(0,B443*(1+(_xlfn.NORM.INV(RAND(),Inputs!$D$39,Inputs!$C$39)))-'Year Schedule'!$K$4+'Year Schedule'!$L$4)</f>
        <v>#VALUE!</v>
      </c>
      <c r="D443" s="0" t="e">
        <f aca="true">MAX(0,C443*(1+(_xlfn.NORM.INV(RAND(),Inputs!$D$39,Inputs!$C$39)))-'Year Schedule'!$K$5+'Year Schedule'!$L$5)</f>
        <v>#VALUE!</v>
      </c>
      <c r="E443" s="0" t="e">
        <f aca="true">MAX(0,D443*(1+(_xlfn.NORM.INV(RAND(),Inputs!$D$39,Inputs!$C$39)))-'Year Schedule'!$K$6+'Year Schedule'!$L$6)</f>
        <v>#VALUE!</v>
      </c>
      <c r="F443" s="0" t="e">
        <f aca="true">MAX(0,E443*(1+(_xlfn.NORM.INV(RAND(),Inputs!$D$39,Inputs!$C$39)))-'Year Schedule'!$K$7+'Year Schedule'!$L$7)</f>
        <v>#VALUE!</v>
      </c>
      <c r="G443" s="0" t="e">
        <f aca="true">MAX(0,F443*(1+(_xlfn.NORM.INV(RAND(),Inputs!$D$39,Inputs!$C$39)))-'Year Schedule'!$K$8+'Year Schedule'!$L$8)</f>
        <v>#VALUE!</v>
      </c>
      <c r="H443" s="0" t="e">
        <f aca="true">MAX(0,G443*(1+(_xlfn.NORM.INV(RAND(),Inputs!$D$39,Inputs!$C$39)))-'Year Schedule'!$K$9+'Year Schedule'!$L$9)</f>
        <v>#VALUE!</v>
      </c>
      <c r="I443" s="0" t="e">
        <f aca="true">MAX(0,H443*(1+(_xlfn.NORM.INV(RAND(),Inputs!$D$39,Inputs!$C$39)))-'Year Schedule'!$K$10+'Year Schedule'!$L$10)</f>
        <v>#VALUE!</v>
      </c>
      <c r="J443" s="0" t="e">
        <f aca="true">MAX(0,I443*(1+(_xlfn.NORM.INV(RAND(),Inputs!$D$39,Inputs!$C$39)))-'Year Schedule'!$K$11+'Year Schedule'!$L$11)</f>
        <v>#VALUE!</v>
      </c>
      <c r="K443" s="0" t="e">
        <f aca="true">MAX(0,J443*(1+(_xlfn.NORM.INV(RAND(),Inputs!$D$39,Inputs!$C$39)))-'Year Schedule'!$K$12+'Year Schedule'!$L$12)</f>
        <v>#VALUE!</v>
      </c>
      <c r="L443" s="0" t="e">
        <f aca="true">MAX(0,K443*(1+(_xlfn.NORM.INV(RAND(),Inputs!$D$39,Inputs!$C$39)))-'Year Schedule'!$K$13+'Year Schedule'!$L$13)</f>
        <v>#VALUE!</v>
      </c>
      <c r="M443" s="0" t="e">
        <f aca="true">MAX(0,L443*(1+(_xlfn.NORM.INV(RAND(),Inputs!$D$39,Inputs!$C$39)))-'Year Schedule'!$K$14+'Year Schedule'!$L$14)</f>
        <v>#VALUE!</v>
      </c>
      <c r="N443" s="0" t="e">
        <f aca="true">MAX(0,M443*(1+(_xlfn.NORM.INV(RAND(),Inputs!$D$39,Inputs!$C$39)))-'Year Schedule'!$K$15+'Year Schedule'!$L$15)</f>
        <v>#VALUE!</v>
      </c>
      <c r="O443" s="0" t="e">
        <f aca="true">MAX(0,N443*(1+(_xlfn.NORM.INV(RAND(),Inputs!$D$39,Inputs!$C$39)))-'Year Schedule'!$K$16+'Year Schedule'!$L$16)</f>
        <v>#VALUE!</v>
      </c>
      <c r="P443" s="0" t="e">
        <f aca="true">MAX(0,O443*(1+(_xlfn.NORM.INV(RAND(),Inputs!$D$39,Inputs!$C$39)))-'Year Schedule'!$K$17+'Year Schedule'!$L$17)</f>
        <v>#VALUE!</v>
      </c>
      <c r="Q443" s="0" t="e">
        <f aca="true">MAX(0,P443*(1+(_xlfn.NORM.INV(RAND(),Inputs!$D$39,Inputs!$C$39)))-'Year Schedule'!$K$18+'Year Schedule'!$L$18)</f>
        <v>#VALUE!</v>
      </c>
      <c r="R443" s="0" t="e">
        <f aca="true">MAX(0,Q443*(1+(_xlfn.NORM.INV(RAND(),Inputs!$D$39,Inputs!$C$39)))-'Year Schedule'!$K$19+'Year Schedule'!$L$19)</f>
        <v>#VALUE!</v>
      </c>
      <c r="S443" s="0" t="e">
        <f aca="true">MAX(0,R443*(1+(_xlfn.NORM.INV(RAND(),Inputs!$D$39,Inputs!$C$39)))-'Year Schedule'!$K$20+'Year Schedule'!$L$20)</f>
        <v>#VALUE!</v>
      </c>
      <c r="T443" s="0" t="e">
        <f aca="true">MAX(0,S443*(1+(_xlfn.NORM.INV(RAND(),Inputs!$D$39,Inputs!$C$39)))-'Year Schedule'!$K$21+'Year Schedule'!$L$21)</f>
        <v>#VALUE!</v>
      </c>
      <c r="U443" s="0" t="e">
        <f aca="true">MAX(0,T443*(1+(_xlfn.NORM.INV(RAND(),Inputs!$D$39,Inputs!$C$39)))-'Year Schedule'!$K$22+'Year Schedule'!$L$22)</f>
        <v>#VALUE!</v>
      </c>
      <c r="V443" s="0" t="e">
        <f aca="true">MAX(0,U443*(1+(_xlfn.NORM.INV(RAND(),Inputs!$D$39,Inputs!$C$39)))-'Year Schedule'!$K$23+'Year Schedule'!$L$23)</f>
        <v>#VALUE!</v>
      </c>
      <c r="W443" s="0" t="e">
        <f aca="true">MAX(0,V443*(1+(_xlfn.NORM.INV(RAND(),Inputs!$D$39,Inputs!$C$39)))-'Year Schedule'!$K$24+'Year Schedule'!$L$24)</f>
        <v>#VALUE!</v>
      </c>
      <c r="X443" s="0" t="e">
        <f aca="true">MAX(0,W443*(1+(_xlfn.NORM.INV(RAND(),Inputs!$D$39,Inputs!$C$39)))-'Year Schedule'!$K$25+'Year Schedule'!$L$25)</f>
        <v>#VALUE!</v>
      </c>
      <c r="Y443" s="0" t="e">
        <f aca="true">MAX(0,X443*(1+(_xlfn.NORM.INV(RAND(),Inputs!$D$39,Inputs!$C$39)))-'Year Schedule'!$K$26+'Year Schedule'!$L$26)</f>
        <v>#VALUE!</v>
      </c>
      <c r="Z443" s="0" t="e">
        <f aca="true">MAX(0,Y443*(1+(_xlfn.NORM.INV(RAND(),Inputs!$D$39,Inputs!$C$39)))-'Year Schedule'!$K$27+'Year Schedule'!$L$27)</f>
        <v>#VALUE!</v>
      </c>
      <c r="AA443" s="0" t="e">
        <f aca="true">MAX(0,Z443*(1+(_xlfn.NORM.INV(RAND(),Inputs!$D$39,Inputs!$C$39)))-'Year Schedule'!$K$28+'Year Schedule'!$L$28)</f>
        <v>#VALUE!</v>
      </c>
      <c r="AB443" s="0" t="e">
        <f aca="true">MAX(0,AA443*(1+(_xlfn.NORM.INV(RAND(),Inputs!$D$39,Inputs!$C$39)))-'Year Schedule'!$K$29+'Year Schedule'!$L$29)</f>
        <v>#VALUE!</v>
      </c>
      <c r="AC443" s="0" t="e">
        <f aca="true">MAX(0,AB443*(1+(_xlfn.NORM.INV(RAND(),Inputs!$D$39,Inputs!$C$39)))-'Year Schedule'!$K$30+'Year Schedule'!$L$30)</f>
        <v>#VALUE!</v>
      </c>
      <c r="AD443" s="0" t="e">
        <f aca="true">MAX(0,AC443*(1+(_xlfn.NORM.INV(RAND(),Inputs!$D$39,Inputs!$C$39)))-'Year Schedule'!$K$31+'Year Schedule'!$L$31)</f>
        <v>#VALUE!</v>
      </c>
      <c r="AE443" s="0" t="e">
        <f aca="true">MAX(0,AD443*(1+(_xlfn.NORM.INV(RAND(),Inputs!$D$39,Inputs!$C$39)))-'Year Schedule'!$K$32+'Year Schedule'!$L$32)</f>
        <v>#VALUE!</v>
      </c>
      <c r="AF443" s="0" t="e">
        <f aca="true">MAX(0,AE443*(1+(_xlfn.NORM.INV(RAND(),Inputs!$D$39,Inputs!$C$39)))-'Year Schedule'!$K$33+'Year Schedule'!$L$33)</f>
        <v>#VALUE!</v>
      </c>
      <c r="AG443" s="0" t="e">
        <f aca="true">MAX(0,AF443*(1+(_xlfn.NORM.INV(RAND(),Inputs!$D$39,Inputs!$C$39)))-'Year Schedule'!$K$34+'Year Schedule'!$L$34)</f>
        <v>#VALUE!</v>
      </c>
      <c r="AH443" s="0" t="e">
        <f aca="true">MAX(0,AG443*(1+(_xlfn.NORM.INV(RAND(),Inputs!$D$39,Inputs!$C$39)))-'Year Schedule'!$K$35+'Year Schedule'!$L$35)</f>
        <v>#VALUE!</v>
      </c>
      <c r="AI443" s="0" t="e">
        <f aca="true">MAX(0,AH443*(1+(_xlfn.NORM.INV(RAND(),Inputs!$D$39,Inputs!$C$39)))-'Year Schedule'!$K$36+'Year Schedule'!$L$36)</f>
        <v>#VALUE!</v>
      </c>
      <c r="AJ443" s="0" t="e">
        <f aca="true">MAX(0,AI443*(1+(_xlfn.NORM.INV(RAND(),Inputs!$D$39,Inputs!$C$39)))-'Year Schedule'!$K$37+'Year Schedule'!$L$37)</f>
        <v>#VALUE!</v>
      </c>
      <c r="AK443" s="0" t="e">
        <f aca="true">MAX(0,AJ443*(1+(_xlfn.NORM.INV(RAND(),Inputs!$D$39,Inputs!$C$39)))-'Year Schedule'!$K$38+'Year Schedule'!$L$38)</f>
        <v>#VALUE!</v>
      </c>
      <c r="AL443" s="0" t="e">
        <f aca="true">MAX(0,AK443*(1+(_xlfn.NORM.INV(RAND(),Inputs!$D$39,Inputs!$C$39)))-'Year Schedule'!$K$39+'Year Schedule'!$L$39)</f>
        <v>#VALUE!</v>
      </c>
      <c r="AM443" s="0" t="e">
        <f aca="true">MAX(0,AL443*(1+(_xlfn.NORM.INV(RAND(),Inputs!$D$39,Inputs!$C$39)))-'Year Schedule'!$K$40+'Year Schedule'!$L$40)</f>
        <v>#VALUE!</v>
      </c>
      <c r="AN443" s="0" t="e">
        <f aca="true">MAX(0,AM443*(1+(_xlfn.NORM.INV(RAND(),Inputs!$D$39,Inputs!$C$39)))-'Year Schedule'!$K$41+'Year Schedule'!$L$41)</f>
        <v>#VALUE!</v>
      </c>
      <c r="AO443" s="0" t="e">
        <f aca="true">MAX(0,AN443*(1+(_xlfn.NORM.INV(RAND(),Inputs!$D$39,Inputs!$C$39)))-'Year Schedule'!$K$42+'Year Schedule'!$L$42)</f>
        <v>#VALUE!</v>
      </c>
      <c r="AP443" s="0" t="e">
        <f aca="true">MAX(0,AO443*(1+(_xlfn.NORM.INV(RAND(),Inputs!$D$39,Inputs!$C$39)))-'Year Schedule'!$K$43+'Year Schedule'!$L$43)</f>
        <v>#VALUE!</v>
      </c>
      <c r="AQ443" s="0" t="e">
        <f aca="true">MAX(0,AP443*(1+(_xlfn.NORM.INV(RAND(),Inputs!$D$39,Inputs!$C$39)))-'Year Schedule'!$K$44+'Year Schedule'!$L$44)</f>
        <v>#VALUE!</v>
      </c>
      <c r="AR443" s="0" t="e">
        <f aca="true">MAX(0,AQ443*(1+(_xlfn.NORM.INV(RAND(),Inputs!$D$39,Inputs!$C$39)))-'Year Schedule'!$K$45+'Year Schedule'!$L$45)</f>
        <v>#VALUE!</v>
      </c>
      <c r="AS443" s="0" t="e">
        <f aca="true">MAX(0,AR443*(1+(_xlfn.NORM.INV(RAND(),Inputs!$D$39,Inputs!$C$39)))-'Year Schedule'!$K$46+'Year Schedule'!$L$46)</f>
        <v>#VALUE!</v>
      </c>
      <c r="AT443" s="0" t="e">
        <f aca="true">MAX(0,AS443*(1+(_xlfn.NORM.INV(RAND(),Inputs!$D$39,Inputs!$C$39)))-'Year Schedule'!$K$47+'Year Schedule'!$L$47)</f>
        <v>#VALUE!</v>
      </c>
      <c r="AU443" s="0" t="e">
        <f aca="true">MAX(0,AT443*(1+(_xlfn.NORM.INV(RAND(),Inputs!$D$39,Inputs!$C$39)))-'Year Schedule'!$K$48+'Year Schedule'!$L$48)</f>
        <v>#VALUE!</v>
      </c>
      <c r="AV443" s="0" t="e">
        <f aca="true">MAX(0,AU443*(1+(_xlfn.NORM.INV(RAND(),Inputs!$D$39,Inputs!$C$39)))-'Year Schedule'!$K$49+'Year Schedule'!$L$49)</f>
        <v>#VALUE!</v>
      </c>
      <c r="AW443" s="0" t="e">
        <f aca="true">MAX(0,AV443*(1+(_xlfn.NORM.INV(RAND(),Inputs!$D$39,Inputs!$C$39)))-'Year Schedule'!$K$50+'Year Schedule'!$L$50)</f>
        <v>#VALUE!</v>
      </c>
      <c r="AX443" s="0" t="e">
        <f aca="true">MAX(0,AW443*(1+(_xlfn.NORM.INV(RAND(),Inputs!$D$39,Inputs!$C$39)))-'Year Schedule'!$K$51+'Year Schedule'!$L$51)</f>
        <v>#VALUE!</v>
      </c>
      <c r="AY443" s="0" t="e">
        <f aca="true">MAX(0,AX443*(1+(_xlfn.NORM.INV(RAND(),Inputs!$D$39,Inputs!$C$39)))-'Year Schedule'!$K$52+'Year Schedule'!$L$52)</f>
        <v>#VALUE!</v>
      </c>
      <c r="AZ443" s="0" t="e">
        <f aca="true">MAX(0,AY443*(1+(_xlfn.NORM.INV(RAND(),Inputs!$D$39,Inputs!$C$39)))-'Year Schedule'!$K$53+'Year Schedule'!$L$53)</f>
        <v>#VALUE!</v>
      </c>
      <c r="BA443" s="0" t="e">
        <f aca="false">INDEX(C443:AZ443,1,Inputs!$C$6)</f>
        <v>#VALUE!</v>
      </c>
      <c r="BB443" s="0" t="n">
        <f aca="false">IFERROR(EXP(SUMPRODUCT(LN((C443:INDEX(C443:AZ443,1,Inputs!$C$6)+$C$1004:INDEX($C$1004:$AZ$1004,1,Inputs!$C$6))/B443:INDEX(B443:AY443,1,Inputs!$C$6)))/Inputs!$C$6)-1,-1)</f>
        <v>-1</v>
      </c>
    </row>
    <row r="444" customFormat="false" ht="15" hidden="false" customHeight="true" outlineLevel="0" collapsed="false">
      <c r="A444" s="0" t="n">
        <v>442</v>
      </c>
      <c r="B444" s="177" t="n">
        <f aca="false">Inputs!$C$38</f>
        <v>0</v>
      </c>
      <c r="C444" s="0" t="e">
        <f aca="true">MAX(0,B444*(1+(_xlfn.NORM.INV(RAND(),Inputs!$D$39,Inputs!$C$39)))-'Year Schedule'!$K$4+'Year Schedule'!$L$4)</f>
        <v>#VALUE!</v>
      </c>
      <c r="D444" s="0" t="e">
        <f aca="true">MAX(0,C444*(1+(_xlfn.NORM.INV(RAND(),Inputs!$D$39,Inputs!$C$39)))-'Year Schedule'!$K$5+'Year Schedule'!$L$5)</f>
        <v>#VALUE!</v>
      </c>
      <c r="E444" s="0" t="e">
        <f aca="true">MAX(0,D444*(1+(_xlfn.NORM.INV(RAND(),Inputs!$D$39,Inputs!$C$39)))-'Year Schedule'!$K$6+'Year Schedule'!$L$6)</f>
        <v>#VALUE!</v>
      </c>
      <c r="F444" s="0" t="e">
        <f aca="true">MAX(0,E444*(1+(_xlfn.NORM.INV(RAND(),Inputs!$D$39,Inputs!$C$39)))-'Year Schedule'!$K$7+'Year Schedule'!$L$7)</f>
        <v>#VALUE!</v>
      </c>
      <c r="G444" s="0" t="e">
        <f aca="true">MAX(0,F444*(1+(_xlfn.NORM.INV(RAND(),Inputs!$D$39,Inputs!$C$39)))-'Year Schedule'!$K$8+'Year Schedule'!$L$8)</f>
        <v>#VALUE!</v>
      </c>
      <c r="H444" s="0" t="e">
        <f aca="true">MAX(0,G444*(1+(_xlfn.NORM.INV(RAND(),Inputs!$D$39,Inputs!$C$39)))-'Year Schedule'!$K$9+'Year Schedule'!$L$9)</f>
        <v>#VALUE!</v>
      </c>
      <c r="I444" s="0" t="e">
        <f aca="true">MAX(0,H444*(1+(_xlfn.NORM.INV(RAND(),Inputs!$D$39,Inputs!$C$39)))-'Year Schedule'!$K$10+'Year Schedule'!$L$10)</f>
        <v>#VALUE!</v>
      </c>
      <c r="J444" s="0" t="e">
        <f aca="true">MAX(0,I444*(1+(_xlfn.NORM.INV(RAND(),Inputs!$D$39,Inputs!$C$39)))-'Year Schedule'!$K$11+'Year Schedule'!$L$11)</f>
        <v>#VALUE!</v>
      </c>
      <c r="K444" s="0" t="e">
        <f aca="true">MAX(0,J444*(1+(_xlfn.NORM.INV(RAND(),Inputs!$D$39,Inputs!$C$39)))-'Year Schedule'!$K$12+'Year Schedule'!$L$12)</f>
        <v>#VALUE!</v>
      </c>
      <c r="L444" s="0" t="e">
        <f aca="true">MAX(0,K444*(1+(_xlfn.NORM.INV(RAND(),Inputs!$D$39,Inputs!$C$39)))-'Year Schedule'!$K$13+'Year Schedule'!$L$13)</f>
        <v>#VALUE!</v>
      </c>
      <c r="M444" s="0" t="e">
        <f aca="true">MAX(0,L444*(1+(_xlfn.NORM.INV(RAND(),Inputs!$D$39,Inputs!$C$39)))-'Year Schedule'!$K$14+'Year Schedule'!$L$14)</f>
        <v>#VALUE!</v>
      </c>
      <c r="N444" s="0" t="e">
        <f aca="true">MAX(0,M444*(1+(_xlfn.NORM.INV(RAND(),Inputs!$D$39,Inputs!$C$39)))-'Year Schedule'!$K$15+'Year Schedule'!$L$15)</f>
        <v>#VALUE!</v>
      </c>
      <c r="O444" s="0" t="e">
        <f aca="true">MAX(0,N444*(1+(_xlfn.NORM.INV(RAND(),Inputs!$D$39,Inputs!$C$39)))-'Year Schedule'!$K$16+'Year Schedule'!$L$16)</f>
        <v>#VALUE!</v>
      </c>
      <c r="P444" s="0" t="e">
        <f aca="true">MAX(0,O444*(1+(_xlfn.NORM.INV(RAND(),Inputs!$D$39,Inputs!$C$39)))-'Year Schedule'!$K$17+'Year Schedule'!$L$17)</f>
        <v>#VALUE!</v>
      </c>
      <c r="Q444" s="0" t="e">
        <f aca="true">MAX(0,P444*(1+(_xlfn.NORM.INV(RAND(),Inputs!$D$39,Inputs!$C$39)))-'Year Schedule'!$K$18+'Year Schedule'!$L$18)</f>
        <v>#VALUE!</v>
      </c>
      <c r="R444" s="0" t="e">
        <f aca="true">MAX(0,Q444*(1+(_xlfn.NORM.INV(RAND(),Inputs!$D$39,Inputs!$C$39)))-'Year Schedule'!$K$19+'Year Schedule'!$L$19)</f>
        <v>#VALUE!</v>
      </c>
      <c r="S444" s="0" t="e">
        <f aca="true">MAX(0,R444*(1+(_xlfn.NORM.INV(RAND(),Inputs!$D$39,Inputs!$C$39)))-'Year Schedule'!$K$20+'Year Schedule'!$L$20)</f>
        <v>#VALUE!</v>
      </c>
      <c r="T444" s="0" t="e">
        <f aca="true">MAX(0,S444*(1+(_xlfn.NORM.INV(RAND(),Inputs!$D$39,Inputs!$C$39)))-'Year Schedule'!$K$21+'Year Schedule'!$L$21)</f>
        <v>#VALUE!</v>
      </c>
      <c r="U444" s="0" t="e">
        <f aca="true">MAX(0,T444*(1+(_xlfn.NORM.INV(RAND(),Inputs!$D$39,Inputs!$C$39)))-'Year Schedule'!$K$22+'Year Schedule'!$L$22)</f>
        <v>#VALUE!</v>
      </c>
      <c r="V444" s="0" t="e">
        <f aca="true">MAX(0,U444*(1+(_xlfn.NORM.INV(RAND(),Inputs!$D$39,Inputs!$C$39)))-'Year Schedule'!$K$23+'Year Schedule'!$L$23)</f>
        <v>#VALUE!</v>
      </c>
      <c r="W444" s="0" t="e">
        <f aca="true">MAX(0,V444*(1+(_xlfn.NORM.INV(RAND(),Inputs!$D$39,Inputs!$C$39)))-'Year Schedule'!$K$24+'Year Schedule'!$L$24)</f>
        <v>#VALUE!</v>
      </c>
      <c r="X444" s="0" t="e">
        <f aca="true">MAX(0,W444*(1+(_xlfn.NORM.INV(RAND(),Inputs!$D$39,Inputs!$C$39)))-'Year Schedule'!$K$25+'Year Schedule'!$L$25)</f>
        <v>#VALUE!</v>
      </c>
      <c r="Y444" s="0" t="e">
        <f aca="true">MAX(0,X444*(1+(_xlfn.NORM.INV(RAND(),Inputs!$D$39,Inputs!$C$39)))-'Year Schedule'!$K$26+'Year Schedule'!$L$26)</f>
        <v>#VALUE!</v>
      </c>
      <c r="Z444" s="0" t="e">
        <f aca="true">MAX(0,Y444*(1+(_xlfn.NORM.INV(RAND(),Inputs!$D$39,Inputs!$C$39)))-'Year Schedule'!$K$27+'Year Schedule'!$L$27)</f>
        <v>#VALUE!</v>
      </c>
      <c r="AA444" s="0" t="e">
        <f aca="true">MAX(0,Z444*(1+(_xlfn.NORM.INV(RAND(),Inputs!$D$39,Inputs!$C$39)))-'Year Schedule'!$K$28+'Year Schedule'!$L$28)</f>
        <v>#VALUE!</v>
      </c>
      <c r="AB444" s="0" t="e">
        <f aca="true">MAX(0,AA444*(1+(_xlfn.NORM.INV(RAND(),Inputs!$D$39,Inputs!$C$39)))-'Year Schedule'!$K$29+'Year Schedule'!$L$29)</f>
        <v>#VALUE!</v>
      </c>
      <c r="AC444" s="0" t="e">
        <f aca="true">MAX(0,AB444*(1+(_xlfn.NORM.INV(RAND(),Inputs!$D$39,Inputs!$C$39)))-'Year Schedule'!$K$30+'Year Schedule'!$L$30)</f>
        <v>#VALUE!</v>
      </c>
      <c r="AD444" s="0" t="e">
        <f aca="true">MAX(0,AC444*(1+(_xlfn.NORM.INV(RAND(),Inputs!$D$39,Inputs!$C$39)))-'Year Schedule'!$K$31+'Year Schedule'!$L$31)</f>
        <v>#VALUE!</v>
      </c>
      <c r="AE444" s="0" t="e">
        <f aca="true">MAX(0,AD444*(1+(_xlfn.NORM.INV(RAND(),Inputs!$D$39,Inputs!$C$39)))-'Year Schedule'!$K$32+'Year Schedule'!$L$32)</f>
        <v>#VALUE!</v>
      </c>
      <c r="AF444" s="0" t="e">
        <f aca="true">MAX(0,AE444*(1+(_xlfn.NORM.INV(RAND(),Inputs!$D$39,Inputs!$C$39)))-'Year Schedule'!$K$33+'Year Schedule'!$L$33)</f>
        <v>#VALUE!</v>
      </c>
      <c r="AG444" s="0" t="e">
        <f aca="true">MAX(0,AF444*(1+(_xlfn.NORM.INV(RAND(),Inputs!$D$39,Inputs!$C$39)))-'Year Schedule'!$K$34+'Year Schedule'!$L$34)</f>
        <v>#VALUE!</v>
      </c>
      <c r="AH444" s="0" t="e">
        <f aca="true">MAX(0,AG444*(1+(_xlfn.NORM.INV(RAND(),Inputs!$D$39,Inputs!$C$39)))-'Year Schedule'!$K$35+'Year Schedule'!$L$35)</f>
        <v>#VALUE!</v>
      </c>
      <c r="AI444" s="0" t="e">
        <f aca="true">MAX(0,AH444*(1+(_xlfn.NORM.INV(RAND(),Inputs!$D$39,Inputs!$C$39)))-'Year Schedule'!$K$36+'Year Schedule'!$L$36)</f>
        <v>#VALUE!</v>
      </c>
      <c r="AJ444" s="0" t="e">
        <f aca="true">MAX(0,AI444*(1+(_xlfn.NORM.INV(RAND(),Inputs!$D$39,Inputs!$C$39)))-'Year Schedule'!$K$37+'Year Schedule'!$L$37)</f>
        <v>#VALUE!</v>
      </c>
      <c r="AK444" s="0" t="e">
        <f aca="true">MAX(0,AJ444*(1+(_xlfn.NORM.INV(RAND(),Inputs!$D$39,Inputs!$C$39)))-'Year Schedule'!$K$38+'Year Schedule'!$L$38)</f>
        <v>#VALUE!</v>
      </c>
      <c r="AL444" s="0" t="e">
        <f aca="true">MAX(0,AK444*(1+(_xlfn.NORM.INV(RAND(),Inputs!$D$39,Inputs!$C$39)))-'Year Schedule'!$K$39+'Year Schedule'!$L$39)</f>
        <v>#VALUE!</v>
      </c>
      <c r="AM444" s="0" t="e">
        <f aca="true">MAX(0,AL444*(1+(_xlfn.NORM.INV(RAND(),Inputs!$D$39,Inputs!$C$39)))-'Year Schedule'!$K$40+'Year Schedule'!$L$40)</f>
        <v>#VALUE!</v>
      </c>
      <c r="AN444" s="0" t="e">
        <f aca="true">MAX(0,AM444*(1+(_xlfn.NORM.INV(RAND(),Inputs!$D$39,Inputs!$C$39)))-'Year Schedule'!$K$41+'Year Schedule'!$L$41)</f>
        <v>#VALUE!</v>
      </c>
      <c r="AO444" s="0" t="e">
        <f aca="true">MAX(0,AN444*(1+(_xlfn.NORM.INV(RAND(),Inputs!$D$39,Inputs!$C$39)))-'Year Schedule'!$K$42+'Year Schedule'!$L$42)</f>
        <v>#VALUE!</v>
      </c>
      <c r="AP444" s="0" t="e">
        <f aca="true">MAX(0,AO444*(1+(_xlfn.NORM.INV(RAND(),Inputs!$D$39,Inputs!$C$39)))-'Year Schedule'!$K$43+'Year Schedule'!$L$43)</f>
        <v>#VALUE!</v>
      </c>
      <c r="AQ444" s="0" t="e">
        <f aca="true">MAX(0,AP444*(1+(_xlfn.NORM.INV(RAND(),Inputs!$D$39,Inputs!$C$39)))-'Year Schedule'!$K$44+'Year Schedule'!$L$44)</f>
        <v>#VALUE!</v>
      </c>
      <c r="AR444" s="0" t="e">
        <f aca="true">MAX(0,AQ444*(1+(_xlfn.NORM.INV(RAND(),Inputs!$D$39,Inputs!$C$39)))-'Year Schedule'!$K$45+'Year Schedule'!$L$45)</f>
        <v>#VALUE!</v>
      </c>
      <c r="AS444" s="0" t="e">
        <f aca="true">MAX(0,AR444*(1+(_xlfn.NORM.INV(RAND(),Inputs!$D$39,Inputs!$C$39)))-'Year Schedule'!$K$46+'Year Schedule'!$L$46)</f>
        <v>#VALUE!</v>
      </c>
      <c r="AT444" s="0" t="e">
        <f aca="true">MAX(0,AS444*(1+(_xlfn.NORM.INV(RAND(),Inputs!$D$39,Inputs!$C$39)))-'Year Schedule'!$K$47+'Year Schedule'!$L$47)</f>
        <v>#VALUE!</v>
      </c>
      <c r="AU444" s="0" t="e">
        <f aca="true">MAX(0,AT444*(1+(_xlfn.NORM.INV(RAND(),Inputs!$D$39,Inputs!$C$39)))-'Year Schedule'!$K$48+'Year Schedule'!$L$48)</f>
        <v>#VALUE!</v>
      </c>
      <c r="AV444" s="0" t="e">
        <f aca="true">MAX(0,AU444*(1+(_xlfn.NORM.INV(RAND(),Inputs!$D$39,Inputs!$C$39)))-'Year Schedule'!$K$49+'Year Schedule'!$L$49)</f>
        <v>#VALUE!</v>
      </c>
      <c r="AW444" s="0" t="e">
        <f aca="true">MAX(0,AV444*(1+(_xlfn.NORM.INV(RAND(),Inputs!$D$39,Inputs!$C$39)))-'Year Schedule'!$K$50+'Year Schedule'!$L$50)</f>
        <v>#VALUE!</v>
      </c>
      <c r="AX444" s="0" t="e">
        <f aca="true">MAX(0,AW444*(1+(_xlfn.NORM.INV(RAND(),Inputs!$D$39,Inputs!$C$39)))-'Year Schedule'!$K$51+'Year Schedule'!$L$51)</f>
        <v>#VALUE!</v>
      </c>
      <c r="AY444" s="0" t="e">
        <f aca="true">MAX(0,AX444*(1+(_xlfn.NORM.INV(RAND(),Inputs!$D$39,Inputs!$C$39)))-'Year Schedule'!$K$52+'Year Schedule'!$L$52)</f>
        <v>#VALUE!</v>
      </c>
      <c r="AZ444" s="0" t="e">
        <f aca="true">MAX(0,AY444*(1+(_xlfn.NORM.INV(RAND(),Inputs!$D$39,Inputs!$C$39)))-'Year Schedule'!$K$53+'Year Schedule'!$L$53)</f>
        <v>#VALUE!</v>
      </c>
      <c r="BA444" s="0" t="e">
        <f aca="false">INDEX(C444:AZ444,1,Inputs!$C$6)</f>
        <v>#VALUE!</v>
      </c>
      <c r="BB444" s="0" t="n">
        <f aca="false">IFERROR(EXP(SUMPRODUCT(LN((C444:INDEX(C444:AZ444,1,Inputs!$C$6)+$C$1004:INDEX($C$1004:$AZ$1004,1,Inputs!$C$6))/B444:INDEX(B444:AY444,1,Inputs!$C$6)))/Inputs!$C$6)-1,-1)</f>
        <v>-1</v>
      </c>
    </row>
    <row r="445" customFormat="false" ht="15" hidden="false" customHeight="true" outlineLevel="0" collapsed="false">
      <c r="A445" s="0" t="n">
        <v>443</v>
      </c>
      <c r="B445" s="177" t="n">
        <f aca="false">Inputs!$C$38</f>
        <v>0</v>
      </c>
      <c r="C445" s="0" t="e">
        <f aca="true">MAX(0,B445*(1+(_xlfn.NORM.INV(RAND(),Inputs!$D$39,Inputs!$C$39)))-'Year Schedule'!$K$4+'Year Schedule'!$L$4)</f>
        <v>#VALUE!</v>
      </c>
      <c r="D445" s="0" t="e">
        <f aca="true">MAX(0,C445*(1+(_xlfn.NORM.INV(RAND(),Inputs!$D$39,Inputs!$C$39)))-'Year Schedule'!$K$5+'Year Schedule'!$L$5)</f>
        <v>#VALUE!</v>
      </c>
      <c r="E445" s="0" t="e">
        <f aca="true">MAX(0,D445*(1+(_xlfn.NORM.INV(RAND(),Inputs!$D$39,Inputs!$C$39)))-'Year Schedule'!$K$6+'Year Schedule'!$L$6)</f>
        <v>#VALUE!</v>
      </c>
      <c r="F445" s="0" t="e">
        <f aca="true">MAX(0,E445*(1+(_xlfn.NORM.INV(RAND(),Inputs!$D$39,Inputs!$C$39)))-'Year Schedule'!$K$7+'Year Schedule'!$L$7)</f>
        <v>#VALUE!</v>
      </c>
      <c r="G445" s="0" t="e">
        <f aca="true">MAX(0,F445*(1+(_xlfn.NORM.INV(RAND(),Inputs!$D$39,Inputs!$C$39)))-'Year Schedule'!$K$8+'Year Schedule'!$L$8)</f>
        <v>#VALUE!</v>
      </c>
      <c r="H445" s="0" t="e">
        <f aca="true">MAX(0,G445*(1+(_xlfn.NORM.INV(RAND(),Inputs!$D$39,Inputs!$C$39)))-'Year Schedule'!$K$9+'Year Schedule'!$L$9)</f>
        <v>#VALUE!</v>
      </c>
      <c r="I445" s="0" t="e">
        <f aca="true">MAX(0,H445*(1+(_xlfn.NORM.INV(RAND(),Inputs!$D$39,Inputs!$C$39)))-'Year Schedule'!$K$10+'Year Schedule'!$L$10)</f>
        <v>#VALUE!</v>
      </c>
      <c r="J445" s="0" t="e">
        <f aca="true">MAX(0,I445*(1+(_xlfn.NORM.INV(RAND(),Inputs!$D$39,Inputs!$C$39)))-'Year Schedule'!$K$11+'Year Schedule'!$L$11)</f>
        <v>#VALUE!</v>
      </c>
      <c r="K445" s="0" t="e">
        <f aca="true">MAX(0,J445*(1+(_xlfn.NORM.INV(RAND(),Inputs!$D$39,Inputs!$C$39)))-'Year Schedule'!$K$12+'Year Schedule'!$L$12)</f>
        <v>#VALUE!</v>
      </c>
      <c r="L445" s="0" t="e">
        <f aca="true">MAX(0,K445*(1+(_xlfn.NORM.INV(RAND(),Inputs!$D$39,Inputs!$C$39)))-'Year Schedule'!$K$13+'Year Schedule'!$L$13)</f>
        <v>#VALUE!</v>
      </c>
      <c r="M445" s="0" t="e">
        <f aca="true">MAX(0,L445*(1+(_xlfn.NORM.INV(RAND(),Inputs!$D$39,Inputs!$C$39)))-'Year Schedule'!$K$14+'Year Schedule'!$L$14)</f>
        <v>#VALUE!</v>
      </c>
      <c r="N445" s="0" t="e">
        <f aca="true">MAX(0,M445*(1+(_xlfn.NORM.INV(RAND(),Inputs!$D$39,Inputs!$C$39)))-'Year Schedule'!$K$15+'Year Schedule'!$L$15)</f>
        <v>#VALUE!</v>
      </c>
      <c r="O445" s="0" t="e">
        <f aca="true">MAX(0,N445*(1+(_xlfn.NORM.INV(RAND(),Inputs!$D$39,Inputs!$C$39)))-'Year Schedule'!$K$16+'Year Schedule'!$L$16)</f>
        <v>#VALUE!</v>
      </c>
      <c r="P445" s="0" t="e">
        <f aca="true">MAX(0,O445*(1+(_xlfn.NORM.INV(RAND(),Inputs!$D$39,Inputs!$C$39)))-'Year Schedule'!$K$17+'Year Schedule'!$L$17)</f>
        <v>#VALUE!</v>
      </c>
      <c r="Q445" s="0" t="e">
        <f aca="true">MAX(0,P445*(1+(_xlfn.NORM.INV(RAND(),Inputs!$D$39,Inputs!$C$39)))-'Year Schedule'!$K$18+'Year Schedule'!$L$18)</f>
        <v>#VALUE!</v>
      </c>
      <c r="R445" s="0" t="e">
        <f aca="true">MAX(0,Q445*(1+(_xlfn.NORM.INV(RAND(),Inputs!$D$39,Inputs!$C$39)))-'Year Schedule'!$K$19+'Year Schedule'!$L$19)</f>
        <v>#VALUE!</v>
      </c>
      <c r="S445" s="0" t="e">
        <f aca="true">MAX(0,R445*(1+(_xlfn.NORM.INV(RAND(),Inputs!$D$39,Inputs!$C$39)))-'Year Schedule'!$K$20+'Year Schedule'!$L$20)</f>
        <v>#VALUE!</v>
      </c>
      <c r="T445" s="0" t="e">
        <f aca="true">MAX(0,S445*(1+(_xlfn.NORM.INV(RAND(),Inputs!$D$39,Inputs!$C$39)))-'Year Schedule'!$K$21+'Year Schedule'!$L$21)</f>
        <v>#VALUE!</v>
      </c>
      <c r="U445" s="0" t="e">
        <f aca="true">MAX(0,T445*(1+(_xlfn.NORM.INV(RAND(),Inputs!$D$39,Inputs!$C$39)))-'Year Schedule'!$K$22+'Year Schedule'!$L$22)</f>
        <v>#VALUE!</v>
      </c>
      <c r="V445" s="0" t="e">
        <f aca="true">MAX(0,U445*(1+(_xlfn.NORM.INV(RAND(),Inputs!$D$39,Inputs!$C$39)))-'Year Schedule'!$K$23+'Year Schedule'!$L$23)</f>
        <v>#VALUE!</v>
      </c>
      <c r="W445" s="0" t="e">
        <f aca="true">MAX(0,V445*(1+(_xlfn.NORM.INV(RAND(),Inputs!$D$39,Inputs!$C$39)))-'Year Schedule'!$K$24+'Year Schedule'!$L$24)</f>
        <v>#VALUE!</v>
      </c>
      <c r="X445" s="0" t="e">
        <f aca="true">MAX(0,W445*(1+(_xlfn.NORM.INV(RAND(),Inputs!$D$39,Inputs!$C$39)))-'Year Schedule'!$K$25+'Year Schedule'!$L$25)</f>
        <v>#VALUE!</v>
      </c>
      <c r="Y445" s="0" t="e">
        <f aca="true">MAX(0,X445*(1+(_xlfn.NORM.INV(RAND(),Inputs!$D$39,Inputs!$C$39)))-'Year Schedule'!$K$26+'Year Schedule'!$L$26)</f>
        <v>#VALUE!</v>
      </c>
      <c r="Z445" s="0" t="e">
        <f aca="true">MAX(0,Y445*(1+(_xlfn.NORM.INV(RAND(),Inputs!$D$39,Inputs!$C$39)))-'Year Schedule'!$K$27+'Year Schedule'!$L$27)</f>
        <v>#VALUE!</v>
      </c>
      <c r="AA445" s="0" t="e">
        <f aca="true">MAX(0,Z445*(1+(_xlfn.NORM.INV(RAND(),Inputs!$D$39,Inputs!$C$39)))-'Year Schedule'!$K$28+'Year Schedule'!$L$28)</f>
        <v>#VALUE!</v>
      </c>
      <c r="AB445" s="0" t="e">
        <f aca="true">MAX(0,AA445*(1+(_xlfn.NORM.INV(RAND(),Inputs!$D$39,Inputs!$C$39)))-'Year Schedule'!$K$29+'Year Schedule'!$L$29)</f>
        <v>#VALUE!</v>
      </c>
      <c r="AC445" s="0" t="e">
        <f aca="true">MAX(0,AB445*(1+(_xlfn.NORM.INV(RAND(),Inputs!$D$39,Inputs!$C$39)))-'Year Schedule'!$K$30+'Year Schedule'!$L$30)</f>
        <v>#VALUE!</v>
      </c>
      <c r="AD445" s="0" t="e">
        <f aca="true">MAX(0,AC445*(1+(_xlfn.NORM.INV(RAND(),Inputs!$D$39,Inputs!$C$39)))-'Year Schedule'!$K$31+'Year Schedule'!$L$31)</f>
        <v>#VALUE!</v>
      </c>
      <c r="AE445" s="0" t="e">
        <f aca="true">MAX(0,AD445*(1+(_xlfn.NORM.INV(RAND(),Inputs!$D$39,Inputs!$C$39)))-'Year Schedule'!$K$32+'Year Schedule'!$L$32)</f>
        <v>#VALUE!</v>
      </c>
      <c r="AF445" s="0" t="e">
        <f aca="true">MAX(0,AE445*(1+(_xlfn.NORM.INV(RAND(),Inputs!$D$39,Inputs!$C$39)))-'Year Schedule'!$K$33+'Year Schedule'!$L$33)</f>
        <v>#VALUE!</v>
      </c>
      <c r="AG445" s="0" t="e">
        <f aca="true">MAX(0,AF445*(1+(_xlfn.NORM.INV(RAND(),Inputs!$D$39,Inputs!$C$39)))-'Year Schedule'!$K$34+'Year Schedule'!$L$34)</f>
        <v>#VALUE!</v>
      </c>
      <c r="AH445" s="0" t="e">
        <f aca="true">MAX(0,AG445*(1+(_xlfn.NORM.INV(RAND(),Inputs!$D$39,Inputs!$C$39)))-'Year Schedule'!$K$35+'Year Schedule'!$L$35)</f>
        <v>#VALUE!</v>
      </c>
      <c r="AI445" s="0" t="e">
        <f aca="true">MAX(0,AH445*(1+(_xlfn.NORM.INV(RAND(),Inputs!$D$39,Inputs!$C$39)))-'Year Schedule'!$K$36+'Year Schedule'!$L$36)</f>
        <v>#VALUE!</v>
      </c>
      <c r="AJ445" s="0" t="e">
        <f aca="true">MAX(0,AI445*(1+(_xlfn.NORM.INV(RAND(),Inputs!$D$39,Inputs!$C$39)))-'Year Schedule'!$K$37+'Year Schedule'!$L$37)</f>
        <v>#VALUE!</v>
      </c>
      <c r="AK445" s="0" t="e">
        <f aca="true">MAX(0,AJ445*(1+(_xlfn.NORM.INV(RAND(),Inputs!$D$39,Inputs!$C$39)))-'Year Schedule'!$K$38+'Year Schedule'!$L$38)</f>
        <v>#VALUE!</v>
      </c>
      <c r="AL445" s="0" t="e">
        <f aca="true">MAX(0,AK445*(1+(_xlfn.NORM.INV(RAND(),Inputs!$D$39,Inputs!$C$39)))-'Year Schedule'!$K$39+'Year Schedule'!$L$39)</f>
        <v>#VALUE!</v>
      </c>
      <c r="AM445" s="0" t="e">
        <f aca="true">MAX(0,AL445*(1+(_xlfn.NORM.INV(RAND(),Inputs!$D$39,Inputs!$C$39)))-'Year Schedule'!$K$40+'Year Schedule'!$L$40)</f>
        <v>#VALUE!</v>
      </c>
      <c r="AN445" s="0" t="e">
        <f aca="true">MAX(0,AM445*(1+(_xlfn.NORM.INV(RAND(),Inputs!$D$39,Inputs!$C$39)))-'Year Schedule'!$K$41+'Year Schedule'!$L$41)</f>
        <v>#VALUE!</v>
      </c>
      <c r="AO445" s="0" t="e">
        <f aca="true">MAX(0,AN445*(1+(_xlfn.NORM.INV(RAND(),Inputs!$D$39,Inputs!$C$39)))-'Year Schedule'!$K$42+'Year Schedule'!$L$42)</f>
        <v>#VALUE!</v>
      </c>
      <c r="AP445" s="0" t="e">
        <f aca="true">MAX(0,AO445*(1+(_xlfn.NORM.INV(RAND(),Inputs!$D$39,Inputs!$C$39)))-'Year Schedule'!$K$43+'Year Schedule'!$L$43)</f>
        <v>#VALUE!</v>
      </c>
      <c r="AQ445" s="0" t="e">
        <f aca="true">MAX(0,AP445*(1+(_xlfn.NORM.INV(RAND(),Inputs!$D$39,Inputs!$C$39)))-'Year Schedule'!$K$44+'Year Schedule'!$L$44)</f>
        <v>#VALUE!</v>
      </c>
      <c r="AR445" s="0" t="e">
        <f aca="true">MAX(0,AQ445*(1+(_xlfn.NORM.INV(RAND(),Inputs!$D$39,Inputs!$C$39)))-'Year Schedule'!$K$45+'Year Schedule'!$L$45)</f>
        <v>#VALUE!</v>
      </c>
      <c r="AS445" s="0" t="e">
        <f aca="true">MAX(0,AR445*(1+(_xlfn.NORM.INV(RAND(),Inputs!$D$39,Inputs!$C$39)))-'Year Schedule'!$K$46+'Year Schedule'!$L$46)</f>
        <v>#VALUE!</v>
      </c>
      <c r="AT445" s="0" t="e">
        <f aca="true">MAX(0,AS445*(1+(_xlfn.NORM.INV(RAND(),Inputs!$D$39,Inputs!$C$39)))-'Year Schedule'!$K$47+'Year Schedule'!$L$47)</f>
        <v>#VALUE!</v>
      </c>
      <c r="AU445" s="0" t="e">
        <f aca="true">MAX(0,AT445*(1+(_xlfn.NORM.INV(RAND(),Inputs!$D$39,Inputs!$C$39)))-'Year Schedule'!$K$48+'Year Schedule'!$L$48)</f>
        <v>#VALUE!</v>
      </c>
      <c r="AV445" s="0" t="e">
        <f aca="true">MAX(0,AU445*(1+(_xlfn.NORM.INV(RAND(),Inputs!$D$39,Inputs!$C$39)))-'Year Schedule'!$K$49+'Year Schedule'!$L$49)</f>
        <v>#VALUE!</v>
      </c>
      <c r="AW445" s="0" t="e">
        <f aca="true">MAX(0,AV445*(1+(_xlfn.NORM.INV(RAND(),Inputs!$D$39,Inputs!$C$39)))-'Year Schedule'!$K$50+'Year Schedule'!$L$50)</f>
        <v>#VALUE!</v>
      </c>
      <c r="AX445" s="0" t="e">
        <f aca="true">MAX(0,AW445*(1+(_xlfn.NORM.INV(RAND(),Inputs!$D$39,Inputs!$C$39)))-'Year Schedule'!$K$51+'Year Schedule'!$L$51)</f>
        <v>#VALUE!</v>
      </c>
      <c r="AY445" s="0" t="e">
        <f aca="true">MAX(0,AX445*(1+(_xlfn.NORM.INV(RAND(),Inputs!$D$39,Inputs!$C$39)))-'Year Schedule'!$K$52+'Year Schedule'!$L$52)</f>
        <v>#VALUE!</v>
      </c>
      <c r="AZ445" s="0" t="e">
        <f aca="true">MAX(0,AY445*(1+(_xlfn.NORM.INV(RAND(),Inputs!$D$39,Inputs!$C$39)))-'Year Schedule'!$K$53+'Year Schedule'!$L$53)</f>
        <v>#VALUE!</v>
      </c>
      <c r="BA445" s="0" t="e">
        <f aca="false">INDEX(C445:AZ445,1,Inputs!$C$6)</f>
        <v>#VALUE!</v>
      </c>
      <c r="BB445" s="0" t="n">
        <f aca="false">IFERROR(EXP(SUMPRODUCT(LN((C445:INDEX(C445:AZ445,1,Inputs!$C$6)+$C$1004:INDEX($C$1004:$AZ$1004,1,Inputs!$C$6))/B445:INDEX(B445:AY445,1,Inputs!$C$6)))/Inputs!$C$6)-1,-1)</f>
        <v>-1</v>
      </c>
    </row>
    <row r="446" customFormat="false" ht="15" hidden="false" customHeight="true" outlineLevel="0" collapsed="false">
      <c r="A446" s="0" t="n">
        <v>444</v>
      </c>
      <c r="B446" s="177" t="n">
        <f aca="false">Inputs!$C$38</f>
        <v>0</v>
      </c>
      <c r="C446" s="0" t="e">
        <f aca="true">MAX(0,B446*(1+(_xlfn.NORM.INV(RAND(),Inputs!$D$39,Inputs!$C$39)))-'Year Schedule'!$K$4+'Year Schedule'!$L$4)</f>
        <v>#VALUE!</v>
      </c>
      <c r="D446" s="0" t="e">
        <f aca="true">MAX(0,C446*(1+(_xlfn.NORM.INV(RAND(),Inputs!$D$39,Inputs!$C$39)))-'Year Schedule'!$K$5+'Year Schedule'!$L$5)</f>
        <v>#VALUE!</v>
      </c>
      <c r="E446" s="0" t="e">
        <f aca="true">MAX(0,D446*(1+(_xlfn.NORM.INV(RAND(),Inputs!$D$39,Inputs!$C$39)))-'Year Schedule'!$K$6+'Year Schedule'!$L$6)</f>
        <v>#VALUE!</v>
      </c>
      <c r="F446" s="0" t="e">
        <f aca="true">MAX(0,E446*(1+(_xlfn.NORM.INV(RAND(),Inputs!$D$39,Inputs!$C$39)))-'Year Schedule'!$K$7+'Year Schedule'!$L$7)</f>
        <v>#VALUE!</v>
      </c>
      <c r="G446" s="0" t="e">
        <f aca="true">MAX(0,F446*(1+(_xlfn.NORM.INV(RAND(),Inputs!$D$39,Inputs!$C$39)))-'Year Schedule'!$K$8+'Year Schedule'!$L$8)</f>
        <v>#VALUE!</v>
      </c>
      <c r="H446" s="0" t="e">
        <f aca="true">MAX(0,G446*(1+(_xlfn.NORM.INV(RAND(),Inputs!$D$39,Inputs!$C$39)))-'Year Schedule'!$K$9+'Year Schedule'!$L$9)</f>
        <v>#VALUE!</v>
      </c>
      <c r="I446" s="0" t="e">
        <f aca="true">MAX(0,H446*(1+(_xlfn.NORM.INV(RAND(),Inputs!$D$39,Inputs!$C$39)))-'Year Schedule'!$K$10+'Year Schedule'!$L$10)</f>
        <v>#VALUE!</v>
      </c>
      <c r="J446" s="0" t="e">
        <f aca="true">MAX(0,I446*(1+(_xlfn.NORM.INV(RAND(),Inputs!$D$39,Inputs!$C$39)))-'Year Schedule'!$K$11+'Year Schedule'!$L$11)</f>
        <v>#VALUE!</v>
      </c>
      <c r="K446" s="0" t="e">
        <f aca="true">MAX(0,J446*(1+(_xlfn.NORM.INV(RAND(),Inputs!$D$39,Inputs!$C$39)))-'Year Schedule'!$K$12+'Year Schedule'!$L$12)</f>
        <v>#VALUE!</v>
      </c>
      <c r="L446" s="0" t="e">
        <f aca="true">MAX(0,K446*(1+(_xlfn.NORM.INV(RAND(),Inputs!$D$39,Inputs!$C$39)))-'Year Schedule'!$K$13+'Year Schedule'!$L$13)</f>
        <v>#VALUE!</v>
      </c>
      <c r="M446" s="0" t="e">
        <f aca="true">MAX(0,L446*(1+(_xlfn.NORM.INV(RAND(),Inputs!$D$39,Inputs!$C$39)))-'Year Schedule'!$K$14+'Year Schedule'!$L$14)</f>
        <v>#VALUE!</v>
      </c>
      <c r="N446" s="0" t="e">
        <f aca="true">MAX(0,M446*(1+(_xlfn.NORM.INV(RAND(),Inputs!$D$39,Inputs!$C$39)))-'Year Schedule'!$K$15+'Year Schedule'!$L$15)</f>
        <v>#VALUE!</v>
      </c>
      <c r="O446" s="0" t="e">
        <f aca="true">MAX(0,N446*(1+(_xlfn.NORM.INV(RAND(),Inputs!$D$39,Inputs!$C$39)))-'Year Schedule'!$K$16+'Year Schedule'!$L$16)</f>
        <v>#VALUE!</v>
      </c>
      <c r="P446" s="0" t="e">
        <f aca="true">MAX(0,O446*(1+(_xlfn.NORM.INV(RAND(),Inputs!$D$39,Inputs!$C$39)))-'Year Schedule'!$K$17+'Year Schedule'!$L$17)</f>
        <v>#VALUE!</v>
      </c>
      <c r="Q446" s="0" t="e">
        <f aca="true">MAX(0,P446*(1+(_xlfn.NORM.INV(RAND(),Inputs!$D$39,Inputs!$C$39)))-'Year Schedule'!$K$18+'Year Schedule'!$L$18)</f>
        <v>#VALUE!</v>
      </c>
      <c r="R446" s="0" t="e">
        <f aca="true">MAX(0,Q446*(1+(_xlfn.NORM.INV(RAND(),Inputs!$D$39,Inputs!$C$39)))-'Year Schedule'!$K$19+'Year Schedule'!$L$19)</f>
        <v>#VALUE!</v>
      </c>
      <c r="S446" s="0" t="e">
        <f aca="true">MAX(0,R446*(1+(_xlfn.NORM.INV(RAND(),Inputs!$D$39,Inputs!$C$39)))-'Year Schedule'!$K$20+'Year Schedule'!$L$20)</f>
        <v>#VALUE!</v>
      </c>
      <c r="T446" s="0" t="e">
        <f aca="true">MAX(0,S446*(1+(_xlfn.NORM.INV(RAND(),Inputs!$D$39,Inputs!$C$39)))-'Year Schedule'!$K$21+'Year Schedule'!$L$21)</f>
        <v>#VALUE!</v>
      </c>
      <c r="U446" s="0" t="e">
        <f aca="true">MAX(0,T446*(1+(_xlfn.NORM.INV(RAND(),Inputs!$D$39,Inputs!$C$39)))-'Year Schedule'!$K$22+'Year Schedule'!$L$22)</f>
        <v>#VALUE!</v>
      </c>
      <c r="V446" s="0" t="e">
        <f aca="true">MAX(0,U446*(1+(_xlfn.NORM.INV(RAND(),Inputs!$D$39,Inputs!$C$39)))-'Year Schedule'!$K$23+'Year Schedule'!$L$23)</f>
        <v>#VALUE!</v>
      </c>
      <c r="W446" s="0" t="e">
        <f aca="true">MAX(0,V446*(1+(_xlfn.NORM.INV(RAND(),Inputs!$D$39,Inputs!$C$39)))-'Year Schedule'!$K$24+'Year Schedule'!$L$24)</f>
        <v>#VALUE!</v>
      </c>
      <c r="X446" s="0" t="e">
        <f aca="true">MAX(0,W446*(1+(_xlfn.NORM.INV(RAND(),Inputs!$D$39,Inputs!$C$39)))-'Year Schedule'!$K$25+'Year Schedule'!$L$25)</f>
        <v>#VALUE!</v>
      </c>
      <c r="Y446" s="0" t="e">
        <f aca="true">MAX(0,X446*(1+(_xlfn.NORM.INV(RAND(),Inputs!$D$39,Inputs!$C$39)))-'Year Schedule'!$K$26+'Year Schedule'!$L$26)</f>
        <v>#VALUE!</v>
      </c>
      <c r="Z446" s="0" t="e">
        <f aca="true">MAX(0,Y446*(1+(_xlfn.NORM.INV(RAND(),Inputs!$D$39,Inputs!$C$39)))-'Year Schedule'!$K$27+'Year Schedule'!$L$27)</f>
        <v>#VALUE!</v>
      </c>
      <c r="AA446" s="0" t="e">
        <f aca="true">MAX(0,Z446*(1+(_xlfn.NORM.INV(RAND(),Inputs!$D$39,Inputs!$C$39)))-'Year Schedule'!$K$28+'Year Schedule'!$L$28)</f>
        <v>#VALUE!</v>
      </c>
      <c r="AB446" s="0" t="e">
        <f aca="true">MAX(0,AA446*(1+(_xlfn.NORM.INV(RAND(),Inputs!$D$39,Inputs!$C$39)))-'Year Schedule'!$K$29+'Year Schedule'!$L$29)</f>
        <v>#VALUE!</v>
      </c>
      <c r="AC446" s="0" t="e">
        <f aca="true">MAX(0,AB446*(1+(_xlfn.NORM.INV(RAND(),Inputs!$D$39,Inputs!$C$39)))-'Year Schedule'!$K$30+'Year Schedule'!$L$30)</f>
        <v>#VALUE!</v>
      </c>
      <c r="AD446" s="0" t="e">
        <f aca="true">MAX(0,AC446*(1+(_xlfn.NORM.INV(RAND(),Inputs!$D$39,Inputs!$C$39)))-'Year Schedule'!$K$31+'Year Schedule'!$L$31)</f>
        <v>#VALUE!</v>
      </c>
      <c r="AE446" s="0" t="e">
        <f aca="true">MAX(0,AD446*(1+(_xlfn.NORM.INV(RAND(),Inputs!$D$39,Inputs!$C$39)))-'Year Schedule'!$K$32+'Year Schedule'!$L$32)</f>
        <v>#VALUE!</v>
      </c>
      <c r="AF446" s="0" t="e">
        <f aca="true">MAX(0,AE446*(1+(_xlfn.NORM.INV(RAND(),Inputs!$D$39,Inputs!$C$39)))-'Year Schedule'!$K$33+'Year Schedule'!$L$33)</f>
        <v>#VALUE!</v>
      </c>
      <c r="AG446" s="0" t="e">
        <f aca="true">MAX(0,AF446*(1+(_xlfn.NORM.INV(RAND(),Inputs!$D$39,Inputs!$C$39)))-'Year Schedule'!$K$34+'Year Schedule'!$L$34)</f>
        <v>#VALUE!</v>
      </c>
      <c r="AH446" s="0" t="e">
        <f aca="true">MAX(0,AG446*(1+(_xlfn.NORM.INV(RAND(),Inputs!$D$39,Inputs!$C$39)))-'Year Schedule'!$K$35+'Year Schedule'!$L$35)</f>
        <v>#VALUE!</v>
      </c>
      <c r="AI446" s="0" t="e">
        <f aca="true">MAX(0,AH446*(1+(_xlfn.NORM.INV(RAND(),Inputs!$D$39,Inputs!$C$39)))-'Year Schedule'!$K$36+'Year Schedule'!$L$36)</f>
        <v>#VALUE!</v>
      </c>
      <c r="AJ446" s="0" t="e">
        <f aca="true">MAX(0,AI446*(1+(_xlfn.NORM.INV(RAND(),Inputs!$D$39,Inputs!$C$39)))-'Year Schedule'!$K$37+'Year Schedule'!$L$37)</f>
        <v>#VALUE!</v>
      </c>
      <c r="AK446" s="0" t="e">
        <f aca="true">MAX(0,AJ446*(1+(_xlfn.NORM.INV(RAND(),Inputs!$D$39,Inputs!$C$39)))-'Year Schedule'!$K$38+'Year Schedule'!$L$38)</f>
        <v>#VALUE!</v>
      </c>
      <c r="AL446" s="0" t="e">
        <f aca="true">MAX(0,AK446*(1+(_xlfn.NORM.INV(RAND(),Inputs!$D$39,Inputs!$C$39)))-'Year Schedule'!$K$39+'Year Schedule'!$L$39)</f>
        <v>#VALUE!</v>
      </c>
      <c r="AM446" s="0" t="e">
        <f aca="true">MAX(0,AL446*(1+(_xlfn.NORM.INV(RAND(),Inputs!$D$39,Inputs!$C$39)))-'Year Schedule'!$K$40+'Year Schedule'!$L$40)</f>
        <v>#VALUE!</v>
      </c>
      <c r="AN446" s="0" t="e">
        <f aca="true">MAX(0,AM446*(1+(_xlfn.NORM.INV(RAND(),Inputs!$D$39,Inputs!$C$39)))-'Year Schedule'!$K$41+'Year Schedule'!$L$41)</f>
        <v>#VALUE!</v>
      </c>
      <c r="AO446" s="0" t="e">
        <f aca="true">MAX(0,AN446*(1+(_xlfn.NORM.INV(RAND(),Inputs!$D$39,Inputs!$C$39)))-'Year Schedule'!$K$42+'Year Schedule'!$L$42)</f>
        <v>#VALUE!</v>
      </c>
      <c r="AP446" s="0" t="e">
        <f aca="true">MAX(0,AO446*(1+(_xlfn.NORM.INV(RAND(),Inputs!$D$39,Inputs!$C$39)))-'Year Schedule'!$K$43+'Year Schedule'!$L$43)</f>
        <v>#VALUE!</v>
      </c>
      <c r="AQ446" s="0" t="e">
        <f aca="true">MAX(0,AP446*(1+(_xlfn.NORM.INV(RAND(),Inputs!$D$39,Inputs!$C$39)))-'Year Schedule'!$K$44+'Year Schedule'!$L$44)</f>
        <v>#VALUE!</v>
      </c>
      <c r="AR446" s="0" t="e">
        <f aca="true">MAX(0,AQ446*(1+(_xlfn.NORM.INV(RAND(),Inputs!$D$39,Inputs!$C$39)))-'Year Schedule'!$K$45+'Year Schedule'!$L$45)</f>
        <v>#VALUE!</v>
      </c>
      <c r="AS446" s="0" t="e">
        <f aca="true">MAX(0,AR446*(1+(_xlfn.NORM.INV(RAND(),Inputs!$D$39,Inputs!$C$39)))-'Year Schedule'!$K$46+'Year Schedule'!$L$46)</f>
        <v>#VALUE!</v>
      </c>
      <c r="AT446" s="0" t="e">
        <f aca="true">MAX(0,AS446*(1+(_xlfn.NORM.INV(RAND(),Inputs!$D$39,Inputs!$C$39)))-'Year Schedule'!$K$47+'Year Schedule'!$L$47)</f>
        <v>#VALUE!</v>
      </c>
      <c r="AU446" s="0" t="e">
        <f aca="true">MAX(0,AT446*(1+(_xlfn.NORM.INV(RAND(),Inputs!$D$39,Inputs!$C$39)))-'Year Schedule'!$K$48+'Year Schedule'!$L$48)</f>
        <v>#VALUE!</v>
      </c>
      <c r="AV446" s="0" t="e">
        <f aca="true">MAX(0,AU446*(1+(_xlfn.NORM.INV(RAND(),Inputs!$D$39,Inputs!$C$39)))-'Year Schedule'!$K$49+'Year Schedule'!$L$49)</f>
        <v>#VALUE!</v>
      </c>
      <c r="AW446" s="0" t="e">
        <f aca="true">MAX(0,AV446*(1+(_xlfn.NORM.INV(RAND(),Inputs!$D$39,Inputs!$C$39)))-'Year Schedule'!$K$50+'Year Schedule'!$L$50)</f>
        <v>#VALUE!</v>
      </c>
      <c r="AX446" s="0" t="e">
        <f aca="true">MAX(0,AW446*(1+(_xlfn.NORM.INV(RAND(),Inputs!$D$39,Inputs!$C$39)))-'Year Schedule'!$K$51+'Year Schedule'!$L$51)</f>
        <v>#VALUE!</v>
      </c>
      <c r="AY446" s="0" t="e">
        <f aca="true">MAX(0,AX446*(1+(_xlfn.NORM.INV(RAND(),Inputs!$D$39,Inputs!$C$39)))-'Year Schedule'!$K$52+'Year Schedule'!$L$52)</f>
        <v>#VALUE!</v>
      </c>
      <c r="AZ446" s="0" t="e">
        <f aca="true">MAX(0,AY446*(1+(_xlfn.NORM.INV(RAND(),Inputs!$D$39,Inputs!$C$39)))-'Year Schedule'!$K$53+'Year Schedule'!$L$53)</f>
        <v>#VALUE!</v>
      </c>
      <c r="BA446" s="0" t="e">
        <f aca="false">INDEX(C446:AZ446,1,Inputs!$C$6)</f>
        <v>#VALUE!</v>
      </c>
      <c r="BB446" s="0" t="n">
        <f aca="false">IFERROR(EXP(SUMPRODUCT(LN((C446:INDEX(C446:AZ446,1,Inputs!$C$6)+$C$1004:INDEX($C$1004:$AZ$1004,1,Inputs!$C$6))/B446:INDEX(B446:AY446,1,Inputs!$C$6)))/Inputs!$C$6)-1,-1)</f>
        <v>-1</v>
      </c>
    </row>
    <row r="447" customFormat="false" ht="15" hidden="false" customHeight="true" outlineLevel="0" collapsed="false">
      <c r="A447" s="0" t="n">
        <v>445</v>
      </c>
      <c r="B447" s="177" t="n">
        <f aca="false">Inputs!$C$38</f>
        <v>0</v>
      </c>
      <c r="C447" s="0" t="e">
        <f aca="true">MAX(0,B447*(1+(_xlfn.NORM.INV(RAND(),Inputs!$D$39,Inputs!$C$39)))-'Year Schedule'!$K$4+'Year Schedule'!$L$4)</f>
        <v>#VALUE!</v>
      </c>
      <c r="D447" s="0" t="e">
        <f aca="true">MAX(0,C447*(1+(_xlfn.NORM.INV(RAND(),Inputs!$D$39,Inputs!$C$39)))-'Year Schedule'!$K$5+'Year Schedule'!$L$5)</f>
        <v>#VALUE!</v>
      </c>
      <c r="E447" s="0" t="e">
        <f aca="true">MAX(0,D447*(1+(_xlfn.NORM.INV(RAND(),Inputs!$D$39,Inputs!$C$39)))-'Year Schedule'!$K$6+'Year Schedule'!$L$6)</f>
        <v>#VALUE!</v>
      </c>
      <c r="F447" s="0" t="e">
        <f aca="true">MAX(0,E447*(1+(_xlfn.NORM.INV(RAND(),Inputs!$D$39,Inputs!$C$39)))-'Year Schedule'!$K$7+'Year Schedule'!$L$7)</f>
        <v>#VALUE!</v>
      </c>
      <c r="G447" s="0" t="e">
        <f aca="true">MAX(0,F447*(1+(_xlfn.NORM.INV(RAND(),Inputs!$D$39,Inputs!$C$39)))-'Year Schedule'!$K$8+'Year Schedule'!$L$8)</f>
        <v>#VALUE!</v>
      </c>
      <c r="H447" s="0" t="e">
        <f aca="true">MAX(0,G447*(1+(_xlfn.NORM.INV(RAND(),Inputs!$D$39,Inputs!$C$39)))-'Year Schedule'!$K$9+'Year Schedule'!$L$9)</f>
        <v>#VALUE!</v>
      </c>
      <c r="I447" s="0" t="e">
        <f aca="true">MAX(0,H447*(1+(_xlfn.NORM.INV(RAND(),Inputs!$D$39,Inputs!$C$39)))-'Year Schedule'!$K$10+'Year Schedule'!$L$10)</f>
        <v>#VALUE!</v>
      </c>
      <c r="J447" s="0" t="e">
        <f aca="true">MAX(0,I447*(1+(_xlfn.NORM.INV(RAND(),Inputs!$D$39,Inputs!$C$39)))-'Year Schedule'!$K$11+'Year Schedule'!$L$11)</f>
        <v>#VALUE!</v>
      </c>
      <c r="K447" s="0" t="e">
        <f aca="true">MAX(0,J447*(1+(_xlfn.NORM.INV(RAND(),Inputs!$D$39,Inputs!$C$39)))-'Year Schedule'!$K$12+'Year Schedule'!$L$12)</f>
        <v>#VALUE!</v>
      </c>
      <c r="L447" s="0" t="e">
        <f aca="true">MAX(0,K447*(1+(_xlfn.NORM.INV(RAND(),Inputs!$D$39,Inputs!$C$39)))-'Year Schedule'!$K$13+'Year Schedule'!$L$13)</f>
        <v>#VALUE!</v>
      </c>
      <c r="M447" s="0" t="e">
        <f aca="true">MAX(0,L447*(1+(_xlfn.NORM.INV(RAND(),Inputs!$D$39,Inputs!$C$39)))-'Year Schedule'!$K$14+'Year Schedule'!$L$14)</f>
        <v>#VALUE!</v>
      </c>
      <c r="N447" s="0" t="e">
        <f aca="true">MAX(0,M447*(1+(_xlfn.NORM.INV(RAND(),Inputs!$D$39,Inputs!$C$39)))-'Year Schedule'!$K$15+'Year Schedule'!$L$15)</f>
        <v>#VALUE!</v>
      </c>
      <c r="O447" s="0" t="e">
        <f aca="true">MAX(0,N447*(1+(_xlfn.NORM.INV(RAND(),Inputs!$D$39,Inputs!$C$39)))-'Year Schedule'!$K$16+'Year Schedule'!$L$16)</f>
        <v>#VALUE!</v>
      </c>
      <c r="P447" s="0" t="e">
        <f aca="true">MAX(0,O447*(1+(_xlfn.NORM.INV(RAND(),Inputs!$D$39,Inputs!$C$39)))-'Year Schedule'!$K$17+'Year Schedule'!$L$17)</f>
        <v>#VALUE!</v>
      </c>
      <c r="Q447" s="0" t="e">
        <f aca="true">MAX(0,P447*(1+(_xlfn.NORM.INV(RAND(),Inputs!$D$39,Inputs!$C$39)))-'Year Schedule'!$K$18+'Year Schedule'!$L$18)</f>
        <v>#VALUE!</v>
      </c>
      <c r="R447" s="0" t="e">
        <f aca="true">MAX(0,Q447*(1+(_xlfn.NORM.INV(RAND(),Inputs!$D$39,Inputs!$C$39)))-'Year Schedule'!$K$19+'Year Schedule'!$L$19)</f>
        <v>#VALUE!</v>
      </c>
      <c r="S447" s="0" t="e">
        <f aca="true">MAX(0,R447*(1+(_xlfn.NORM.INV(RAND(),Inputs!$D$39,Inputs!$C$39)))-'Year Schedule'!$K$20+'Year Schedule'!$L$20)</f>
        <v>#VALUE!</v>
      </c>
      <c r="T447" s="0" t="e">
        <f aca="true">MAX(0,S447*(1+(_xlfn.NORM.INV(RAND(),Inputs!$D$39,Inputs!$C$39)))-'Year Schedule'!$K$21+'Year Schedule'!$L$21)</f>
        <v>#VALUE!</v>
      </c>
      <c r="U447" s="0" t="e">
        <f aca="true">MAX(0,T447*(1+(_xlfn.NORM.INV(RAND(),Inputs!$D$39,Inputs!$C$39)))-'Year Schedule'!$K$22+'Year Schedule'!$L$22)</f>
        <v>#VALUE!</v>
      </c>
      <c r="V447" s="0" t="e">
        <f aca="true">MAX(0,U447*(1+(_xlfn.NORM.INV(RAND(),Inputs!$D$39,Inputs!$C$39)))-'Year Schedule'!$K$23+'Year Schedule'!$L$23)</f>
        <v>#VALUE!</v>
      </c>
      <c r="W447" s="0" t="e">
        <f aca="true">MAX(0,V447*(1+(_xlfn.NORM.INV(RAND(),Inputs!$D$39,Inputs!$C$39)))-'Year Schedule'!$K$24+'Year Schedule'!$L$24)</f>
        <v>#VALUE!</v>
      </c>
      <c r="X447" s="0" t="e">
        <f aca="true">MAX(0,W447*(1+(_xlfn.NORM.INV(RAND(),Inputs!$D$39,Inputs!$C$39)))-'Year Schedule'!$K$25+'Year Schedule'!$L$25)</f>
        <v>#VALUE!</v>
      </c>
      <c r="Y447" s="0" t="e">
        <f aca="true">MAX(0,X447*(1+(_xlfn.NORM.INV(RAND(),Inputs!$D$39,Inputs!$C$39)))-'Year Schedule'!$K$26+'Year Schedule'!$L$26)</f>
        <v>#VALUE!</v>
      </c>
      <c r="Z447" s="0" t="e">
        <f aca="true">MAX(0,Y447*(1+(_xlfn.NORM.INV(RAND(),Inputs!$D$39,Inputs!$C$39)))-'Year Schedule'!$K$27+'Year Schedule'!$L$27)</f>
        <v>#VALUE!</v>
      </c>
      <c r="AA447" s="0" t="e">
        <f aca="true">MAX(0,Z447*(1+(_xlfn.NORM.INV(RAND(),Inputs!$D$39,Inputs!$C$39)))-'Year Schedule'!$K$28+'Year Schedule'!$L$28)</f>
        <v>#VALUE!</v>
      </c>
      <c r="AB447" s="0" t="e">
        <f aca="true">MAX(0,AA447*(1+(_xlfn.NORM.INV(RAND(),Inputs!$D$39,Inputs!$C$39)))-'Year Schedule'!$K$29+'Year Schedule'!$L$29)</f>
        <v>#VALUE!</v>
      </c>
      <c r="AC447" s="0" t="e">
        <f aca="true">MAX(0,AB447*(1+(_xlfn.NORM.INV(RAND(),Inputs!$D$39,Inputs!$C$39)))-'Year Schedule'!$K$30+'Year Schedule'!$L$30)</f>
        <v>#VALUE!</v>
      </c>
      <c r="AD447" s="0" t="e">
        <f aca="true">MAX(0,AC447*(1+(_xlfn.NORM.INV(RAND(),Inputs!$D$39,Inputs!$C$39)))-'Year Schedule'!$K$31+'Year Schedule'!$L$31)</f>
        <v>#VALUE!</v>
      </c>
      <c r="AE447" s="0" t="e">
        <f aca="true">MAX(0,AD447*(1+(_xlfn.NORM.INV(RAND(),Inputs!$D$39,Inputs!$C$39)))-'Year Schedule'!$K$32+'Year Schedule'!$L$32)</f>
        <v>#VALUE!</v>
      </c>
      <c r="AF447" s="0" t="e">
        <f aca="true">MAX(0,AE447*(1+(_xlfn.NORM.INV(RAND(),Inputs!$D$39,Inputs!$C$39)))-'Year Schedule'!$K$33+'Year Schedule'!$L$33)</f>
        <v>#VALUE!</v>
      </c>
      <c r="AG447" s="0" t="e">
        <f aca="true">MAX(0,AF447*(1+(_xlfn.NORM.INV(RAND(),Inputs!$D$39,Inputs!$C$39)))-'Year Schedule'!$K$34+'Year Schedule'!$L$34)</f>
        <v>#VALUE!</v>
      </c>
      <c r="AH447" s="0" t="e">
        <f aca="true">MAX(0,AG447*(1+(_xlfn.NORM.INV(RAND(),Inputs!$D$39,Inputs!$C$39)))-'Year Schedule'!$K$35+'Year Schedule'!$L$35)</f>
        <v>#VALUE!</v>
      </c>
      <c r="AI447" s="0" t="e">
        <f aca="true">MAX(0,AH447*(1+(_xlfn.NORM.INV(RAND(),Inputs!$D$39,Inputs!$C$39)))-'Year Schedule'!$K$36+'Year Schedule'!$L$36)</f>
        <v>#VALUE!</v>
      </c>
      <c r="AJ447" s="0" t="e">
        <f aca="true">MAX(0,AI447*(1+(_xlfn.NORM.INV(RAND(),Inputs!$D$39,Inputs!$C$39)))-'Year Schedule'!$K$37+'Year Schedule'!$L$37)</f>
        <v>#VALUE!</v>
      </c>
      <c r="AK447" s="0" t="e">
        <f aca="true">MAX(0,AJ447*(1+(_xlfn.NORM.INV(RAND(),Inputs!$D$39,Inputs!$C$39)))-'Year Schedule'!$K$38+'Year Schedule'!$L$38)</f>
        <v>#VALUE!</v>
      </c>
      <c r="AL447" s="0" t="e">
        <f aca="true">MAX(0,AK447*(1+(_xlfn.NORM.INV(RAND(),Inputs!$D$39,Inputs!$C$39)))-'Year Schedule'!$K$39+'Year Schedule'!$L$39)</f>
        <v>#VALUE!</v>
      </c>
      <c r="AM447" s="0" t="e">
        <f aca="true">MAX(0,AL447*(1+(_xlfn.NORM.INV(RAND(),Inputs!$D$39,Inputs!$C$39)))-'Year Schedule'!$K$40+'Year Schedule'!$L$40)</f>
        <v>#VALUE!</v>
      </c>
      <c r="AN447" s="0" t="e">
        <f aca="true">MAX(0,AM447*(1+(_xlfn.NORM.INV(RAND(),Inputs!$D$39,Inputs!$C$39)))-'Year Schedule'!$K$41+'Year Schedule'!$L$41)</f>
        <v>#VALUE!</v>
      </c>
      <c r="AO447" s="0" t="e">
        <f aca="true">MAX(0,AN447*(1+(_xlfn.NORM.INV(RAND(),Inputs!$D$39,Inputs!$C$39)))-'Year Schedule'!$K$42+'Year Schedule'!$L$42)</f>
        <v>#VALUE!</v>
      </c>
      <c r="AP447" s="0" t="e">
        <f aca="true">MAX(0,AO447*(1+(_xlfn.NORM.INV(RAND(),Inputs!$D$39,Inputs!$C$39)))-'Year Schedule'!$K$43+'Year Schedule'!$L$43)</f>
        <v>#VALUE!</v>
      </c>
      <c r="AQ447" s="0" t="e">
        <f aca="true">MAX(0,AP447*(1+(_xlfn.NORM.INV(RAND(),Inputs!$D$39,Inputs!$C$39)))-'Year Schedule'!$K$44+'Year Schedule'!$L$44)</f>
        <v>#VALUE!</v>
      </c>
      <c r="AR447" s="0" t="e">
        <f aca="true">MAX(0,AQ447*(1+(_xlfn.NORM.INV(RAND(),Inputs!$D$39,Inputs!$C$39)))-'Year Schedule'!$K$45+'Year Schedule'!$L$45)</f>
        <v>#VALUE!</v>
      </c>
      <c r="AS447" s="0" t="e">
        <f aca="true">MAX(0,AR447*(1+(_xlfn.NORM.INV(RAND(),Inputs!$D$39,Inputs!$C$39)))-'Year Schedule'!$K$46+'Year Schedule'!$L$46)</f>
        <v>#VALUE!</v>
      </c>
      <c r="AT447" s="0" t="e">
        <f aca="true">MAX(0,AS447*(1+(_xlfn.NORM.INV(RAND(),Inputs!$D$39,Inputs!$C$39)))-'Year Schedule'!$K$47+'Year Schedule'!$L$47)</f>
        <v>#VALUE!</v>
      </c>
      <c r="AU447" s="0" t="e">
        <f aca="true">MAX(0,AT447*(1+(_xlfn.NORM.INV(RAND(),Inputs!$D$39,Inputs!$C$39)))-'Year Schedule'!$K$48+'Year Schedule'!$L$48)</f>
        <v>#VALUE!</v>
      </c>
      <c r="AV447" s="0" t="e">
        <f aca="true">MAX(0,AU447*(1+(_xlfn.NORM.INV(RAND(),Inputs!$D$39,Inputs!$C$39)))-'Year Schedule'!$K$49+'Year Schedule'!$L$49)</f>
        <v>#VALUE!</v>
      </c>
      <c r="AW447" s="0" t="e">
        <f aca="true">MAX(0,AV447*(1+(_xlfn.NORM.INV(RAND(),Inputs!$D$39,Inputs!$C$39)))-'Year Schedule'!$K$50+'Year Schedule'!$L$50)</f>
        <v>#VALUE!</v>
      </c>
      <c r="AX447" s="0" t="e">
        <f aca="true">MAX(0,AW447*(1+(_xlfn.NORM.INV(RAND(),Inputs!$D$39,Inputs!$C$39)))-'Year Schedule'!$K$51+'Year Schedule'!$L$51)</f>
        <v>#VALUE!</v>
      </c>
      <c r="AY447" s="0" t="e">
        <f aca="true">MAX(0,AX447*(1+(_xlfn.NORM.INV(RAND(),Inputs!$D$39,Inputs!$C$39)))-'Year Schedule'!$K$52+'Year Schedule'!$L$52)</f>
        <v>#VALUE!</v>
      </c>
      <c r="AZ447" s="0" t="e">
        <f aca="true">MAX(0,AY447*(1+(_xlfn.NORM.INV(RAND(),Inputs!$D$39,Inputs!$C$39)))-'Year Schedule'!$K$53+'Year Schedule'!$L$53)</f>
        <v>#VALUE!</v>
      </c>
      <c r="BA447" s="0" t="e">
        <f aca="false">INDEX(C447:AZ447,1,Inputs!$C$6)</f>
        <v>#VALUE!</v>
      </c>
      <c r="BB447" s="0" t="n">
        <f aca="false">IFERROR(EXP(SUMPRODUCT(LN((C447:INDEX(C447:AZ447,1,Inputs!$C$6)+$C$1004:INDEX($C$1004:$AZ$1004,1,Inputs!$C$6))/B447:INDEX(B447:AY447,1,Inputs!$C$6)))/Inputs!$C$6)-1,-1)</f>
        <v>-1</v>
      </c>
    </row>
    <row r="448" customFormat="false" ht="15" hidden="false" customHeight="true" outlineLevel="0" collapsed="false">
      <c r="A448" s="0" t="n">
        <v>446</v>
      </c>
      <c r="B448" s="177" t="n">
        <f aca="false">Inputs!$C$38</f>
        <v>0</v>
      </c>
      <c r="C448" s="0" t="e">
        <f aca="true">MAX(0,B448*(1+(_xlfn.NORM.INV(RAND(),Inputs!$D$39,Inputs!$C$39)))-'Year Schedule'!$K$4+'Year Schedule'!$L$4)</f>
        <v>#VALUE!</v>
      </c>
      <c r="D448" s="0" t="e">
        <f aca="true">MAX(0,C448*(1+(_xlfn.NORM.INV(RAND(),Inputs!$D$39,Inputs!$C$39)))-'Year Schedule'!$K$5+'Year Schedule'!$L$5)</f>
        <v>#VALUE!</v>
      </c>
      <c r="E448" s="0" t="e">
        <f aca="true">MAX(0,D448*(1+(_xlfn.NORM.INV(RAND(),Inputs!$D$39,Inputs!$C$39)))-'Year Schedule'!$K$6+'Year Schedule'!$L$6)</f>
        <v>#VALUE!</v>
      </c>
      <c r="F448" s="0" t="e">
        <f aca="true">MAX(0,E448*(1+(_xlfn.NORM.INV(RAND(),Inputs!$D$39,Inputs!$C$39)))-'Year Schedule'!$K$7+'Year Schedule'!$L$7)</f>
        <v>#VALUE!</v>
      </c>
      <c r="G448" s="0" t="e">
        <f aca="true">MAX(0,F448*(1+(_xlfn.NORM.INV(RAND(),Inputs!$D$39,Inputs!$C$39)))-'Year Schedule'!$K$8+'Year Schedule'!$L$8)</f>
        <v>#VALUE!</v>
      </c>
      <c r="H448" s="0" t="e">
        <f aca="true">MAX(0,G448*(1+(_xlfn.NORM.INV(RAND(),Inputs!$D$39,Inputs!$C$39)))-'Year Schedule'!$K$9+'Year Schedule'!$L$9)</f>
        <v>#VALUE!</v>
      </c>
      <c r="I448" s="0" t="e">
        <f aca="true">MAX(0,H448*(1+(_xlfn.NORM.INV(RAND(),Inputs!$D$39,Inputs!$C$39)))-'Year Schedule'!$K$10+'Year Schedule'!$L$10)</f>
        <v>#VALUE!</v>
      </c>
      <c r="J448" s="0" t="e">
        <f aca="true">MAX(0,I448*(1+(_xlfn.NORM.INV(RAND(),Inputs!$D$39,Inputs!$C$39)))-'Year Schedule'!$K$11+'Year Schedule'!$L$11)</f>
        <v>#VALUE!</v>
      </c>
      <c r="K448" s="0" t="e">
        <f aca="true">MAX(0,J448*(1+(_xlfn.NORM.INV(RAND(),Inputs!$D$39,Inputs!$C$39)))-'Year Schedule'!$K$12+'Year Schedule'!$L$12)</f>
        <v>#VALUE!</v>
      </c>
      <c r="L448" s="0" t="e">
        <f aca="true">MAX(0,K448*(1+(_xlfn.NORM.INV(RAND(),Inputs!$D$39,Inputs!$C$39)))-'Year Schedule'!$K$13+'Year Schedule'!$L$13)</f>
        <v>#VALUE!</v>
      </c>
      <c r="M448" s="0" t="e">
        <f aca="true">MAX(0,L448*(1+(_xlfn.NORM.INV(RAND(),Inputs!$D$39,Inputs!$C$39)))-'Year Schedule'!$K$14+'Year Schedule'!$L$14)</f>
        <v>#VALUE!</v>
      </c>
      <c r="N448" s="0" t="e">
        <f aca="true">MAX(0,M448*(1+(_xlfn.NORM.INV(RAND(),Inputs!$D$39,Inputs!$C$39)))-'Year Schedule'!$K$15+'Year Schedule'!$L$15)</f>
        <v>#VALUE!</v>
      </c>
      <c r="O448" s="0" t="e">
        <f aca="true">MAX(0,N448*(1+(_xlfn.NORM.INV(RAND(),Inputs!$D$39,Inputs!$C$39)))-'Year Schedule'!$K$16+'Year Schedule'!$L$16)</f>
        <v>#VALUE!</v>
      </c>
      <c r="P448" s="0" t="e">
        <f aca="true">MAX(0,O448*(1+(_xlfn.NORM.INV(RAND(),Inputs!$D$39,Inputs!$C$39)))-'Year Schedule'!$K$17+'Year Schedule'!$L$17)</f>
        <v>#VALUE!</v>
      </c>
      <c r="Q448" s="0" t="e">
        <f aca="true">MAX(0,P448*(1+(_xlfn.NORM.INV(RAND(),Inputs!$D$39,Inputs!$C$39)))-'Year Schedule'!$K$18+'Year Schedule'!$L$18)</f>
        <v>#VALUE!</v>
      </c>
      <c r="R448" s="0" t="e">
        <f aca="true">MAX(0,Q448*(1+(_xlfn.NORM.INV(RAND(),Inputs!$D$39,Inputs!$C$39)))-'Year Schedule'!$K$19+'Year Schedule'!$L$19)</f>
        <v>#VALUE!</v>
      </c>
      <c r="S448" s="0" t="e">
        <f aca="true">MAX(0,R448*(1+(_xlfn.NORM.INV(RAND(),Inputs!$D$39,Inputs!$C$39)))-'Year Schedule'!$K$20+'Year Schedule'!$L$20)</f>
        <v>#VALUE!</v>
      </c>
      <c r="T448" s="0" t="e">
        <f aca="true">MAX(0,S448*(1+(_xlfn.NORM.INV(RAND(),Inputs!$D$39,Inputs!$C$39)))-'Year Schedule'!$K$21+'Year Schedule'!$L$21)</f>
        <v>#VALUE!</v>
      </c>
      <c r="U448" s="0" t="e">
        <f aca="true">MAX(0,T448*(1+(_xlfn.NORM.INV(RAND(),Inputs!$D$39,Inputs!$C$39)))-'Year Schedule'!$K$22+'Year Schedule'!$L$22)</f>
        <v>#VALUE!</v>
      </c>
      <c r="V448" s="0" t="e">
        <f aca="true">MAX(0,U448*(1+(_xlfn.NORM.INV(RAND(),Inputs!$D$39,Inputs!$C$39)))-'Year Schedule'!$K$23+'Year Schedule'!$L$23)</f>
        <v>#VALUE!</v>
      </c>
      <c r="W448" s="0" t="e">
        <f aca="true">MAX(0,V448*(1+(_xlfn.NORM.INV(RAND(),Inputs!$D$39,Inputs!$C$39)))-'Year Schedule'!$K$24+'Year Schedule'!$L$24)</f>
        <v>#VALUE!</v>
      </c>
      <c r="X448" s="0" t="e">
        <f aca="true">MAX(0,W448*(1+(_xlfn.NORM.INV(RAND(),Inputs!$D$39,Inputs!$C$39)))-'Year Schedule'!$K$25+'Year Schedule'!$L$25)</f>
        <v>#VALUE!</v>
      </c>
      <c r="Y448" s="0" t="e">
        <f aca="true">MAX(0,X448*(1+(_xlfn.NORM.INV(RAND(),Inputs!$D$39,Inputs!$C$39)))-'Year Schedule'!$K$26+'Year Schedule'!$L$26)</f>
        <v>#VALUE!</v>
      </c>
      <c r="Z448" s="0" t="e">
        <f aca="true">MAX(0,Y448*(1+(_xlfn.NORM.INV(RAND(),Inputs!$D$39,Inputs!$C$39)))-'Year Schedule'!$K$27+'Year Schedule'!$L$27)</f>
        <v>#VALUE!</v>
      </c>
      <c r="AA448" s="0" t="e">
        <f aca="true">MAX(0,Z448*(1+(_xlfn.NORM.INV(RAND(),Inputs!$D$39,Inputs!$C$39)))-'Year Schedule'!$K$28+'Year Schedule'!$L$28)</f>
        <v>#VALUE!</v>
      </c>
      <c r="AB448" s="0" t="e">
        <f aca="true">MAX(0,AA448*(1+(_xlfn.NORM.INV(RAND(),Inputs!$D$39,Inputs!$C$39)))-'Year Schedule'!$K$29+'Year Schedule'!$L$29)</f>
        <v>#VALUE!</v>
      </c>
      <c r="AC448" s="0" t="e">
        <f aca="true">MAX(0,AB448*(1+(_xlfn.NORM.INV(RAND(),Inputs!$D$39,Inputs!$C$39)))-'Year Schedule'!$K$30+'Year Schedule'!$L$30)</f>
        <v>#VALUE!</v>
      </c>
      <c r="AD448" s="0" t="e">
        <f aca="true">MAX(0,AC448*(1+(_xlfn.NORM.INV(RAND(),Inputs!$D$39,Inputs!$C$39)))-'Year Schedule'!$K$31+'Year Schedule'!$L$31)</f>
        <v>#VALUE!</v>
      </c>
      <c r="AE448" s="0" t="e">
        <f aca="true">MAX(0,AD448*(1+(_xlfn.NORM.INV(RAND(),Inputs!$D$39,Inputs!$C$39)))-'Year Schedule'!$K$32+'Year Schedule'!$L$32)</f>
        <v>#VALUE!</v>
      </c>
      <c r="AF448" s="0" t="e">
        <f aca="true">MAX(0,AE448*(1+(_xlfn.NORM.INV(RAND(),Inputs!$D$39,Inputs!$C$39)))-'Year Schedule'!$K$33+'Year Schedule'!$L$33)</f>
        <v>#VALUE!</v>
      </c>
      <c r="AG448" s="0" t="e">
        <f aca="true">MAX(0,AF448*(1+(_xlfn.NORM.INV(RAND(),Inputs!$D$39,Inputs!$C$39)))-'Year Schedule'!$K$34+'Year Schedule'!$L$34)</f>
        <v>#VALUE!</v>
      </c>
      <c r="AH448" s="0" t="e">
        <f aca="true">MAX(0,AG448*(1+(_xlfn.NORM.INV(RAND(),Inputs!$D$39,Inputs!$C$39)))-'Year Schedule'!$K$35+'Year Schedule'!$L$35)</f>
        <v>#VALUE!</v>
      </c>
      <c r="AI448" s="0" t="e">
        <f aca="true">MAX(0,AH448*(1+(_xlfn.NORM.INV(RAND(),Inputs!$D$39,Inputs!$C$39)))-'Year Schedule'!$K$36+'Year Schedule'!$L$36)</f>
        <v>#VALUE!</v>
      </c>
      <c r="AJ448" s="0" t="e">
        <f aca="true">MAX(0,AI448*(1+(_xlfn.NORM.INV(RAND(),Inputs!$D$39,Inputs!$C$39)))-'Year Schedule'!$K$37+'Year Schedule'!$L$37)</f>
        <v>#VALUE!</v>
      </c>
      <c r="AK448" s="0" t="e">
        <f aca="true">MAX(0,AJ448*(1+(_xlfn.NORM.INV(RAND(),Inputs!$D$39,Inputs!$C$39)))-'Year Schedule'!$K$38+'Year Schedule'!$L$38)</f>
        <v>#VALUE!</v>
      </c>
      <c r="AL448" s="0" t="e">
        <f aca="true">MAX(0,AK448*(1+(_xlfn.NORM.INV(RAND(),Inputs!$D$39,Inputs!$C$39)))-'Year Schedule'!$K$39+'Year Schedule'!$L$39)</f>
        <v>#VALUE!</v>
      </c>
      <c r="AM448" s="0" t="e">
        <f aca="true">MAX(0,AL448*(1+(_xlfn.NORM.INV(RAND(),Inputs!$D$39,Inputs!$C$39)))-'Year Schedule'!$K$40+'Year Schedule'!$L$40)</f>
        <v>#VALUE!</v>
      </c>
      <c r="AN448" s="0" t="e">
        <f aca="true">MAX(0,AM448*(1+(_xlfn.NORM.INV(RAND(),Inputs!$D$39,Inputs!$C$39)))-'Year Schedule'!$K$41+'Year Schedule'!$L$41)</f>
        <v>#VALUE!</v>
      </c>
      <c r="AO448" s="0" t="e">
        <f aca="true">MAX(0,AN448*(1+(_xlfn.NORM.INV(RAND(),Inputs!$D$39,Inputs!$C$39)))-'Year Schedule'!$K$42+'Year Schedule'!$L$42)</f>
        <v>#VALUE!</v>
      </c>
      <c r="AP448" s="0" t="e">
        <f aca="true">MAX(0,AO448*(1+(_xlfn.NORM.INV(RAND(),Inputs!$D$39,Inputs!$C$39)))-'Year Schedule'!$K$43+'Year Schedule'!$L$43)</f>
        <v>#VALUE!</v>
      </c>
      <c r="AQ448" s="0" t="e">
        <f aca="true">MAX(0,AP448*(1+(_xlfn.NORM.INV(RAND(),Inputs!$D$39,Inputs!$C$39)))-'Year Schedule'!$K$44+'Year Schedule'!$L$44)</f>
        <v>#VALUE!</v>
      </c>
      <c r="AR448" s="0" t="e">
        <f aca="true">MAX(0,AQ448*(1+(_xlfn.NORM.INV(RAND(),Inputs!$D$39,Inputs!$C$39)))-'Year Schedule'!$K$45+'Year Schedule'!$L$45)</f>
        <v>#VALUE!</v>
      </c>
      <c r="AS448" s="0" t="e">
        <f aca="true">MAX(0,AR448*(1+(_xlfn.NORM.INV(RAND(),Inputs!$D$39,Inputs!$C$39)))-'Year Schedule'!$K$46+'Year Schedule'!$L$46)</f>
        <v>#VALUE!</v>
      </c>
      <c r="AT448" s="0" t="e">
        <f aca="true">MAX(0,AS448*(1+(_xlfn.NORM.INV(RAND(),Inputs!$D$39,Inputs!$C$39)))-'Year Schedule'!$K$47+'Year Schedule'!$L$47)</f>
        <v>#VALUE!</v>
      </c>
      <c r="AU448" s="0" t="e">
        <f aca="true">MAX(0,AT448*(1+(_xlfn.NORM.INV(RAND(),Inputs!$D$39,Inputs!$C$39)))-'Year Schedule'!$K$48+'Year Schedule'!$L$48)</f>
        <v>#VALUE!</v>
      </c>
      <c r="AV448" s="0" t="e">
        <f aca="true">MAX(0,AU448*(1+(_xlfn.NORM.INV(RAND(),Inputs!$D$39,Inputs!$C$39)))-'Year Schedule'!$K$49+'Year Schedule'!$L$49)</f>
        <v>#VALUE!</v>
      </c>
      <c r="AW448" s="0" t="e">
        <f aca="true">MAX(0,AV448*(1+(_xlfn.NORM.INV(RAND(),Inputs!$D$39,Inputs!$C$39)))-'Year Schedule'!$K$50+'Year Schedule'!$L$50)</f>
        <v>#VALUE!</v>
      </c>
      <c r="AX448" s="0" t="e">
        <f aca="true">MAX(0,AW448*(1+(_xlfn.NORM.INV(RAND(),Inputs!$D$39,Inputs!$C$39)))-'Year Schedule'!$K$51+'Year Schedule'!$L$51)</f>
        <v>#VALUE!</v>
      </c>
      <c r="AY448" s="0" t="e">
        <f aca="true">MAX(0,AX448*(1+(_xlfn.NORM.INV(RAND(),Inputs!$D$39,Inputs!$C$39)))-'Year Schedule'!$K$52+'Year Schedule'!$L$52)</f>
        <v>#VALUE!</v>
      </c>
      <c r="AZ448" s="0" t="e">
        <f aca="true">MAX(0,AY448*(1+(_xlfn.NORM.INV(RAND(),Inputs!$D$39,Inputs!$C$39)))-'Year Schedule'!$K$53+'Year Schedule'!$L$53)</f>
        <v>#VALUE!</v>
      </c>
      <c r="BA448" s="0" t="e">
        <f aca="false">INDEX(C448:AZ448,1,Inputs!$C$6)</f>
        <v>#VALUE!</v>
      </c>
      <c r="BB448" s="0" t="n">
        <f aca="false">IFERROR(EXP(SUMPRODUCT(LN((C448:INDEX(C448:AZ448,1,Inputs!$C$6)+$C$1004:INDEX($C$1004:$AZ$1004,1,Inputs!$C$6))/B448:INDEX(B448:AY448,1,Inputs!$C$6)))/Inputs!$C$6)-1,-1)</f>
        <v>-1</v>
      </c>
    </row>
    <row r="449" customFormat="false" ht="15" hidden="false" customHeight="true" outlineLevel="0" collapsed="false">
      <c r="A449" s="0" t="n">
        <v>447</v>
      </c>
      <c r="B449" s="177" t="n">
        <f aca="false">Inputs!$C$38</f>
        <v>0</v>
      </c>
      <c r="C449" s="0" t="e">
        <f aca="true">MAX(0,B449*(1+(_xlfn.NORM.INV(RAND(),Inputs!$D$39,Inputs!$C$39)))-'Year Schedule'!$K$4+'Year Schedule'!$L$4)</f>
        <v>#VALUE!</v>
      </c>
      <c r="D449" s="0" t="e">
        <f aca="true">MAX(0,C449*(1+(_xlfn.NORM.INV(RAND(),Inputs!$D$39,Inputs!$C$39)))-'Year Schedule'!$K$5+'Year Schedule'!$L$5)</f>
        <v>#VALUE!</v>
      </c>
      <c r="E449" s="0" t="e">
        <f aca="true">MAX(0,D449*(1+(_xlfn.NORM.INV(RAND(),Inputs!$D$39,Inputs!$C$39)))-'Year Schedule'!$K$6+'Year Schedule'!$L$6)</f>
        <v>#VALUE!</v>
      </c>
      <c r="F449" s="0" t="e">
        <f aca="true">MAX(0,E449*(1+(_xlfn.NORM.INV(RAND(),Inputs!$D$39,Inputs!$C$39)))-'Year Schedule'!$K$7+'Year Schedule'!$L$7)</f>
        <v>#VALUE!</v>
      </c>
      <c r="G449" s="0" t="e">
        <f aca="true">MAX(0,F449*(1+(_xlfn.NORM.INV(RAND(),Inputs!$D$39,Inputs!$C$39)))-'Year Schedule'!$K$8+'Year Schedule'!$L$8)</f>
        <v>#VALUE!</v>
      </c>
      <c r="H449" s="0" t="e">
        <f aca="true">MAX(0,G449*(1+(_xlfn.NORM.INV(RAND(),Inputs!$D$39,Inputs!$C$39)))-'Year Schedule'!$K$9+'Year Schedule'!$L$9)</f>
        <v>#VALUE!</v>
      </c>
      <c r="I449" s="0" t="e">
        <f aca="true">MAX(0,H449*(1+(_xlfn.NORM.INV(RAND(),Inputs!$D$39,Inputs!$C$39)))-'Year Schedule'!$K$10+'Year Schedule'!$L$10)</f>
        <v>#VALUE!</v>
      </c>
      <c r="J449" s="0" t="e">
        <f aca="true">MAX(0,I449*(1+(_xlfn.NORM.INV(RAND(),Inputs!$D$39,Inputs!$C$39)))-'Year Schedule'!$K$11+'Year Schedule'!$L$11)</f>
        <v>#VALUE!</v>
      </c>
      <c r="K449" s="0" t="e">
        <f aca="true">MAX(0,J449*(1+(_xlfn.NORM.INV(RAND(),Inputs!$D$39,Inputs!$C$39)))-'Year Schedule'!$K$12+'Year Schedule'!$L$12)</f>
        <v>#VALUE!</v>
      </c>
      <c r="L449" s="0" t="e">
        <f aca="true">MAX(0,K449*(1+(_xlfn.NORM.INV(RAND(),Inputs!$D$39,Inputs!$C$39)))-'Year Schedule'!$K$13+'Year Schedule'!$L$13)</f>
        <v>#VALUE!</v>
      </c>
      <c r="M449" s="0" t="e">
        <f aca="true">MAX(0,L449*(1+(_xlfn.NORM.INV(RAND(),Inputs!$D$39,Inputs!$C$39)))-'Year Schedule'!$K$14+'Year Schedule'!$L$14)</f>
        <v>#VALUE!</v>
      </c>
      <c r="N449" s="0" t="e">
        <f aca="true">MAX(0,M449*(1+(_xlfn.NORM.INV(RAND(),Inputs!$D$39,Inputs!$C$39)))-'Year Schedule'!$K$15+'Year Schedule'!$L$15)</f>
        <v>#VALUE!</v>
      </c>
      <c r="O449" s="0" t="e">
        <f aca="true">MAX(0,N449*(1+(_xlfn.NORM.INV(RAND(),Inputs!$D$39,Inputs!$C$39)))-'Year Schedule'!$K$16+'Year Schedule'!$L$16)</f>
        <v>#VALUE!</v>
      </c>
      <c r="P449" s="0" t="e">
        <f aca="true">MAX(0,O449*(1+(_xlfn.NORM.INV(RAND(),Inputs!$D$39,Inputs!$C$39)))-'Year Schedule'!$K$17+'Year Schedule'!$L$17)</f>
        <v>#VALUE!</v>
      </c>
      <c r="Q449" s="0" t="e">
        <f aca="true">MAX(0,P449*(1+(_xlfn.NORM.INV(RAND(),Inputs!$D$39,Inputs!$C$39)))-'Year Schedule'!$K$18+'Year Schedule'!$L$18)</f>
        <v>#VALUE!</v>
      </c>
      <c r="R449" s="0" t="e">
        <f aca="true">MAX(0,Q449*(1+(_xlfn.NORM.INV(RAND(),Inputs!$D$39,Inputs!$C$39)))-'Year Schedule'!$K$19+'Year Schedule'!$L$19)</f>
        <v>#VALUE!</v>
      </c>
      <c r="S449" s="0" t="e">
        <f aca="true">MAX(0,R449*(1+(_xlfn.NORM.INV(RAND(),Inputs!$D$39,Inputs!$C$39)))-'Year Schedule'!$K$20+'Year Schedule'!$L$20)</f>
        <v>#VALUE!</v>
      </c>
      <c r="T449" s="0" t="e">
        <f aca="true">MAX(0,S449*(1+(_xlfn.NORM.INV(RAND(),Inputs!$D$39,Inputs!$C$39)))-'Year Schedule'!$K$21+'Year Schedule'!$L$21)</f>
        <v>#VALUE!</v>
      </c>
      <c r="U449" s="0" t="e">
        <f aca="true">MAX(0,T449*(1+(_xlfn.NORM.INV(RAND(),Inputs!$D$39,Inputs!$C$39)))-'Year Schedule'!$K$22+'Year Schedule'!$L$22)</f>
        <v>#VALUE!</v>
      </c>
      <c r="V449" s="0" t="e">
        <f aca="true">MAX(0,U449*(1+(_xlfn.NORM.INV(RAND(),Inputs!$D$39,Inputs!$C$39)))-'Year Schedule'!$K$23+'Year Schedule'!$L$23)</f>
        <v>#VALUE!</v>
      </c>
      <c r="W449" s="0" t="e">
        <f aca="true">MAX(0,V449*(1+(_xlfn.NORM.INV(RAND(),Inputs!$D$39,Inputs!$C$39)))-'Year Schedule'!$K$24+'Year Schedule'!$L$24)</f>
        <v>#VALUE!</v>
      </c>
      <c r="X449" s="0" t="e">
        <f aca="true">MAX(0,W449*(1+(_xlfn.NORM.INV(RAND(),Inputs!$D$39,Inputs!$C$39)))-'Year Schedule'!$K$25+'Year Schedule'!$L$25)</f>
        <v>#VALUE!</v>
      </c>
      <c r="Y449" s="0" t="e">
        <f aca="true">MAX(0,X449*(1+(_xlfn.NORM.INV(RAND(),Inputs!$D$39,Inputs!$C$39)))-'Year Schedule'!$K$26+'Year Schedule'!$L$26)</f>
        <v>#VALUE!</v>
      </c>
      <c r="Z449" s="0" t="e">
        <f aca="true">MAX(0,Y449*(1+(_xlfn.NORM.INV(RAND(),Inputs!$D$39,Inputs!$C$39)))-'Year Schedule'!$K$27+'Year Schedule'!$L$27)</f>
        <v>#VALUE!</v>
      </c>
      <c r="AA449" s="0" t="e">
        <f aca="true">MAX(0,Z449*(1+(_xlfn.NORM.INV(RAND(),Inputs!$D$39,Inputs!$C$39)))-'Year Schedule'!$K$28+'Year Schedule'!$L$28)</f>
        <v>#VALUE!</v>
      </c>
      <c r="AB449" s="0" t="e">
        <f aca="true">MAX(0,AA449*(1+(_xlfn.NORM.INV(RAND(),Inputs!$D$39,Inputs!$C$39)))-'Year Schedule'!$K$29+'Year Schedule'!$L$29)</f>
        <v>#VALUE!</v>
      </c>
      <c r="AC449" s="0" t="e">
        <f aca="true">MAX(0,AB449*(1+(_xlfn.NORM.INV(RAND(),Inputs!$D$39,Inputs!$C$39)))-'Year Schedule'!$K$30+'Year Schedule'!$L$30)</f>
        <v>#VALUE!</v>
      </c>
      <c r="AD449" s="0" t="e">
        <f aca="true">MAX(0,AC449*(1+(_xlfn.NORM.INV(RAND(),Inputs!$D$39,Inputs!$C$39)))-'Year Schedule'!$K$31+'Year Schedule'!$L$31)</f>
        <v>#VALUE!</v>
      </c>
      <c r="AE449" s="0" t="e">
        <f aca="true">MAX(0,AD449*(1+(_xlfn.NORM.INV(RAND(),Inputs!$D$39,Inputs!$C$39)))-'Year Schedule'!$K$32+'Year Schedule'!$L$32)</f>
        <v>#VALUE!</v>
      </c>
      <c r="AF449" s="0" t="e">
        <f aca="true">MAX(0,AE449*(1+(_xlfn.NORM.INV(RAND(),Inputs!$D$39,Inputs!$C$39)))-'Year Schedule'!$K$33+'Year Schedule'!$L$33)</f>
        <v>#VALUE!</v>
      </c>
      <c r="AG449" s="0" t="e">
        <f aca="true">MAX(0,AF449*(1+(_xlfn.NORM.INV(RAND(),Inputs!$D$39,Inputs!$C$39)))-'Year Schedule'!$K$34+'Year Schedule'!$L$34)</f>
        <v>#VALUE!</v>
      </c>
      <c r="AH449" s="0" t="e">
        <f aca="true">MAX(0,AG449*(1+(_xlfn.NORM.INV(RAND(),Inputs!$D$39,Inputs!$C$39)))-'Year Schedule'!$K$35+'Year Schedule'!$L$35)</f>
        <v>#VALUE!</v>
      </c>
      <c r="AI449" s="0" t="e">
        <f aca="true">MAX(0,AH449*(1+(_xlfn.NORM.INV(RAND(),Inputs!$D$39,Inputs!$C$39)))-'Year Schedule'!$K$36+'Year Schedule'!$L$36)</f>
        <v>#VALUE!</v>
      </c>
      <c r="AJ449" s="0" t="e">
        <f aca="true">MAX(0,AI449*(1+(_xlfn.NORM.INV(RAND(),Inputs!$D$39,Inputs!$C$39)))-'Year Schedule'!$K$37+'Year Schedule'!$L$37)</f>
        <v>#VALUE!</v>
      </c>
      <c r="AK449" s="0" t="e">
        <f aca="true">MAX(0,AJ449*(1+(_xlfn.NORM.INV(RAND(),Inputs!$D$39,Inputs!$C$39)))-'Year Schedule'!$K$38+'Year Schedule'!$L$38)</f>
        <v>#VALUE!</v>
      </c>
      <c r="AL449" s="0" t="e">
        <f aca="true">MAX(0,AK449*(1+(_xlfn.NORM.INV(RAND(),Inputs!$D$39,Inputs!$C$39)))-'Year Schedule'!$K$39+'Year Schedule'!$L$39)</f>
        <v>#VALUE!</v>
      </c>
      <c r="AM449" s="0" t="e">
        <f aca="true">MAX(0,AL449*(1+(_xlfn.NORM.INV(RAND(),Inputs!$D$39,Inputs!$C$39)))-'Year Schedule'!$K$40+'Year Schedule'!$L$40)</f>
        <v>#VALUE!</v>
      </c>
      <c r="AN449" s="0" t="e">
        <f aca="true">MAX(0,AM449*(1+(_xlfn.NORM.INV(RAND(),Inputs!$D$39,Inputs!$C$39)))-'Year Schedule'!$K$41+'Year Schedule'!$L$41)</f>
        <v>#VALUE!</v>
      </c>
      <c r="AO449" s="0" t="e">
        <f aca="true">MAX(0,AN449*(1+(_xlfn.NORM.INV(RAND(),Inputs!$D$39,Inputs!$C$39)))-'Year Schedule'!$K$42+'Year Schedule'!$L$42)</f>
        <v>#VALUE!</v>
      </c>
      <c r="AP449" s="0" t="e">
        <f aca="true">MAX(0,AO449*(1+(_xlfn.NORM.INV(RAND(),Inputs!$D$39,Inputs!$C$39)))-'Year Schedule'!$K$43+'Year Schedule'!$L$43)</f>
        <v>#VALUE!</v>
      </c>
      <c r="AQ449" s="0" t="e">
        <f aca="true">MAX(0,AP449*(1+(_xlfn.NORM.INV(RAND(),Inputs!$D$39,Inputs!$C$39)))-'Year Schedule'!$K$44+'Year Schedule'!$L$44)</f>
        <v>#VALUE!</v>
      </c>
      <c r="AR449" s="0" t="e">
        <f aca="true">MAX(0,AQ449*(1+(_xlfn.NORM.INV(RAND(),Inputs!$D$39,Inputs!$C$39)))-'Year Schedule'!$K$45+'Year Schedule'!$L$45)</f>
        <v>#VALUE!</v>
      </c>
      <c r="AS449" s="0" t="e">
        <f aca="true">MAX(0,AR449*(1+(_xlfn.NORM.INV(RAND(),Inputs!$D$39,Inputs!$C$39)))-'Year Schedule'!$K$46+'Year Schedule'!$L$46)</f>
        <v>#VALUE!</v>
      </c>
      <c r="AT449" s="0" t="e">
        <f aca="true">MAX(0,AS449*(1+(_xlfn.NORM.INV(RAND(),Inputs!$D$39,Inputs!$C$39)))-'Year Schedule'!$K$47+'Year Schedule'!$L$47)</f>
        <v>#VALUE!</v>
      </c>
      <c r="AU449" s="0" t="e">
        <f aca="true">MAX(0,AT449*(1+(_xlfn.NORM.INV(RAND(),Inputs!$D$39,Inputs!$C$39)))-'Year Schedule'!$K$48+'Year Schedule'!$L$48)</f>
        <v>#VALUE!</v>
      </c>
      <c r="AV449" s="0" t="e">
        <f aca="true">MAX(0,AU449*(1+(_xlfn.NORM.INV(RAND(),Inputs!$D$39,Inputs!$C$39)))-'Year Schedule'!$K$49+'Year Schedule'!$L$49)</f>
        <v>#VALUE!</v>
      </c>
      <c r="AW449" s="0" t="e">
        <f aca="true">MAX(0,AV449*(1+(_xlfn.NORM.INV(RAND(),Inputs!$D$39,Inputs!$C$39)))-'Year Schedule'!$K$50+'Year Schedule'!$L$50)</f>
        <v>#VALUE!</v>
      </c>
      <c r="AX449" s="0" t="e">
        <f aca="true">MAX(0,AW449*(1+(_xlfn.NORM.INV(RAND(),Inputs!$D$39,Inputs!$C$39)))-'Year Schedule'!$K$51+'Year Schedule'!$L$51)</f>
        <v>#VALUE!</v>
      </c>
      <c r="AY449" s="0" t="e">
        <f aca="true">MAX(0,AX449*(1+(_xlfn.NORM.INV(RAND(),Inputs!$D$39,Inputs!$C$39)))-'Year Schedule'!$K$52+'Year Schedule'!$L$52)</f>
        <v>#VALUE!</v>
      </c>
      <c r="AZ449" s="0" t="e">
        <f aca="true">MAX(0,AY449*(1+(_xlfn.NORM.INV(RAND(),Inputs!$D$39,Inputs!$C$39)))-'Year Schedule'!$K$53+'Year Schedule'!$L$53)</f>
        <v>#VALUE!</v>
      </c>
      <c r="BA449" s="0" t="e">
        <f aca="false">INDEX(C449:AZ449,1,Inputs!$C$6)</f>
        <v>#VALUE!</v>
      </c>
      <c r="BB449" s="0" t="n">
        <f aca="false">IFERROR(EXP(SUMPRODUCT(LN((C449:INDEX(C449:AZ449,1,Inputs!$C$6)+$C$1004:INDEX($C$1004:$AZ$1004,1,Inputs!$C$6))/B449:INDEX(B449:AY449,1,Inputs!$C$6)))/Inputs!$C$6)-1,-1)</f>
        <v>-1</v>
      </c>
    </row>
    <row r="450" customFormat="false" ht="15" hidden="false" customHeight="true" outlineLevel="0" collapsed="false">
      <c r="A450" s="0" t="n">
        <v>448</v>
      </c>
      <c r="B450" s="177" t="n">
        <f aca="false">Inputs!$C$38</f>
        <v>0</v>
      </c>
      <c r="C450" s="0" t="e">
        <f aca="true">MAX(0,B450*(1+(_xlfn.NORM.INV(RAND(),Inputs!$D$39,Inputs!$C$39)))-'Year Schedule'!$K$4+'Year Schedule'!$L$4)</f>
        <v>#VALUE!</v>
      </c>
      <c r="D450" s="0" t="e">
        <f aca="true">MAX(0,C450*(1+(_xlfn.NORM.INV(RAND(),Inputs!$D$39,Inputs!$C$39)))-'Year Schedule'!$K$5+'Year Schedule'!$L$5)</f>
        <v>#VALUE!</v>
      </c>
      <c r="E450" s="0" t="e">
        <f aca="true">MAX(0,D450*(1+(_xlfn.NORM.INV(RAND(),Inputs!$D$39,Inputs!$C$39)))-'Year Schedule'!$K$6+'Year Schedule'!$L$6)</f>
        <v>#VALUE!</v>
      </c>
      <c r="F450" s="0" t="e">
        <f aca="true">MAX(0,E450*(1+(_xlfn.NORM.INV(RAND(),Inputs!$D$39,Inputs!$C$39)))-'Year Schedule'!$K$7+'Year Schedule'!$L$7)</f>
        <v>#VALUE!</v>
      </c>
      <c r="G450" s="0" t="e">
        <f aca="true">MAX(0,F450*(1+(_xlfn.NORM.INV(RAND(),Inputs!$D$39,Inputs!$C$39)))-'Year Schedule'!$K$8+'Year Schedule'!$L$8)</f>
        <v>#VALUE!</v>
      </c>
      <c r="H450" s="0" t="e">
        <f aca="true">MAX(0,G450*(1+(_xlfn.NORM.INV(RAND(),Inputs!$D$39,Inputs!$C$39)))-'Year Schedule'!$K$9+'Year Schedule'!$L$9)</f>
        <v>#VALUE!</v>
      </c>
      <c r="I450" s="0" t="e">
        <f aca="true">MAX(0,H450*(1+(_xlfn.NORM.INV(RAND(),Inputs!$D$39,Inputs!$C$39)))-'Year Schedule'!$K$10+'Year Schedule'!$L$10)</f>
        <v>#VALUE!</v>
      </c>
      <c r="J450" s="0" t="e">
        <f aca="true">MAX(0,I450*(1+(_xlfn.NORM.INV(RAND(),Inputs!$D$39,Inputs!$C$39)))-'Year Schedule'!$K$11+'Year Schedule'!$L$11)</f>
        <v>#VALUE!</v>
      </c>
      <c r="K450" s="0" t="e">
        <f aca="true">MAX(0,J450*(1+(_xlfn.NORM.INV(RAND(),Inputs!$D$39,Inputs!$C$39)))-'Year Schedule'!$K$12+'Year Schedule'!$L$12)</f>
        <v>#VALUE!</v>
      </c>
      <c r="L450" s="0" t="e">
        <f aca="true">MAX(0,K450*(1+(_xlfn.NORM.INV(RAND(),Inputs!$D$39,Inputs!$C$39)))-'Year Schedule'!$K$13+'Year Schedule'!$L$13)</f>
        <v>#VALUE!</v>
      </c>
      <c r="M450" s="0" t="e">
        <f aca="true">MAX(0,L450*(1+(_xlfn.NORM.INV(RAND(),Inputs!$D$39,Inputs!$C$39)))-'Year Schedule'!$K$14+'Year Schedule'!$L$14)</f>
        <v>#VALUE!</v>
      </c>
      <c r="N450" s="0" t="e">
        <f aca="true">MAX(0,M450*(1+(_xlfn.NORM.INV(RAND(),Inputs!$D$39,Inputs!$C$39)))-'Year Schedule'!$K$15+'Year Schedule'!$L$15)</f>
        <v>#VALUE!</v>
      </c>
      <c r="O450" s="0" t="e">
        <f aca="true">MAX(0,N450*(1+(_xlfn.NORM.INV(RAND(),Inputs!$D$39,Inputs!$C$39)))-'Year Schedule'!$K$16+'Year Schedule'!$L$16)</f>
        <v>#VALUE!</v>
      </c>
      <c r="P450" s="0" t="e">
        <f aca="true">MAX(0,O450*(1+(_xlfn.NORM.INV(RAND(),Inputs!$D$39,Inputs!$C$39)))-'Year Schedule'!$K$17+'Year Schedule'!$L$17)</f>
        <v>#VALUE!</v>
      </c>
      <c r="Q450" s="0" t="e">
        <f aca="true">MAX(0,P450*(1+(_xlfn.NORM.INV(RAND(),Inputs!$D$39,Inputs!$C$39)))-'Year Schedule'!$K$18+'Year Schedule'!$L$18)</f>
        <v>#VALUE!</v>
      </c>
      <c r="R450" s="0" t="e">
        <f aca="true">MAX(0,Q450*(1+(_xlfn.NORM.INV(RAND(),Inputs!$D$39,Inputs!$C$39)))-'Year Schedule'!$K$19+'Year Schedule'!$L$19)</f>
        <v>#VALUE!</v>
      </c>
      <c r="S450" s="0" t="e">
        <f aca="true">MAX(0,R450*(1+(_xlfn.NORM.INV(RAND(),Inputs!$D$39,Inputs!$C$39)))-'Year Schedule'!$K$20+'Year Schedule'!$L$20)</f>
        <v>#VALUE!</v>
      </c>
      <c r="T450" s="0" t="e">
        <f aca="true">MAX(0,S450*(1+(_xlfn.NORM.INV(RAND(),Inputs!$D$39,Inputs!$C$39)))-'Year Schedule'!$K$21+'Year Schedule'!$L$21)</f>
        <v>#VALUE!</v>
      </c>
      <c r="U450" s="0" t="e">
        <f aca="true">MAX(0,T450*(1+(_xlfn.NORM.INV(RAND(),Inputs!$D$39,Inputs!$C$39)))-'Year Schedule'!$K$22+'Year Schedule'!$L$22)</f>
        <v>#VALUE!</v>
      </c>
      <c r="V450" s="0" t="e">
        <f aca="true">MAX(0,U450*(1+(_xlfn.NORM.INV(RAND(),Inputs!$D$39,Inputs!$C$39)))-'Year Schedule'!$K$23+'Year Schedule'!$L$23)</f>
        <v>#VALUE!</v>
      </c>
      <c r="W450" s="0" t="e">
        <f aca="true">MAX(0,V450*(1+(_xlfn.NORM.INV(RAND(),Inputs!$D$39,Inputs!$C$39)))-'Year Schedule'!$K$24+'Year Schedule'!$L$24)</f>
        <v>#VALUE!</v>
      </c>
      <c r="X450" s="0" t="e">
        <f aca="true">MAX(0,W450*(1+(_xlfn.NORM.INV(RAND(),Inputs!$D$39,Inputs!$C$39)))-'Year Schedule'!$K$25+'Year Schedule'!$L$25)</f>
        <v>#VALUE!</v>
      </c>
      <c r="Y450" s="0" t="e">
        <f aca="true">MAX(0,X450*(1+(_xlfn.NORM.INV(RAND(),Inputs!$D$39,Inputs!$C$39)))-'Year Schedule'!$K$26+'Year Schedule'!$L$26)</f>
        <v>#VALUE!</v>
      </c>
      <c r="Z450" s="0" t="e">
        <f aca="true">MAX(0,Y450*(1+(_xlfn.NORM.INV(RAND(),Inputs!$D$39,Inputs!$C$39)))-'Year Schedule'!$K$27+'Year Schedule'!$L$27)</f>
        <v>#VALUE!</v>
      </c>
      <c r="AA450" s="0" t="e">
        <f aca="true">MAX(0,Z450*(1+(_xlfn.NORM.INV(RAND(),Inputs!$D$39,Inputs!$C$39)))-'Year Schedule'!$K$28+'Year Schedule'!$L$28)</f>
        <v>#VALUE!</v>
      </c>
      <c r="AB450" s="0" t="e">
        <f aca="true">MAX(0,AA450*(1+(_xlfn.NORM.INV(RAND(),Inputs!$D$39,Inputs!$C$39)))-'Year Schedule'!$K$29+'Year Schedule'!$L$29)</f>
        <v>#VALUE!</v>
      </c>
      <c r="AC450" s="0" t="e">
        <f aca="true">MAX(0,AB450*(1+(_xlfn.NORM.INV(RAND(),Inputs!$D$39,Inputs!$C$39)))-'Year Schedule'!$K$30+'Year Schedule'!$L$30)</f>
        <v>#VALUE!</v>
      </c>
      <c r="AD450" s="0" t="e">
        <f aca="true">MAX(0,AC450*(1+(_xlfn.NORM.INV(RAND(),Inputs!$D$39,Inputs!$C$39)))-'Year Schedule'!$K$31+'Year Schedule'!$L$31)</f>
        <v>#VALUE!</v>
      </c>
      <c r="AE450" s="0" t="e">
        <f aca="true">MAX(0,AD450*(1+(_xlfn.NORM.INV(RAND(),Inputs!$D$39,Inputs!$C$39)))-'Year Schedule'!$K$32+'Year Schedule'!$L$32)</f>
        <v>#VALUE!</v>
      </c>
      <c r="AF450" s="0" t="e">
        <f aca="true">MAX(0,AE450*(1+(_xlfn.NORM.INV(RAND(),Inputs!$D$39,Inputs!$C$39)))-'Year Schedule'!$K$33+'Year Schedule'!$L$33)</f>
        <v>#VALUE!</v>
      </c>
      <c r="AG450" s="0" t="e">
        <f aca="true">MAX(0,AF450*(1+(_xlfn.NORM.INV(RAND(),Inputs!$D$39,Inputs!$C$39)))-'Year Schedule'!$K$34+'Year Schedule'!$L$34)</f>
        <v>#VALUE!</v>
      </c>
      <c r="AH450" s="0" t="e">
        <f aca="true">MAX(0,AG450*(1+(_xlfn.NORM.INV(RAND(),Inputs!$D$39,Inputs!$C$39)))-'Year Schedule'!$K$35+'Year Schedule'!$L$35)</f>
        <v>#VALUE!</v>
      </c>
      <c r="AI450" s="0" t="e">
        <f aca="true">MAX(0,AH450*(1+(_xlfn.NORM.INV(RAND(),Inputs!$D$39,Inputs!$C$39)))-'Year Schedule'!$K$36+'Year Schedule'!$L$36)</f>
        <v>#VALUE!</v>
      </c>
      <c r="AJ450" s="0" t="e">
        <f aca="true">MAX(0,AI450*(1+(_xlfn.NORM.INV(RAND(),Inputs!$D$39,Inputs!$C$39)))-'Year Schedule'!$K$37+'Year Schedule'!$L$37)</f>
        <v>#VALUE!</v>
      </c>
      <c r="AK450" s="0" t="e">
        <f aca="true">MAX(0,AJ450*(1+(_xlfn.NORM.INV(RAND(),Inputs!$D$39,Inputs!$C$39)))-'Year Schedule'!$K$38+'Year Schedule'!$L$38)</f>
        <v>#VALUE!</v>
      </c>
      <c r="AL450" s="0" t="e">
        <f aca="true">MAX(0,AK450*(1+(_xlfn.NORM.INV(RAND(),Inputs!$D$39,Inputs!$C$39)))-'Year Schedule'!$K$39+'Year Schedule'!$L$39)</f>
        <v>#VALUE!</v>
      </c>
      <c r="AM450" s="0" t="e">
        <f aca="true">MAX(0,AL450*(1+(_xlfn.NORM.INV(RAND(),Inputs!$D$39,Inputs!$C$39)))-'Year Schedule'!$K$40+'Year Schedule'!$L$40)</f>
        <v>#VALUE!</v>
      </c>
      <c r="AN450" s="0" t="e">
        <f aca="true">MAX(0,AM450*(1+(_xlfn.NORM.INV(RAND(),Inputs!$D$39,Inputs!$C$39)))-'Year Schedule'!$K$41+'Year Schedule'!$L$41)</f>
        <v>#VALUE!</v>
      </c>
      <c r="AO450" s="0" t="e">
        <f aca="true">MAX(0,AN450*(1+(_xlfn.NORM.INV(RAND(),Inputs!$D$39,Inputs!$C$39)))-'Year Schedule'!$K$42+'Year Schedule'!$L$42)</f>
        <v>#VALUE!</v>
      </c>
      <c r="AP450" s="0" t="e">
        <f aca="true">MAX(0,AO450*(1+(_xlfn.NORM.INV(RAND(),Inputs!$D$39,Inputs!$C$39)))-'Year Schedule'!$K$43+'Year Schedule'!$L$43)</f>
        <v>#VALUE!</v>
      </c>
      <c r="AQ450" s="0" t="e">
        <f aca="true">MAX(0,AP450*(1+(_xlfn.NORM.INV(RAND(),Inputs!$D$39,Inputs!$C$39)))-'Year Schedule'!$K$44+'Year Schedule'!$L$44)</f>
        <v>#VALUE!</v>
      </c>
      <c r="AR450" s="0" t="e">
        <f aca="true">MAX(0,AQ450*(1+(_xlfn.NORM.INV(RAND(),Inputs!$D$39,Inputs!$C$39)))-'Year Schedule'!$K$45+'Year Schedule'!$L$45)</f>
        <v>#VALUE!</v>
      </c>
      <c r="AS450" s="0" t="e">
        <f aca="true">MAX(0,AR450*(1+(_xlfn.NORM.INV(RAND(),Inputs!$D$39,Inputs!$C$39)))-'Year Schedule'!$K$46+'Year Schedule'!$L$46)</f>
        <v>#VALUE!</v>
      </c>
      <c r="AT450" s="0" t="e">
        <f aca="true">MAX(0,AS450*(1+(_xlfn.NORM.INV(RAND(),Inputs!$D$39,Inputs!$C$39)))-'Year Schedule'!$K$47+'Year Schedule'!$L$47)</f>
        <v>#VALUE!</v>
      </c>
      <c r="AU450" s="0" t="e">
        <f aca="true">MAX(0,AT450*(1+(_xlfn.NORM.INV(RAND(),Inputs!$D$39,Inputs!$C$39)))-'Year Schedule'!$K$48+'Year Schedule'!$L$48)</f>
        <v>#VALUE!</v>
      </c>
      <c r="AV450" s="0" t="e">
        <f aca="true">MAX(0,AU450*(1+(_xlfn.NORM.INV(RAND(),Inputs!$D$39,Inputs!$C$39)))-'Year Schedule'!$K$49+'Year Schedule'!$L$49)</f>
        <v>#VALUE!</v>
      </c>
      <c r="AW450" s="0" t="e">
        <f aca="true">MAX(0,AV450*(1+(_xlfn.NORM.INV(RAND(),Inputs!$D$39,Inputs!$C$39)))-'Year Schedule'!$K$50+'Year Schedule'!$L$50)</f>
        <v>#VALUE!</v>
      </c>
      <c r="AX450" s="0" t="e">
        <f aca="true">MAX(0,AW450*(1+(_xlfn.NORM.INV(RAND(),Inputs!$D$39,Inputs!$C$39)))-'Year Schedule'!$K$51+'Year Schedule'!$L$51)</f>
        <v>#VALUE!</v>
      </c>
      <c r="AY450" s="0" t="e">
        <f aca="true">MAX(0,AX450*(1+(_xlfn.NORM.INV(RAND(),Inputs!$D$39,Inputs!$C$39)))-'Year Schedule'!$K$52+'Year Schedule'!$L$52)</f>
        <v>#VALUE!</v>
      </c>
      <c r="AZ450" s="0" t="e">
        <f aca="true">MAX(0,AY450*(1+(_xlfn.NORM.INV(RAND(),Inputs!$D$39,Inputs!$C$39)))-'Year Schedule'!$K$53+'Year Schedule'!$L$53)</f>
        <v>#VALUE!</v>
      </c>
      <c r="BA450" s="0" t="e">
        <f aca="false">INDEX(C450:AZ450,1,Inputs!$C$6)</f>
        <v>#VALUE!</v>
      </c>
      <c r="BB450" s="0" t="n">
        <f aca="false">IFERROR(EXP(SUMPRODUCT(LN((C450:INDEX(C450:AZ450,1,Inputs!$C$6)+$C$1004:INDEX($C$1004:$AZ$1004,1,Inputs!$C$6))/B450:INDEX(B450:AY450,1,Inputs!$C$6)))/Inputs!$C$6)-1,-1)</f>
        <v>-1</v>
      </c>
    </row>
    <row r="451" customFormat="false" ht="15" hidden="false" customHeight="true" outlineLevel="0" collapsed="false">
      <c r="A451" s="0" t="n">
        <v>449</v>
      </c>
      <c r="B451" s="177" t="n">
        <f aca="false">Inputs!$C$38</f>
        <v>0</v>
      </c>
      <c r="C451" s="0" t="e">
        <f aca="true">MAX(0,B451*(1+(_xlfn.NORM.INV(RAND(),Inputs!$D$39,Inputs!$C$39)))-'Year Schedule'!$K$4+'Year Schedule'!$L$4)</f>
        <v>#VALUE!</v>
      </c>
      <c r="D451" s="0" t="e">
        <f aca="true">MAX(0,C451*(1+(_xlfn.NORM.INV(RAND(),Inputs!$D$39,Inputs!$C$39)))-'Year Schedule'!$K$5+'Year Schedule'!$L$5)</f>
        <v>#VALUE!</v>
      </c>
      <c r="E451" s="0" t="e">
        <f aca="true">MAX(0,D451*(1+(_xlfn.NORM.INV(RAND(),Inputs!$D$39,Inputs!$C$39)))-'Year Schedule'!$K$6+'Year Schedule'!$L$6)</f>
        <v>#VALUE!</v>
      </c>
      <c r="F451" s="0" t="e">
        <f aca="true">MAX(0,E451*(1+(_xlfn.NORM.INV(RAND(),Inputs!$D$39,Inputs!$C$39)))-'Year Schedule'!$K$7+'Year Schedule'!$L$7)</f>
        <v>#VALUE!</v>
      </c>
      <c r="G451" s="0" t="e">
        <f aca="true">MAX(0,F451*(1+(_xlfn.NORM.INV(RAND(),Inputs!$D$39,Inputs!$C$39)))-'Year Schedule'!$K$8+'Year Schedule'!$L$8)</f>
        <v>#VALUE!</v>
      </c>
      <c r="H451" s="0" t="e">
        <f aca="true">MAX(0,G451*(1+(_xlfn.NORM.INV(RAND(),Inputs!$D$39,Inputs!$C$39)))-'Year Schedule'!$K$9+'Year Schedule'!$L$9)</f>
        <v>#VALUE!</v>
      </c>
      <c r="I451" s="0" t="e">
        <f aca="true">MAX(0,H451*(1+(_xlfn.NORM.INV(RAND(),Inputs!$D$39,Inputs!$C$39)))-'Year Schedule'!$K$10+'Year Schedule'!$L$10)</f>
        <v>#VALUE!</v>
      </c>
      <c r="J451" s="0" t="e">
        <f aca="true">MAX(0,I451*(1+(_xlfn.NORM.INV(RAND(),Inputs!$D$39,Inputs!$C$39)))-'Year Schedule'!$K$11+'Year Schedule'!$L$11)</f>
        <v>#VALUE!</v>
      </c>
      <c r="K451" s="0" t="e">
        <f aca="true">MAX(0,J451*(1+(_xlfn.NORM.INV(RAND(),Inputs!$D$39,Inputs!$C$39)))-'Year Schedule'!$K$12+'Year Schedule'!$L$12)</f>
        <v>#VALUE!</v>
      </c>
      <c r="L451" s="0" t="e">
        <f aca="true">MAX(0,K451*(1+(_xlfn.NORM.INV(RAND(),Inputs!$D$39,Inputs!$C$39)))-'Year Schedule'!$K$13+'Year Schedule'!$L$13)</f>
        <v>#VALUE!</v>
      </c>
      <c r="M451" s="0" t="e">
        <f aca="true">MAX(0,L451*(1+(_xlfn.NORM.INV(RAND(),Inputs!$D$39,Inputs!$C$39)))-'Year Schedule'!$K$14+'Year Schedule'!$L$14)</f>
        <v>#VALUE!</v>
      </c>
      <c r="N451" s="0" t="e">
        <f aca="true">MAX(0,M451*(1+(_xlfn.NORM.INV(RAND(),Inputs!$D$39,Inputs!$C$39)))-'Year Schedule'!$K$15+'Year Schedule'!$L$15)</f>
        <v>#VALUE!</v>
      </c>
      <c r="O451" s="0" t="e">
        <f aca="true">MAX(0,N451*(1+(_xlfn.NORM.INV(RAND(),Inputs!$D$39,Inputs!$C$39)))-'Year Schedule'!$K$16+'Year Schedule'!$L$16)</f>
        <v>#VALUE!</v>
      </c>
      <c r="P451" s="0" t="e">
        <f aca="true">MAX(0,O451*(1+(_xlfn.NORM.INV(RAND(),Inputs!$D$39,Inputs!$C$39)))-'Year Schedule'!$K$17+'Year Schedule'!$L$17)</f>
        <v>#VALUE!</v>
      </c>
      <c r="Q451" s="0" t="e">
        <f aca="true">MAX(0,P451*(1+(_xlfn.NORM.INV(RAND(),Inputs!$D$39,Inputs!$C$39)))-'Year Schedule'!$K$18+'Year Schedule'!$L$18)</f>
        <v>#VALUE!</v>
      </c>
      <c r="R451" s="0" t="e">
        <f aca="true">MAX(0,Q451*(1+(_xlfn.NORM.INV(RAND(),Inputs!$D$39,Inputs!$C$39)))-'Year Schedule'!$K$19+'Year Schedule'!$L$19)</f>
        <v>#VALUE!</v>
      </c>
      <c r="S451" s="0" t="e">
        <f aca="true">MAX(0,R451*(1+(_xlfn.NORM.INV(RAND(),Inputs!$D$39,Inputs!$C$39)))-'Year Schedule'!$K$20+'Year Schedule'!$L$20)</f>
        <v>#VALUE!</v>
      </c>
      <c r="T451" s="0" t="e">
        <f aca="true">MAX(0,S451*(1+(_xlfn.NORM.INV(RAND(),Inputs!$D$39,Inputs!$C$39)))-'Year Schedule'!$K$21+'Year Schedule'!$L$21)</f>
        <v>#VALUE!</v>
      </c>
      <c r="U451" s="0" t="e">
        <f aca="true">MAX(0,T451*(1+(_xlfn.NORM.INV(RAND(),Inputs!$D$39,Inputs!$C$39)))-'Year Schedule'!$K$22+'Year Schedule'!$L$22)</f>
        <v>#VALUE!</v>
      </c>
      <c r="V451" s="0" t="e">
        <f aca="true">MAX(0,U451*(1+(_xlfn.NORM.INV(RAND(),Inputs!$D$39,Inputs!$C$39)))-'Year Schedule'!$K$23+'Year Schedule'!$L$23)</f>
        <v>#VALUE!</v>
      </c>
      <c r="W451" s="0" t="e">
        <f aca="true">MAX(0,V451*(1+(_xlfn.NORM.INV(RAND(),Inputs!$D$39,Inputs!$C$39)))-'Year Schedule'!$K$24+'Year Schedule'!$L$24)</f>
        <v>#VALUE!</v>
      </c>
      <c r="X451" s="0" t="e">
        <f aca="true">MAX(0,W451*(1+(_xlfn.NORM.INV(RAND(),Inputs!$D$39,Inputs!$C$39)))-'Year Schedule'!$K$25+'Year Schedule'!$L$25)</f>
        <v>#VALUE!</v>
      </c>
      <c r="Y451" s="0" t="e">
        <f aca="true">MAX(0,X451*(1+(_xlfn.NORM.INV(RAND(),Inputs!$D$39,Inputs!$C$39)))-'Year Schedule'!$K$26+'Year Schedule'!$L$26)</f>
        <v>#VALUE!</v>
      </c>
      <c r="Z451" s="0" t="e">
        <f aca="true">MAX(0,Y451*(1+(_xlfn.NORM.INV(RAND(),Inputs!$D$39,Inputs!$C$39)))-'Year Schedule'!$K$27+'Year Schedule'!$L$27)</f>
        <v>#VALUE!</v>
      </c>
      <c r="AA451" s="0" t="e">
        <f aca="true">MAX(0,Z451*(1+(_xlfn.NORM.INV(RAND(),Inputs!$D$39,Inputs!$C$39)))-'Year Schedule'!$K$28+'Year Schedule'!$L$28)</f>
        <v>#VALUE!</v>
      </c>
      <c r="AB451" s="0" t="e">
        <f aca="true">MAX(0,AA451*(1+(_xlfn.NORM.INV(RAND(),Inputs!$D$39,Inputs!$C$39)))-'Year Schedule'!$K$29+'Year Schedule'!$L$29)</f>
        <v>#VALUE!</v>
      </c>
      <c r="AC451" s="0" t="e">
        <f aca="true">MAX(0,AB451*(1+(_xlfn.NORM.INV(RAND(),Inputs!$D$39,Inputs!$C$39)))-'Year Schedule'!$K$30+'Year Schedule'!$L$30)</f>
        <v>#VALUE!</v>
      </c>
      <c r="AD451" s="0" t="e">
        <f aca="true">MAX(0,AC451*(1+(_xlfn.NORM.INV(RAND(),Inputs!$D$39,Inputs!$C$39)))-'Year Schedule'!$K$31+'Year Schedule'!$L$31)</f>
        <v>#VALUE!</v>
      </c>
      <c r="AE451" s="0" t="e">
        <f aca="true">MAX(0,AD451*(1+(_xlfn.NORM.INV(RAND(),Inputs!$D$39,Inputs!$C$39)))-'Year Schedule'!$K$32+'Year Schedule'!$L$32)</f>
        <v>#VALUE!</v>
      </c>
      <c r="AF451" s="0" t="e">
        <f aca="true">MAX(0,AE451*(1+(_xlfn.NORM.INV(RAND(),Inputs!$D$39,Inputs!$C$39)))-'Year Schedule'!$K$33+'Year Schedule'!$L$33)</f>
        <v>#VALUE!</v>
      </c>
      <c r="AG451" s="0" t="e">
        <f aca="true">MAX(0,AF451*(1+(_xlfn.NORM.INV(RAND(),Inputs!$D$39,Inputs!$C$39)))-'Year Schedule'!$K$34+'Year Schedule'!$L$34)</f>
        <v>#VALUE!</v>
      </c>
      <c r="AH451" s="0" t="e">
        <f aca="true">MAX(0,AG451*(1+(_xlfn.NORM.INV(RAND(),Inputs!$D$39,Inputs!$C$39)))-'Year Schedule'!$K$35+'Year Schedule'!$L$35)</f>
        <v>#VALUE!</v>
      </c>
      <c r="AI451" s="0" t="e">
        <f aca="true">MAX(0,AH451*(1+(_xlfn.NORM.INV(RAND(),Inputs!$D$39,Inputs!$C$39)))-'Year Schedule'!$K$36+'Year Schedule'!$L$36)</f>
        <v>#VALUE!</v>
      </c>
      <c r="AJ451" s="0" t="e">
        <f aca="true">MAX(0,AI451*(1+(_xlfn.NORM.INV(RAND(),Inputs!$D$39,Inputs!$C$39)))-'Year Schedule'!$K$37+'Year Schedule'!$L$37)</f>
        <v>#VALUE!</v>
      </c>
      <c r="AK451" s="0" t="e">
        <f aca="true">MAX(0,AJ451*(1+(_xlfn.NORM.INV(RAND(),Inputs!$D$39,Inputs!$C$39)))-'Year Schedule'!$K$38+'Year Schedule'!$L$38)</f>
        <v>#VALUE!</v>
      </c>
      <c r="AL451" s="0" t="e">
        <f aca="true">MAX(0,AK451*(1+(_xlfn.NORM.INV(RAND(),Inputs!$D$39,Inputs!$C$39)))-'Year Schedule'!$K$39+'Year Schedule'!$L$39)</f>
        <v>#VALUE!</v>
      </c>
      <c r="AM451" s="0" t="e">
        <f aca="true">MAX(0,AL451*(1+(_xlfn.NORM.INV(RAND(),Inputs!$D$39,Inputs!$C$39)))-'Year Schedule'!$K$40+'Year Schedule'!$L$40)</f>
        <v>#VALUE!</v>
      </c>
      <c r="AN451" s="0" t="e">
        <f aca="true">MAX(0,AM451*(1+(_xlfn.NORM.INV(RAND(),Inputs!$D$39,Inputs!$C$39)))-'Year Schedule'!$K$41+'Year Schedule'!$L$41)</f>
        <v>#VALUE!</v>
      </c>
      <c r="AO451" s="0" t="e">
        <f aca="true">MAX(0,AN451*(1+(_xlfn.NORM.INV(RAND(),Inputs!$D$39,Inputs!$C$39)))-'Year Schedule'!$K$42+'Year Schedule'!$L$42)</f>
        <v>#VALUE!</v>
      </c>
      <c r="AP451" s="0" t="e">
        <f aca="true">MAX(0,AO451*(1+(_xlfn.NORM.INV(RAND(),Inputs!$D$39,Inputs!$C$39)))-'Year Schedule'!$K$43+'Year Schedule'!$L$43)</f>
        <v>#VALUE!</v>
      </c>
      <c r="AQ451" s="0" t="e">
        <f aca="true">MAX(0,AP451*(1+(_xlfn.NORM.INV(RAND(),Inputs!$D$39,Inputs!$C$39)))-'Year Schedule'!$K$44+'Year Schedule'!$L$44)</f>
        <v>#VALUE!</v>
      </c>
      <c r="AR451" s="0" t="e">
        <f aca="true">MAX(0,AQ451*(1+(_xlfn.NORM.INV(RAND(),Inputs!$D$39,Inputs!$C$39)))-'Year Schedule'!$K$45+'Year Schedule'!$L$45)</f>
        <v>#VALUE!</v>
      </c>
      <c r="AS451" s="0" t="e">
        <f aca="true">MAX(0,AR451*(1+(_xlfn.NORM.INV(RAND(),Inputs!$D$39,Inputs!$C$39)))-'Year Schedule'!$K$46+'Year Schedule'!$L$46)</f>
        <v>#VALUE!</v>
      </c>
      <c r="AT451" s="0" t="e">
        <f aca="true">MAX(0,AS451*(1+(_xlfn.NORM.INV(RAND(),Inputs!$D$39,Inputs!$C$39)))-'Year Schedule'!$K$47+'Year Schedule'!$L$47)</f>
        <v>#VALUE!</v>
      </c>
      <c r="AU451" s="0" t="e">
        <f aca="true">MAX(0,AT451*(1+(_xlfn.NORM.INV(RAND(),Inputs!$D$39,Inputs!$C$39)))-'Year Schedule'!$K$48+'Year Schedule'!$L$48)</f>
        <v>#VALUE!</v>
      </c>
      <c r="AV451" s="0" t="e">
        <f aca="true">MAX(0,AU451*(1+(_xlfn.NORM.INV(RAND(),Inputs!$D$39,Inputs!$C$39)))-'Year Schedule'!$K$49+'Year Schedule'!$L$49)</f>
        <v>#VALUE!</v>
      </c>
      <c r="AW451" s="0" t="e">
        <f aca="true">MAX(0,AV451*(1+(_xlfn.NORM.INV(RAND(),Inputs!$D$39,Inputs!$C$39)))-'Year Schedule'!$K$50+'Year Schedule'!$L$50)</f>
        <v>#VALUE!</v>
      </c>
      <c r="AX451" s="0" t="e">
        <f aca="true">MAX(0,AW451*(1+(_xlfn.NORM.INV(RAND(),Inputs!$D$39,Inputs!$C$39)))-'Year Schedule'!$K$51+'Year Schedule'!$L$51)</f>
        <v>#VALUE!</v>
      </c>
      <c r="AY451" s="0" t="e">
        <f aca="true">MAX(0,AX451*(1+(_xlfn.NORM.INV(RAND(),Inputs!$D$39,Inputs!$C$39)))-'Year Schedule'!$K$52+'Year Schedule'!$L$52)</f>
        <v>#VALUE!</v>
      </c>
      <c r="AZ451" s="0" t="e">
        <f aca="true">MAX(0,AY451*(1+(_xlfn.NORM.INV(RAND(),Inputs!$D$39,Inputs!$C$39)))-'Year Schedule'!$K$53+'Year Schedule'!$L$53)</f>
        <v>#VALUE!</v>
      </c>
      <c r="BA451" s="0" t="e">
        <f aca="false">INDEX(C451:AZ451,1,Inputs!$C$6)</f>
        <v>#VALUE!</v>
      </c>
      <c r="BB451" s="0" t="n">
        <f aca="false">IFERROR(EXP(SUMPRODUCT(LN((C451:INDEX(C451:AZ451,1,Inputs!$C$6)+$C$1004:INDEX($C$1004:$AZ$1004,1,Inputs!$C$6))/B451:INDEX(B451:AY451,1,Inputs!$C$6)))/Inputs!$C$6)-1,-1)</f>
        <v>-1</v>
      </c>
    </row>
    <row r="452" customFormat="false" ht="15" hidden="false" customHeight="true" outlineLevel="0" collapsed="false">
      <c r="A452" s="0" t="n">
        <v>450</v>
      </c>
      <c r="B452" s="177" t="n">
        <f aca="false">Inputs!$C$38</f>
        <v>0</v>
      </c>
      <c r="C452" s="0" t="e">
        <f aca="true">MAX(0,B452*(1+(_xlfn.NORM.INV(RAND(),Inputs!$D$39,Inputs!$C$39)))-'Year Schedule'!$K$4+'Year Schedule'!$L$4)</f>
        <v>#VALUE!</v>
      </c>
      <c r="D452" s="0" t="e">
        <f aca="true">MAX(0,C452*(1+(_xlfn.NORM.INV(RAND(),Inputs!$D$39,Inputs!$C$39)))-'Year Schedule'!$K$5+'Year Schedule'!$L$5)</f>
        <v>#VALUE!</v>
      </c>
      <c r="E452" s="0" t="e">
        <f aca="true">MAX(0,D452*(1+(_xlfn.NORM.INV(RAND(),Inputs!$D$39,Inputs!$C$39)))-'Year Schedule'!$K$6+'Year Schedule'!$L$6)</f>
        <v>#VALUE!</v>
      </c>
      <c r="F452" s="0" t="e">
        <f aca="true">MAX(0,E452*(1+(_xlfn.NORM.INV(RAND(),Inputs!$D$39,Inputs!$C$39)))-'Year Schedule'!$K$7+'Year Schedule'!$L$7)</f>
        <v>#VALUE!</v>
      </c>
      <c r="G452" s="0" t="e">
        <f aca="true">MAX(0,F452*(1+(_xlfn.NORM.INV(RAND(),Inputs!$D$39,Inputs!$C$39)))-'Year Schedule'!$K$8+'Year Schedule'!$L$8)</f>
        <v>#VALUE!</v>
      </c>
      <c r="H452" s="0" t="e">
        <f aca="true">MAX(0,G452*(1+(_xlfn.NORM.INV(RAND(),Inputs!$D$39,Inputs!$C$39)))-'Year Schedule'!$K$9+'Year Schedule'!$L$9)</f>
        <v>#VALUE!</v>
      </c>
      <c r="I452" s="0" t="e">
        <f aca="true">MAX(0,H452*(1+(_xlfn.NORM.INV(RAND(),Inputs!$D$39,Inputs!$C$39)))-'Year Schedule'!$K$10+'Year Schedule'!$L$10)</f>
        <v>#VALUE!</v>
      </c>
      <c r="J452" s="0" t="e">
        <f aca="true">MAX(0,I452*(1+(_xlfn.NORM.INV(RAND(),Inputs!$D$39,Inputs!$C$39)))-'Year Schedule'!$K$11+'Year Schedule'!$L$11)</f>
        <v>#VALUE!</v>
      </c>
      <c r="K452" s="0" t="e">
        <f aca="true">MAX(0,J452*(1+(_xlfn.NORM.INV(RAND(),Inputs!$D$39,Inputs!$C$39)))-'Year Schedule'!$K$12+'Year Schedule'!$L$12)</f>
        <v>#VALUE!</v>
      </c>
      <c r="L452" s="0" t="e">
        <f aca="true">MAX(0,K452*(1+(_xlfn.NORM.INV(RAND(),Inputs!$D$39,Inputs!$C$39)))-'Year Schedule'!$K$13+'Year Schedule'!$L$13)</f>
        <v>#VALUE!</v>
      </c>
      <c r="M452" s="0" t="e">
        <f aca="true">MAX(0,L452*(1+(_xlfn.NORM.INV(RAND(),Inputs!$D$39,Inputs!$C$39)))-'Year Schedule'!$K$14+'Year Schedule'!$L$14)</f>
        <v>#VALUE!</v>
      </c>
      <c r="N452" s="0" t="e">
        <f aca="true">MAX(0,M452*(1+(_xlfn.NORM.INV(RAND(),Inputs!$D$39,Inputs!$C$39)))-'Year Schedule'!$K$15+'Year Schedule'!$L$15)</f>
        <v>#VALUE!</v>
      </c>
      <c r="O452" s="0" t="e">
        <f aca="true">MAX(0,N452*(1+(_xlfn.NORM.INV(RAND(),Inputs!$D$39,Inputs!$C$39)))-'Year Schedule'!$K$16+'Year Schedule'!$L$16)</f>
        <v>#VALUE!</v>
      </c>
      <c r="P452" s="0" t="e">
        <f aca="true">MAX(0,O452*(1+(_xlfn.NORM.INV(RAND(),Inputs!$D$39,Inputs!$C$39)))-'Year Schedule'!$K$17+'Year Schedule'!$L$17)</f>
        <v>#VALUE!</v>
      </c>
      <c r="Q452" s="0" t="e">
        <f aca="true">MAX(0,P452*(1+(_xlfn.NORM.INV(RAND(),Inputs!$D$39,Inputs!$C$39)))-'Year Schedule'!$K$18+'Year Schedule'!$L$18)</f>
        <v>#VALUE!</v>
      </c>
      <c r="R452" s="0" t="e">
        <f aca="true">MAX(0,Q452*(1+(_xlfn.NORM.INV(RAND(),Inputs!$D$39,Inputs!$C$39)))-'Year Schedule'!$K$19+'Year Schedule'!$L$19)</f>
        <v>#VALUE!</v>
      </c>
      <c r="S452" s="0" t="e">
        <f aca="true">MAX(0,R452*(1+(_xlfn.NORM.INV(RAND(),Inputs!$D$39,Inputs!$C$39)))-'Year Schedule'!$K$20+'Year Schedule'!$L$20)</f>
        <v>#VALUE!</v>
      </c>
      <c r="T452" s="0" t="e">
        <f aca="true">MAX(0,S452*(1+(_xlfn.NORM.INV(RAND(),Inputs!$D$39,Inputs!$C$39)))-'Year Schedule'!$K$21+'Year Schedule'!$L$21)</f>
        <v>#VALUE!</v>
      </c>
      <c r="U452" s="0" t="e">
        <f aca="true">MAX(0,T452*(1+(_xlfn.NORM.INV(RAND(),Inputs!$D$39,Inputs!$C$39)))-'Year Schedule'!$K$22+'Year Schedule'!$L$22)</f>
        <v>#VALUE!</v>
      </c>
      <c r="V452" s="0" t="e">
        <f aca="true">MAX(0,U452*(1+(_xlfn.NORM.INV(RAND(),Inputs!$D$39,Inputs!$C$39)))-'Year Schedule'!$K$23+'Year Schedule'!$L$23)</f>
        <v>#VALUE!</v>
      </c>
      <c r="W452" s="0" t="e">
        <f aca="true">MAX(0,V452*(1+(_xlfn.NORM.INV(RAND(),Inputs!$D$39,Inputs!$C$39)))-'Year Schedule'!$K$24+'Year Schedule'!$L$24)</f>
        <v>#VALUE!</v>
      </c>
      <c r="X452" s="0" t="e">
        <f aca="true">MAX(0,W452*(1+(_xlfn.NORM.INV(RAND(),Inputs!$D$39,Inputs!$C$39)))-'Year Schedule'!$K$25+'Year Schedule'!$L$25)</f>
        <v>#VALUE!</v>
      </c>
      <c r="Y452" s="0" t="e">
        <f aca="true">MAX(0,X452*(1+(_xlfn.NORM.INV(RAND(),Inputs!$D$39,Inputs!$C$39)))-'Year Schedule'!$K$26+'Year Schedule'!$L$26)</f>
        <v>#VALUE!</v>
      </c>
      <c r="Z452" s="0" t="e">
        <f aca="true">MAX(0,Y452*(1+(_xlfn.NORM.INV(RAND(),Inputs!$D$39,Inputs!$C$39)))-'Year Schedule'!$K$27+'Year Schedule'!$L$27)</f>
        <v>#VALUE!</v>
      </c>
      <c r="AA452" s="0" t="e">
        <f aca="true">MAX(0,Z452*(1+(_xlfn.NORM.INV(RAND(),Inputs!$D$39,Inputs!$C$39)))-'Year Schedule'!$K$28+'Year Schedule'!$L$28)</f>
        <v>#VALUE!</v>
      </c>
      <c r="AB452" s="0" t="e">
        <f aca="true">MAX(0,AA452*(1+(_xlfn.NORM.INV(RAND(),Inputs!$D$39,Inputs!$C$39)))-'Year Schedule'!$K$29+'Year Schedule'!$L$29)</f>
        <v>#VALUE!</v>
      </c>
      <c r="AC452" s="0" t="e">
        <f aca="true">MAX(0,AB452*(1+(_xlfn.NORM.INV(RAND(),Inputs!$D$39,Inputs!$C$39)))-'Year Schedule'!$K$30+'Year Schedule'!$L$30)</f>
        <v>#VALUE!</v>
      </c>
      <c r="AD452" s="0" t="e">
        <f aca="true">MAX(0,AC452*(1+(_xlfn.NORM.INV(RAND(),Inputs!$D$39,Inputs!$C$39)))-'Year Schedule'!$K$31+'Year Schedule'!$L$31)</f>
        <v>#VALUE!</v>
      </c>
      <c r="AE452" s="0" t="e">
        <f aca="true">MAX(0,AD452*(1+(_xlfn.NORM.INV(RAND(),Inputs!$D$39,Inputs!$C$39)))-'Year Schedule'!$K$32+'Year Schedule'!$L$32)</f>
        <v>#VALUE!</v>
      </c>
      <c r="AF452" s="0" t="e">
        <f aca="true">MAX(0,AE452*(1+(_xlfn.NORM.INV(RAND(),Inputs!$D$39,Inputs!$C$39)))-'Year Schedule'!$K$33+'Year Schedule'!$L$33)</f>
        <v>#VALUE!</v>
      </c>
      <c r="AG452" s="0" t="e">
        <f aca="true">MAX(0,AF452*(1+(_xlfn.NORM.INV(RAND(),Inputs!$D$39,Inputs!$C$39)))-'Year Schedule'!$K$34+'Year Schedule'!$L$34)</f>
        <v>#VALUE!</v>
      </c>
      <c r="AH452" s="0" t="e">
        <f aca="true">MAX(0,AG452*(1+(_xlfn.NORM.INV(RAND(),Inputs!$D$39,Inputs!$C$39)))-'Year Schedule'!$K$35+'Year Schedule'!$L$35)</f>
        <v>#VALUE!</v>
      </c>
      <c r="AI452" s="0" t="e">
        <f aca="true">MAX(0,AH452*(1+(_xlfn.NORM.INV(RAND(),Inputs!$D$39,Inputs!$C$39)))-'Year Schedule'!$K$36+'Year Schedule'!$L$36)</f>
        <v>#VALUE!</v>
      </c>
      <c r="AJ452" s="0" t="e">
        <f aca="true">MAX(0,AI452*(1+(_xlfn.NORM.INV(RAND(),Inputs!$D$39,Inputs!$C$39)))-'Year Schedule'!$K$37+'Year Schedule'!$L$37)</f>
        <v>#VALUE!</v>
      </c>
      <c r="AK452" s="0" t="e">
        <f aca="true">MAX(0,AJ452*(1+(_xlfn.NORM.INV(RAND(),Inputs!$D$39,Inputs!$C$39)))-'Year Schedule'!$K$38+'Year Schedule'!$L$38)</f>
        <v>#VALUE!</v>
      </c>
      <c r="AL452" s="0" t="e">
        <f aca="true">MAX(0,AK452*(1+(_xlfn.NORM.INV(RAND(),Inputs!$D$39,Inputs!$C$39)))-'Year Schedule'!$K$39+'Year Schedule'!$L$39)</f>
        <v>#VALUE!</v>
      </c>
      <c r="AM452" s="0" t="e">
        <f aca="true">MAX(0,AL452*(1+(_xlfn.NORM.INV(RAND(),Inputs!$D$39,Inputs!$C$39)))-'Year Schedule'!$K$40+'Year Schedule'!$L$40)</f>
        <v>#VALUE!</v>
      </c>
      <c r="AN452" s="0" t="e">
        <f aca="true">MAX(0,AM452*(1+(_xlfn.NORM.INV(RAND(),Inputs!$D$39,Inputs!$C$39)))-'Year Schedule'!$K$41+'Year Schedule'!$L$41)</f>
        <v>#VALUE!</v>
      </c>
      <c r="AO452" s="0" t="e">
        <f aca="true">MAX(0,AN452*(1+(_xlfn.NORM.INV(RAND(),Inputs!$D$39,Inputs!$C$39)))-'Year Schedule'!$K$42+'Year Schedule'!$L$42)</f>
        <v>#VALUE!</v>
      </c>
      <c r="AP452" s="0" t="e">
        <f aca="true">MAX(0,AO452*(1+(_xlfn.NORM.INV(RAND(),Inputs!$D$39,Inputs!$C$39)))-'Year Schedule'!$K$43+'Year Schedule'!$L$43)</f>
        <v>#VALUE!</v>
      </c>
      <c r="AQ452" s="0" t="e">
        <f aca="true">MAX(0,AP452*(1+(_xlfn.NORM.INV(RAND(),Inputs!$D$39,Inputs!$C$39)))-'Year Schedule'!$K$44+'Year Schedule'!$L$44)</f>
        <v>#VALUE!</v>
      </c>
      <c r="AR452" s="0" t="e">
        <f aca="true">MAX(0,AQ452*(1+(_xlfn.NORM.INV(RAND(),Inputs!$D$39,Inputs!$C$39)))-'Year Schedule'!$K$45+'Year Schedule'!$L$45)</f>
        <v>#VALUE!</v>
      </c>
      <c r="AS452" s="0" t="e">
        <f aca="true">MAX(0,AR452*(1+(_xlfn.NORM.INV(RAND(),Inputs!$D$39,Inputs!$C$39)))-'Year Schedule'!$K$46+'Year Schedule'!$L$46)</f>
        <v>#VALUE!</v>
      </c>
      <c r="AT452" s="0" t="e">
        <f aca="true">MAX(0,AS452*(1+(_xlfn.NORM.INV(RAND(),Inputs!$D$39,Inputs!$C$39)))-'Year Schedule'!$K$47+'Year Schedule'!$L$47)</f>
        <v>#VALUE!</v>
      </c>
      <c r="AU452" s="0" t="e">
        <f aca="true">MAX(0,AT452*(1+(_xlfn.NORM.INV(RAND(),Inputs!$D$39,Inputs!$C$39)))-'Year Schedule'!$K$48+'Year Schedule'!$L$48)</f>
        <v>#VALUE!</v>
      </c>
      <c r="AV452" s="0" t="e">
        <f aca="true">MAX(0,AU452*(1+(_xlfn.NORM.INV(RAND(),Inputs!$D$39,Inputs!$C$39)))-'Year Schedule'!$K$49+'Year Schedule'!$L$49)</f>
        <v>#VALUE!</v>
      </c>
      <c r="AW452" s="0" t="e">
        <f aca="true">MAX(0,AV452*(1+(_xlfn.NORM.INV(RAND(),Inputs!$D$39,Inputs!$C$39)))-'Year Schedule'!$K$50+'Year Schedule'!$L$50)</f>
        <v>#VALUE!</v>
      </c>
      <c r="AX452" s="0" t="e">
        <f aca="true">MAX(0,AW452*(1+(_xlfn.NORM.INV(RAND(),Inputs!$D$39,Inputs!$C$39)))-'Year Schedule'!$K$51+'Year Schedule'!$L$51)</f>
        <v>#VALUE!</v>
      </c>
      <c r="AY452" s="0" t="e">
        <f aca="true">MAX(0,AX452*(1+(_xlfn.NORM.INV(RAND(),Inputs!$D$39,Inputs!$C$39)))-'Year Schedule'!$K$52+'Year Schedule'!$L$52)</f>
        <v>#VALUE!</v>
      </c>
      <c r="AZ452" s="0" t="e">
        <f aca="true">MAX(0,AY452*(1+(_xlfn.NORM.INV(RAND(),Inputs!$D$39,Inputs!$C$39)))-'Year Schedule'!$K$53+'Year Schedule'!$L$53)</f>
        <v>#VALUE!</v>
      </c>
      <c r="BA452" s="0" t="e">
        <f aca="false">INDEX(C452:AZ452,1,Inputs!$C$6)</f>
        <v>#VALUE!</v>
      </c>
      <c r="BB452" s="0" t="n">
        <f aca="false">IFERROR(EXP(SUMPRODUCT(LN((C452:INDEX(C452:AZ452,1,Inputs!$C$6)+$C$1004:INDEX($C$1004:$AZ$1004,1,Inputs!$C$6))/B452:INDEX(B452:AY452,1,Inputs!$C$6)))/Inputs!$C$6)-1,-1)</f>
        <v>-1</v>
      </c>
    </row>
    <row r="453" customFormat="false" ht="15" hidden="false" customHeight="true" outlineLevel="0" collapsed="false">
      <c r="A453" s="0" t="n">
        <v>451</v>
      </c>
      <c r="B453" s="177" t="n">
        <f aca="false">Inputs!$C$38</f>
        <v>0</v>
      </c>
      <c r="C453" s="0" t="e">
        <f aca="true">MAX(0,B453*(1+(_xlfn.NORM.INV(RAND(),Inputs!$D$39,Inputs!$C$39)))-'Year Schedule'!$K$4+'Year Schedule'!$L$4)</f>
        <v>#VALUE!</v>
      </c>
      <c r="D453" s="0" t="e">
        <f aca="true">MAX(0,C453*(1+(_xlfn.NORM.INV(RAND(),Inputs!$D$39,Inputs!$C$39)))-'Year Schedule'!$K$5+'Year Schedule'!$L$5)</f>
        <v>#VALUE!</v>
      </c>
      <c r="E453" s="0" t="e">
        <f aca="true">MAX(0,D453*(1+(_xlfn.NORM.INV(RAND(),Inputs!$D$39,Inputs!$C$39)))-'Year Schedule'!$K$6+'Year Schedule'!$L$6)</f>
        <v>#VALUE!</v>
      </c>
      <c r="F453" s="0" t="e">
        <f aca="true">MAX(0,E453*(1+(_xlfn.NORM.INV(RAND(),Inputs!$D$39,Inputs!$C$39)))-'Year Schedule'!$K$7+'Year Schedule'!$L$7)</f>
        <v>#VALUE!</v>
      </c>
      <c r="G453" s="0" t="e">
        <f aca="true">MAX(0,F453*(1+(_xlfn.NORM.INV(RAND(),Inputs!$D$39,Inputs!$C$39)))-'Year Schedule'!$K$8+'Year Schedule'!$L$8)</f>
        <v>#VALUE!</v>
      </c>
      <c r="H453" s="0" t="e">
        <f aca="true">MAX(0,G453*(1+(_xlfn.NORM.INV(RAND(),Inputs!$D$39,Inputs!$C$39)))-'Year Schedule'!$K$9+'Year Schedule'!$L$9)</f>
        <v>#VALUE!</v>
      </c>
      <c r="I453" s="0" t="e">
        <f aca="true">MAX(0,H453*(1+(_xlfn.NORM.INV(RAND(),Inputs!$D$39,Inputs!$C$39)))-'Year Schedule'!$K$10+'Year Schedule'!$L$10)</f>
        <v>#VALUE!</v>
      </c>
      <c r="J453" s="0" t="e">
        <f aca="true">MAX(0,I453*(1+(_xlfn.NORM.INV(RAND(),Inputs!$D$39,Inputs!$C$39)))-'Year Schedule'!$K$11+'Year Schedule'!$L$11)</f>
        <v>#VALUE!</v>
      </c>
      <c r="K453" s="0" t="e">
        <f aca="true">MAX(0,J453*(1+(_xlfn.NORM.INV(RAND(),Inputs!$D$39,Inputs!$C$39)))-'Year Schedule'!$K$12+'Year Schedule'!$L$12)</f>
        <v>#VALUE!</v>
      </c>
      <c r="L453" s="0" t="e">
        <f aca="true">MAX(0,K453*(1+(_xlfn.NORM.INV(RAND(),Inputs!$D$39,Inputs!$C$39)))-'Year Schedule'!$K$13+'Year Schedule'!$L$13)</f>
        <v>#VALUE!</v>
      </c>
      <c r="M453" s="0" t="e">
        <f aca="true">MAX(0,L453*(1+(_xlfn.NORM.INV(RAND(),Inputs!$D$39,Inputs!$C$39)))-'Year Schedule'!$K$14+'Year Schedule'!$L$14)</f>
        <v>#VALUE!</v>
      </c>
      <c r="N453" s="0" t="e">
        <f aca="true">MAX(0,M453*(1+(_xlfn.NORM.INV(RAND(),Inputs!$D$39,Inputs!$C$39)))-'Year Schedule'!$K$15+'Year Schedule'!$L$15)</f>
        <v>#VALUE!</v>
      </c>
      <c r="O453" s="0" t="e">
        <f aca="true">MAX(0,N453*(1+(_xlfn.NORM.INV(RAND(),Inputs!$D$39,Inputs!$C$39)))-'Year Schedule'!$K$16+'Year Schedule'!$L$16)</f>
        <v>#VALUE!</v>
      </c>
      <c r="P453" s="0" t="e">
        <f aca="true">MAX(0,O453*(1+(_xlfn.NORM.INV(RAND(),Inputs!$D$39,Inputs!$C$39)))-'Year Schedule'!$K$17+'Year Schedule'!$L$17)</f>
        <v>#VALUE!</v>
      </c>
      <c r="Q453" s="0" t="e">
        <f aca="true">MAX(0,P453*(1+(_xlfn.NORM.INV(RAND(),Inputs!$D$39,Inputs!$C$39)))-'Year Schedule'!$K$18+'Year Schedule'!$L$18)</f>
        <v>#VALUE!</v>
      </c>
      <c r="R453" s="0" t="e">
        <f aca="true">MAX(0,Q453*(1+(_xlfn.NORM.INV(RAND(),Inputs!$D$39,Inputs!$C$39)))-'Year Schedule'!$K$19+'Year Schedule'!$L$19)</f>
        <v>#VALUE!</v>
      </c>
      <c r="S453" s="0" t="e">
        <f aca="true">MAX(0,R453*(1+(_xlfn.NORM.INV(RAND(),Inputs!$D$39,Inputs!$C$39)))-'Year Schedule'!$K$20+'Year Schedule'!$L$20)</f>
        <v>#VALUE!</v>
      </c>
      <c r="T453" s="0" t="e">
        <f aca="true">MAX(0,S453*(1+(_xlfn.NORM.INV(RAND(),Inputs!$D$39,Inputs!$C$39)))-'Year Schedule'!$K$21+'Year Schedule'!$L$21)</f>
        <v>#VALUE!</v>
      </c>
      <c r="U453" s="0" t="e">
        <f aca="true">MAX(0,T453*(1+(_xlfn.NORM.INV(RAND(),Inputs!$D$39,Inputs!$C$39)))-'Year Schedule'!$K$22+'Year Schedule'!$L$22)</f>
        <v>#VALUE!</v>
      </c>
      <c r="V453" s="0" t="e">
        <f aca="true">MAX(0,U453*(1+(_xlfn.NORM.INV(RAND(),Inputs!$D$39,Inputs!$C$39)))-'Year Schedule'!$K$23+'Year Schedule'!$L$23)</f>
        <v>#VALUE!</v>
      </c>
      <c r="W453" s="0" t="e">
        <f aca="true">MAX(0,V453*(1+(_xlfn.NORM.INV(RAND(),Inputs!$D$39,Inputs!$C$39)))-'Year Schedule'!$K$24+'Year Schedule'!$L$24)</f>
        <v>#VALUE!</v>
      </c>
      <c r="X453" s="0" t="e">
        <f aca="true">MAX(0,W453*(1+(_xlfn.NORM.INV(RAND(),Inputs!$D$39,Inputs!$C$39)))-'Year Schedule'!$K$25+'Year Schedule'!$L$25)</f>
        <v>#VALUE!</v>
      </c>
      <c r="Y453" s="0" t="e">
        <f aca="true">MAX(0,X453*(1+(_xlfn.NORM.INV(RAND(),Inputs!$D$39,Inputs!$C$39)))-'Year Schedule'!$K$26+'Year Schedule'!$L$26)</f>
        <v>#VALUE!</v>
      </c>
      <c r="Z453" s="0" t="e">
        <f aca="true">MAX(0,Y453*(1+(_xlfn.NORM.INV(RAND(),Inputs!$D$39,Inputs!$C$39)))-'Year Schedule'!$K$27+'Year Schedule'!$L$27)</f>
        <v>#VALUE!</v>
      </c>
      <c r="AA453" s="0" t="e">
        <f aca="true">MAX(0,Z453*(1+(_xlfn.NORM.INV(RAND(),Inputs!$D$39,Inputs!$C$39)))-'Year Schedule'!$K$28+'Year Schedule'!$L$28)</f>
        <v>#VALUE!</v>
      </c>
      <c r="AB453" s="0" t="e">
        <f aca="true">MAX(0,AA453*(1+(_xlfn.NORM.INV(RAND(),Inputs!$D$39,Inputs!$C$39)))-'Year Schedule'!$K$29+'Year Schedule'!$L$29)</f>
        <v>#VALUE!</v>
      </c>
      <c r="AC453" s="0" t="e">
        <f aca="true">MAX(0,AB453*(1+(_xlfn.NORM.INV(RAND(),Inputs!$D$39,Inputs!$C$39)))-'Year Schedule'!$K$30+'Year Schedule'!$L$30)</f>
        <v>#VALUE!</v>
      </c>
      <c r="AD453" s="0" t="e">
        <f aca="true">MAX(0,AC453*(1+(_xlfn.NORM.INV(RAND(),Inputs!$D$39,Inputs!$C$39)))-'Year Schedule'!$K$31+'Year Schedule'!$L$31)</f>
        <v>#VALUE!</v>
      </c>
      <c r="AE453" s="0" t="e">
        <f aca="true">MAX(0,AD453*(1+(_xlfn.NORM.INV(RAND(),Inputs!$D$39,Inputs!$C$39)))-'Year Schedule'!$K$32+'Year Schedule'!$L$32)</f>
        <v>#VALUE!</v>
      </c>
      <c r="AF453" s="0" t="e">
        <f aca="true">MAX(0,AE453*(1+(_xlfn.NORM.INV(RAND(),Inputs!$D$39,Inputs!$C$39)))-'Year Schedule'!$K$33+'Year Schedule'!$L$33)</f>
        <v>#VALUE!</v>
      </c>
      <c r="AG453" s="0" t="e">
        <f aca="true">MAX(0,AF453*(1+(_xlfn.NORM.INV(RAND(),Inputs!$D$39,Inputs!$C$39)))-'Year Schedule'!$K$34+'Year Schedule'!$L$34)</f>
        <v>#VALUE!</v>
      </c>
      <c r="AH453" s="0" t="e">
        <f aca="true">MAX(0,AG453*(1+(_xlfn.NORM.INV(RAND(),Inputs!$D$39,Inputs!$C$39)))-'Year Schedule'!$K$35+'Year Schedule'!$L$35)</f>
        <v>#VALUE!</v>
      </c>
      <c r="AI453" s="0" t="e">
        <f aca="true">MAX(0,AH453*(1+(_xlfn.NORM.INV(RAND(),Inputs!$D$39,Inputs!$C$39)))-'Year Schedule'!$K$36+'Year Schedule'!$L$36)</f>
        <v>#VALUE!</v>
      </c>
      <c r="AJ453" s="0" t="e">
        <f aca="true">MAX(0,AI453*(1+(_xlfn.NORM.INV(RAND(),Inputs!$D$39,Inputs!$C$39)))-'Year Schedule'!$K$37+'Year Schedule'!$L$37)</f>
        <v>#VALUE!</v>
      </c>
      <c r="AK453" s="0" t="e">
        <f aca="true">MAX(0,AJ453*(1+(_xlfn.NORM.INV(RAND(),Inputs!$D$39,Inputs!$C$39)))-'Year Schedule'!$K$38+'Year Schedule'!$L$38)</f>
        <v>#VALUE!</v>
      </c>
      <c r="AL453" s="0" t="e">
        <f aca="true">MAX(0,AK453*(1+(_xlfn.NORM.INV(RAND(),Inputs!$D$39,Inputs!$C$39)))-'Year Schedule'!$K$39+'Year Schedule'!$L$39)</f>
        <v>#VALUE!</v>
      </c>
      <c r="AM453" s="0" t="e">
        <f aca="true">MAX(0,AL453*(1+(_xlfn.NORM.INV(RAND(),Inputs!$D$39,Inputs!$C$39)))-'Year Schedule'!$K$40+'Year Schedule'!$L$40)</f>
        <v>#VALUE!</v>
      </c>
      <c r="AN453" s="0" t="e">
        <f aca="true">MAX(0,AM453*(1+(_xlfn.NORM.INV(RAND(),Inputs!$D$39,Inputs!$C$39)))-'Year Schedule'!$K$41+'Year Schedule'!$L$41)</f>
        <v>#VALUE!</v>
      </c>
      <c r="AO453" s="0" t="e">
        <f aca="true">MAX(0,AN453*(1+(_xlfn.NORM.INV(RAND(),Inputs!$D$39,Inputs!$C$39)))-'Year Schedule'!$K$42+'Year Schedule'!$L$42)</f>
        <v>#VALUE!</v>
      </c>
      <c r="AP453" s="0" t="e">
        <f aca="true">MAX(0,AO453*(1+(_xlfn.NORM.INV(RAND(),Inputs!$D$39,Inputs!$C$39)))-'Year Schedule'!$K$43+'Year Schedule'!$L$43)</f>
        <v>#VALUE!</v>
      </c>
      <c r="AQ453" s="0" t="e">
        <f aca="true">MAX(0,AP453*(1+(_xlfn.NORM.INV(RAND(),Inputs!$D$39,Inputs!$C$39)))-'Year Schedule'!$K$44+'Year Schedule'!$L$44)</f>
        <v>#VALUE!</v>
      </c>
      <c r="AR453" s="0" t="e">
        <f aca="true">MAX(0,AQ453*(1+(_xlfn.NORM.INV(RAND(),Inputs!$D$39,Inputs!$C$39)))-'Year Schedule'!$K$45+'Year Schedule'!$L$45)</f>
        <v>#VALUE!</v>
      </c>
      <c r="AS453" s="0" t="e">
        <f aca="true">MAX(0,AR453*(1+(_xlfn.NORM.INV(RAND(),Inputs!$D$39,Inputs!$C$39)))-'Year Schedule'!$K$46+'Year Schedule'!$L$46)</f>
        <v>#VALUE!</v>
      </c>
      <c r="AT453" s="0" t="e">
        <f aca="true">MAX(0,AS453*(1+(_xlfn.NORM.INV(RAND(),Inputs!$D$39,Inputs!$C$39)))-'Year Schedule'!$K$47+'Year Schedule'!$L$47)</f>
        <v>#VALUE!</v>
      </c>
      <c r="AU453" s="0" t="e">
        <f aca="true">MAX(0,AT453*(1+(_xlfn.NORM.INV(RAND(),Inputs!$D$39,Inputs!$C$39)))-'Year Schedule'!$K$48+'Year Schedule'!$L$48)</f>
        <v>#VALUE!</v>
      </c>
      <c r="AV453" s="0" t="e">
        <f aca="true">MAX(0,AU453*(1+(_xlfn.NORM.INV(RAND(),Inputs!$D$39,Inputs!$C$39)))-'Year Schedule'!$K$49+'Year Schedule'!$L$49)</f>
        <v>#VALUE!</v>
      </c>
      <c r="AW453" s="0" t="e">
        <f aca="true">MAX(0,AV453*(1+(_xlfn.NORM.INV(RAND(),Inputs!$D$39,Inputs!$C$39)))-'Year Schedule'!$K$50+'Year Schedule'!$L$50)</f>
        <v>#VALUE!</v>
      </c>
      <c r="AX453" s="0" t="e">
        <f aca="true">MAX(0,AW453*(1+(_xlfn.NORM.INV(RAND(),Inputs!$D$39,Inputs!$C$39)))-'Year Schedule'!$K$51+'Year Schedule'!$L$51)</f>
        <v>#VALUE!</v>
      </c>
      <c r="AY453" s="0" t="e">
        <f aca="true">MAX(0,AX453*(1+(_xlfn.NORM.INV(RAND(),Inputs!$D$39,Inputs!$C$39)))-'Year Schedule'!$K$52+'Year Schedule'!$L$52)</f>
        <v>#VALUE!</v>
      </c>
      <c r="AZ453" s="0" t="e">
        <f aca="true">MAX(0,AY453*(1+(_xlfn.NORM.INV(RAND(),Inputs!$D$39,Inputs!$C$39)))-'Year Schedule'!$K$53+'Year Schedule'!$L$53)</f>
        <v>#VALUE!</v>
      </c>
      <c r="BA453" s="0" t="e">
        <f aca="false">INDEX(C453:AZ453,1,Inputs!$C$6)</f>
        <v>#VALUE!</v>
      </c>
      <c r="BB453" s="0" t="n">
        <f aca="false">IFERROR(EXP(SUMPRODUCT(LN((C453:INDEX(C453:AZ453,1,Inputs!$C$6)+$C$1004:INDEX($C$1004:$AZ$1004,1,Inputs!$C$6))/B453:INDEX(B453:AY453,1,Inputs!$C$6)))/Inputs!$C$6)-1,-1)</f>
        <v>-1</v>
      </c>
    </row>
    <row r="454" customFormat="false" ht="15" hidden="false" customHeight="true" outlineLevel="0" collapsed="false">
      <c r="A454" s="0" t="n">
        <v>452</v>
      </c>
      <c r="B454" s="177" t="n">
        <f aca="false">Inputs!$C$38</f>
        <v>0</v>
      </c>
      <c r="C454" s="0" t="e">
        <f aca="true">MAX(0,B454*(1+(_xlfn.NORM.INV(RAND(),Inputs!$D$39,Inputs!$C$39)))-'Year Schedule'!$K$4+'Year Schedule'!$L$4)</f>
        <v>#VALUE!</v>
      </c>
      <c r="D454" s="0" t="e">
        <f aca="true">MAX(0,C454*(1+(_xlfn.NORM.INV(RAND(),Inputs!$D$39,Inputs!$C$39)))-'Year Schedule'!$K$5+'Year Schedule'!$L$5)</f>
        <v>#VALUE!</v>
      </c>
      <c r="E454" s="0" t="e">
        <f aca="true">MAX(0,D454*(1+(_xlfn.NORM.INV(RAND(),Inputs!$D$39,Inputs!$C$39)))-'Year Schedule'!$K$6+'Year Schedule'!$L$6)</f>
        <v>#VALUE!</v>
      </c>
      <c r="F454" s="0" t="e">
        <f aca="true">MAX(0,E454*(1+(_xlfn.NORM.INV(RAND(),Inputs!$D$39,Inputs!$C$39)))-'Year Schedule'!$K$7+'Year Schedule'!$L$7)</f>
        <v>#VALUE!</v>
      </c>
      <c r="G454" s="0" t="e">
        <f aca="true">MAX(0,F454*(1+(_xlfn.NORM.INV(RAND(),Inputs!$D$39,Inputs!$C$39)))-'Year Schedule'!$K$8+'Year Schedule'!$L$8)</f>
        <v>#VALUE!</v>
      </c>
      <c r="H454" s="0" t="e">
        <f aca="true">MAX(0,G454*(1+(_xlfn.NORM.INV(RAND(),Inputs!$D$39,Inputs!$C$39)))-'Year Schedule'!$K$9+'Year Schedule'!$L$9)</f>
        <v>#VALUE!</v>
      </c>
      <c r="I454" s="0" t="e">
        <f aca="true">MAX(0,H454*(1+(_xlfn.NORM.INV(RAND(),Inputs!$D$39,Inputs!$C$39)))-'Year Schedule'!$K$10+'Year Schedule'!$L$10)</f>
        <v>#VALUE!</v>
      </c>
      <c r="J454" s="0" t="e">
        <f aca="true">MAX(0,I454*(1+(_xlfn.NORM.INV(RAND(),Inputs!$D$39,Inputs!$C$39)))-'Year Schedule'!$K$11+'Year Schedule'!$L$11)</f>
        <v>#VALUE!</v>
      </c>
      <c r="K454" s="0" t="e">
        <f aca="true">MAX(0,J454*(1+(_xlfn.NORM.INV(RAND(),Inputs!$D$39,Inputs!$C$39)))-'Year Schedule'!$K$12+'Year Schedule'!$L$12)</f>
        <v>#VALUE!</v>
      </c>
      <c r="L454" s="0" t="e">
        <f aca="true">MAX(0,K454*(1+(_xlfn.NORM.INV(RAND(),Inputs!$D$39,Inputs!$C$39)))-'Year Schedule'!$K$13+'Year Schedule'!$L$13)</f>
        <v>#VALUE!</v>
      </c>
      <c r="M454" s="0" t="e">
        <f aca="true">MAX(0,L454*(1+(_xlfn.NORM.INV(RAND(),Inputs!$D$39,Inputs!$C$39)))-'Year Schedule'!$K$14+'Year Schedule'!$L$14)</f>
        <v>#VALUE!</v>
      </c>
      <c r="N454" s="0" t="e">
        <f aca="true">MAX(0,M454*(1+(_xlfn.NORM.INV(RAND(),Inputs!$D$39,Inputs!$C$39)))-'Year Schedule'!$K$15+'Year Schedule'!$L$15)</f>
        <v>#VALUE!</v>
      </c>
      <c r="O454" s="0" t="e">
        <f aca="true">MAX(0,N454*(1+(_xlfn.NORM.INV(RAND(),Inputs!$D$39,Inputs!$C$39)))-'Year Schedule'!$K$16+'Year Schedule'!$L$16)</f>
        <v>#VALUE!</v>
      </c>
      <c r="P454" s="0" t="e">
        <f aca="true">MAX(0,O454*(1+(_xlfn.NORM.INV(RAND(),Inputs!$D$39,Inputs!$C$39)))-'Year Schedule'!$K$17+'Year Schedule'!$L$17)</f>
        <v>#VALUE!</v>
      </c>
      <c r="Q454" s="0" t="e">
        <f aca="true">MAX(0,P454*(1+(_xlfn.NORM.INV(RAND(),Inputs!$D$39,Inputs!$C$39)))-'Year Schedule'!$K$18+'Year Schedule'!$L$18)</f>
        <v>#VALUE!</v>
      </c>
      <c r="R454" s="0" t="e">
        <f aca="true">MAX(0,Q454*(1+(_xlfn.NORM.INV(RAND(),Inputs!$D$39,Inputs!$C$39)))-'Year Schedule'!$K$19+'Year Schedule'!$L$19)</f>
        <v>#VALUE!</v>
      </c>
      <c r="S454" s="0" t="e">
        <f aca="true">MAX(0,R454*(1+(_xlfn.NORM.INV(RAND(),Inputs!$D$39,Inputs!$C$39)))-'Year Schedule'!$K$20+'Year Schedule'!$L$20)</f>
        <v>#VALUE!</v>
      </c>
      <c r="T454" s="0" t="e">
        <f aca="true">MAX(0,S454*(1+(_xlfn.NORM.INV(RAND(),Inputs!$D$39,Inputs!$C$39)))-'Year Schedule'!$K$21+'Year Schedule'!$L$21)</f>
        <v>#VALUE!</v>
      </c>
      <c r="U454" s="0" t="e">
        <f aca="true">MAX(0,T454*(1+(_xlfn.NORM.INV(RAND(),Inputs!$D$39,Inputs!$C$39)))-'Year Schedule'!$K$22+'Year Schedule'!$L$22)</f>
        <v>#VALUE!</v>
      </c>
      <c r="V454" s="0" t="e">
        <f aca="true">MAX(0,U454*(1+(_xlfn.NORM.INV(RAND(),Inputs!$D$39,Inputs!$C$39)))-'Year Schedule'!$K$23+'Year Schedule'!$L$23)</f>
        <v>#VALUE!</v>
      </c>
      <c r="W454" s="0" t="e">
        <f aca="true">MAX(0,V454*(1+(_xlfn.NORM.INV(RAND(),Inputs!$D$39,Inputs!$C$39)))-'Year Schedule'!$K$24+'Year Schedule'!$L$24)</f>
        <v>#VALUE!</v>
      </c>
      <c r="X454" s="0" t="e">
        <f aca="true">MAX(0,W454*(1+(_xlfn.NORM.INV(RAND(),Inputs!$D$39,Inputs!$C$39)))-'Year Schedule'!$K$25+'Year Schedule'!$L$25)</f>
        <v>#VALUE!</v>
      </c>
      <c r="Y454" s="0" t="e">
        <f aca="true">MAX(0,X454*(1+(_xlfn.NORM.INV(RAND(),Inputs!$D$39,Inputs!$C$39)))-'Year Schedule'!$K$26+'Year Schedule'!$L$26)</f>
        <v>#VALUE!</v>
      </c>
      <c r="Z454" s="0" t="e">
        <f aca="true">MAX(0,Y454*(1+(_xlfn.NORM.INV(RAND(),Inputs!$D$39,Inputs!$C$39)))-'Year Schedule'!$K$27+'Year Schedule'!$L$27)</f>
        <v>#VALUE!</v>
      </c>
      <c r="AA454" s="0" t="e">
        <f aca="true">MAX(0,Z454*(1+(_xlfn.NORM.INV(RAND(),Inputs!$D$39,Inputs!$C$39)))-'Year Schedule'!$K$28+'Year Schedule'!$L$28)</f>
        <v>#VALUE!</v>
      </c>
      <c r="AB454" s="0" t="e">
        <f aca="true">MAX(0,AA454*(1+(_xlfn.NORM.INV(RAND(),Inputs!$D$39,Inputs!$C$39)))-'Year Schedule'!$K$29+'Year Schedule'!$L$29)</f>
        <v>#VALUE!</v>
      </c>
      <c r="AC454" s="0" t="e">
        <f aca="true">MAX(0,AB454*(1+(_xlfn.NORM.INV(RAND(),Inputs!$D$39,Inputs!$C$39)))-'Year Schedule'!$K$30+'Year Schedule'!$L$30)</f>
        <v>#VALUE!</v>
      </c>
      <c r="AD454" s="0" t="e">
        <f aca="true">MAX(0,AC454*(1+(_xlfn.NORM.INV(RAND(),Inputs!$D$39,Inputs!$C$39)))-'Year Schedule'!$K$31+'Year Schedule'!$L$31)</f>
        <v>#VALUE!</v>
      </c>
      <c r="AE454" s="0" t="e">
        <f aca="true">MAX(0,AD454*(1+(_xlfn.NORM.INV(RAND(),Inputs!$D$39,Inputs!$C$39)))-'Year Schedule'!$K$32+'Year Schedule'!$L$32)</f>
        <v>#VALUE!</v>
      </c>
      <c r="AF454" s="0" t="e">
        <f aca="true">MAX(0,AE454*(1+(_xlfn.NORM.INV(RAND(),Inputs!$D$39,Inputs!$C$39)))-'Year Schedule'!$K$33+'Year Schedule'!$L$33)</f>
        <v>#VALUE!</v>
      </c>
      <c r="AG454" s="0" t="e">
        <f aca="true">MAX(0,AF454*(1+(_xlfn.NORM.INV(RAND(),Inputs!$D$39,Inputs!$C$39)))-'Year Schedule'!$K$34+'Year Schedule'!$L$34)</f>
        <v>#VALUE!</v>
      </c>
      <c r="AH454" s="0" t="e">
        <f aca="true">MAX(0,AG454*(1+(_xlfn.NORM.INV(RAND(),Inputs!$D$39,Inputs!$C$39)))-'Year Schedule'!$K$35+'Year Schedule'!$L$35)</f>
        <v>#VALUE!</v>
      </c>
      <c r="AI454" s="0" t="e">
        <f aca="true">MAX(0,AH454*(1+(_xlfn.NORM.INV(RAND(),Inputs!$D$39,Inputs!$C$39)))-'Year Schedule'!$K$36+'Year Schedule'!$L$36)</f>
        <v>#VALUE!</v>
      </c>
      <c r="AJ454" s="0" t="e">
        <f aca="true">MAX(0,AI454*(1+(_xlfn.NORM.INV(RAND(),Inputs!$D$39,Inputs!$C$39)))-'Year Schedule'!$K$37+'Year Schedule'!$L$37)</f>
        <v>#VALUE!</v>
      </c>
      <c r="AK454" s="0" t="e">
        <f aca="true">MAX(0,AJ454*(1+(_xlfn.NORM.INV(RAND(),Inputs!$D$39,Inputs!$C$39)))-'Year Schedule'!$K$38+'Year Schedule'!$L$38)</f>
        <v>#VALUE!</v>
      </c>
      <c r="AL454" s="0" t="e">
        <f aca="true">MAX(0,AK454*(1+(_xlfn.NORM.INV(RAND(),Inputs!$D$39,Inputs!$C$39)))-'Year Schedule'!$K$39+'Year Schedule'!$L$39)</f>
        <v>#VALUE!</v>
      </c>
      <c r="AM454" s="0" t="e">
        <f aca="true">MAX(0,AL454*(1+(_xlfn.NORM.INV(RAND(),Inputs!$D$39,Inputs!$C$39)))-'Year Schedule'!$K$40+'Year Schedule'!$L$40)</f>
        <v>#VALUE!</v>
      </c>
      <c r="AN454" s="0" t="e">
        <f aca="true">MAX(0,AM454*(1+(_xlfn.NORM.INV(RAND(),Inputs!$D$39,Inputs!$C$39)))-'Year Schedule'!$K$41+'Year Schedule'!$L$41)</f>
        <v>#VALUE!</v>
      </c>
      <c r="AO454" s="0" t="e">
        <f aca="true">MAX(0,AN454*(1+(_xlfn.NORM.INV(RAND(),Inputs!$D$39,Inputs!$C$39)))-'Year Schedule'!$K$42+'Year Schedule'!$L$42)</f>
        <v>#VALUE!</v>
      </c>
      <c r="AP454" s="0" t="e">
        <f aca="true">MAX(0,AO454*(1+(_xlfn.NORM.INV(RAND(),Inputs!$D$39,Inputs!$C$39)))-'Year Schedule'!$K$43+'Year Schedule'!$L$43)</f>
        <v>#VALUE!</v>
      </c>
      <c r="AQ454" s="0" t="e">
        <f aca="true">MAX(0,AP454*(1+(_xlfn.NORM.INV(RAND(),Inputs!$D$39,Inputs!$C$39)))-'Year Schedule'!$K$44+'Year Schedule'!$L$44)</f>
        <v>#VALUE!</v>
      </c>
      <c r="AR454" s="0" t="e">
        <f aca="true">MAX(0,AQ454*(1+(_xlfn.NORM.INV(RAND(),Inputs!$D$39,Inputs!$C$39)))-'Year Schedule'!$K$45+'Year Schedule'!$L$45)</f>
        <v>#VALUE!</v>
      </c>
      <c r="AS454" s="0" t="e">
        <f aca="true">MAX(0,AR454*(1+(_xlfn.NORM.INV(RAND(),Inputs!$D$39,Inputs!$C$39)))-'Year Schedule'!$K$46+'Year Schedule'!$L$46)</f>
        <v>#VALUE!</v>
      </c>
      <c r="AT454" s="0" t="e">
        <f aca="true">MAX(0,AS454*(1+(_xlfn.NORM.INV(RAND(),Inputs!$D$39,Inputs!$C$39)))-'Year Schedule'!$K$47+'Year Schedule'!$L$47)</f>
        <v>#VALUE!</v>
      </c>
      <c r="AU454" s="0" t="e">
        <f aca="true">MAX(0,AT454*(1+(_xlfn.NORM.INV(RAND(),Inputs!$D$39,Inputs!$C$39)))-'Year Schedule'!$K$48+'Year Schedule'!$L$48)</f>
        <v>#VALUE!</v>
      </c>
      <c r="AV454" s="0" t="e">
        <f aca="true">MAX(0,AU454*(1+(_xlfn.NORM.INV(RAND(),Inputs!$D$39,Inputs!$C$39)))-'Year Schedule'!$K$49+'Year Schedule'!$L$49)</f>
        <v>#VALUE!</v>
      </c>
      <c r="AW454" s="0" t="e">
        <f aca="true">MAX(0,AV454*(1+(_xlfn.NORM.INV(RAND(),Inputs!$D$39,Inputs!$C$39)))-'Year Schedule'!$K$50+'Year Schedule'!$L$50)</f>
        <v>#VALUE!</v>
      </c>
      <c r="AX454" s="0" t="e">
        <f aca="true">MAX(0,AW454*(1+(_xlfn.NORM.INV(RAND(),Inputs!$D$39,Inputs!$C$39)))-'Year Schedule'!$K$51+'Year Schedule'!$L$51)</f>
        <v>#VALUE!</v>
      </c>
      <c r="AY454" s="0" t="e">
        <f aca="true">MAX(0,AX454*(1+(_xlfn.NORM.INV(RAND(),Inputs!$D$39,Inputs!$C$39)))-'Year Schedule'!$K$52+'Year Schedule'!$L$52)</f>
        <v>#VALUE!</v>
      </c>
      <c r="AZ454" s="0" t="e">
        <f aca="true">MAX(0,AY454*(1+(_xlfn.NORM.INV(RAND(),Inputs!$D$39,Inputs!$C$39)))-'Year Schedule'!$K$53+'Year Schedule'!$L$53)</f>
        <v>#VALUE!</v>
      </c>
      <c r="BA454" s="0" t="e">
        <f aca="false">INDEX(C454:AZ454,1,Inputs!$C$6)</f>
        <v>#VALUE!</v>
      </c>
      <c r="BB454" s="0" t="n">
        <f aca="false">IFERROR(EXP(SUMPRODUCT(LN((C454:INDEX(C454:AZ454,1,Inputs!$C$6)+$C$1004:INDEX($C$1004:$AZ$1004,1,Inputs!$C$6))/B454:INDEX(B454:AY454,1,Inputs!$C$6)))/Inputs!$C$6)-1,-1)</f>
        <v>-1</v>
      </c>
    </row>
    <row r="455" customFormat="false" ht="15" hidden="false" customHeight="true" outlineLevel="0" collapsed="false">
      <c r="A455" s="0" t="n">
        <v>453</v>
      </c>
      <c r="B455" s="177" t="n">
        <f aca="false">Inputs!$C$38</f>
        <v>0</v>
      </c>
      <c r="C455" s="0" t="e">
        <f aca="true">MAX(0,B455*(1+(_xlfn.NORM.INV(RAND(),Inputs!$D$39,Inputs!$C$39)))-'Year Schedule'!$K$4+'Year Schedule'!$L$4)</f>
        <v>#VALUE!</v>
      </c>
      <c r="D455" s="0" t="e">
        <f aca="true">MAX(0,C455*(1+(_xlfn.NORM.INV(RAND(),Inputs!$D$39,Inputs!$C$39)))-'Year Schedule'!$K$5+'Year Schedule'!$L$5)</f>
        <v>#VALUE!</v>
      </c>
      <c r="E455" s="0" t="e">
        <f aca="true">MAX(0,D455*(1+(_xlfn.NORM.INV(RAND(),Inputs!$D$39,Inputs!$C$39)))-'Year Schedule'!$K$6+'Year Schedule'!$L$6)</f>
        <v>#VALUE!</v>
      </c>
      <c r="F455" s="0" t="e">
        <f aca="true">MAX(0,E455*(1+(_xlfn.NORM.INV(RAND(),Inputs!$D$39,Inputs!$C$39)))-'Year Schedule'!$K$7+'Year Schedule'!$L$7)</f>
        <v>#VALUE!</v>
      </c>
      <c r="G455" s="0" t="e">
        <f aca="true">MAX(0,F455*(1+(_xlfn.NORM.INV(RAND(),Inputs!$D$39,Inputs!$C$39)))-'Year Schedule'!$K$8+'Year Schedule'!$L$8)</f>
        <v>#VALUE!</v>
      </c>
      <c r="H455" s="0" t="e">
        <f aca="true">MAX(0,G455*(1+(_xlfn.NORM.INV(RAND(),Inputs!$D$39,Inputs!$C$39)))-'Year Schedule'!$K$9+'Year Schedule'!$L$9)</f>
        <v>#VALUE!</v>
      </c>
      <c r="I455" s="0" t="e">
        <f aca="true">MAX(0,H455*(1+(_xlfn.NORM.INV(RAND(),Inputs!$D$39,Inputs!$C$39)))-'Year Schedule'!$K$10+'Year Schedule'!$L$10)</f>
        <v>#VALUE!</v>
      </c>
      <c r="J455" s="0" t="e">
        <f aca="true">MAX(0,I455*(1+(_xlfn.NORM.INV(RAND(),Inputs!$D$39,Inputs!$C$39)))-'Year Schedule'!$K$11+'Year Schedule'!$L$11)</f>
        <v>#VALUE!</v>
      </c>
      <c r="K455" s="0" t="e">
        <f aca="true">MAX(0,J455*(1+(_xlfn.NORM.INV(RAND(),Inputs!$D$39,Inputs!$C$39)))-'Year Schedule'!$K$12+'Year Schedule'!$L$12)</f>
        <v>#VALUE!</v>
      </c>
      <c r="L455" s="0" t="e">
        <f aca="true">MAX(0,K455*(1+(_xlfn.NORM.INV(RAND(),Inputs!$D$39,Inputs!$C$39)))-'Year Schedule'!$K$13+'Year Schedule'!$L$13)</f>
        <v>#VALUE!</v>
      </c>
      <c r="M455" s="0" t="e">
        <f aca="true">MAX(0,L455*(1+(_xlfn.NORM.INV(RAND(),Inputs!$D$39,Inputs!$C$39)))-'Year Schedule'!$K$14+'Year Schedule'!$L$14)</f>
        <v>#VALUE!</v>
      </c>
      <c r="N455" s="0" t="e">
        <f aca="true">MAX(0,M455*(1+(_xlfn.NORM.INV(RAND(),Inputs!$D$39,Inputs!$C$39)))-'Year Schedule'!$K$15+'Year Schedule'!$L$15)</f>
        <v>#VALUE!</v>
      </c>
      <c r="O455" s="0" t="e">
        <f aca="true">MAX(0,N455*(1+(_xlfn.NORM.INV(RAND(),Inputs!$D$39,Inputs!$C$39)))-'Year Schedule'!$K$16+'Year Schedule'!$L$16)</f>
        <v>#VALUE!</v>
      </c>
      <c r="P455" s="0" t="e">
        <f aca="true">MAX(0,O455*(1+(_xlfn.NORM.INV(RAND(),Inputs!$D$39,Inputs!$C$39)))-'Year Schedule'!$K$17+'Year Schedule'!$L$17)</f>
        <v>#VALUE!</v>
      </c>
      <c r="Q455" s="0" t="e">
        <f aca="true">MAX(0,P455*(1+(_xlfn.NORM.INV(RAND(),Inputs!$D$39,Inputs!$C$39)))-'Year Schedule'!$K$18+'Year Schedule'!$L$18)</f>
        <v>#VALUE!</v>
      </c>
      <c r="R455" s="0" t="e">
        <f aca="true">MAX(0,Q455*(1+(_xlfn.NORM.INV(RAND(),Inputs!$D$39,Inputs!$C$39)))-'Year Schedule'!$K$19+'Year Schedule'!$L$19)</f>
        <v>#VALUE!</v>
      </c>
      <c r="S455" s="0" t="e">
        <f aca="true">MAX(0,R455*(1+(_xlfn.NORM.INV(RAND(),Inputs!$D$39,Inputs!$C$39)))-'Year Schedule'!$K$20+'Year Schedule'!$L$20)</f>
        <v>#VALUE!</v>
      </c>
      <c r="T455" s="0" t="e">
        <f aca="true">MAX(0,S455*(1+(_xlfn.NORM.INV(RAND(),Inputs!$D$39,Inputs!$C$39)))-'Year Schedule'!$K$21+'Year Schedule'!$L$21)</f>
        <v>#VALUE!</v>
      </c>
      <c r="U455" s="0" t="e">
        <f aca="true">MAX(0,T455*(1+(_xlfn.NORM.INV(RAND(),Inputs!$D$39,Inputs!$C$39)))-'Year Schedule'!$K$22+'Year Schedule'!$L$22)</f>
        <v>#VALUE!</v>
      </c>
      <c r="V455" s="0" t="e">
        <f aca="true">MAX(0,U455*(1+(_xlfn.NORM.INV(RAND(),Inputs!$D$39,Inputs!$C$39)))-'Year Schedule'!$K$23+'Year Schedule'!$L$23)</f>
        <v>#VALUE!</v>
      </c>
      <c r="W455" s="0" t="e">
        <f aca="true">MAX(0,V455*(1+(_xlfn.NORM.INV(RAND(),Inputs!$D$39,Inputs!$C$39)))-'Year Schedule'!$K$24+'Year Schedule'!$L$24)</f>
        <v>#VALUE!</v>
      </c>
      <c r="X455" s="0" t="e">
        <f aca="true">MAX(0,W455*(1+(_xlfn.NORM.INV(RAND(),Inputs!$D$39,Inputs!$C$39)))-'Year Schedule'!$K$25+'Year Schedule'!$L$25)</f>
        <v>#VALUE!</v>
      </c>
      <c r="Y455" s="0" t="e">
        <f aca="true">MAX(0,X455*(1+(_xlfn.NORM.INV(RAND(),Inputs!$D$39,Inputs!$C$39)))-'Year Schedule'!$K$26+'Year Schedule'!$L$26)</f>
        <v>#VALUE!</v>
      </c>
      <c r="Z455" s="0" t="e">
        <f aca="true">MAX(0,Y455*(1+(_xlfn.NORM.INV(RAND(),Inputs!$D$39,Inputs!$C$39)))-'Year Schedule'!$K$27+'Year Schedule'!$L$27)</f>
        <v>#VALUE!</v>
      </c>
      <c r="AA455" s="0" t="e">
        <f aca="true">MAX(0,Z455*(1+(_xlfn.NORM.INV(RAND(),Inputs!$D$39,Inputs!$C$39)))-'Year Schedule'!$K$28+'Year Schedule'!$L$28)</f>
        <v>#VALUE!</v>
      </c>
      <c r="AB455" s="0" t="e">
        <f aca="true">MAX(0,AA455*(1+(_xlfn.NORM.INV(RAND(),Inputs!$D$39,Inputs!$C$39)))-'Year Schedule'!$K$29+'Year Schedule'!$L$29)</f>
        <v>#VALUE!</v>
      </c>
      <c r="AC455" s="0" t="e">
        <f aca="true">MAX(0,AB455*(1+(_xlfn.NORM.INV(RAND(),Inputs!$D$39,Inputs!$C$39)))-'Year Schedule'!$K$30+'Year Schedule'!$L$30)</f>
        <v>#VALUE!</v>
      </c>
      <c r="AD455" s="0" t="e">
        <f aca="true">MAX(0,AC455*(1+(_xlfn.NORM.INV(RAND(),Inputs!$D$39,Inputs!$C$39)))-'Year Schedule'!$K$31+'Year Schedule'!$L$31)</f>
        <v>#VALUE!</v>
      </c>
      <c r="AE455" s="0" t="e">
        <f aca="true">MAX(0,AD455*(1+(_xlfn.NORM.INV(RAND(),Inputs!$D$39,Inputs!$C$39)))-'Year Schedule'!$K$32+'Year Schedule'!$L$32)</f>
        <v>#VALUE!</v>
      </c>
      <c r="AF455" s="0" t="e">
        <f aca="true">MAX(0,AE455*(1+(_xlfn.NORM.INV(RAND(),Inputs!$D$39,Inputs!$C$39)))-'Year Schedule'!$K$33+'Year Schedule'!$L$33)</f>
        <v>#VALUE!</v>
      </c>
      <c r="AG455" s="0" t="e">
        <f aca="true">MAX(0,AF455*(1+(_xlfn.NORM.INV(RAND(),Inputs!$D$39,Inputs!$C$39)))-'Year Schedule'!$K$34+'Year Schedule'!$L$34)</f>
        <v>#VALUE!</v>
      </c>
      <c r="AH455" s="0" t="e">
        <f aca="true">MAX(0,AG455*(1+(_xlfn.NORM.INV(RAND(),Inputs!$D$39,Inputs!$C$39)))-'Year Schedule'!$K$35+'Year Schedule'!$L$35)</f>
        <v>#VALUE!</v>
      </c>
      <c r="AI455" s="0" t="e">
        <f aca="true">MAX(0,AH455*(1+(_xlfn.NORM.INV(RAND(),Inputs!$D$39,Inputs!$C$39)))-'Year Schedule'!$K$36+'Year Schedule'!$L$36)</f>
        <v>#VALUE!</v>
      </c>
      <c r="AJ455" s="0" t="e">
        <f aca="true">MAX(0,AI455*(1+(_xlfn.NORM.INV(RAND(),Inputs!$D$39,Inputs!$C$39)))-'Year Schedule'!$K$37+'Year Schedule'!$L$37)</f>
        <v>#VALUE!</v>
      </c>
      <c r="AK455" s="0" t="e">
        <f aca="true">MAX(0,AJ455*(1+(_xlfn.NORM.INV(RAND(),Inputs!$D$39,Inputs!$C$39)))-'Year Schedule'!$K$38+'Year Schedule'!$L$38)</f>
        <v>#VALUE!</v>
      </c>
      <c r="AL455" s="0" t="e">
        <f aca="true">MAX(0,AK455*(1+(_xlfn.NORM.INV(RAND(),Inputs!$D$39,Inputs!$C$39)))-'Year Schedule'!$K$39+'Year Schedule'!$L$39)</f>
        <v>#VALUE!</v>
      </c>
      <c r="AM455" s="0" t="e">
        <f aca="true">MAX(0,AL455*(1+(_xlfn.NORM.INV(RAND(),Inputs!$D$39,Inputs!$C$39)))-'Year Schedule'!$K$40+'Year Schedule'!$L$40)</f>
        <v>#VALUE!</v>
      </c>
      <c r="AN455" s="0" t="e">
        <f aca="true">MAX(0,AM455*(1+(_xlfn.NORM.INV(RAND(),Inputs!$D$39,Inputs!$C$39)))-'Year Schedule'!$K$41+'Year Schedule'!$L$41)</f>
        <v>#VALUE!</v>
      </c>
      <c r="AO455" s="0" t="e">
        <f aca="true">MAX(0,AN455*(1+(_xlfn.NORM.INV(RAND(),Inputs!$D$39,Inputs!$C$39)))-'Year Schedule'!$K$42+'Year Schedule'!$L$42)</f>
        <v>#VALUE!</v>
      </c>
      <c r="AP455" s="0" t="e">
        <f aca="true">MAX(0,AO455*(1+(_xlfn.NORM.INV(RAND(),Inputs!$D$39,Inputs!$C$39)))-'Year Schedule'!$K$43+'Year Schedule'!$L$43)</f>
        <v>#VALUE!</v>
      </c>
      <c r="AQ455" s="0" t="e">
        <f aca="true">MAX(0,AP455*(1+(_xlfn.NORM.INV(RAND(),Inputs!$D$39,Inputs!$C$39)))-'Year Schedule'!$K$44+'Year Schedule'!$L$44)</f>
        <v>#VALUE!</v>
      </c>
      <c r="AR455" s="0" t="e">
        <f aca="true">MAX(0,AQ455*(1+(_xlfn.NORM.INV(RAND(),Inputs!$D$39,Inputs!$C$39)))-'Year Schedule'!$K$45+'Year Schedule'!$L$45)</f>
        <v>#VALUE!</v>
      </c>
      <c r="AS455" s="0" t="e">
        <f aca="true">MAX(0,AR455*(1+(_xlfn.NORM.INV(RAND(),Inputs!$D$39,Inputs!$C$39)))-'Year Schedule'!$K$46+'Year Schedule'!$L$46)</f>
        <v>#VALUE!</v>
      </c>
      <c r="AT455" s="0" t="e">
        <f aca="true">MAX(0,AS455*(1+(_xlfn.NORM.INV(RAND(),Inputs!$D$39,Inputs!$C$39)))-'Year Schedule'!$K$47+'Year Schedule'!$L$47)</f>
        <v>#VALUE!</v>
      </c>
      <c r="AU455" s="0" t="e">
        <f aca="true">MAX(0,AT455*(1+(_xlfn.NORM.INV(RAND(),Inputs!$D$39,Inputs!$C$39)))-'Year Schedule'!$K$48+'Year Schedule'!$L$48)</f>
        <v>#VALUE!</v>
      </c>
      <c r="AV455" s="0" t="e">
        <f aca="true">MAX(0,AU455*(1+(_xlfn.NORM.INV(RAND(),Inputs!$D$39,Inputs!$C$39)))-'Year Schedule'!$K$49+'Year Schedule'!$L$49)</f>
        <v>#VALUE!</v>
      </c>
      <c r="AW455" s="0" t="e">
        <f aca="true">MAX(0,AV455*(1+(_xlfn.NORM.INV(RAND(),Inputs!$D$39,Inputs!$C$39)))-'Year Schedule'!$K$50+'Year Schedule'!$L$50)</f>
        <v>#VALUE!</v>
      </c>
      <c r="AX455" s="0" t="e">
        <f aca="true">MAX(0,AW455*(1+(_xlfn.NORM.INV(RAND(),Inputs!$D$39,Inputs!$C$39)))-'Year Schedule'!$K$51+'Year Schedule'!$L$51)</f>
        <v>#VALUE!</v>
      </c>
      <c r="AY455" s="0" t="e">
        <f aca="true">MAX(0,AX455*(1+(_xlfn.NORM.INV(RAND(),Inputs!$D$39,Inputs!$C$39)))-'Year Schedule'!$K$52+'Year Schedule'!$L$52)</f>
        <v>#VALUE!</v>
      </c>
      <c r="AZ455" s="0" t="e">
        <f aca="true">MAX(0,AY455*(1+(_xlfn.NORM.INV(RAND(),Inputs!$D$39,Inputs!$C$39)))-'Year Schedule'!$K$53+'Year Schedule'!$L$53)</f>
        <v>#VALUE!</v>
      </c>
      <c r="BA455" s="0" t="e">
        <f aca="false">INDEX(C455:AZ455,1,Inputs!$C$6)</f>
        <v>#VALUE!</v>
      </c>
      <c r="BB455" s="0" t="n">
        <f aca="false">IFERROR(EXP(SUMPRODUCT(LN((C455:INDEX(C455:AZ455,1,Inputs!$C$6)+$C$1004:INDEX($C$1004:$AZ$1004,1,Inputs!$C$6))/B455:INDEX(B455:AY455,1,Inputs!$C$6)))/Inputs!$C$6)-1,-1)</f>
        <v>-1</v>
      </c>
    </row>
    <row r="456" customFormat="false" ht="15" hidden="false" customHeight="true" outlineLevel="0" collapsed="false">
      <c r="A456" s="0" t="n">
        <v>454</v>
      </c>
      <c r="B456" s="177" t="n">
        <f aca="false">Inputs!$C$38</f>
        <v>0</v>
      </c>
      <c r="C456" s="0" t="e">
        <f aca="true">MAX(0,B456*(1+(_xlfn.NORM.INV(RAND(),Inputs!$D$39,Inputs!$C$39)))-'Year Schedule'!$K$4+'Year Schedule'!$L$4)</f>
        <v>#VALUE!</v>
      </c>
      <c r="D456" s="0" t="e">
        <f aca="true">MAX(0,C456*(1+(_xlfn.NORM.INV(RAND(),Inputs!$D$39,Inputs!$C$39)))-'Year Schedule'!$K$5+'Year Schedule'!$L$5)</f>
        <v>#VALUE!</v>
      </c>
      <c r="E456" s="0" t="e">
        <f aca="true">MAX(0,D456*(1+(_xlfn.NORM.INV(RAND(),Inputs!$D$39,Inputs!$C$39)))-'Year Schedule'!$K$6+'Year Schedule'!$L$6)</f>
        <v>#VALUE!</v>
      </c>
      <c r="F456" s="0" t="e">
        <f aca="true">MAX(0,E456*(1+(_xlfn.NORM.INV(RAND(),Inputs!$D$39,Inputs!$C$39)))-'Year Schedule'!$K$7+'Year Schedule'!$L$7)</f>
        <v>#VALUE!</v>
      </c>
      <c r="G456" s="0" t="e">
        <f aca="true">MAX(0,F456*(1+(_xlfn.NORM.INV(RAND(),Inputs!$D$39,Inputs!$C$39)))-'Year Schedule'!$K$8+'Year Schedule'!$L$8)</f>
        <v>#VALUE!</v>
      </c>
      <c r="H456" s="0" t="e">
        <f aca="true">MAX(0,G456*(1+(_xlfn.NORM.INV(RAND(),Inputs!$D$39,Inputs!$C$39)))-'Year Schedule'!$K$9+'Year Schedule'!$L$9)</f>
        <v>#VALUE!</v>
      </c>
      <c r="I456" s="0" t="e">
        <f aca="true">MAX(0,H456*(1+(_xlfn.NORM.INV(RAND(),Inputs!$D$39,Inputs!$C$39)))-'Year Schedule'!$K$10+'Year Schedule'!$L$10)</f>
        <v>#VALUE!</v>
      </c>
      <c r="J456" s="0" t="e">
        <f aca="true">MAX(0,I456*(1+(_xlfn.NORM.INV(RAND(),Inputs!$D$39,Inputs!$C$39)))-'Year Schedule'!$K$11+'Year Schedule'!$L$11)</f>
        <v>#VALUE!</v>
      </c>
      <c r="K456" s="0" t="e">
        <f aca="true">MAX(0,J456*(1+(_xlfn.NORM.INV(RAND(),Inputs!$D$39,Inputs!$C$39)))-'Year Schedule'!$K$12+'Year Schedule'!$L$12)</f>
        <v>#VALUE!</v>
      </c>
      <c r="L456" s="0" t="e">
        <f aca="true">MAX(0,K456*(1+(_xlfn.NORM.INV(RAND(),Inputs!$D$39,Inputs!$C$39)))-'Year Schedule'!$K$13+'Year Schedule'!$L$13)</f>
        <v>#VALUE!</v>
      </c>
      <c r="M456" s="0" t="e">
        <f aca="true">MAX(0,L456*(1+(_xlfn.NORM.INV(RAND(),Inputs!$D$39,Inputs!$C$39)))-'Year Schedule'!$K$14+'Year Schedule'!$L$14)</f>
        <v>#VALUE!</v>
      </c>
      <c r="N456" s="0" t="e">
        <f aca="true">MAX(0,M456*(1+(_xlfn.NORM.INV(RAND(),Inputs!$D$39,Inputs!$C$39)))-'Year Schedule'!$K$15+'Year Schedule'!$L$15)</f>
        <v>#VALUE!</v>
      </c>
      <c r="O456" s="0" t="e">
        <f aca="true">MAX(0,N456*(1+(_xlfn.NORM.INV(RAND(),Inputs!$D$39,Inputs!$C$39)))-'Year Schedule'!$K$16+'Year Schedule'!$L$16)</f>
        <v>#VALUE!</v>
      </c>
      <c r="P456" s="0" t="e">
        <f aca="true">MAX(0,O456*(1+(_xlfn.NORM.INV(RAND(),Inputs!$D$39,Inputs!$C$39)))-'Year Schedule'!$K$17+'Year Schedule'!$L$17)</f>
        <v>#VALUE!</v>
      </c>
      <c r="Q456" s="0" t="e">
        <f aca="true">MAX(0,P456*(1+(_xlfn.NORM.INV(RAND(),Inputs!$D$39,Inputs!$C$39)))-'Year Schedule'!$K$18+'Year Schedule'!$L$18)</f>
        <v>#VALUE!</v>
      </c>
      <c r="R456" s="0" t="e">
        <f aca="true">MAX(0,Q456*(1+(_xlfn.NORM.INV(RAND(),Inputs!$D$39,Inputs!$C$39)))-'Year Schedule'!$K$19+'Year Schedule'!$L$19)</f>
        <v>#VALUE!</v>
      </c>
      <c r="S456" s="0" t="e">
        <f aca="true">MAX(0,R456*(1+(_xlfn.NORM.INV(RAND(),Inputs!$D$39,Inputs!$C$39)))-'Year Schedule'!$K$20+'Year Schedule'!$L$20)</f>
        <v>#VALUE!</v>
      </c>
      <c r="T456" s="0" t="e">
        <f aca="true">MAX(0,S456*(1+(_xlfn.NORM.INV(RAND(),Inputs!$D$39,Inputs!$C$39)))-'Year Schedule'!$K$21+'Year Schedule'!$L$21)</f>
        <v>#VALUE!</v>
      </c>
      <c r="U456" s="0" t="e">
        <f aca="true">MAX(0,T456*(1+(_xlfn.NORM.INV(RAND(),Inputs!$D$39,Inputs!$C$39)))-'Year Schedule'!$K$22+'Year Schedule'!$L$22)</f>
        <v>#VALUE!</v>
      </c>
      <c r="V456" s="0" t="e">
        <f aca="true">MAX(0,U456*(1+(_xlfn.NORM.INV(RAND(),Inputs!$D$39,Inputs!$C$39)))-'Year Schedule'!$K$23+'Year Schedule'!$L$23)</f>
        <v>#VALUE!</v>
      </c>
      <c r="W456" s="0" t="e">
        <f aca="true">MAX(0,V456*(1+(_xlfn.NORM.INV(RAND(),Inputs!$D$39,Inputs!$C$39)))-'Year Schedule'!$K$24+'Year Schedule'!$L$24)</f>
        <v>#VALUE!</v>
      </c>
      <c r="X456" s="0" t="e">
        <f aca="true">MAX(0,W456*(1+(_xlfn.NORM.INV(RAND(),Inputs!$D$39,Inputs!$C$39)))-'Year Schedule'!$K$25+'Year Schedule'!$L$25)</f>
        <v>#VALUE!</v>
      </c>
      <c r="Y456" s="0" t="e">
        <f aca="true">MAX(0,X456*(1+(_xlfn.NORM.INV(RAND(),Inputs!$D$39,Inputs!$C$39)))-'Year Schedule'!$K$26+'Year Schedule'!$L$26)</f>
        <v>#VALUE!</v>
      </c>
      <c r="Z456" s="0" t="e">
        <f aca="true">MAX(0,Y456*(1+(_xlfn.NORM.INV(RAND(),Inputs!$D$39,Inputs!$C$39)))-'Year Schedule'!$K$27+'Year Schedule'!$L$27)</f>
        <v>#VALUE!</v>
      </c>
      <c r="AA456" s="0" t="e">
        <f aca="true">MAX(0,Z456*(1+(_xlfn.NORM.INV(RAND(),Inputs!$D$39,Inputs!$C$39)))-'Year Schedule'!$K$28+'Year Schedule'!$L$28)</f>
        <v>#VALUE!</v>
      </c>
      <c r="AB456" s="0" t="e">
        <f aca="true">MAX(0,AA456*(1+(_xlfn.NORM.INV(RAND(),Inputs!$D$39,Inputs!$C$39)))-'Year Schedule'!$K$29+'Year Schedule'!$L$29)</f>
        <v>#VALUE!</v>
      </c>
      <c r="AC456" s="0" t="e">
        <f aca="true">MAX(0,AB456*(1+(_xlfn.NORM.INV(RAND(),Inputs!$D$39,Inputs!$C$39)))-'Year Schedule'!$K$30+'Year Schedule'!$L$30)</f>
        <v>#VALUE!</v>
      </c>
      <c r="AD456" s="0" t="e">
        <f aca="true">MAX(0,AC456*(1+(_xlfn.NORM.INV(RAND(),Inputs!$D$39,Inputs!$C$39)))-'Year Schedule'!$K$31+'Year Schedule'!$L$31)</f>
        <v>#VALUE!</v>
      </c>
      <c r="AE456" s="0" t="e">
        <f aca="true">MAX(0,AD456*(1+(_xlfn.NORM.INV(RAND(),Inputs!$D$39,Inputs!$C$39)))-'Year Schedule'!$K$32+'Year Schedule'!$L$32)</f>
        <v>#VALUE!</v>
      </c>
      <c r="AF456" s="0" t="e">
        <f aca="true">MAX(0,AE456*(1+(_xlfn.NORM.INV(RAND(),Inputs!$D$39,Inputs!$C$39)))-'Year Schedule'!$K$33+'Year Schedule'!$L$33)</f>
        <v>#VALUE!</v>
      </c>
      <c r="AG456" s="0" t="e">
        <f aca="true">MAX(0,AF456*(1+(_xlfn.NORM.INV(RAND(),Inputs!$D$39,Inputs!$C$39)))-'Year Schedule'!$K$34+'Year Schedule'!$L$34)</f>
        <v>#VALUE!</v>
      </c>
      <c r="AH456" s="0" t="e">
        <f aca="true">MAX(0,AG456*(1+(_xlfn.NORM.INV(RAND(),Inputs!$D$39,Inputs!$C$39)))-'Year Schedule'!$K$35+'Year Schedule'!$L$35)</f>
        <v>#VALUE!</v>
      </c>
      <c r="AI456" s="0" t="e">
        <f aca="true">MAX(0,AH456*(1+(_xlfn.NORM.INV(RAND(),Inputs!$D$39,Inputs!$C$39)))-'Year Schedule'!$K$36+'Year Schedule'!$L$36)</f>
        <v>#VALUE!</v>
      </c>
      <c r="AJ456" s="0" t="e">
        <f aca="true">MAX(0,AI456*(1+(_xlfn.NORM.INV(RAND(),Inputs!$D$39,Inputs!$C$39)))-'Year Schedule'!$K$37+'Year Schedule'!$L$37)</f>
        <v>#VALUE!</v>
      </c>
      <c r="AK456" s="0" t="e">
        <f aca="true">MAX(0,AJ456*(1+(_xlfn.NORM.INV(RAND(),Inputs!$D$39,Inputs!$C$39)))-'Year Schedule'!$K$38+'Year Schedule'!$L$38)</f>
        <v>#VALUE!</v>
      </c>
      <c r="AL456" s="0" t="e">
        <f aca="true">MAX(0,AK456*(1+(_xlfn.NORM.INV(RAND(),Inputs!$D$39,Inputs!$C$39)))-'Year Schedule'!$K$39+'Year Schedule'!$L$39)</f>
        <v>#VALUE!</v>
      </c>
      <c r="AM456" s="0" t="e">
        <f aca="true">MAX(0,AL456*(1+(_xlfn.NORM.INV(RAND(),Inputs!$D$39,Inputs!$C$39)))-'Year Schedule'!$K$40+'Year Schedule'!$L$40)</f>
        <v>#VALUE!</v>
      </c>
      <c r="AN456" s="0" t="e">
        <f aca="true">MAX(0,AM456*(1+(_xlfn.NORM.INV(RAND(),Inputs!$D$39,Inputs!$C$39)))-'Year Schedule'!$K$41+'Year Schedule'!$L$41)</f>
        <v>#VALUE!</v>
      </c>
      <c r="AO456" s="0" t="e">
        <f aca="true">MAX(0,AN456*(1+(_xlfn.NORM.INV(RAND(),Inputs!$D$39,Inputs!$C$39)))-'Year Schedule'!$K$42+'Year Schedule'!$L$42)</f>
        <v>#VALUE!</v>
      </c>
      <c r="AP456" s="0" t="e">
        <f aca="true">MAX(0,AO456*(1+(_xlfn.NORM.INV(RAND(),Inputs!$D$39,Inputs!$C$39)))-'Year Schedule'!$K$43+'Year Schedule'!$L$43)</f>
        <v>#VALUE!</v>
      </c>
      <c r="AQ456" s="0" t="e">
        <f aca="true">MAX(0,AP456*(1+(_xlfn.NORM.INV(RAND(),Inputs!$D$39,Inputs!$C$39)))-'Year Schedule'!$K$44+'Year Schedule'!$L$44)</f>
        <v>#VALUE!</v>
      </c>
      <c r="AR456" s="0" t="e">
        <f aca="true">MAX(0,AQ456*(1+(_xlfn.NORM.INV(RAND(),Inputs!$D$39,Inputs!$C$39)))-'Year Schedule'!$K$45+'Year Schedule'!$L$45)</f>
        <v>#VALUE!</v>
      </c>
      <c r="AS456" s="0" t="e">
        <f aca="true">MAX(0,AR456*(1+(_xlfn.NORM.INV(RAND(),Inputs!$D$39,Inputs!$C$39)))-'Year Schedule'!$K$46+'Year Schedule'!$L$46)</f>
        <v>#VALUE!</v>
      </c>
      <c r="AT456" s="0" t="e">
        <f aca="true">MAX(0,AS456*(1+(_xlfn.NORM.INV(RAND(),Inputs!$D$39,Inputs!$C$39)))-'Year Schedule'!$K$47+'Year Schedule'!$L$47)</f>
        <v>#VALUE!</v>
      </c>
      <c r="AU456" s="0" t="e">
        <f aca="true">MAX(0,AT456*(1+(_xlfn.NORM.INV(RAND(),Inputs!$D$39,Inputs!$C$39)))-'Year Schedule'!$K$48+'Year Schedule'!$L$48)</f>
        <v>#VALUE!</v>
      </c>
      <c r="AV456" s="0" t="e">
        <f aca="true">MAX(0,AU456*(1+(_xlfn.NORM.INV(RAND(),Inputs!$D$39,Inputs!$C$39)))-'Year Schedule'!$K$49+'Year Schedule'!$L$49)</f>
        <v>#VALUE!</v>
      </c>
      <c r="AW456" s="0" t="e">
        <f aca="true">MAX(0,AV456*(1+(_xlfn.NORM.INV(RAND(),Inputs!$D$39,Inputs!$C$39)))-'Year Schedule'!$K$50+'Year Schedule'!$L$50)</f>
        <v>#VALUE!</v>
      </c>
      <c r="AX456" s="0" t="e">
        <f aca="true">MAX(0,AW456*(1+(_xlfn.NORM.INV(RAND(),Inputs!$D$39,Inputs!$C$39)))-'Year Schedule'!$K$51+'Year Schedule'!$L$51)</f>
        <v>#VALUE!</v>
      </c>
      <c r="AY456" s="0" t="e">
        <f aca="true">MAX(0,AX456*(1+(_xlfn.NORM.INV(RAND(),Inputs!$D$39,Inputs!$C$39)))-'Year Schedule'!$K$52+'Year Schedule'!$L$52)</f>
        <v>#VALUE!</v>
      </c>
      <c r="AZ456" s="0" t="e">
        <f aca="true">MAX(0,AY456*(1+(_xlfn.NORM.INV(RAND(),Inputs!$D$39,Inputs!$C$39)))-'Year Schedule'!$K$53+'Year Schedule'!$L$53)</f>
        <v>#VALUE!</v>
      </c>
      <c r="BA456" s="0" t="e">
        <f aca="false">INDEX(C456:AZ456,1,Inputs!$C$6)</f>
        <v>#VALUE!</v>
      </c>
      <c r="BB456" s="0" t="n">
        <f aca="false">IFERROR(EXP(SUMPRODUCT(LN((C456:INDEX(C456:AZ456,1,Inputs!$C$6)+$C$1004:INDEX($C$1004:$AZ$1004,1,Inputs!$C$6))/B456:INDEX(B456:AY456,1,Inputs!$C$6)))/Inputs!$C$6)-1,-1)</f>
        <v>-1</v>
      </c>
    </row>
    <row r="457" customFormat="false" ht="15" hidden="false" customHeight="true" outlineLevel="0" collapsed="false">
      <c r="A457" s="0" t="n">
        <v>455</v>
      </c>
      <c r="B457" s="177" t="n">
        <f aca="false">Inputs!$C$38</f>
        <v>0</v>
      </c>
      <c r="C457" s="0" t="e">
        <f aca="true">MAX(0,B457*(1+(_xlfn.NORM.INV(RAND(),Inputs!$D$39,Inputs!$C$39)))-'Year Schedule'!$K$4+'Year Schedule'!$L$4)</f>
        <v>#VALUE!</v>
      </c>
      <c r="D457" s="0" t="e">
        <f aca="true">MAX(0,C457*(1+(_xlfn.NORM.INV(RAND(),Inputs!$D$39,Inputs!$C$39)))-'Year Schedule'!$K$5+'Year Schedule'!$L$5)</f>
        <v>#VALUE!</v>
      </c>
      <c r="E457" s="0" t="e">
        <f aca="true">MAX(0,D457*(1+(_xlfn.NORM.INV(RAND(),Inputs!$D$39,Inputs!$C$39)))-'Year Schedule'!$K$6+'Year Schedule'!$L$6)</f>
        <v>#VALUE!</v>
      </c>
      <c r="F457" s="0" t="e">
        <f aca="true">MAX(0,E457*(1+(_xlfn.NORM.INV(RAND(),Inputs!$D$39,Inputs!$C$39)))-'Year Schedule'!$K$7+'Year Schedule'!$L$7)</f>
        <v>#VALUE!</v>
      </c>
      <c r="G457" s="0" t="e">
        <f aca="true">MAX(0,F457*(1+(_xlfn.NORM.INV(RAND(),Inputs!$D$39,Inputs!$C$39)))-'Year Schedule'!$K$8+'Year Schedule'!$L$8)</f>
        <v>#VALUE!</v>
      </c>
      <c r="H457" s="0" t="e">
        <f aca="true">MAX(0,G457*(1+(_xlfn.NORM.INV(RAND(),Inputs!$D$39,Inputs!$C$39)))-'Year Schedule'!$K$9+'Year Schedule'!$L$9)</f>
        <v>#VALUE!</v>
      </c>
      <c r="I457" s="0" t="e">
        <f aca="true">MAX(0,H457*(1+(_xlfn.NORM.INV(RAND(),Inputs!$D$39,Inputs!$C$39)))-'Year Schedule'!$K$10+'Year Schedule'!$L$10)</f>
        <v>#VALUE!</v>
      </c>
      <c r="J457" s="0" t="e">
        <f aca="true">MAX(0,I457*(1+(_xlfn.NORM.INV(RAND(),Inputs!$D$39,Inputs!$C$39)))-'Year Schedule'!$K$11+'Year Schedule'!$L$11)</f>
        <v>#VALUE!</v>
      </c>
      <c r="K457" s="0" t="e">
        <f aca="true">MAX(0,J457*(1+(_xlfn.NORM.INV(RAND(),Inputs!$D$39,Inputs!$C$39)))-'Year Schedule'!$K$12+'Year Schedule'!$L$12)</f>
        <v>#VALUE!</v>
      </c>
      <c r="L457" s="0" t="e">
        <f aca="true">MAX(0,K457*(1+(_xlfn.NORM.INV(RAND(),Inputs!$D$39,Inputs!$C$39)))-'Year Schedule'!$K$13+'Year Schedule'!$L$13)</f>
        <v>#VALUE!</v>
      </c>
      <c r="M457" s="0" t="e">
        <f aca="true">MAX(0,L457*(1+(_xlfn.NORM.INV(RAND(),Inputs!$D$39,Inputs!$C$39)))-'Year Schedule'!$K$14+'Year Schedule'!$L$14)</f>
        <v>#VALUE!</v>
      </c>
      <c r="N457" s="0" t="e">
        <f aca="true">MAX(0,M457*(1+(_xlfn.NORM.INV(RAND(),Inputs!$D$39,Inputs!$C$39)))-'Year Schedule'!$K$15+'Year Schedule'!$L$15)</f>
        <v>#VALUE!</v>
      </c>
      <c r="O457" s="0" t="e">
        <f aca="true">MAX(0,N457*(1+(_xlfn.NORM.INV(RAND(),Inputs!$D$39,Inputs!$C$39)))-'Year Schedule'!$K$16+'Year Schedule'!$L$16)</f>
        <v>#VALUE!</v>
      </c>
      <c r="P457" s="0" t="e">
        <f aca="true">MAX(0,O457*(1+(_xlfn.NORM.INV(RAND(),Inputs!$D$39,Inputs!$C$39)))-'Year Schedule'!$K$17+'Year Schedule'!$L$17)</f>
        <v>#VALUE!</v>
      </c>
      <c r="Q457" s="0" t="e">
        <f aca="true">MAX(0,P457*(1+(_xlfn.NORM.INV(RAND(),Inputs!$D$39,Inputs!$C$39)))-'Year Schedule'!$K$18+'Year Schedule'!$L$18)</f>
        <v>#VALUE!</v>
      </c>
      <c r="R457" s="0" t="e">
        <f aca="true">MAX(0,Q457*(1+(_xlfn.NORM.INV(RAND(),Inputs!$D$39,Inputs!$C$39)))-'Year Schedule'!$K$19+'Year Schedule'!$L$19)</f>
        <v>#VALUE!</v>
      </c>
      <c r="S457" s="0" t="e">
        <f aca="true">MAX(0,R457*(1+(_xlfn.NORM.INV(RAND(),Inputs!$D$39,Inputs!$C$39)))-'Year Schedule'!$K$20+'Year Schedule'!$L$20)</f>
        <v>#VALUE!</v>
      </c>
      <c r="T457" s="0" t="e">
        <f aca="true">MAX(0,S457*(1+(_xlfn.NORM.INV(RAND(),Inputs!$D$39,Inputs!$C$39)))-'Year Schedule'!$K$21+'Year Schedule'!$L$21)</f>
        <v>#VALUE!</v>
      </c>
      <c r="U457" s="0" t="e">
        <f aca="true">MAX(0,T457*(1+(_xlfn.NORM.INV(RAND(),Inputs!$D$39,Inputs!$C$39)))-'Year Schedule'!$K$22+'Year Schedule'!$L$22)</f>
        <v>#VALUE!</v>
      </c>
      <c r="V457" s="0" t="e">
        <f aca="true">MAX(0,U457*(1+(_xlfn.NORM.INV(RAND(),Inputs!$D$39,Inputs!$C$39)))-'Year Schedule'!$K$23+'Year Schedule'!$L$23)</f>
        <v>#VALUE!</v>
      </c>
      <c r="W457" s="0" t="e">
        <f aca="true">MAX(0,V457*(1+(_xlfn.NORM.INV(RAND(),Inputs!$D$39,Inputs!$C$39)))-'Year Schedule'!$K$24+'Year Schedule'!$L$24)</f>
        <v>#VALUE!</v>
      </c>
      <c r="X457" s="0" t="e">
        <f aca="true">MAX(0,W457*(1+(_xlfn.NORM.INV(RAND(),Inputs!$D$39,Inputs!$C$39)))-'Year Schedule'!$K$25+'Year Schedule'!$L$25)</f>
        <v>#VALUE!</v>
      </c>
      <c r="Y457" s="0" t="e">
        <f aca="true">MAX(0,X457*(1+(_xlfn.NORM.INV(RAND(),Inputs!$D$39,Inputs!$C$39)))-'Year Schedule'!$K$26+'Year Schedule'!$L$26)</f>
        <v>#VALUE!</v>
      </c>
      <c r="Z457" s="0" t="e">
        <f aca="true">MAX(0,Y457*(1+(_xlfn.NORM.INV(RAND(),Inputs!$D$39,Inputs!$C$39)))-'Year Schedule'!$K$27+'Year Schedule'!$L$27)</f>
        <v>#VALUE!</v>
      </c>
      <c r="AA457" s="0" t="e">
        <f aca="true">MAX(0,Z457*(1+(_xlfn.NORM.INV(RAND(),Inputs!$D$39,Inputs!$C$39)))-'Year Schedule'!$K$28+'Year Schedule'!$L$28)</f>
        <v>#VALUE!</v>
      </c>
      <c r="AB457" s="0" t="e">
        <f aca="true">MAX(0,AA457*(1+(_xlfn.NORM.INV(RAND(),Inputs!$D$39,Inputs!$C$39)))-'Year Schedule'!$K$29+'Year Schedule'!$L$29)</f>
        <v>#VALUE!</v>
      </c>
      <c r="AC457" s="0" t="e">
        <f aca="true">MAX(0,AB457*(1+(_xlfn.NORM.INV(RAND(),Inputs!$D$39,Inputs!$C$39)))-'Year Schedule'!$K$30+'Year Schedule'!$L$30)</f>
        <v>#VALUE!</v>
      </c>
      <c r="AD457" s="0" t="e">
        <f aca="true">MAX(0,AC457*(1+(_xlfn.NORM.INV(RAND(),Inputs!$D$39,Inputs!$C$39)))-'Year Schedule'!$K$31+'Year Schedule'!$L$31)</f>
        <v>#VALUE!</v>
      </c>
      <c r="AE457" s="0" t="e">
        <f aca="true">MAX(0,AD457*(1+(_xlfn.NORM.INV(RAND(),Inputs!$D$39,Inputs!$C$39)))-'Year Schedule'!$K$32+'Year Schedule'!$L$32)</f>
        <v>#VALUE!</v>
      </c>
      <c r="AF457" s="0" t="e">
        <f aca="true">MAX(0,AE457*(1+(_xlfn.NORM.INV(RAND(),Inputs!$D$39,Inputs!$C$39)))-'Year Schedule'!$K$33+'Year Schedule'!$L$33)</f>
        <v>#VALUE!</v>
      </c>
      <c r="AG457" s="0" t="e">
        <f aca="true">MAX(0,AF457*(1+(_xlfn.NORM.INV(RAND(),Inputs!$D$39,Inputs!$C$39)))-'Year Schedule'!$K$34+'Year Schedule'!$L$34)</f>
        <v>#VALUE!</v>
      </c>
      <c r="AH457" s="0" t="e">
        <f aca="true">MAX(0,AG457*(1+(_xlfn.NORM.INV(RAND(),Inputs!$D$39,Inputs!$C$39)))-'Year Schedule'!$K$35+'Year Schedule'!$L$35)</f>
        <v>#VALUE!</v>
      </c>
      <c r="AI457" s="0" t="e">
        <f aca="true">MAX(0,AH457*(1+(_xlfn.NORM.INV(RAND(),Inputs!$D$39,Inputs!$C$39)))-'Year Schedule'!$K$36+'Year Schedule'!$L$36)</f>
        <v>#VALUE!</v>
      </c>
      <c r="AJ457" s="0" t="e">
        <f aca="true">MAX(0,AI457*(1+(_xlfn.NORM.INV(RAND(),Inputs!$D$39,Inputs!$C$39)))-'Year Schedule'!$K$37+'Year Schedule'!$L$37)</f>
        <v>#VALUE!</v>
      </c>
      <c r="AK457" s="0" t="e">
        <f aca="true">MAX(0,AJ457*(1+(_xlfn.NORM.INV(RAND(),Inputs!$D$39,Inputs!$C$39)))-'Year Schedule'!$K$38+'Year Schedule'!$L$38)</f>
        <v>#VALUE!</v>
      </c>
      <c r="AL457" s="0" t="e">
        <f aca="true">MAX(0,AK457*(1+(_xlfn.NORM.INV(RAND(),Inputs!$D$39,Inputs!$C$39)))-'Year Schedule'!$K$39+'Year Schedule'!$L$39)</f>
        <v>#VALUE!</v>
      </c>
      <c r="AM457" s="0" t="e">
        <f aca="true">MAX(0,AL457*(1+(_xlfn.NORM.INV(RAND(),Inputs!$D$39,Inputs!$C$39)))-'Year Schedule'!$K$40+'Year Schedule'!$L$40)</f>
        <v>#VALUE!</v>
      </c>
      <c r="AN457" s="0" t="e">
        <f aca="true">MAX(0,AM457*(1+(_xlfn.NORM.INV(RAND(),Inputs!$D$39,Inputs!$C$39)))-'Year Schedule'!$K$41+'Year Schedule'!$L$41)</f>
        <v>#VALUE!</v>
      </c>
      <c r="AO457" s="0" t="e">
        <f aca="true">MAX(0,AN457*(1+(_xlfn.NORM.INV(RAND(),Inputs!$D$39,Inputs!$C$39)))-'Year Schedule'!$K$42+'Year Schedule'!$L$42)</f>
        <v>#VALUE!</v>
      </c>
      <c r="AP457" s="0" t="e">
        <f aca="true">MAX(0,AO457*(1+(_xlfn.NORM.INV(RAND(),Inputs!$D$39,Inputs!$C$39)))-'Year Schedule'!$K$43+'Year Schedule'!$L$43)</f>
        <v>#VALUE!</v>
      </c>
      <c r="AQ457" s="0" t="e">
        <f aca="true">MAX(0,AP457*(1+(_xlfn.NORM.INV(RAND(),Inputs!$D$39,Inputs!$C$39)))-'Year Schedule'!$K$44+'Year Schedule'!$L$44)</f>
        <v>#VALUE!</v>
      </c>
      <c r="AR457" s="0" t="e">
        <f aca="true">MAX(0,AQ457*(1+(_xlfn.NORM.INV(RAND(),Inputs!$D$39,Inputs!$C$39)))-'Year Schedule'!$K$45+'Year Schedule'!$L$45)</f>
        <v>#VALUE!</v>
      </c>
      <c r="AS457" s="0" t="e">
        <f aca="true">MAX(0,AR457*(1+(_xlfn.NORM.INV(RAND(),Inputs!$D$39,Inputs!$C$39)))-'Year Schedule'!$K$46+'Year Schedule'!$L$46)</f>
        <v>#VALUE!</v>
      </c>
      <c r="AT457" s="0" t="e">
        <f aca="true">MAX(0,AS457*(1+(_xlfn.NORM.INV(RAND(),Inputs!$D$39,Inputs!$C$39)))-'Year Schedule'!$K$47+'Year Schedule'!$L$47)</f>
        <v>#VALUE!</v>
      </c>
      <c r="AU457" s="0" t="e">
        <f aca="true">MAX(0,AT457*(1+(_xlfn.NORM.INV(RAND(),Inputs!$D$39,Inputs!$C$39)))-'Year Schedule'!$K$48+'Year Schedule'!$L$48)</f>
        <v>#VALUE!</v>
      </c>
      <c r="AV457" s="0" t="e">
        <f aca="true">MAX(0,AU457*(1+(_xlfn.NORM.INV(RAND(),Inputs!$D$39,Inputs!$C$39)))-'Year Schedule'!$K$49+'Year Schedule'!$L$49)</f>
        <v>#VALUE!</v>
      </c>
      <c r="AW457" s="0" t="e">
        <f aca="true">MAX(0,AV457*(1+(_xlfn.NORM.INV(RAND(),Inputs!$D$39,Inputs!$C$39)))-'Year Schedule'!$K$50+'Year Schedule'!$L$50)</f>
        <v>#VALUE!</v>
      </c>
      <c r="AX457" s="0" t="e">
        <f aca="true">MAX(0,AW457*(1+(_xlfn.NORM.INV(RAND(),Inputs!$D$39,Inputs!$C$39)))-'Year Schedule'!$K$51+'Year Schedule'!$L$51)</f>
        <v>#VALUE!</v>
      </c>
      <c r="AY457" s="0" t="e">
        <f aca="true">MAX(0,AX457*(1+(_xlfn.NORM.INV(RAND(),Inputs!$D$39,Inputs!$C$39)))-'Year Schedule'!$K$52+'Year Schedule'!$L$52)</f>
        <v>#VALUE!</v>
      </c>
      <c r="AZ457" s="0" t="e">
        <f aca="true">MAX(0,AY457*(1+(_xlfn.NORM.INV(RAND(),Inputs!$D$39,Inputs!$C$39)))-'Year Schedule'!$K$53+'Year Schedule'!$L$53)</f>
        <v>#VALUE!</v>
      </c>
      <c r="BA457" s="0" t="e">
        <f aca="false">INDEX(C457:AZ457,1,Inputs!$C$6)</f>
        <v>#VALUE!</v>
      </c>
      <c r="BB457" s="0" t="n">
        <f aca="false">IFERROR(EXP(SUMPRODUCT(LN((C457:INDEX(C457:AZ457,1,Inputs!$C$6)+$C$1004:INDEX($C$1004:$AZ$1004,1,Inputs!$C$6))/B457:INDEX(B457:AY457,1,Inputs!$C$6)))/Inputs!$C$6)-1,-1)</f>
        <v>-1</v>
      </c>
    </row>
    <row r="458" customFormat="false" ht="15" hidden="false" customHeight="true" outlineLevel="0" collapsed="false">
      <c r="A458" s="0" t="n">
        <v>456</v>
      </c>
      <c r="B458" s="177" t="n">
        <f aca="false">Inputs!$C$38</f>
        <v>0</v>
      </c>
      <c r="C458" s="0" t="e">
        <f aca="true">MAX(0,B458*(1+(_xlfn.NORM.INV(RAND(),Inputs!$D$39,Inputs!$C$39)))-'Year Schedule'!$K$4+'Year Schedule'!$L$4)</f>
        <v>#VALUE!</v>
      </c>
      <c r="D458" s="0" t="e">
        <f aca="true">MAX(0,C458*(1+(_xlfn.NORM.INV(RAND(),Inputs!$D$39,Inputs!$C$39)))-'Year Schedule'!$K$5+'Year Schedule'!$L$5)</f>
        <v>#VALUE!</v>
      </c>
      <c r="E458" s="0" t="e">
        <f aca="true">MAX(0,D458*(1+(_xlfn.NORM.INV(RAND(),Inputs!$D$39,Inputs!$C$39)))-'Year Schedule'!$K$6+'Year Schedule'!$L$6)</f>
        <v>#VALUE!</v>
      </c>
      <c r="F458" s="0" t="e">
        <f aca="true">MAX(0,E458*(1+(_xlfn.NORM.INV(RAND(),Inputs!$D$39,Inputs!$C$39)))-'Year Schedule'!$K$7+'Year Schedule'!$L$7)</f>
        <v>#VALUE!</v>
      </c>
      <c r="G458" s="0" t="e">
        <f aca="true">MAX(0,F458*(1+(_xlfn.NORM.INV(RAND(),Inputs!$D$39,Inputs!$C$39)))-'Year Schedule'!$K$8+'Year Schedule'!$L$8)</f>
        <v>#VALUE!</v>
      </c>
      <c r="H458" s="0" t="e">
        <f aca="true">MAX(0,G458*(1+(_xlfn.NORM.INV(RAND(),Inputs!$D$39,Inputs!$C$39)))-'Year Schedule'!$K$9+'Year Schedule'!$L$9)</f>
        <v>#VALUE!</v>
      </c>
      <c r="I458" s="0" t="e">
        <f aca="true">MAX(0,H458*(1+(_xlfn.NORM.INV(RAND(),Inputs!$D$39,Inputs!$C$39)))-'Year Schedule'!$K$10+'Year Schedule'!$L$10)</f>
        <v>#VALUE!</v>
      </c>
      <c r="J458" s="0" t="e">
        <f aca="true">MAX(0,I458*(1+(_xlfn.NORM.INV(RAND(),Inputs!$D$39,Inputs!$C$39)))-'Year Schedule'!$K$11+'Year Schedule'!$L$11)</f>
        <v>#VALUE!</v>
      </c>
      <c r="K458" s="0" t="e">
        <f aca="true">MAX(0,J458*(1+(_xlfn.NORM.INV(RAND(),Inputs!$D$39,Inputs!$C$39)))-'Year Schedule'!$K$12+'Year Schedule'!$L$12)</f>
        <v>#VALUE!</v>
      </c>
      <c r="L458" s="0" t="e">
        <f aca="true">MAX(0,K458*(1+(_xlfn.NORM.INV(RAND(),Inputs!$D$39,Inputs!$C$39)))-'Year Schedule'!$K$13+'Year Schedule'!$L$13)</f>
        <v>#VALUE!</v>
      </c>
      <c r="M458" s="0" t="e">
        <f aca="true">MAX(0,L458*(1+(_xlfn.NORM.INV(RAND(),Inputs!$D$39,Inputs!$C$39)))-'Year Schedule'!$K$14+'Year Schedule'!$L$14)</f>
        <v>#VALUE!</v>
      </c>
      <c r="N458" s="0" t="e">
        <f aca="true">MAX(0,M458*(1+(_xlfn.NORM.INV(RAND(),Inputs!$D$39,Inputs!$C$39)))-'Year Schedule'!$K$15+'Year Schedule'!$L$15)</f>
        <v>#VALUE!</v>
      </c>
      <c r="O458" s="0" t="e">
        <f aca="true">MAX(0,N458*(1+(_xlfn.NORM.INV(RAND(),Inputs!$D$39,Inputs!$C$39)))-'Year Schedule'!$K$16+'Year Schedule'!$L$16)</f>
        <v>#VALUE!</v>
      </c>
      <c r="P458" s="0" t="e">
        <f aca="true">MAX(0,O458*(1+(_xlfn.NORM.INV(RAND(),Inputs!$D$39,Inputs!$C$39)))-'Year Schedule'!$K$17+'Year Schedule'!$L$17)</f>
        <v>#VALUE!</v>
      </c>
      <c r="Q458" s="0" t="e">
        <f aca="true">MAX(0,P458*(1+(_xlfn.NORM.INV(RAND(),Inputs!$D$39,Inputs!$C$39)))-'Year Schedule'!$K$18+'Year Schedule'!$L$18)</f>
        <v>#VALUE!</v>
      </c>
      <c r="R458" s="0" t="e">
        <f aca="true">MAX(0,Q458*(1+(_xlfn.NORM.INV(RAND(),Inputs!$D$39,Inputs!$C$39)))-'Year Schedule'!$K$19+'Year Schedule'!$L$19)</f>
        <v>#VALUE!</v>
      </c>
      <c r="S458" s="0" t="e">
        <f aca="true">MAX(0,R458*(1+(_xlfn.NORM.INV(RAND(),Inputs!$D$39,Inputs!$C$39)))-'Year Schedule'!$K$20+'Year Schedule'!$L$20)</f>
        <v>#VALUE!</v>
      </c>
      <c r="T458" s="0" t="e">
        <f aca="true">MAX(0,S458*(1+(_xlfn.NORM.INV(RAND(),Inputs!$D$39,Inputs!$C$39)))-'Year Schedule'!$K$21+'Year Schedule'!$L$21)</f>
        <v>#VALUE!</v>
      </c>
      <c r="U458" s="0" t="e">
        <f aca="true">MAX(0,T458*(1+(_xlfn.NORM.INV(RAND(),Inputs!$D$39,Inputs!$C$39)))-'Year Schedule'!$K$22+'Year Schedule'!$L$22)</f>
        <v>#VALUE!</v>
      </c>
      <c r="V458" s="0" t="e">
        <f aca="true">MAX(0,U458*(1+(_xlfn.NORM.INV(RAND(),Inputs!$D$39,Inputs!$C$39)))-'Year Schedule'!$K$23+'Year Schedule'!$L$23)</f>
        <v>#VALUE!</v>
      </c>
      <c r="W458" s="0" t="e">
        <f aca="true">MAX(0,V458*(1+(_xlfn.NORM.INV(RAND(),Inputs!$D$39,Inputs!$C$39)))-'Year Schedule'!$K$24+'Year Schedule'!$L$24)</f>
        <v>#VALUE!</v>
      </c>
      <c r="X458" s="0" t="e">
        <f aca="true">MAX(0,W458*(1+(_xlfn.NORM.INV(RAND(),Inputs!$D$39,Inputs!$C$39)))-'Year Schedule'!$K$25+'Year Schedule'!$L$25)</f>
        <v>#VALUE!</v>
      </c>
      <c r="Y458" s="0" t="e">
        <f aca="true">MAX(0,X458*(1+(_xlfn.NORM.INV(RAND(),Inputs!$D$39,Inputs!$C$39)))-'Year Schedule'!$K$26+'Year Schedule'!$L$26)</f>
        <v>#VALUE!</v>
      </c>
      <c r="Z458" s="0" t="e">
        <f aca="true">MAX(0,Y458*(1+(_xlfn.NORM.INV(RAND(),Inputs!$D$39,Inputs!$C$39)))-'Year Schedule'!$K$27+'Year Schedule'!$L$27)</f>
        <v>#VALUE!</v>
      </c>
      <c r="AA458" s="0" t="e">
        <f aca="true">MAX(0,Z458*(1+(_xlfn.NORM.INV(RAND(),Inputs!$D$39,Inputs!$C$39)))-'Year Schedule'!$K$28+'Year Schedule'!$L$28)</f>
        <v>#VALUE!</v>
      </c>
      <c r="AB458" s="0" t="e">
        <f aca="true">MAX(0,AA458*(1+(_xlfn.NORM.INV(RAND(),Inputs!$D$39,Inputs!$C$39)))-'Year Schedule'!$K$29+'Year Schedule'!$L$29)</f>
        <v>#VALUE!</v>
      </c>
      <c r="AC458" s="0" t="e">
        <f aca="true">MAX(0,AB458*(1+(_xlfn.NORM.INV(RAND(),Inputs!$D$39,Inputs!$C$39)))-'Year Schedule'!$K$30+'Year Schedule'!$L$30)</f>
        <v>#VALUE!</v>
      </c>
      <c r="AD458" s="0" t="e">
        <f aca="true">MAX(0,AC458*(1+(_xlfn.NORM.INV(RAND(),Inputs!$D$39,Inputs!$C$39)))-'Year Schedule'!$K$31+'Year Schedule'!$L$31)</f>
        <v>#VALUE!</v>
      </c>
      <c r="AE458" s="0" t="e">
        <f aca="true">MAX(0,AD458*(1+(_xlfn.NORM.INV(RAND(),Inputs!$D$39,Inputs!$C$39)))-'Year Schedule'!$K$32+'Year Schedule'!$L$32)</f>
        <v>#VALUE!</v>
      </c>
      <c r="AF458" s="0" t="e">
        <f aca="true">MAX(0,AE458*(1+(_xlfn.NORM.INV(RAND(),Inputs!$D$39,Inputs!$C$39)))-'Year Schedule'!$K$33+'Year Schedule'!$L$33)</f>
        <v>#VALUE!</v>
      </c>
      <c r="AG458" s="0" t="e">
        <f aca="true">MAX(0,AF458*(1+(_xlfn.NORM.INV(RAND(),Inputs!$D$39,Inputs!$C$39)))-'Year Schedule'!$K$34+'Year Schedule'!$L$34)</f>
        <v>#VALUE!</v>
      </c>
      <c r="AH458" s="0" t="e">
        <f aca="true">MAX(0,AG458*(1+(_xlfn.NORM.INV(RAND(),Inputs!$D$39,Inputs!$C$39)))-'Year Schedule'!$K$35+'Year Schedule'!$L$35)</f>
        <v>#VALUE!</v>
      </c>
      <c r="AI458" s="0" t="e">
        <f aca="true">MAX(0,AH458*(1+(_xlfn.NORM.INV(RAND(),Inputs!$D$39,Inputs!$C$39)))-'Year Schedule'!$K$36+'Year Schedule'!$L$36)</f>
        <v>#VALUE!</v>
      </c>
      <c r="AJ458" s="0" t="e">
        <f aca="true">MAX(0,AI458*(1+(_xlfn.NORM.INV(RAND(),Inputs!$D$39,Inputs!$C$39)))-'Year Schedule'!$K$37+'Year Schedule'!$L$37)</f>
        <v>#VALUE!</v>
      </c>
      <c r="AK458" s="0" t="e">
        <f aca="true">MAX(0,AJ458*(1+(_xlfn.NORM.INV(RAND(),Inputs!$D$39,Inputs!$C$39)))-'Year Schedule'!$K$38+'Year Schedule'!$L$38)</f>
        <v>#VALUE!</v>
      </c>
      <c r="AL458" s="0" t="e">
        <f aca="true">MAX(0,AK458*(1+(_xlfn.NORM.INV(RAND(),Inputs!$D$39,Inputs!$C$39)))-'Year Schedule'!$K$39+'Year Schedule'!$L$39)</f>
        <v>#VALUE!</v>
      </c>
      <c r="AM458" s="0" t="e">
        <f aca="true">MAX(0,AL458*(1+(_xlfn.NORM.INV(RAND(),Inputs!$D$39,Inputs!$C$39)))-'Year Schedule'!$K$40+'Year Schedule'!$L$40)</f>
        <v>#VALUE!</v>
      </c>
      <c r="AN458" s="0" t="e">
        <f aca="true">MAX(0,AM458*(1+(_xlfn.NORM.INV(RAND(),Inputs!$D$39,Inputs!$C$39)))-'Year Schedule'!$K$41+'Year Schedule'!$L$41)</f>
        <v>#VALUE!</v>
      </c>
      <c r="AO458" s="0" t="e">
        <f aca="true">MAX(0,AN458*(1+(_xlfn.NORM.INV(RAND(),Inputs!$D$39,Inputs!$C$39)))-'Year Schedule'!$K$42+'Year Schedule'!$L$42)</f>
        <v>#VALUE!</v>
      </c>
      <c r="AP458" s="0" t="e">
        <f aca="true">MAX(0,AO458*(1+(_xlfn.NORM.INV(RAND(),Inputs!$D$39,Inputs!$C$39)))-'Year Schedule'!$K$43+'Year Schedule'!$L$43)</f>
        <v>#VALUE!</v>
      </c>
      <c r="AQ458" s="0" t="e">
        <f aca="true">MAX(0,AP458*(1+(_xlfn.NORM.INV(RAND(),Inputs!$D$39,Inputs!$C$39)))-'Year Schedule'!$K$44+'Year Schedule'!$L$44)</f>
        <v>#VALUE!</v>
      </c>
      <c r="AR458" s="0" t="e">
        <f aca="true">MAX(0,AQ458*(1+(_xlfn.NORM.INV(RAND(),Inputs!$D$39,Inputs!$C$39)))-'Year Schedule'!$K$45+'Year Schedule'!$L$45)</f>
        <v>#VALUE!</v>
      </c>
      <c r="AS458" s="0" t="e">
        <f aca="true">MAX(0,AR458*(1+(_xlfn.NORM.INV(RAND(),Inputs!$D$39,Inputs!$C$39)))-'Year Schedule'!$K$46+'Year Schedule'!$L$46)</f>
        <v>#VALUE!</v>
      </c>
      <c r="AT458" s="0" t="e">
        <f aca="true">MAX(0,AS458*(1+(_xlfn.NORM.INV(RAND(),Inputs!$D$39,Inputs!$C$39)))-'Year Schedule'!$K$47+'Year Schedule'!$L$47)</f>
        <v>#VALUE!</v>
      </c>
      <c r="AU458" s="0" t="e">
        <f aca="true">MAX(0,AT458*(1+(_xlfn.NORM.INV(RAND(),Inputs!$D$39,Inputs!$C$39)))-'Year Schedule'!$K$48+'Year Schedule'!$L$48)</f>
        <v>#VALUE!</v>
      </c>
      <c r="AV458" s="0" t="e">
        <f aca="true">MAX(0,AU458*(1+(_xlfn.NORM.INV(RAND(),Inputs!$D$39,Inputs!$C$39)))-'Year Schedule'!$K$49+'Year Schedule'!$L$49)</f>
        <v>#VALUE!</v>
      </c>
      <c r="AW458" s="0" t="e">
        <f aca="true">MAX(0,AV458*(1+(_xlfn.NORM.INV(RAND(),Inputs!$D$39,Inputs!$C$39)))-'Year Schedule'!$K$50+'Year Schedule'!$L$50)</f>
        <v>#VALUE!</v>
      </c>
      <c r="AX458" s="0" t="e">
        <f aca="true">MAX(0,AW458*(1+(_xlfn.NORM.INV(RAND(),Inputs!$D$39,Inputs!$C$39)))-'Year Schedule'!$K$51+'Year Schedule'!$L$51)</f>
        <v>#VALUE!</v>
      </c>
      <c r="AY458" s="0" t="e">
        <f aca="true">MAX(0,AX458*(1+(_xlfn.NORM.INV(RAND(),Inputs!$D$39,Inputs!$C$39)))-'Year Schedule'!$K$52+'Year Schedule'!$L$52)</f>
        <v>#VALUE!</v>
      </c>
      <c r="AZ458" s="0" t="e">
        <f aca="true">MAX(0,AY458*(1+(_xlfn.NORM.INV(RAND(),Inputs!$D$39,Inputs!$C$39)))-'Year Schedule'!$K$53+'Year Schedule'!$L$53)</f>
        <v>#VALUE!</v>
      </c>
      <c r="BA458" s="0" t="e">
        <f aca="false">INDEX(C458:AZ458,1,Inputs!$C$6)</f>
        <v>#VALUE!</v>
      </c>
      <c r="BB458" s="0" t="n">
        <f aca="false">IFERROR(EXP(SUMPRODUCT(LN((C458:INDEX(C458:AZ458,1,Inputs!$C$6)+$C$1004:INDEX($C$1004:$AZ$1004,1,Inputs!$C$6))/B458:INDEX(B458:AY458,1,Inputs!$C$6)))/Inputs!$C$6)-1,-1)</f>
        <v>-1</v>
      </c>
    </row>
    <row r="459" customFormat="false" ht="15" hidden="false" customHeight="true" outlineLevel="0" collapsed="false">
      <c r="A459" s="0" t="n">
        <v>457</v>
      </c>
      <c r="B459" s="177" t="n">
        <f aca="false">Inputs!$C$38</f>
        <v>0</v>
      </c>
      <c r="C459" s="0" t="e">
        <f aca="true">MAX(0,B459*(1+(_xlfn.NORM.INV(RAND(),Inputs!$D$39,Inputs!$C$39)))-'Year Schedule'!$K$4+'Year Schedule'!$L$4)</f>
        <v>#VALUE!</v>
      </c>
      <c r="D459" s="0" t="e">
        <f aca="true">MAX(0,C459*(1+(_xlfn.NORM.INV(RAND(),Inputs!$D$39,Inputs!$C$39)))-'Year Schedule'!$K$5+'Year Schedule'!$L$5)</f>
        <v>#VALUE!</v>
      </c>
      <c r="E459" s="0" t="e">
        <f aca="true">MAX(0,D459*(1+(_xlfn.NORM.INV(RAND(),Inputs!$D$39,Inputs!$C$39)))-'Year Schedule'!$K$6+'Year Schedule'!$L$6)</f>
        <v>#VALUE!</v>
      </c>
      <c r="F459" s="0" t="e">
        <f aca="true">MAX(0,E459*(1+(_xlfn.NORM.INV(RAND(),Inputs!$D$39,Inputs!$C$39)))-'Year Schedule'!$K$7+'Year Schedule'!$L$7)</f>
        <v>#VALUE!</v>
      </c>
      <c r="G459" s="0" t="e">
        <f aca="true">MAX(0,F459*(1+(_xlfn.NORM.INV(RAND(),Inputs!$D$39,Inputs!$C$39)))-'Year Schedule'!$K$8+'Year Schedule'!$L$8)</f>
        <v>#VALUE!</v>
      </c>
      <c r="H459" s="0" t="e">
        <f aca="true">MAX(0,G459*(1+(_xlfn.NORM.INV(RAND(),Inputs!$D$39,Inputs!$C$39)))-'Year Schedule'!$K$9+'Year Schedule'!$L$9)</f>
        <v>#VALUE!</v>
      </c>
      <c r="I459" s="0" t="e">
        <f aca="true">MAX(0,H459*(1+(_xlfn.NORM.INV(RAND(),Inputs!$D$39,Inputs!$C$39)))-'Year Schedule'!$K$10+'Year Schedule'!$L$10)</f>
        <v>#VALUE!</v>
      </c>
      <c r="J459" s="0" t="e">
        <f aca="true">MAX(0,I459*(1+(_xlfn.NORM.INV(RAND(),Inputs!$D$39,Inputs!$C$39)))-'Year Schedule'!$K$11+'Year Schedule'!$L$11)</f>
        <v>#VALUE!</v>
      </c>
      <c r="K459" s="0" t="e">
        <f aca="true">MAX(0,J459*(1+(_xlfn.NORM.INV(RAND(),Inputs!$D$39,Inputs!$C$39)))-'Year Schedule'!$K$12+'Year Schedule'!$L$12)</f>
        <v>#VALUE!</v>
      </c>
      <c r="L459" s="0" t="e">
        <f aca="true">MAX(0,K459*(1+(_xlfn.NORM.INV(RAND(),Inputs!$D$39,Inputs!$C$39)))-'Year Schedule'!$K$13+'Year Schedule'!$L$13)</f>
        <v>#VALUE!</v>
      </c>
      <c r="M459" s="0" t="e">
        <f aca="true">MAX(0,L459*(1+(_xlfn.NORM.INV(RAND(),Inputs!$D$39,Inputs!$C$39)))-'Year Schedule'!$K$14+'Year Schedule'!$L$14)</f>
        <v>#VALUE!</v>
      </c>
      <c r="N459" s="0" t="e">
        <f aca="true">MAX(0,M459*(1+(_xlfn.NORM.INV(RAND(),Inputs!$D$39,Inputs!$C$39)))-'Year Schedule'!$K$15+'Year Schedule'!$L$15)</f>
        <v>#VALUE!</v>
      </c>
      <c r="O459" s="0" t="e">
        <f aca="true">MAX(0,N459*(1+(_xlfn.NORM.INV(RAND(),Inputs!$D$39,Inputs!$C$39)))-'Year Schedule'!$K$16+'Year Schedule'!$L$16)</f>
        <v>#VALUE!</v>
      </c>
      <c r="P459" s="0" t="e">
        <f aca="true">MAX(0,O459*(1+(_xlfn.NORM.INV(RAND(),Inputs!$D$39,Inputs!$C$39)))-'Year Schedule'!$K$17+'Year Schedule'!$L$17)</f>
        <v>#VALUE!</v>
      </c>
      <c r="Q459" s="0" t="e">
        <f aca="true">MAX(0,P459*(1+(_xlfn.NORM.INV(RAND(),Inputs!$D$39,Inputs!$C$39)))-'Year Schedule'!$K$18+'Year Schedule'!$L$18)</f>
        <v>#VALUE!</v>
      </c>
      <c r="R459" s="0" t="e">
        <f aca="true">MAX(0,Q459*(1+(_xlfn.NORM.INV(RAND(),Inputs!$D$39,Inputs!$C$39)))-'Year Schedule'!$K$19+'Year Schedule'!$L$19)</f>
        <v>#VALUE!</v>
      </c>
      <c r="S459" s="0" t="e">
        <f aca="true">MAX(0,R459*(1+(_xlfn.NORM.INV(RAND(),Inputs!$D$39,Inputs!$C$39)))-'Year Schedule'!$K$20+'Year Schedule'!$L$20)</f>
        <v>#VALUE!</v>
      </c>
      <c r="T459" s="0" t="e">
        <f aca="true">MAX(0,S459*(1+(_xlfn.NORM.INV(RAND(),Inputs!$D$39,Inputs!$C$39)))-'Year Schedule'!$K$21+'Year Schedule'!$L$21)</f>
        <v>#VALUE!</v>
      </c>
      <c r="U459" s="0" t="e">
        <f aca="true">MAX(0,T459*(1+(_xlfn.NORM.INV(RAND(),Inputs!$D$39,Inputs!$C$39)))-'Year Schedule'!$K$22+'Year Schedule'!$L$22)</f>
        <v>#VALUE!</v>
      </c>
      <c r="V459" s="0" t="e">
        <f aca="true">MAX(0,U459*(1+(_xlfn.NORM.INV(RAND(),Inputs!$D$39,Inputs!$C$39)))-'Year Schedule'!$K$23+'Year Schedule'!$L$23)</f>
        <v>#VALUE!</v>
      </c>
      <c r="W459" s="0" t="e">
        <f aca="true">MAX(0,V459*(1+(_xlfn.NORM.INV(RAND(),Inputs!$D$39,Inputs!$C$39)))-'Year Schedule'!$K$24+'Year Schedule'!$L$24)</f>
        <v>#VALUE!</v>
      </c>
      <c r="X459" s="0" t="e">
        <f aca="true">MAX(0,W459*(1+(_xlfn.NORM.INV(RAND(),Inputs!$D$39,Inputs!$C$39)))-'Year Schedule'!$K$25+'Year Schedule'!$L$25)</f>
        <v>#VALUE!</v>
      </c>
      <c r="Y459" s="0" t="e">
        <f aca="true">MAX(0,X459*(1+(_xlfn.NORM.INV(RAND(),Inputs!$D$39,Inputs!$C$39)))-'Year Schedule'!$K$26+'Year Schedule'!$L$26)</f>
        <v>#VALUE!</v>
      </c>
      <c r="Z459" s="0" t="e">
        <f aca="true">MAX(0,Y459*(1+(_xlfn.NORM.INV(RAND(),Inputs!$D$39,Inputs!$C$39)))-'Year Schedule'!$K$27+'Year Schedule'!$L$27)</f>
        <v>#VALUE!</v>
      </c>
      <c r="AA459" s="0" t="e">
        <f aca="true">MAX(0,Z459*(1+(_xlfn.NORM.INV(RAND(),Inputs!$D$39,Inputs!$C$39)))-'Year Schedule'!$K$28+'Year Schedule'!$L$28)</f>
        <v>#VALUE!</v>
      </c>
      <c r="AB459" s="0" t="e">
        <f aca="true">MAX(0,AA459*(1+(_xlfn.NORM.INV(RAND(),Inputs!$D$39,Inputs!$C$39)))-'Year Schedule'!$K$29+'Year Schedule'!$L$29)</f>
        <v>#VALUE!</v>
      </c>
      <c r="AC459" s="0" t="e">
        <f aca="true">MAX(0,AB459*(1+(_xlfn.NORM.INV(RAND(),Inputs!$D$39,Inputs!$C$39)))-'Year Schedule'!$K$30+'Year Schedule'!$L$30)</f>
        <v>#VALUE!</v>
      </c>
      <c r="AD459" s="0" t="e">
        <f aca="true">MAX(0,AC459*(1+(_xlfn.NORM.INV(RAND(),Inputs!$D$39,Inputs!$C$39)))-'Year Schedule'!$K$31+'Year Schedule'!$L$31)</f>
        <v>#VALUE!</v>
      </c>
      <c r="AE459" s="0" t="e">
        <f aca="true">MAX(0,AD459*(1+(_xlfn.NORM.INV(RAND(),Inputs!$D$39,Inputs!$C$39)))-'Year Schedule'!$K$32+'Year Schedule'!$L$32)</f>
        <v>#VALUE!</v>
      </c>
      <c r="AF459" s="0" t="e">
        <f aca="true">MAX(0,AE459*(1+(_xlfn.NORM.INV(RAND(),Inputs!$D$39,Inputs!$C$39)))-'Year Schedule'!$K$33+'Year Schedule'!$L$33)</f>
        <v>#VALUE!</v>
      </c>
      <c r="AG459" s="0" t="e">
        <f aca="true">MAX(0,AF459*(1+(_xlfn.NORM.INV(RAND(),Inputs!$D$39,Inputs!$C$39)))-'Year Schedule'!$K$34+'Year Schedule'!$L$34)</f>
        <v>#VALUE!</v>
      </c>
      <c r="AH459" s="0" t="e">
        <f aca="true">MAX(0,AG459*(1+(_xlfn.NORM.INV(RAND(),Inputs!$D$39,Inputs!$C$39)))-'Year Schedule'!$K$35+'Year Schedule'!$L$35)</f>
        <v>#VALUE!</v>
      </c>
      <c r="AI459" s="0" t="e">
        <f aca="true">MAX(0,AH459*(1+(_xlfn.NORM.INV(RAND(),Inputs!$D$39,Inputs!$C$39)))-'Year Schedule'!$K$36+'Year Schedule'!$L$36)</f>
        <v>#VALUE!</v>
      </c>
      <c r="AJ459" s="0" t="e">
        <f aca="true">MAX(0,AI459*(1+(_xlfn.NORM.INV(RAND(),Inputs!$D$39,Inputs!$C$39)))-'Year Schedule'!$K$37+'Year Schedule'!$L$37)</f>
        <v>#VALUE!</v>
      </c>
      <c r="AK459" s="0" t="e">
        <f aca="true">MAX(0,AJ459*(1+(_xlfn.NORM.INV(RAND(),Inputs!$D$39,Inputs!$C$39)))-'Year Schedule'!$K$38+'Year Schedule'!$L$38)</f>
        <v>#VALUE!</v>
      </c>
      <c r="AL459" s="0" t="e">
        <f aca="true">MAX(0,AK459*(1+(_xlfn.NORM.INV(RAND(),Inputs!$D$39,Inputs!$C$39)))-'Year Schedule'!$K$39+'Year Schedule'!$L$39)</f>
        <v>#VALUE!</v>
      </c>
      <c r="AM459" s="0" t="e">
        <f aca="true">MAX(0,AL459*(1+(_xlfn.NORM.INV(RAND(),Inputs!$D$39,Inputs!$C$39)))-'Year Schedule'!$K$40+'Year Schedule'!$L$40)</f>
        <v>#VALUE!</v>
      </c>
      <c r="AN459" s="0" t="e">
        <f aca="true">MAX(0,AM459*(1+(_xlfn.NORM.INV(RAND(),Inputs!$D$39,Inputs!$C$39)))-'Year Schedule'!$K$41+'Year Schedule'!$L$41)</f>
        <v>#VALUE!</v>
      </c>
      <c r="AO459" s="0" t="e">
        <f aca="true">MAX(0,AN459*(1+(_xlfn.NORM.INV(RAND(),Inputs!$D$39,Inputs!$C$39)))-'Year Schedule'!$K$42+'Year Schedule'!$L$42)</f>
        <v>#VALUE!</v>
      </c>
      <c r="AP459" s="0" t="e">
        <f aca="true">MAX(0,AO459*(1+(_xlfn.NORM.INV(RAND(),Inputs!$D$39,Inputs!$C$39)))-'Year Schedule'!$K$43+'Year Schedule'!$L$43)</f>
        <v>#VALUE!</v>
      </c>
      <c r="AQ459" s="0" t="e">
        <f aca="true">MAX(0,AP459*(1+(_xlfn.NORM.INV(RAND(),Inputs!$D$39,Inputs!$C$39)))-'Year Schedule'!$K$44+'Year Schedule'!$L$44)</f>
        <v>#VALUE!</v>
      </c>
      <c r="AR459" s="0" t="e">
        <f aca="true">MAX(0,AQ459*(1+(_xlfn.NORM.INV(RAND(),Inputs!$D$39,Inputs!$C$39)))-'Year Schedule'!$K$45+'Year Schedule'!$L$45)</f>
        <v>#VALUE!</v>
      </c>
      <c r="AS459" s="0" t="e">
        <f aca="true">MAX(0,AR459*(1+(_xlfn.NORM.INV(RAND(),Inputs!$D$39,Inputs!$C$39)))-'Year Schedule'!$K$46+'Year Schedule'!$L$46)</f>
        <v>#VALUE!</v>
      </c>
      <c r="AT459" s="0" t="e">
        <f aca="true">MAX(0,AS459*(1+(_xlfn.NORM.INV(RAND(),Inputs!$D$39,Inputs!$C$39)))-'Year Schedule'!$K$47+'Year Schedule'!$L$47)</f>
        <v>#VALUE!</v>
      </c>
      <c r="AU459" s="0" t="e">
        <f aca="true">MAX(0,AT459*(1+(_xlfn.NORM.INV(RAND(),Inputs!$D$39,Inputs!$C$39)))-'Year Schedule'!$K$48+'Year Schedule'!$L$48)</f>
        <v>#VALUE!</v>
      </c>
      <c r="AV459" s="0" t="e">
        <f aca="true">MAX(0,AU459*(1+(_xlfn.NORM.INV(RAND(),Inputs!$D$39,Inputs!$C$39)))-'Year Schedule'!$K$49+'Year Schedule'!$L$49)</f>
        <v>#VALUE!</v>
      </c>
      <c r="AW459" s="0" t="e">
        <f aca="true">MAX(0,AV459*(1+(_xlfn.NORM.INV(RAND(),Inputs!$D$39,Inputs!$C$39)))-'Year Schedule'!$K$50+'Year Schedule'!$L$50)</f>
        <v>#VALUE!</v>
      </c>
      <c r="AX459" s="0" t="e">
        <f aca="true">MAX(0,AW459*(1+(_xlfn.NORM.INV(RAND(),Inputs!$D$39,Inputs!$C$39)))-'Year Schedule'!$K$51+'Year Schedule'!$L$51)</f>
        <v>#VALUE!</v>
      </c>
      <c r="AY459" s="0" t="e">
        <f aca="true">MAX(0,AX459*(1+(_xlfn.NORM.INV(RAND(),Inputs!$D$39,Inputs!$C$39)))-'Year Schedule'!$K$52+'Year Schedule'!$L$52)</f>
        <v>#VALUE!</v>
      </c>
      <c r="AZ459" s="0" t="e">
        <f aca="true">MAX(0,AY459*(1+(_xlfn.NORM.INV(RAND(),Inputs!$D$39,Inputs!$C$39)))-'Year Schedule'!$K$53+'Year Schedule'!$L$53)</f>
        <v>#VALUE!</v>
      </c>
      <c r="BA459" s="0" t="e">
        <f aca="false">INDEX(C459:AZ459,1,Inputs!$C$6)</f>
        <v>#VALUE!</v>
      </c>
      <c r="BB459" s="0" t="n">
        <f aca="false">IFERROR(EXP(SUMPRODUCT(LN((C459:INDEX(C459:AZ459,1,Inputs!$C$6)+$C$1004:INDEX($C$1004:$AZ$1004,1,Inputs!$C$6))/B459:INDEX(B459:AY459,1,Inputs!$C$6)))/Inputs!$C$6)-1,-1)</f>
        <v>-1</v>
      </c>
    </row>
    <row r="460" customFormat="false" ht="15" hidden="false" customHeight="true" outlineLevel="0" collapsed="false">
      <c r="A460" s="0" t="n">
        <v>458</v>
      </c>
      <c r="B460" s="177" t="n">
        <f aca="false">Inputs!$C$38</f>
        <v>0</v>
      </c>
      <c r="C460" s="0" t="e">
        <f aca="true">MAX(0,B460*(1+(_xlfn.NORM.INV(RAND(),Inputs!$D$39,Inputs!$C$39)))-'Year Schedule'!$K$4+'Year Schedule'!$L$4)</f>
        <v>#VALUE!</v>
      </c>
      <c r="D460" s="0" t="e">
        <f aca="true">MAX(0,C460*(1+(_xlfn.NORM.INV(RAND(),Inputs!$D$39,Inputs!$C$39)))-'Year Schedule'!$K$5+'Year Schedule'!$L$5)</f>
        <v>#VALUE!</v>
      </c>
      <c r="E460" s="0" t="e">
        <f aca="true">MAX(0,D460*(1+(_xlfn.NORM.INV(RAND(),Inputs!$D$39,Inputs!$C$39)))-'Year Schedule'!$K$6+'Year Schedule'!$L$6)</f>
        <v>#VALUE!</v>
      </c>
      <c r="F460" s="0" t="e">
        <f aca="true">MAX(0,E460*(1+(_xlfn.NORM.INV(RAND(),Inputs!$D$39,Inputs!$C$39)))-'Year Schedule'!$K$7+'Year Schedule'!$L$7)</f>
        <v>#VALUE!</v>
      </c>
      <c r="G460" s="0" t="e">
        <f aca="true">MAX(0,F460*(1+(_xlfn.NORM.INV(RAND(),Inputs!$D$39,Inputs!$C$39)))-'Year Schedule'!$K$8+'Year Schedule'!$L$8)</f>
        <v>#VALUE!</v>
      </c>
      <c r="H460" s="0" t="e">
        <f aca="true">MAX(0,G460*(1+(_xlfn.NORM.INV(RAND(),Inputs!$D$39,Inputs!$C$39)))-'Year Schedule'!$K$9+'Year Schedule'!$L$9)</f>
        <v>#VALUE!</v>
      </c>
      <c r="I460" s="0" t="e">
        <f aca="true">MAX(0,H460*(1+(_xlfn.NORM.INV(RAND(),Inputs!$D$39,Inputs!$C$39)))-'Year Schedule'!$K$10+'Year Schedule'!$L$10)</f>
        <v>#VALUE!</v>
      </c>
      <c r="J460" s="0" t="e">
        <f aca="true">MAX(0,I460*(1+(_xlfn.NORM.INV(RAND(),Inputs!$D$39,Inputs!$C$39)))-'Year Schedule'!$K$11+'Year Schedule'!$L$11)</f>
        <v>#VALUE!</v>
      </c>
      <c r="K460" s="0" t="e">
        <f aca="true">MAX(0,J460*(1+(_xlfn.NORM.INV(RAND(),Inputs!$D$39,Inputs!$C$39)))-'Year Schedule'!$K$12+'Year Schedule'!$L$12)</f>
        <v>#VALUE!</v>
      </c>
      <c r="L460" s="0" t="e">
        <f aca="true">MAX(0,K460*(1+(_xlfn.NORM.INV(RAND(),Inputs!$D$39,Inputs!$C$39)))-'Year Schedule'!$K$13+'Year Schedule'!$L$13)</f>
        <v>#VALUE!</v>
      </c>
      <c r="M460" s="0" t="e">
        <f aca="true">MAX(0,L460*(1+(_xlfn.NORM.INV(RAND(),Inputs!$D$39,Inputs!$C$39)))-'Year Schedule'!$K$14+'Year Schedule'!$L$14)</f>
        <v>#VALUE!</v>
      </c>
      <c r="N460" s="0" t="e">
        <f aca="true">MAX(0,M460*(1+(_xlfn.NORM.INV(RAND(),Inputs!$D$39,Inputs!$C$39)))-'Year Schedule'!$K$15+'Year Schedule'!$L$15)</f>
        <v>#VALUE!</v>
      </c>
      <c r="O460" s="0" t="e">
        <f aca="true">MAX(0,N460*(1+(_xlfn.NORM.INV(RAND(),Inputs!$D$39,Inputs!$C$39)))-'Year Schedule'!$K$16+'Year Schedule'!$L$16)</f>
        <v>#VALUE!</v>
      </c>
      <c r="P460" s="0" t="e">
        <f aca="true">MAX(0,O460*(1+(_xlfn.NORM.INV(RAND(),Inputs!$D$39,Inputs!$C$39)))-'Year Schedule'!$K$17+'Year Schedule'!$L$17)</f>
        <v>#VALUE!</v>
      </c>
      <c r="Q460" s="0" t="e">
        <f aca="true">MAX(0,P460*(1+(_xlfn.NORM.INV(RAND(),Inputs!$D$39,Inputs!$C$39)))-'Year Schedule'!$K$18+'Year Schedule'!$L$18)</f>
        <v>#VALUE!</v>
      </c>
      <c r="R460" s="0" t="e">
        <f aca="true">MAX(0,Q460*(1+(_xlfn.NORM.INV(RAND(),Inputs!$D$39,Inputs!$C$39)))-'Year Schedule'!$K$19+'Year Schedule'!$L$19)</f>
        <v>#VALUE!</v>
      </c>
      <c r="S460" s="0" t="e">
        <f aca="true">MAX(0,R460*(1+(_xlfn.NORM.INV(RAND(),Inputs!$D$39,Inputs!$C$39)))-'Year Schedule'!$K$20+'Year Schedule'!$L$20)</f>
        <v>#VALUE!</v>
      </c>
      <c r="T460" s="0" t="e">
        <f aca="true">MAX(0,S460*(1+(_xlfn.NORM.INV(RAND(),Inputs!$D$39,Inputs!$C$39)))-'Year Schedule'!$K$21+'Year Schedule'!$L$21)</f>
        <v>#VALUE!</v>
      </c>
      <c r="U460" s="0" t="e">
        <f aca="true">MAX(0,T460*(1+(_xlfn.NORM.INV(RAND(),Inputs!$D$39,Inputs!$C$39)))-'Year Schedule'!$K$22+'Year Schedule'!$L$22)</f>
        <v>#VALUE!</v>
      </c>
      <c r="V460" s="0" t="e">
        <f aca="true">MAX(0,U460*(1+(_xlfn.NORM.INV(RAND(),Inputs!$D$39,Inputs!$C$39)))-'Year Schedule'!$K$23+'Year Schedule'!$L$23)</f>
        <v>#VALUE!</v>
      </c>
      <c r="W460" s="0" t="e">
        <f aca="true">MAX(0,V460*(1+(_xlfn.NORM.INV(RAND(),Inputs!$D$39,Inputs!$C$39)))-'Year Schedule'!$K$24+'Year Schedule'!$L$24)</f>
        <v>#VALUE!</v>
      </c>
      <c r="X460" s="0" t="e">
        <f aca="true">MAX(0,W460*(1+(_xlfn.NORM.INV(RAND(),Inputs!$D$39,Inputs!$C$39)))-'Year Schedule'!$K$25+'Year Schedule'!$L$25)</f>
        <v>#VALUE!</v>
      </c>
      <c r="Y460" s="0" t="e">
        <f aca="true">MAX(0,X460*(1+(_xlfn.NORM.INV(RAND(),Inputs!$D$39,Inputs!$C$39)))-'Year Schedule'!$K$26+'Year Schedule'!$L$26)</f>
        <v>#VALUE!</v>
      </c>
      <c r="Z460" s="0" t="e">
        <f aca="true">MAX(0,Y460*(1+(_xlfn.NORM.INV(RAND(),Inputs!$D$39,Inputs!$C$39)))-'Year Schedule'!$K$27+'Year Schedule'!$L$27)</f>
        <v>#VALUE!</v>
      </c>
      <c r="AA460" s="0" t="e">
        <f aca="true">MAX(0,Z460*(1+(_xlfn.NORM.INV(RAND(),Inputs!$D$39,Inputs!$C$39)))-'Year Schedule'!$K$28+'Year Schedule'!$L$28)</f>
        <v>#VALUE!</v>
      </c>
      <c r="AB460" s="0" t="e">
        <f aca="true">MAX(0,AA460*(1+(_xlfn.NORM.INV(RAND(),Inputs!$D$39,Inputs!$C$39)))-'Year Schedule'!$K$29+'Year Schedule'!$L$29)</f>
        <v>#VALUE!</v>
      </c>
      <c r="AC460" s="0" t="e">
        <f aca="true">MAX(0,AB460*(1+(_xlfn.NORM.INV(RAND(),Inputs!$D$39,Inputs!$C$39)))-'Year Schedule'!$K$30+'Year Schedule'!$L$30)</f>
        <v>#VALUE!</v>
      </c>
      <c r="AD460" s="0" t="e">
        <f aca="true">MAX(0,AC460*(1+(_xlfn.NORM.INV(RAND(),Inputs!$D$39,Inputs!$C$39)))-'Year Schedule'!$K$31+'Year Schedule'!$L$31)</f>
        <v>#VALUE!</v>
      </c>
      <c r="AE460" s="0" t="e">
        <f aca="true">MAX(0,AD460*(1+(_xlfn.NORM.INV(RAND(),Inputs!$D$39,Inputs!$C$39)))-'Year Schedule'!$K$32+'Year Schedule'!$L$32)</f>
        <v>#VALUE!</v>
      </c>
      <c r="AF460" s="0" t="e">
        <f aca="true">MAX(0,AE460*(1+(_xlfn.NORM.INV(RAND(),Inputs!$D$39,Inputs!$C$39)))-'Year Schedule'!$K$33+'Year Schedule'!$L$33)</f>
        <v>#VALUE!</v>
      </c>
      <c r="AG460" s="0" t="e">
        <f aca="true">MAX(0,AF460*(1+(_xlfn.NORM.INV(RAND(),Inputs!$D$39,Inputs!$C$39)))-'Year Schedule'!$K$34+'Year Schedule'!$L$34)</f>
        <v>#VALUE!</v>
      </c>
      <c r="AH460" s="0" t="e">
        <f aca="true">MAX(0,AG460*(1+(_xlfn.NORM.INV(RAND(),Inputs!$D$39,Inputs!$C$39)))-'Year Schedule'!$K$35+'Year Schedule'!$L$35)</f>
        <v>#VALUE!</v>
      </c>
      <c r="AI460" s="0" t="e">
        <f aca="true">MAX(0,AH460*(1+(_xlfn.NORM.INV(RAND(),Inputs!$D$39,Inputs!$C$39)))-'Year Schedule'!$K$36+'Year Schedule'!$L$36)</f>
        <v>#VALUE!</v>
      </c>
      <c r="AJ460" s="0" t="e">
        <f aca="true">MAX(0,AI460*(1+(_xlfn.NORM.INV(RAND(),Inputs!$D$39,Inputs!$C$39)))-'Year Schedule'!$K$37+'Year Schedule'!$L$37)</f>
        <v>#VALUE!</v>
      </c>
      <c r="AK460" s="0" t="e">
        <f aca="true">MAX(0,AJ460*(1+(_xlfn.NORM.INV(RAND(),Inputs!$D$39,Inputs!$C$39)))-'Year Schedule'!$K$38+'Year Schedule'!$L$38)</f>
        <v>#VALUE!</v>
      </c>
      <c r="AL460" s="0" t="e">
        <f aca="true">MAX(0,AK460*(1+(_xlfn.NORM.INV(RAND(),Inputs!$D$39,Inputs!$C$39)))-'Year Schedule'!$K$39+'Year Schedule'!$L$39)</f>
        <v>#VALUE!</v>
      </c>
      <c r="AM460" s="0" t="e">
        <f aca="true">MAX(0,AL460*(1+(_xlfn.NORM.INV(RAND(),Inputs!$D$39,Inputs!$C$39)))-'Year Schedule'!$K$40+'Year Schedule'!$L$40)</f>
        <v>#VALUE!</v>
      </c>
      <c r="AN460" s="0" t="e">
        <f aca="true">MAX(0,AM460*(1+(_xlfn.NORM.INV(RAND(),Inputs!$D$39,Inputs!$C$39)))-'Year Schedule'!$K$41+'Year Schedule'!$L$41)</f>
        <v>#VALUE!</v>
      </c>
      <c r="AO460" s="0" t="e">
        <f aca="true">MAX(0,AN460*(1+(_xlfn.NORM.INV(RAND(),Inputs!$D$39,Inputs!$C$39)))-'Year Schedule'!$K$42+'Year Schedule'!$L$42)</f>
        <v>#VALUE!</v>
      </c>
      <c r="AP460" s="0" t="e">
        <f aca="true">MAX(0,AO460*(1+(_xlfn.NORM.INV(RAND(),Inputs!$D$39,Inputs!$C$39)))-'Year Schedule'!$K$43+'Year Schedule'!$L$43)</f>
        <v>#VALUE!</v>
      </c>
      <c r="AQ460" s="0" t="e">
        <f aca="true">MAX(0,AP460*(1+(_xlfn.NORM.INV(RAND(),Inputs!$D$39,Inputs!$C$39)))-'Year Schedule'!$K$44+'Year Schedule'!$L$44)</f>
        <v>#VALUE!</v>
      </c>
      <c r="AR460" s="0" t="e">
        <f aca="true">MAX(0,AQ460*(1+(_xlfn.NORM.INV(RAND(),Inputs!$D$39,Inputs!$C$39)))-'Year Schedule'!$K$45+'Year Schedule'!$L$45)</f>
        <v>#VALUE!</v>
      </c>
      <c r="AS460" s="0" t="e">
        <f aca="true">MAX(0,AR460*(1+(_xlfn.NORM.INV(RAND(),Inputs!$D$39,Inputs!$C$39)))-'Year Schedule'!$K$46+'Year Schedule'!$L$46)</f>
        <v>#VALUE!</v>
      </c>
      <c r="AT460" s="0" t="e">
        <f aca="true">MAX(0,AS460*(1+(_xlfn.NORM.INV(RAND(),Inputs!$D$39,Inputs!$C$39)))-'Year Schedule'!$K$47+'Year Schedule'!$L$47)</f>
        <v>#VALUE!</v>
      </c>
      <c r="AU460" s="0" t="e">
        <f aca="true">MAX(0,AT460*(1+(_xlfn.NORM.INV(RAND(),Inputs!$D$39,Inputs!$C$39)))-'Year Schedule'!$K$48+'Year Schedule'!$L$48)</f>
        <v>#VALUE!</v>
      </c>
      <c r="AV460" s="0" t="e">
        <f aca="true">MAX(0,AU460*(1+(_xlfn.NORM.INV(RAND(),Inputs!$D$39,Inputs!$C$39)))-'Year Schedule'!$K$49+'Year Schedule'!$L$49)</f>
        <v>#VALUE!</v>
      </c>
      <c r="AW460" s="0" t="e">
        <f aca="true">MAX(0,AV460*(1+(_xlfn.NORM.INV(RAND(),Inputs!$D$39,Inputs!$C$39)))-'Year Schedule'!$K$50+'Year Schedule'!$L$50)</f>
        <v>#VALUE!</v>
      </c>
      <c r="AX460" s="0" t="e">
        <f aca="true">MAX(0,AW460*(1+(_xlfn.NORM.INV(RAND(),Inputs!$D$39,Inputs!$C$39)))-'Year Schedule'!$K$51+'Year Schedule'!$L$51)</f>
        <v>#VALUE!</v>
      </c>
      <c r="AY460" s="0" t="e">
        <f aca="true">MAX(0,AX460*(1+(_xlfn.NORM.INV(RAND(),Inputs!$D$39,Inputs!$C$39)))-'Year Schedule'!$K$52+'Year Schedule'!$L$52)</f>
        <v>#VALUE!</v>
      </c>
      <c r="AZ460" s="0" t="e">
        <f aca="true">MAX(0,AY460*(1+(_xlfn.NORM.INV(RAND(),Inputs!$D$39,Inputs!$C$39)))-'Year Schedule'!$K$53+'Year Schedule'!$L$53)</f>
        <v>#VALUE!</v>
      </c>
      <c r="BA460" s="0" t="e">
        <f aca="false">INDEX(C460:AZ460,1,Inputs!$C$6)</f>
        <v>#VALUE!</v>
      </c>
      <c r="BB460" s="0" t="n">
        <f aca="false">IFERROR(EXP(SUMPRODUCT(LN((C460:INDEX(C460:AZ460,1,Inputs!$C$6)+$C$1004:INDEX($C$1004:$AZ$1004,1,Inputs!$C$6))/B460:INDEX(B460:AY460,1,Inputs!$C$6)))/Inputs!$C$6)-1,-1)</f>
        <v>-1</v>
      </c>
    </row>
    <row r="461" customFormat="false" ht="15" hidden="false" customHeight="true" outlineLevel="0" collapsed="false">
      <c r="A461" s="0" t="n">
        <v>459</v>
      </c>
      <c r="B461" s="177" t="n">
        <f aca="false">Inputs!$C$38</f>
        <v>0</v>
      </c>
      <c r="C461" s="0" t="e">
        <f aca="true">MAX(0,B461*(1+(_xlfn.NORM.INV(RAND(),Inputs!$D$39,Inputs!$C$39)))-'Year Schedule'!$K$4+'Year Schedule'!$L$4)</f>
        <v>#VALUE!</v>
      </c>
      <c r="D461" s="0" t="e">
        <f aca="true">MAX(0,C461*(1+(_xlfn.NORM.INV(RAND(),Inputs!$D$39,Inputs!$C$39)))-'Year Schedule'!$K$5+'Year Schedule'!$L$5)</f>
        <v>#VALUE!</v>
      </c>
      <c r="E461" s="0" t="e">
        <f aca="true">MAX(0,D461*(1+(_xlfn.NORM.INV(RAND(),Inputs!$D$39,Inputs!$C$39)))-'Year Schedule'!$K$6+'Year Schedule'!$L$6)</f>
        <v>#VALUE!</v>
      </c>
      <c r="F461" s="0" t="e">
        <f aca="true">MAX(0,E461*(1+(_xlfn.NORM.INV(RAND(),Inputs!$D$39,Inputs!$C$39)))-'Year Schedule'!$K$7+'Year Schedule'!$L$7)</f>
        <v>#VALUE!</v>
      </c>
      <c r="G461" s="0" t="e">
        <f aca="true">MAX(0,F461*(1+(_xlfn.NORM.INV(RAND(),Inputs!$D$39,Inputs!$C$39)))-'Year Schedule'!$K$8+'Year Schedule'!$L$8)</f>
        <v>#VALUE!</v>
      </c>
      <c r="H461" s="0" t="e">
        <f aca="true">MAX(0,G461*(1+(_xlfn.NORM.INV(RAND(),Inputs!$D$39,Inputs!$C$39)))-'Year Schedule'!$K$9+'Year Schedule'!$L$9)</f>
        <v>#VALUE!</v>
      </c>
      <c r="I461" s="0" t="e">
        <f aca="true">MAX(0,H461*(1+(_xlfn.NORM.INV(RAND(),Inputs!$D$39,Inputs!$C$39)))-'Year Schedule'!$K$10+'Year Schedule'!$L$10)</f>
        <v>#VALUE!</v>
      </c>
      <c r="J461" s="0" t="e">
        <f aca="true">MAX(0,I461*(1+(_xlfn.NORM.INV(RAND(),Inputs!$D$39,Inputs!$C$39)))-'Year Schedule'!$K$11+'Year Schedule'!$L$11)</f>
        <v>#VALUE!</v>
      </c>
      <c r="K461" s="0" t="e">
        <f aca="true">MAX(0,J461*(1+(_xlfn.NORM.INV(RAND(),Inputs!$D$39,Inputs!$C$39)))-'Year Schedule'!$K$12+'Year Schedule'!$L$12)</f>
        <v>#VALUE!</v>
      </c>
      <c r="L461" s="0" t="e">
        <f aca="true">MAX(0,K461*(1+(_xlfn.NORM.INV(RAND(),Inputs!$D$39,Inputs!$C$39)))-'Year Schedule'!$K$13+'Year Schedule'!$L$13)</f>
        <v>#VALUE!</v>
      </c>
      <c r="M461" s="0" t="e">
        <f aca="true">MAX(0,L461*(1+(_xlfn.NORM.INV(RAND(),Inputs!$D$39,Inputs!$C$39)))-'Year Schedule'!$K$14+'Year Schedule'!$L$14)</f>
        <v>#VALUE!</v>
      </c>
      <c r="N461" s="0" t="e">
        <f aca="true">MAX(0,M461*(1+(_xlfn.NORM.INV(RAND(),Inputs!$D$39,Inputs!$C$39)))-'Year Schedule'!$K$15+'Year Schedule'!$L$15)</f>
        <v>#VALUE!</v>
      </c>
      <c r="O461" s="0" t="e">
        <f aca="true">MAX(0,N461*(1+(_xlfn.NORM.INV(RAND(),Inputs!$D$39,Inputs!$C$39)))-'Year Schedule'!$K$16+'Year Schedule'!$L$16)</f>
        <v>#VALUE!</v>
      </c>
      <c r="P461" s="0" t="e">
        <f aca="true">MAX(0,O461*(1+(_xlfn.NORM.INV(RAND(),Inputs!$D$39,Inputs!$C$39)))-'Year Schedule'!$K$17+'Year Schedule'!$L$17)</f>
        <v>#VALUE!</v>
      </c>
      <c r="Q461" s="0" t="e">
        <f aca="true">MAX(0,P461*(1+(_xlfn.NORM.INV(RAND(),Inputs!$D$39,Inputs!$C$39)))-'Year Schedule'!$K$18+'Year Schedule'!$L$18)</f>
        <v>#VALUE!</v>
      </c>
      <c r="R461" s="0" t="e">
        <f aca="true">MAX(0,Q461*(1+(_xlfn.NORM.INV(RAND(),Inputs!$D$39,Inputs!$C$39)))-'Year Schedule'!$K$19+'Year Schedule'!$L$19)</f>
        <v>#VALUE!</v>
      </c>
      <c r="S461" s="0" t="e">
        <f aca="true">MAX(0,R461*(1+(_xlfn.NORM.INV(RAND(),Inputs!$D$39,Inputs!$C$39)))-'Year Schedule'!$K$20+'Year Schedule'!$L$20)</f>
        <v>#VALUE!</v>
      </c>
      <c r="T461" s="0" t="e">
        <f aca="true">MAX(0,S461*(1+(_xlfn.NORM.INV(RAND(),Inputs!$D$39,Inputs!$C$39)))-'Year Schedule'!$K$21+'Year Schedule'!$L$21)</f>
        <v>#VALUE!</v>
      </c>
      <c r="U461" s="0" t="e">
        <f aca="true">MAX(0,T461*(1+(_xlfn.NORM.INV(RAND(),Inputs!$D$39,Inputs!$C$39)))-'Year Schedule'!$K$22+'Year Schedule'!$L$22)</f>
        <v>#VALUE!</v>
      </c>
      <c r="V461" s="0" t="e">
        <f aca="true">MAX(0,U461*(1+(_xlfn.NORM.INV(RAND(),Inputs!$D$39,Inputs!$C$39)))-'Year Schedule'!$K$23+'Year Schedule'!$L$23)</f>
        <v>#VALUE!</v>
      </c>
      <c r="W461" s="0" t="e">
        <f aca="true">MAX(0,V461*(1+(_xlfn.NORM.INV(RAND(),Inputs!$D$39,Inputs!$C$39)))-'Year Schedule'!$K$24+'Year Schedule'!$L$24)</f>
        <v>#VALUE!</v>
      </c>
      <c r="X461" s="0" t="e">
        <f aca="true">MAX(0,W461*(1+(_xlfn.NORM.INV(RAND(),Inputs!$D$39,Inputs!$C$39)))-'Year Schedule'!$K$25+'Year Schedule'!$L$25)</f>
        <v>#VALUE!</v>
      </c>
      <c r="Y461" s="0" t="e">
        <f aca="true">MAX(0,X461*(1+(_xlfn.NORM.INV(RAND(),Inputs!$D$39,Inputs!$C$39)))-'Year Schedule'!$K$26+'Year Schedule'!$L$26)</f>
        <v>#VALUE!</v>
      </c>
      <c r="Z461" s="0" t="e">
        <f aca="true">MAX(0,Y461*(1+(_xlfn.NORM.INV(RAND(),Inputs!$D$39,Inputs!$C$39)))-'Year Schedule'!$K$27+'Year Schedule'!$L$27)</f>
        <v>#VALUE!</v>
      </c>
      <c r="AA461" s="0" t="e">
        <f aca="true">MAX(0,Z461*(1+(_xlfn.NORM.INV(RAND(),Inputs!$D$39,Inputs!$C$39)))-'Year Schedule'!$K$28+'Year Schedule'!$L$28)</f>
        <v>#VALUE!</v>
      </c>
      <c r="AB461" s="0" t="e">
        <f aca="true">MAX(0,AA461*(1+(_xlfn.NORM.INV(RAND(),Inputs!$D$39,Inputs!$C$39)))-'Year Schedule'!$K$29+'Year Schedule'!$L$29)</f>
        <v>#VALUE!</v>
      </c>
      <c r="AC461" s="0" t="e">
        <f aca="true">MAX(0,AB461*(1+(_xlfn.NORM.INV(RAND(),Inputs!$D$39,Inputs!$C$39)))-'Year Schedule'!$K$30+'Year Schedule'!$L$30)</f>
        <v>#VALUE!</v>
      </c>
      <c r="AD461" s="0" t="e">
        <f aca="true">MAX(0,AC461*(1+(_xlfn.NORM.INV(RAND(),Inputs!$D$39,Inputs!$C$39)))-'Year Schedule'!$K$31+'Year Schedule'!$L$31)</f>
        <v>#VALUE!</v>
      </c>
      <c r="AE461" s="0" t="e">
        <f aca="true">MAX(0,AD461*(1+(_xlfn.NORM.INV(RAND(),Inputs!$D$39,Inputs!$C$39)))-'Year Schedule'!$K$32+'Year Schedule'!$L$32)</f>
        <v>#VALUE!</v>
      </c>
      <c r="AF461" s="0" t="e">
        <f aca="true">MAX(0,AE461*(1+(_xlfn.NORM.INV(RAND(),Inputs!$D$39,Inputs!$C$39)))-'Year Schedule'!$K$33+'Year Schedule'!$L$33)</f>
        <v>#VALUE!</v>
      </c>
      <c r="AG461" s="0" t="e">
        <f aca="true">MAX(0,AF461*(1+(_xlfn.NORM.INV(RAND(),Inputs!$D$39,Inputs!$C$39)))-'Year Schedule'!$K$34+'Year Schedule'!$L$34)</f>
        <v>#VALUE!</v>
      </c>
      <c r="AH461" s="0" t="e">
        <f aca="true">MAX(0,AG461*(1+(_xlfn.NORM.INV(RAND(),Inputs!$D$39,Inputs!$C$39)))-'Year Schedule'!$K$35+'Year Schedule'!$L$35)</f>
        <v>#VALUE!</v>
      </c>
      <c r="AI461" s="0" t="e">
        <f aca="true">MAX(0,AH461*(1+(_xlfn.NORM.INV(RAND(),Inputs!$D$39,Inputs!$C$39)))-'Year Schedule'!$K$36+'Year Schedule'!$L$36)</f>
        <v>#VALUE!</v>
      </c>
      <c r="AJ461" s="0" t="e">
        <f aca="true">MAX(0,AI461*(1+(_xlfn.NORM.INV(RAND(),Inputs!$D$39,Inputs!$C$39)))-'Year Schedule'!$K$37+'Year Schedule'!$L$37)</f>
        <v>#VALUE!</v>
      </c>
      <c r="AK461" s="0" t="e">
        <f aca="true">MAX(0,AJ461*(1+(_xlfn.NORM.INV(RAND(),Inputs!$D$39,Inputs!$C$39)))-'Year Schedule'!$K$38+'Year Schedule'!$L$38)</f>
        <v>#VALUE!</v>
      </c>
      <c r="AL461" s="0" t="e">
        <f aca="true">MAX(0,AK461*(1+(_xlfn.NORM.INV(RAND(),Inputs!$D$39,Inputs!$C$39)))-'Year Schedule'!$K$39+'Year Schedule'!$L$39)</f>
        <v>#VALUE!</v>
      </c>
      <c r="AM461" s="0" t="e">
        <f aca="true">MAX(0,AL461*(1+(_xlfn.NORM.INV(RAND(),Inputs!$D$39,Inputs!$C$39)))-'Year Schedule'!$K$40+'Year Schedule'!$L$40)</f>
        <v>#VALUE!</v>
      </c>
      <c r="AN461" s="0" t="e">
        <f aca="true">MAX(0,AM461*(1+(_xlfn.NORM.INV(RAND(),Inputs!$D$39,Inputs!$C$39)))-'Year Schedule'!$K$41+'Year Schedule'!$L$41)</f>
        <v>#VALUE!</v>
      </c>
      <c r="AO461" s="0" t="e">
        <f aca="true">MAX(0,AN461*(1+(_xlfn.NORM.INV(RAND(),Inputs!$D$39,Inputs!$C$39)))-'Year Schedule'!$K$42+'Year Schedule'!$L$42)</f>
        <v>#VALUE!</v>
      </c>
      <c r="AP461" s="0" t="e">
        <f aca="true">MAX(0,AO461*(1+(_xlfn.NORM.INV(RAND(),Inputs!$D$39,Inputs!$C$39)))-'Year Schedule'!$K$43+'Year Schedule'!$L$43)</f>
        <v>#VALUE!</v>
      </c>
      <c r="AQ461" s="0" t="e">
        <f aca="true">MAX(0,AP461*(1+(_xlfn.NORM.INV(RAND(),Inputs!$D$39,Inputs!$C$39)))-'Year Schedule'!$K$44+'Year Schedule'!$L$44)</f>
        <v>#VALUE!</v>
      </c>
      <c r="AR461" s="0" t="e">
        <f aca="true">MAX(0,AQ461*(1+(_xlfn.NORM.INV(RAND(),Inputs!$D$39,Inputs!$C$39)))-'Year Schedule'!$K$45+'Year Schedule'!$L$45)</f>
        <v>#VALUE!</v>
      </c>
      <c r="AS461" s="0" t="e">
        <f aca="true">MAX(0,AR461*(1+(_xlfn.NORM.INV(RAND(),Inputs!$D$39,Inputs!$C$39)))-'Year Schedule'!$K$46+'Year Schedule'!$L$46)</f>
        <v>#VALUE!</v>
      </c>
      <c r="AT461" s="0" t="e">
        <f aca="true">MAX(0,AS461*(1+(_xlfn.NORM.INV(RAND(),Inputs!$D$39,Inputs!$C$39)))-'Year Schedule'!$K$47+'Year Schedule'!$L$47)</f>
        <v>#VALUE!</v>
      </c>
      <c r="AU461" s="0" t="e">
        <f aca="true">MAX(0,AT461*(1+(_xlfn.NORM.INV(RAND(),Inputs!$D$39,Inputs!$C$39)))-'Year Schedule'!$K$48+'Year Schedule'!$L$48)</f>
        <v>#VALUE!</v>
      </c>
      <c r="AV461" s="0" t="e">
        <f aca="true">MAX(0,AU461*(1+(_xlfn.NORM.INV(RAND(),Inputs!$D$39,Inputs!$C$39)))-'Year Schedule'!$K$49+'Year Schedule'!$L$49)</f>
        <v>#VALUE!</v>
      </c>
      <c r="AW461" s="0" t="e">
        <f aca="true">MAX(0,AV461*(1+(_xlfn.NORM.INV(RAND(),Inputs!$D$39,Inputs!$C$39)))-'Year Schedule'!$K$50+'Year Schedule'!$L$50)</f>
        <v>#VALUE!</v>
      </c>
      <c r="AX461" s="0" t="e">
        <f aca="true">MAX(0,AW461*(1+(_xlfn.NORM.INV(RAND(),Inputs!$D$39,Inputs!$C$39)))-'Year Schedule'!$K$51+'Year Schedule'!$L$51)</f>
        <v>#VALUE!</v>
      </c>
      <c r="AY461" s="0" t="e">
        <f aca="true">MAX(0,AX461*(1+(_xlfn.NORM.INV(RAND(),Inputs!$D$39,Inputs!$C$39)))-'Year Schedule'!$K$52+'Year Schedule'!$L$52)</f>
        <v>#VALUE!</v>
      </c>
      <c r="AZ461" s="0" t="e">
        <f aca="true">MAX(0,AY461*(1+(_xlfn.NORM.INV(RAND(),Inputs!$D$39,Inputs!$C$39)))-'Year Schedule'!$K$53+'Year Schedule'!$L$53)</f>
        <v>#VALUE!</v>
      </c>
      <c r="BA461" s="0" t="e">
        <f aca="false">INDEX(C461:AZ461,1,Inputs!$C$6)</f>
        <v>#VALUE!</v>
      </c>
      <c r="BB461" s="0" t="n">
        <f aca="false">IFERROR(EXP(SUMPRODUCT(LN((C461:INDEX(C461:AZ461,1,Inputs!$C$6)+$C$1004:INDEX($C$1004:$AZ$1004,1,Inputs!$C$6))/B461:INDEX(B461:AY461,1,Inputs!$C$6)))/Inputs!$C$6)-1,-1)</f>
        <v>-1</v>
      </c>
    </row>
    <row r="462" customFormat="false" ht="15" hidden="false" customHeight="true" outlineLevel="0" collapsed="false">
      <c r="A462" s="0" t="n">
        <v>460</v>
      </c>
      <c r="B462" s="177" t="n">
        <f aca="false">Inputs!$C$38</f>
        <v>0</v>
      </c>
      <c r="C462" s="0" t="e">
        <f aca="true">MAX(0,B462*(1+(_xlfn.NORM.INV(RAND(),Inputs!$D$39,Inputs!$C$39)))-'Year Schedule'!$K$4+'Year Schedule'!$L$4)</f>
        <v>#VALUE!</v>
      </c>
      <c r="D462" s="0" t="e">
        <f aca="true">MAX(0,C462*(1+(_xlfn.NORM.INV(RAND(),Inputs!$D$39,Inputs!$C$39)))-'Year Schedule'!$K$5+'Year Schedule'!$L$5)</f>
        <v>#VALUE!</v>
      </c>
      <c r="E462" s="0" t="e">
        <f aca="true">MAX(0,D462*(1+(_xlfn.NORM.INV(RAND(),Inputs!$D$39,Inputs!$C$39)))-'Year Schedule'!$K$6+'Year Schedule'!$L$6)</f>
        <v>#VALUE!</v>
      </c>
      <c r="F462" s="0" t="e">
        <f aca="true">MAX(0,E462*(1+(_xlfn.NORM.INV(RAND(),Inputs!$D$39,Inputs!$C$39)))-'Year Schedule'!$K$7+'Year Schedule'!$L$7)</f>
        <v>#VALUE!</v>
      </c>
      <c r="G462" s="0" t="e">
        <f aca="true">MAX(0,F462*(1+(_xlfn.NORM.INV(RAND(),Inputs!$D$39,Inputs!$C$39)))-'Year Schedule'!$K$8+'Year Schedule'!$L$8)</f>
        <v>#VALUE!</v>
      </c>
      <c r="H462" s="0" t="e">
        <f aca="true">MAX(0,G462*(1+(_xlfn.NORM.INV(RAND(),Inputs!$D$39,Inputs!$C$39)))-'Year Schedule'!$K$9+'Year Schedule'!$L$9)</f>
        <v>#VALUE!</v>
      </c>
      <c r="I462" s="0" t="e">
        <f aca="true">MAX(0,H462*(1+(_xlfn.NORM.INV(RAND(),Inputs!$D$39,Inputs!$C$39)))-'Year Schedule'!$K$10+'Year Schedule'!$L$10)</f>
        <v>#VALUE!</v>
      </c>
      <c r="J462" s="0" t="e">
        <f aca="true">MAX(0,I462*(1+(_xlfn.NORM.INV(RAND(),Inputs!$D$39,Inputs!$C$39)))-'Year Schedule'!$K$11+'Year Schedule'!$L$11)</f>
        <v>#VALUE!</v>
      </c>
      <c r="K462" s="0" t="e">
        <f aca="true">MAX(0,J462*(1+(_xlfn.NORM.INV(RAND(),Inputs!$D$39,Inputs!$C$39)))-'Year Schedule'!$K$12+'Year Schedule'!$L$12)</f>
        <v>#VALUE!</v>
      </c>
      <c r="L462" s="0" t="e">
        <f aca="true">MAX(0,K462*(1+(_xlfn.NORM.INV(RAND(),Inputs!$D$39,Inputs!$C$39)))-'Year Schedule'!$K$13+'Year Schedule'!$L$13)</f>
        <v>#VALUE!</v>
      </c>
      <c r="M462" s="0" t="e">
        <f aca="true">MAX(0,L462*(1+(_xlfn.NORM.INV(RAND(),Inputs!$D$39,Inputs!$C$39)))-'Year Schedule'!$K$14+'Year Schedule'!$L$14)</f>
        <v>#VALUE!</v>
      </c>
      <c r="N462" s="0" t="e">
        <f aca="true">MAX(0,M462*(1+(_xlfn.NORM.INV(RAND(),Inputs!$D$39,Inputs!$C$39)))-'Year Schedule'!$K$15+'Year Schedule'!$L$15)</f>
        <v>#VALUE!</v>
      </c>
      <c r="O462" s="0" t="e">
        <f aca="true">MAX(0,N462*(1+(_xlfn.NORM.INV(RAND(),Inputs!$D$39,Inputs!$C$39)))-'Year Schedule'!$K$16+'Year Schedule'!$L$16)</f>
        <v>#VALUE!</v>
      </c>
      <c r="P462" s="0" t="e">
        <f aca="true">MAX(0,O462*(1+(_xlfn.NORM.INV(RAND(),Inputs!$D$39,Inputs!$C$39)))-'Year Schedule'!$K$17+'Year Schedule'!$L$17)</f>
        <v>#VALUE!</v>
      </c>
      <c r="Q462" s="0" t="e">
        <f aca="true">MAX(0,P462*(1+(_xlfn.NORM.INV(RAND(),Inputs!$D$39,Inputs!$C$39)))-'Year Schedule'!$K$18+'Year Schedule'!$L$18)</f>
        <v>#VALUE!</v>
      </c>
      <c r="R462" s="0" t="e">
        <f aca="true">MAX(0,Q462*(1+(_xlfn.NORM.INV(RAND(),Inputs!$D$39,Inputs!$C$39)))-'Year Schedule'!$K$19+'Year Schedule'!$L$19)</f>
        <v>#VALUE!</v>
      </c>
      <c r="S462" s="0" t="e">
        <f aca="true">MAX(0,R462*(1+(_xlfn.NORM.INV(RAND(),Inputs!$D$39,Inputs!$C$39)))-'Year Schedule'!$K$20+'Year Schedule'!$L$20)</f>
        <v>#VALUE!</v>
      </c>
      <c r="T462" s="0" t="e">
        <f aca="true">MAX(0,S462*(1+(_xlfn.NORM.INV(RAND(),Inputs!$D$39,Inputs!$C$39)))-'Year Schedule'!$K$21+'Year Schedule'!$L$21)</f>
        <v>#VALUE!</v>
      </c>
      <c r="U462" s="0" t="e">
        <f aca="true">MAX(0,T462*(1+(_xlfn.NORM.INV(RAND(),Inputs!$D$39,Inputs!$C$39)))-'Year Schedule'!$K$22+'Year Schedule'!$L$22)</f>
        <v>#VALUE!</v>
      </c>
      <c r="V462" s="0" t="e">
        <f aca="true">MAX(0,U462*(1+(_xlfn.NORM.INV(RAND(),Inputs!$D$39,Inputs!$C$39)))-'Year Schedule'!$K$23+'Year Schedule'!$L$23)</f>
        <v>#VALUE!</v>
      </c>
      <c r="W462" s="0" t="e">
        <f aca="true">MAX(0,V462*(1+(_xlfn.NORM.INV(RAND(),Inputs!$D$39,Inputs!$C$39)))-'Year Schedule'!$K$24+'Year Schedule'!$L$24)</f>
        <v>#VALUE!</v>
      </c>
      <c r="X462" s="0" t="e">
        <f aca="true">MAX(0,W462*(1+(_xlfn.NORM.INV(RAND(),Inputs!$D$39,Inputs!$C$39)))-'Year Schedule'!$K$25+'Year Schedule'!$L$25)</f>
        <v>#VALUE!</v>
      </c>
      <c r="Y462" s="0" t="e">
        <f aca="true">MAX(0,X462*(1+(_xlfn.NORM.INV(RAND(),Inputs!$D$39,Inputs!$C$39)))-'Year Schedule'!$K$26+'Year Schedule'!$L$26)</f>
        <v>#VALUE!</v>
      </c>
      <c r="Z462" s="0" t="e">
        <f aca="true">MAX(0,Y462*(1+(_xlfn.NORM.INV(RAND(),Inputs!$D$39,Inputs!$C$39)))-'Year Schedule'!$K$27+'Year Schedule'!$L$27)</f>
        <v>#VALUE!</v>
      </c>
      <c r="AA462" s="0" t="e">
        <f aca="true">MAX(0,Z462*(1+(_xlfn.NORM.INV(RAND(),Inputs!$D$39,Inputs!$C$39)))-'Year Schedule'!$K$28+'Year Schedule'!$L$28)</f>
        <v>#VALUE!</v>
      </c>
      <c r="AB462" s="0" t="e">
        <f aca="true">MAX(0,AA462*(1+(_xlfn.NORM.INV(RAND(),Inputs!$D$39,Inputs!$C$39)))-'Year Schedule'!$K$29+'Year Schedule'!$L$29)</f>
        <v>#VALUE!</v>
      </c>
      <c r="AC462" s="0" t="e">
        <f aca="true">MAX(0,AB462*(1+(_xlfn.NORM.INV(RAND(),Inputs!$D$39,Inputs!$C$39)))-'Year Schedule'!$K$30+'Year Schedule'!$L$30)</f>
        <v>#VALUE!</v>
      </c>
      <c r="AD462" s="0" t="e">
        <f aca="true">MAX(0,AC462*(1+(_xlfn.NORM.INV(RAND(),Inputs!$D$39,Inputs!$C$39)))-'Year Schedule'!$K$31+'Year Schedule'!$L$31)</f>
        <v>#VALUE!</v>
      </c>
      <c r="AE462" s="0" t="e">
        <f aca="true">MAX(0,AD462*(1+(_xlfn.NORM.INV(RAND(),Inputs!$D$39,Inputs!$C$39)))-'Year Schedule'!$K$32+'Year Schedule'!$L$32)</f>
        <v>#VALUE!</v>
      </c>
      <c r="AF462" s="0" t="e">
        <f aca="true">MAX(0,AE462*(1+(_xlfn.NORM.INV(RAND(),Inputs!$D$39,Inputs!$C$39)))-'Year Schedule'!$K$33+'Year Schedule'!$L$33)</f>
        <v>#VALUE!</v>
      </c>
      <c r="AG462" s="0" t="e">
        <f aca="true">MAX(0,AF462*(1+(_xlfn.NORM.INV(RAND(),Inputs!$D$39,Inputs!$C$39)))-'Year Schedule'!$K$34+'Year Schedule'!$L$34)</f>
        <v>#VALUE!</v>
      </c>
      <c r="AH462" s="0" t="e">
        <f aca="true">MAX(0,AG462*(1+(_xlfn.NORM.INV(RAND(),Inputs!$D$39,Inputs!$C$39)))-'Year Schedule'!$K$35+'Year Schedule'!$L$35)</f>
        <v>#VALUE!</v>
      </c>
      <c r="AI462" s="0" t="e">
        <f aca="true">MAX(0,AH462*(1+(_xlfn.NORM.INV(RAND(),Inputs!$D$39,Inputs!$C$39)))-'Year Schedule'!$K$36+'Year Schedule'!$L$36)</f>
        <v>#VALUE!</v>
      </c>
      <c r="AJ462" s="0" t="e">
        <f aca="true">MAX(0,AI462*(1+(_xlfn.NORM.INV(RAND(),Inputs!$D$39,Inputs!$C$39)))-'Year Schedule'!$K$37+'Year Schedule'!$L$37)</f>
        <v>#VALUE!</v>
      </c>
      <c r="AK462" s="0" t="e">
        <f aca="true">MAX(0,AJ462*(1+(_xlfn.NORM.INV(RAND(),Inputs!$D$39,Inputs!$C$39)))-'Year Schedule'!$K$38+'Year Schedule'!$L$38)</f>
        <v>#VALUE!</v>
      </c>
      <c r="AL462" s="0" t="e">
        <f aca="true">MAX(0,AK462*(1+(_xlfn.NORM.INV(RAND(),Inputs!$D$39,Inputs!$C$39)))-'Year Schedule'!$K$39+'Year Schedule'!$L$39)</f>
        <v>#VALUE!</v>
      </c>
      <c r="AM462" s="0" t="e">
        <f aca="true">MAX(0,AL462*(1+(_xlfn.NORM.INV(RAND(),Inputs!$D$39,Inputs!$C$39)))-'Year Schedule'!$K$40+'Year Schedule'!$L$40)</f>
        <v>#VALUE!</v>
      </c>
      <c r="AN462" s="0" t="e">
        <f aca="true">MAX(0,AM462*(1+(_xlfn.NORM.INV(RAND(),Inputs!$D$39,Inputs!$C$39)))-'Year Schedule'!$K$41+'Year Schedule'!$L$41)</f>
        <v>#VALUE!</v>
      </c>
      <c r="AO462" s="0" t="e">
        <f aca="true">MAX(0,AN462*(1+(_xlfn.NORM.INV(RAND(),Inputs!$D$39,Inputs!$C$39)))-'Year Schedule'!$K$42+'Year Schedule'!$L$42)</f>
        <v>#VALUE!</v>
      </c>
      <c r="AP462" s="0" t="e">
        <f aca="true">MAX(0,AO462*(1+(_xlfn.NORM.INV(RAND(),Inputs!$D$39,Inputs!$C$39)))-'Year Schedule'!$K$43+'Year Schedule'!$L$43)</f>
        <v>#VALUE!</v>
      </c>
      <c r="AQ462" s="0" t="e">
        <f aca="true">MAX(0,AP462*(1+(_xlfn.NORM.INV(RAND(),Inputs!$D$39,Inputs!$C$39)))-'Year Schedule'!$K$44+'Year Schedule'!$L$44)</f>
        <v>#VALUE!</v>
      </c>
      <c r="AR462" s="0" t="e">
        <f aca="true">MAX(0,AQ462*(1+(_xlfn.NORM.INV(RAND(),Inputs!$D$39,Inputs!$C$39)))-'Year Schedule'!$K$45+'Year Schedule'!$L$45)</f>
        <v>#VALUE!</v>
      </c>
      <c r="AS462" s="0" t="e">
        <f aca="true">MAX(0,AR462*(1+(_xlfn.NORM.INV(RAND(),Inputs!$D$39,Inputs!$C$39)))-'Year Schedule'!$K$46+'Year Schedule'!$L$46)</f>
        <v>#VALUE!</v>
      </c>
      <c r="AT462" s="0" t="e">
        <f aca="true">MAX(0,AS462*(1+(_xlfn.NORM.INV(RAND(),Inputs!$D$39,Inputs!$C$39)))-'Year Schedule'!$K$47+'Year Schedule'!$L$47)</f>
        <v>#VALUE!</v>
      </c>
      <c r="AU462" s="0" t="e">
        <f aca="true">MAX(0,AT462*(1+(_xlfn.NORM.INV(RAND(),Inputs!$D$39,Inputs!$C$39)))-'Year Schedule'!$K$48+'Year Schedule'!$L$48)</f>
        <v>#VALUE!</v>
      </c>
      <c r="AV462" s="0" t="e">
        <f aca="true">MAX(0,AU462*(1+(_xlfn.NORM.INV(RAND(),Inputs!$D$39,Inputs!$C$39)))-'Year Schedule'!$K$49+'Year Schedule'!$L$49)</f>
        <v>#VALUE!</v>
      </c>
      <c r="AW462" s="0" t="e">
        <f aca="true">MAX(0,AV462*(1+(_xlfn.NORM.INV(RAND(),Inputs!$D$39,Inputs!$C$39)))-'Year Schedule'!$K$50+'Year Schedule'!$L$50)</f>
        <v>#VALUE!</v>
      </c>
      <c r="AX462" s="0" t="e">
        <f aca="true">MAX(0,AW462*(1+(_xlfn.NORM.INV(RAND(),Inputs!$D$39,Inputs!$C$39)))-'Year Schedule'!$K$51+'Year Schedule'!$L$51)</f>
        <v>#VALUE!</v>
      </c>
      <c r="AY462" s="0" t="e">
        <f aca="true">MAX(0,AX462*(1+(_xlfn.NORM.INV(RAND(),Inputs!$D$39,Inputs!$C$39)))-'Year Schedule'!$K$52+'Year Schedule'!$L$52)</f>
        <v>#VALUE!</v>
      </c>
      <c r="AZ462" s="0" t="e">
        <f aca="true">MAX(0,AY462*(1+(_xlfn.NORM.INV(RAND(),Inputs!$D$39,Inputs!$C$39)))-'Year Schedule'!$K$53+'Year Schedule'!$L$53)</f>
        <v>#VALUE!</v>
      </c>
      <c r="BA462" s="0" t="e">
        <f aca="false">INDEX(C462:AZ462,1,Inputs!$C$6)</f>
        <v>#VALUE!</v>
      </c>
      <c r="BB462" s="0" t="n">
        <f aca="false">IFERROR(EXP(SUMPRODUCT(LN((C462:INDEX(C462:AZ462,1,Inputs!$C$6)+$C$1004:INDEX($C$1004:$AZ$1004,1,Inputs!$C$6))/B462:INDEX(B462:AY462,1,Inputs!$C$6)))/Inputs!$C$6)-1,-1)</f>
        <v>-1</v>
      </c>
    </row>
    <row r="463" customFormat="false" ht="15" hidden="false" customHeight="true" outlineLevel="0" collapsed="false">
      <c r="A463" s="0" t="n">
        <v>461</v>
      </c>
      <c r="B463" s="177" t="n">
        <f aca="false">Inputs!$C$38</f>
        <v>0</v>
      </c>
      <c r="C463" s="0" t="e">
        <f aca="true">MAX(0,B463*(1+(_xlfn.NORM.INV(RAND(),Inputs!$D$39,Inputs!$C$39)))-'Year Schedule'!$K$4+'Year Schedule'!$L$4)</f>
        <v>#VALUE!</v>
      </c>
      <c r="D463" s="0" t="e">
        <f aca="true">MAX(0,C463*(1+(_xlfn.NORM.INV(RAND(),Inputs!$D$39,Inputs!$C$39)))-'Year Schedule'!$K$5+'Year Schedule'!$L$5)</f>
        <v>#VALUE!</v>
      </c>
      <c r="E463" s="0" t="e">
        <f aca="true">MAX(0,D463*(1+(_xlfn.NORM.INV(RAND(),Inputs!$D$39,Inputs!$C$39)))-'Year Schedule'!$K$6+'Year Schedule'!$L$6)</f>
        <v>#VALUE!</v>
      </c>
      <c r="F463" s="0" t="e">
        <f aca="true">MAX(0,E463*(1+(_xlfn.NORM.INV(RAND(),Inputs!$D$39,Inputs!$C$39)))-'Year Schedule'!$K$7+'Year Schedule'!$L$7)</f>
        <v>#VALUE!</v>
      </c>
      <c r="G463" s="0" t="e">
        <f aca="true">MAX(0,F463*(1+(_xlfn.NORM.INV(RAND(),Inputs!$D$39,Inputs!$C$39)))-'Year Schedule'!$K$8+'Year Schedule'!$L$8)</f>
        <v>#VALUE!</v>
      </c>
      <c r="H463" s="0" t="e">
        <f aca="true">MAX(0,G463*(1+(_xlfn.NORM.INV(RAND(),Inputs!$D$39,Inputs!$C$39)))-'Year Schedule'!$K$9+'Year Schedule'!$L$9)</f>
        <v>#VALUE!</v>
      </c>
      <c r="I463" s="0" t="e">
        <f aca="true">MAX(0,H463*(1+(_xlfn.NORM.INV(RAND(),Inputs!$D$39,Inputs!$C$39)))-'Year Schedule'!$K$10+'Year Schedule'!$L$10)</f>
        <v>#VALUE!</v>
      </c>
      <c r="J463" s="0" t="e">
        <f aca="true">MAX(0,I463*(1+(_xlfn.NORM.INV(RAND(),Inputs!$D$39,Inputs!$C$39)))-'Year Schedule'!$K$11+'Year Schedule'!$L$11)</f>
        <v>#VALUE!</v>
      </c>
      <c r="K463" s="0" t="e">
        <f aca="true">MAX(0,J463*(1+(_xlfn.NORM.INV(RAND(),Inputs!$D$39,Inputs!$C$39)))-'Year Schedule'!$K$12+'Year Schedule'!$L$12)</f>
        <v>#VALUE!</v>
      </c>
      <c r="L463" s="0" t="e">
        <f aca="true">MAX(0,K463*(1+(_xlfn.NORM.INV(RAND(),Inputs!$D$39,Inputs!$C$39)))-'Year Schedule'!$K$13+'Year Schedule'!$L$13)</f>
        <v>#VALUE!</v>
      </c>
      <c r="M463" s="0" t="e">
        <f aca="true">MAX(0,L463*(1+(_xlfn.NORM.INV(RAND(),Inputs!$D$39,Inputs!$C$39)))-'Year Schedule'!$K$14+'Year Schedule'!$L$14)</f>
        <v>#VALUE!</v>
      </c>
      <c r="N463" s="0" t="e">
        <f aca="true">MAX(0,M463*(1+(_xlfn.NORM.INV(RAND(),Inputs!$D$39,Inputs!$C$39)))-'Year Schedule'!$K$15+'Year Schedule'!$L$15)</f>
        <v>#VALUE!</v>
      </c>
      <c r="O463" s="0" t="e">
        <f aca="true">MAX(0,N463*(1+(_xlfn.NORM.INV(RAND(),Inputs!$D$39,Inputs!$C$39)))-'Year Schedule'!$K$16+'Year Schedule'!$L$16)</f>
        <v>#VALUE!</v>
      </c>
      <c r="P463" s="0" t="e">
        <f aca="true">MAX(0,O463*(1+(_xlfn.NORM.INV(RAND(),Inputs!$D$39,Inputs!$C$39)))-'Year Schedule'!$K$17+'Year Schedule'!$L$17)</f>
        <v>#VALUE!</v>
      </c>
      <c r="Q463" s="0" t="e">
        <f aca="true">MAX(0,P463*(1+(_xlfn.NORM.INV(RAND(),Inputs!$D$39,Inputs!$C$39)))-'Year Schedule'!$K$18+'Year Schedule'!$L$18)</f>
        <v>#VALUE!</v>
      </c>
      <c r="R463" s="0" t="e">
        <f aca="true">MAX(0,Q463*(1+(_xlfn.NORM.INV(RAND(),Inputs!$D$39,Inputs!$C$39)))-'Year Schedule'!$K$19+'Year Schedule'!$L$19)</f>
        <v>#VALUE!</v>
      </c>
      <c r="S463" s="0" t="e">
        <f aca="true">MAX(0,R463*(1+(_xlfn.NORM.INV(RAND(),Inputs!$D$39,Inputs!$C$39)))-'Year Schedule'!$K$20+'Year Schedule'!$L$20)</f>
        <v>#VALUE!</v>
      </c>
      <c r="T463" s="0" t="e">
        <f aca="true">MAX(0,S463*(1+(_xlfn.NORM.INV(RAND(),Inputs!$D$39,Inputs!$C$39)))-'Year Schedule'!$K$21+'Year Schedule'!$L$21)</f>
        <v>#VALUE!</v>
      </c>
      <c r="U463" s="0" t="e">
        <f aca="true">MAX(0,T463*(1+(_xlfn.NORM.INV(RAND(),Inputs!$D$39,Inputs!$C$39)))-'Year Schedule'!$K$22+'Year Schedule'!$L$22)</f>
        <v>#VALUE!</v>
      </c>
      <c r="V463" s="0" t="e">
        <f aca="true">MAX(0,U463*(1+(_xlfn.NORM.INV(RAND(),Inputs!$D$39,Inputs!$C$39)))-'Year Schedule'!$K$23+'Year Schedule'!$L$23)</f>
        <v>#VALUE!</v>
      </c>
      <c r="W463" s="0" t="e">
        <f aca="true">MAX(0,V463*(1+(_xlfn.NORM.INV(RAND(),Inputs!$D$39,Inputs!$C$39)))-'Year Schedule'!$K$24+'Year Schedule'!$L$24)</f>
        <v>#VALUE!</v>
      </c>
      <c r="X463" s="0" t="e">
        <f aca="true">MAX(0,W463*(1+(_xlfn.NORM.INV(RAND(),Inputs!$D$39,Inputs!$C$39)))-'Year Schedule'!$K$25+'Year Schedule'!$L$25)</f>
        <v>#VALUE!</v>
      </c>
      <c r="Y463" s="0" t="e">
        <f aca="true">MAX(0,X463*(1+(_xlfn.NORM.INV(RAND(),Inputs!$D$39,Inputs!$C$39)))-'Year Schedule'!$K$26+'Year Schedule'!$L$26)</f>
        <v>#VALUE!</v>
      </c>
      <c r="Z463" s="0" t="e">
        <f aca="true">MAX(0,Y463*(1+(_xlfn.NORM.INV(RAND(),Inputs!$D$39,Inputs!$C$39)))-'Year Schedule'!$K$27+'Year Schedule'!$L$27)</f>
        <v>#VALUE!</v>
      </c>
      <c r="AA463" s="0" t="e">
        <f aca="true">MAX(0,Z463*(1+(_xlfn.NORM.INV(RAND(),Inputs!$D$39,Inputs!$C$39)))-'Year Schedule'!$K$28+'Year Schedule'!$L$28)</f>
        <v>#VALUE!</v>
      </c>
      <c r="AB463" s="0" t="e">
        <f aca="true">MAX(0,AA463*(1+(_xlfn.NORM.INV(RAND(),Inputs!$D$39,Inputs!$C$39)))-'Year Schedule'!$K$29+'Year Schedule'!$L$29)</f>
        <v>#VALUE!</v>
      </c>
      <c r="AC463" s="0" t="e">
        <f aca="true">MAX(0,AB463*(1+(_xlfn.NORM.INV(RAND(),Inputs!$D$39,Inputs!$C$39)))-'Year Schedule'!$K$30+'Year Schedule'!$L$30)</f>
        <v>#VALUE!</v>
      </c>
      <c r="AD463" s="0" t="e">
        <f aca="true">MAX(0,AC463*(1+(_xlfn.NORM.INV(RAND(),Inputs!$D$39,Inputs!$C$39)))-'Year Schedule'!$K$31+'Year Schedule'!$L$31)</f>
        <v>#VALUE!</v>
      </c>
      <c r="AE463" s="0" t="e">
        <f aca="true">MAX(0,AD463*(1+(_xlfn.NORM.INV(RAND(),Inputs!$D$39,Inputs!$C$39)))-'Year Schedule'!$K$32+'Year Schedule'!$L$32)</f>
        <v>#VALUE!</v>
      </c>
      <c r="AF463" s="0" t="e">
        <f aca="true">MAX(0,AE463*(1+(_xlfn.NORM.INV(RAND(),Inputs!$D$39,Inputs!$C$39)))-'Year Schedule'!$K$33+'Year Schedule'!$L$33)</f>
        <v>#VALUE!</v>
      </c>
      <c r="AG463" s="0" t="e">
        <f aca="true">MAX(0,AF463*(1+(_xlfn.NORM.INV(RAND(),Inputs!$D$39,Inputs!$C$39)))-'Year Schedule'!$K$34+'Year Schedule'!$L$34)</f>
        <v>#VALUE!</v>
      </c>
      <c r="AH463" s="0" t="e">
        <f aca="true">MAX(0,AG463*(1+(_xlfn.NORM.INV(RAND(),Inputs!$D$39,Inputs!$C$39)))-'Year Schedule'!$K$35+'Year Schedule'!$L$35)</f>
        <v>#VALUE!</v>
      </c>
      <c r="AI463" s="0" t="e">
        <f aca="true">MAX(0,AH463*(1+(_xlfn.NORM.INV(RAND(),Inputs!$D$39,Inputs!$C$39)))-'Year Schedule'!$K$36+'Year Schedule'!$L$36)</f>
        <v>#VALUE!</v>
      </c>
      <c r="AJ463" s="0" t="e">
        <f aca="true">MAX(0,AI463*(1+(_xlfn.NORM.INV(RAND(),Inputs!$D$39,Inputs!$C$39)))-'Year Schedule'!$K$37+'Year Schedule'!$L$37)</f>
        <v>#VALUE!</v>
      </c>
      <c r="AK463" s="0" t="e">
        <f aca="true">MAX(0,AJ463*(1+(_xlfn.NORM.INV(RAND(),Inputs!$D$39,Inputs!$C$39)))-'Year Schedule'!$K$38+'Year Schedule'!$L$38)</f>
        <v>#VALUE!</v>
      </c>
      <c r="AL463" s="0" t="e">
        <f aca="true">MAX(0,AK463*(1+(_xlfn.NORM.INV(RAND(),Inputs!$D$39,Inputs!$C$39)))-'Year Schedule'!$K$39+'Year Schedule'!$L$39)</f>
        <v>#VALUE!</v>
      </c>
      <c r="AM463" s="0" t="e">
        <f aca="true">MAX(0,AL463*(1+(_xlfn.NORM.INV(RAND(),Inputs!$D$39,Inputs!$C$39)))-'Year Schedule'!$K$40+'Year Schedule'!$L$40)</f>
        <v>#VALUE!</v>
      </c>
      <c r="AN463" s="0" t="e">
        <f aca="true">MAX(0,AM463*(1+(_xlfn.NORM.INV(RAND(),Inputs!$D$39,Inputs!$C$39)))-'Year Schedule'!$K$41+'Year Schedule'!$L$41)</f>
        <v>#VALUE!</v>
      </c>
      <c r="AO463" s="0" t="e">
        <f aca="true">MAX(0,AN463*(1+(_xlfn.NORM.INV(RAND(),Inputs!$D$39,Inputs!$C$39)))-'Year Schedule'!$K$42+'Year Schedule'!$L$42)</f>
        <v>#VALUE!</v>
      </c>
      <c r="AP463" s="0" t="e">
        <f aca="true">MAX(0,AO463*(1+(_xlfn.NORM.INV(RAND(),Inputs!$D$39,Inputs!$C$39)))-'Year Schedule'!$K$43+'Year Schedule'!$L$43)</f>
        <v>#VALUE!</v>
      </c>
      <c r="AQ463" s="0" t="e">
        <f aca="true">MAX(0,AP463*(1+(_xlfn.NORM.INV(RAND(),Inputs!$D$39,Inputs!$C$39)))-'Year Schedule'!$K$44+'Year Schedule'!$L$44)</f>
        <v>#VALUE!</v>
      </c>
      <c r="AR463" s="0" t="e">
        <f aca="true">MAX(0,AQ463*(1+(_xlfn.NORM.INV(RAND(),Inputs!$D$39,Inputs!$C$39)))-'Year Schedule'!$K$45+'Year Schedule'!$L$45)</f>
        <v>#VALUE!</v>
      </c>
      <c r="AS463" s="0" t="e">
        <f aca="true">MAX(0,AR463*(1+(_xlfn.NORM.INV(RAND(),Inputs!$D$39,Inputs!$C$39)))-'Year Schedule'!$K$46+'Year Schedule'!$L$46)</f>
        <v>#VALUE!</v>
      </c>
      <c r="AT463" s="0" t="e">
        <f aca="true">MAX(0,AS463*(1+(_xlfn.NORM.INV(RAND(),Inputs!$D$39,Inputs!$C$39)))-'Year Schedule'!$K$47+'Year Schedule'!$L$47)</f>
        <v>#VALUE!</v>
      </c>
      <c r="AU463" s="0" t="e">
        <f aca="true">MAX(0,AT463*(1+(_xlfn.NORM.INV(RAND(),Inputs!$D$39,Inputs!$C$39)))-'Year Schedule'!$K$48+'Year Schedule'!$L$48)</f>
        <v>#VALUE!</v>
      </c>
      <c r="AV463" s="0" t="e">
        <f aca="true">MAX(0,AU463*(1+(_xlfn.NORM.INV(RAND(),Inputs!$D$39,Inputs!$C$39)))-'Year Schedule'!$K$49+'Year Schedule'!$L$49)</f>
        <v>#VALUE!</v>
      </c>
      <c r="AW463" s="0" t="e">
        <f aca="true">MAX(0,AV463*(1+(_xlfn.NORM.INV(RAND(),Inputs!$D$39,Inputs!$C$39)))-'Year Schedule'!$K$50+'Year Schedule'!$L$50)</f>
        <v>#VALUE!</v>
      </c>
      <c r="AX463" s="0" t="e">
        <f aca="true">MAX(0,AW463*(1+(_xlfn.NORM.INV(RAND(),Inputs!$D$39,Inputs!$C$39)))-'Year Schedule'!$K$51+'Year Schedule'!$L$51)</f>
        <v>#VALUE!</v>
      </c>
      <c r="AY463" s="0" t="e">
        <f aca="true">MAX(0,AX463*(1+(_xlfn.NORM.INV(RAND(),Inputs!$D$39,Inputs!$C$39)))-'Year Schedule'!$K$52+'Year Schedule'!$L$52)</f>
        <v>#VALUE!</v>
      </c>
      <c r="AZ463" s="0" t="e">
        <f aca="true">MAX(0,AY463*(1+(_xlfn.NORM.INV(RAND(),Inputs!$D$39,Inputs!$C$39)))-'Year Schedule'!$K$53+'Year Schedule'!$L$53)</f>
        <v>#VALUE!</v>
      </c>
      <c r="BA463" s="0" t="e">
        <f aca="false">INDEX(C463:AZ463,1,Inputs!$C$6)</f>
        <v>#VALUE!</v>
      </c>
      <c r="BB463" s="0" t="n">
        <f aca="false">IFERROR(EXP(SUMPRODUCT(LN((C463:INDEX(C463:AZ463,1,Inputs!$C$6)+$C$1004:INDEX($C$1004:$AZ$1004,1,Inputs!$C$6))/B463:INDEX(B463:AY463,1,Inputs!$C$6)))/Inputs!$C$6)-1,-1)</f>
        <v>-1</v>
      </c>
    </row>
    <row r="464" customFormat="false" ht="15" hidden="false" customHeight="true" outlineLevel="0" collapsed="false">
      <c r="A464" s="0" t="n">
        <v>462</v>
      </c>
      <c r="B464" s="177" t="n">
        <f aca="false">Inputs!$C$38</f>
        <v>0</v>
      </c>
      <c r="C464" s="0" t="e">
        <f aca="true">MAX(0,B464*(1+(_xlfn.NORM.INV(RAND(),Inputs!$D$39,Inputs!$C$39)))-'Year Schedule'!$K$4+'Year Schedule'!$L$4)</f>
        <v>#VALUE!</v>
      </c>
      <c r="D464" s="0" t="e">
        <f aca="true">MAX(0,C464*(1+(_xlfn.NORM.INV(RAND(),Inputs!$D$39,Inputs!$C$39)))-'Year Schedule'!$K$5+'Year Schedule'!$L$5)</f>
        <v>#VALUE!</v>
      </c>
      <c r="E464" s="0" t="e">
        <f aca="true">MAX(0,D464*(1+(_xlfn.NORM.INV(RAND(),Inputs!$D$39,Inputs!$C$39)))-'Year Schedule'!$K$6+'Year Schedule'!$L$6)</f>
        <v>#VALUE!</v>
      </c>
      <c r="F464" s="0" t="e">
        <f aca="true">MAX(0,E464*(1+(_xlfn.NORM.INV(RAND(),Inputs!$D$39,Inputs!$C$39)))-'Year Schedule'!$K$7+'Year Schedule'!$L$7)</f>
        <v>#VALUE!</v>
      </c>
      <c r="G464" s="0" t="e">
        <f aca="true">MAX(0,F464*(1+(_xlfn.NORM.INV(RAND(),Inputs!$D$39,Inputs!$C$39)))-'Year Schedule'!$K$8+'Year Schedule'!$L$8)</f>
        <v>#VALUE!</v>
      </c>
      <c r="H464" s="0" t="e">
        <f aca="true">MAX(0,G464*(1+(_xlfn.NORM.INV(RAND(),Inputs!$D$39,Inputs!$C$39)))-'Year Schedule'!$K$9+'Year Schedule'!$L$9)</f>
        <v>#VALUE!</v>
      </c>
      <c r="I464" s="0" t="e">
        <f aca="true">MAX(0,H464*(1+(_xlfn.NORM.INV(RAND(),Inputs!$D$39,Inputs!$C$39)))-'Year Schedule'!$K$10+'Year Schedule'!$L$10)</f>
        <v>#VALUE!</v>
      </c>
      <c r="J464" s="0" t="e">
        <f aca="true">MAX(0,I464*(1+(_xlfn.NORM.INV(RAND(),Inputs!$D$39,Inputs!$C$39)))-'Year Schedule'!$K$11+'Year Schedule'!$L$11)</f>
        <v>#VALUE!</v>
      </c>
      <c r="K464" s="0" t="e">
        <f aca="true">MAX(0,J464*(1+(_xlfn.NORM.INV(RAND(),Inputs!$D$39,Inputs!$C$39)))-'Year Schedule'!$K$12+'Year Schedule'!$L$12)</f>
        <v>#VALUE!</v>
      </c>
      <c r="L464" s="0" t="e">
        <f aca="true">MAX(0,K464*(1+(_xlfn.NORM.INV(RAND(),Inputs!$D$39,Inputs!$C$39)))-'Year Schedule'!$K$13+'Year Schedule'!$L$13)</f>
        <v>#VALUE!</v>
      </c>
      <c r="M464" s="0" t="e">
        <f aca="true">MAX(0,L464*(1+(_xlfn.NORM.INV(RAND(),Inputs!$D$39,Inputs!$C$39)))-'Year Schedule'!$K$14+'Year Schedule'!$L$14)</f>
        <v>#VALUE!</v>
      </c>
      <c r="N464" s="0" t="e">
        <f aca="true">MAX(0,M464*(1+(_xlfn.NORM.INV(RAND(),Inputs!$D$39,Inputs!$C$39)))-'Year Schedule'!$K$15+'Year Schedule'!$L$15)</f>
        <v>#VALUE!</v>
      </c>
      <c r="O464" s="0" t="e">
        <f aca="true">MAX(0,N464*(1+(_xlfn.NORM.INV(RAND(),Inputs!$D$39,Inputs!$C$39)))-'Year Schedule'!$K$16+'Year Schedule'!$L$16)</f>
        <v>#VALUE!</v>
      </c>
      <c r="P464" s="0" t="e">
        <f aca="true">MAX(0,O464*(1+(_xlfn.NORM.INV(RAND(),Inputs!$D$39,Inputs!$C$39)))-'Year Schedule'!$K$17+'Year Schedule'!$L$17)</f>
        <v>#VALUE!</v>
      </c>
      <c r="Q464" s="0" t="e">
        <f aca="true">MAX(0,P464*(1+(_xlfn.NORM.INV(RAND(),Inputs!$D$39,Inputs!$C$39)))-'Year Schedule'!$K$18+'Year Schedule'!$L$18)</f>
        <v>#VALUE!</v>
      </c>
      <c r="R464" s="0" t="e">
        <f aca="true">MAX(0,Q464*(1+(_xlfn.NORM.INV(RAND(),Inputs!$D$39,Inputs!$C$39)))-'Year Schedule'!$K$19+'Year Schedule'!$L$19)</f>
        <v>#VALUE!</v>
      </c>
      <c r="S464" s="0" t="e">
        <f aca="true">MAX(0,R464*(1+(_xlfn.NORM.INV(RAND(),Inputs!$D$39,Inputs!$C$39)))-'Year Schedule'!$K$20+'Year Schedule'!$L$20)</f>
        <v>#VALUE!</v>
      </c>
      <c r="T464" s="0" t="e">
        <f aca="true">MAX(0,S464*(1+(_xlfn.NORM.INV(RAND(),Inputs!$D$39,Inputs!$C$39)))-'Year Schedule'!$K$21+'Year Schedule'!$L$21)</f>
        <v>#VALUE!</v>
      </c>
      <c r="U464" s="0" t="e">
        <f aca="true">MAX(0,T464*(1+(_xlfn.NORM.INV(RAND(),Inputs!$D$39,Inputs!$C$39)))-'Year Schedule'!$K$22+'Year Schedule'!$L$22)</f>
        <v>#VALUE!</v>
      </c>
      <c r="V464" s="0" t="e">
        <f aca="true">MAX(0,U464*(1+(_xlfn.NORM.INV(RAND(),Inputs!$D$39,Inputs!$C$39)))-'Year Schedule'!$K$23+'Year Schedule'!$L$23)</f>
        <v>#VALUE!</v>
      </c>
      <c r="W464" s="0" t="e">
        <f aca="true">MAX(0,V464*(1+(_xlfn.NORM.INV(RAND(),Inputs!$D$39,Inputs!$C$39)))-'Year Schedule'!$K$24+'Year Schedule'!$L$24)</f>
        <v>#VALUE!</v>
      </c>
      <c r="X464" s="0" t="e">
        <f aca="true">MAX(0,W464*(1+(_xlfn.NORM.INV(RAND(),Inputs!$D$39,Inputs!$C$39)))-'Year Schedule'!$K$25+'Year Schedule'!$L$25)</f>
        <v>#VALUE!</v>
      </c>
      <c r="Y464" s="0" t="e">
        <f aca="true">MAX(0,X464*(1+(_xlfn.NORM.INV(RAND(),Inputs!$D$39,Inputs!$C$39)))-'Year Schedule'!$K$26+'Year Schedule'!$L$26)</f>
        <v>#VALUE!</v>
      </c>
      <c r="Z464" s="0" t="e">
        <f aca="true">MAX(0,Y464*(1+(_xlfn.NORM.INV(RAND(),Inputs!$D$39,Inputs!$C$39)))-'Year Schedule'!$K$27+'Year Schedule'!$L$27)</f>
        <v>#VALUE!</v>
      </c>
      <c r="AA464" s="0" t="e">
        <f aca="true">MAX(0,Z464*(1+(_xlfn.NORM.INV(RAND(),Inputs!$D$39,Inputs!$C$39)))-'Year Schedule'!$K$28+'Year Schedule'!$L$28)</f>
        <v>#VALUE!</v>
      </c>
      <c r="AB464" s="0" t="e">
        <f aca="true">MAX(0,AA464*(1+(_xlfn.NORM.INV(RAND(),Inputs!$D$39,Inputs!$C$39)))-'Year Schedule'!$K$29+'Year Schedule'!$L$29)</f>
        <v>#VALUE!</v>
      </c>
      <c r="AC464" s="0" t="e">
        <f aca="true">MAX(0,AB464*(1+(_xlfn.NORM.INV(RAND(),Inputs!$D$39,Inputs!$C$39)))-'Year Schedule'!$K$30+'Year Schedule'!$L$30)</f>
        <v>#VALUE!</v>
      </c>
      <c r="AD464" s="0" t="e">
        <f aca="true">MAX(0,AC464*(1+(_xlfn.NORM.INV(RAND(),Inputs!$D$39,Inputs!$C$39)))-'Year Schedule'!$K$31+'Year Schedule'!$L$31)</f>
        <v>#VALUE!</v>
      </c>
      <c r="AE464" s="0" t="e">
        <f aca="true">MAX(0,AD464*(1+(_xlfn.NORM.INV(RAND(),Inputs!$D$39,Inputs!$C$39)))-'Year Schedule'!$K$32+'Year Schedule'!$L$32)</f>
        <v>#VALUE!</v>
      </c>
      <c r="AF464" s="0" t="e">
        <f aca="true">MAX(0,AE464*(1+(_xlfn.NORM.INV(RAND(),Inputs!$D$39,Inputs!$C$39)))-'Year Schedule'!$K$33+'Year Schedule'!$L$33)</f>
        <v>#VALUE!</v>
      </c>
      <c r="AG464" s="0" t="e">
        <f aca="true">MAX(0,AF464*(1+(_xlfn.NORM.INV(RAND(),Inputs!$D$39,Inputs!$C$39)))-'Year Schedule'!$K$34+'Year Schedule'!$L$34)</f>
        <v>#VALUE!</v>
      </c>
      <c r="AH464" s="0" t="e">
        <f aca="true">MAX(0,AG464*(1+(_xlfn.NORM.INV(RAND(),Inputs!$D$39,Inputs!$C$39)))-'Year Schedule'!$K$35+'Year Schedule'!$L$35)</f>
        <v>#VALUE!</v>
      </c>
      <c r="AI464" s="0" t="e">
        <f aca="true">MAX(0,AH464*(1+(_xlfn.NORM.INV(RAND(),Inputs!$D$39,Inputs!$C$39)))-'Year Schedule'!$K$36+'Year Schedule'!$L$36)</f>
        <v>#VALUE!</v>
      </c>
      <c r="AJ464" s="0" t="e">
        <f aca="true">MAX(0,AI464*(1+(_xlfn.NORM.INV(RAND(),Inputs!$D$39,Inputs!$C$39)))-'Year Schedule'!$K$37+'Year Schedule'!$L$37)</f>
        <v>#VALUE!</v>
      </c>
      <c r="AK464" s="0" t="e">
        <f aca="true">MAX(0,AJ464*(1+(_xlfn.NORM.INV(RAND(),Inputs!$D$39,Inputs!$C$39)))-'Year Schedule'!$K$38+'Year Schedule'!$L$38)</f>
        <v>#VALUE!</v>
      </c>
      <c r="AL464" s="0" t="e">
        <f aca="true">MAX(0,AK464*(1+(_xlfn.NORM.INV(RAND(),Inputs!$D$39,Inputs!$C$39)))-'Year Schedule'!$K$39+'Year Schedule'!$L$39)</f>
        <v>#VALUE!</v>
      </c>
      <c r="AM464" s="0" t="e">
        <f aca="true">MAX(0,AL464*(1+(_xlfn.NORM.INV(RAND(),Inputs!$D$39,Inputs!$C$39)))-'Year Schedule'!$K$40+'Year Schedule'!$L$40)</f>
        <v>#VALUE!</v>
      </c>
      <c r="AN464" s="0" t="e">
        <f aca="true">MAX(0,AM464*(1+(_xlfn.NORM.INV(RAND(),Inputs!$D$39,Inputs!$C$39)))-'Year Schedule'!$K$41+'Year Schedule'!$L$41)</f>
        <v>#VALUE!</v>
      </c>
      <c r="AO464" s="0" t="e">
        <f aca="true">MAX(0,AN464*(1+(_xlfn.NORM.INV(RAND(),Inputs!$D$39,Inputs!$C$39)))-'Year Schedule'!$K$42+'Year Schedule'!$L$42)</f>
        <v>#VALUE!</v>
      </c>
      <c r="AP464" s="0" t="e">
        <f aca="true">MAX(0,AO464*(1+(_xlfn.NORM.INV(RAND(),Inputs!$D$39,Inputs!$C$39)))-'Year Schedule'!$K$43+'Year Schedule'!$L$43)</f>
        <v>#VALUE!</v>
      </c>
      <c r="AQ464" s="0" t="e">
        <f aca="true">MAX(0,AP464*(1+(_xlfn.NORM.INV(RAND(),Inputs!$D$39,Inputs!$C$39)))-'Year Schedule'!$K$44+'Year Schedule'!$L$44)</f>
        <v>#VALUE!</v>
      </c>
      <c r="AR464" s="0" t="e">
        <f aca="true">MAX(0,AQ464*(1+(_xlfn.NORM.INV(RAND(),Inputs!$D$39,Inputs!$C$39)))-'Year Schedule'!$K$45+'Year Schedule'!$L$45)</f>
        <v>#VALUE!</v>
      </c>
      <c r="AS464" s="0" t="e">
        <f aca="true">MAX(0,AR464*(1+(_xlfn.NORM.INV(RAND(),Inputs!$D$39,Inputs!$C$39)))-'Year Schedule'!$K$46+'Year Schedule'!$L$46)</f>
        <v>#VALUE!</v>
      </c>
      <c r="AT464" s="0" t="e">
        <f aca="true">MAX(0,AS464*(1+(_xlfn.NORM.INV(RAND(),Inputs!$D$39,Inputs!$C$39)))-'Year Schedule'!$K$47+'Year Schedule'!$L$47)</f>
        <v>#VALUE!</v>
      </c>
      <c r="AU464" s="0" t="e">
        <f aca="true">MAX(0,AT464*(1+(_xlfn.NORM.INV(RAND(),Inputs!$D$39,Inputs!$C$39)))-'Year Schedule'!$K$48+'Year Schedule'!$L$48)</f>
        <v>#VALUE!</v>
      </c>
      <c r="AV464" s="0" t="e">
        <f aca="true">MAX(0,AU464*(1+(_xlfn.NORM.INV(RAND(),Inputs!$D$39,Inputs!$C$39)))-'Year Schedule'!$K$49+'Year Schedule'!$L$49)</f>
        <v>#VALUE!</v>
      </c>
      <c r="AW464" s="0" t="e">
        <f aca="true">MAX(0,AV464*(1+(_xlfn.NORM.INV(RAND(),Inputs!$D$39,Inputs!$C$39)))-'Year Schedule'!$K$50+'Year Schedule'!$L$50)</f>
        <v>#VALUE!</v>
      </c>
      <c r="AX464" s="0" t="e">
        <f aca="true">MAX(0,AW464*(1+(_xlfn.NORM.INV(RAND(),Inputs!$D$39,Inputs!$C$39)))-'Year Schedule'!$K$51+'Year Schedule'!$L$51)</f>
        <v>#VALUE!</v>
      </c>
      <c r="AY464" s="0" t="e">
        <f aca="true">MAX(0,AX464*(1+(_xlfn.NORM.INV(RAND(),Inputs!$D$39,Inputs!$C$39)))-'Year Schedule'!$K$52+'Year Schedule'!$L$52)</f>
        <v>#VALUE!</v>
      </c>
      <c r="AZ464" s="0" t="e">
        <f aca="true">MAX(0,AY464*(1+(_xlfn.NORM.INV(RAND(),Inputs!$D$39,Inputs!$C$39)))-'Year Schedule'!$K$53+'Year Schedule'!$L$53)</f>
        <v>#VALUE!</v>
      </c>
      <c r="BA464" s="0" t="e">
        <f aca="false">INDEX(C464:AZ464,1,Inputs!$C$6)</f>
        <v>#VALUE!</v>
      </c>
      <c r="BB464" s="0" t="n">
        <f aca="false">IFERROR(EXP(SUMPRODUCT(LN((C464:INDEX(C464:AZ464,1,Inputs!$C$6)+$C$1004:INDEX($C$1004:$AZ$1004,1,Inputs!$C$6))/B464:INDEX(B464:AY464,1,Inputs!$C$6)))/Inputs!$C$6)-1,-1)</f>
        <v>-1</v>
      </c>
    </row>
    <row r="465" customFormat="false" ht="15" hidden="false" customHeight="true" outlineLevel="0" collapsed="false">
      <c r="A465" s="0" t="n">
        <v>463</v>
      </c>
      <c r="B465" s="177" t="n">
        <f aca="false">Inputs!$C$38</f>
        <v>0</v>
      </c>
      <c r="C465" s="0" t="e">
        <f aca="true">MAX(0,B465*(1+(_xlfn.NORM.INV(RAND(),Inputs!$D$39,Inputs!$C$39)))-'Year Schedule'!$K$4+'Year Schedule'!$L$4)</f>
        <v>#VALUE!</v>
      </c>
      <c r="D465" s="0" t="e">
        <f aca="true">MAX(0,C465*(1+(_xlfn.NORM.INV(RAND(),Inputs!$D$39,Inputs!$C$39)))-'Year Schedule'!$K$5+'Year Schedule'!$L$5)</f>
        <v>#VALUE!</v>
      </c>
      <c r="E465" s="0" t="e">
        <f aca="true">MAX(0,D465*(1+(_xlfn.NORM.INV(RAND(),Inputs!$D$39,Inputs!$C$39)))-'Year Schedule'!$K$6+'Year Schedule'!$L$6)</f>
        <v>#VALUE!</v>
      </c>
      <c r="F465" s="0" t="e">
        <f aca="true">MAX(0,E465*(1+(_xlfn.NORM.INV(RAND(),Inputs!$D$39,Inputs!$C$39)))-'Year Schedule'!$K$7+'Year Schedule'!$L$7)</f>
        <v>#VALUE!</v>
      </c>
      <c r="G465" s="0" t="e">
        <f aca="true">MAX(0,F465*(1+(_xlfn.NORM.INV(RAND(),Inputs!$D$39,Inputs!$C$39)))-'Year Schedule'!$K$8+'Year Schedule'!$L$8)</f>
        <v>#VALUE!</v>
      </c>
      <c r="H465" s="0" t="e">
        <f aca="true">MAX(0,G465*(1+(_xlfn.NORM.INV(RAND(),Inputs!$D$39,Inputs!$C$39)))-'Year Schedule'!$K$9+'Year Schedule'!$L$9)</f>
        <v>#VALUE!</v>
      </c>
      <c r="I465" s="0" t="e">
        <f aca="true">MAX(0,H465*(1+(_xlfn.NORM.INV(RAND(),Inputs!$D$39,Inputs!$C$39)))-'Year Schedule'!$K$10+'Year Schedule'!$L$10)</f>
        <v>#VALUE!</v>
      </c>
      <c r="J465" s="0" t="e">
        <f aca="true">MAX(0,I465*(1+(_xlfn.NORM.INV(RAND(),Inputs!$D$39,Inputs!$C$39)))-'Year Schedule'!$K$11+'Year Schedule'!$L$11)</f>
        <v>#VALUE!</v>
      </c>
      <c r="K465" s="0" t="e">
        <f aca="true">MAX(0,J465*(1+(_xlfn.NORM.INV(RAND(),Inputs!$D$39,Inputs!$C$39)))-'Year Schedule'!$K$12+'Year Schedule'!$L$12)</f>
        <v>#VALUE!</v>
      </c>
      <c r="L465" s="0" t="e">
        <f aca="true">MAX(0,K465*(1+(_xlfn.NORM.INV(RAND(),Inputs!$D$39,Inputs!$C$39)))-'Year Schedule'!$K$13+'Year Schedule'!$L$13)</f>
        <v>#VALUE!</v>
      </c>
      <c r="M465" s="0" t="e">
        <f aca="true">MAX(0,L465*(1+(_xlfn.NORM.INV(RAND(),Inputs!$D$39,Inputs!$C$39)))-'Year Schedule'!$K$14+'Year Schedule'!$L$14)</f>
        <v>#VALUE!</v>
      </c>
      <c r="N465" s="0" t="e">
        <f aca="true">MAX(0,M465*(1+(_xlfn.NORM.INV(RAND(),Inputs!$D$39,Inputs!$C$39)))-'Year Schedule'!$K$15+'Year Schedule'!$L$15)</f>
        <v>#VALUE!</v>
      </c>
      <c r="O465" s="0" t="e">
        <f aca="true">MAX(0,N465*(1+(_xlfn.NORM.INV(RAND(),Inputs!$D$39,Inputs!$C$39)))-'Year Schedule'!$K$16+'Year Schedule'!$L$16)</f>
        <v>#VALUE!</v>
      </c>
      <c r="P465" s="0" t="e">
        <f aca="true">MAX(0,O465*(1+(_xlfn.NORM.INV(RAND(),Inputs!$D$39,Inputs!$C$39)))-'Year Schedule'!$K$17+'Year Schedule'!$L$17)</f>
        <v>#VALUE!</v>
      </c>
      <c r="Q465" s="0" t="e">
        <f aca="true">MAX(0,P465*(1+(_xlfn.NORM.INV(RAND(),Inputs!$D$39,Inputs!$C$39)))-'Year Schedule'!$K$18+'Year Schedule'!$L$18)</f>
        <v>#VALUE!</v>
      </c>
      <c r="R465" s="0" t="e">
        <f aca="true">MAX(0,Q465*(1+(_xlfn.NORM.INV(RAND(),Inputs!$D$39,Inputs!$C$39)))-'Year Schedule'!$K$19+'Year Schedule'!$L$19)</f>
        <v>#VALUE!</v>
      </c>
      <c r="S465" s="0" t="e">
        <f aca="true">MAX(0,R465*(1+(_xlfn.NORM.INV(RAND(),Inputs!$D$39,Inputs!$C$39)))-'Year Schedule'!$K$20+'Year Schedule'!$L$20)</f>
        <v>#VALUE!</v>
      </c>
      <c r="T465" s="0" t="e">
        <f aca="true">MAX(0,S465*(1+(_xlfn.NORM.INV(RAND(),Inputs!$D$39,Inputs!$C$39)))-'Year Schedule'!$K$21+'Year Schedule'!$L$21)</f>
        <v>#VALUE!</v>
      </c>
      <c r="U465" s="0" t="e">
        <f aca="true">MAX(0,T465*(1+(_xlfn.NORM.INV(RAND(),Inputs!$D$39,Inputs!$C$39)))-'Year Schedule'!$K$22+'Year Schedule'!$L$22)</f>
        <v>#VALUE!</v>
      </c>
      <c r="V465" s="0" t="e">
        <f aca="true">MAX(0,U465*(1+(_xlfn.NORM.INV(RAND(),Inputs!$D$39,Inputs!$C$39)))-'Year Schedule'!$K$23+'Year Schedule'!$L$23)</f>
        <v>#VALUE!</v>
      </c>
      <c r="W465" s="0" t="e">
        <f aca="true">MAX(0,V465*(1+(_xlfn.NORM.INV(RAND(),Inputs!$D$39,Inputs!$C$39)))-'Year Schedule'!$K$24+'Year Schedule'!$L$24)</f>
        <v>#VALUE!</v>
      </c>
      <c r="X465" s="0" t="e">
        <f aca="true">MAX(0,W465*(1+(_xlfn.NORM.INV(RAND(),Inputs!$D$39,Inputs!$C$39)))-'Year Schedule'!$K$25+'Year Schedule'!$L$25)</f>
        <v>#VALUE!</v>
      </c>
      <c r="Y465" s="0" t="e">
        <f aca="true">MAX(0,X465*(1+(_xlfn.NORM.INV(RAND(),Inputs!$D$39,Inputs!$C$39)))-'Year Schedule'!$K$26+'Year Schedule'!$L$26)</f>
        <v>#VALUE!</v>
      </c>
      <c r="Z465" s="0" t="e">
        <f aca="true">MAX(0,Y465*(1+(_xlfn.NORM.INV(RAND(),Inputs!$D$39,Inputs!$C$39)))-'Year Schedule'!$K$27+'Year Schedule'!$L$27)</f>
        <v>#VALUE!</v>
      </c>
      <c r="AA465" s="0" t="e">
        <f aca="true">MAX(0,Z465*(1+(_xlfn.NORM.INV(RAND(),Inputs!$D$39,Inputs!$C$39)))-'Year Schedule'!$K$28+'Year Schedule'!$L$28)</f>
        <v>#VALUE!</v>
      </c>
      <c r="AB465" s="0" t="e">
        <f aca="true">MAX(0,AA465*(1+(_xlfn.NORM.INV(RAND(),Inputs!$D$39,Inputs!$C$39)))-'Year Schedule'!$K$29+'Year Schedule'!$L$29)</f>
        <v>#VALUE!</v>
      </c>
      <c r="AC465" s="0" t="e">
        <f aca="true">MAX(0,AB465*(1+(_xlfn.NORM.INV(RAND(),Inputs!$D$39,Inputs!$C$39)))-'Year Schedule'!$K$30+'Year Schedule'!$L$30)</f>
        <v>#VALUE!</v>
      </c>
      <c r="AD465" s="0" t="e">
        <f aca="true">MAX(0,AC465*(1+(_xlfn.NORM.INV(RAND(),Inputs!$D$39,Inputs!$C$39)))-'Year Schedule'!$K$31+'Year Schedule'!$L$31)</f>
        <v>#VALUE!</v>
      </c>
      <c r="AE465" s="0" t="e">
        <f aca="true">MAX(0,AD465*(1+(_xlfn.NORM.INV(RAND(),Inputs!$D$39,Inputs!$C$39)))-'Year Schedule'!$K$32+'Year Schedule'!$L$32)</f>
        <v>#VALUE!</v>
      </c>
      <c r="AF465" s="0" t="e">
        <f aca="true">MAX(0,AE465*(1+(_xlfn.NORM.INV(RAND(),Inputs!$D$39,Inputs!$C$39)))-'Year Schedule'!$K$33+'Year Schedule'!$L$33)</f>
        <v>#VALUE!</v>
      </c>
      <c r="AG465" s="0" t="e">
        <f aca="true">MAX(0,AF465*(1+(_xlfn.NORM.INV(RAND(),Inputs!$D$39,Inputs!$C$39)))-'Year Schedule'!$K$34+'Year Schedule'!$L$34)</f>
        <v>#VALUE!</v>
      </c>
      <c r="AH465" s="0" t="e">
        <f aca="true">MAX(0,AG465*(1+(_xlfn.NORM.INV(RAND(),Inputs!$D$39,Inputs!$C$39)))-'Year Schedule'!$K$35+'Year Schedule'!$L$35)</f>
        <v>#VALUE!</v>
      </c>
      <c r="AI465" s="0" t="e">
        <f aca="true">MAX(0,AH465*(1+(_xlfn.NORM.INV(RAND(),Inputs!$D$39,Inputs!$C$39)))-'Year Schedule'!$K$36+'Year Schedule'!$L$36)</f>
        <v>#VALUE!</v>
      </c>
      <c r="AJ465" s="0" t="e">
        <f aca="true">MAX(0,AI465*(1+(_xlfn.NORM.INV(RAND(),Inputs!$D$39,Inputs!$C$39)))-'Year Schedule'!$K$37+'Year Schedule'!$L$37)</f>
        <v>#VALUE!</v>
      </c>
      <c r="AK465" s="0" t="e">
        <f aca="true">MAX(0,AJ465*(1+(_xlfn.NORM.INV(RAND(),Inputs!$D$39,Inputs!$C$39)))-'Year Schedule'!$K$38+'Year Schedule'!$L$38)</f>
        <v>#VALUE!</v>
      </c>
      <c r="AL465" s="0" t="e">
        <f aca="true">MAX(0,AK465*(1+(_xlfn.NORM.INV(RAND(),Inputs!$D$39,Inputs!$C$39)))-'Year Schedule'!$K$39+'Year Schedule'!$L$39)</f>
        <v>#VALUE!</v>
      </c>
      <c r="AM465" s="0" t="e">
        <f aca="true">MAX(0,AL465*(1+(_xlfn.NORM.INV(RAND(),Inputs!$D$39,Inputs!$C$39)))-'Year Schedule'!$K$40+'Year Schedule'!$L$40)</f>
        <v>#VALUE!</v>
      </c>
      <c r="AN465" s="0" t="e">
        <f aca="true">MAX(0,AM465*(1+(_xlfn.NORM.INV(RAND(),Inputs!$D$39,Inputs!$C$39)))-'Year Schedule'!$K$41+'Year Schedule'!$L$41)</f>
        <v>#VALUE!</v>
      </c>
      <c r="AO465" s="0" t="e">
        <f aca="true">MAX(0,AN465*(1+(_xlfn.NORM.INV(RAND(),Inputs!$D$39,Inputs!$C$39)))-'Year Schedule'!$K$42+'Year Schedule'!$L$42)</f>
        <v>#VALUE!</v>
      </c>
      <c r="AP465" s="0" t="e">
        <f aca="true">MAX(0,AO465*(1+(_xlfn.NORM.INV(RAND(),Inputs!$D$39,Inputs!$C$39)))-'Year Schedule'!$K$43+'Year Schedule'!$L$43)</f>
        <v>#VALUE!</v>
      </c>
      <c r="AQ465" s="0" t="e">
        <f aca="true">MAX(0,AP465*(1+(_xlfn.NORM.INV(RAND(),Inputs!$D$39,Inputs!$C$39)))-'Year Schedule'!$K$44+'Year Schedule'!$L$44)</f>
        <v>#VALUE!</v>
      </c>
      <c r="AR465" s="0" t="e">
        <f aca="true">MAX(0,AQ465*(1+(_xlfn.NORM.INV(RAND(),Inputs!$D$39,Inputs!$C$39)))-'Year Schedule'!$K$45+'Year Schedule'!$L$45)</f>
        <v>#VALUE!</v>
      </c>
      <c r="AS465" s="0" t="e">
        <f aca="true">MAX(0,AR465*(1+(_xlfn.NORM.INV(RAND(),Inputs!$D$39,Inputs!$C$39)))-'Year Schedule'!$K$46+'Year Schedule'!$L$46)</f>
        <v>#VALUE!</v>
      </c>
      <c r="AT465" s="0" t="e">
        <f aca="true">MAX(0,AS465*(1+(_xlfn.NORM.INV(RAND(),Inputs!$D$39,Inputs!$C$39)))-'Year Schedule'!$K$47+'Year Schedule'!$L$47)</f>
        <v>#VALUE!</v>
      </c>
      <c r="AU465" s="0" t="e">
        <f aca="true">MAX(0,AT465*(1+(_xlfn.NORM.INV(RAND(),Inputs!$D$39,Inputs!$C$39)))-'Year Schedule'!$K$48+'Year Schedule'!$L$48)</f>
        <v>#VALUE!</v>
      </c>
      <c r="AV465" s="0" t="e">
        <f aca="true">MAX(0,AU465*(1+(_xlfn.NORM.INV(RAND(),Inputs!$D$39,Inputs!$C$39)))-'Year Schedule'!$K$49+'Year Schedule'!$L$49)</f>
        <v>#VALUE!</v>
      </c>
      <c r="AW465" s="0" t="e">
        <f aca="true">MAX(0,AV465*(1+(_xlfn.NORM.INV(RAND(),Inputs!$D$39,Inputs!$C$39)))-'Year Schedule'!$K$50+'Year Schedule'!$L$50)</f>
        <v>#VALUE!</v>
      </c>
      <c r="AX465" s="0" t="e">
        <f aca="true">MAX(0,AW465*(1+(_xlfn.NORM.INV(RAND(),Inputs!$D$39,Inputs!$C$39)))-'Year Schedule'!$K$51+'Year Schedule'!$L$51)</f>
        <v>#VALUE!</v>
      </c>
      <c r="AY465" s="0" t="e">
        <f aca="true">MAX(0,AX465*(1+(_xlfn.NORM.INV(RAND(),Inputs!$D$39,Inputs!$C$39)))-'Year Schedule'!$K$52+'Year Schedule'!$L$52)</f>
        <v>#VALUE!</v>
      </c>
      <c r="AZ465" s="0" t="e">
        <f aca="true">MAX(0,AY465*(1+(_xlfn.NORM.INV(RAND(),Inputs!$D$39,Inputs!$C$39)))-'Year Schedule'!$K$53+'Year Schedule'!$L$53)</f>
        <v>#VALUE!</v>
      </c>
      <c r="BA465" s="0" t="e">
        <f aca="false">INDEX(C465:AZ465,1,Inputs!$C$6)</f>
        <v>#VALUE!</v>
      </c>
      <c r="BB465" s="0" t="n">
        <f aca="false">IFERROR(EXP(SUMPRODUCT(LN((C465:INDEX(C465:AZ465,1,Inputs!$C$6)+$C$1004:INDEX($C$1004:$AZ$1004,1,Inputs!$C$6))/B465:INDEX(B465:AY465,1,Inputs!$C$6)))/Inputs!$C$6)-1,-1)</f>
        <v>-1</v>
      </c>
    </row>
    <row r="466" customFormat="false" ht="15" hidden="false" customHeight="true" outlineLevel="0" collapsed="false">
      <c r="A466" s="0" t="n">
        <v>464</v>
      </c>
      <c r="B466" s="177" t="n">
        <f aca="false">Inputs!$C$38</f>
        <v>0</v>
      </c>
      <c r="C466" s="0" t="e">
        <f aca="true">MAX(0,B466*(1+(_xlfn.NORM.INV(RAND(),Inputs!$D$39,Inputs!$C$39)))-'Year Schedule'!$K$4+'Year Schedule'!$L$4)</f>
        <v>#VALUE!</v>
      </c>
      <c r="D466" s="0" t="e">
        <f aca="true">MAX(0,C466*(1+(_xlfn.NORM.INV(RAND(),Inputs!$D$39,Inputs!$C$39)))-'Year Schedule'!$K$5+'Year Schedule'!$L$5)</f>
        <v>#VALUE!</v>
      </c>
      <c r="E466" s="0" t="e">
        <f aca="true">MAX(0,D466*(1+(_xlfn.NORM.INV(RAND(),Inputs!$D$39,Inputs!$C$39)))-'Year Schedule'!$K$6+'Year Schedule'!$L$6)</f>
        <v>#VALUE!</v>
      </c>
      <c r="F466" s="0" t="e">
        <f aca="true">MAX(0,E466*(1+(_xlfn.NORM.INV(RAND(),Inputs!$D$39,Inputs!$C$39)))-'Year Schedule'!$K$7+'Year Schedule'!$L$7)</f>
        <v>#VALUE!</v>
      </c>
      <c r="G466" s="0" t="e">
        <f aca="true">MAX(0,F466*(1+(_xlfn.NORM.INV(RAND(),Inputs!$D$39,Inputs!$C$39)))-'Year Schedule'!$K$8+'Year Schedule'!$L$8)</f>
        <v>#VALUE!</v>
      </c>
      <c r="H466" s="0" t="e">
        <f aca="true">MAX(0,G466*(1+(_xlfn.NORM.INV(RAND(),Inputs!$D$39,Inputs!$C$39)))-'Year Schedule'!$K$9+'Year Schedule'!$L$9)</f>
        <v>#VALUE!</v>
      </c>
      <c r="I466" s="0" t="e">
        <f aca="true">MAX(0,H466*(1+(_xlfn.NORM.INV(RAND(),Inputs!$D$39,Inputs!$C$39)))-'Year Schedule'!$K$10+'Year Schedule'!$L$10)</f>
        <v>#VALUE!</v>
      </c>
      <c r="J466" s="0" t="e">
        <f aca="true">MAX(0,I466*(1+(_xlfn.NORM.INV(RAND(),Inputs!$D$39,Inputs!$C$39)))-'Year Schedule'!$K$11+'Year Schedule'!$L$11)</f>
        <v>#VALUE!</v>
      </c>
      <c r="K466" s="0" t="e">
        <f aca="true">MAX(0,J466*(1+(_xlfn.NORM.INV(RAND(),Inputs!$D$39,Inputs!$C$39)))-'Year Schedule'!$K$12+'Year Schedule'!$L$12)</f>
        <v>#VALUE!</v>
      </c>
      <c r="L466" s="0" t="e">
        <f aca="true">MAX(0,K466*(1+(_xlfn.NORM.INV(RAND(),Inputs!$D$39,Inputs!$C$39)))-'Year Schedule'!$K$13+'Year Schedule'!$L$13)</f>
        <v>#VALUE!</v>
      </c>
      <c r="M466" s="0" t="e">
        <f aca="true">MAX(0,L466*(1+(_xlfn.NORM.INV(RAND(),Inputs!$D$39,Inputs!$C$39)))-'Year Schedule'!$K$14+'Year Schedule'!$L$14)</f>
        <v>#VALUE!</v>
      </c>
      <c r="N466" s="0" t="e">
        <f aca="true">MAX(0,M466*(1+(_xlfn.NORM.INV(RAND(),Inputs!$D$39,Inputs!$C$39)))-'Year Schedule'!$K$15+'Year Schedule'!$L$15)</f>
        <v>#VALUE!</v>
      </c>
      <c r="O466" s="0" t="e">
        <f aca="true">MAX(0,N466*(1+(_xlfn.NORM.INV(RAND(),Inputs!$D$39,Inputs!$C$39)))-'Year Schedule'!$K$16+'Year Schedule'!$L$16)</f>
        <v>#VALUE!</v>
      </c>
      <c r="P466" s="0" t="e">
        <f aca="true">MAX(0,O466*(1+(_xlfn.NORM.INV(RAND(),Inputs!$D$39,Inputs!$C$39)))-'Year Schedule'!$K$17+'Year Schedule'!$L$17)</f>
        <v>#VALUE!</v>
      </c>
      <c r="Q466" s="0" t="e">
        <f aca="true">MAX(0,P466*(1+(_xlfn.NORM.INV(RAND(),Inputs!$D$39,Inputs!$C$39)))-'Year Schedule'!$K$18+'Year Schedule'!$L$18)</f>
        <v>#VALUE!</v>
      </c>
      <c r="R466" s="0" t="e">
        <f aca="true">MAX(0,Q466*(1+(_xlfn.NORM.INV(RAND(),Inputs!$D$39,Inputs!$C$39)))-'Year Schedule'!$K$19+'Year Schedule'!$L$19)</f>
        <v>#VALUE!</v>
      </c>
      <c r="S466" s="0" t="e">
        <f aca="true">MAX(0,R466*(1+(_xlfn.NORM.INV(RAND(),Inputs!$D$39,Inputs!$C$39)))-'Year Schedule'!$K$20+'Year Schedule'!$L$20)</f>
        <v>#VALUE!</v>
      </c>
      <c r="T466" s="0" t="e">
        <f aca="true">MAX(0,S466*(1+(_xlfn.NORM.INV(RAND(),Inputs!$D$39,Inputs!$C$39)))-'Year Schedule'!$K$21+'Year Schedule'!$L$21)</f>
        <v>#VALUE!</v>
      </c>
      <c r="U466" s="0" t="e">
        <f aca="true">MAX(0,T466*(1+(_xlfn.NORM.INV(RAND(),Inputs!$D$39,Inputs!$C$39)))-'Year Schedule'!$K$22+'Year Schedule'!$L$22)</f>
        <v>#VALUE!</v>
      </c>
      <c r="V466" s="0" t="e">
        <f aca="true">MAX(0,U466*(1+(_xlfn.NORM.INV(RAND(),Inputs!$D$39,Inputs!$C$39)))-'Year Schedule'!$K$23+'Year Schedule'!$L$23)</f>
        <v>#VALUE!</v>
      </c>
      <c r="W466" s="0" t="e">
        <f aca="true">MAX(0,V466*(1+(_xlfn.NORM.INV(RAND(),Inputs!$D$39,Inputs!$C$39)))-'Year Schedule'!$K$24+'Year Schedule'!$L$24)</f>
        <v>#VALUE!</v>
      </c>
      <c r="X466" s="0" t="e">
        <f aca="true">MAX(0,W466*(1+(_xlfn.NORM.INV(RAND(),Inputs!$D$39,Inputs!$C$39)))-'Year Schedule'!$K$25+'Year Schedule'!$L$25)</f>
        <v>#VALUE!</v>
      </c>
      <c r="Y466" s="0" t="e">
        <f aca="true">MAX(0,X466*(1+(_xlfn.NORM.INV(RAND(),Inputs!$D$39,Inputs!$C$39)))-'Year Schedule'!$K$26+'Year Schedule'!$L$26)</f>
        <v>#VALUE!</v>
      </c>
      <c r="Z466" s="0" t="e">
        <f aca="true">MAX(0,Y466*(1+(_xlfn.NORM.INV(RAND(),Inputs!$D$39,Inputs!$C$39)))-'Year Schedule'!$K$27+'Year Schedule'!$L$27)</f>
        <v>#VALUE!</v>
      </c>
      <c r="AA466" s="0" t="e">
        <f aca="true">MAX(0,Z466*(1+(_xlfn.NORM.INV(RAND(),Inputs!$D$39,Inputs!$C$39)))-'Year Schedule'!$K$28+'Year Schedule'!$L$28)</f>
        <v>#VALUE!</v>
      </c>
      <c r="AB466" s="0" t="e">
        <f aca="true">MAX(0,AA466*(1+(_xlfn.NORM.INV(RAND(),Inputs!$D$39,Inputs!$C$39)))-'Year Schedule'!$K$29+'Year Schedule'!$L$29)</f>
        <v>#VALUE!</v>
      </c>
      <c r="AC466" s="0" t="e">
        <f aca="true">MAX(0,AB466*(1+(_xlfn.NORM.INV(RAND(),Inputs!$D$39,Inputs!$C$39)))-'Year Schedule'!$K$30+'Year Schedule'!$L$30)</f>
        <v>#VALUE!</v>
      </c>
      <c r="AD466" s="0" t="e">
        <f aca="true">MAX(0,AC466*(1+(_xlfn.NORM.INV(RAND(),Inputs!$D$39,Inputs!$C$39)))-'Year Schedule'!$K$31+'Year Schedule'!$L$31)</f>
        <v>#VALUE!</v>
      </c>
      <c r="AE466" s="0" t="e">
        <f aca="true">MAX(0,AD466*(1+(_xlfn.NORM.INV(RAND(),Inputs!$D$39,Inputs!$C$39)))-'Year Schedule'!$K$32+'Year Schedule'!$L$32)</f>
        <v>#VALUE!</v>
      </c>
      <c r="AF466" s="0" t="e">
        <f aca="true">MAX(0,AE466*(1+(_xlfn.NORM.INV(RAND(),Inputs!$D$39,Inputs!$C$39)))-'Year Schedule'!$K$33+'Year Schedule'!$L$33)</f>
        <v>#VALUE!</v>
      </c>
      <c r="AG466" s="0" t="e">
        <f aca="true">MAX(0,AF466*(1+(_xlfn.NORM.INV(RAND(),Inputs!$D$39,Inputs!$C$39)))-'Year Schedule'!$K$34+'Year Schedule'!$L$34)</f>
        <v>#VALUE!</v>
      </c>
      <c r="AH466" s="0" t="e">
        <f aca="true">MAX(0,AG466*(1+(_xlfn.NORM.INV(RAND(),Inputs!$D$39,Inputs!$C$39)))-'Year Schedule'!$K$35+'Year Schedule'!$L$35)</f>
        <v>#VALUE!</v>
      </c>
      <c r="AI466" s="0" t="e">
        <f aca="true">MAX(0,AH466*(1+(_xlfn.NORM.INV(RAND(),Inputs!$D$39,Inputs!$C$39)))-'Year Schedule'!$K$36+'Year Schedule'!$L$36)</f>
        <v>#VALUE!</v>
      </c>
      <c r="AJ466" s="0" t="e">
        <f aca="true">MAX(0,AI466*(1+(_xlfn.NORM.INV(RAND(),Inputs!$D$39,Inputs!$C$39)))-'Year Schedule'!$K$37+'Year Schedule'!$L$37)</f>
        <v>#VALUE!</v>
      </c>
      <c r="AK466" s="0" t="e">
        <f aca="true">MAX(0,AJ466*(1+(_xlfn.NORM.INV(RAND(),Inputs!$D$39,Inputs!$C$39)))-'Year Schedule'!$K$38+'Year Schedule'!$L$38)</f>
        <v>#VALUE!</v>
      </c>
      <c r="AL466" s="0" t="e">
        <f aca="true">MAX(0,AK466*(1+(_xlfn.NORM.INV(RAND(),Inputs!$D$39,Inputs!$C$39)))-'Year Schedule'!$K$39+'Year Schedule'!$L$39)</f>
        <v>#VALUE!</v>
      </c>
      <c r="AM466" s="0" t="e">
        <f aca="true">MAX(0,AL466*(1+(_xlfn.NORM.INV(RAND(),Inputs!$D$39,Inputs!$C$39)))-'Year Schedule'!$K$40+'Year Schedule'!$L$40)</f>
        <v>#VALUE!</v>
      </c>
      <c r="AN466" s="0" t="e">
        <f aca="true">MAX(0,AM466*(1+(_xlfn.NORM.INV(RAND(),Inputs!$D$39,Inputs!$C$39)))-'Year Schedule'!$K$41+'Year Schedule'!$L$41)</f>
        <v>#VALUE!</v>
      </c>
      <c r="AO466" s="0" t="e">
        <f aca="true">MAX(0,AN466*(1+(_xlfn.NORM.INV(RAND(),Inputs!$D$39,Inputs!$C$39)))-'Year Schedule'!$K$42+'Year Schedule'!$L$42)</f>
        <v>#VALUE!</v>
      </c>
      <c r="AP466" s="0" t="e">
        <f aca="true">MAX(0,AO466*(1+(_xlfn.NORM.INV(RAND(),Inputs!$D$39,Inputs!$C$39)))-'Year Schedule'!$K$43+'Year Schedule'!$L$43)</f>
        <v>#VALUE!</v>
      </c>
      <c r="AQ466" s="0" t="e">
        <f aca="true">MAX(0,AP466*(1+(_xlfn.NORM.INV(RAND(),Inputs!$D$39,Inputs!$C$39)))-'Year Schedule'!$K$44+'Year Schedule'!$L$44)</f>
        <v>#VALUE!</v>
      </c>
      <c r="AR466" s="0" t="e">
        <f aca="true">MAX(0,AQ466*(1+(_xlfn.NORM.INV(RAND(),Inputs!$D$39,Inputs!$C$39)))-'Year Schedule'!$K$45+'Year Schedule'!$L$45)</f>
        <v>#VALUE!</v>
      </c>
      <c r="AS466" s="0" t="e">
        <f aca="true">MAX(0,AR466*(1+(_xlfn.NORM.INV(RAND(),Inputs!$D$39,Inputs!$C$39)))-'Year Schedule'!$K$46+'Year Schedule'!$L$46)</f>
        <v>#VALUE!</v>
      </c>
      <c r="AT466" s="0" t="e">
        <f aca="true">MAX(0,AS466*(1+(_xlfn.NORM.INV(RAND(),Inputs!$D$39,Inputs!$C$39)))-'Year Schedule'!$K$47+'Year Schedule'!$L$47)</f>
        <v>#VALUE!</v>
      </c>
      <c r="AU466" s="0" t="e">
        <f aca="true">MAX(0,AT466*(1+(_xlfn.NORM.INV(RAND(),Inputs!$D$39,Inputs!$C$39)))-'Year Schedule'!$K$48+'Year Schedule'!$L$48)</f>
        <v>#VALUE!</v>
      </c>
      <c r="AV466" s="0" t="e">
        <f aca="true">MAX(0,AU466*(1+(_xlfn.NORM.INV(RAND(),Inputs!$D$39,Inputs!$C$39)))-'Year Schedule'!$K$49+'Year Schedule'!$L$49)</f>
        <v>#VALUE!</v>
      </c>
      <c r="AW466" s="0" t="e">
        <f aca="true">MAX(0,AV466*(1+(_xlfn.NORM.INV(RAND(),Inputs!$D$39,Inputs!$C$39)))-'Year Schedule'!$K$50+'Year Schedule'!$L$50)</f>
        <v>#VALUE!</v>
      </c>
      <c r="AX466" s="0" t="e">
        <f aca="true">MAX(0,AW466*(1+(_xlfn.NORM.INV(RAND(),Inputs!$D$39,Inputs!$C$39)))-'Year Schedule'!$K$51+'Year Schedule'!$L$51)</f>
        <v>#VALUE!</v>
      </c>
      <c r="AY466" s="0" t="e">
        <f aca="true">MAX(0,AX466*(1+(_xlfn.NORM.INV(RAND(),Inputs!$D$39,Inputs!$C$39)))-'Year Schedule'!$K$52+'Year Schedule'!$L$52)</f>
        <v>#VALUE!</v>
      </c>
      <c r="AZ466" s="0" t="e">
        <f aca="true">MAX(0,AY466*(1+(_xlfn.NORM.INV(RAND(),Inputs!$D$39,Inputs!$C$39)))-'Year Schedule'!$K$53+'Year Schedule'!$L$53)</f>
        <v>#VALUE!</v>
      </c>
      <c r="BA466" s="0" t="e">
        <f aca="false">INDEX(C466:AZ466,1,Inputs!$C$6)</f>
        <v>#VALUE!</v>
      </c>
      <c r="BB466" s="0" t="n">
        <f aca="false">IFERROR(EXP(SUMPRODUCT(LN((C466:INDEX(C466:AZ466,1,Inputs!$C$6)+$C$1004:INDEX($C$1004:$AZ$1004,1,Inputs!$C$6))/B466:INDEX(B466:AY466,1,Inputs!$C$6)))/Inputs!$C$6)-1,-1)</f>
        <v>-1</v>
      </c>
    </row>
    <row r="467" customFormat="false" ht="15" hidden="false" customHeight="true" outlineLevel="0" collapsed="false">
      <c r="A467" s="0" t="n">
        <v>465</v>
      </c>
      <c r="B467" s="177" t="n">
        <f aca="false">Inputs!$C$38</f>
        <v>0</v>
      </c>
      <c r="C467" s="0" t="e">
        <f aca="true">MAX(0,B467*(1+(_xlfn.NORM.INV(RAND(),Inputs!$D$39,Inputs!$C$39)))-'Year Schedule'!$K$4+'Year Schedule'!$L$4)</f>
        <v>#VALUE!</v>
      </c>
      <c r="D467" s="0" t="e">
        <f aca="true">MAX(0,C467*(1+(_xlfn.NORM.INV(RAND(),Inputs!$D$39,Inputs!$C$39)))-'Year Schedule'!$K$5+'Year Schedule'!$L$5)</f>
        <v>#VALUE!</v>
      </c>
      <c r="E467" s="0" t="e">
        <f aca="true">MAX(0,D467*(1+(_xlfn.NORM.INV(RAND(),Inputs!$D$39,Inputs!$C$39)))-'Year Schedule'!$K$6+'Year Schedule'!$L$6)</f>
        <v>#VALUE!</v>
      </c>
      <c r="F467" s="0" t="e">
        <f aca="true">MAX(0,E467*(1+(_xlfn.NORM.INV(RAND(),Inputs!$D$39,Inputs!$C$39)))-'Year Schedule'!$K$7+'Year Schedule'!$L$7)</f>
        <v>#VALUE!</v>
      </c>
      <c r="G467" s="0" t="e">
        <f aca="true">MAX(0,F467*(1+(_xlfn.NORM.INV(RAND(),Inputs!$D$39,Inputs!$C$39)))-'Year Schedule'!$K$8+'Year Schedule'!$L$8)</f>
        <v>#VALUE!</v>
      </c>
      <c r="H467" s="0" t="e">
        <f aca="true">MAX(0,G467*(1+(_xlfn.NORM.INV(RAND(),Inputs!$D$39,Inputs!$C$39)))-'Year Schedule'!$K$9+'Year Schedule'!$L$9)</f>
        <v>#VALUE!</v>
      </c>
      <c r="I467" s="0" t="e">
        <f aca="true">MAX(0,H467*(1+(_xlfn.NORM.INV(RAND(),Inputs!$D$39,Inputs!$C$39)))-'Year Schedule'!$K$10+'Year Schedule'!$L$10)</f>
        <v>#VALUE!</v>
      </c>
      <c r="J467" s="0" t="e">
        <f aca="true">MAX(0,I467*(1+(_xlfn.NORM.INV(RAND(),Inputs!$D$39,Inputs!$C$39)))-'Year Schedule'!$K$11+'Year Schedule'!$L$11)</f>
        <v>#VALUE!</v>
      </c>
      <c r="K467" s="0" t="e">
        <f aca="true">MAX(0,J467*(1+(_xlfn.NORM.INV(RAND(),Inputs!$D$39,Inputs!$C$39)))-'Year Schedule'!$K$12+'Year Schedule'!$L$12)</f>
        <v>#VALUE!</v>
      </c>
      <c r="L467" s="0" t="e">
        <f aca="true">MAX(0,K467*(1+(_xlfn.NORM.INV(RAND(),Inputs!$D$39,Inputs!$C$39)))-'Year Schedule'!$K$13+'Year Schedule'!$L$13)</f>
        <v>#VALUE!</v>
      </c>
      <c r="M467" s="0" t="e">
        <f aca="true">MAX(0,L467*(1+(_xlfn.NORM.INV(RAND(),Inputs!$D$39,Inputs!$C$39)))-'Year Schedule'!$K$14+'Year Schedule'!$L$14)</f>
        <v>#VALUE!</v>
      </c>
      <c r="N467" s="0" t="e">
        <f aca="true">MAX(0,M467*(1+(_xlfn.NORM.INV(RAND(),Inputs!$D$39,Inputs!$C$39)))-'Year Schedule'!$K$15+'Year Schedule'!$L$15)</f>
        <v>#VALUE!</v>
      </c>
      <c r="O467" s="0" t="e">
        <f aca="true">MAX(0,N467*(1+(_xlfn.NORM.INV(RAND(),Inputs!$D$39,Inputs!$C$39)))-'Year Schedule'!$K$16+'Year Schedule'!$L$16)</f>
        <v>#VALUE!</v>
      </c>
      <c r="P467" s="0" t="e">
        <f aca="true">MAX(0,O467*(1+(_xlfn.NORM.INV(RAND(),Inputs!$D$39,Inputs!$C$39)))-'Year Schedule'!$K$17+'Year Schedule'!$L$17)</f>
        <v>#VALUE!</v>
      </c>
      <c r="Q467" s="0" t="e">
        <f aca="true">MAX(0,P467*(1+(_xlfn.NORM.INV(RAND(),Inputs!$D$39,Inputs!$C$39)))-'Year Schedule'!$K$18+'Year Schedule'!$L$18)</f>
        <v>#VALUE!</v>
      </c>
      <c r="R467" s="0" t="e">
        <f aca="true">MAX(0,Q467*(1+(_xlfn.NORM.INV(RAND(),Inputs!$D$39,Inputs!$C$39)))-'Year Schedule'!$K$19+'Year Schedule'!$L$19)</f>
        <v>#VALUE!</v>
      </c>
      <c r="S467" s="0" t="e">
        <f aca="true">MAX(0,R467*(1+(_xlfn.NORM.INV(RAND(),Inputs!$D$39,Inputs!$C$39)))-'Year Schedule'!$K$20+'Year Schedule'!$L$20)</f>
        <v>#VALUE!</v>
      </c>
      <c r="T467" s="0" t="e">
        <f aca="true">MAX(0,S467*(1+(_xlfn.NORM.INV(RAND(),Inputs!$D$39,Inputs!$C$39)))-'Year Schedule'!$K$21+'Year Schedule'!$L$21)</f>
        <v>#VALUE!</v>
      </c>
      <c r="U467" s="0" t="e">
        <f aca="true">MAX(0,T467*(1+(_xlfn.NORM.INV(RAND(),Inputs!$D$39,Inputs!$C$39)))-'Year Schedule'!$K$22+'Year Schedule'!$L$22)</f>
        <v>#VALUE!</v>
      </c>
      <c r="V467" s="0" t="e">
        <f aca="true">MAX(0,U467*(1+(_xlfn.NORM.INV(RAND(),Inputs!$D$39,Inputs!$C$39)))-'Year Schedule'!$K$23+'Year Schedule'!$L$23)</f>
        <v>#VALUE!</v>
      </c>
      <c r="W467" s="0" t="e">
        <f aca="true">MAX(0,V467*(1+(_xlfn.NORM.INV(RAND(),Inputs!$D$39,Inputs!$C$39)))-'Year Schedule'!$K$24+'Year Schedule'!$L$24)</f>
        <v>#VALUE!</v>
      </c>
      <c r="X467" s="0" t="e">
        <f aca="true">MAX(0,W467*(1+(_xlfn.NORM.INV(RAND(),Inputs!$D$39,Inputs!$C$39)))-'Year Schedule'!$K$25+'Year Schedule'!$L$25)</f>
        <v>#VALUE!</v>
      </c>
      <c r="Y467" s="0" t="e">
        <f aca="true">MAX(0,X467*(1+(_xlfn.NORM.INV(RAND(),Inputs!$D$39,Inputs!$C$39)))-'Year Schedule'!$K$26+'Year Schedule'!$L$26)</f>
        <v>#VALUE!</v>
      </c>
      <c r="Z467" s="0" t="e">
        <f aca="true">MAX(0,Y467*(1+(_xlfn.NORM.INV(RAND(),Inputs!$D$39,Inputs!$C$39)))-'Year Schedule'!$K$27+'Year Schedule'!$L$27)</f>
        <v>#VALUE!</v>
      </c>
      <c r="AA467" s="0" t="e">
        <f aca="true">MAX(0,Z467*(1+(_xlfn.NORM.INV(RAND(),Inputs!$D$39,Inputs!$C$39)))-'Year Schedule'!$K$28+'Year Schedule'!$L$28)</f>
        <v>#VALUE!</v>
      </c>
      <c r="AB467" s="0" t="e">
        <f aca="true">MAX(0,AA467*(1+(_xlfn.NORM.INV(RAND(),Inputs!$D$39,Inputs!$C$39)))-'Year Schedule'!$K$29+'Year Schedule'!$L$29)</f>
        <v>#VALUE!</v>
      </c>
      <c r="AC467" s="0" t="e">
        <f aca="true">MAX(0,AB467*(1+(_xlfn.NORM.INV(RAND(),Inputs!$D$39,Inputs!$C$39)))-'Year Schedule'!$K$30+'Year Schedule'!$L$30)</f>
        <v>#VALUE!</v>
      </c>
      <c r="AD467" s="0" t="e">
        <f aca="true">MAX(0,AC467*(1+(_xlfn.NORM.INV(RAND(),Inputs!$D$39,Inputs!$C$39)))-'Year Schedule'!$K$31+'Year Schedule'!$L$31)</f>
        <v>#VALUE!</v>
      </c>
      <c r="AE467" s="0" t="e">
        <f aca="true">MAX(0,AD467*(1+(_xlfn.NORM.INV(RAND(),Inputs!$D$39,Inputs!$C$39)))-'Year Schedule'!$K$32+'Year Schedule'!$L$32)</f>
        <v>#VALUE!</v>
      </c>
      <c r="AF467" s="0" t="e">
        <f aca="true">MAX(0,AE467*(1+(_xlfn.NORM.INV(RAND(),Inputs!$D$39,Inputs!$C$39)))-'Year Schedule'!$K$33+'Year Schedule'!$L$33)</f>
        <v>#VALUE!</v>
      </c>
      <c r="AG467" s="0" t="e">
        <f aca="true">MAX(0,AF467*(1+(_xlfn.NORM.INV(RAND(),Inputs!$D$39,Inputs!$C$39)))-'Year Schedule'!$K$34+'Year Schedule'!$L$34)</f>
        <v>#VALUE!</v>
      </c>
      <c r="AH467" s="0" t="e">
        <f aca="true">MAX(0,AG467*(1+(_xlfn.NORM.INV(RAND(),Inputs!$D$39,Inputs!$C$39)))-'Year Schedule'!$K$35+'Year Schedule'!$L$35)</f>
        <v>#VALUE!</v>
      </c>
      <c r="AI467" s="0" t="e">
        <f aca="true">MAX(0,AH467*(1+(_xlfn.NORM.INV(RAND(),Inputs!$D$39,Inputs!$C$39)))-'Year Schedule'!$K$36+'Year Schedule'!$L$36)</f>
        <v>#VALUE!</v>
      </c>
      <c r="AJ467" s="0" t="e">
        <f aca="true">MAX(0,AI467*(1+(_xlfn.NORM.INV(RAND(),Inputs!$D$39,Inputs!$C$39)))-'Year Schedule'!$K$37+'Year Schedule'!$L$37)</f>
        <v>#VALUE!</v>
      </c>
      <c r="AK467" s="0" t="e">
        <f aca="true">MAX(0,AJ467*(1+(_xlfn.NORM.INV(RAND(),Inputs!$D$39,Inputs!$C$39)))-'Year Schedule'!$K$38+'Year Schedule'!$L$38)</f>
        <v>#VALUE!</v>
      </c>
      <c r="AL467" s="0" t="e">
        <f aca="true">MAX(0,AK467*(1+(_xlfn.NORM.INV(RAND(),Inputs!$D$39,Inputs!$C$39)))-'Year Schedule'!$K$39+'Year Schedule'!$L$39)</f>
        <v>#VALUE!</v>
      </c>
      <c r="AM467" s="0" t="e">
        <f aca="true">MAX(0,AL467*(1+(_xlfn.NORM.INV(RAND(),Inputs!$D$39,Inputs!$C$39)))-'Year Schedule'!$K$40+'Year Schedule'!$L$40)</f>
        <v>#VALUE!</v>
      </c>
      <c r="AN467" s="0" t="e">
        <f aca="true">MAX(0,AM467*(1+(_xlfn.NORM.INV(RAND(),Inputs!$D$39,Inputs!$C$39)))-'Year Schedule'!$K$41+'Year Schedule'!$L$41)</f>
        <v>#VALUE!</v>
      </c>
      <c r="AO467" s="0" t="e">
        <f aca="true">MAX(0,AN467*(1+(_xlfn.NORM.INV(RAND(),Inputs!$D$39,Inputs!$C$39)))-'Year Schedule'!$K$42+'Year Schedule'!$L$42)</f>
        <v>#VALUE!</v>
      </c>
      <c r="AP467" s="0" t="e">
        <f aca="true">MAX(0,AO467*(1+(_xlfn.NORM.INV(RAND(),Inputs!$D$39,Inputs!$C$39)))-'Year Schedule'!$K$43+'Year Schedule'!$L$43)</f>
        <v>#VALUE!</v>
      </c>
      <c r="AQ467" s="0" t="e">
        <f aca="true">MAX(0,AP467*(1+(_xlfn.NORM.INV(RAND(),Inputs!$D$39,Inputs!$C$39)))-'Year Schedule'!$K$44+'Year Schedule'!$L$44)</f>
        <v>#VALUE!</v>
      </c>
      <c r="AR467" s="0" t="e">
        <f aca="true">MAX(0,AQ467*(1+(_xlfn.NORM.INV(RAND(),Inputs!$D$39,Inputs!$C$39)))-'Year Schedule'!$K$45+'Year Schedule'!$L$45)</f>
        <v>#VALUE!</v>
      </c>
      <c r="AS467" s="0" t="e">
        <f aca="true">MAX(0,AR467*(1+(_xlfn.NORM.INV(RAND(),Inputs!$D$39,Inputs!$C$39)))-'Year Schedule'!$K$46+'Year Schedule'!$L$46)</f>
        <v>#VALUE!</v>
      </c>
      <c r="AT467" s="0" t="e">
        <f aca="true">MAX(0,AS467*(1+(_xlfn.NORM.INV(RAND(),Inputs!$D$39,Inputs!$C$39)))-'Year Schedule'!$K$47+'Year Schedule'!$L$47)</f>
        <v>#VALUE!</v>
      </c>
      <c r="AU467" s="0" t="e">
        <f aca="true">MAX(0,AT467*(1+(_xlfn.NORM.INV(RAND(),Inputs!$D$39,Inputs!$C$39)))-'Year Schedule'!$K$48+'Year Schedule'!$L$48)</f>
        <v>#VALUE!</v>
      </c>
      <c r="AV467" s="0" t="e">
        <f aca="true">MAX(0,AU467*(1+(_xlfn.NORM.INV(RAND(),Inputs!$D$39,Inputs!$C$39)))-'Year Schedule'!$K$49+'Year Schedule'!$L$49)</f>
        <v>#VALUE!</v>
      </c>
      <c r="AW467" s="0" t="e">
        <f aca="true">MAX(0,AV467*(1+(_xlfn.NORM.INV(RAND(),Inputs!$D$39,Inputs!$C$39)))-'Year Schedule'!$K$50+'Year Schedule'!$L$50)</f>
        <v>#VALUE!</v>
      </c>
      <c r="AX467" s="0" t="e">
        <f aca="true">MAX(0,AW467*(1+(_xlfn.NORM.INV(RAND(),Inputs!$D$39,Inputs!$C$39)))-'Year Schedule'!$K$51+'Year Schedule'!$L$51)</f>
        <v>#VALUE!</v>
      </c>
      <c r="AY467" s="0" t="e">
        <f aca="true">MAX(0,AX467*(1+(_xlfn.NORM.INV(RAND(),Inputs!$D$39,Inputs!$C$39)))-'Year Schedule'!$K$52+'Year Schedule'!$L$52)</f>
        <v>#VALUE!</v>
      </c>
      <c r="AZ467" s="0" t="e">
        <f aca="true">MAX(0,AY467*(1+(_xlfn.NORM.INV(RAND(),Inputs!$D$39,Inputs!$C$39)))-'Year Schedule'!$K$53+'Year Schedule'!$L$53)</f>
        <v>#VALUE!</v>
      </c>
      <c r="BA467" s="0" t="e">
        <f aca="false">INDEX(C467:AZ467,1,Inputs!$C$6)</f>
        <v>#VALUE!</v>
      </c>
      <c r="BB467" s="0" t="n">
        <f aca="false">IFERROR(EXP(SUMPRODUCT(LN((C467:INDEX(C467:AZ467,1,Inputs!$C$6)+$C$1004:INDEX($C$1004:$AZ$1004,1,Inputs!$C$6))/B467:INDEX(B467:AY467,1,Inputs!$C$6)))/Inputs!$C$6)-1,-1)</f>
        <v>-1</v>
      </c>
    </row>
    <row r="468" customFormat="false" ht="15" hidden="false" customHeight="true" outlineLevel="0" collapsed="false">
      <c r="A468" s="0" t="n">
        <v>466</v>
      </c>
      <c r="B468" s="177" t="n">
        <f aca="false">Inputs!$C$38</f>
        <v>0</v>
      </c>
      <c r="C468" s="0" t="e">
        <f aca="true">MAX(0,B468*(1+(_xlfn.NORM.INV(RAND(),Inputs!$D$39,Inputs!$C$39)))-'Year Schedule'!$K$4+'Year Schedule'!$L$4)</f>
        <v>#VALUE!</v>
      </c>
      <c r="D468" s="0" t="e">
        <f aca="true">MAX(0,C468*(1+(_xlfn.NORM.INV(RAND(),Inputs!$D$39,Inputs!$C$39)))-'Year Schedule'!$K$5+'Year Schedule'!$L$5)</f>
        <v>#VALUE!</v>
      </c>
      <c r="E468" s="0" t="e">
        <f aca="true">MAX(0,D468*(1+(_xlfn.NORM.INV(RAND(),Inputs!$D$39,Inputs!$C$39)))-'Year Schedule'!$K$6+'Year Schedule'!$L$6)</f>
        <v>#VALUE!</v>
      </c>
      <c r="F468" s="0" t="e">
        <f aca="true">MAX(0,E468*(1+(_xlfn.NORM.INV(RAND(),Inputs!$D$39,Inputs!$C$39)))-'Year Schedule'!$K$7+'Year Schedule'!$L$7)</f>
        <v>#VALUE!</v>
      </c>
      <c r="G468" s="0" t="e">
        <f aca="true">MAX(0,F468*(1+(_xlfn.NORM.INV(RAND(),Inputs!$D$39,Inputs!$C$39)))-'Year Schedule'!$K$8+'Year Schedule'!$L$8)</f>
        <v>#VALUE!</v>
      </c>
      <c r="H468" s="0" t="e">
        <f aca="true">MAX(0,G468*(1+(_xlfn.NORM.INV(RAND(),Inputs!$D$39,Inputs!$C$39)))-'Year Schedule'!$K$9+'Year Schedule'!$L$9)</f>
        <v>#VALUE!</v>
      </c>
      <c r="I468" s="0" t="e">
        <f aca="true">MAX(0,H468*(1+(_xlfn.NORM.INV(RAND(),Inputs!$D$39,Inputs!$C$39)))-'Year Schedule'!$K$10+'Year Schedule'!$L$10)</f>
        <v>#VALUE!</v>
      </c>
      <c r="J468" s="0" t="e">
        <f aca="true">MAX(0,I468*(1+(_xlfn.NORM.INV(RAND(),Inputs!$D$39,Inputs!$C$39)))-'Year Schedule'!$K$11+'Year Schedule'!$L$11)</f>
        <v>#VALUE!</v>
      </c>
      <c r="K468" s="0" t="e">
        <f aca="true">MAX(0,J468*(1+(_xlfn.NORM.INV(RAND(),Inputs!$D$39,Inputs!$C$39)))-'Year Schedule'!$K$12+'Year Schedule'!$L$12)</f>
        <v>#VALUE!</v>
      </c>
      <c r="L468" s="0" t="e">
        <f aca="true">MAX(0,K468*(1+(_xlfn.NORM.INV(RAND(),Inputs!$D$39,Inputs!$C$39)))-'Year Schedule'!$K$13+'Year Schedule'!$L$13)</f>
        <v>#VALUE!</v>
      </c>
      <c r="M468" s="0" t="e">
        <f aca="true">MAX(0,L468*(1+(_xlfn.NORM.INV(RAND(),Inputs!$D$39,Inputs!$C$39)))-'Year Schedule'!$K$14+'Year Schedule'!$L$14)</f>
        <v>#VALUE!</v>
      </c>
      <c r="N468" s="0" t="e">
        <f aca="true">MAX(0,M468*(1+(_xlfn.NORM.INV(RAND(),Inputs!$D$39,Inputs!$C$39)))-'Year Schedule'!$K$15+'Year Schedule'!$L$15)</f>
        <v>#VALUE!</v>
      </c>
      <c r="O468" s="0" t="e">
        <f aca="true">MAX(0,N468*(1+(_xlfn.NORM.INV(RAND(),Inputs!$D$39,Inputs!$C$39)))-'Year Schedule'!$K$16+'Year Schedule'!$L$16)</f>
        <v>#VALUE!</v>
      </c>
      <c r="P468" s="0" t="e">
        <f aca="true">MAX(0,O468*(1+(_xlfn.NORM.INV(RAND(),Inputs!$D$39,Inputs!$C$39)))-'Year Schedule'!$K$17+'Year Schedule'!$L$17)</f>
        <v>#VALUE!</v>
      </c>
      <c r="Q468" s="0" t="e">
        <f aca="true">MAX(0,P468*(1+(_xlfn.NORM.INV(RAND(),Inputs!$D$39,Inputs!$C$39)))-'Year Schedule'!$K$18+'Year Schedule'!$L$18)</f>
        <v>#VALUE!</v>
      </c>
      <c r="R468" s="0" t="e">
        <f aca="true">MAX(0,Q468*(1+(_xlfn.NORM.INV(RAND(),Inputs!$D$39,Inputs!$C$39)))-'Year Schedule'!$K$19+'Year Schedule'!$L$19)</f>
        <v>#VALUE!</v>
      </c>
      <c r="S468" s="0" t="e">
        <f aca="true">MAX(0,R468*(1+(_xlfn.NORM.INV(RAND(),Inputs!$D$39,Inputs!$C$39)))-'Year Schedule'!$K$20+'Year Schedule'!$L$20)</f>
        <v>#VALUE!</v>
      </c>
      <c r="T468" s="0" t="e">
        <f aca="true">MAX(0,S468*(1+(_xlfn.NORM.INV(RAND(),Inputs!$D$39,Inputs!$C$39)))-'Year Schedule'!$K$21+'Year Schedule'!$L$21)</f>
        <v>#VALUE!</v>
      </c>
      <c r="U468" s="0" t="e">
        <f aca="true">MAX(0,T468*(1+(_xlfn.NORM.INV(RAND(),Inputs!$D$39,Inputs!$C$39)))-'Year Schedule'!$K$22+'Year Schedule'!$L$22)</f>
        <v>#VALUE!</v>
      </c>
      <c r="V468" s="0" t="e">
        <f aca="true">MAX(0,U468*(1+(_xlfn.NORM.INV(RAND(),Inputs!$D$39,Inputs!$C$39)))-'Year Schedule'!$K$23+'Year Schedule'!$L$23)</f>
        <v>#VALUE!</v>
      </c>
      <c r="W468" s="0" t="e">
        <f aca="true">MAX(0,V468*(1+(_xlfn.NORM.INV(RAND(),Inputs!$D$39,Inputs!$C$39)))-'Year Schedule'!$K$24+'Year Schedule'!$L$24)</f>
        <v>#VALUE!</v>
      </c>
      <c r="X468" s="0" t="e">
        <f aca="true">MAX(0,W468*(1+(_xlfn.NORM.INV(RAND(),Inputs!$D$39,Inputs!$C$39)))-'Year Schedule'!$K$25+'Year Schedule'!$L$25)</f>
        <v>#VALUE!</v>
      </c>
      <c r="Y468" s="0" t="e">
        <f aca="true">MAX(0,X468*(1+(_xlfn.NORM.INV(RAND(),Inputs!$D$39,Inputs!$C$39)))-'Year Schedule'!$K$26+'Year Schedule'!$L$26)</f>
        <v>#VALUE!</v>
      </c>
      <c r="Z468" s="0" t="e">
        <f aca="true">MAX(0,Y468*(1+(_xlfn.NORM.INV(RAND(),Inputs!$D$39,Inputs!$C$39)))-'Year Schedule'!$K$27+'Year Schedule'!$L$27)</f>
        <v>#VALUE!</v>
      </c>
      <c r="AA468" s="0" t="e">
        <f aca="true">MAX(0,Z468*(1+(_xlfn.NORM.INV(RAND(),Inputs!$D$39,Inputs!$C$39)))-'Year Schedule'!$K$28+'Year Schedule'!$L$28)</f>
        <v>#VALUE!</v>
      </c>
      <c r="AB468" s="0" t="e">
        <f aca="true">MAX(0,AA468*(1+(_xlfn.NORM.INV(RAND(),Inputs!$D$39,Inputs!$C$39)))-'Year Schedule'!$K$29+'Year Schedule'!$L$29)</f>
        <v>#VALUE!</v>
      </c>
      <c r="AC468" s="0" t="e">
        <f aca="true">MAX(0,AB468*(1+(_xlfn.NORM.INV(RAND(),Inputs!$D$39,Inputs!$C$39)))-'Year Schedule'!$K$30+'Year Schedule'!$L$30)</f>
        <v>#VALUE!</v>
      </c>
      <c r="AD468" s="0" t="e">
        <f aca="true">MAX(0,AC468*(1+(_xlfn.NORM.INV(RAND(),Inputs!$D$39,Inputs!$C$39)))-'Year Schedule'!$K$31+'Year Schedule'!$L$31)</f>
        <v>#VALUE!</v>
      </c>
      <c r="AE468" s="0" t="e">
        <f aca="true">MAX(0,AD468*(1+(_xlfn.NORM.INV(RAND(),Inputs!$D$39,Inputs!$C$39)))-'Year Schedule'!$K$32+'Year Schedule'!$L$32)</f>
        <v>#VALUE!</v>
      </c>
      <c r="AF468" s="0" t="e">
        <f aca="true">MAX(0,AE468*(1+(_xlfn.NORM.INV(RAND(),Inputs!$D$39,Inputs!$C$39)))-'Year Schedule'!$K$33+'Year Schedule'!$L$33)</f>
        <v>#VALUE!</v>
      </c>
      <c r="AG468" s="0" t="e">
        <f aca="true">MAX(0,AF468*(1+(_xlfn.NORM.INV(RAND(),Inputs!$D$39,Inputs!$C$39)))-'Year Schedule'!$K$34+'Year Schedule'!$L$34)</f>
        <v>#VALUE!</v>
      </c>
      <c r="AH468" s="0" t="e">
        <f aca="true">MAX(0,AG468*(1+(_xlfn.NORM.INV(RAND(),Inputs!$D$39,Inputs!$C$39)))-'Year Schedule'!$K$35+'Year Schedule'!$L$35)</f>
        <v>#VALUE!</v>
      </c>
      <c r="AI468" s="0" t="e">
        <f aca="true">MAX(0,AH468*(1+(_xlfn.NORM.INV(RAND(),Inputs!$D$39,Inputs!$C$39)))-'Year Schedule'!$K$36+'Year Schedule'!$L$36)</f>
        <v>#VALUE!</v>
      </c>
      <c r="AJ468" s="0" t="e">
        <f aca="true">MAX(0,AI468*(1+(_xlfn.NORM.INV(RAND(),Inputs!$D$39,Inputs!$C$39)))-'Year Schedule'!$K$37+'Year Schedule'!$L$37)</f>
        <v>#VALUE!</v>
      </c>
      <c r="AK468" s="0" t="e">
        <f aca="true">MAX(0,AJ468*(1+(_xlfn.NORM.INV(RAND(),Inputs!$D$39,Inputs!$C$39)))-'Year Schedule'!$K$38+'Year Schedule'!$L$38)</f>
        <v>#VALUE!</v>
      </c>
      <c r="AL468" s="0" t="e">
        <f aca="true">MAX(0,AK468*(1+(_xlfn.NORM.INV(RAND(),Inputs!$D$39,Inputs!$C$39)))-'Year Schedule'!$K$39+'Year Schedule'!$L$39)</f>
        <v>#VALUE!</v>
      </c>
      <c r="AM468" s="0" t="e">
        <f aca="true">MAX(0,AL468*(1+(_xlfn.NORM.INV(RAND(),Inputs!$D$39,Inputs!$C$39)))-'Year Schedule'!$K$40+'Year Schedule'!$L$40)</f>
        <v>#VALUE!</v>
      </c>
      <c r="AN468" s="0" t="e">
        <f aca="true">MAX(0,AM468*(1+(_xlfn.NORM.INV(RAND(),Inputs!$D$39,Inputs!$C$39)))-'Year Schedule'!$K$41+'Year Schedule'!$L$41)</f>
        <v>#VALUE!</v>
      </c>
      <c r="AO468" s="0" t="e">
        <f aca="true">MAX(0,AN468*(1+(_xlfn.NORM.INV(RAND(),Inputs!$D$39,Inputs!$C$39)))-'Year Schedule'!$K$42+'Year Schedule'!$L$42)</f>
        <v>#VALUE!</v>
      </c>
      <c r="AP468" s="0" t="e">
        <f aca="true">MAX(0,AO468*(1+(_xlfn.NORM.INV(RAND(),Inputs!$D$39,Inputs!$C$39)))-'Year Schedule'!$K$43+'Year Schedule'!$L$43)</f>
        <v>#VALUE!</v>
      </c>
      <c r="AQ468" s="0" t="e">
        <f aca="true">MAX(0,AP468*(1+(_xlfn.NORM.INV(RAND(),Inputs!$D$39,Inputs!$C$39)))-'Year Schedule'!$K$44+'Year Schedule'!$L$44)</f>
        <v>#VALUE!</v>
      </c>
      <c r="AR468" s="0" t="e">
        <f aca="true">MAX(0,AQ468*(1+(_xlfn.NORM.INV(RAND(),Inputs!$D$39,Inputs!$C$39)))-'Year Schedule'!$K$45+'Year Schedule'!$L$45)</f>
        <v>#VALUE!</v>
      </c>
      <c r="AS468" s="0" t="e">
        <f aca="true">MAX(0,AR468*(1+(_xlfn.NORM.INV(RAND(),Inputs!$D$39,Inputs!$C$39)))-'Year Schedule'!$K$46+'Year Schedule'!$L$46)</f>
        <v>#VALUE!</v>
      </c>
      <c r="AT468" s="0" t="e">
        <f aca="true">MAX(0,AS468*(1+(_xlfn.NORM.INV(RAND(),Inputs!$D$39,Inputs!$C$39)))-'Year Schedule'!$K$47+'Year Schedule'!$L$47)</f>
        <v>#VALUE!</v>
      </c>
      <c r="AU468" s="0" t="e">
        <f aca="true">MAX(0,AT468*(1+(_xlfn.NORM.INV(RAND(),Inputs!$D$39,Inputs!$C$39)))-'Year Schedule'!$K$48+'Year Schedule'!$L$48)</f>
        <v>#VALUE!</v>
      </c>
      <c r="AV468" s="0" t="e">
        <f aca="true">MAX(0,AU468*(1+(_xlfn.NORM.INV(RAND(),Inputs!$D$39,Inputs!$C$39)))-'Year Schedule'!$K$49+'Year Schedule'!$L$49)</f>
        <v>#VALUE!</v>
      </c>
      <c r="AW468" s="0" t="e">
        <f aca="true">MAX(0,AV468*(1+(_xlfn.NORM.INV(RAND(),Inputs!$D$39,Inputs!$C$39)))-'Year Schedule'!$K$50+'Year Schedule'!$L$50)</f>
        <v>#VALUE!</v>
      </c>
      <c r="AX468" s="0" t="e">
        <f aca="true">MAX(0,AW468*(1+(_xlfn.NORM.INV(RAND(),Inputs!$D$39,Inputs!$C$39)))-'Year Schedule'!$K$51+'Year Schedule'!$L$51)</f>
        <v>#VALUE!</v>
      </c>
      <c r="AY468" s="0" t="e">
        <f aca="true">MAX(0,AX468*(1+(_xlfn.NORM.INV(RAND(),Inputs!$D$39,Inputs!$C$39)))-'Year Schedule'!$K$52+'Year Schedule'!$L$52)</f>
        <v>#VALUE!</v>
      </c>
      <c r="AZ468" s="0" t="e">
        <f aca="true">MAX(0,AY468*(1+(_xlfn.NORM.INV(RAND(),Inputs!$D$39,Inputs!$C$39)))-'Year Schedule'!$K$53+'Year Schedule'!$L$53)</f>
        <v>#VALUE!</v>
      </c>
      <c r="BA468" s="0" t="e">
        <f aca="false">INDEX(C468:AZ468,1,Inputs!$C$6)</f>
        <v>#VALUE!</v>
      </c>
      <c r="BB468" s="0" t="n">
        <f aca="false">IFERROR(EXP(SUMPRODUCT(LN((C468:INDEX(C468:AZ468,1,Inputs!$C$6)+$C$1004:INDEX($C$1004:$AZ$1004,1,Inputs!$C$6))/B468:INDEX(B468:AY468,1,Inputs!$C$6)))/Inputs!$C$6)-1,-1)</f>
        <v>-1</v>
      </c>
    </row>
    <row r="469" customFormat="false" ht="15" hidden="false" customHeight="true" outlineLevel="0" collapsed="false">
      <c r="A469" s="0" t="n">
        <v>467</v>
      </c>
      <c r="B469" s="177" t="n">
        <f aca="false">Inputs!$C$38</f>
        <v>0</v>
      </c>
      <c r="C469" s="0" t="e">
        <f aca="true">MAX(0,B469*(1+(_xlfn.NORM.INV(RAND(),Inputs!$D$39,Inputs!$C$39)))-'Year Schedule'!$K$4+'Year Schedule'!$L$4)</f>
        <v>#VALUE!</v>
      </c>
      <c r="D469" s="0" t="e">
        <f aca="true">MAX(0,C469*(1+(_xlfn.NORM.INV(RAND(),Inputs!$D$39,Inputs!$C$39)))-'Year Schedule'!$K$5+'Year Schedule'!$L$5)</f>
        <v>#VALUE!</v>
      </c>
      <c r="E469" s="0" t="e">
        <f aca="true">MAX(0,D469*(1+(_xlfn.NORM.INV(RAND(),Inputs!$D$39,Inputs!$C$39)))-'Year Schedule'!$K$6+'Year Schedule'!$L$6)</f>
        <v>#VALUE!</v>
      </c>
      <c r="F469" s="0" t="e">
        <f aca="true">MAX(0,E469*(1+(_xlfn.NORM.INV(RAND(),Inputs!$D$39,Inputs!$C$39)))-'Year Schedule'!$K$7+'Year Schedule'!$L$7)</f>
        <v>#VALUE!</v>
      </c>
      <c r="G469" s="0" t="e">
        <f aca="true">MAX(0,F469*(1+(_xlfn.NORM.INV(RAND(),Inputs!$D$39,Inputs!$C$39)))-'Year Schedule'!$K$8+'Year Schedule'!$L$8)</f>
        <v>#VALUE!</v>
      </c>
      <c r="H469" s="0" t="e">
        <f aca="true">MAX(0,G469*(1+(_xlfn.NORM.INV(RAND(),Inputs!$D$39,Inputs!$C$39)))-'Year Schedule'!$K$9+'Year Schedule'!$L$9)</f>
        <v>#VALUE!</v>
      </c>
      <c r="I469" s="0" t="e">
        <f aca="true">MAX(0,H469*(1+(_xlfn.NORM.INV(RAND(),Inputs!$D$39,Inputs!$C$39)))-'Year Schedule'!$K$10+'Year Schedule'!$L$10)</f>
        <v>#VALUE!</v>
      </c>
      <c r="J469" s="0" t="e">
        <f aca="true">MAX(0,I469*(1+(_xlfn.NORM.INV(RAND(),Inputs!$D$39,Inputs!$C$39)))-'Year Schedule'!$K$11+'Year Schedule'!$L$11)</f>
        <v>#VALUE!</v>
      </c>
      <c r="K469" s="0" t="e">
        <f aca="true">MAX(0,J469*(1+(_xlfn.NORM.INV(RAND(),Inputs!$D$39,Inputs!$C$39)))-'Year Schedule'!$K$12+'Year Schedule'!$L$12)</f>
        <v>#VALUE!</v>
      </c>
      <c r="L469" s="0" t="e">
        <f aca="true">MAX(0,K469*(1+(_xlfn.NORM.INV(RAND(),Inputs!$D$39,Inputs!$C$39)))-'Year Schedule'!$K$13+'Year Schedule'!$L$13)</f>
        <v>#VALUE!</v>
      </c>
      <c r="M469" s="0" t="e">
        <f aca="true">MAX(0,L469*(1+(_xlfn.NORM.INV(RAND(),Inputs!$D$39,Inputs!$C$39)))-'Year Schedule'!$K$14+'Year Schedule'!$L$14)</f>
        <v>#VALUE!</v>
      </c>
      <c r="N469" s="0" t="e">
        <f aca="true">MAX(0,M469*(1+(_xlfn.NORM.INV(RAND(),Inputs!$D$39,Inputs!$C$39)))-'Year Schedule'!$K$15+'Year Schedule'!$L$15)</f>
        <v>#VALUE!</v>
      </c>
      <c r="O469" s="0" t="e">
        <f aca="true">MAX(0,N469*(1+(_xlfn.NORM.INV(RAND(),Inputs!$D$39,Inputs!$C$39)))-'Year Schedule'!$K$16+'Year Schedule'!$L$16)</f>
        <v>#VALUE!</v>
      </c>
      <c r="P469" s="0" t="e">
        <f aca="true">MAX(0,O469*(1+(_xlfn.NORM.INV(RAND(),Inputs!$D$39,Inputs!$C$39)))-'Year Schedule'!$K$17+'Year Schedule'!$L$17)</f>
        <v>#VALUE!</v>
      </c>
      <c r="Q469" s="0" t="e">
        <f aca="true">MAX(0,P469*(1+(_xlfn.NORM.INV(RAND(),Inputs!$D$39,Inputs!$C$39)))-'Year Schedule'!$K$18+'Year Schedule'!$L$18)</f>
        <v>#VALUE!</v>
      </c>
      <c r="R469" s="0" t="e">
        <f aca="true">MAX(0,Q469*(1+(_xlfn.NORM.INV(RAND(),Inputs!$D$39,Inputs!$C$39)))-'Year Schedule'!$K$19+'Year Schedule'!$L$19)</f>
        <v>#VALUE!</v>
      </c>
      <c r="S469" s="0" t="e">
        <f aca="true">MAX(0,R469*(1+(_xlfn.NORM.INV(RAND(),Inputs!$D$39,Inputs!$C$39)))-'Year Schedule'!$K$20+'Year Schedule'!$L$20)</f>
        <v>#VALUE!</v>
      </c>
      <c r="T469" s="0" t="e">
        <f aca="true">MAX(0,S469*(1+(_xlfn.NORM.INV(RAND(),Inputs!$D$39,Inputs!$C$39)))-'Year Schedule'!$K$21+'Year Schedule'!$L$21)</f>
        <v>#VALUE!</v>
      </c>
      <c r="U469" s="0" t="e">
        <f aca="true">MAX(0,T469*(1+(_xlfn.NORM.INV(RAND(),Inputs!$D$39,Inputs!$C$39)))-'Year Schedule'!$K$22+'Year Schedule'!$L$22)</f>
        <v>#VALUE!</v>
      </c>
      <c r="V469" s="0" t="e">
        <f aca="true">MAX(0,U469*(1+(_xlfn.NORM.INV(RAND(),Inputs!$D$39,Inputs!$C$39)))-'Year Schedule'!$K$23+'Year Schedule'!$L$23)</f>
        <v>#VALUE!</v>
      </c>
      <c r="W469" s="0" t="e">
        <f aca="true">MAX(0,V469*(1+(_xlfn.NORM.INV(RAND(),Inputs!$D$39,Inputs!$C$39)))-'Year Schedule'!$K$24+'Year Schedule'!$L$24)</f>
        <v>#VALUE!</v>
      </c>
      <c r="X469" s="0" t="e">
        <f aca="true">MAX(0,W469*(1+(_xlfn.NORM.INV(RAND(),Inputs!$D$39,Inputs!$C$39)))-'Year Schedule'!$K$25+'Year Schedule'!$L$25)</f>
        <v>#VALUE!</v>
      </c>
      <c r="Y469" s="0" t="e">
        <f aca="true">MAX(0,X469*(1+(_xlfn.NORM.INV(RAND(),Inputs!$D$39,Inputs!$C$39)))-'Year Schedule'!$K$26+'Year Schedule'!$L$26)</f>
        <v>#VALUE!</v>
      </c>
      <c r="Z469" s="0" t="e">
        <f aca="true">MAX(0,Y469*(1+(_xlfn.NORM.INV(RAND(),Inputs!$D$39,Inputs!$C$39)))-'Year Schedule'!$K$27+'Year Schedule'!$L$27)</f>
        <v>#VALUE!</v>
      </c>
      <c r="AA469" s="0" t="e">
        <f aca="true">MAX(0,Z469*(1+(_xlfn.NORM.INV(RAND(),Inputs!$D$39,Inputs!$C$39)))-'Year Schedule'!$K$28+'Year Schedule'!$L$28)</f>
        <v>#VALUE!</v>
      </c>
      <c r="AB469" s="0" t="e">
        <f aca="true">MAX(0,AA469*(1+(_xlfn.NORM.INV(RAND(),Inputs!$D$39,Inputs!$C$39)))-'Year Schedule'!$K$29+'Year Schedule'!$L$29)</f>
        <v>#VALUE!</v>
      </c>
      <c r="AC469" s="0" t="e">
        <f aca="true">MAX(0,AB469*(1+(_xlfn.NORM.INV(RAND(),Inputs!$D$39,Inputs!$C$39)))-'Year Schedule'!$K$30+'Year Schedule'!$L$30)</f>
        <v>#VALUE!</v>
      </c>
      <c r="AD469" s="0" t="e">
        <f aca="true">MAX(0,AC469*(1+(_xlfn.NORM.INV(RAND(),Inputs!$D$39,Inputs!$C$39)))-'Year Schedule'!$K$31+'Year Schedule'!$L$31)</f>
        <v>#VALUE!</v>
      </c>
      <c r="AE469" s="0" t="e">
        <f aca="true">MAX(0,AD469*(1+(_xlfn.NORM.INV(RAND(),Inputs!$D$39,Inputs!$C$39)))-'Year Schedule'!$K$32+'Year Schedule'!$L$32)</f>
        <v>#VALUE!</v>
      </c>
      <c r="AF469" s="0" t="e">
        <f aca="true">MAX(0,AE469*(1+(_xlfn.NORM.INV(RAND(),Inputs!$D$39,Inputs!$C$39)))-'Year Schedule'!$K$33+'Year Schedule'!$L$33)</f>
        <v>#VALUE!</v>
      </c>
      <c r="AG469" s="0" t="e">
        <f aca="true">MAX(0,AF469*(1+(_xlfn.NORM.INV(RAND(),Inputs!$D$39,Inputs!$C$39)))-'Year Schedule'!$K$34+'Year Schedule'!$L$34)</f>
        <v>#VALUE!</v>
      </c>
      <c r="AH469" s="0" t="e">
        <f aca="true">MAX(0,AG469*(1+(_xlfn.NORM.INV(RAND(),Inputs!$D$39,Inputs!$C$39)))-'Year Schedule'!$K$35+'Year Schedule'!$L$35)</f>
        <v>#VALUE!</v>
      </c>
      <c r="AI469" s="0" t="e">
        <f aca="true">MAX(0,AH469*(1+(_xlfn.NORM.INV(RAND(),Inputs!$D$39,Inputs!$C$39)))-'Year Schedule'!$K$36+'Year Schedule'!$L$36)</f>
        <v>#VALUE!</v>
      </c>
      <c r="AJ469" s="0" t="e">
        <f aca="true">MAX(0,AI469*(1+(_xlfn.NORM.INV(RAND(),Inputs!$D$39,Inputs!$C$39)))-'Year Schedule'!$K$37+'Year Schedule'!$L$37)</f>
        <v>#VALUE!</v>
      </c>
      <c r="AK469" s="0" t="e">
        <f aca="true">MAX(0,AJ469*(1+(_xlfn.NORM.INV(RAND(),Inputs!$D$39,Inputs!$C$39)))-'Year Schedule'!$K$38+'Year Schedule'!$L$38)</f>
        <v>#VALUE!</v>
      </c>
      <c r="AL469" s="0" t="e">
        <f aca="true">MAX(0,AK469*(1+(_xlfn.NORM.INV(RAND(),Inputs!$D$39,Inputs!$C$39)))-'Year Schedule'!$K$39+'Year Schedule'!$L$39)</f>
        <v>#VALUE!</v>
      </c>
      <c r="AM469" s="0" t="e">
        <f aca="true">MAX(0,AL469*(1+(_xlfn.NORM.INV(RAND(),Inputs!$D$39,Inputs!$C$39)))-'Year Schedule'!$K$40+'Year Schedule'!$L$40)</f>
        <v>#VALUE!</v>
      </c>
      <c r="AN469" s="0" t="e">
        <f aca="true">MAX(0,AM469*(1+(_xlfn.NORM.INV(RAND(),Inputs!$D$39,Inputs!$C$39)))-'Year Schedule'!$K$41+'Year Schedule'!$L$41)</f>
        <v>#VALUE!</v>
      </c>
      <c r="AO469" s="0" t="e">
        <f aca="true">MAX(0,AN469*(1+(_xlfn.NORM.INV(RAND(),Inputs!$D$39,Inputs!$C$39)))-'Year Schedule'!$K$42+'Year Schedule'!$L$42)</f>
        <v>#VALUE!</v>
      </c>
      <c r="AP469" s="0" t="e">
        <f aca="true">MAX(0,AO469*(1+(_xlfn.NORM.INV(RAND(),Inputs!$D$39,Inputs!$C$39)))-'Year Schedule'!$K$43+'Year Schedule'!$L$43)</f>
        <v>#VALUE!</v>
      </c>
      <c r="AQ469" s="0" t="e">
        <f aca="true">MAX(0,AP469*(1+(_xlfn.NORM.INV(RAND(),Inputs!$D$39,Inputs!$C$39)))-'Year Schedule'!$K$44+'Year Schedule'!$L$44)</f>
        <v>#VALUE!</v>
      </c>
      <c r="AR469" s="0" t="e">
        <f aca="true">MAX(0,AQ469*(1+(_xlfn.NORM.INV(RAND(),Inputs!$D$39,Inputs!$C$39)))-'Year Schedule'!$K$45+'Year Schedule'!$L$45)</f>
        <v>#VALUE!</v>
      </c>
      <c r="AS469" s="0" t="e">
        <f aca="true">MAX(0,AR469*(1+(_xlfn.NORM.INV(RAND(),Inputs!$D$39,Inputs!$C$39)))-'Year Schedule'!$K$46+'Year Schedule'!$L$46)</f>
        <v>#VALUE!</v>
      </c>
      <c r="AT469" s="0" t="e">
        <f aca="true">MAX(0,AS469*(1+(_xlfn.NORM.INV(RAND(),Inputs!$D$39,Inputs!$C$39)))-'Year Schedule'!$K$47+'Year Schedule'!$L$47)</f>
        <v>#VALUE!</v>
      </c>
      <c r="AU469" s="0" t="e">
        <f aca="true">MAX(0,AT469*(1+(_xlfn.NORM.INV(RAND(),Inputs!$D$39,Inputs!$C$39)))-'Year Schedule'!$K$48+'Year Schedule'!$L$48)</f>
        <v>#VALUE!</v>
      </c>
      <c r="AV469" s="0" t="e">
        <f aca="true">MAX(0,AU469*(1+(_xlfn.NORM.INV(RAND(),Inputs!$D$39,Inputs!$C$39)))-'Year Schedule'!$K$49+'Year Schedule'!$L$49)</f>
        <v>#VALUE!</v>
      </c>
      <c r="AW469" s="0" t="e">
        <f aca="true">MAX(0,AV469*(1+(_xlfn.NORM.INV(RAND(),Inputs!$D$39,Inputs!$C$39)))-'Year Schedule'!$K$50+'Year Schedule'!$L$50)</f>
        <v>#VALUE!</v>
      </c>
      <c r="AX469" s="0" t="e">
        <f aca="true">MAX(0,AW469*(1+(_xlfn.NORM.INV(RAND(),Inputs!$D$39,Inputs!$C$39)))-'Year Schedule'!$K$51+'Year Schedule'!$L$51)</f>
        <v>#VALUE!</v>
      </c>
      <c r="AY469" s="0" t="e">
        <f aca="true">MAX(0,AX469*(1+(_xlfn.NORM.INV(RAND(),Inputs!$D$39,Inputs!$C$39)))-'Year Schedule'!$K$52+'Year Schedule'!$L$52)</f>
        <v>#VALUE!</v>
      </c>
      <c r="AZ469" s="0" t="e">
        <f aca="true">MAX(0,AY469*(1+(_xlfn.NORM.INV(RAND(),Inputs!$D$39,Inputs!$C$39)))-'Year Schedule'!$K$53+'Year Schedule'!$L$53)</f>
        <v>#VALUE!</v>
      </c>
      <c r="BA469" s="0" t="e">
        <f aca="false">INDEX(C469:AZ469,1,Inputs!$C$6)</f>
        <v>#VALUE!</v>
      </c>
      <c r="BB469" s="0" t="n">
        <f aca="false">IFERROR(EXP(SUMPRODUCT(LN((C469:INDEX(C469:AZ469,1,Inputs!$C$6)+$C$1004:INDEX($C$1004:$AZ$1004,1,Inputs!$C$6))/B469:INDEX(B469:AY469,1,Inputs!$C$6)))/Inputs!$C$6)-1,-1)</f>
        <v>-1</v>
      </c>
    </row>
    <row r="470" customFormat="false" ht="15" hidden="false" customHeight="true" outlineLevel="0" collapsed="false">
      <c r="A470" s="0" t="n">
        <v>468</v>
      </c>
      <c r="B470" s="177" t="n">
        <f aca="false">Inputs!$C$38</f>
        <v>0</v>
      </c>
      <c r="C470" s="0" t="e">
        <f aca="true">MAX(0,B470*(1+(_xlfn.NORM.INV(RAND(),Inputs!$D$39,Inputs!$C$39)))-'Year Schedule'!$K$4+'Year Schedule'!$L$4)</f>
        <v>#VALUE!</v>
      </c>
      <c r="D470" s="0" t="e">
        <f aca="true">MAX(0,C470*(1+(_xlfn.NORM.INV(RAND(),Inputs!$D$39,Inputs!$C$39)))-'Year Schedule'!$K$5+'Year Schedule'!$L$5)</f>
        <v>#VALUE!</v>
      </c>
      <c r="E470" s="0" t="e">
        <f aca="true">MAX(0,D470*(1+(_xlfn.NORM.INV(RAND(),Inputs!$D$39,Inputs!$C$39)))-'Year Schedule'!$K$6+'Year Schedule'!$L$6)</f>
        <v>#VALUE!</v>
      </c>
      <c r="F470" s="0" t="e">
        <f aca="true">MAX(0,E470*(1+(_xlfn.NORM.INV(RAND(),Inputs!$D$39,Inputs!$C$39)))-'Year Schedule'!$K$7+'Year Schedule'!$L$7)</f>
        <v>#VALUE!</v>
      </c>
      <c r="G470" s="0" t="e">
        <f aca="true">MAX(0,F470*(1+(_xlfn.NORM.INV(RAND(),Inputs!$D$39,Inputs!$C$39)))-'Year Schedule'!$K$8+'Year Schedule'!$L$8)</f>
        <v>#VALUE!</v>
      </c>
      <c r="H470" s="0" t="e">
        <f aca="true">MAX(0,G470*(1+(_xlfn.NORM.INV(RAND(),Inputs!$D$39,Inputs!$C$39)))-'Year Schedule'!$K$9+'Year Schedule'!$L$9)</f>
        <v>#VALUE!</v>
      </c>
      <c r="I470" s="0" t="e">
        <f aca="true">MAX(0,H470*(1+(_xlfn.NORM.INV(RAND(),Inputs!$D$39,Inputs!$C$39)))-'Year Schedule'!$K$10+'Year Schedule'!$L$10)</f>
        <v>#VALUE!</v>
      </c>
      <c r="J470" s="0" t="e">
        <f aca="true">MAX(0,I470*(1+(_xlfn.NORM.INV(RAND(),Inputs!$D$39,Inputs!$C$39)))-'Year Schedule'!$K$11+'Year Schedule'!$L$11)</f>
        <v>#VALUE!</v>
      </c>
      <c r="K470" s="0" t="e">
        <f aca="true">MAX(0,J470*(1+(_xlfn.NORM.INV(RAND(),Inputs!$D$39,Inputs!$C$39)))-'Year Schedule'!$K$12+'Year Schedule'!$L$12)</f>
        <v>#VALUE!</v>
      </c>
      <c r="L470" s="0" t="e">
        <f aca="true">MAX(0,K470*(1+(_xlfn.NORM.INV(RAND(),Inputs!$D$39,Inputs!$C$39)))-'Year Schedule'!$K$13+'Year Schedule'!$L$13)</f>
        <v>#VALUE!</v>
      </c>
      <c r="M470" s="0" t="e">
        <f aca="true">MAX(0,L470*(1+(_xlfn.NORM.INV(RAND(),Inputs!$D$39,Inputs!$C$39)))-'Year Schedule'!$K$14+'Year Schedule'!$L$14)</f>
        <v>#VALUE!</v>
      </c>
      <c r="N470" s="0" t="e">
        <f aca="true">MAX(0,M470*(1+(_xlfn.NORM.INV(RAND(),Inputs!$D$39,Inputs!$C$39)))-'Year Schedule'!$K$15+'Year Schedule'!$L$15)</f>
        <v>#VALUE!</v>
      </c>
      <c r="O470" s="0" t="e">
        <f aca="true">MAX(0,N470*(1+(_xlfn.NORM.INV(RAND(),Inputs!$D$39,Inputs!$C$39)))-'Year Schedule'!$K$16+'Year Schedule'!$L$16)</f>
        <v>#VALUE!</v>
      </c>
      <c r="P470" s="0" t="e">
        <f aca="true">MAX(0,O470*(1+(_xlfn.NORM.INV(RAND(),Inputs!$D$39,Inputs!$C$39)))-'Year Schedule'!$K$17+'Year Schedule'!$L$17)</f>
        <v>#VALUE!</v>
      </c>
      <c r="Q470" s="0" t="e">
        <f aca="true">MAX(0,P470*(1+(_xlfn.NORM.INV(RAND(),Inputs!$D$39,Inputs!$C$39)))-'Year Schedule'!$K$18+'Year Schedule'!$L$18)</f>
        <v>#VALUE!</v>
      </c>
      <c r="R470" s="0" t="e">
        <f aca="true">MAX(0,Q470*(1+(_xlfn.NORM.INV(RAND(),Inputs!$D$39,Inputs!$C$39)))-'Year Schedule'!$K$19+'Year Schedule'!$L$19)</f>
        <v>#VALUE!</v>
      </c>
      <c r="S470" s="0" t="e">
        <f aca="true">MAX(0,R470*(1+(_xlfn.NORM.INV(RAND(),Inputs!$D$39,Inputs!$C$39)))-'Year Schedule'!$K$20+'Year Schedule'!$L$20)</f>
        <v>#VALUE!</v>
      </c>
      <c r="T470" s="0" t="e">
        <f aca="true">MAX(0,S470*(1+(_xlfn.NORM.INV(RAND(),Inputs!$D$39,Inputs!$C$39)))-'Year Schedule'!$K$21+'Year Schedule'!$L$21)</f>
        <v>#VALUE!</v>
      </c>
      <c r="U470" s="0" t="e">
        <f aca="true">MAX(0,T470*(1+(_xlfn.NORM.INV(RAND(),Inputs!$D$39,Inputs!$C$39)))-'Year Schedule'!$K$22+'Year Schedule'!$L$22)</f>
        <v>#VALUE!</v>
      </c>
      <c r="V470" s="0" t="e">
        <f aca="true">MAX(0,U470*(1+(_xlfn.NORM.INV(RAND(),Inputs!$D$39,Inputs!$C$39)))-'Year Schedule'!$K$23+'Year Schedule'!$L$23)</f>
        <v>#VALUE!</v>
      </c>
      <c r="W470" s="0" t="e">
        <f aca="true">MAX(0,V470*(1+(_xlfn.NORM.INV(RAND(),Inputs!$D$39,Inputs!$C$39)))-'Year Schedule'!$K$24+'Year Schedule'!$L$24)</f>
        <v>#VALUE!</v>
      </c>
      <c r="X470" s="0" t="e">
        <f aca="true">MAX(0,W470*(1+(_xlfn.NORM.INV(RAND(),Inputs!$D$39,Inputs!$C$39)))-'Year Schedule'!$K$25+'Year Schedule'!$L$25)</f>
        <v>#VALUE!</v>
      </c>
      <c r="Y470" s="0" t="e">
        <f aca="true">MAX(0,X470*(1+(_xlfn.NORM.INV(RAND(),Inputs!$D$39,Inputs!$C$39)))-'Year Schedule'!$K$26+'Year Schedule'!$L$26)</f>
        <v>#VALUE!</v>
      </c>
      <c r="Z470" s="0" t="e">
        <f aca="true">MAX(0,Y470*(1+(_xlfn.NORM.INV(RAND(),Inputs!$D$39,Inputs!$C$39)))-'Year Schedule'!$K$27+'Year Schedule'!$L$27)</f>
        <v>#VALUE!</v>
      </c>
      <c r="AA470" s="0" t="e">
        <f aca="true">MAX(0,Z470*(1+(_xlfn.NORM.INV(RAND(),Inputs!$D$39,Inputs!$C$39)))-'Year Schedule'!$K$28+'Year Schedule'!$L$28)</f>
        <v>#VALUE!</v>
      </c>
      <c r="AB470" s="0" t="e">
        <f aca="true">MAX(0,AA470*(1+(_xlfn.NORM.INV(RAND(),Inputs!$D$39,Inputs!$C$39)))-'Year Schedule'!$K$29+'Year Schedule'!$L$29)</f>
        <v>#VALUE!</v>
      </c>
      <c r="AC470" s="0" t="e">
        <f aca="true">MAX(0,AB470*(1+(_xlfn.NORM.INV(RAND(),Inputs!$D$39,Inputs!$C$39)))-'Year Schedule'!$K$30+'Year Schedule'!$L$30)</f>
        <v>#VALUE!</v>
      </c>
      <c r="AD470" s="0" t="e">
        <f aca="true">MAX(0,AC470*(1+(_xlfn.NORM.INV(RAND(),Inputs!$D$39,Inputs!$C$39)))-'Year Schedule'!$K$31+'Year Schedule'!$L$31)</f>
        <v>#VALUE!</v>
      </c>
      <c r="AE470" s="0" t="e">
        <f aca="true">MAX(0,AD470*(1+(_xlfn.NORM.INV(RAND(),Inputs!$D$39,Inputs!$C$39)))-'Year Schedule'!$K$32+'Year Schedule'!$L$32)</f>
        <v>#VALUE!</v>
      </c>
      <c r="AF470" s="0" t="e">
        <f aca="true">MAX(0,AE470*(1+(_xlfn.NORM.INV(RAND(),Inputs!$D$39,Inputs!$C$39)))-'Year Schedule'!$K$33+'Year Schedule'!$L$33)</f>
        <v>#VALUE!</v>
      </c>
      <c r="AG470" s="0" t="e">
        <f aca="true">MAX(0,AF470*(1+(_xlfn.NORM.INV(RAND(),Inputs!$D$39,Inputs!$C$39)))-'Year Schedule'!$K$34+'Year Schedule'!$L$34)</f>
        <v>#VALUE!</v>
      </c>
      <c r="AH470" s="0" t="e">
        <f aca="true">MAX(0,AG470*(1+(_xlfn.NORM.INV(RAND(),Inputs!$D$39,Inputs!$C$39)))-'Year Schedule'!$K$35+'Year Schedule'!$L$35)</f>
        <v>#VALUE!</v>
      </c>
      <c r="AI470" s="0" t="e">
        <f aca="true">MAX(0,AH470*(1+(_xlfn.NORM.INV(RAND(),Inputs!$D$39,Inputs!$C$39)))-'Year Schedule'!$K$36+'Year Schedule'!$L$36)</f>
        <v>#VALUE!</v>
      </c>
      <c r="AJ470" s="0" t="e">
        <f aca="true">MAX(0,AI470*(1+(_xlfn.NORM.INV(RAND(),Inputs!$D$39,Inputs!$C$39)))-'Year Schedule'!$K$37+'Year Schedule'!$L$37)</f>
        <v>#VALUE!</v>
      </c>
      <c r="AK470" s="0" t="e">
        <f aca="true">MAX(0,AJ470*(1+(_xlfn.NORM.INV(RAND(),Inputs!$D$39,Inputs!$C$39)))-'Year Schedule'!$K$38+'Year Schedule'!$L$38)</f>
        <v>#VALUE!</v>
      </c>
      <c r="AL470" s="0" t="e">
        <f aca="true">MAX(0,AK470*(1+(_xlfn.NORM.INV(RAND(),Inputs!$D$39,Inputs!$C$39)))-'Year Schedule'!$K$39+'Year Schedule'!$L$39)</f>
        <v>#VALUE!</v>
      </c>
      <c r="AM470" s="0" t="e">
        <f aca="true">MAX(0,AL470*(1+(_xlfn.NORM.INV(RAND(),Inputs!$D$39,Inputs!$C$39)))-'Year Schedule'!$K$40+'Year Schedule'!$L$40)</f>
        <v>#VALUE!</v>
      </c>
      <c r="AN470" s="0" t="e">
        <f aca="true">MAX(0,AM470*(1+(_xlfn.NORM.INV(RAND(),Inputs!$D$39,Inputs!$C$39)))-'Year Schedule'!$K$41+'Year Schedule'!$L$41)</f>
        <v>#VALUE!</v>
      </c>
      <c r="AO470" s="0" t="e">
        <f aca="true">MAX(0,AN470*(1+(_xlfn.NORM.INV(RAND(),Inputs!$D$39,Inputs!$C$39)))-'Year Schedule'!$K$42+'Year Schedule'!$L$42)</f>
        <v>#VALUE!</v>
      </c>
      <c r="AP470" s="0" t="e">
        <f aca="true">MAX(0,AO470*(1+(_xlfn.NORM.INV(RAND(),Inputs!$D$39,Inputs!$C$39)))-'Year Schedule'!$K$43+'Year Schedule'!$L$43)</f>
        <v>#VALUE!</v>
      </c>
      <c r="AQ470" s="0" t="e">
        <f aca="true">MAX(0,AP470*(1+(_xlfn.NORM.INV(RAND(),Inputs!$D$39,Inputs!$C$39)))-'Year Schedule'!$K$44+'Year Schedule'!$L$44)</f>
        <v>#VALUE!</v>
      </c>
      <c r="AR470" s="0" t="e">
        <f aca="true">MAX(0,AQ470*(1+(_xlfn.NORM.INV(RAND(),Inputs!$D$39,Inputs!$C$39)))-'Year Schedule'!$K$45+'Year Schedule'!$L$45)</f>
        <v>#VALUE!</v>
      </c>
      <c r="AS470" s="0" t="e">
        <f aca="true">MAX(0,AR470*(1+(_xlfn.NORM.INV(RAND(),Inputs!$D$39,Inputs!$C$39)))-'Year Schedule'!$K$46+'Year Schedule'!$L$46)</f>
        <v>#VALUE!</v>
      </c>
      <c r="AT470" s="0" t="e">
        <f aca="true">MAX(0,AS470*(1+(_xlfn.NORM.INV(RAND(),Inputs!$D$39,Inputs!$C$39)))-'Year Schedule'!$K$47+'Year Schedule'!$L$47)</f>
        <v>#VALUE!</v>
      </c>
      <c r="AU470" s="0" t="e">
        <f aca="true">MAX(0,AT470*(1+(_xlfn.NORM.INV(RAND(),Inputs!$D$39,Inputs!$C$39)))-'Year Schedule'!$K$48+'Year Schedule'!$L$48)</f>
        <v>#VALUE!</v>
      </c>
      <c r="AV470" s="0" t="e">
        <f aca="true">MAX(0,AU470*(1+(_xlfn.NORM.INV(RAND(),Inputs!$D$39,Inputs!$C$39)))-'Year Schedule'!$K$49+'Year Schedule'!$L$49)</f>
        <v>#VALUE!</v>
      </c>
      <c r="AW470" s="0" t="e">
        <f aca="true">MAX(0,AV470*(1+(_xlfn.NORM.INV(RAND(),Inputs!$D$39,Inputs!$C$39)))-'Year Schedule'!$K$50+'Year Schedule'!$L$50)</f>
        <v>#VALUE!</v>
      </c>
      <c r="AX470" s="0" t="e">
        <f aca="true">MAX(0,AW470*(1+(_xlfn.NORM.INV(RAND(),Inputs!$D$39,Inputs!$C$39)))-'Year Schedule'!$K$51+'Year Schedule'!$L$51)</f>
        <v>#VALUE!</v>
      </c>
      <c r="AY470" s="0" t="e">
        <f aca="true">MAX(0,AX470*(1+(_xlfn.NORM.INV(RAND(),Inputs!$D$39,Inputs!$C$39)))-'Year Schedule'!$K$52+'Year Schedule'!$L$52)</f>
        <v>#VALUE!</v>
      </c>
      <c r="AZ470" s="0" t="e">
        <f aca="true">MAX(0,AY470*(1+(_xlfn.NORM.INV(RAND(),Inputs!$D$39,Inputs!$C$39)))-'Year Schedule'!$K$53+'Year Schedule'!$L$53)</f>
        <v>#VALUE!</v>
      </c>
      <c r="BA470" s="0" t="e">
        <f aca="false">INDEX(C470:AZ470,1,Inputs!$C$6)</f>
        <v>#VALUE!</v>
      </c>
      <c r="BB470" s="0" t="n">
        <f aca="false">IFERROR(EXP(SUMPRODUCT(LN((C470:INDEX(C470:AZ470,1,Inputs!$C$6)+$C$1004:INDEX($C$1004:$AZ$1004,1,Inputs!$C$6))/B470:INDEX(B470:AY470,1,Inputs!$C$6)))/Inputs!$C$6)-1,-1)</f>
        <v>-1</v>
      </c>
    </row>
    <row r="471" customFormat="false" ht="15" hidden="false" customHeight="true" outlineLevel="0" collapsed="false">
      <c r="A471" s="0" t="n">
        <v>469</v>
      </c>
      <c r="B471" s="177" t="n">
        <f aca="false">Inputs!$C$38</f>
        <v>0</v>
      </c>
      <c r="C471" s="0" t="e">
        <f aca="true">MAX(0,B471*(1+(_xlfn.NORM.INV(RAND(),Inputs!$D$39,Inputs!$C$39)))-'Year Schedule'!$K$4+'Year Schedule'!$L$4)</f>
        <v>#VALUE!</v>
      </c>
      <c r="D471" s="0" t="e">
        <f aca="true">MAX(0,C471*(1+(_xlfn.NORM.INV(RAND(),Inputs!$D$39,Inputs!$C$39)))-'Year Schedule'!$K$5+'Year Schedule'!$L$5)</f>
        <v>#VALUE!</v>
      </c>
      <c r="E471" s="0" t="e">
        <f aca="true">MAX(0,D471*(1+(_xlfn.NORM.INV(RAND(),Inputs!$D$39,Inputs!$C$39)))-'Year Schedule'!$K$6+'Year Schedule'!$L$6)</f>
        <v>#VALUE!</v>
      </c>
      <c r="F471" s="0" t="e">
        <f aca="true">MAX(0,E471*(1+(_xlfn.NORM.INV(RAND(),Inputs!$D$39,Inputs!$C$39)))-'Year Schedule'!$K$7+'Year Schedule'!$L$7)</f>
        <v>#VALUE!</v>
      </c>
      <c r="G471" s="0" t="e">
        <f aca="true">MAX(0,F471*(1+(_xlfn.NORM.INV(RAND(),Inputs!$D$39,Inputs!$C$39)))-'Year Schedule'!$K$8+'Year Schedule'!$L$8)</f>
        <v>#VALUE!</v>
      </c>
      <c r="H471" s="0" t="e">
        <f aca="true">MAX(0,G471*(1+(_xlfn.NORM.INV(RAND(),Inputs!$D$39,Inputs!$C$39)))-'Year Schedule'!$K$9+'Year Schedule'!$L$9)</f>
        <v>#VALUE!</v>
      </c>
      <c r="I471" s="0" t="e">
        <f aca="true">MAX(0,H471*(1+(_xlfn.NORM.INV(RAND(),Inputs!$D$39,Inputs!$C$39)))-'Year Schedule'!$K$10+'Year Schedule'!$L$10)</f>
        <v>#VALUE!</v>
      </c>
      <c r="J471" s="0" t="e">
        <f aca="true">MAX(0,I471*(1+(_xlfn.NORM.INV(RAND(),Inputs!$D$39,Inputs!$C$39)))-'Year Schedule'!$K$11+'Year Schedule'!$L$11)</f>
        <v>#VALUE!</v>
      </c>
      <c r="K471" s="0" t="e">
        <f aca="true">MAX(0,J471*(1+(_xlfn.NORM.INV(RAND(),Inputs!$D$39,Inputs!$C$39)))-'Year Schedule'!$K$12+'Year Schedule'!$L$12)</f>
        <v>#VALUE!</v>
      </c>
      <c r="L471" s="0" t="e">
        <f aca="true">MAX(0,K471*(1+(_xlfn.NORM.INV(RAND(),Inputs!$D$39,Inputs!$C$39)))-'Year Schedule'!$K$13+'Year Schedule'!$L$13)</f>
        <v>#VALUE!</v>
      </c>
      <c r="M471" s="0" t="e">
        <f aca="true">MAX(0,L471*(1+(_xlfn.NORM.INV(RAND(),Inputs!$D$39,Inputs!$C$39)))-'Year Schedule'!$K$14+'Year Schedule'!$L$14)</f>
        <v>#VALUE!</v>
      </c>
      <c r="N471" s="0" t="e">
        <f aca="true">MAX(0,M471*(1+(_xlfn.NORM.INV(RAND(),Inputs!$D$39,Inputs!$C$39)))-'Year Schedule'!$K$15+'Year Schedule'!$L$15)</f>
        <v>#VALUE!</v>
      </c>
      <c r="O471" s="0" t="e">
        <f aca="true">MAX(0,N471*(1+(_xlfn.NORM.INV(RAND(),Inputs!$D$39,Inputs!$C$39)))-'Year Schedule'!$K$16+'Year Schedule'!$L$16)</f>
        <v>#VALUE!</v>
      </c>
      <c r="P471" s="0" t="e">
        <f aca="true">MAX(0,O471*(1+(_xlfn.NORM.INV(RAND(),Inputs!$D$39,Inputs!$C$39)))-'Year Schedule'!$K$17+'Year Schedule'!$L$17)</f>
        <v>#VALUE!</v>
      </c>
      <c r="Q471" s="0" t="e">
        <f aca="true">MAX(0,P471*(1+(_xlfn.NORM.INV(RAND(),Inputs!$D$39,Inputs!$C$39)))-'Year Schedule'!$K$18+'Year Schedule'!$L$18)</f>
        <v>#VALUE!</v>
      </c>
      <c r="R471" s="0" t="e">
        <f aca="true">MAX(0,Q471*(1+(_xlfn.NORM.INV(RAND(),Inputs!$D$39,Inputs!$C$39)))-'Year Schedule'!$K$19+'Year Schedule'!$L$19)</f>
        <v>#VALUE!</v>
      </c>
      <c r="S471" s="0" t="e">
        <f aca="true">MAX(0,R471*(1+(_xlfn.NORM.INV(RAND(),Inputs!$D$39,Inputs!$C$39)))-'Year Schedule'!$K$20+'Year Schedule'!$L$20)</f>
        <v>#VALUE!</v>
      </c>
      <c r="T471" s="0" t="e">
        <f aca="true">MAX(0,S471*(1+(_xlfn.NORM.INV(RAND(),Inputs!$D$39,Inputs!$C$39)))-'Year Schedule'!$K$21+'Year Schedule'!$L$21)</f>
        <v>#VALUE!</v>
      </c>
      <c r="U471" s="0" t="e">
        <f aca="true">MAX(0,T471*(1+(_xlfn.NORM.INV(RAND(),Inputs!$D$39,Inputs!$C$39)))-'Year Schedule'!$K$22+'Year Schedule'!$L$22)</f>
        <v>#VALUE!</v>
      </c>
      <c r="V471" s="0" t="e">
        <f aca="true">MAX(0,U471*(1+(_xlfn.NORM.INV(RAND(),Inputs!$D$39,Inputs!$C$39)))-'Year Schedule'!$K$23+'Year Schedule'!$L$23)</f>
        <v>#VALUE!</v>
      </c>
      <c r="W471" s="0" t="e">
        <f aca="true">MAX(0,V471*(1+(_xlfn.NORM.INV(RAND(),Inputs!$D$39,Inputs!$C$39)))-'Year Schedule'!$K$24+'Year Schedule'!$L$24)</f>
        <v>#VALUE!</v>
      </c>
      <c r="X471" s="0" t="e">
        <f aca="true">MAX(0,W471*(1+(_xlfn.NORM.INV(RAND(),Inputs!$D$39,Inputs!$C$39)))-'Year Schedule'!$K$25+'Year Schedule'!$L$25)</f>
        <v>#VALUE!</v>
      </c>
      <c r="Y471" s="0" t="e">
        <f aca="true">MAX(0,X471*(1+(_xlfn.NORM.INV(RAND(),Inputs!$D$39,Inputs!$C$39)))-'Year Schedule'!$K$26+'Year Schedule'!$L$26)</f>
        <v>#VALUE!</v>
      </c>
      <c r="Z471" s="0" t="e">
        <f aca="true">MAX(0,Y471*(1+(_xlfn.NORM.INV(RAND(),Inputs!$D$39,Inputs!$C$39)))-'Year Schedule'!$K$27+'Year Schedule'!$L$27)</f>
        <v>#VALUE!</v>
      </c>
      <c r="AA471" s="0" t="e">
        <f aca="true">MAX(0,Z471*(1+(_xlfn.NORM.INV(RAND(),Inputs!$D$39,Inputs!$C$39)))-'Year Schedule'!$K$28+'Year Schedule'!$L$28)</f>
        <v>#VALUE!</v>
      </c>
      <c r="AB471" s="0" t="e">
        <f aca="true">MAX(0,AA471*(1+(_xlfn.NORM.INV(RAND(),Inputs!$D$39,Inputs!$C$39)))-'Year Schedule'!$K$29+'Year Schedule'!$L$29)</f>
        <v>#VALUE!</v>
      </c>
      <c r="AC471" s="0" t="e">
        <f aca="true">MAX(0,AB471*(1+(_xlfn.NORM.INV(RAND(),Inputs!$D$39,Inputs!$C$39)))-'Year Schedule'!$K$30+'Year Schedule'!$L$30)</f>
        <v>#VALUE!</v>
      </c>
      <c r="AD471" s="0" t="e">
        <f aca="true">MAX(0,AC471*(1+(_xlfn.NORM.INV(RAND(),Inputs!$D$39,Inputs!$C$39)))-'Year Schedule'!$K$31+'Year Schedule'!$L$31)</f>
        <v>#VALUE!</v>
      </c>
      <c r="AE471" s="0" t="e">
        <f aca="true">MAX(0,AD471*(1+(_xlfn.NORM.INV(RAND(),Inputs!$D$39,Inputs!$C$39)))-'Year Schedule'!$K$32+'Year Schedule'!$L$32)</f>
        <v>#VALUE!</v>
      </c>
      <c r="AF471" s="0" t="e">
        <f aca="true">MAX(0,AE471*(1+(_xlfn.NORM.INV(RAND(),Inputs!$D$39,Inputs!$C$39)))-'Year Schedule'!$K$33+'Year Schedule'!$L$33)</f>
        <v>#VALUE!</v>
      </c>
      <c r="AG471" s="0" t="e">
        <f aca="true">MAX(0,AF471*(1+(_xlfn.NORM.INV(RAND(),Inputs!$D$39,Inputs!$C$39)))-'Year Schedule'!$K$34+'Year Schedule'!$L$34)</f>
        <v>#VALUE!</v>
      </c>
      <c r="AH471" s="0" t="e">
        <f aca="true">MAX(0,AG471*(1+(_xlfn.NORM.INV(RAND(),Inputs!$D$39,Inputs!$C$39)))-'Year Schedule'!$K$35+'Year Schedule'!$L$35)</f>
        <v>#VALUE!</v>
      </c>
      <c r="AI471" s="0" t="e">
        <f aca="true">MAX(0,AH471*(1+(_xlfn.NORM.INV(RAND(),Inputs!$D$39,Inputs!$C$39)))-'Year Schedule'!$K$36+'Year Schedule'!$L$36)</f>
        <v>#VALUE!</v>
      </c>
      <c r="AJ471" s="0" t="e">
        <f aca="true">MAX(0,AI471*(1+(_xlfn.NORM.INV(RAND(),Inputs!$D$39,Inputs!$C$39)))-'Year Schedule'!$K$37+'Year Schedule'!$L$37)</f>
        <v>#VALUE!</v>
      </c>
      <c r="AK471" s="0" t="e">
        <f aca="true">MAX(0,AJ471*(1+(_xlfn.NORM.INV(RAND(),Inputs!$D$39,Inputs!$C$39)))-'Year Schedule'!$K$38+'Year Schedule'!$L$38)</f>
        <v>#VALUE!</v>
      </c>
      <c r="AL471" s="0" t="e">
        <f aca="true">MAX(0,AK471*(1+(_xlfn.NORM.INV(RAND(),Inputs!$D$39,Inputs!$C$39)))-'Year Schedule'!$K$39+'Year Schedule'!$L$39)</f>
        <v>#VALUE!</v>
      </c>
      <c r="AM471" s="0" t="e">
        <f aca="true">MAX(0,AL471*(1+(_xlfn.NORM.INV(RAND(),Inputs!$D$39,Inputs!$C$39)))-'Year Schedule'!$K$40+'Year Schedule'!$L$40)</f>
        <v>#VALUE!</v>
      </c>
      <c r="AN471" s="0" t="e">
        <f aca="true">MAX(0,AM471*(1+(_xlfn.NORM.INV(RAND(),Inputs!$D$39,Inputs!$C$39)))-'Year Schedule'!$K$41+'Year Schedule'!$L$41)</f>
        <v>#VALUE!</v>
      </c>
      <c r="AO471" s="0" t="e">
        <f aca="true">MAX(0,AN471*(1+(_xlfn.NORM.INV(RAND(),Inputs!$D$39,Inputs!$C$39)))-'Year Schedule'!$K$42+'Year Schedule'!$L$42)</f>
        <v>#VALUE!</v>
      </c>
      <c r="AP471" s="0" t="e">
        <f aca="true">MAX(0,AO471*(1+(_xlfn.NORM.INV(RAND(),Inputs!$D$39,Inputs!$C$39)))-'Year Schedule'!$K$43+'Year Schedule'!$L$43)</f>
        <v>#VALUE!</v>
      </c>
      <c r="AQ471" s="0" t="e">
        <f aca="true">MAX(0,AP471*(1+(_xlfn.NORM.INV(RAND(),Inputs!$D$39,Inputs!$C$39)))-'Year Schedule'!$K$44+'Year Schedule'!$L$44)</f>
        <v>#VALUE!</v>
      </c>
      <c r="AR471" s="0" t="e">
        <f aca="true">MAX(0,AQ471*(1+(_xlfn.NORM.INV(RAND(),Inputs!$D$39,Inputs!$C$39)))-'Year Schedule'!$K$45+'Year Schedule'!$L$45)</f>
        <v>#VALUE!</v>
      </c>
      <c r="AS471" s="0" t="e">
        <f aca="true">MAX(0,AR471*(1+(_xlfn.NORM.INV(RAND(),Inputs!$D$39,Inputs!$C$39)))-'Year Schedule'!$K$46+'Year Schedule'!$L$46)</f>
        <v>#VALUE!</v>
      </c>
      <c r="AT471" s="0" t="e">
        <f aca="true">MAX(0,AS471*(1+(_xlfn.NORM.INV(RAND(),Inputs!$D$39,Inputs!$C$39)))-'Year Schedule'!$K$47+'Year Schedule'!$L$47)</f>
        <v>#VALUE!</v>
      </c>
      <c r="AU471" s="0" t="e">
        <f aca="true">MAX(0,AT471*(1+(_xlfn.NORM.INV(RAND(),Inputs!$D$39,Inputs!$C$39)))-'Year Schedule'!$K$48+'Year Schedule'!$L$48)</f>
        <v>#VALUE!</v>
      </c>
      <c r="AV471" s="0" t="e">
        <f aca="true">MAX(0,AU471*(1+(_xlfn.NORM.INV(RAND(),Inputs!$D$39,Inputs!$C$39)))-'Year Schedule'!$K$49+'Year Schedule'!$L$49)</f>
        <v>#VALUE!</v>
      </c>
      <c r="AW471" s="0" t="e">
        <f aca="true">MAX(0,AV471*(1+(_xlfn.NORM.INV(RAND(),Inputs!$D$39,Inputs!$C$39)))-'Year Schedule'!$K$50+'Year Schedule'!$L$50)</f>
        <v>#VALUE!</v>
      </c>
      <c r="AX471" s="0" t="e">
        <f aca="true">MAX(0,AW471*(1+(_xlfn.NORM.INV(RAND(),Inputs!$D$39,Inputs!$C$39)))-'Year Schedule'!$K$51+'Year Schedule'!$L$51)</f>
        <v>#VALUE!</v>
      </c>
      <c r="AY471" s="0" t="e">
        <f aca="true">MAX(0,AX471*(1+(_xlfn.NORM.INV(RAND(),Inputs!$D$39,Inputs!$C$39)))-'Year Schedule'!$K$52+'Year Schedule'!$L$52)</f>
        <v>#VALUE!</v>
      </c>
      <c r="AZ471" s="0" t="e">
        <f aca="true">MAX(0,AY471*(1+(_xlfn.NORM.INV(RAND(),Inputs!$D$39,Inputs!$C$39)))-'Year Schedule'!$K$53+'Year Schedule'!$L$53)</f>
        <v>#VALUE!</v>
      </c>
      <c r="BA471" s="0" t="e">
        <f aca="false">INDEX(C471:AZ471,1,Inputs!$C$6)</f>
        <v>#VALUE!</v>
      </c>
      <c r="BB471" s="0" t="n">
        <f aca="false">IFERROR(EXP(SUMPRODUCT(LN((C471:INDEX(C471:AZ471,1,Inputs!$C$6)+$C$1004:INDEX($C$1004:$AZ$1004,1,Inputs!$C$6))/B471:INDEX(B471:AY471,1,Inputs!$C$6)))/Inputs!$C$6)-1,-1)</f>
        <v>-1</v>
      </c>
    </row>
    <row r="472" customFormat="false" ht="15" hidden="false" customHeight="true" outlineLevel="0" collapsed="false">
      <c r="A472" s="0" t="n">
        <v>470</v>
      </c>
      <c r="B472" s="177" t="n">
        <f aca="false">Inputs!$C$38</f>
        <v>0</v>
      </c>
      <c r="C472" s="0" t="e">
        <f aca="true">MAX(0,B472*(1+(_xlfn.NORM.INV(RAND(),Inputs!$D$39,Inputs!$C$39)))-'Year Schedule'!$K$4+'Year Schedule'!$L$4)</f>
        <v>#VALUE!</v>
      </c>
      <c r="D472" s="0" t="e">
        <f aca="true">MAX(0,C472*(1+(_xlfn.NORM.INV(RAND(),Inputs!$D$39,Inputs!$C$39)))-'Year Schedule'!$K$5+'Year Schedule'!$L$5)</f>
        <v>#VALUE!</v>
      </c>
      <c r="E472" s="0" t="e">
        <f aca="true">MAX(0,D472*(1+(_xlfn.NORM.INV(RAND(),Inputs!$D$39,Inputs!$C$39)))-'Year Schedule'!$K$6+'Year Schedule'!$L$6)</f>
        <v>#VALUE!</v>
      </c>
      <c r="F472" s="0" t="e">
        <f aca="true">MAX(0,E472*(1+(_xlfn.NORM.INV(RAND(),Inputs!$D$39,Inputs!$C$39)))-'Year Schedule'!$K$7+'Year Schedule'!$L$7)</f>
        <v>#VALUE!</v>
      </c>
      <c r="G472" s="0" t="e">
        <f aca="true">MAX(0,F472*(1+(_xlfn.NORM.INV(RAND(),Inputs!$D$39,Inputs!$C$39)))-'Year Schedule'!$K$8+'Year Schedule'!$L$8)</f>
        <v>#VALUE!</v>
      </c>
      <c r="H472" s="0" t="e">
        <f aca="true">MAX(0,G472*(1+(_xlfn.NORM.INV(RAND(),Inputs!$D$39,Inputs!$C$39)))-'Year Schedule'!$K$9+'Year Schedule'!$L$9)</f>
        <v>#VALUE!</v>
      </c>
      <c r="I472" s="0" t="e">
        <f aca="true">MAX(0,H472*(1+(_xlfn.NORM.INV(RAND(),Inputs!$D$39,Inputs!$C$39)))-'Year Schedule'!$K$10+'Year Schedule'!$L$10)</f>
        <v>#VALUE!</v>
      </c>
      <c r="J472" s="0" t="e">
        <f aca="true">MAX(0,I472*(1+(_xlfn.NORM.INV(RAND(),Inputs!$D$39,Inputs!$C$39)))-'Year Schedule'!$K$11+'Year Schedule'!$L$11)</f>
        <v>#VALUE!</v>
      </c>
      <c r="K472" s="0" t="e">
        <f aca="true">MAX(0,J472*(1+(_xlfn.NORM.INV(RAND(),Inputs!$D$39,Inputs!$C$39)))-'Year Schedule'!$K$12+'Year Schedule'!$L$12)</f>
        <v>#VALUE!</v>
      </c>
      <c r="L472" s="0" t="e">
        <f aca="true">MAX(0,K472*(1+(_xlfn.NORM.INV(RAND(),Inputs!$D$39,Inputs!$C$39)))-'Year Schedule'!$K$13+'Year Schedule'!$L$13)</f>
        <v>#VALUE!</v>
      </c>
      <c r="M472" s="0" t="e">
        <f aca="true">MAX(0,L472*(1+(_xlfn.NORM.INV(RAND(),Inputs!$D$39,Inputs!$C$39)))-'Year Schedule'!$K$14+'Year Schedule'!$L$14)</f>
        <v>#VALUE!</v>
      </c>
      <c r="N472" s="0" t="e">
        <f aca="true">MAX(0,M472*(1+(_xlfn.NORM.INV(RAND(),Inputs!$D$39,Inputs!$C$39)))-'Year Schedule'!$K$15+'Year Schedule'!$L$15)</f>
        <v>#VALUE!</v>
      </c>
      <c r="O472" s="0" t="e">
        <f aca="true">MAX(0,N472*(1+(_xlfn.NORM.INV(RAND(),Inputs!$D$39,Inputs!$C$39)))-'Year Schedule'!$K$16+'Year Schedule'!$L$16)</f>
        <v>#VALUE!</v>
      </c>
      <c r="P472" s="0" t="e">
        <f aca="true">MAX(0,O472*(1+(_xlfn.NORM.INV(RAND(),Inputs!$D$39,Inputs!$C$39)))-'Year Schedule'!$K$17+'Year Schedule'!$L$17)</f>
        <v>#VALUE!</v>
      </c>
      <c r="Q472" s="0" t="e">
        <f aca="true">MAX(0,P472*(1+(_xlfn.NORM.INV(RAND(),Inputs!$D$39,Inputs!$C$39)))-'Year Schedule'!$K$18+'Year Schedule'!$L$18)</f>
        <v>#VALUE!</v>
      </c>
      <c r="R472" s="0" t="e">
        <f aca="true">MAX(0,Q472*(1+(_xlfn.NORM.INV(RAND(),Inputs!$D$39,Inputs!$C$39)))-'Year Schedule'!$K$19+'Year Schedule'!$L$19)</f>
        <v>#VALUE!</v>
      </c>
      <c r="S472" s="0" t="e">
        <f aca="true">MAX(0,R472*(1+(_xlfn.NORM.INV(RAND(),Inputs!$D$39,Inputs!$C$39)))-'Year Schedule'!$K$20+'Year Schedule'!$L$20)</f>
        <v>#VALUE!</v>
      </c>
      <c r="T472" s="0" t="e">
        <f aca="true">MAX(0,S472*(1+(_xlfn.NORM.INV(RAND(),Inputs!$D$39,Inputs!$C$39)))-'Year Schedule'!$K$21+'Year Schedule'!$L$21)</f>
        <v>#VALUE!</v>
      </c>
      <c r="U472" s="0" t="e">
        <f aca="true">MAX(0,T472*(1+(_xlfn.NORM.INV(RAND(),Inputs!$D$39,Inputs!$C$39)))-'Year Schedule'!$K$22+'Year Schedule'!$L$22)</f>
        <v>#VALUE!</v>
      </c>
      <c r="V472" s="0" t="e">
        <f aca="true">MAX(0,U472*(1+(_xlfn.NORM.INV(RAND(),Inputs!$D$39,Inputs!$C$39)))-'Year Schedule'!$K$23+'Year Schedule'!$L$23)</f>
        <v>#VALUE!</v>
      </c>
      <c r="W472" s="0" t="e">
        <f aca="true">MAX(0,V472*(1+(_xlfn.NORM.INV(RAND(),Inputs!$D$39,Inputs!$C$39)))-'Year Schedule'!$K$24+'Year Schedule'!$L$24)</f>
        <v>#VALUE!</v>
      </c>
      <c r="X472" s="0" t="e">
        <f aca="true">MAX(0,W472*(1+(_xlfn.NORM.INV(RAND(),Inputs!$D$39,Inputs!$C$39)))-'Year Schedule'!$K$25+'Year Schedule'!$L$25)</f>
        <v>#VALUE!</v>
      </c>
      <c r="Y472" s="0" t="e">
        <f aca="true">MAX(0,X472*(1+(_xlfn.NORM.INV(RAND(),Inputs!$D$39,Inputs!$C$39)))-'Year Schedule'!$K$26+'Year Schedule'!$L$26)</f>
        <v>#VALUE!</v>
      </c>
      <c r="Z472" s="0" t="e">
        <f aca="true">MAX(0,Y472*(1+(_xlfn.NORM.INV(RAND(),Inputs!$D$39,Inputs!$C$39)))-'Year Schedule'!$K$27+'Year Schedule'!$L$27)</f>
        <v>#VALUE!</v>
      </c>
      <c r="AA472" s="0" t="e">
        <f aca="true">MAX(0,Z472*(1+(_xlfn.NORM.INV(RAND(),Inputs!$D$39,Inputs!$C$39)))-'Year Schedule'!$K$28+'Year Schedule'!$L$28)</f>
        <v>#VALUE!</v>
      </c>
      <c r="AB472" s="0" t="e">
        <f aca="true">MAX(0,AA472*(1+(_xlfn.NORM.INV(RAND(),Inputs!$D$39,Inputs!$C$39)))-'Year Schedule'!$K$29+'Year Schedule'!$L$29)</f>
        <v>#VALUE!</v>
      </c>
      <c r="AC472" s="0" t="e">
        <f aca="true">MAX(0,AB472*(1+(_xlfn.NORM.INV(RAND(),Inputs!$D$39,Inputs!$C$39)))-'Year Schedule'!$K$30+'Year Schedule'!$L$30)</f>
        <v>#VALUE!</v>
      </c>
      <c r="AD472" s="0" t="e">
        <f aca="true">MAX(0,AC472*(1+(_xlfn.NORM.INV(RAND(),Inputs!$D$39,Inputs!$C$39)))-'Year Schedule'!$K$31+'Year Schedule'!$L$31)</f>
        <v>#VALUE!</v>
      </c>
      <c r="AE472" s="0" t="e">
        <f aca="true">MAX(0,AD472*(1+(_xlfn.NORM.INV(RAND(),Inputs!$D$39,Inputs!$C$39)))-'Year Schedule'!$K$32+'Year Schedule'!$L$32)</f>
        <v>#VALUE!</v>
      </c>
      <c r="AF472" s="0" t="e">
        <f aca="true">MAX(0,AE472*(1+(_xlfn.NORM.INV(RAND(),Inputs!$D$39,Inputs!$C$39)))-'Year Schedule'!$K$33+'Year Schedule'!$L$33)</f>
        <v>#VALUE!</v>
      </c>
      <c r="AG472" s="0" t="e">
        <f aca="true">MAX(0,AF472*(1+(_xlfn.NORM.INV(RAND(),Inputs!$D$39,Inputs!$C$39)))-'Year Schedule'!$K$34+'Year Schedule'!$L$34)</f>
        <v>#VALUE!</v>
      </c>
      <c r="AH472" s="0" t="e">
        <f aca="true">MAX(0,AG472*(1+(_xlfn.NORM.INV(RAND(),Inputs!$D$39,Inputs!$C$39)))-'Year Schedule'!$K$35+'Year Schedule'!$L$35)</f>
        <v>#VALUE!</v>
      </c>
      <c r="AI472" s="0" t="e">
        <f aca="true">MAX(0,AH472*(1+(_xlfn.NORM.INV(RAND(),Inputs!$D$39,Inputs!$C$39)))-'Year Schedule'!$K$36+'Year Schedule'!$L$36)</f>
        <v>#VALUE!</v>
      </c>
      <c r="AJ472" s="0" t="e">
        <f aca="true">MAX(0,AI472*(1+(_xlfn.NORM.INV(RAND(),Inputs!$D$39,Inputs!$C$39)))-'Year Schedule'!$K$37+'Year Schedule'!$L$37)</f>
        <v>#VALUE!</v>
      </c>
      <c r="AK472" s="0" t="e">
        <f aca="true">MAX(0,AJ472*(1+(_xlfn.NORM.INV(RAND(),Inputs!$D$39,Inputs!$C$39)))-'Year Schedule'!$K$38+'Year Schedule'!$L$38)</f>
        <v>#VALUE!</v>
      </c>
      <c r="AL472" s="0" t="e">
        <f aca="true">MAX(0,AK472*(1+(_xlfn.NORM.INV(RAND(),Inputs!$D$39,Inputs!$C$39)))-'Year Schedule'!$K$39+'Year Schedule'!$L$39)</f>
        <v>#VALUE!</v>
      </c>
      <c r="AM472" s="0" t="e">
        <f aca="true">MAX(0,AL472*(1+(_xlfn.NORM.INV(RAND(),Inputs!$D$39,Inputs!$C$39)))-'Year Schedule'!$K$40+'Year Schedule'!$L$40)</f>
        <v>#VALUE!</v>
      </c>
      <c r="AN472" s="0" t="e">
        <f aca="true">MAX(0,AM472*(1+(_xlfn.NORM.INV(RAND(),Inputs!$D$39,Inputs!$C$39)))-'Year Schedule'!$K$41+'Year Schedule'!$L$41)</f>
        <v>#VALUE!</v>
      </c>
      <c r="AO472" s="0" t="e">
        <f aca="true">MAX(0,AN472*(1+(_xlfn.NORM.INV(RAND(),Inputs!$D$39,Inputs!$C$39)))-'Year Schedule'!$K$42+'Year Schedule'!$L$42)</f>
        <v>#VALUE!</v>
      </c>
      <c r="AP472" s="0" t="e">
        <f aca="true">MAX(0,AO472*(1+(_xlfn.NORM.INV(RAND(),Inputs!$D$39,Inputs!$C$39)))-'Year Schedule'!$K$43+'Year Schedule'!$L$43)</f>
        <v>#VALUE!</v>
      </c>
      <c r="AQ472" s="0" t="e">
        <f aca="true">MAX(0,AP472*(1+(_xlfn.NORM.INV(RAND(),Inputs!$D$39,Inputs!$C$39)))-'Year Schedule'!$K$44+'Year Schedule'!$L$44)</f>
        <v>#VALUE!</v>
      </c>
      <c r="AR472" s="0" t="e">
        <f aca="true">MAX(0,AQ472*(1+(_xlfn.NORM.INV(RAND(),Inputs!$D$39,Inputs!$C$39)))-'Year Schedule'!$K$45+'Year Schedule'!$L$45)</f>
        <v>#VALUE!</v>
      </c>
      <c r="AS472" s="0" t="e">
        <f aca="true">MAX(0,AR472*(1+(_xlfn.NORM.INV(RAND(),Inputs!$D$39,Inputs!$C$39)))-'Year Schedule'!$K$46+'Year Schedule'!$L$46)</f>
        <v>#VALUE!</v>
      </c>
      <c r="AT472" s="0" t="e">
        <f aca="true">MAX(0,AS472*(1+(_xlfn.NORM.INV(RAND(),Inputs!$D$39,Inputs!$C$39)))-'Year Schedule'!$K$47+'Year Schedule'!$L$47)</f>
        <v>#VALUE!</v>
      </c>
      <c r="AU472" s="0" t="e">
        <f aca="true">MAX(0,AT472*(1+(_xlfn.NORM.INV(RAND(),Inputs!$D$39,Inputs!$C$39)))-'Year Schedule'!$K$48+'Year Schedule'!$L$48)</f>
        <v>#VALUE!</v>
      </c>
      <c r="AV472" s="0" t="e">
        <f aca="true">MAX(0,AU472*(1+(_xlfn.NORM.INV(RAND(),Inputs!$D$39,Inputs!$C$39)))-'Year Schedule'!$K$49+'Year Schedule'!$L$49)</f>
        <v>#VALUE!</v>
      </c>
      <c r="AW472" s="0" t="e">
        <f aca="true">MAX(0,AV472*(1+(_xlfn.NORM.INV(RAND(),Inputs!$D$39,Inputs!$C$39)))-'Year Schedule'!$K$50+'Year Schedule'!$L$50)</f>
        <v>#VALUE!</v>
      </c>
      <c r="AX472" s="0" t="e">
        <f aca="true">MAX(0,AW472*(1+(_xlfn.NORM.INV(RAND(),Inputs!$D$39,Inputs!$C$39)))-'Year Schedule'!$K$51+'Year Schedule'!$L$51)</f>
        <v>#VALUE!</v>
      </c>
      <c r="AY472" s="0" t="e">
        <f aca="true">MAX(0,AX472*(1+(_xlfn.NORM.INV(RAND(),Inputs!$D$39,Inputs!$C$39)))-'Year Schedule'!$K$52+'Year Schedule'!$L$52)</f>
        <v>#VALUE!</v>
      </c>
      <c r="AZ472" s="0" t="e">
        <f aca="true">MAX(0,AY472*(1+(_xlfn.NORM.INV(RAND(),Inputs!$D$39,Inputs!$C$39)))-'Year Schedule'!$K$53+'Year Schedule'!$L$53)</f>
        <v>#VALUE!</v>
      </c>
      <c r="BA472" s="0" t="e">
        <f aca="false">INDEX(C472:AZ472,1,Inputs!$C$6)</f>
        <v>#VALUE!</v>
      </c>
      <c r="BB472" s="0" t="n">
        <f aca="false">IFERROR(EXP(SUMPRODUCT(LN((C472:INDEX(C472:AZ472,1,Inputs!$C$6)+$C$1004:INDEX($C$1004:$AZ$1004,1,Inputs!$C$6))/B472:INDEX(B472:AY472,1,Inputs!$C$6)))/Inputs!$C$6)-1,-1)</f>
        <v>-1</v>
      </c>
    </row>
    <row r="473" customFormat="false" ht="15" hidden="false" customHeight="true" outlineLevel="0" collapsed="false">
      <c r="A473" s="0" t="n">
        <v>471</v>
      </c>
      <c r="B473" s="177" t="n">
        <f aca="false">Inputs!$C$38</f>
        <v>0</v>
      </c>
      <c r="C473" s="0" t="e">
        <f aca="true">MAX(0,B473*(1+(_xlfn.NORM.INV(RAND(),Inputs!$D$39,Inputs!$C$39)))-'Year Schedule'!$K$4+'Year Schedule'!$L$4)</f>
        <v>#VALUE!</v>
      </c>
      <c r="D473" s="0" t="e">
        <f aca="true">MAX(0,C473*(1+(_xlfn.NORM.INV(RAND(),Inputs!$D$39,Inputs!$C$39)))-'Year Schedule'!$K$5+'Year Schedule'!$L$5)</f>
        <v>#VALUE!</v>
      </c>
      <c r="E473" s="0" t="e">
        <f aca="true">MAX(0,D473*(1+(_xlfn.NORM.INV(RAND(),Inputs!$D$39,Inputs!$C$39)))-'Year Schedule'!$K$6+'Year Schedule'!$L$6)</f>
        <v>#VALUE!</v>
      </c>
      <c r="F473" s="0" t="e">
        <f aca="true">MAX(0,E473*(1+(_xlfn.NORM.INV(RAND(),Inputs!$D$39,Inputs!$C$39)))-'Year Schedule'!$K$7+'Year Schedule'!$L$7)</f>
        <v>#VALUE!</v>
      </c>
      <c r="G473" s="0" t="e">
        <f aca="true">MAX(0,F473*(1+(_xlfn.NORM.INV(RAND(),Inputs!$D$39,Inputs!$C$39)))-'Year Schedule'!$K$8+'Year Schedule'!$L$8)</f>
        <v>#VALUE!</v>
      </c>
      <c r="H473" s="0" t="e">
        <f aca="true">MAX(0,G473*(1+(_xlfn.NORM.INV(RAND(),Inputs!$D$39,Inputs!$C$39)))-'Year Schedule'!$K$9+'Year Schedule'!$L$9)</f>
        <v>#VALUE!</v>
      </c>
      <c r="I473" s="0" t="e">
        <f aca="true">MAX(0,H473*(1+(_xlfn.NORM.INV(RAND(),Inputs!$D$39,Inputs!$C$39)))-'Year Schedule'!$K$10+'Year Schedule'!$L$10)</f>
        <v>#VALUE!</v>
      </c>
      <c r="J473" s="0" t="e">
        <f aca="true">MAX(0,I473*(1+(_xlfn.NORM.INV(RAND(),Inputs!$D$39,Inputs!$C$39)))-'Year Schedule'!$K$11+'Year Schedule'!$L$11)</f>
        <v>#VALUE!</v>
      </c>
      <c r="K473" s="0" t="e">
        <f aca="true">MAX(0,J473*(1+(_xlfn.NORM.INV(RAND(),Inputs!$D$39,Inputs!$C$39)))-'Year Schedule'!$K$12+'Year Schedule'!$L$12)</f>
        <v>#VALUE!</v>
      </c>
      <c r="L473" s="0" t="e">
        <f aca="true">MAX(0,K473*(1+(_xlfn.NORM.INV(RAND(),Inputs!$D$39,Inputs!$C$39)))-'Year Schedule'!$K$13+'Year Schedule'!$L$13)</f>
        <v>#VALUE!</v>
      </c>
      <c r="M473" s="0" t="e">
        <f aca="true">MAX(0,L473*(1+(_xlfn.NORM.INV(RAND(),Inputs!$D$39,Inputs!$C$39)))-'Year Schedule'!$K$14+'Year Schedule'!$L$14)</f>
        <v>#VALUE!</v>
      </c>
      <c r="N473" s="0" t="e">
        <f aca="true">MAX(0,M473*(1+(_xlfn.NORM.INV(RAND(),Inputs!$D$39,Inputs!$C$39)))-'Year Schedule'!$K$15+'Year Schedule'!$L$15)</f>
        <v>#VALUE!</v>
      </c>
      <c r="O473" s="0" t="e">
        <f aca="true">MAX(0,N473*(1+(_xlfn.NORM.INV(RAND(),Inputs!$D$39,Inputs!$C$39)))-'Year Schedule'!$K$16+'Year Schedule'!$L$16)</f>
        <v>#VALUE!</v>
      </c>
      <c r="P473" s="0" t="e">
        <f aca="true">MAX(0,O473*(1+(_xlfn.NORM.INV(RAND(),Inputs!$D$39,Inputs!$C$39)))-'Year Schedule'!$K$17+'Year Schedule'!$L$17)</f>
        <v>#VALUE!</v>
      </c>
      <c r="Q473" s="0" t="e">
        <f aca="true">MAX(0,P473*(1+(_xlfn.NORM.INV(RAND(),Inputs!$D$39,Inputs!$C$39)))-'Year Schedule'!$K$18+'Year Schedule'!$L$18)</f>
        <v>#VALUE!</v>
      </c>
      <c r="R473" s="0" t="e">
        <f aca="true">MAX(0,Q473*(1+(_xlfn.NORM.INV(RAND(),Inputs!$D$39,Inputs!$C$39)))-'Year Schedule'!$K$19+'Year Schedule'!$L$19)</f>
        <v>#VALUE!</v>
      </c>
      <c r="S473" s="0" t="e">
        <f aca="true">MAX(0,R473*(1+(_xlfn.NORM.INV(RAND(),Inputs!$D$39,Inputs!$C$39)))-'Year Schedule'!$K$20+'Year Schedule'!$L$20)</f>
        <v>#VALUE!</v>
      </c>
      <c r="T473" s="0" t="e">
        <f aca="true">MAX(0,S473*(1+(_xlfn.NORM.INV(RAND(),Inputs!$D$39,Inputs!$C$39)))-'Year Schedule'!$K$21+'Year Schedule'!$L$21)</f>
        <v>#VALUE!</v>
      </c>
      <c r="U473" s="0" t="e">
        <f aca="true">MAX(0,T473*(1+(_xlfn.NORM.INV(RAND(),Inputs!$D$39,Inputs!$C$39)))-'Year Schedule'!$K$22+'Year Schedule'!$L$22)</f>
        <v>#VALUE!</v>
      </c>
      <c r="V473" s="0" t="e">
        <f aca="true">MAX(0,U473*(1+(_xlfn.NORM.INV(RAND(),Inputs!$D$39,Inputs!$C$39)))-'Year Schedule'!$K$23+'Year Schedule'!$L$23)</f>
        <v>#VALUE!</v>
      </c>
      <c r="W473" s="0" t="e">
        <f aca="true">MAX(0,V473*(1+(_xlfn.NORM.INV(RAND(),Inputs!$D$39,Inputs!$C$39)))-'Year Schedule'!$K$24+'Year Schedule'!$L$24)</f>
        <v>#VALUE!</v>
      </c>
      <c r="X473" s="0" t="e">
        <f aca="true">MAX(0,W473*(1+(_xlfn.NORM.INV(RAND(),Inputs!$D$39,Inputs!$C$39)))-'Year Schedule'!$K$25+'Year Schedule'!$L$25)</f>
        <v>#VALUE!</v>
      </c>
      <c r="Y473" s="0" t="e">
        <f aca="true">MAX(0,X473*(1+(_xlfn.NORM.INV(RAND(),Inputs!$D$39,Inputs!$C$39)))-'Year Schedule'!$K$26+'Year Schedule'!$L$26)</f>
        <v>#VALUE!</v>
      </c>
      <c r="Z473" s="0" t="e">
        <f aca="true">MAX(0,Y473*(1+(_xlfn.NORM.INV(RAND(),Inputs!$D$39,Inputs!$C$39)))-'Year Schedule'!$K$27+'Year Schedule'!$L$27)</f>
        <v>#VALUE!</v>
      </c>
      <c r="AA473" s="0" t="e">
        <f aca="true">MAX(0,Z473*(1+(_xlfn.NORM.INV(RAND(),Inputs!$D$39,Inputs!$C$39)))-'Year Schedule'!$K$28+'Year Schedule'!$L$28)</f>
        <v>#VALUE!</v>
      </c>
      <c r="AB473" s="0" t="e">
        <f aca="true">MAX(0,AA473*(1+(_xlfn.NORM.INV(RAND(),Inputs!$D$39,Inputs!$C$39)))-'Year Schedule'!$K$29+'Year Schedule'!$L$29)</f>
        <v>#VALUE!</v>
      </c>
      <c r="AC473" s="0" t="e">
        <f aca="true">MAX(0,AB473*(1+(_xlfn.NORM.INV(RAND(),Inputs!$D$39,Inputs!$C$39)))-'Year Schedule'!$K$30+'Year Schedule'!$L$30)</f>
        <v>#VALUE!</v>
      </c>
      <c r="AD473" s="0" t="e">
        <f aca="true">MAX(0,AC473*(1+(_xlfn.NORM.INV(RAND(),Inputs!$D$39,Inputs!$C$39)))-'Year Schedule'!$K$31+'Year Schedule'!$L$31)</f>
        <v>#VALUE!</v>
      </c>
      <c r="AE473" s="0" t="e">
        <f aca="true">MAX(0,AD473*(1+(_xlfn.NORM.INV(RAND(),Inputs!$D$39,Inputs!$C$39)))-'Year Schedule'!$K$32+'Year Schedule'!$L$32)</f>
        <v>#VALUE!</v>
      </c>
      <c r="AF473" s="0" t="e">
        <f aca="true">MAX(0,AE473*(1+(_xlfn.NORM.INV(RAND(),Inputs!$D$39,Inputs!$C$39)))-'Year Schedule'!$K$33+'Year Schedule'!$L$33)</f>
        <v>#VALUE!</v>
      </c>
      <c r="AG473" s="0" t="e">
        <f aca="true">MAX(0,AF473*(1+(_xlfn.NORM.INV(RAND(),Inputs!$D$39,Inputs!$C$39)))-'Year Schedule'!$K$34+'Year Schedule'!$L$34)</f>
        <v>#VALUE!</v>
      </c>
      <c r="AH473" s="0" t="e">
        <f aca="true">MAX(0,AG473*(1+(_xlfn.NORM.INV(RAND(),Inputs!$D$39,Inputs!$C$39)))-'Year Schedule'!$K$35+'Year Schedule'!$L$35)</f>
        <v>#VALUE!</v>
      </c>
      <c r="AI473" s="0" t="e">
        <f aca="true">MAX(0,AH473*(1+(_xlfn.NORM.INV(RAND(),Inputs!$D$39,Inputs!$C$39)))-'Year Schedule'!$K$36+'Year Schedule'!$L$36)</f>
        <v>#VALUE!</v>
      </c>
      <c r="AJ473" s="0" t="e">
        <f aca="true">MAX(0,AI473*(1+(_xlfn.NORM.INV(RAND(),Inputs!$D$39,Inputs!$C$39)))-'Year Schedule'!$K$37+'Year Schedule'!$L$37)</f>
        <v>#VALUE!</v>
      </c>
      <c r="AK473" s="0" t="e">
        <f aca="true">MAX(0,AJ473*(1+(_xlfn.NORM.INV(RAND(),Inputs!$D$39,Inputs!$C$39)))-'Year Schedule'!$K$38+'Year Schedule'!$L$38)</f>
        <v>#VALUE!</v>
      </c>
      <c r="AL473" s="0" t="e">
        <f aca="true">MAX(0,AK473*(1+(_xlfn.NORM.INV(RAND(),Inputs!$D$39,Inputs!$C$39)))-'Year Schedule'!$K$39+'Year Schedule'!$L$39)</f>
        <v>#VALUE!</v>
      </c>
      <c r="AM473" s="0" t="e">
        <f aca="true">MAX(0,AL473*(1+(_xlfn.NORM.INV(RAND(),Inputs!$D$39,Inputs!$C$39)))-'Year Schedule'!$K$40+'Year Schedule'!$L$40)</f>
        <v>#VALUE!</v>
      </c>
      <c r="AN473" s="0" t="e">
        <f aca="true">MAX(0,AM473*(1+(_xlfn.NORM.INV(RAND(),Inputs!$D$39,Inputs!$C$39)))-'Year Schedule'!$K$41+'Year Schedule'!$L$41)</f>
        <v>#VALUE!</v>
      </c>
      <c r="AO473" s="0" t="e">
        <f aca="true">MAX(0,AN473*(1+(_xlfn.NORM.INV(RAND(),Inputs!$D$39,Inputs!$C$39)))-'Year Schedule'!$K$42+'Year Schedule'!$L$42)</f>
        <v>#VALUE!</v>
      </c>
      <c r="AP473" s="0" t="e">
        <f aca="true">MAX(0,AO473*(1+(_xlfn.NORM.INV(RAND(),Inputs!$D$39,Inputs!$C$39)))-'Year Schedule'!$K$43+'Year Schedule'!$L$43)</f>
        <v>#VALUE!</v>
      </c>
      <c r="AQ473" s="0" t="e">
        <f aca="true">MAX(0,AP473*(1+(_xlfn.NORM.INV(RAND(),Inputs!$D$39,Inputs!$C$39)))-'Year Schedule'!$K$44+'Year Schedule'!$L$44)</f>
        <v>#VALUE!</v>
      </c>
      <c r="AR473" s="0" t="e">
        <f aca="true">MAX(0,AQ473*(1+(_xlfn.NORM.INV(RAND(),Inputs!$D$39,Inputs!$C$39)))-'Year Schedule'!$K$45+'Year Schedule'!$L$45)</f>
        <v>#VALUE!</v>
      </c>
      <c r="AS473" s="0" t="e">
        <f aca="true">MAX(0,AR473*(1+(_xlfn.NORM.INV(RAND(),Inputs!$D$39,Inputs!$C$39)))-'Year Schedule'!$K$46+'Year Schedule'!$L$46)</f>
        <v>#VALUE!</v>
      </c>
      <c r="AT473" s="0" t="e">
        <f aca="true">MAX(0,AS473*(1+(_xlfn.NORM.INV(RAND(),Inputs!$D$39,Inputs!$C$39)))-'Year Schedule'!$K$47+'Year Schedule'!$L$47)</f>
        <v>#VALUE!</v>
      </c>
      <c r="AU473" s="0" t="e">
        <f aca="true">MAX(0,AT473*(1+(_xlfn.NORM.INV(RAND(),Inputs!$D$39,Inputs!$C$39)))-'Year Schedule'!$K$48+'Year Schedule'!$L$48)</f>
        <v>#VALUE!</v>
      </c>
      <c r="AV473" s="0" t="e">
        <f aca="true">MAX(0,AU473*(1+(_xlfn.NORM.INV(RAND(),Inputs!$D$39,Inputs!$C$39)))-'Year Schedule'!$K$49+'Year Schedule'!$L$49)</f>
        <v>#VALUE!</v>
      </c>
      <c r="AW473" s="0" t="e">
        <f aca="true">MAX(0,AV473*(1+(_xlfn.NORM.INV(RAND(),Inputs!$D$39,Inputs!$C$39)))-'Year Schedule'!$K$50+'Year Schedule'!$L$50)</f>
        <v>#VALUE!</v>
      </c>
      <c r="AX473" s="0" t="e">
        <f aca="true">MAX(0,AW473*(1+(_xlfn.NORM.INV(RAND(),Inputs!$D$39,Inputs!$C$39)))-'Year Schedule'!$K$51+'Year Schedule'!$L$51)</f>
        <v>#VALUE!</v>
      </c>
      <c r="AY473" s="0" t="e">
        <f aca="true">MAX(0,AX473*(1+(_xlfn.NORM.INV(RAND(),Inputs!$D$39,Inputs!$C$39)))-'Year Schedule'!$K$52+'Year Schedule'!$L$52)</f>
        <v>#VALUE!</v>
      </c>
      <c r="AZ473" s="0" t="e">
        <f aca="true">MAX(0,AY473*(1+(_xlfn.NORM.INV(RAND(),Inputs!$D$39,Inputs!$C$39)))-'Year Schedule'!$K$53+'Year Schedule'!$L$53)</f>
        <v>#VALUE!</v>
      </c>
      <c r="BA473" s="0" t="e">
        <f aca="false">INDEX(C473:AZ473,1,Inputs!$C$6)</f>
        <v>#VALUE!</v>
      </c>
      <c r="BB473" s="0" t="n">
        <f aca="false">IFERROR(EXP(SUMPRODUCT(LN((C473:INDEX(C473:AZ473,1,Inputs!$C$6)+$C$1004:INDEX($C$1004:$AZ$1004,1,Inputs!$C$6))/B473:INDEX(B473:AY473,1,Inputs!$C$6)))/Inputs!$C$6)-1,-1)</f>
        <v>-1</v>
      </c>
    </row>
    <row r="474" customFormat="false" ht="15" hidden="false" customHeight="true" outlineLevel="0" collapsed="false">
      <c r="A474" s="0" t="n">
        <v>472</v>
      </c>
      <c r="B474" s="177" t="n">
        <f aca="false">Inputs!$C$38</f>
        <v>0</v>
      </c>
      <c r="C474" s="0" t="e">
        <f aca="true">MAX(0,B474*(1+(_xlfn.NORM.INV(RAND(),Inputs!$D$39,Inputs!$C$39)))-'Year Schedule'!$K$4+'Year Schedule'!$L$4)</f>
        <v>#VALUE!</v>
      </c>
      <c r="D474" s="0" t="e">
        <f aca="true">MAX(0,C474*(1+(_xlfn.NORM.INV(RAND(),Inputs!$D$39,Inputs!$C$39)))-'Year Schedule'!$K$5+'Year Schedule'!$L$5)</f>
        <v>#VALUE!</v>
      </c>
      <c r="E474" s="0" t="e">
        <f aca="true">MAX(0,D474*(1+(_xlfn.NORM.INV(RAND(),Inputs!$D$39,Inputs!$C$39)))-'Year Schedule'!$K$6+'Year Schedule'!$L$6)</f>
        <v>#VALUE!</v>
      </c>
      <c r="F474" s="0" t="e">
        <f aca="true">MAX(0,E474*(1+(_xlfn.NORM.INV(RAND(),Inputs!$D$39,Inputs!$C$39)))-'Year Schedule'!$K$7+'Year Schedule'!$L$7)</f>
        <v>#VALUE!</v>
      </c>
      <c r="G474" s="0" t="e">
        <f aca="true">MAX(0,F474*(1+(_xlfn.NORM.INV(RAND(),Inputs!$D$39,Inputs!$C$39)))-'Year Schedule'!$K$8+'Year Schedule'!$L$8)</f>
        <v>#VALUE!</v>
      </c>
      <c r="H474" s="0" t="e">
        <f aca="true">MAX(0,G474*(1+(_xlfn.NORM.INV(RAND(),Inputs!$D$39,Inputs!$C$39)))-'Year Schedule'!$K$9+'Year Schedule'!$L$9)</f>
        <v>#VALUE!</v>
      </c>
      <c r="I474" s="0" t="e">
        <f aca="true">MAX(0,H474*(1+(_xlfn.NORM.INV(RAND(),Inputs!$D$39,Inputs!$C$39)))-'Year Schedule'!$K$10+'Year Schedule'!$L$10)</f>
        <v>#VALUE!</v>
      </c>
      <c r="J474" s="0" t="e">
        <f aca="true">MAX(0,I474*(1+(_xlfn.NORM.INV(RAND(),Inputs!$D$39,Inputs!$C$39)))-'Year Schedule'!$K$11+'Year Schedule'!$L$11)</f>
        <v>#VALUE!</v>
      </c>
      <c r="K474" s="0" t="e">
        <f aca="true">MAX(0,J474*(1+(_xlfn.NORM.INV(RAND(),Inputs!$D$39,Inputs!$C$39)))-'Year Schedule'!$K$12+'Year Schedule'!$L$12)</f>
        <v>#VALUE!</v>
      </c>
      <c r="L474" s="0" t="e">
        <f aca="true">MAX(0,K474*(1+(_xlfn.NORM.INV(RAND(),Inputs!$D$39,Inputs!$C$39)))-'Year Schedule'!$K$13+'Year Schedule'!$L$13)</f>
        <v>#VALUE!</v>
      </c>
      <c r="M474" s="0" t="e">
        <f aca="true">MAX(0,L474*(1+(_xlfn.NORM.INV(RAND(),Inputs!$D$39,Inputs!$C$39)))-'Year Schedule'!$K$14+'Year Schedule'!$L$14)</f>
        <v>#VALUE!</v>
      </c>
      <c r="N474" s="0" t="e">
        <f aca="true">MAX(0,M474*(1+(_xlfn.NORM.INV(RAND(),Inputs!$D$39,Inputs!$C$39)))-'Year Schedule'!$K$15+'Year Schedule'!$L$15)</f>
        <v>#VALUE!</v>
      </c>
      <c r="O474" s="0" t="e">
        <f aca="true">MAX(0,N474*(1+(_xlfn.NORM.INV(RAND(),Inputs!$D$39,Inputs!$C$39)))-'Year Schedule'!$K$16+'Year Schedule'!$L$16)</f>
        <v>#VALUE!</v>
      </c>
      <c r="P474" s="0" t="e">
        <f aca="true">MAX(0,O474*(1+(_xlfn.NORM.INV(RAND(),Inputs!$D$39,Inputs!$C$39)))-'Year Schedule'!$K$17+'Year Schedule'!$L$17)</f>
        <v>#VALUE!</v>
      </c>
      <c r="Q474" s="0" t="e">
        <f aca="true">MAX(0,P474*(1+(_xlfn.NORM.INV(RAND(),Inputs!$D$39,Inputs!$C$39)))-'Year Schedule'!$K$18+'Year Schedule'!$L$18)</f>
        <v>#VALUE!</v>
      </c>
      <c r="R474" s="0" t="e">
        <f aca="true">MAX(0,Q474*(1+(_xlfn.NORM.INV(RAND(),Inputs!$D$39,Inputs!$C$39)))-'Year Schedule'!$K$19+'Year Schedule'!$L$19)</f>
        <v>#VALUE!</v>
      </c>
      <c r="S474" s="0" t="e">
        <f aca="true">MAX(0,R474*(1+(_xlfn.NORM.INV(RAND(),Inputs!$D$39,Inputs!$C$39)))-'Year Schedule'!$K$20+'Year Schedule'!$L$20)</f>
        <v>#VALUE!</v>
      </c>
      <c r="T474" s="0" t="e">
        <f aca="true">MAX(0,S474*(1+(_xlfn.NORM.INV(RAND(),Inputs!$D$39,Inputs!$C$39)))-'Year Schedule'!$K$21+'Year Schedule'!$L$21)</f>
        <v>#VALUE!</v>
      </c>
      <c r="U474" s="0" t="e">
        <f aca="true">MAX(0,T474*(1+(_xlfn.NORM.INV(RAND(),Inputs!$D$39,Inputs!$C$39)))-'Year Schedule'!$K$22+'Year Schedule'!$L$22)</f>
        <v>#VALUE!</v>
      </c>
      <c r="V474" s="0" t="e">
        <f aca="true">MAX(0,U474*(1+(_xlfn.NORM.INV(RAND(),Inputs!$D$39,Inputs!$C$39)))-'Year Schedule'!$K$23+'Year Schedule'!$L$23)</f>
        <v>#VALUE!</v>
      </c>
      <c r="W474" s="0" t="e">
        <f aca="true">MAX(0,V474*(1+(_xlfn.NORM.INV(RAND(),Inputs!$D$39,Inputs!$C$39)))-'Year Schedule'!$K$24+'Year Schedule'!$L$24)</f>
        <v>#VALUE!</v>
      </c>
      <c r="X474" s="0" t="e">
        <f aca="true">MAX(0,W474*(1+(_xlfn.NORM.INV(RAND(),Inputs!$D$39,Inputs!$C$39)))-'Year Schedule'!$K$25+'Year Schedule'!$L$25)</f>
        <v>#VALUE!</v>
      </c>
      <c r="Y474" s="0" t="e">
        <f aca="true">MAX(0,X474*(1+(_xlfn.NORM.INV(RAND(),Inputs!$D$39,Inputs!$C$39)))-'Year Schedule'!$K$26+'Year Schedule'!$L$26)</f>
        <v>#VALUE!</v>
      </c>
      <c r="Z474" s="0" t="e">
        <f aca="true">MAX(0,Y474*(1+(_xlfn.NORM.INV(RAND(),Inputs!$D$39,Inputs!$C$39)))-'Year Schedule'!$K$27+'Year Schedule'!$L$27)</f>
        <v>#VALUE!</v>
      </c>
      <c r="AA474" s="0" t="e">
        <f aca="true">MAX(0,Z474*(1+(_xlfn.NORM.INV(RAND(),Inputs!$D$39,Inputs!$C$39)))-'Year Schedule'!$K$28+'Year Schedule'!$L$28)</f>
        <v>#VALUE!</v>
      </c>
      <c r="AB474" s="0" t="e">
        <f aca="true">MAX(0,AA474*(1+(_xlfn.NORM.INV(RAND(),Inputs!$D$39,Inputs!$C$39)))-'Year Schedule'!$K$29+'Year Schedule'!$L$29)</f>
        <v>#VALUE!</v>
      </c>
      <c r="AC474" s="0" t="e">
        <f aca="true">MAX(0,AB474*(1+(_xlfn.NORM.INV(RAND(),Inputs!$D$39,Inputs!$C$39)))-'Year Schedule'!$K$30+'Year Schedule'!$L$30)</f>
        <v>#VALUE!</v>
      </c>
      <c r="AD474" s="0" t="e">
        <f aca="true">MAX(0,AC474*(1+(_xlfn.NORM.INV(RAND(),Inputs!$D$39,Inputs!$C$39)))-'Year Schedule'!$K$31+'Year Schedule'!$L$31)</f>
        <v>#VALUE!</v>
      </c>
      <c r="AE474" s="0" t="e">
        <f aca="true">MAX(0,AD474*(1+(_xlfn.NORM.INV(RAND(),Inputs!$D$39,Inputs!$C$39)))-'Year Schedule'!$K$32+'Year Schedule'!$L$32)</f>
        <v>#VALUE!</v>
      </c>
      <c r="AF474" s="0" t="e">
        <f aca="true">MAX(0,AE474*(1+(_xlfn.NORM.INV(RAND(),Inputs!$D$39,Inputs!$C$39)))-'Year Schedule'!$K$33+'Year Schedule'!$L$33)</f>
        <v>#VALUE!</v>
      </c>
      <c r="AG474" s="0" t="e">
        <f aca="true">MAX(0,AF474*(1+(_xlfn.NORM.INV(RAND(),Inputs!$D$39,Inputs!$C$39)))-'Year Schedule'!$K$34+'Year Schedule'!$L$34)</f>
        <v>#VALUE!</v>
      </c>
      <c r="AH474" s="0" t="e">
        <f aca="true">MAX(0,AG474*(1+(_xlfn.NORM.INV(RAND(),Inputs!$D$39,Inputs!$C$39)))-'Year Schedule'!$K$35+'Year Schedule'!$L$35)</f>
        <v>#VALUE!</v>
      </c>
      <c r="AI474" s="0" t="e">
        <f aca="true">MAX(0,AH474*(1+(_xlfn.NORM.INV(RAND(),Inputs!$D$39,Inputs!$C$39)))-'Year Schedule'!$K$36+'Year Schedule'!$L$36)</f>
        <v>#VALUE!</v>
      </c>
      <c r="AJ474" s="0" t="e">
        <f aca="true">MAX(0,AI474*(1+(_xlfn.NORM.INV(RAND(),Inputs!$D$39,Inputs!$C$39)))-'Year Schedule'!$K$37+'Year Schedule'!$L$37)</f>
        <v>#VALUE!</v>
      </c>
      <c r="AK474" s="0" t="e">
        <f aca="true">MAX(0,AJ474*(1+(_xlfn.NORM.INV(RAND(),Inputs!$D$39,Inputs!$C$39)))-'Year Schedule'!$K$38+'Year Schedule'!$L$38)</f>
        <v>#VALUE!</v>
      </c>
      <c r="AL474" s="0" t="e">
        <f aca="true">MAX(0,AK474*(1+(_xlfn.NORM.INV(RAND(),Inputs!$D$39,Inputs!$C$39)))-'Year Schedule'!$K$39+'Year Schedule'!$L$39)</f>
        <v>#VALUE!</v>
      </c>
      <c r="AM474" s="0" t="e">
        <f aca="true">MAX(0,AL474*(1+(_xlfn.NORM.INV(RAND(),Inputs!$D$39,Inputs!$C$39)))-'Year Schedule'!$K$40+'Year Schedule'!$L$40)</f>
        <v>#VALUE!</v>
      </c>
      <c r="AN474" s="0" t="e">
        <f aca="true">MAX(0,AM474*(1+(_xlfn.NORM.INV(RAND(),Inputs!$D$39,Inputs!$C$39)))-'Year Schedule'!$K$41+'Year Schedule'!$L$41)</f>
        <v>#VALUE!</v>
      </c>
      <c r="AO474" s="0" t="e">
        <f aca="true">MAX(0,AN474*(1+(_xlfn.NORM.INV(RAND(),Inputs!$D$39,Inputs!$C$39)))-'Year Schedule'!$K$42+'Year Schedule'!$L$42)</f>
        <v>#VALUE!</v>
      </c>
      <c r="AP474" s="0" t="e">
        <f aca="true">MAX(0,AO474*(1+(_xlfn.NORM.INV(RAND(),Inputs!$D$39,Inputs!$C$39)))-'Year Schedule'!$K$43+'Year Schedule'!$L$43)</f>
        <v>#VALUE!</v>
      </c>
      <c r="AQ474" s="0" t="e">
        <f aca="true">MAX(0,AP474*(1+(_xlfn.NORM.INV(RAND(),Inputs!$D$39,Inputs!$C$39)))-'Year Schedule'!$K$44+'Year Schedule'!$L$44)</f>
        <v>#VALUE!</v>
      </c>
      <c r="AR474" s="0" t="e">
        <f aca="true">MAX(0,AQ474*(1+(_xlfn.NORM.INV(RAND(),Inputs!$D$39,Inputs!$C$39)))-'Year Schedule'!$K$45+'Year Schedule'!$L$45)</f>
        <v>#VALUE!</v>
      </c>
      <c r="AS474" s="0" t="e">
        <f aca="true">MAX(0,AR474*(1+(_xlfn.NORM.INV(RAND(),Inputs!$D$39,Inputs!$C$39)))-'Year Schedule'!$K$46+'Year Schedule'!$L$46)</f>
        <v>#VALUE!</v>
      </c>
      <c r="AT474" s="0" t="e">
        <f aca="true">MAX(0,AS474*(1+(_xlfn.NORM.INV(RAND(),Inputs!$D$39,Inputs!$C$39)))-'Year Schedule'!$K$47+'Year Schedule'!$L$47)</f>
        <v>#VALUE!</v>
      </c>
      <c r="AU474" s="0" t="e">
        <f aca="true">MAX(0,AT474*(1+(_xlfn.NORM.INV(RAND(),Inputs!$D$39,Inputs!$C$39)))-'Year Schedule'!$K$48+'Year Schedule'!$L$48)</f>
        <v>#VALUE!</v>
      </c>
      <c r="AV474" s="0" t="e">
        <f aca="true">MAX(0,AU474*(1+(_xlfn.NORM.INV(RAND(),Inputs!$D$39,Inputs!$C$39)))-'Year Schedule'!$K$49+'Year Schedule'!$L$49)</f>
        <v>#VALUE!</v>
      </c>
      <c r="AW474" s="0" t="e">
        <f aca="true">MAX(0,AV474*(1+(_xlfn.NORM.INV(RAND(),Inputs!$D$39,Inputs!$C$39)))-'Year Schedule'!$K$50+'Year Schedule'!$L$50)</f>
        <v>#VALUE!</v>
      </c>
      <c r="AX474" s="0" t="e">
        <f aca="true">MAX(0,AW474*(1+(_xlfn.NORM.INV(RAND(),Inputs!$D$39,Inputs!$C$39)))-'Year Schedule'!$K$51+'Year Schedule'!$L$51)</f>
        <v>#VALUE!</v>
      </c>
      <c r="AY474" s="0" t="e">
        <f aca="true">MAX(0,AX474*(1+(_xlfn.NORM.INV(RAND(),Inputs!$D$39,Inputs!$C$39)))-'Year Schedule'!$K$52+'Year Schedule'!$L$52)</f>
        <v>#VALUE!</v>
      </c>
      <c r="AZ474" s="0" t="e">
        <f aca="true">MAX(0,AY474*(1+(_xlfn.NORM.INV(RAND(),Inputs!$D$39,Inputs!$C$39)))-'Year Schedule'!$K$53+'Year Schedule'!$L$53)</f>
        <v>#VALUE!</v>
      </c>
      <c r="BA474" s="0" t="e">
        <f aca="false">INDEX(C474:AZ474,1,Inputs!$C$6)</f>
        <v>#VALUE!</v>
      </c>
      <c r="BB474" s="0" t="n">
        <f aca="false">IFERROR(EXP(SUMPRODUCT(LN((C474:INDEX(C474:AZ474,1,Inputs!$C$6)+$C$1004:INDEX($C$1004:$AZ$1004,1,Inputs!$C$6))/B474:INDEX(B474:AY474,1,Inputs!$C$6)))/Inputs!$C$6)-1,-1)</f>
        <v>-1</v>
      </c>
    </row>
    <row r="475" customFormat="false" ht="15" hidden="false" customHeight="true" outlineLevel="0" collapsed="false">
      <c r="A475" s="0" t="n">
        <v>473</v>
      </c>
      <c r="B475" s="177" t="n">
        <f aca="false">Inputs!$C$38</f>
        <v>0</v>
      </c>
      <c r="C475" s="0" t="e">
        <f aca="true">MAX(0,B475*(1+(_xlfn.NORM.INV(RAND(),Inputs!$D$39,Inputs!$C$39)))-'Year Schedule'!$K$4+'Year Schedule'!$L$4)</f>
        <v>#VALUE!</v>
      </c>
      <c r="D475" s="0" t="e">
        <f aca="true">MAX(0,C475*(1+(_xlfn.NORM.INV(RAND(),Inputs!$D$39,Inputs!$C$39)))-'Year Schedule'!$K$5+'Year Schedule'!$L$5)</f>
        <v>#VALUE!</v>
      </c>
      <c r="E475" s="0" t="e">
        <f aca="true">MAX(0,D475*(1+(_xlfn.NORM.INV(RAND(),Inputs!$D$39,Inputs!$C$39)))-'Year Schedule'!$K$6+'Year Schedule'!$L$6)</f>
        <v>#VALUE!</v>
      </c>
      <c r="F475" s="0" t="e">
        <f aca="true">MAX(0,E475*(1+(_xlfn.NORM.INV(RAND(),Inputs!$D$39,Inputs!$C$39)))-'Year Schedule'!$K$7+'Year Schedule'!$L$7)</f>
        <v>#VALUE!</v>
      </c>
      <c r="G475" s="0" t="e">
        <f aca="true">MAX(0,F475*(1+(_xlfn.NORM.INV(RAND(),Inputs!$D$39,Inputs!$C$39)))-'Year Schedule'!$K$8+'Year Schedule'!$L$8)</f>
        <v>#VALUE!</v>
      </c>
      <c r="H475" s="0" t="e">
        <f aca="true">MAX(0,G475*(1+(_xlfn.NORM.INV(RAND(),Inputs!$D$39,Inputs!$C$39)))-'Year Schedule'!$K$9+'Year Schedule'!$L$9)</f>
        <v>#VALUE!</v>
      </c>
      <c r="I475" s="0" t="e">
        <f aca="true">MAX(0,H475*(1+(_xlfn.NORM.INV(RAND(),Inputs!$D$39,Inputs!$C$39)))-'Year Schedule'!$K$10+'Year Schedule'!$L$10)</f>
        <v>#VALUE!</v>
      </c>
      <c r="J475" s="0" t="e">
        <f aca="true">MAX(0,I475*(1+(_xlfn.NORM.INV(RAND(),Inputs!$D$39,Inputs!$C$39)))-'Year Schedule'!$K$11+'Year Schedule'!$L$11)</f>
        <v>#VALUE!</v>
      </c>
      <c r="K475" s="0" t="e">
        <f aca="true">MAX(0,J475*(1+(_xlfn.NORM.INV(RAND(),Inputs!$D$39,Inputs!$C$39)))-'Year Schedule'!$K$12+'Year Schedule'!$L$12)</f>
        <v>#VALUE!</v>
      </c>
      <c r="L475" s="0" t="e">
        <f aca="true">MAX(0,K475*(1+(_xlfn.NORM.INV(RAND(),Inputs!$D$39,Inputs!$C$39)))-'Year Schedule'!$K$13+'Year Schedule'!$L$13)</f>
        <v>#VALUE!</v>
      </c>
      <c r="M475" s="0" t="e">
        <f aca="true">MAX(0,L475*(1+(_xlfn.NORM.INV(RAND(),Inputs!$D$39,Inputs!$C$39)))-'Year Schedule'!$K$14+'Year Schedule'!$L$14)</f>
        <v>#VALUE!</v>
      </c>
      <c r="N475" s="0" t="e">
        <f aca="true">MAX(0,M475*(1+(_xlfn.NORM.INV(RAND(),Inputs!$D$39,Inputs!$C$39)))-'Year Schedule'!$K$15+'Year Schedule'!$L$15)</f>
        <v>#VALUE!</v>
      </c>
      <c r="O475" s="0" t="e">
        <f aca="true">MAX(0,N475*(1+(_xlfn.NORM.INV(RAND(),Inputs!$D$39,Inputs!$C$39)))-'Year Schedule'!$K$16+'Year Schedule'!$L$16)</f>
        <v>#VALUE!</v>
      </c>
      <c r="P475" s="0" t="e">
        <f aca="true">MAX(0,O475*(1+(_xlfn.NORM.INV(RAND(),Inputs!$D$39,Inputs!$C$39)))-'Year Schedule'!$K$17+'Year Schedule'!$L$17)</f>
        <v>#VALUE!</v>
      </c>
      <c r="Q475" s="0" t="e">
        <f aca="true">MAX(0,P475*(1+(_xlfn.NORM.INV(RAND(),Inputs!$D$39,Inputs!$C$39)))-'Year Schedule'!$K$18+'Year Schedule'!$L$18)</f>
        <v>#VALUE!</v>
      </c>
      <c r="R475" s="0" t="e">
        <f aca="true">MAX(0,Q475*(1+(_xlfn.NORM.INV(RAND(),Inputs!$D$39,Inputs!$C$39)))-'Year Schedule'!$K$19+'Year Schedule'!$L$19)</f>
        <v>#VALUE!</v>
      </c>
      <c r="S475" s="0" t="e">
        <f aca="true">MAX(0,R475*(1+(_xlfn.NORM.INV(RAND(),Inputs!$D$39,Inputs!$C$39)))-'Year Schedule'!$K$20+'Year Schedule'!$L$20)</f>
        <v>#VALUE!</v>
      </c>
      <c r="T475" s="0" t="e">
        <f aca="true">MAX(0,S475*(1+(_xlfn.NORM.INV(RAND(),Inputs!$D$39,Inputs!$C$39)))-'Year Schedule'!$K$21+'Year Schedule'!$L$21)</f>
        <v>#VALUE!</v>
      </c>
      <c r="U475" s="0" t="e">
        <f aca="true">MAX(0,T475*(1+(_xlfn.NORM.INV(RAND(),Inputs!$D$39,Inputs!$C$39)))-'Year Schedule'!$K$22+'Year Schedule'!$L$22)</f>
        <v>#VALUE!</v>
      </c>
      <c r="V475" s="0" t="e">
        <f aca="true">MAX(0,U475*(1+(_xlfn.NORM.INV(RAND(),Inputs!$D$39,Inputs!$C$39)))-'Year Schedule'!$K$23+'Year Schedule'!$L$23)</f>
        <v>#VALUE!</v>
      </c>
      <c r="W475" s="0" t="e">
        <f aca="true">MAX(0,V475*(1+(_xlfn.NORM.INV(RAND(),Inputs!$D$39,Inputs!$C$39)))-'Year Schedule'!$K$24+'Year Schedule'!$L$24)</f>
        <v>#VALUE!</v>
      </c>
      <c r="X475" s="0" t="e">
        <f aca="true">MAX(0,W475*(1+(_xlfn.NORM.INV(RAND(),Inputs!$D$39,Inputs!$C$39)))-'Year Schedule'!$K$25+'Year Schedule'!$L$25)</f>
        <v>#VALUE!</v>
      </c>
      <c r="Y475" s="0" t="e">
        <f aca="true">MAX(0,X475*(1+(_xlfn.NORM.INV(RAND(),Inputs!$D$39,Inputs!$C$39)))-'Year Schedule'!$K$26+'Year Schedule'!$L$26)</f>
        <v>#VALUE!</v>
      </c>
      <c r="Z475" s="0" t="e">
        <f aca="true">MAX(0,Y475*(1+(_xlfn.NORM.INV(RAND(),Inputs!$D$39,Inputs!$C$39)))-'Year Schedule'!$K$27+'Year Schedule'!$L$27)</f>
        <v>#VALUE!</v>
      </c>
      <c r="AA475" s="0" t="e">
        <f aca="true">MAX(0,Z475*(1+(_xlfn.NORM.INV(RAND(),Inputs!$D$39,Inputs!$C$39)))-'Year Schedule'!$K$28+'Year Schedule'!$L$28)</f>
        <v>#VALUE!</v>
      </c>
      <c r="AB475" s="0" t="e">
        <f aca="true">MAX(0,AA475*(1+(_xlfn.NORM.INV(RAND(),Inputs!$D$39,Inputs!$C$39)))-'Year Schedule'!$K$29+'Year Schedule'!$L$29)</f>
        <v>#VALUE!</v>
      </c>
      <c r="AC475" s="0" t="e">
        <f aca="true">MAX(0,AB475*(1+(_xlfn.NORM.INV(RAND(),Inputs!$D$39,Inputs!$C$39)))-'Year Schedule'!$K$30+'Year Schedule'!$L$30)</f>
        <v>#VALUE!</v>
      </c>
      <c r="AD475" s="0" t="e">
        <f aca="true">MAX(0,AC475*(1+(_xlfn.NORM.INV(RAND(),Inputs!$D$39,Inputs!$C$39)))-'Year Schedule'!$K$31+'Year Schedule'!$L$31)</f>
        <v>#VALUE!</v>
      </c>
      <c r="AE475" s="0" t="e">
        <f aca="true">MAX(0,AD475*(1+(_xlfn.NORM.INV(RAND(),Inputs!$D$39,Inputs!$C$39)))-'Year Schedule'!$K$32+'Year Schedule'!$L$32)</f>
        <v>#VALUE!</v>
      </c>
      <c r="AF475" s="0" t="e">
        <f aca="true">MAX(0,AE475*(1+(_xlfn.NORM.INV(RAND(),Inputs!$D$39,Inputs!$C$39)))-'Year Schedule'!$K$33+'Year Schedule'!$L$33)</f>
        <v>#VALUE!</v>
      </c>
      <c r="AG475" s="0" t="e">
        <f aca="true">MAX(0,AF475*(1+(_xlfn.NORM.INV(RAND(),Inputs!$D$39,Inputs!$C$39)))-'Year Schedule'!$K$34+'Year Schedule'!$L$34)</f>
        <v>#VALUE!</v>
      </c>
      <c r="AH475" s="0" t="e">
        <f aca="true">MAX(0,AG475*(1+(_xlfn.NORM.INV(RAND(),Inputs!$D$39,Inputs!$C$39)))-'Year Schedule'!$K$35+'Year Schedule'!$L$35)</f>
        <v>#VALUE!</v>
      </c>
      <c r="AI475" s="0" t="e">
        <f aca="true">MAX(0,AH475*(1+(_xlfn.NORM.INV(RAND(),Inputs!$D$39,Inputs!$C$39)))-'Year Schedule'!$K$36+'Year Schedule'!$L$36)</f>
        <v>#VALUE!</v>
      </c>
      <c r="AJ475" s="0" t="e">
        <f aca="true">MAX(0,AI475*(1+(_xlfn.NORM.INV(RAND(),Inputs!$D$39,Inputs!$C$39)))-'Year Schedule'!$K$37+'Year Schedule'!$L$37)</f>
        <v>#VALUE!</v>
      </c>
      <c r="AK475" s="0" t="e">
        <f aca="true">MAX(0,AJ475*(1+(_xlfn.NORM.INV(RAND(),Inputs!$D$39,Inputs!$C$39)))-'Year Schedule'!$K$38+'Year Schedule'!$L$38)</f>
        <v>#VALUE!</v>
      </c>
      <c r="AL475" s="0" t="e">
        <f aca="true">MAX(0,AK475*(1+(_xlfn.NORM.INV(RAND(),Inputs!$D$39,Inputs!$C$39)))-'Year Schedule'!$K$39+'Year Schedule'!$L$39)</f>
        <v>#VALUE!</v>
      </c>
      <c r="AM475" s="0" t="e">
        <f aca="true">MAX(0,AL475*(1+(_xlfn.NORM.INV(RAND(),Inputs!$D$39,Inputs!$C$39)))-'Year Schedule'!$K$40+'Year Schedule'!$L$40)</f>
        <v>#VALUE!</v>
      </c>
      <c r="AN475" s="0" t="e">
        <f aca="true">MAX(0,AM475*(1+(_xlfn.NORM.INV(RAND(),Inputs!$D$39,Inputs!$C$39)))-'Year Schedule'!$K$41+'Year Schedule'!$L$41)</f>
        <v>#VALUE!</v>
      </c>
      <c r="AO475" s="0" t="e">
        <f aca="true">MAX(0,AN475*(1+(_xlfn.NORM.INV(RAND(),Inputs!$D$39,Inputs!$C$39)))-'Year Schedule'!$K$42+'Year Schedule'!$L$42)</f>
        <v>#VALUE!</v>
      </c>
      <c r="AP475" s="0" t="e">
        <f aca="true">MAX(0,AO475*(1+(_xlfn.NORM.INV(RAND(),Inputs!$D$39,Inputs!$C$39)))-'Year Schedule'!$K$43+'Year Schedule'!$L$43)</f>
        <v>#VALUE!</v>
      </c>
      <c r="AQ475" s="0" t="e">
        <f aca="true">MAX(0,AP475*(1+(_xlfn.NORM.INV(RAND(),Inputs!$D$39,Inputs!$C$39)))-'Year Schedule'!$K$44+'Year Schedule'!$L$44)</f>
        <v>#VALUE!</v>
      </c>
      <c r="AR475" s="0" t="e">
        <f aca="true">MAX(0,AQ475*(1+(_xlfn.NORM.INV(RAND(),Inputs!$D$39,Inputs!$C$39)))-'Year Schedule'!$K$45+'Year Schedule'!$L$45)</f>
        <v>#VALUE!</v>
      </c>
      <c r="AS475" s="0" t="e">
        <f aca="true">MAX(0,AR475*(1+(_xlfn.NORM.INV(RAND(),Inputs!$D$39,Inputs!$C$39)))-'Year Schedule'!$K$46+'Year Schedule'!$L$46)</f>
        <v>#VALUE!</v>
      </c>
      <c r="AT475" s="0" t="e">
        <f aca="true">MAX(0,AS475*(1+(_xlfn.NORM.INV(RAND(),Inputs!$D$39,Inputs!$C$39)))-'Year Schedule'!$K$47+'Year Schedule'!$L$47)</f>
        <v>#VALUE!</v>
      </c>
      <c r="AU475" s="0" t="e">
        <f aca="true">MAX(0,AT475*(1+(_xlfn.NORM.INV(RAND(),Inputs!$D$39,Inputs!$C$39)))-'Year Schedule'!$K$48+'Year Schedule'!$L$48)</f>
        <v>#VALUE!</v>
      </c>
      <c r="AV475" s="0" t="e">
        <f aca="true">MAX(0,AU475*(1+(_xlfn.NORM.INV(RAND(),Inputs!$D$39,Inputs!$C$39)))-'Year Schedule'!$K$49+'Year Schedule'!$L$49)</f>
        <v>#VALUE!</v>
      </c>
      <c r="AW475" s="0" t="e">
        <f aca="true">MAX(0,AV475*(1+(_xlfn.NORM.INV(RAND(),Inputs!$D$39,Inputs!$C$39)))-'Year Schedule'!$K$50+'Year Schedule'!$L$50)</f>
        <v>#VALUE!</v>
      </c>
      <c r="AX475" s="0" t="e">
        <f aca="true">MAX(0,AW475*(1+(_xlfn.NORM.INV(RAND(),Inputs!$D$39,Inputs!$C$39)))-'Year Schedule'!$K$51+'Year Schedule'!$L$51)</f>
        <v>#VALUE!</v>
      </c>
      <c r="AY475" s="0" t="e">
        <f aca="true">MAX(0,AX475*(1+(_xlfn.NORM.INV(RAND(),Inputs!$D$39,Inputs!$C$39)))-'Year Schedule'!$K$52+'Year Schedule'!$L$52)</f>
        <v>#VALUE!</v>
      </c>
      <c r="AZ475" s="0" t="e">
        <f aca="true">MAX(0,AY475*(1+(_xlfn.NORM.INV(RAND(),Inputs!$D$39,Inputs!$C$39)))-'Year Schedule'!$K$53+'Year Schedule'!$L$53)</f>
        <v>#VALUE!</v>
      </c>
      <c r="BA475" s="0" t="e">
        <f aca="false">INDEX(C475:AZ475,1,Inputs!$C$6)</f>
        <v>#VALUE!</v>
      </c>
      <c r="BB475" s="0" t="n">
        <f aca="false">IFERROR(EXP(SUMPRODUCT(LN((C475:INDEX(C475:AZ475,1,Inputs!$C$6)+$C$1004:INDEX($C$1004:$AZ$1004,1,Inputs!$C$6))/B475:INDEX(B475:AY475,1,Inputs!$C$6)))/Inputs!$C$6)-1,-1)</f>
        <v>-1</v>
      </c>
    </row>
    <row r="476" customFormat="false" ht="15" hidden="false" customHeight="true" outlineLevel="0" collapsed="false">
      <c r="A476" s="0" t="n">
        <v>474</v>
      </c>
      <c r="B476" s="177" t="n">
        <f aca="false">Inputs!$C$38</f>
        <v>0</v>
      </c>
      <c r="C476" s="0" t="e">
        <f aca="true">MAX(0,B476*(1+(_xlfn.NORM.INV(RAND(),Inputs!$D$39,Inputs!$C$39)))-'Year Schedule'!$K$4+'Year Schedule'!$L$4)</f>
        <v>#VALUE!</v>
      </c>
      <c r="D476" s="0" t="e">
        <f aca="true">MAX(0,C476*(1+(_xlfn.NORM.INV(RAND(),Inputs!$D$39,Inputs!$C$39)))-'Year Schedule'!$K$5+'Year Schedule'!$L$5)</f>
        <v>#VALUE!</v>
      </c>
      <c r="E476" s="0" t="e">
        <f aca="true">MAX(0,D476*(1+(_xlfn.NORM.INV(RAND(),Inputs!$D$39,Inputs!$C$39)))-'Year Schedule'!$K$6+'Year Schedule'!$L$6)</f>
        <v>#VALUE!</v>
      </c>
      <c r="F476" s="0" t="e">
        <f aca="true">MAX(0,E476*(1+(_xlfn.NORM.INV(RAND(),Inputs!$D$39,Inputs!$C$39)))-'Year Schedule'!$K$7+'Year Schedule'!$L$7)</f>
        <v>#VALUE!</v>
      </c>
      <c r="G476" s="0" t="e">
        <f aca="true">MAX(0,F476*(1+(_xlfn.NORM.INV(RAND(),Inputs!$D$39,Inputs!$C$39)))-'Year Schedule'!$K$8+'Year Schedule'!$L$8)</f>
        <v>#VALUE!</v>
      </c>
      <c r="H476" s="0" t="e">
        <f aca="true">MAX(0,G476*(1+(_xlfn.NORM.INV(RAND(),Inputs!$D$39,Inputs!$C$39)))-'Year Schedule'!$K$9+'Year Schedule'!$L$9)</f>
        <v>#VALUE!</v>
      </c>
      <c r="I476" s="0" t="e">
        <f aca="true">MAX(0,H476*(1+(_xlfn.NORM.INV(RAND(),Inputs!$D$39,Inputs!$C$39)))-'Year Schedule'!$K$10+'Year Schedule'!$L$10)</f>
        <v>#VALUE!</v>
      </c>
      <c r="J476" s="0" t="e">
        <f aca="true">MAX(0,I476*(1+(_xlfn.NORM.INV(RAND(),Inputs!$D$39,Inputs!$C$39)))-'Year Schedule'!$K$11+'Year Schedule'!$L$11)</f>
        <v>#VALUE!</v>
      </c>
      <c r="K476" s="0" t="e">
        <f aca="true">MAX(0,J476*(1+(_xlfn.NORM.INV(RAND(),Inputs!$D$39,Inputs!$C$39)))-'Year Schedule'!$K$12+'Year Schedule'!$L$12)</f>
        <v>#VALUE!</v>
      </c>
      <c r="L476" s="0" t="e">
        <f aca="true">MAX(0,K476*(1+(_xlfn.NORM.INV(RAND(),Inputs!$D$39,Inputs!$C$39)))-'Year Schedule'!$K$13+'Year Schedule'!$L$13)</f>
        <v>#VALUE!</v>
      </c>
      <c r="M476" s="0" t="e">
        <f aca="true">MAX(0,L476*(1+(_xlfn.NORM.INV(RAND(),Inputs!$D$39,Inputs!$C$39)))-'Year Schedule'!$K$14+'Year Schedule'!$L$14)</f>
        <v>#VALUE!</v>
      </c>
      <c r="N476" s="0" t="e">
        <f aca="true">MAX(0,M476*(1+(_xlfn.NORM.INV(RAND(),Inputs!$D$39,Inputs!$C$39)))-'Year Schedule'!$K$15+'Year Schedule'!$L$15)</f>
        <v>#VALUE!</v>
      </c>
      <c r="O476" s="0" t="e">
        <f aca="true">MAX(0,N476*(1+(_xlfn.NORM.INV(RAND(),Inputs!$D$39,Inputs!$C$39)))-'Year Schedule'!$K$16+'Year Schedule'!$L$16)</f>
        <v>#VALUE!</v>
      </c>
      <c r="P476" s="0" t="e">
        <f aca="true">MAX(0,O476*(1+(_xlfn.NORM.INV(RAND(),Inputs!$D$39,Inputs!$C$39)))-'Year Schedule'!$K$17+'Year Schedule'!$L$17)</f>
        <v>#VALUE!</v>
      </c>
      <c r="Q476" s="0" t="e">
        <f aca="true">MAX(0,P476*(1+(_xlfn.NORM.INV(RAND(),Inputs!$D$39,Inputs!$C$39)))-'Year Schedule'!$K$18+'Year Schedule'!$L$18)</f>
        <v>#VALUE!</v>
      </c>
      <c r="R476" s="0" t="e">
        <f aca="true">MAX(0,Q476*(1+(_xlfn.NORM.INV(RAND(),Inputs!$D$39,Inputs!$C$39)))-'Year Schedule'!$K$19+'Year Schedule'!$L$19)</f>
        <v>#VALUE!</v>
      </c>
      <c r="S476" s="0" t="e">
        <f aca="true">MAX(0,R476*(1+(_xlfn.NORM.INV(RAND(),Inputs!$D$39,Inputs!$C$39)))-'Year Schedule'!$K$20+'Year Schedule'!$L$20)</f>
        <v>#VALUE!</v>
      </c>
      <c r="T476" s="0" t="e">
        <f aca="true">MAX(0,S476*(1+(_xlfn.NORM.INV(RAND(),Inputs!$D$39,Inputs!$C$39)))-'Year Schedule'!$K$21+'Year Schedule'!$L$21)</f>
        <v>#VALUE!</v>
      </c>
      <c r="U476" s="0" t="e">
        <f aca="true">MAX(0,T476*(1+(_xlfn.NORM.INV(RAND(),Inputs!$D$39,Inputs!$C$39)))-'Year Schedule'!$K$22+'Year Schedule'!$L$22)</f>
        <v>#VALUE!</v>
      </c>
      <c r="V476" s="0" t="e">
        <f aca="true">MAX(0,U476*(1+(_xlfn.NORM.INV(RAND(),Inputs!$D$39,Inputs!$C$39)))-'Year Schedule'!$K$23+'Year Schedule'!$L$23)</f>
        <v>#VALUE!</v>
      </c>
      <c r="W476" s="0" t="e">
        <f aca="true">MAX(0,V476*(1+(_xlfn.NORM.INV(RAND(),Inputs!$D$39,Inputs!$C$39)))-'Year Schedule'!$K$24+'Year Schedule'!$L$24)</f>
        <v>#VALUE!</v>
      </c>
      <c r="X476" s="0" t="e">
        <f aca="true">MAX(0,W476*(1+(_xlfn.NORM.INV(RAND(),Inputs!$D$39,Inputs!$C$39)))-'Year Schedule'!$K$25+'Year Schedule'!$L$25)</f>
        <v>#VALUE!</v>
      </c>
      <c r="Y476" s="0" t="e">
        <f aca="true">MAX(0,X476*(1+(_xlfn.NORM.INV(RAND(),Inputs!$D$39,Inputs!$C$39)))-'Year Schedule'!$K$26+'Year Schedule'!$L$26)</f>
        <v>#VALUE!</v>
      </c>
      <c r="Z476" s="0" t="e">
        <f aca="true">MAX(0,Y476*(1+(_xlfn.NORM.INV(RAND(),Inputs!$D$39,Inputs!$C$39)))-'Year Schedule'!$K$27+'Year Schedule'!$L$27)</f>
        <v>#VALUE!</v>
      </c>
      <c r="AA476" s="0" t="e">
        <f aca="true">MAX(0,Z476*(1+(_xlfn.NORM.INV(RAND(),Inputs!$D$39,Inputs!$C$39)))-'Year Schedule'!$K$28+'Year Schedule'!$L$28)</f>
        <v>#VALUE!</v>
      </c>
      <c r="AB476" s="0" t="e">
        <f aca="true">MAX(0,AA476*(1+(_xlfn.NORM.INV(RAND(),Inputs!$D$39,Inputs!$C$39)))-'Year Schedule'!$K$29+'Year Schedule'!$L$29)</f>
        <v>#VALUE!</v>
      </c>
      <c r="AC476" s="0" t="e">
        <f aca="true">MAX(0,AB476*(1+(_xlfn.NORM.INV(RAND(),Inputs!$D$39,Inputs!$C$39)))-'Year Schedule'!$K$30+'Year Schedule'!$L$30)</f>
        <v>#VALUE!</v>
      </c>
      <c r="AD476" s="0" t="e">
        <f aca="true">MAX(0,AC476*(1+(_xlfn.NORM.INV(RAND(),Inputs!$D$39,Inputs!$C$39)))-'Year Schedule'!$K$31+'Year Schedule'!$L$31)</f>
        <v>#VALUE!</v>
      </c>
      <c r="AE476" s="0" t="e">
        <f aca="true">MAX(0,AD476*(1+(_xlfn.NORM.INV(RAND(),Inputs!$D$39,Inputs!$C$39)))-'Year Schedule'!$K$32+'Year Schedule'!$L$32)</f>
        <v>#VALUE!</v>
      </c>
      <c r="AF476" s="0" t="e">
        <f aca="true">MAX(0,AE476*(1+(_xlfn.NORM.INV(RAND(),Inputs!$D$39,Inputs!$C$39)))-'Year Schedule'!$K$33+'Year Schedule'!$L$33)</f>
        <v>#VALUE!</v>
      </c>
      <c r="AG476" s="0" t="e">
        <f aca="true">MAX(0,AF476*(1+(_xlfn.NORM.INV(RAND(),Inputs!$D$39,Inputs!$C$39)))-'Year Schedule'!$K$34+'Year Schedule'!$L$34)</f>
        <v>#VALUE!</v>
      </c>
      <c r="AH476" s="0" t="e">
        <f aca="true">MAX(0,AG476*(1+(_xlfn.NORM.INV(RAND(),Inputs!$D$39,Inputs!$C$39)))-'Year Schedule'!$K$35+'Year Schedule'!$L$35)</f>
        <v>#VALUE!</v>
      </c>
      <c r="AI476" s="0" t="e">
        <f aca="true">MAX(0,AH476*(1+(_xlfn.NORM.INV(RAND(),Inputs!$D$39,Inputs!$C$39)))-'Year Schedule'!$K$36+'Year Schedule'!$L$36)</f>
        <v>#VALUE!</v>
      </c>
      <c r="AJ476" s="0" t="e">
        <f aca="true">MAX(0,AI476*(1+(_xlfn.NORM.INV(RAND(),Inputs!$D$39,Inputs!$C$39)))-'Year Schedule'!$K$37+'Year Schedule'!$L$37)</f>
        <v>#VALUE!</v>
      </c>
      <c r="AK476" s="0" t="e">
        <f aca="true">MAX(0,AJ476*(1+(_xlfn.NORM.INV(RAND(),Inputs!$D$39,Inputs!$C$39)))-'Year Schedule'!$K$38+'Year Schedule'!$L$38)</f>
        <v>#VALUE!</v>
      </c>
      <c r="AL476" s="0" t="e">
        <f aca="true">MAX(0,AK476*(1+(_xlfn.NORM.INV(RAND(),Inputs!$D$39,Inputs!$C$39)))-'Year Schedule'!$K$39+'Year Schedule'!$L$39)</f>
        <v>#VALUE!</v>
      </c>
      <c r="AM476" s="0" t="e">
        <f aca="true">MAX(0,AL476*(1+(_xlfn.NORM.INV(RAND(),Inputs!$D$39,Inputs!$C$39)))-'Year Schedule'!$K$40+'Year Schedule'!$L$40)</f>
        <v>#VALUE!</v>
      </c>
      <c r="AN476" s="0" t="e">
        <f aca="true">MAX(0,AM476*(1+(_xlfn.NORM.INV(RAND(),Inputs!$D$39,Inputs!$C$39)))-'Year Schedule'!$K$41+'Year Schedule'!$L$41)</f>
        <v>#VALUE!</v>
      </c>
      <c r="AO476" s="0" t="e">
        <f aca="true">MAX(0,AN476*(1+(_xlfn.NORM.INV(RAND(),Inputs!$D$39,Inputs!$C$39)))-'Year Schedule'!$K$42+'Year Schedule'!$L$42)</f>
        <v>#VALUE!</v>
      </c>
      <c r="AP476" s="0" t="e">
        <f aca="true">MAX(0,AO476*(1+(_xlfn.NORM.INV(RAND(),Inputs!$D$39,Inputs!$C$39)))-'Year Schedule'!$K$43+'Year Schedule'!$L$43)</f>
        <v>#VALUE!</v>
      </c>
      <c r="AQ476" s="0" t="e">
        <f aca="true">MAX(0,AP476*(1+(_xlfn.NORM.INV(RAND(),Inputs!$D$39,Inputs!$C$39)))-'Year Schedule'!$K$44+'Year Schedule'!$L$44)</f>
        <v>#VALUE!</v>
      </c>
      <c r="AR476" s="0" t="e">
        <f aca="true">MAX(0,AQ476*(1+(_xlfn.NORM.INV(RAND(),Inputs!$D$39,Inputs!$C$39)))-'Year Schedule'!$K$45+'Year Schedule'!$L$45)</f>
        <v>#VALUE!</v>
      </c>
      <c r="AS476" s="0" t="e">
        <f aca="true">MAX(0,AR476*(1+(_xlfn.NORM.INV(RAND(),Inputs!$D$39,Inputs!$C$39)))-'Year Schedule'!$K$46+'Year Schedule'!$L$46)</f>
        <v>#VALUE!</v>
      </c>
      <c r="AT476" s="0" t="e">
        <f aca="true">MAX(0,AS476*(1+(_xlfn.NORM.INV(RAND(),Inputs!$D$39,Inputs!$C$39)))-'Year Schedule'!$K$47+'Year Schedule'!$L$47)</f>
        <v>#VALUE!</v>
      </c>
      <c r="AU476" s="0" t="e">
        <f aca="true">MAX(0,AT476*(1+(_xlfn.NORM.INV(RAND(),Inputs!$D$39,Inputs!$C$39)))-'Year Schedule'!$K$48+'Year Schedule'!$L$48)</f>
        <v>#VALUE!</v>
      </c>
      <c r="AV476" s="0" t="e">
        <f aca="true">MAX(0,AU476*(1+(_xlfn.NORM.INV(RAND(),Inputs!$D$39,Inputs!$C$39)))-'Year Schedule'!$K$49+'Year Schedule'!$L$49)</f>
        <v>#VALUE!</v>
      </c>
      <c r="AW476" s="0" t="e">
        <f aca="true">MAX(0,AV476*(1+(_xlfn.NORM.INV(RAND(),Inputs!$D$39,Inputs!$C$39)))-'Year Schedule'!$K$50+'Year Schedule'!$L$50)</f>
        <v>#VALUE!</v>
      </c>
      <c r="AX476" s="0" t="e">
        <f aca="true">MAX(0,AW476*(1+(_xlfn.NORM.INV(RAND(),Inputs!$D$39,Inputs!$C$39)))-'Year Schedule'!$K$51+'Year Schedule'!$L$51)</f>
        <v>#VALUE!</v>
      </c>
      <c r="AY476" s="0" t="e">
        <f aca="true">MAX(0,AX476*(1+(_xlfn.NORM.INV(RAND(),Inputs!$D$39,Inputs!$C$39)))-'Year Schedule'!$K$52+'Year Schedule'!$L$52)</f>
        <v>#VALUE!</v>
      </c>
      <c r="AZ476" s="0" t="e">
        <f aca="true">MAX(0,AY476*(1+(_xlfn.NORM.INV(RAND(),Inputs!$D$39,Inputs!$C$39)))-'Year Schedule'!$K$53+'Year Schedule'!$L$53)</f>
        <v>#VALUE!</v>
      </c>
      <c r="BA476" s="0" t="e">
        <f aca="false">INDEX(C476:AZ476,1,Inputs!$C$6)</f>
        <v>#VALUE!</v>
      </c>
      <c r="BB476" s="0" t="n">
        <f aca="false">IFERROR(EXP(SUMPRODUCT(LN((C476:INDEX(C476:AZ476,1,Inputs!$C$6)+$C$1004:INDEX($C$1004:$AZ$1004,1,Inputs!$C$6))/B476:INDEX(B476:AY476,1,Inputs!$C$6)))/Inputs!$C$6)-1,-1)</f>
        <v>-1</v>
      </c>
    </row>
    <row r="477" customFormat="false" ht="15" hidden="false" customHeight="true" outlineLevel="0" collapsed="false">
      <c r="A477" s="0" t="n">
        <v>475</v>
      </c>
      <c r="B477" s="177" t="n">
        <f aca="false">Inputs!$C$38</f>
        <v>0</v>
      </c>
      <c r="C477" s="0" t="e">
        <f aca="true">MAX(0,B477*(1+(_xlfn.NORM.INV(RAND(),Inputs!$D$39,Inputs!$C$39)))-'Year Schedule'!$K$4+'Year Schedule'!$L$4)</f>
        <v>#VALUE!</v>
      </c>
      <c r="D477" s="0" t="e">
        <f aca="true">MAX(0,C477*(1+(_xlfn.NORM.INV(RAND(),Inputs!$D$39,Inputs!$C$39)))-'Year Schedule'!$K$5+'Year Schedule'!$L$5)</f>
        <v>#VALUE!</v>
      </c>
      <c r="E477" s="0" t="e">
        <f aca="true">MAX(0,D477*(1+(_xlfn.NORM.INV(RAND(),Inputs!$D$39,Inputs!$C$39)))-'Year Schedule'!$K$6+'Year Schedule'!$L$6)</f>
        <v>#VALUE!</v>
      </c>
      <c r="F477" s="0" t="e">
        <f aca="true">MAX(0,E477*(1+(_xlfn.NORM.INV(RAND(),Inputs!$D$39,Inputs!$C$39)))-'Year Schedule'!$K$7+'Year Schedule'!$L$7)</f>
        <v>#VALUE!</v>
      </c>
      <c r="G477" s="0" t="e">
        <f aca="true">MAX(0,F477*(1+(_xlfn.NORM.INV(RAND(),Inputs!$D$39,Inputs!$C$39)))-'Year Schedule'!$K$8+'Year Schedule'!$L$8)</f>
        <v>#VALUE!</v>
      </c>
      <c r="H477" s="0" t="e">
        <f aca="true">MAX(0,G477*(1+(_xlfn.NORM.INV(RAND(),Inputs!$D$39,Inputs!$C$39)))-'Year Schedule'!$K$9+'Year Schedule'!$L$9)</f>
        <v>#VALUE!</v>
      </c>
      <c r="I477" s="0" t="e">
        <f aca="true">MAX(0,H477*(1+(_xlfn.NORM.INV(RAND(),Inputs!$D$39,Inputs!$C$39)))-'Year Schedule'!$K$10+'Year Schedule'!$L$10)</f>
        <v>#VALUE!</v>
      </c>
      <c r="J477" s="0" t="e">
        <f aca="true">MAX(0,I477*(1+(_xlfn.NORM.INV(RAND(),Inputs!$D$39,Inputs!$C$39)))-'Year Schedule'!$K$11+'Year Schedule'!$L$11)</f>
        <v>#VALUE!</v>
      </c>
      <c r="K477" s="0" t="e">
        <f aca="true">MAX(0,J477*(1+(_xlfn.NORM.INV(RAND(),Inputs!$D$39,Inputs!$C$39)))-'Year Schedule'!$K$12+'Year Schedule'!$L$12)</f>
        <v>#VALUE!</v>
      </c>
      <c r="L477" s="0" t="e">
        <f aca="true">MAX(0,K477*(1+(_xlfn.NORM.INV(RAND(),Inputs!$D$39,Inputs!$C$39)))-'Year Schedule'!$K$13+'Year Schedule'!$L$13)</f>
        <v>#VALUE!</v>
      </c>
      <c r="M477" s="0" t="e">
        <f aca="true">MAX(0,L477*(1+(_xlfn.NORM.INV(RAND(),Inputs!$D$39,Inputs!$C$39)))-'Year Schedule'!$K$14+'Year Schedule'!$L$14)</f>
        <v>#VALUE!</v>
      </c>
      <c r="N477" s="0" t="e">
        <f aca="true">MAX(0,M477*(1+(_xlfn.NORM.INV(RAND(),Inputs!$D$39,Inputs!$C$39)))-'Year Schedule'!$K$15+'Year Schedule'!$L$15)</f>
        <v>#VALUE!</v>
      </c>
      <c r="O477" s="0" t="e">
        <f aca="true">MAX(0,N477*(1+(_xlfn.NORM.INV(RAND(),Inputs!$D$39,Inputs!$C$39)))-'Year Schedule'!$K$16+'Year Schedule'!$L$16)</f>
        <v>#VALUE!</v>
      </c>
      <c r="P477" s="0" t="e">
        <f aca="true">MAX(0,O477*(1+(_xlfn.NORM.INV(RAND(),Inputs!$D$39,Inputs!$C$39)))-'Year Schedule'!$K$17+'Year Schedule'!$L$17)</f>
        <v>#VALUE!</v>
      </c>
      <c r="Q477" s="0" t="e">
        <f aca="true">MAX(0,P477*(1+(_xlfn.NORM.INV(RAND(),Inputs!$D$39,Inputs!$C$39)))-'Year Schedule'!$K$18+'Year Schedule'!$L$18)</f>
        <v>#VALUE!</v>
      </c>
      <c r="R477" s="0" t="e">
        <f aca="true">MAX(0,Q477*(1+(_xlfn.NORM.INV(RAND(),Inputs!$D$39,Inputs!$C$39)))-'Year Schedule'!$K$19+'Year Schedule'!$L$19)</f>
        <v>#VALUE!</v>
      </c>
      <c r="S477" s="0" t="e">
        <f aca="true">MAX(0,R477*(1+(_xlfn.NORM.INV(RAND(),Inputs!$D$39,Inputs!$C$39)))-'Year Schedule'!$K$20+'Year Schedule'!$L$20)</f>
        <v>#VALUE!</v>
      </c>
      <c r="T477" s="0" t="e">
        <f aca="true">MAX(0,S477*(1+(_xlfn.NORM.INV(RAND(),Inputs!$D$39,Inputs!$C$39)))-'Year Schedule'!$K$21+'Year Schedule'!$L$21)</f>
        <v>#VALUE!</v>
      </c>
      <c r="U477" s="0" t="e">
        <f aca="true">MAX(0,T477*(1+(_xlfn.NORM.INV(RAND(),Inputs!$D$39,Inputs!$C$39)))-'Year Schedule'!$K$22+'Year Schedule'!$L$22)</f>
        <v>#VALUE!</v>
      </c>
      <c r="V477" s="0" t="e">
        <f aca="true">MAX(0,U477*(1+(_xlfn.NORM.INV(RAND(),Inputs!$D$39,Inputs!$C$39)))-'Year Schedule'!$K$23+'Year Schedule'!$L$23)</f>
        <v>#VALUE!</v>
      </c>
      <c r="W477" s="0" t="e">
        <f aca="true">MAX(0,V477*(1+(_xlfn.NORM.INV(RAND(),Inputs!$D$39,Inputs!$C$39)))-'Year Schedule'!$K$24+'Year Schedule'!$L$24)</f>
        <v>#VALUE!</v>
      </c>
      <c r="X477" s="0" t="e">
        <f aca="true">MAX(0,W477*(1+(_xlfn.NORM.INV(RAND(),Inputs!$D$39,Inputs!$C$39)))-'Year Schedule'!$K$25+'Year Schedule'!$L$25)</f>
        <v>#VALUE!</v>
      </c>
      <c r="Y477" s="0" t="e">
        <f aca="true">MAX(0,X477*(1+(_xlfn.NORM.INV(RAND(),Inputs!$D$39,Inputs!$C$39)))-'Year Schedule'!$K$26+'Year Schedule'!$L$26)</f>
        <v>#VALUE!</v>
      </c>
      <c r="Z477" s="0" t="e">
        <f aca="true">MAX(0,Y477*(1+(_xlfn.NORM.INV(RAND(),Inputs!$D$39,Inputs!$C$39)))-'Year Schedule'!$K$27+'Year Schedule'!$L$27)</f>
        <v>#VALUE!</v>
      </c>
      <c r="AA477" s="0" t="e">
        <f aca="true">MAX(0,Z477*(1+(_xlfn.NORM.INV(RAND(),Inputs!$D$39,Inputs!$C$39)))-'Year Schedule'!$K$28+'Year Schedule'!$L$28)</f>
        <v>#VALUE!</v>
      </c>
      <c r="AB477" s="0" t="e">
        <f aca="true">MAX(0,AA477*(1+(_xlfn.NORM.INV(RAND(),Inputs!$D$39,Inputs!$C$39)))-'Year Schedule'!$K$29+'Year Schedule'!$L$29)</f>
        <v>#VALUE!</v>
      </c>
      <c r="AC477" s="0" t="e">
        <f aca="true">MAX(0,AB477*(1+(_xlfn.NORM.INV(RAND(),Inputs!$D$39,Inputs!$C$39)))-'Year Schedule'!$K$30+'Year Schedule'!$L$30)</f>
        <v>#VALUE!</v>
      </c>
      <c r="AD477" s="0" t="e">
        <f aca="true">MAX(0,AC477*(1+(_xlfn.NORM.INV(RAND(),Inputs!$D$39,Inputs!$C$39)))-'Year Schedule'!$K$31+'Year Schedule'!$L$31)</f>
        <v>#VALUE!</v>
      </c>
      <c r="AE477" s="0" t="e">
        <f aca="true">MAX(0,AD477*(1+(_xlfn.NORM.INV(RAND(),Inputs!$D$39,Inputs!$C$39)))-'Year Schedule'!$K$32+'Year Schedule'!$L$32)</f>
        <v>#VALUE!</v>
      </c>
      <c r="AF477" s="0" t="e">
        <f aca="true">MAX(0,AE477*(1+(_xlfn.NORM.INV(RAND(),Inputs!$D$39,Inputs!$C$39)))-'Year Schedule'!$K$33+'Year Schedule'!$L$33)</f>
        <v>#VALUE!</v>
      </c>
      <c r="AG477" s="0" t="e">
        <f aca="true">MAX(0,AF477*(1+(_xlfn.NORM.INV(RAND(),Inputs!$D$39,Inputs!$C$39)))-'Year Schedule'!$K$34+'Year Schedule'!$L$34)</f>
        <v>#VALUE!</v>
      </c>
      <c r="AH477" s="0" t="e">
        <f aca="true">MAX(0,AG477*(1+(_xlfn.NORM.INV(RAND(),Inputs!$D$39,Inputs!$C$39)))-'Year Schedule'!$K$35+'Year Schedule'!$L$35)</f>
        <v>#VALUE!</v>
      </c>
      <c r="AI477" s="0" t="e">
        <f aca="true">MAX(0,AH477*(1+(_xlfn.NORM.INV(RAND(),Inputs!$D$39,Inputs!$C$39)))-'Year Schedule'!$K$36+'Year Schedule'!$L$36)</f>
        <v>#VALUE!</v>
      </c>
      <c r="AJ477" s="0" t="e">
        <f aca="true">MAX(0,AI477*(1+(_xlfn.NORM.INV(RAND(),Inputs!$D$39,Inputs!$C$39)))-'Year Schedule'!$K$37+'Year Schedule'!$L$37)</f>
        <v>#VALUE!</v>
      </c>
      <c r="AK477" s="0" t="e">
        <f aca="true">MAX(0,AJ477*(1+(_xlfn.NORM.INV(RAND(),Inputs!$D$39,Inputs!$C$39)))-'Year Schedule'!$K$38+'Year Schedule'!$L$38)</f>
        <v>#VALUE!</v>
      </c>
      <c r="AL477" s="0" t="e">
        <f aca="true">MAX(0,AK477*(1+(_xlfn.NORM.INV(RAND(),Inputs!$D$39,Inputs!$C$39)))-'Year Schedule'!$K$39+'Year Schedule'!$L$39)</f>
        <v>#VALUE!</v>
      </c>
      <c r="AM477" s="0" t="e">
        <f aca="true">MAX(0,AL477*(1+(_xlfn.NORM.INV(RAND(),Inputs!$D$39,Inputs!$C$39)))-'Year Schedule'!$K$40+'Year Schedule'!$L$40)</f>
        <v>#VALUE!</v>
      </c>
      <c r="AN477" s="0" t="e">
        <f aca="true">MAX(0,AM477*(1+(_xlfn.NORM.INV(RAND(),Inputs!$D$39,Inputs!$C$39)))-'Year Schedule'!$K$41+'Year Schedule'!$L$41)</f>
        <v>#VALUE!</v>
      </c>
      <c r="AO477" s="0" t="e">
        <f aca="true">MAX(0,AN477*(1+(_xlfn.NORM.INV(RAND(),Inputs!$D$39,Inputs!$C$39)))-'Year Schedule'!$K$42+'Year Schedule'!$L$42)</f>
        <v>#VALUE!</v>
      </c>
      <c r="AP477" s="0" t="e">
        <f aca="true">MAX(0,AO477*(1+(_xlfn.NORM.INV(RAND(),Inputs!$D$39,Inputs!$C$39)))-'Year Schedule'!$K$43+'Year Schedule'!$L$43)</f>
        <v>#VALUE!</v>
      </c>
      <c r="AQ477" s="0" t="e">
        <f aca="true">MAX(0,AP477*(1+(_xlfn.NORM.INV(RAND(),Inputs!$D$39,Inputs!$C$39)))-'Year Schedule'!$K$44+'Year Schedule'!$L$44)</f>
        <v>#VALUE!</v>
      </c>
      <c r="AR477" s="0" t="e">
        <f aca="true">MAX(0,AQ477*(1+(_xlfn.NORM.INV(RAND(),Inputs!$D$39,Inputs!$C$39)))-'Year Schedule'!$K$45+'Year Schedule'!$L$45)</f>
        <v>#VALUE!</v>
      </c>
      <c r="AS477" s="0" t="e">
        <f aca="true">MAX(0,AR477*(1+(_xlfn.NORM.INV(RAND(),Inputs!$D$39,Inputs!$C$39)))-'Year Schedule'!$K$46+'Year Schedule'!$L$46)</f>
        <v>#VALUE!</v>
      </c>
      <c r="AT477" s="0" t="e">
        <f aca="true">MAX(0,AS477*(1+(_xlfn.NORM.INV(RAND(),Inputs!$D$39,Inputs!$C$39)))-'Year Schedule'!$K$47+'Year Schedule'!$L$47)</f>
        <v>#VALUE!</v>
      </c>
      <c r="AU477" s="0" t="e">
        <f aca="true">MAX(0,AT477*(1+(_xlfn.NORM.INV(RAND(),Inputs!$D$39,Inputs!$C$39)))-'Year Schedule'!$K$48+'Year Schedule'!$L$48)</f>
        <v>#VALUE!</v>
      </c>
      <c r="AV477" s="0" t="e">
        <f aca="true">MAX(0,AU477*(1+(_xlfn.NORM.INV(RAND(),Inputs!$D$39,Inputs!$C$39)))-'Year Schedule'!$K$49+'Year Schedule'!$L$49)</f>
        <v>#VALUE!</v>
      </c>
      <c r="AW477" s="0" t="e">
        <f aca="true">MAX(0,AV477*(1+(_xlfn.NORM.INV(RAND(),Inputs!$D$39,Inputs!$C$39)))-'Year Schedule'!$K$50+'Year Schedule'!$L$50)</f>
        <v>#VALUE!</v>
      </c>
      <c r="AX477" s="0" t="e">
        <f aca="true">MAX(0,AW477*(1+(_xlfn.NORM.INV(RAND(),Inputs!$D$39,Inputs!$C$39)))-'Year Schedule'!$K$51+'Year Schedule'!$L$51)</f>
        <v>#VALUE!</v>
      </c>
      <c r="AY477" s="0" t="e">
        <f aca="true">MAX(0,AX477*(1+(_xlfn.NORM.INV(RAND(),Inputs!$D$39,Inputs!$C$39)))-'Year Schedule'!$K$52+'Year Schedule'!$L$52)</f>
        <v>#VALUE!</v>
      </c>
      <c r="AZ477" s="0" t="e">
        <f aca="true">MAX(0,AY477*(1+(_xlfn.NORM.INV(RAND(),Inputs!$D$39,Inputs!$C$39)))-'Year Schedule'!$K$53+'Year Schedule'!$L$53)</f>
        <v>#VALUE!</v>
      </c>
      <c r="BA477" s="0" t="e">
        <f aca="false">INDEX(C477:AZ477,1,Inputs!$C$6)</f>
        <v>#VALUE!</v>
      </c>
      <c r="BB477" s="0" t="n">
        <f aca="false">IFERROR(EXP(SUMPRODUCT(LN((C477:INDEX(C477:AZ477,1,Inputs!$C$6)+$C$1004:INDEX($C$1004:$AZ$1004,1,Inputs!$C$6))/B477:INDEX(B477:AY477,1,Inputs!$C$6)))/Inputs!$C$6)-1,-1)</f>
        <v>-1</v>
      </c>
    </row>
    <row r="478" customFormat="false" ht="15" hidden="false" customHeight="true" outlineLevel="0" collapsed="false">
      <c r="A478" s="0" t="n">
        <v>476</v>
      </c>
      <c r="B478" s="177" t="n">
        <f aca="false">Inputs!$C$38</f>
        <v>0</v>
      </c>
      <c r="C478" s="0" t="e">
        <f aca="true">MAX(0,B478*(1+(_xlfn.NORM.INV(RAND(),Inputs!$D$39,Inputs!$C$39)))-'Year Schedule'!$K$4+'Year Schedule'!$L$4)</f>
        <v>#VALUE!</v>
      </c>
      <c r="D478" s="0" t="e">
        <f aca="true">MAX(0,C478*(1+(_xlfn.NORM.INV(RAND(),Inputs!$D$39,Inputs!$C$39)))-'Year Schedule'!$K$5+'Year Schedule'!$L$5)</f>
        <v>#VALUE!</v>
      </c>
      <c r="E478" s="0" t="e">
        <f aca="true">MAX(0,D478*(1+(_xlfn.NORM.INV(RAND(),Inputs!$D$39,Inputs!$C$39)))-'Year Schedule'!$K$6+'Year Schedule'!$L$6)</f>
        <v>#VALUE!</v>
      </c>
      <c r="F478" s="0" t="e">
        <f aca="true">MAX(0,E478*(1+(_xlfn.NORM.INV(RAND(),Inputs!$D$39,Inputs!$C$39)))-'Year Schedule'!$K$7+'Year Schedule'!$L$7)</f>
        <v>#VALUE!</v>
      </c>
      <c r="G478" s="0" t="e">
        <f aca="true">MAX(0,F478*(1+(_xlfn.NORM.INV(RAND(),Inputs!$D$39,Inputs!$C$39)))-'Year Schedule'!$K$8+'Year Schedule'!$L$8)</f>
        <v>#VALUE!</v>
      </c>
      <c r="H478" s="0" t="e">
        <f aca="true">MAX(0,G478*(1+(_xlfn.NORM.INV(RAND(),Inputs!$D$39,Inputs!$C$39)))-'Year Schedule'!$K$9+'Year Schedule'!$L$9)</f>
        <v>#VALUE!</v>
      </c>
      <c r="I478" s="0" t="e">
        <f aca="true">MAX(0,H478*(1+(_xlfn.NORM.INV(RAND(),Inputs!$D$39,Inputs!$C$39)))-'Year Schedule'!$K$10+'Year Schedule'!$L$10)</f>
        <v>#VALUE!</v>
      </c>
      <c r="J478" s="0" t="e">
        <f aca="true">MAX(0,I478*(1+(_xlfn.NORM.INV(RAND(),Inputs!$D$39,Inputs!$C$39)))-'Year Schedule'!$K$11+'Year Schedule'!$L$11)</f>
        <v>#VALUE!</v>
      </c>
      <c r="K478" s="0" t="e">
        <f aca="true">MAX(0,J478*(1+(_xlfn.NORM.INV(RAND(),Inputs!$D$39,Inputs!$C$39)))-'Year Schedule'!$K$12+'Year Schedule'!$L$12)</f>
        <v>#VALUE!</v>
      </c>
      <c r="L478" s="0" t="e">
        <f aca="true">MAX(0,K478*(1+(_xlfn.NORM.INV(RAND(),Inputs!$D$39,Inputs!$C$39)))-'Year Schedule'!$K$13+'Year Schedule'!$L$13)</f>
        <v>#VALUE!</v>
      </c>
      <c r="M478" s="0" t="e">
        <f aca="true">MAX(0,L478*(1+(_xlfn.NORM.INV(RAND(),Inputs!$D$39,Inputs!$C$39)))-'Year Schedule'!$K$14+'Year Schedule'!$L$14)</f>
        <v>#VALUE!</v>
      </c>
      <c r="N478" s="0" t="e">
        <f aca="true">MAX(0,M478*(1+(_xlfn.NORM.INV(RAND(),Inputs!$D$39,Inputs!$C$39)))-'Year Schedule'!$K$15+'Year Schedule'!$L$15)</f>
        <v>#VALUE!</v>
      </c>
      <c r="O478" s="0" t="e">
        <f aca="true">MAX(0,N478*(1+(_xlfn.NORM.INV(RAND(),Inputs!$D$39,Inputs!$C$39)))-'Year Schedule'!$K$16+'Year Schedule'!$L$16)</f>
        <v>#VALUE!</v>
      </c>
      <c r="P478" s="0" t="e">
        <f aca="true">MAX(0,O478*(1+(_xlfn.NORM.INV(RAND(),Inputs!$D$39,Inputs!$C$39)))-'Year Schedule'!$K$17+'Year Schedule'!$L$17)</f>
        <v>#VALUE!</v>
      </c>
      <c r="Q478" s="0" t="e">
        <f aca="true">MAX(0,P478*(1+(_xlfn.NORM.INV(RAND(),Inputs!$D$39,Inputs!$C$39)))-'Year Schedule'!$K$18+'Year Schedule'!$L$18)</f>
        <v>#VALUE!</v>
      </c>
      <c r="R478" s="0" t="e">
        <f aca="true">MAX(0,Q478*(1+(_xlfn.NORM.INV(RAND(),Inputs!$D$39,Inputs!$C$39)))-'Year Schedule'!$K$19+'Year Schedule'!$L$19)</f>
        <v>#VALUE!</v>
      </c>
      <c r="S478" s="0" t="e">
        <f aca="true">MAX(0,R478*(1+(_xlfn.NORM.INV(RAND(),Inputs!$D$39,Inputs!$C$39)))-'Year Schedule'!$K$20+'Year Schedule'!$L$20)</f>
        <v>#VALUE!</v>
      </c>
      <c r="T478" s="0" t="e">
        <f aca="true">MAX(0,S478*(1+(_xlfn.NORM.INV(RAND(),Inputs!$D$39,Inputs!$C$39)))-'Year Schedule'!$K$21+'Year Schedule'!$L$21)</f>
        <v>#VALUE!</v>
      </c>
      <c r="U478" s="0" t="e">
        <f aca="true">MAX(0,T478*(1+(_xlfn.NORM.INV(RAND(),Inputs!$D$39,Inputs!$C$39)))-'Year Schedule'!$K$22+'Year Schedule'!$L$22)</f>
        <v>#VALUE!</v>
      </c>
      <c r="V478" s="0" t="e">
        <f aca="true">MAX(0,U478*(1+(_xlfn.NORM.INV(RAND(),Inputs!$D$39,Inputs!$C$39)))-'Year Schedule'!$K$23+'Year Schedule'!$L$23)</f>
        <v>#VALUE!</v>
      </c>
      <c r="W478" s="0" t="e">
        <f aca="true">MAX(0,V478*(1+(_xlfn.NORM.INV(RAND(),Inputs!$D$39,Inputs!$C$39)))-'Year Schedule'!$K$24+'Year Schedule'!$L$24)</f>
        <v>#VALUE!</v>
      </c>
      <c r="X478" s="0" t="e">
        <f aca="true">MAX(0,W478*(1+(_xlfn.NORM.INV(RAND(),Inputs!$D$39,Inputs!$C$39)))-'Year Schedule'!$K$25+'Year Schedule'!$L$25)</f>
        <v>#VALUE!</v>
      </c>
      <c r="Y478" s="0" t="e">
        <f aca="true">MAX(0,X478*(1+(_xlfn.NORM.INV(RAND(),Inputs!$D$39,Inputs!$C$39)))-'Year Schedule'!$K$26+'Year Schedule'!$L$26)</f>
        <v>#VALUE!</v>
      </c>
      <c r="Z478" s="0" t="e">
        <f aca="true">MAX(0,Y478*(1+(_xlfn.NORM.INV(RAND(),Inputs!$D$39,Inputs!$C$39)))-'Year Schedule'!$K$27+'Year Schedule'!$L$27)</f>
        <v>#VALUE!</v>
      </c>
      <c r="AA478" s="0" t="e">
        <f aca="true">MAX(0,Z478*(1+(_xlfn.NORM.INV(RAND(),Inputs!$D$39,Inputs!$C$39)))-'Year Schedule'!$K$28+'Year Schedule'!$L$28)</f>
        <v>#VALUE!</v>
      </c>
      <c r="AB478" s="0" t="e">
        <f aca="true">MAX(0,AA478*(1+(_xlfn.NORM.INV(RAND(),Inputs!$D$39,Inputs!$C$39)))-'Year Schedule'!$K$29+'Year Schedule'!$L$29)</f>
        <v>#VALUE!</v>
      </c>
      <c r="AC478" s="0" t="e">
        <f aca="true">MAX(0,AB478*(1+(_xlfn.NORM.INV(RAND(),Inputs!$D$39,Inputs!$C$39)))-'Year Schedule'!$K$30+'Year Schedule'!$L$30)</f>
        <v>#VALUE!</v>
      </c>
      <c r="AD478" s="0" t="e">
        <f aca="true">MAX(0,AC478*(1+(_xlfn.NORM.INV(RAND(),Inputs!$D$39,Inputs!$C$39)))-'Year Schedule'!$K$31+'Year Schedule'!$L$31)</f>
        <v>#VALUE!</v>
      </c>
      <c r="AE478" s="0" t="e">
        <f aca="true">MAX(0,AD478*(1+(_xlfn.NORM.INV(RAND(),Inputs!$D$39,Inputs!$C$39)))-'Year Schedule'!$K$32+'Year Schedule'!$L$32)</f>
        <v>#VALUE!</v>
      </c>
      <c r="AF478" s="0" t="e">
        <f aca="true">MAX(0,AE478*(1+(_xlfn.NORM.INV(RAND(),Inputs!$D$39,Inputs!$C$39)))-'Year Schedule'!$K$33+'Year Schedule'!$L$33)</f>
        <v>#VALUE!</v>
      </c>
      <c r="AG478" s="0" t="e">
        <f aca="true">MAX(0,AF478*(1+(_xlfn.NORM.INV(RAND(),Inputs!$D$39,Inputs!$C$39)))-'Year Schedule'!$K$34+'Year Schedule'!$L$34)</f>
        <v>#VALUE!</v>
      </c>
      <c r="AH478" s="0" t="e">
        <f aca="true">MAX(0,AG478*(1+(_xlfn.NORM.INV(RAND(),Inputs!$D$39,Inputs!$C$39)))-'Year Schedule'!$K$35+'Year Schedule'!$L$35)</f>
        <v>#VALUE!</v>
      </c>
      <c r="AI478" s="0" t="e">
        <f aca="true">MAX(0,AH478*(1+(_xlfn.NORM.INV(RAND(),Inputs!$D$39,Inputs!$C$39)))-'Year Schedule'!$K$36+'Year Schedule'!$L$36)</f>
        <v>#VALUE!</v>
      </c>
      <c r="AJ478" s="0" t="e">
        <f aca="true">MAX(0,AI478*(1+(_xlfn.NORM.INV(RAND(),Inputs!$D$39,Inputs!$C$39)))-'Year Schedule'!$K$37+'Year Schedule'!$L$37)</f>
        <v>#VALUE!</v>
      </c>
      <c r="AK478" s="0" t="e">
        <f aca="true">MAX(0,AJ478*(1+(_xlfn.NORM.INV(RAND(),Inputs!$D$39,Inputs!$C$39)))-'Year Schedule'!$K$38+'Year Schedule'!$L$38)</f>
        <v>#VALUE!</v>
      </c>
      <c r="AL478" s="0" t="e">
        <f aca="true">MAX(0,AK478*(1+(_xlfn.NORM.INV(RAND(),Inputs!$D$39,Inputs!$C$39)))-'Year Schedule'!$K$39+'Year Schedule'!$L$39)</f>
        <v>#VALUE!</v>
      </c>
      <c r="AM478" s="0" t="e">
        <f aca="true">MAX(0,AL478*(1+(_xlfn.NORM.INV(RAND(),Inputs!$D$39,Inputs!$C$39)))-'Year Schedule'!$K$40+'Year Schedule'!$L$40)</f>
        <v>#VALUE!</v>
      </c>
      <c r="AN478" s="0" t="e">
        <f aca="true">MAX(0,AM478*(1+(_xlfn.NORM.INV(RAND(),Inputs!$D$39,Inputs!$C$39)))-'Year Schedule'!$K$41+'Year Schedule'!$L$41)</f>
        <v>#VALUE!</v>
      </c>
      <c r="AO478" s="0" t="e">
        <f aca="true">MAX(0,AN478*(1+(_xlfn.NORM.INV(RAND(),Inputs!$D$39,Inputs!$C$39)))-'Year Schedule'!$K$42+'Year Schedule'!$L$42)</f>
        <v>#VALUE!</v>
      </c>
      <c r="AP478" s="0" t="e">
        <f aca="true">MAX(0,AO478*(1+(_xlfn.NORM.INV(RAND(),Inputs!$D$39,Inputs!$C$39)))-'Year Schedule'!$K$43+'Year Schedule'!$L$43)</f>
        <v>#VALUE!</v>
      </c>
      <c r="AQ478" s="0" t="e">
        <f aca="true">MAX(0,AP478*(1+(_xlfn.NORM.INV(RAND(),Inputs!$D$39,Inputs!$C$39)))-'Year Schedule'!$K$44+'Year Schedule'!$L$44)</f>
        <v>#VALUE!</v>
      </c>
      <c r="AR478" s="0" t="e">
        <f aca="true">MAX(0,AQ478*(1+(_xlfn.NORM.INV(RAND(),Inputs!$D$39,Inputs!$C$39)))-'Year Schedule'!$K$45+'Year Schedule'!$L$45)</f>
        <v>#VALUE!</v>
      </c>
      <c r="AS478" s="0" t="e">
        <f aca="true">MAX(0,AR478*(1+(_xlfn.NORM.INV(RAND(),Inputs!$D$39,Inputs!$C$39)))-'Year Schedule'!$K$46+'Year Schedule'!$L$46)</f>
        <v>#VALUE!</v>
      </c>
      <c r="AT478" s="0" t="e">
        <f aca="true">MAX(0,AS478*(1+(_xlfn.NORM.INV(RAND(),Inputs!$D$39,Inputs!$C$39)))-'Year Schedule'!$K$47+'Year Schedule'!$L$47)</f>
        <v>#VALUE!</v>
      </c>
      <c r="AU478" s="0" t="e">
        <f aca="true">MAX(0,AT478*(1+(_xlfn.NORM.INV(RAND(),Inputs!$D$39,Inputs!$C$39)))-'Year Schedule'!$K$48+'Year Schedule'!$L$48)</f>
        <v>#VALUE!</v>
      </c>
      <c r="AV478" s="0" t="e">
        <f aca="true">MAX(0,AU478*(1+(_xlfn.NORM.INV(RAND(),Inputs!$D$39,Inputs!$C$39)))-'Year Schedule'!$K$49+'Year Schedule'!$L$49)</f>
        <v>#VALUE!</v>
      </c>
      <c r="AW478" s="0" t="e">
        <f aca="true">MAX(0,AV478*(1+(_xlfn.NORM.INV(RAND(),Inputs!$D$39,Inputs!$C$39)))-'Year Schedule'!$K$50+'Year Schedule'!$L$50)</f>
        <v>#VALUE!</v>
      </c>
      <c r="AX478" s="0" t="e">
        <f aca="true">MAX(0,AW478*(1+(_xlfn.NORM.INV(RAND(),Inputs!$D$39,Inputs!$C$39)))-'Year Schedule'!$K$51+'Year Schedule'!$L$51)</f>
        <v>#VALUE!</v>
      </c>
      <c r="AY478" s="0" t="e">
        <f aca="true">MAX(0,AX478*(1+(_xlfn.NORM.INV(RAND(),Inputs!$D$39,Inputs!$C$39)))-'Year Schedule'!$K$52+'Year Schedule'!$L$52)</f>
        <v>#VALUE!</v>
      </c>
      <c r="AZ478" s="0" t="e">
        <f aca="true">MAX(0,AY478*(1+(_xlfn.NORM.INV(RAND(),Inputs!$D$39,Inputs!$C$39)))-'Year Schedule'!$K$53+'Year Schedule'!$L$53)</f>
        <v>#VALUE!</v>
      </c>
      <c r="BA478" s="0" t="e">
        <f aca="false">INDEX(C478:AZ478,1,Inputs!$C$6)</f>
        <v>#VALUE!</v>
      </c>
      <c r="BB478" s="0" t="n">
        <f aca="false">IFERROR(EXP(SUMPRODUCT(LN((C478:INDEX(C478:AZ478,1,Inputs!$C$6)+$C$1004:INDEX($C$1004:$AZ$1004,1,Inputs!$C$6))/B478:INDEX(B478:AY478,1,Inputs!$C$6)))/Inputs!$C$6)-1,-1)</f>
        <v>-1</v>
      </c>
    </row>
    <row r="479" customFormat="false" ht="15" hidden="false" customHeight="true" outlineLevel="0" collapsed="false">
      <c r="A479" s="0" t="n">
        <v>477</v>
      </c>
      <c r="B479" s="177" t="n">
        <f aca="false">Inputs!$C$38</f>
        <v>0</v>
      </c>
      <c r="C479" s="0" t="e">
        <f aca="true">MAX(0,B479*(1+(_xlfn.NORM.INV(RAND(),Inputs!$D$39,Inputs!$C$39)))-'Year Schedule'!$K$4+'Year Schedule'!$L$4)</f>
        <v>#VALUE!</v>
      </c>
      <c r="D479" s="0" t="e">
        <f aca="true">MAX(0,C479*(1+(_xlfn.NORM.INV(RAND(),Inputs!$D$39,Inputs!$C$39)))-'Year Schedule'!$K$5+'Year Schedule'!$L$5)</f>
        <v>#VALUE!</v>
      </c>
      <c r="E479" s="0" t="e">
        <f aca="true">MAX(0,D479*(1+(_xlfn.NORM.INV(RAND(),Inputs!$D$39,Inputs!$C$39)))-'Year Schedule'!$K$6+'Year Schedule'!$L$6)</f>
        <v>#VALUE!</v>
      </c>
      <c r="F479" s="0" t="e">
        <f aca="true">MAX(0,E479*(1+(_xlfn.NORM.INV(RAND(),Inputs!$D$39,Inputs!$C$39)))-'Year Schedule'!$K$7+'Year Schedule'!$L$7)</f>
        <v>#VALUE!</v>
      </c>
      <c r="G479" s="0" t="e">
        <f aca="true">MAX(0,F479*(1+(_xlfn.NORM.INV(RAND(),Inputs!$D$39,Inputs!$C$39)))-'Year Schedule'!$K$8+'Year Schedule'!$L$8)</f>
        <v>#VALUE!</v>
      </c>
      <c r="H479" s="0" t="e">
        <f aca="true">MAX(0,G479*(1+(_xlfn.NORM.INV(RAND(),Inputs!$D$39,Inputs!$C$39)))-'Year Schedule'!$K$9+'Year Schedule'!$L$9)</f>
        <v>#VALUE!</v>
      </c>
      <c r="I479" s="0" t="e">
        <f aca="true">MAX(0,H479*(1+(_xlfn.NORM.INV(RAND(),Inputs!$D$39,Inputs!$C$39)))-'Year Schedule'!$K$10+'Year Schedule'!$L$10)</f>
        <v>#VALUE!</v>
      </c>
      <c r="J479" s="0" t="e">
        <f aca="true">MAX(0,I479*(1+(_xlfn.NORM.INV(RAND(),Inputs!$D$39,Inputs!$C$39)))-'Year Schedule'!$K$11+'Year Schedule'!$L$11)</f>
        <v>#VALUE!</v>
      </c>
      <c r="K479" s="0" t="e">
        <f aca="true">MAX(0,J479*(1+(_xlfn.NORM.INV(RAND(),Inputs!$D$39,Inputs!$C$39)))-'Year Schedule'!$K$12+'Year Schedule'!$L$12)</f>
        <v>#VALUE!</v>
      </c>
      <c r="L479" s="0" t="e">
        <f aca="true">MAX(0,K479*(1+(_xlfn.NORM.INV(RAND(),Inputs!$D$39,Inputs!$C$39)))-'Year Schedule'!$K$13+'Year Schedule'!$L$13)</f>
        <v>#VALUE!</v>
      </c>
      <c r="M479" s="0" t="e">
        <f aca="true">MAX(0,L479*(1+(_xlfn.NORM.INV(RAND(),Inputs!$D$39,Inputs!$C$39)))-'Year Schedule'!$K$14+'Year Schedule'!$L$14)</f>
        <v>#VALUE!</v>
      </c>
      <c r="N479" s="0" t="e">
        <f aca="true">MAX(0,M479*(1+(_xlfn.NORM.INV(RAND(),Inputs!$D$39,Inputs!$C$39)))-'Year Schedule'!$K$15+'Year Schedule'!$L$15)</f>
        <v>#VALUE!</v>
      </c>
      <c r="O479" s="0" t="e">
        <f aca="true">MAX(0,N479*(1+(_xlfn.NORM.INV(RAND(),Inputs!$D$39,Inputs!$C$39)))-'Year Schedule'!$K$16+'Year Schedule'!$L$16)</f>
        <v>#VALUE!</v>
      </c>
      <c r="P479" s="0" t="e">
        <f aca="true">MAX(0,O479*(1+(_xlfn.NORM.INV(RAND(),Inputs!$D$39,Inputs!$C$39)))-'Year Schedule'!$K$17+'Year Schedule'!$L$17)</f>
        <v>#VALUE!</v>
      </c>
      <c r="Q479" s="0" t="e">
        <f aca="true">MAX(0,P479*(1+(_xlfn.NORM.INV(RAND(),Inputs!$D$39,Inputs!$C$39)))-'Year Schedule'!$K$18+'Year Schedule'!$L$18)</f>
        <v>#VALUE!</v>
      </c>
      <c r="R479" s="0" t="e">
        <f aca="true">MAX(0,Q479*(1+(_xlfn.NORM.INV(RAND(),Inputs!$D$39,Inputs!$C$39)))-'Year Schedule'!$K$19+'Year Schedule'!$L$19)</f>
        <v>#VALUE!</v>
      </c>
      <c r="S479" s="0" t="e">
        <f aca="true">MAX(0,R479*(1+(_xlfn.NORM.INV(RAND(),Inputs!$D$39,Inputs!$C$39)))-'Year Schedule'!$K$20+'Year Schedule'!$L$20)</f>
        <v>#VALUE!</v>
      </c>
      <c r="T479" s="0" t="e">
        <f aca="true">MAX(0,S479*(1+(_xlfn.NORM.INV(RAND(),Inputs!$D$39,Inputs!$C$39)))-'Year Schedule'!$K$21+'Year Schedule'!$L$21)</f>
        <v>#VALUE!</v>
      </c>
      <c r="U479" s="0" t="e">
        <f aca="true">MAX(0,T479*(1+(_xlfn.NORM.INV(RAND(),Inputs!$D$39,Inputs!$C$39)))-'Year Schedule'!$K$22+'Year Schedule'!$L$22)</f>
        <v>#VALUE!</v>
      </c>
      <c r="V479" s="0" t="e">
        <f aca="true">MAX(0,U479*(1+(_xlfn.NORM.INV(RAND(),Inputs!$D$39,Inputs!$C$39)))-'Year Schedule'!$K$23+'Year Schedule'!$L$23)</f>
        <v>#VALUE!</v>
      </c>
      <c r="W479" s="0" t="e">
        <f aca="true">MAX(0,V479*(1+(_xlfn.NORM.INV(RAND(),Inputs!$D$39,Inputs!$C$39)))-'Year Schedule'!$K$24+'Year Schedule'!$L$24)</f>
        <v>#VALUE!</v>
      </c>
      <c r="X479" s="0" t="e">
        <f aca="true">MAX(0,W479*(1+(_xlfn.NORM.INV(RAND(),Inputs!$D$39,Inputs!$C$39)))-'Year Schedule'!$K$25+'Year Schedule'!$L$25)</f>
        <v>#VALUE!</v>
      </c>
      <c r="Y479" s="0" t="e">
        <f aca="true">MAX(0,X479*(1+(_xlfn.NORM.INV(RAND(),Inputs!$D$39,Inputs!$C$39)))-'Year Schedule'!$K$26+'Year Schedule'!$L$26)</f>
        <v>#VALUE!</v>
      </c>
      <c r="Z479" s="0" t="e">
        <f aca="true">MAX(0,Y479*(1+(_xlfn.NORM.INV(RAND(),Inputs!$D$39,Inputs!$C$39)))-'Year Schedule'!$K$27+'Year Schedule'!$L$27)</f>
        <v>#VALUE!</v>
      </c>
      <c r="AA479" s="0" t="e">
        <f aca="true">MAX(0,Z479*(1+(_xlfn.NORM.INV(RAND(),Inputs!$D$39,Inputs!$C$39)))-'Year Schedule'!$K$28+'Year Schedule'!$L$28)</f>
        <v>#VALUE!</v>
      </c>
      <c r="AB479" s="0" t="e">
        <f aca="true">MAX(0,AA479*(1+(_xlfn.NORM.INV(RAND(),Inputs!$D$39,Inputs!$C$39)))-'Year Schedule'!$K$29+'Year Schedule'!$L$29)</f>
        <v>#VALUE!</v>
      </c>
      <c r="AC479" s="0" t="e">
        <f aca="true">MAX(0,AB479*(1+(_xlfn.NORM.INV(RAND(),Inputs!$D$39,Inputs!$C$39)))-'Year Schedule'!$K$30+'Year Schedule'!$L$30)</f>
        <v>#VALUE!</v>
      </c>
      <c r="AD479" s="0" t="e">
        <f aca="true">MAX(0,AC479*(1+(_xlfn.NORM.INV(RAND(),Inputs!$D$39,Inputs!$C$39)))-'Year Schedule'!$K$31+'Year Schedule'!$L$31)</f>
        <v>#VALUE!</v>
      </c>
      <c r="AE479" s="0" t="e">
        <f aca="true">MAX(0,AD479*(1+(_xlfn.NORM.INV(RAND(),Inputs!$D$39,Inputs!$C$39)))-'Year Schedule'!$K$32+'Year Schedule'!$L$32)</f>
        <v>#VALUE!</v>
      </c>
      <c r="AF479" s="0" t="e">
        <f aca="true">MAX(0,AE479*(1+(_xlfn.NORM.INV(RAND(),Inputs!$D$39,Inputs!$C$39)))-'Year Schedule'!$K$33+'Year Schedule'!$L$33)</f>
        <v>#VALUE!</v>
      </c>
      <c r="AG479" s="0" t="e">
        <f aca="true">MAX(0,AF479*(1+(_xlfn.NORM.INV(RAND(),Inputs!$D$39,Inputs!$C$39)))-'Year Schedule'!$K$34+'Year Schedule'!$L$34)</f>
        <v>#VALUE!</v>
      </c>
      <c r="AH479" s="0" t="e">
        <f aca="true">MAX(0,AG479*(1+(_xlfn.NORM.INV(RAND(),Inputs!$D$39,Inputs!$C$39)))-'Year Schedule'!$K$35+'Year Schedule'!$L$35)</f>
        <v>#VALUE!</v>
      </c>
      <c r="AI479" s="0" t="e">
        <f aca="true">MAX(0,AH479*(1+(_xlfn.NORM.INV(RAND(),Inputs!$D$39,Inputs!$C$39)))-'Year Schedule'!$K$36+'Year Schedule'!$L$36)</f>
        <v>#VALUE!</v>
      </c>
      <c r="AJ479" s="0" t="e">
        <f aca="true">MAX(0,AI479*(1+(_xlfn.NORM.INV(RAND(),Inputs!$D$39,Inputs!$C$39)))-'Year Schedule'!$K$37+'Year Schedule'!$L$37)</f>
        <v>#VALUE!</v>
      </c>
      <c r="AK479" s="0" t="e">
        <f aca="true">MAX(0,AJ479*(1+(_xlfn.NORM.INV(RAND(),Inputs!$D$39,Inputs!$C$39)))-'Year Schedule'!$K$38+'Year Schedule'!$L$38)</f>
        <v>#VALUE!</v>
      </c>
      <c r="AL479" s="0" t="e">
        <f aca="true">MAX(0,AK479*(1+(_xlfn.NORM.INV(RAND(),Inputs!$D$39,Inputs!$C$39)))-'Year Schedule'!$K$39+'Year Schedule'!$L$39)</f>
        <v>#VALUE!</v>
      </c>
      <c r="AM479" s="0" t="e">
        <f aca="true">MAX(0,AL479*(1+(_xlfn.NORM.INV(RAND(),Inputs!$D$39,Inputs!$C$39)))-'Year Schedule'!$K$40+'Year Schedule'!$L$40)</f>
        <v>#VALUE!</v>
      </c>
      <c r="AN479" s="0" t="e">
        <f aca="true">MAX(0,AM479*(1+(_xlfn.NORM.INV(RAND(),Inputs!$D$39,Inputs!$C$39)))-'Year Schedule'!$K$41+'Year Schedule'!$L$41)</f>
        <v>#VALUE!</v>
      </c>
      <c r="AO479" s="0" t="e">
        <f aca="true">MAX(0,AN479*(1+(_xlfn.NORM.INV(RAND(),Inputs!$D$39,Inputs!$C$39)))-'Year Schedule'!$K$42+'Year Schedule'!$L$42)</f>
        <v>#VALUE!</v>
      </c>
      <c r="AP479" s="0" t="e">
        <f aca="true">MAX(0,AO479*(1+(_xlfn.NORM.INV(RAND(),Inputs!$D$39,Inputs!$C$39)))-'Year Schedule'!$K$43+'Year Schedule'!$L$43)</f>
        <v>#VALUE!</v>
      </c>
      <c r="AQ479" s="0" t="e">
        <f aca="true">MAX(0,AP479*(1+(_xlfn.NORM.INV(RAND(),Inputs!$D$39,Inputs!$C$39)))-'Year Schedule'!$K$44+'Year Schedule'!$L$44)</f>
        <v>#VALUE!</v>
      </c>
      <c r="AR479" s="0" t="e">
        <f aca="true">MAX(0,AQ479*(1+(_xlfn.NORM.INV(RAND(),Inputs!$D$39,Inputs!$C$39)))-'Year Schedule'!$K$45+'Year Schedule'!$L$45)</f>
        <v>#VALUE!</v>
      </c>
      <c r="AS479" s="0" t="e">
        <f aca="true">MAX(0,AR479*(1+(_xlfn.NORM.INV(RAND(),Inputs!$D$39,Inputs!$C$39)))-'Year Schedule'!$K$46+'Year Schedule'!$L$46)</f>
        <v>#VALUE!</v>
      </c>
      <c r="AT479" s="0" t="e">
        <f aca="true">MAX(0,AS479*(1+(_xlfn.NORM.INV(RAND(),Inputs!$D$39,Inputs!$C$39)))-'Year Schedule'!$K$47+'Year Schedule'!$L$47)</f>
        <v>#VALUE!</v>
      </c>
      <c r="AU479" s="0" t="e">
        <f aca="true">MAX(0,AT479*(1+(_xlfn.NORM.INV(RAND(),Inputs!$D$39,Inputs!$C$39)))-'Year Schedule'!$K$48+'Year Schedule'!$L$48)</f>
        <v>#VALUE!</v>
      </c>
      <c r="AV479" s="0" t="e">
        <f aca="true">MAX(0,AU479*(1+(_xlfn.NORM.INV(RAND(),Inputs!$D$39,Inputs!$C$39)))-'Year Schedule'!$K$49+'Year Schedule'!$L$49)</f>
        <v>#VALUE!</v>
      </c>
      <c r="AW479" s="0" t="e">
        <f aca="true">MAX(0,AV479*(1+(_xlfn.NORM.INV(RAND(),Inputs!$D$39,Inputs!$C$39)))-'Year Schedule'!$K$50+'Year Schedule'!$L$50)</f>
        <v>#VALUE!</v>
      </c>
      <c r="AX479" s="0" t="e">
        <f aca="true">MAX(0,AW479*(1+(_xlfn.NORM.INV(RAND(),Inputs!$D$39,Inputs!$C$39)))-'Year Schedule'!$K$51+'Year Schedule'!$L$51)</f>
        <v>#VALUE!</v>
      </c>
      <c r="AY479" s="0" t="e">
        <f aca="true">MAX(0,AX479*(1+(_xlfn.NORM.INV(RAND(),Inputs!$D$39,Inputs!$C$39)))-'Year Schedule'!$K$52+'Year Schedule'!$L$52)</f>
        <v>#VALUE!</v>
      </c>
      <c r="AZ479" s="0" t="e">
        <f aca="true">MAX(0,AY479*(1+(_xlfn.NORM.INV(RAND(),Inputs!$D$39,Inputs!$C$39)))-'Year Schedule'!$K$53+'Year Schedule'!$L$53)</f>
        <v>#VALUE!</v>
      </c>
      <c r="BA479" s="0" t="e">
        <f aca="false">INDEX(C479:AZ479,1,Inputs!$C$6)</f>
        <v>#VALUE!</v>
      </c>
      <c r="BB479" s="0" t="n">
        <f aca="false">IFERROR(EXP(SUMPRODUCT(LN((C479:INDEX(C479:AZ479,1,Inputs!$C$6)+$C$1004:INDEX($C$1004:$AZ$1004,1,Inputs!$C$6))/B479:INDEX(B479:AY479,1,Inputs!$C$6)))/Inputs!$C$6)-1,-1)</f>
        <v>-1</v>
      </c>
    </row>
    <row r="480" customFormat="false" ht="15" hidden="false" customHeight="true" outlineLevel="0" collapsed="false">
      <c r="A480" s="0" t="n">
        <v>478</v>
      </c>
      <c r="B480" s="177" t="n">
        <f aca="false">Inputs!$C$38</f>
        <v>0</v>
      </c>
      <c r="C480" s="0" t="e">
        <f aca="true">MAX(0,B480*(1+(_xlfn.NORM.INV(RAND(),Inputs!$D$39,Inputs!$C$39)))-'Year Schedule'!$K$4+'Year Schedule'!$L$4)</f>
        <v>#VALUE!</v>
      </c>
      <c r="D480" s="0" t="e">
        <f aca="true">MAX(0,C480*(1+(_xlfn.NORM.INV(RAND(),Inputs!$D$39,Inputs!$C$39)))-'Year Schedule'!$K$5+'Year Schedule'!$L$5)</f>
        <v>#VALUE!</v>
      </c>
      <c r="E480" s="0" t="e">
        <f aca="true">MAX(0,D480*(1+(_xlfn.NORM.INV(RAND(),Inputs!$D$39,Inputs!$C$39)))-'Year Schedule'!$K$6+'Year Schedule'!$L$6)</f>
        <v>#VALUE!</v>
      </c>
      <c r="F480" s="0" t="e">
        <f aca="true">MAX(0,E480*(1+(_xlfn.NORM.INV(RAND(),Inputs!$D$39,Inputs!$C$39)))-'Year Schedule'!$K$7+'Year Schedule'!$L$7)</f>
        <v>#VALUE!</v>
      </c>
      <c r="G480" s="0" t="e">
        <f aca="true">MAX(0,F480*(1+(_xlfn.NORM.INV(RAND(),Inputs!$D$39,Inputs!$C$39)))-'Year Schedule'!$K$8+'Year Schedule'!$L$8)</f>
        <v>#VALUE!</v>
      </c>
      <c r="H480" s="0" t="e">
        <f aca="true">MAX(0,G480*(1+(_xlfn.NORM.INV(RAND(),Inputs!$D$39,Inputs!$C$39)))-'Year Schedule'!$K$9+'Year Schedule'!$L$9)</f>
        <v>#VALUE!</v>
      </c>
      <c r="I480" s="0" t="e">
        <f aca="true">MAX(0,H480*(1+(_xlfn.NORM.INV(RAND(),Inputs!$D$39,Inputs!$C$39)))-'Year Schedule'!$K$10+'Year Schedule'!$L$10)</f>
        <v>#VALUE!</v>
      </c>
      <c r="J480" s="0" t="e">
        <f aca="true">MAX(0,I480*(1+(_xlfn.NORM.INV(RAND(),Inputs!$D$39,Inputs!$C$39)))-'Year Schedule'!$K$11+'Year Schedule'!$L$11)</f>
        <v>#VALUE!</v>
      </c>
      <c r="K480" s="0" t="e">
        <f aca="true">MAX(0,J480*(1+(_xlfn.NORM.INV(RAND(),Inputs!$D$39,Inputs!$C$39)))-'Year Schedule'!$K$12+'Year Schedule'!$L$12)</f>
        <v>#VALUE!</v>
      </c>
      <c r="L480" s="0" t="e">
        <f aca="true">MAX(0,K480*(1+(_xlfn.NORM.INV(RAND(),Inputs!$D$39,Inputs!$C$39)))-'Year Schedule'!$K$13+'Year Schedule'!$L$13)</f>
        <v>#VALUE!</v>
      </c>
      <c r="M480" s="0" t="e">
        <f aca="true">MAX(0,L480*(1+(_xlfn.NORM.INV(RAND(),Inputs!$D$39,Inputs!$C$39)))-'Year Schedule'!$K$14+'Year Schedule'!$L$14)</f>
        <v>#VALUE!</v>
      </c>
      <c r="N480" s="0" t="e">
        <f aca="true">MAX(0,M480*(1+(_xlfn.NORM.INV(RAND(),Inputs!$D$39,Inputs!$C$39)))-'Year Schedule'!$K$15+'Year Schedule'!$L$15)</f>
        <v>#VALUE!</v>
      </c>
      <c r="O480" s="0" t="e">
        <f aca="true">MAX(0,N480*(1+(_xlfn.NORM.INV(RAND(),Inputs!$D$39,Inputs!$C$39)))-'Year Schedule'!$K$16+'Year Schedule'!$L$16)</f>
        <v>#VALUE!</v>
      </c>
      <c r="P480" s="0" t="e">
        <f aca="true">MAX(0,O480*(1+(_xlfn.NORM.INV(RAND(),Inputs!$D$39,Inputs!$C$39)))-'Year Schedule'!$K$17+'Year Schedule'!$L$17)</f>
        <v>#VALUE!</v>
      </c>
      <c r="Q480" s="0" t="e">
        <f aca="true">MAX(0,P480*(1+(_xlfn.NORM.INV(RAND(),Inputs!$D$39,Inputs!$C$39)))-'Year Schedule'!$K$18+'Year Schedule'!$L$18)</f>
        <v>#VALUE!</v>
      </c>
      <c r="R480" s="0" t="e">
        <f aca="true">MAX(0,Q480*(1+(_xlfn.NORM.INV(RAND(),Inputs!$D$39,Inputs!$C$39)))-'Year Schedule'!$K$19+'Year Schedule'!$L$19)</f>
        <v>#VALUE!</v>
      </c>
      <c r="S480" s="0" t="e">
        <f aca="true">MAX(0,R480*(1+(_xlfn.NORM.INV(RAND(),Inputs!$D$39,Inputs!$C$39)))-'Year Schedule'!$K$20+'Year Schedule'!$L$20)</f>
        <v>#VALUE!</v>
      </c>
      <c r="T480" s="0" t="e">
        <f aca="true">MAX(0,S480*(1+(_xlfn.NORM.INV(RAND(),Inputs!$D$39,Inputs!$C$39)))-'Year Schedule'!$K$21+'Year Schedule'!$L$21)</f>
        <v>#VALUE!</v>
      </c>
      <c r="U480" s="0" t="e">
        <f aca="true">MAX(0,T480*(1+(_xlfn.NORM.INV(RAND(),Inputs!$D$39,Inputs!$C$39)))-'Year Schedule'!$K$22+'Year Schedule'!$L$22)</f>
        <v>#VALUE!</v>
      </c>
      <c r="V480" s="0" t="e">
        <f aca="true">MAX(0,U480*(1+(_xlfn.NORM.INV(RAND(),Inputs!$D$39,Inputs!$C$39)))-'Year Schedule'!$K$23+'Year Schedule'!$L$23)</f>
        <v>#VALUE!</v>
      </c>
      <c r="W480" s="0" t="e">
        <f aca="true">MAX(0,V480*(1+(_xlfn.NORM.INV(RAND(),Inputs!$D$39,Inputs!$C$39)))-'Year Schedule'!$K$24+'Year Schedule'!$L$24)</f>
        <v>#VALUE!</v>
      </c>
      <c r="X480" s="0" t="e">
        <f aca="true">MAX(0,W480*(1+(_xlfn.NORM.INV(RAND(),Inputs!$D$39,Inputs!$C$39)))-'Year Schedule'!$K$25+'Year Schedule'!$L$25)</f>
        <v>#VALUE!</v>
      </c>
      <c r="Y480" s="0" t="e">
        <f aca="true">MAX(0,X480*(1+(_xlfn.NORM.INV(RAND(),Inputs!$D$39,Inputs!$C$39)))-'Year Schedule'!$K$26+'Year Schedule'!$L$26)</f>
        <v>#VALUE!</v>
      </c>
      <c r="Z480" s="0" t="e">
        <f aca="true">MAX(0,Y480*(1+(_xlfn.NORM.INV(RAND(),Inputs!$D$39,Inputs!$C$39)))-'Year Schedule'!$K$27+'Year Schedule'!$L$27)</f>
        <v>#VALUE!</v>
      </c>
      <c r="AA480" s="0" t="e">
        <f aca="true">MAX(0,Z480*(1+(_xlfn.NORM.INV(RAND(),Inputs!$D$39,Inputs!$C$39)))-'Year Schedule'!$K$28+'Year Schedule'!$L$28)</f>
        <v>#VALUE!</v>
      </c>
      <c r="AB480" s="0" t="e">
        <f aca="true">MAX(0,AA480*(1+(_xlfn.NORM.INV(RAND(),Inputs!$D$39,Inputs!$C$39)))-'Year Schedule'!$K$29+'Year Schedule'!$L$29)</f>
        <v>#VALUE!</v>
      </c>
      <c r="AC480" s="0" t="e">
        <f aca="true">MAX(0,AB480*(1+(_xlfn.NORM.INV(RAND(),Inputs!$D$39,Inputs!$C$39)))-'Year Schedule'!$K$30+'Year Schedule'!$L$30)</f>
        <v>#VALUE!</v>
      </c>
      <c r="AD480" s="0" t="e">
        <f aca="true">MAX(0,AC480*(1+(_xlfn.NORM.INV(RAND(),Inputs!$D$39,Inputs!$C$39)))-'Year Schedule'!$K$31+'Year Schedule'!$L$31)</f>
        <v>#VALUE!</v>
      </c>
      <c r="AE480" s="0" t="e">
        <f aca="true">MAX(0,AD480*(1+(_xlfn.NORM.INV(RAND(),Inputs!$D$39,Inputs!$C$39)))-'Year Schedule'!$K$32+'Year Schedule'!$L$32)</f>
        <v>#VALUE!</v>
      </c>
      <c r="AF480" s="0" t="e">
        <f aca="true">MAX(0,AE480*(1+(_xlfn.NORM.INV(RAND(),Inputs!$D$39,Inputs!$C$39)))-'Year Schedule'!$K$33+'Year Schedule'!$L$33)</f>
        <v>#VALUE!</v>
      </c>
      <c r="AG480" s="0" t="e">
        <f aca="true">MAX(0,AF480*(1+(_xlfn.NORM.INV(RAND(),Inputs!$D$39,Inputs!$C$39)))-'Year Schedule'!$K$34+'Year Schedule'!$L$34)</f>
        <v>#VALUE!</v>
      </c>
      <c r="AH480" s="0" t="e">
        <f aca="true">MAX(0,AG480*(1+(_xlfn.NORM.INV(RAND(),Inputs!$D$39,Inputs!$C$39)))-'Year Schedule'!$K$35+'Year Schedule'!$L$35)</f>
        <v>#VALUE!</v>
      </c>
      <c r="AI480" s="0" t="e">
        <f aca="true">MAX(0,AH480*(1+(_xlfn.NORM.INV(RAND(),Inputs!$D$39,Inputs!$C$39)))-'Year Schedule'!$K$36+'Year Schedule'!$L$36)</f>
        <v>#VALUE!</v>
      </c>
      <c r="AJ480" s="0" t="e">
        <f aca="true">MAX(0,AI480*(1+(_xlfn.NORM.INV(RAND(),Inputs!$D$39,Inputs!$C$39)))-'Year Schedule'!$K$37+'Year Schedule'!$L$37)</f>
        <v>#VALUE!</v>
      </c>
      <c r="AK480" s="0" t="e">
        <f aca="true">MAX(0,AJ480*(1+(_xlfn.NORM.INV(RAND(),Inputs!$D$39,Inputs!$C$39)))-'Year Schedule'!$K$38+'Year Schedule'!$L$38)</f>
        <v>#VALUE!</v>
      </c>
      <c r="AL480" s="0" t="e">
        <f aca="true">MAX(0,AK480*(1+(_xlfn.NORM.INV(RAND(),Inputs!$D$39,Inputs!$C$39)))-'Year Schedule'!$K$39+'Year Schedule'!$L$39)</f>
        <v>#VALUE!</v>
      </c>
      <c r="AM480" s="0" t="e">
        <f aca="true">MAX(0,AL480*(1+(_xlfn.NORM.INV(RAND(),Inputs!$D$39,Inputs!$C$39)))-'Year Schedule'!$K$40+'Year Schedule'!$L$40)</f>
        <v>#VALUE!</v>
      </c>
      <c r="AN480" s="0" t="e">
        <f aca="true">MAX(0,AM480*(1+(_xlfn.NORM.INV(RAND(),Inputs!$D$39,Inputs!$C$39)))-'Year Schedule'!$K$41+'Year Schedule'!$L$41)</f>
        <v>#VALUE!</v>
      </c>
      <c r="AO480" s="0" t="e">
        <f aca="true">MAX(0,AN480*(1+(_xlfn.NORM.INV(RAND(),Inputs!$D$39,Inputs!$C$39)))-'Year Schedule'!$K$42+'Year Schedule'!$L$42)</f>
        <v>#VALUE!</v>
      </c>
      <c r="AP480" s="0" t="e">
        <f aca="true">MAX(0,AO480*(1+(_xlfn.NORM.INV(RAND(),Inputs!$D$39,Inputs!$C$39)))-'Year Schedule'!$K$43+'Year Schedule'!$L$43)</f>
        <v>#VALUE!</v>
      </c>
      <c r="AQ480" s="0" t="e">
        <f aca="true">MAX(0,AP480*(1+(_xlfn.NORM.INV(RAND(),Inputs!$D$39,Inputs!$C$39)))-'Year Schedule'!$K$44+'Year Schedule'!$L$44)</f>
        <v>#VALUE!</v>
      </c>
      <c r="AR480" s="0" t="e">
        <f aca="true">MAX(0,AQ480*(1+(_xlfn.NORM.INV(RAND(),Inputs!$D$39,Inputs!$C$39)))-'Year Schedule'!$K$45+'Year Schedule'!$L$45)</f>
        <v>#VALUE!</v>
      </c>
      <c r="AS480" s="0" t="e">
        <f aca="true">MAX(0,AR480*(1+(_xlfn.NORM.INV(RAND(),Inputs!$D$39,Inputs!$C$39)))-'Year Schedule'!$K$46+'Year Schedule'!$L$46)</f>
        <v>#VALUE!</v>
      </c>
      <c r="AT480" s="0" t="e">
        <f aca="true">MAX(0,AS480*(1+(_xlfn.NORM.INV(RAND(),Inputs!$D$39,Inputs!$C$39)))-'Year Schedule'!$K$47+'Year Schedule'!$L$47)</f>
        <v>#VALUE!</v>
      </c>
      <c r="AU480" s="0" t="e">
        <f aca="true">MAX(0,AT480*(1+(_xlfn.NORM.INV(RAND(),Inputs!$D$39,Inputs!$C$39)))-'Year Schedule'!$K$48+'Year Schedule'!$L$48)</f>
        <v>#VALUE!</v>
      </c>
      <c r="AV480" s="0" t="e">
        <f aca="true">MAX(0,AU480*(1+(_xlfn.NORM.INV(RAND(),Inputs!$D$39,Inputs!$C$39)))-'Year Schedule'!$K$49+'Year Schedule'!$L$49)</f>
        <v>#VALUE!</v>
      </c>
      <c r="AW480" s="0" t="e">
        <f aca="true">MAX(0,AV480*(1+(_xlfn.NORM.INV(RAND(),Inputs!$D$39,Inputs!$C$39)))-'Year Schedule'!$K$50+'Year Schedule'!$L$50)</f>
        <v>#VALUE!</v>
      </c>
      <c r="AX480" s="0" t="e">
        <f aca="true">MAX(0,AW480*(1+(_xlfn.NORM.INV(RAND(),Inputs!$D$39,Inputs!$C$39)))-'Year Schedule'!$K$51+'Year Schedule'!$L$51)</f>
        <v>#VALUE!</v>
      </c>
      <c r="AY480" s="0" t="e">
        <f aca="true">MAX(0,AX480*(1+(_xlfn.NORM.INV(RAND(),Inputs!$D$39,Inputs!$C$39)))-'Year Schedule'!$K$52+'Year Schedule'!$L$52)</f>
        <v>#VALUE!</v>
      </c>
      <c r="AZ480" s="0" t="e">
        <f aca="true">MAX(0,AY480*(1+(_xlfn.NORM.INV(RAND(),Inputs!$D$39,Inputs!$C$39)))-'Year Schedule'!$K$53+'Year Schedule'!$L$53)</f>
        <v>#VALUE!</v>
      </c>
      <c r="BA480" s="0" t="e">
        <f aca="false">INDEX(C480:AZ480,1,Inputs!$C$6)</f>
        <v>#VALUE!</v>
      </c>
      <c r="BB480" s="0" t="n">
        <f aca="false">IFERROR(EXP(SUMPRODUCT(LN((C480:INDEX(C480:AZ480,1,Inputs!$C$6)+$C$1004:INDEX($C$1004:$AZ$1004,1,Inputs!$C$6))/B480:INDEX(B480:AY480,1,Inputs!$C$6)))/Inputs!$C$6)-1,-1)</f>
        <v>-1</v>
      </c>
    </row>
    <row r="481" customFormat="false" ht="15" hidden="false" customHeight="true" outlineLevel="0" collapsed="false">
      <c r="A481" s="0" t="n">
        <v>479</v>
      </c>
      <c r="B481" s="177" t="n">
        <f aca="false">Inputs!$C$38</f>
        <v>0</v>
      </c>
      <c r="C481" s="0" t="e">
        <f aca="true">MAX(0,B481*(1+(_xlfn.NORM.INV(RAND(),Inputs!$D$39,Inputs!$C$39)))-'Year Schedule'!$K$4+'Year Schedule'!$L$4)</f>
        <v>#VALUE!</v>
      </c>
      <c r="D481" s="0" t="e">
        <f aca="true">MAX(0,C481*(1+(_xlfn.NORM.INV(RAND(),Inputs!$D$39,Inputs!$C$39)))-'Year Schedule'!$K$5+'Year Schedule'!$L$5)</f>
        <v>#VALUE!</v>
      </c>
      <c r="E481" s="0" t="e">
        <f aca="true">MAX(0,D481*(1+(_xlfn.NORM.INV(RAND(),Inputs!$D$39,Inputs!$C$39)))-'Year Schedule'!$K$6+'Year Schedule'!$L$6)</f>
        <v>#VALUE!</v>
      </c>
      <c r="F481" s="0" t="e">
        <f aca="true">MAX(0,E481*(1+(_xlfn.NORM.INV(RAND(),Inputs!$D$39,Inputs!$C$39)))-'Year Schedule'!$K$7+'Year Schedule'!$L$7)</f>
        <v>#VALUE!</v>
      </c>
      <c r="G481" s="0" t="e">
        <f aca="true">MAX(0,F481*(1+(_xlfn.NORM.INV(RAND(),Inputs!$D$39,Inputs!$C$39)))-'Year Schedule'!$K$8+'Year Schedule'!$L$8)</f>
        <v>#VALUE!</v>
      </c>
      <c r="H481" s="0" t="e">
        <f aca="true">MAX(0,G481*(1+(_xlfn.NORM.INV(RAND(),Inputs!$D$39,Inputs!$C$39)))-'Year Schedule'!$K$9+'Year Schedule'!$L$9)</f>
        <v>#VALUE!</v>
      </c>
      <c r="I481" s="0" t="e">
        <f aca="true">MAX(0,H481*(1+(_xlfn.NORM.INV(RAND(),Inputs!$D$39,Inputs!$C$39)))-'Year Schedule'!$K$10+'Year Schedule'!$L$10)</f>
        <v>#VALUE!</v>
      </c>
      <c r="J481" s="0" t="e">
        <f aca="true">MAX(0,I481*(1+(_xlfn.NORM.INV(RAND(),Inputs!$D$39,Inputs!$C$39)))-'Year Schedule'!$K$11+'Year Schedule'!$L$11)</f>
        <v>#VALUE!</v>
      </c>
      <c r="K481" s="0" t="e">
        <f aca="true">MAX(0,J481*(1+(_xlfn.NORM.INV(RAND(),Inputs!$D$39,Inputs!$C$39)))-'Year Schedule'!$K$12+'Year Schedule'!$L$12)</f>
        <v>#VALUE!</v>
      </c>
      <c r="L481" s="0" t="e">
        <f aca="true">MAX(0,K481*(1+(_xlfn.NORM.INV(RAND(),Inputs!$D$39,Inputs!$C$39)))-'Year Schedule'!$K$13+'Year Schedule'!$L$13)</f>
        <v>#VALUE!</v>
      </c>
      <c r="M481" s="0" t="e">
        <f aca="true">MAX(0,L481*(1+(_xlfn.NORM.INV(RAND(),Inputs!$D$39,Inputs!$C$39)))-'Year Schedule'!$K$14+'Year Schedule'!$L$14)</f>
        <v>#VALUE!</v>
      </c>
      <c r="N481" s="0" t="e">
        <f aca="true">MAX(0,M481*(1+(_xlfn.NORM.INV(RAND(),Inputs!$D$39,Inputs!$C$39)))-'Year Schedule'!$K$15+'Year Schedule'!$L$15)</f>
        <v>#VALUE!</v>
      </c>
      <c r="O481" s="0" t="e">
        <f aca="true">MAX(0,N481*(1+(_xlfn.NORM.INV(RAND(),Inputs!$D$39,Inputs!$C$39)))-'Year Schedule'!$K$16+'Year Schedule'!$L$16)</f>
        <v>#VALUE!</v>
      </c>
      <c r="P481" s="0" t="e">
        <f aca="true">MAX(0,O481*(1+(_xlfn.NORM.INV(RAND(),Inputs!$D$39,Inputs!$C$39)))-'Year Schedule'!$K$17+'Year Schedule'!$L$17)</f>
        <v>#VALUE!</v>
      </c>
      <c r="Q481" s="0" t="e">
        <f aca="true">MAX(0,P481*(1+(_xlfn.NORM.INV(RAND(),Inputs!$D$39,Inputs!$C$39)))-'Year Schedule'!$K$18+'Year Schedule'!$L$18)</f>
        <v>#VALUE!</v>
      </c>
      <c r="R481" s="0" t="e">
        <f aca="true">MAX(0,Q481*(1+(_xlfn.NORM.INV(RAND(),Inputs!$D$39,Inputs!$C$39)))-'Year Schedule'!$K$19+'Year Schedule'!$L$19)</f>
        <v>#VALUE!</v>
      </c>
      <c r="S481" s="0" t="e">
        <f aca="true">MAX(0,R481*(1+(_xlfn.NORM.INV(RAND(),Inputs!$D$39,Inputs!$C$39)))-'Year Schedule'!$K$20+'Year Schedule'!$L$20)</f>
        <v>#VALUE!</v>
      </c>
      <c r="T481" s="0" t="e">
        <f aca="true">MAX(0,S481*(1+(_xlfn.NORM.INV(RAND(),Inputs!$D$39,Inputs!$C$39)))-'Year Schedule'!$K$21+'Year Schedule'!$L$21)</f>
        <v>#VALUE!</v>
      </c>
      <c r="U481" s="0" t="e">
        <f aca="true">MAX(0,T481*(1+(_xlfn.NORM.INV(RAND(),Inputs!$D$39,Inputs!$C$39)))-'Year Schedule'!$K$22+'Year Schedule'!$L$22)</f>
        <v>#VALUE!</v>
      </c>
      <c r="V481" s="0" t="e">
        <f aca="true">MAX(0,U481*(1+(_xlfn.NORM.INV(RAND(),Inputs!$D$39,Inputs!$C$39)))-'Year Schedule'!$K$23+'Year Schedule'!$L$23)</f>
        <v>#VALUE!</v>
      </c>
      <c r="W481" s="0" t="e">
        <f aca="true">MAX(0,V481*(1+(_xlfn.NORM.INV(RAND(),Inputs!$D$39,Inputs!$C$39)))-'Year Schedule'!$K$24+'Year Schedule'!$L$24)</f>
        <v>#VALUE!</v>
      </c>
      <c r="X481" s="0" t="e">
        <f aca="true">MAX(0,W481*(1+(_xlfn.NORM.INV(RAND(),Inputs!$D$39,Inputs!$C$39)))-'Year Schedule'!$K$25+'Year Schedule'!$L$25)</f>
        <v>#VALUE!</v>
      </c>
      <c r="Y481" s="0" t="e">
        <f aca="true">MAX(0,X481*(1+(_xlfn.NORM.INV(RAND(),Inputs!$D$39,Inputs!$C$39)))-'Year Schedule'!$K$26+'Year Schedule'!$L$26)</f>
        <v>#VALUE!</v>
      </c>
      <c r="Z481" s="0" t="e">
        <f aca="true">MAX(0,Y481*(1+(_xlfn.NORM.INV(RAND(),Inputs!$D$39,Inputs!$C$39)))-'Year Schedule'!$K$27+'Year Schedule'!$L$27)</f>
        <v>#VALUE!</v>
      </c>
      <c r="AA481" s="0" t="e">
        <f aca="true">MAX(0,Z481*(1+(_xlfn.NORM.INV(RAND(),Inputs!$D$39,Inputs!$C$39)))-'Year Schedule'!$K$28+'Year Schedule'!$L$28)</f>
        <v>#VALUE!</v>
      </c>
      <c r="AB481" s="0" t="e">
        <f aca="true">MAX(0,AA481*(1+(_xlfn.NORM.INV(RAND(),Inputs!$D$39,Inputs!$C$39)))-'Year Schedule'!$K$29+'Year Schedule'!$L$29)</f>
        <v>#VALUE!</v>
      </c>
      <c r="AC481" s="0" t="e">
        <f aca="true">MAX(0,AB481*(1+(_xlfn.NORM.INV(RAND(),Inputs!$D$39,Inputs!$C$39)))-'Year Schedule'!$K$30+'Year Schedule'!$L$30)</f>
        <v>#VALUE!</v>
      </c>
      <c r="AD481" s="0" t="e">
        <f aca="true">MAX(0,AC481*(1+(_xlfn.NORM.INV(RAND(),Inputs!$D$39,Inputs!$C$39)))-'Year Schedule'!$K$31+'Year Schedule'!$L$31)</f>
        <v>#VALUE!</v>
      </c>
      <c r="AE481" s="0" t="e">
        <f aca="true">MAX(0,AD481*(1+(_xlfn.NORM.INV(RAND(),Inputs!$D$39,Inputs!$C$39)))-'Year Schedule'!$K$32+'Year Schedule'!$L$32)</f>
        <v>#VALUE!</v>
      </c>
      <c r="AF481" s="0" t="e">
        <f aca="true">MAX(0,AE481*(1+(_xlfn.NORM.INV(RAND(),Inputs!$D$39,Inputs!$C$39)))-'Year Schedule'!$K$33+'Year Schedule'!$L$33)</f>
        <v>#VALUE!</v>
      </c>
      <c r="AG481" s="0" t="e">
        <f aca="true">MAX(0,AF481*(1+(_xlfn.NORM.INV(RAND(),Inputs!$D$39,Inputs!$C$39)))-'Year Schedule'!$K$34+'Year Schedule'!$L$34)</f>
        <v>#VALUE!</v>
      </c>
      <c r="AH481" s="0" t="e">
        <f aca="true">MAX(0,AG481*(1+(_xlfn.NORM.INV(RAND(),Inputs!$D$39,Inputs!$C$39)))-'Year Schedule'!$K$35+'Year Schedule'!$L$35)</f>
        <v>#VALUE!</v>
      </c>
      <c r="AI481" s="0" t="e">
        <f aca="true">MAX(0,AH481*(1+(_xlfn.NORM.INV(RAND(),Inputs!$D$39,Inputs!$C$39)))-'Year Schedule'!$K$36+'Year Schedule'!$L$36)</f>
        <v>#VALUE!</v>
      </c>
      <c r="AJ481" s="0" t="e">
        <f aca="true">MAX(0,AI481*(1+(_xlfn.NORM.INV(RAND(),Inputs!$D$39,Inputs!$C$39)))-'Year Schedule'!$K$37+'Year Schedule'!$L$37)</f>
        <v>#VALUE!</v>
      </c>
      <c r="AK481" s="0" t="e">
        <f aca="true">MAX(0,AJ481*(1+(_xlfn.NORM.INV(RAND(),Inputs!$D$39,Inputs!$C$39)))-'Year Schedule'!$K$38+'Year Schedule'!$L$38)</f>
        <v>#VALUE!</v>
      </c>
      <c r="AL481" s="0" t="e">
        <f aca="true">MAX(0,AK481*(1+(_xlfn.NORM.INV(RAND(),Inputs!$D$39,Inputs!$C$39)))-'Year Schedule'!$K$39+'Year Schedule'!$L$39)</f>
        <v>#VALUE!</v>
      </c>
      <c r="AM481" s="0" t="e">
        <f aca="true">MAX(0,AL481*(1+(_xlfn.NORM.INV(RAND(),Inputs!$D$39,Inputs!$C$39)))-'Year Schedule'!$K$40+'Year Schedule'!$L$40)</f>
        <v>#VALUE!</v>
      </c>
      <c r="AN481" s="0" t="e">
        <f aca="true">MAX(0,AM481*(1+(_xlfn.NORM.INV(RAND(),Inputs!$D$39,Inputs!$C$39)))-'Year Schedule'!$K$41+'Year Schedule'!$L$41)</f>
        <v>#VALUE!</v>
      </c>
      <c r="AO481" s="0" t="e">
        <f aca="true">MAX(0,AN481*(1+(_xlfn.NORM.INV(RAND(),Inputs!$D$39,Inputs!$C$39)))-'Year Schedule'!$K$42+'Year Schedule'!$L$42)</f>
        <v>#VALUE!</v>
      </c>
      <c r="AP481" s="0" t="e">
        <f aca="true">MAX(0,AO481*(1+(_xlfn.NORM.INV(RAND(),Inputs!$D$39,Inputs!$C$39)))-'Year Schedule'!$K$43+'Year Schedule'!$L$43)</f>
        <v>#VALUE!</v>
      </c>
      <c r="AQ481" s="0" t="e">
        <f aca="true">MAX(0,AP481*(1+(_xlfn.NORM.INV(RAND(),Inputs!$D$39,Inputs!$C$39)))-'Year Schedule'!$K$44+'Year Schedule'!$L$44)</f>
        <v>#VALUE!</v>
      </c>
      <c r="AR481" s="0" t="e">
        <f aca="true">MAX(0,AQ481*(1+(_xlfn.NORM.INV(RAND(),Inputs!$D$39,Inputs!$C$39)))-'Year Schedule'!$K$45+'Year Schedule'!$L$45)</f>
        <v>#VALUE!</v>
      </c>
      <c r="AS481" s="0" t="e">
        <f aca="true">MAX(0,AR481*(1+(_xlfn.NORM.INV(RAND(),Inputs!$D$39,Inputs!$C$39)))-'Year Schedule'!$K$46+'Year Schedule'!$L$46)</f>
        <v>#VALUE!</v>
      </c>
      <c r="AT481" s="0" t="e">
        <f aca="true">MAX(0,AS481*(1+(_xlfn.NORM.INV(RAND(),Inputs!$D$39,Inputs!$C$39)))-'Year Schedule'!$K$47+'Year Schedule'!$L$47)</f>
        <v>#VALUE!</v>
      </c>
      <c r="AU481" s="0" t="e">
        <f aca="true">MAX(0,AT481*(1+(_xlfn.NORM.INV(RAND(),Inputs!$D$39,Inputs!$C$39)))-'Year Schedule'!$K$48+'Year Schedule'!$L$48)</f>
        <v>#VALUE!</v>
      </c>
      <c r="AV481" s="0" t="e">
        <f aca="true">MAX(0,AU481*(1+(_xlfn.NORM.INV(RAND(),Inputs!$D$39,Inputs!$C$39)))-'Year Schedule'!$K$49+'Year Schedule'!$L$49)</f>
        <v>#VALUE!</v>
      </c>
      <c r="AW481" s="0" t="e">
        <f aca="true">MAX(0,AV481*(1+(_xlfn.NORM.INV(RAND(),Inputs!$D$39,Inputs!$C$39)))-'Year Schedule'!$K$50+'Year Schedule'!$L$50)</f>
        <v>#VALUE!</v>
      </c>
      <c r="AX481" s="0" t="e">
        <f aca="true">MAX(0,AW481*(1+(_xlfn.NORM.INV(RAND(),Inputs!$D$39,Inputs!$C$39)))-'Year Schedule'!$K$51+'Year Schedule'!$L$51)</f>
        <v>#VALUE!</v>
      </c>
      <c r="AY481" s="0" t="e">
        <f aca="true">MAX(0,AX481*(1+(_xlfn.NORM.INV(RAND(),Inputs!$D$39,Inputs!$C$39)))-'Year Schedule'!$K$52+'Year Schedule'!$L$52)</f>
        <v>#VALUE!</v>
      </c>
      <c r="AZ481" s="0" t="e">
        <f aca="true">MAX(0,AY481*(1+(_xlfn.NORM.INV(RAND(),Inputs!$D$39,Inputs!$C$39)))-'Year Schedule'!$K$53+'Year Schedule'!$L$53)</f>
        <v>#VALUE!</v>
      </c>
      <c r="BA481" s="0" t="e">
        <f aca="false">INDEX(C481:AZ481,1,Inputs!$C$6)</f>
        <v>#VALUE!</v>
      </c>
      <c r="BB481" s="0" t="n">
        <f aca="false">IFERROR(EXP(SUMPRODUCT(LN((C481:INDEX(C481:AZ481,1,Inputs!$C$6)+$C$1004:INDEX($C$1004:$AZ$1004,1,Inputs!$C$6))/B481:INDEX(B481:AY481,1,Inputs!$C$6)))/Inputs!$C$6)-1,-1)</f>
        <v>-1</v>
      </c>
    </row>
    <row r="482" customFormat="false" ht="15" hidden="false" customHeight="true" outlineLevel="0" collapsed="false">
      <c r="A482" s="0" t="n">
        <v>480</v>
      </c>
      <c r="B482" s="177" t="n">
        <f aca="false">Inputs!$C$38</f>
        <v>0</v>
      </c>
      <c r="C482" s="0" t="e">
        <f aca="true">MAX(0,B482*(1+(_xlfn.NORM.INV(RAND(),Inputs!$D$39,Inputs!$C$39)))-'Year Schedule'!$K$4+'Year Schedule'!$L$4)</f>
        <v>#VALUE!</v>
      </c>
      <c r="D482" s="0" t="e">
        <f aca="true">MAX(0,C482*(1+(_xlfn.NORM.INV(RAND(),Inputs!$D$39,Inputs!$C$39)))-'Year Schedule'!$K$5+'Year Schedule'!$L$5)</f>
        <v>#VALUE!</v>
      </c>
      <c r="E482" s="0" t="e">
        <f aca="true">MAX(0,D482*(1+(_xlfn.NORM.INV(RAND(),Inputs!$D$39,Inputs!$C$39)))-'Year Schedule'!$K$6+'Year Schedule'!$L$6)</f>
        <v>#VALUE!</v>
      </c>
      <c r="F482" s="0" t="e">
        <f aca="true">MAX(0,E482*(1+(_xlfn.NORM.INV(RAND(),Inputs!$D$39,Inputs!$C$39)))-'Year Schedule'!$K$7+'Year Schedule'!$L$7)</f>
        <v>#VALUE!</v>
      </c>
      <c r="G482" s="0" t="e">
        <f aca="true">MAX(0,F482*(1+(_xlfn.NORM.INV(RAND(),Inputs!$D$39,Inputs!$C$39)))-'Year Schedule'!$K$8+'Year Schedule'!$L$8)</f>
        <v>#VALUE!</v>
      </c>
      <c r="H482" s="0" t="e">
        <f aca="true">MAX(0,G482*(1+(_xlfn.NORM.INV(RAND(),Inputs!$D$39,Inputs!$C$39)))-'Year Schedule'!$K$9+'Year Schedule'!$L$9)</f>
        <v>#VALUE!</v>
      </c>
      <c r="I482" s="0" t="e">
        <f aca="true">MAX(0,H482*(1+(_xlfn.NORM.INV(RAND(),Inputs!$D$39,Inputs!$C$39)))-'Year Schedule'!$K$10+'Year Schedule'!$L$10)</f>
        <v>#VALUE!</v>
      </c>
      <c r="J482" s="0" t="e">
        <f aca="true">MAX(0,I482*(1+(_xlfn.NORM.INV(RAND(),Inputs!$D$39,Inputs!$C$39)))-'Year Schedule'!$K$11+'Year Schedule'!$L$11)</f>
        <v>#VALUE!</v>
      </c>
      <c r="K482" s="0" t="e">
        <f aca="true">MAX(0,J482*(1+(_xlfn.NORM.INV(RAND(),Inputs!$D$39,Inputs!$C$39)))-'Year Schedule'!$K$12+'Year Schedule'!$L$12)</f>
        <v>#VALUE!</v>
      </c>
      <c r="L482" s="0" t="e">
        <f aca="true">MAX(0,K482*(1+(_xlfn.NORM.INV(RAND(),Inputs!$D$39,Inputs!$C$39)))-'Year Schedule'!$K$13+'Year Schedule'!$L$13)</f>
        <v>#VALUE!</v>
      </c>
      <c r="M482" s="0" t="e">
        <f aca="true">MAX(0,L482*(1+(_xlfn.NORM.INV(RAND(),Inputs!$D$39,Inputs!$C$39)))-'Year Schedule'!$K$14+'Year Schedule'!$L$14)</f>
        <v>#VALUE!</v>
      </c>
      <c r="N482" s="0" t="e">
        <f aca="true">MAX(0,M482*(1+(_xlfn.NORM.INV(RAND(),Inputs!$D$39,Inputs!$C$39)))-'Year Schedule'!$K$15+'Year Schedule'!$L$15)</f>
        <v>#VALUE!</v>
      </c>
      <c r="O482" s="0" t="e">
        <f aca="true">MAX(0,N482*(1+(_xlfn.NORM.INV(RAND(),Inputs!$D$39,Inputs!$C$39)))-'Year Schedule'!$K$16+'Year Schedule'!$L$16)</f>
        <v>#VALUE!</v>
      </c>
      <c r="P482" s="0" t="e">
        <f aca="true">MAX(0,O482*(1+(_xlfn.NORM.INV(RAND(),Inputs!$D$39,Inputs!$C$39)))-'Year Schedule'!$K$17+'Year Schedule'!$L$17)</f>
        <v>#VALUE!</v>
      </c>
      <c r="Q482" s="0" t="e">
        <f aca="true">MAX(0,P482*(1+(_xlfn.NORM.INV(RAND(),Inputs!$D$39,Inputs!$C$39)))-'Year Schedule'!$K$18+'Year Schedule'!$L$18)</f>
        <v>#VALUE!</v>
      </c>
      <c r="R482" s="0" t="e">
        <f aca="true">MAX(0,Q482*(1+(_xlfn.NORM.INV(RAND(),Inputs!$D$39,Inputs!$C$39)))-'Year Schedule'!$K$19+'Year Schedule'!$L$19)</f>
        <v>#VALUE!</v>
      </c>
      <c r="S482" s="0" t="e">
        <f aca="true">MAX(0,R482*(1+(_xlfn.NORM.INV(RAND(),Inputs!$D$39,Inputs!$C$39)))-'Year Schedule'!$K$20+'Year Schedule'!$L$20)</f>
        <v>#VALUE!</v>
      </c>
      <c r="T482" s="0" t="e">
        <f aca="true">MAX(0,S482*(1+(_xlfn.NORM.INV(RAND(),Inputs!$D$39,Inputs!$C$39)))-'Year Schedule'!$K$21+'Year Schedule'!$L$21)</f>
        <v>#VALUE!</v>
      </c>
      <c r="U482" s="0" t="e">
        <f aca="true">MAX(0,T482*(1+(_xlfn.NORM.INV(RAND(),Inputs!$D$39,Inputs!$C$39)))-'Year Schedule'!$K$22+'Year Schedule'!$L$22)</f>
        <v>#VALUE!</v>
      </c>
      <c r="V482" s="0" t="e">
        <f aca="true">MAX(0,U482*(1+(_xlfn.NORM.INV(RAND(),Inputs!$D$39,Inputs!$C$39)))-'Year Schedule'!$K$23+'Year Schedule'!$L$23)</f>
        <v>#VALUE!</v>
      </c>
      <c r="W482" s="0" t="e">
        <f aca="true">MAX(0,V482*(1+(_xlfn.NORM.INV(RAND(),Inputs!$D$39,Inputs!$C$39)))-'Year Schedule'!$K$24+'Year Schedule'!$L$24)</f>
        <v>#VALUE!</v>
      </c>
      <c r="X482" s="0" t="e">
        <f aca="true">MAX(0,W482*(1+(_xlfn.NORM.INV(RAND(),Inputs!$D$39,Inputs!$C$39)))-'Year Schedule'!$K$25+'Year Schedule'!$L$25)</f>
        <v>#VALUE!</v>
      </c>
      <c r="Y482" s="0" t="e">
        <f aca="true">MAX(0,X482*(1+(_xlfn.NORM.INV(RAND(),Inputs!$D$39,Inputs!$C$39)))-'Year Schedule'!$K$26+'Year Schedule'!$L$26)</f>
        <v>#VALUE!</v>
      </c>
      <c r="Z482" s="0" t="e">
        <f aca="true">MAX(0,Y482*(1+(_xlfn.NORM.INV(RAND(),Inputs!$D$39,Inputs!$C$39)))-'Year Schedule'!$K$27+'Year Schedule'!$L$27)</f>
        <v>#VALUE!</v>
      </c>
      <c r="AA482" s="0" t="e">
        <f aca="true">MAX(0,Z482*(1+(_xlfn.NORM.INV(RAND(),Inputs!$D$39,Inputs!$C$39)))-'Year Schedule'!$K$28+'Year Schedule'!$L$28)</f>
        <v>#VALUE!</v>
      </c>
      <c r="AB482" s="0" t="e">
        <f aca="true">MAX(0,AA482*(1+(_xlfn.NORM.INV(RAND(),Inputs!$D$39,Inputs!$C$39)))-'Year Schedule'!$K$29+'Year Schedule'!$L$29)</f>
        <v>#VALUE!</v>
      </c>
      <c r="AC482" s="0" t="e">
        <f aca="true">MAX(0,AB482*(1+(_xlfn.NORM.INV(RAND(),Inputs!$D$39,Inputs!$C$39)))-'Year Schedule'!$K$30+'Year Schedule'!$L$30)</f>
        <v>#VALUE!</v>
      </c>
      <c r="AD482" s="0" t="e">
        <f aca="true">MAX(0,AC482*(1+(_xlfn.NORM.INV(RAND(),Inputs!$D$39,Inputs!$C$39)))-'Year Schedule'!$K$31+'Year Schedule'!$L$31)</f>
        <v>#VALUE!</v>
      </c>
      <c r="AE482" s="0" t="e">
        <f aca="true">MAX(0,AD482*(1+(_xlfn.NORM.INV(RAND(),Inputs!$D$39,Inputs!$C$39)))-'Year Schedule'!$K$32+'Year Schedule'!$L$32)</f>
        <v>#VALUE!</v>
      </c>
      <c r="AF482" s="0" t="e">
        <f aca="true">MAX(0,AE482*(1+(_xlfn.NORM.INV(RAND(),Inputs!$D$39,Inputs!$C$39)))-'Year Schedule'!$K$33+'Year Schedule'!$L$33)</f>
        <v>#VALUE!</v>
      </c>
      <c r="AG482" s="0" t="e">
        <f aca="true">MAX(0,AF482*(1+(_xlfn.NORM.INV(RAND(),Inputs!$D$39,Inputs!$C$39)))-'Year Schedule'!$K$34+'Year Schedule'!$L$34)</f>
        <v>#VALUE!</v>
      </c>
      <c r="AH482" s="0" t="e">
        <f aca="true">MAX(0,AG482*(1+(_xlfn.NORM.INV(RAND(),Inputs!$D$39,Inputs!$C$39)))-'Year Schedule'!$K$35+'Year Schedule'!$L$35)</f>
        <v>#VALUE!</v>
      </c>
      <c r="AI482" s="0" t="e">
        <f aca="true">MAX(0,AH482*(1+(_xlfn.NORM.INV(RAND(),Inputs!$D$39,Inputs!$C$39)))-'Year Schedule'!$K$36+'Year Schedule'!$L$36)</f>
        <v>#VALUE!</v>
      </c>
      <c r="AJ482" s="0" t="e">
        <f aca="true">MAX(0,AI482*(1+(_xlfn.NORM.INV(RAND(),Inputs!$D$39,Inputs!$C$39)))-'Year Schedule'!$K$37+'Year Schedule'!$L$37)</f>
        <v>#VALUE!</v>
      </c>
      <c r="AK482" s="0" t="e">
        <f aca="true">MAX(0,AJ482*(1+(_xlfn.NORM.INV(RAND(),Inputs!$D$39,Inputs!$C$39)))-'Year Schedule'!$K$38+'Year Schedule'!$L$38)</f>
        <v>#VALUE!</v>
      </c>
      <c r="AL482" s="0" t="e">
        <f aca="true">MAX(0,AK482*(1+(_xlfn.NORM.INV(RAND(),Inputs!$D$39,Inputs!$C$39)))-'Year Schedule'!$K$39+'Year Schedule'!$L$39)</f>
        <v>#VALUE!</v>
      </c>
      <c r="AM482" s="0" t="e">
        <f aca="true">MAX(0,AL482*(1+(_xlfn.NORM.INV(RAND(),Inputs!$D$39,Inputs!$C$39)))-'Year Schedule'!$K$40+'Year Schedule'!$L$40)</f>
        <v>#VALUE!</v>
      </c>
      <c r="AN482" s="0" t="e">
        <f aca="true">MAX(0,AM482*(1+(_xlfn.NORM.INV(RAND(),Inputs!$D$39,Inputs!$C$39)))-'Year Schedule'!$K$41+'Year Schedule'!$L$41)</f>
        <v>#VALUE!</v>
      </c>
      <c r="AO482" s="0" t="e">
        <f aca="true">MAX(0,AN482*(1+(_xlfn.NORM.INV(RAND(),Inputs!$D$39,Inputs!$C$39)))-'Year Schedule'!$K$42+'Year Schedule'!$L$42)</f>
        <v>#VALUE!</v>
      </c>
      <c r="AP482" s="0" t="e">
        <f aca="true">MAX(0,AO482*(1+(_xlfn.NORM.INV(RAND(),Inputs!$D$39,Inputs!$C$39)))-'Year Schedule'!$K$43+'Year Schedule'!$L$43)</f>
        <v>#VALUE!</v>
      </c>
      <c r="AQ482" s="0" t="e">
        <f aca="true">MAX(0,AP482*(1+(_xlfn.NORM.INV(RAND(),Inputs!$D$39,Inputs!$C$39)))-'Year Schedule'!$K$44+'Year Schedule'!$L$44)</f>
        <v>#VALUE!</v>
      </c>
      <c r="AR482" s="0" t="e">
        <f aca="true">MAX(0,AQ482*(1+(_xlfn.NORM.INV(RAND(),Inputs!$D$39,Inputs!$C$39)))-'Year Schedule'!$K$45+'Year Schedule'!$L$45)</f>
        <v>#VALUE!</v>
      </c>
      <c r="AS482" s="0" t="e">
        <f aca="true">MAX(0,AR482*(1+(_xlfn.NORM.INV(RAND(),Inputs!$D$39,Inputs!$C$39)))-'Year Schedule'!$K$46+'Year Schedule'!$L$46)</f>
        <v>#VALUE!</v>
      </c>
      <c r="AT482" s="0" t="e">
        <f aca="true">MAX(0,AS482*(1+(_xlfn.NORM.INV(RAND(),Inputs!$D$39,Inputs!$C$39)))-'Year Schedule'!$K$47+'Year Schedule'!$L$47)</f>
        <v>#VALUE!</v>
      </c>
      <c r="AU482" s="0" t="e">
        <f aca="true">MAX(0,AT482*(1+(_xlfn.NORM.INV(RAND(),Inputs!$D$39,Inputs!$C$39)))-'Year Schedule'!$K$48+'Year Schedule'!$L$48)</f>
        <v>#VALUE!</v>
      </c>
      <c r="AV482" s="0" t="e">
        <f aca="true">MAX(0,AU482*(1+(_xlfn.NORM.INV(RAND(),Inputs!$D$39,Inputs!$C$39)))-'Year Schedule'!$K$49+'Year Schedule'!$L$49)</f>
        <v>#VALUE!</v>
      </c>
      <c r="AW482" s="0" t="e">
        <f aca="true">MAX(0,AV482*(1+(_xlfn.NORM.INV(RAND(),Inputs!$D$39,Inputs!$C$39)))-'Year Schedule'!$K$50+'Year Schedule'!$L$50)</f>
        <v>#VALUE!</v>
      </c>
      <c r="AX482" s="0" t="e">
        <f aca="true">MAX(0,AW482*(1+(_xlfn.NORM.INV(RAND(),Inputs!$D$39,Inputs!$C$39)))-'Year Schedule'!$K$51+'Year Schedule'!$L$51)</f>
        <v>#VALUE!</v>
      </c>
      <c r="AY482" s="0" t="e">
        <f aca="true">MAX(0,AX482*(1+(_xlfn.NORM.INV(RAND(),Inputs!$D$39,Inputs!$C$39)))-'Year Schedule'!$K$52+'Year Schedule'!$L$52)</f>
        <v>#VALUE!</v>
      </c>
      <c r="AZ482" s="0" t="e">
        <f aca="true">MAX(0,AY482*(1+(_xlfn.NORM.INV(RAND(),Inputs!$D$39,Inputs!$C$39)))-'Year Schedule'!$K$53+'Year Schedule'!$L$53)</f>
        <v>#VALUE!</v>
      </c>
      <c r="BA482" s="0" t="e">
        <f aca="false">INDEX(C482:AZ482,1,Inputs!$C$6)</f>
        <v>#VALUE!</v>
      </c>
      <c r="BB482" s="0" t="n">
        <f aca="false">IFERROR(EXP(SUMPRODUCT(LN((C482:INDEX(C482:AZ482,1,Inputs!$C$6)+$C$1004:INDEX($C$1004:$AZ$1004,1,Inputs!$C$6))/B482:INDEX(B482:AY482,1,Inputs!$C$6)))/Inputs!$C$6)-1,-1)</f>
        <v>-1</v>
      </c>
    </row>
    <row r="483" customFormat="false" ht="15" hidden="false" customHeight="true" outlineLevel="0" collapsed="false">
      <c r="A483" s="0" t="n">
        <v>481</v>
      </c>
      <c r="B483" s="177" t="n">
        <f aca="false">Inputs!$C$38</f>
        <v>0</v>
      </c>
      <c r="C483" s="0" t="e">
        <f aca="true">MAX(0,B483*(1+(_xlfn.NORM.INV(RAND(),Inputs!$D$39,Inputs!$C$39)))-'Year Schedule'!$K$4+'Year Schedule'!$L$4)</f>
        <v>#VALUE!</v>
      </c>
      <c r="D483" s="0" t="e">
        <f aca="true">MAX(0,C483*(1+(_xlfn.NORM.INV(RAND(),Inputs!$D$39,Inputs!$C$39)))-'Year Schedule'!$K$5+'Year Schedule'!$L$5)</f>
        <v>#VALUE!</v>
      </c>
      <c r="E483" s="0" t="e">
        <f aca="true">MAX(0,D483*(1+(_xlfn.NORM.INV(RAND(),Inputs!$D$39,Inputs!$C$39)))-'Year Schedule'!$K$6+'Year Schedule'!$L$6)</f>
        <v>#VALUE!</v>
      </c>
      <c r="F483" s="0" t="e">
        <f aca="true">MAX(0,E483*(1+(_xlfn.NORM.INV(RAND(),Inputs!$D$39,Inputs!$C$39)))-'Year Schedule'!$K$7+'Year Schedule'!$L$7)</f>
        <v>#VALUE!</v>
      </c>
      <c r="G483" s="0" t="e">
        <f aca="true">MAX(0,F483*(1+(_xlfn.NORM.INV(RAND(),Inputs!$D$39,Inputs!$C$39)))-'Year Schedule'!$K$8+'Year Schedule'!$L$8)</f>
        <v>#VALUE!</v>
      </c>
      <c r="H483" s="0" t="e">
        <f aca="true">MAX(0,G483*(1+(_xlfn.NORM.INV(RAND(),Inputs!$D$39,Inputs!$C$39)))-'Year Schedule'!$K$9+'Year Schedule'!$L$9)</f>
        <v>#VALUE!</v>
      </c>
      <c r="I483" s="0" t="e">
        <f aca="true">MAX(0,H483*(1+(_xlfn.NORM.INV(RAND(),Inputs!$D$39,Inputs!$C$39)))-'Year Schedule'!$K$10+'Year Schedule'!$L$10)</f>
        <v>#VALUE!</v>
      </c>
      <c r="J483" s="0" t="e">
        <f aca="true">MAX(0,I483*(1+(_xlfn.NORM.INV(RAND(),Inputs!$D$39,Inputs!$C$39)))-'Year Schedule'!$K$11+'Year Schedule'!$L$11)</f>
        <v>#VALUE!</v>
      </c>
      <c r="K483" s="0" t="e">
        <f aca="true">MAX(0,J483*(1+(_xlfn.NORM.INV(RAND(),Inputs!$D$39,Inputs!$C$39)))-'Year Schedule'!$K$12+'Year Schedule'!$L$12)</f>
        <v>#VALUE!</v>
      </c>
      <c r="L483" s="0" t="e">
        <f aca="true">MAX(0,K483*(1+(_xlfn.NORM.INV(RAND(),Inputs!$D$39,Inputs!$C$39)))-'Year Schedule'!$K$13+'Year Schedule'!$L$13)</f>
        <v>#VALUE!</v>
      </c>
      <c r="M483" s="0" t="e">
        <f aca="true">MAX(0,L483*(1+(_xlfn.NORM.INV(RAND(),Inputs!$D$39,Inputs!$C$39)))-'Year Schedule'!$K$14+'Year Schedule'!$L$14)</f>
        <v>#VALUE!</v>
      </c>
      <c r="N483" s="0" t="e">
        <f aca="true">MAX(0,M483*(1+(_xlfn.NORM.INV(RAND(),Inputs!$D$39,Inputs!$C$39)))-'Year Schedule'!$K$15+'Year Schedule'!$L$15)</f>
        <v>#VALUE!</v>
      </c>
      <c r="O483" s="0" t="e">
        <f aca="true">MAX(0,N483*(1+(_xlfn.NORM.INV(RAND(),Inputs!$D$39,Inputs!$C$39)))-'Year Schedule'!$K$16+'Year Schedule'!$L$16)</f>
        <v>#VALUE!</v>
      </c>
      <c r="P483" s="0" t="e">
        <f aca="true">MAX(0,O483*(1+(_xlfn.NORM.INV(RAND(),Inputs!$D$39,Inputs!$C$39)))-'Year Schedule'!$K$17+'Year Schedule'!$L$17)</f>
        <v>#VALUE!</v>
      </c>
      <c r="Q483" s="0" t="e">
        <f aca="true">MAX(0,P483*(1+(_xlfn.NORM.INV(RAND(),Inputs!$D$39,Inputs!$C$39)))-'Year Schedule'!$K$18+'Year Schedule'!$L$18)</f>
        <v>#VALUE!</v>
      </c>
      <c r="R483" s="0" t="e">
        <f aca="true">MAX(0,Q483*(1+(_xlfn.NORM.INV(RAND(),Inputs!$D$39,Inputs!$C$39)))-'Year Schedule'!$K$19+'Year Schedule'!$L$19)</f>
        <v>#VALUE!</v>
      </c>
      <c r="S483" s="0" t="e">
        <f aca="true">MAX(0,R483*(1+(_xlfn.NORM.INV(RAND(),Inputs!$D$39,Inputs!$C$39)))-'Year Schedule'!$K$20+'Year Schedule'!$L$20)</f>
        <v>#VALUE!</v>
      </c>
      <c r="T483" s="0" t="e">
        <f aca="true">MAX(0,S483*(1+(_xlfn.NORM.INV(RAND(),Inputs!$D$39,Inputs!$C$39)))-'Year Schedule'!$K$21+'Year Schedule'!$L$21)</f>
        <v>#VALUE!</v>
      </c>
      <c r="U483" s="0" t="e">
        <f aca="true">MAX(0,T483*(1+(_xlfn.NORM.INV(RAND(),Inputs!$D$39,Inputs!$C$39)))-'Year Schedule'!$K$22+'Year Schedule'!$L$22)</f>
        <v>#VALUE!</v>
      </c>
      <c r="V483" s="0" t="e">
        <f aca="true">MAX(0,U483*(1+(_xlfn.NORM.INV(RAND(),Inputs!$D$39,Inputs!$C$39)))-'Year Schedule'!$K$23+'Year Schedule'!$L$23)</f>
        <v>#VALUE!</v>
      </c>
      <c r="W483" s="0" t="e">
        <f aca="true">MAX(0,V483*(1+(_xlfn.NORM.INV(RAND(),Inputs!$D$39,Inputs!$C$39)))-'Year Schedule'!$K$24+'Year Schedule'!$L$24)</f>
        <v>#VALUE!</v>
      </c>
      <c r="X483" s="0" t="e">
        <f aca="true">MAX(0,W483*(1+(_xlfn.NORM.INV(RAND(),Inputs!$D$39,Inputs!$C$39)))-'Year Schedule'!$K$25+'Year Schedule'!$L$25)</f>
        <v>#VALUE!</v>
      </c>
      <c r="Y483" s="0" t="e">
        <f aca="true">MAX(0,X483*(1+(_xlfn.NORM.INV(RAND(),Inputs!$D$39,Inputs!$C$39)))-'Year Schedule'!$K$26+'Year Schedule'!$L$26)</f>
        <v>#VALUE!</v>
      </c>
      <c r="Z483" s="0" t="e">
        <f aca="true">MAX(0,Y483*(1+(_xlfn.NORM.INV(RAND(),Inputs!$D$39,Inputs!$C$39)))-'Year Schedule'!$K$27+'Year Schedule'!$L$27)</f>
        <v>#VALUE!</v>
      </c>
      <c r="AA483" s="0" t="e">
        <f aca="true">MAX(0,Z483*(1+(_xlfn.NORM.INV(RAND(),Inputs!$D$39,Inputs!$C$39)))-'Year Schedule'!$K$28+'Year Schedule'!$L$28)</f>
        <v>#VALUE!</v>
      </c>
      <c r="AB483" s="0" t="e">
        <f aca="true">MAX(0,AA483*(1+(_xlfn.NORM.INV(RAND(),Inputs!$D$39,Inputs!$C$39)))-'Year Schedule'!$K$29+'Year Schedule'!$L$29)</f>
        <v>#VALUE!</v>
      </c>
      <c r="AC483" s="0" t="e">
        <f aca="true">MAX(0,AB483*(1+(_xlfn.NORM.INV(RAND(),Inputs!$D$39,Inputs!$C$39)))-'Year Schedule'!$K$30+'Year Schedule'!$L$30)</f>
        <v>#VALUE!</v>
      </c>
      <c r="AD483" s="0" t="e">
        <f aca="true">MAX(0,AC483*(1+(_xlfn.NORM.INV(RAND(),Inputs!$D$39,Inputs!$C$39)))-'Year Schedule'!$K$31+'Year Schedule'!$L$31)</f>
        <v>#VALUE!</v>
      </c>
      <c r="AE483" s="0" t="e">
        <f aca="true">MAX(0,AD483*(1+(_xlfn.NORM.INV(RAND(),Inputs!$D$39,Inputs!$C$39)))-'Year Schedule'!$K$32+'Year Schedule'!$L$32)</f>
        <v>#VALUE!</v>
      </c>
      <c r="AF483" s="0" t="e">
        <f aca="true">MAX(0,AE483*(1+(_xlfn.NORM.INV(RAND(),Inputs!$D$39,Inputs!$C$39)))-'Year Schedule'!$K$33+'Year Schedule'!$L$33)</f>
        <v>#VALUE!</v>
      </c>
      <c r="AG483" s="0" t="e">
        <f aca="true">MAX(0,AF483*(1+(_xlfn.NORM.INV(RAND(),Inputs!$D$39,Inputs!$C$39)))-'Year Schedule'!$K$34+'Year Schedule'!$L$34)</f>
        <v>#VALUE!</v>
      </c>
      <c r="AH483" s="0" t="e">
        <f aca="true">MAX(0,AG483*(1+(_xlfn.NORM.INV(RAND(),Inputs!$D$39,Inputs!$C$39)))-'Year Schedule'!$K$35+'Year Schedule'!$L$35)</f>
        <v>#VALUE!</v>
      </c>
      <c r="AI483" s="0" t="e">
        <f aca="true">MAX(0,AH483*(1+(_xlfn.NORM.INV(RAND(),Inputs!$D$39,Inputs!$C$39)))-'Year Schedule'!$K$36+'Year Schedule'!$L$36)</f>
        <v>#VALUE!</v>
      </c>
      <c r="AJ483" s="0" t="e">
        <f aca="true">MAX(0,AI483*(1+(_xlfn.NORM.INV(RAND(),Inputs!$D$39,Inputs!$C$39)))-'Year Schedule'!$K$37+'Year Schedule'!$L$37)</f>
        <v>#VALUE!</v>
      </c>
      <c r="AK483" s="0" t="e">
        <f aca="true">MAX(0,AJ483*(1+(_xlfn.NORM.INV(RAND(),Inputs!$D$39,Inputs!$C$39)))-'Year Schedule'!$K$38+'Year Schedule'!$L$38)</f>
        <v>#VALUE!</v>
      </c>
      <c r="AL483" s="0" t="e">
        <f aca="true">MAX(0,AK483*(1+(_xlfn.NORM.INV(RAND(),Inputs!$D$39,Inputs!$C$39)))-'Year Schedule'!$K$39+'Year Schedule'!$L$39)</f>
        <v>#VALUE!</v>
      </c>
      <c r="AM483" s="0" t="e">
        <f aca="true">MAX(0,AL483*(1+(_xlfn.NORM.INV(RAND(),Inputs!$D$39,Inputs!$C$39)))-'Year Schedule'!$K$40+'Year Schedule'!$L$40)</f>
        <v>#VALUE!</v>
      </c>
      <c r="AN483" s="0" t="e">
        <f aca="true">MAX(0,AM483*(1+(_xlfn.NORM.INV(RAND(),Inputs!$D$39,Inputs!$C$39)))-'Year Schedule'!$K$41+'Year Schedule'!$L$41)</f>
        <v>#VALUE!</v>
      </c>
      <c r="AO483" s="0" t="e">
        <f aca="true">MAX(0,AN483*(1+(_xlfn.NORM.INV(RAND(),Inputs!$D$39,Inputs!$C$39)))-'Year Schedule'!$K$42+'Year Schedule'!$L$42)</f>
        <v>#VALUE!</v>
      </c>
      <c r="AP483" s="0" t="e">
        <f aca="true">MAX(0,AO483*(1+(_xlfn.NORM.INV(RAND(),Inputs!$D$39,Inputs!$C$39)))-'Year Schedule'!$K$43+'Year Schedule'!$L$43)</f>
        <v>#VALUE!</v>
      </c>
      <c r="AQ483" s="0" t="e">
        <f aca="true">MAX(0,AP483*(1+(_xlfn.NORM.INV(RAND(),Inputs!$D$39,Inputs!$C$39)))-'Year Schedule'!$K$44+'Year Schedule'!$L$44)</f>
        <v>#VALUE!</v>
      </c>
      <c r="AR483" s="0" t="e">
        <f aca="true">MAX(0,AQ483*(1+(_xlfn.NORM.INV(RAND(),Inputs!$D$39,Inputs!$C$39)))-'Year Schedule'!$K$45+'Year Schedule'!$L$45)</f>
        <v>#VALUE!</v>
      </c>
      <c r="AS483" s="0" t="e">
        <f aca="true">MAX(0,AR483*(1+(_xlfn.NORM.INV(RAND(),Inputs!$D$39,Inputs!$C$39)))-'Year Schedule'!$K$46+'Year Schedule'!$L$46)</f>
        <v>#VALUE!</v>
      </c>
      <c r="AT483" s="0" t="e">
        <f aca="true">MAX(0,AS483*(1+(_xlfn.NORM.INV(RAND(),Inputs!$D$39,Inputs!$C$39)))-'Year Schedule'!$K$47+'Year Schedule'!$L$47)</f>
        <v>#VALUE!</v>
      </c>
      <c r="AU483" s="0" t="e">
        <f aca="true">MAX(0,AT483*(1+(_xlfn.NORM.INV(RAND(),Inputs!$D$39,Inputs!$C$39)))-'Year Schedule'!$K$48+'Year Schedule'!$L$48)</f>
        <v>#VALUE!</v>
      </c>
      <c r="AV483" s="0" t="e">
        <f aca="true">MAX(0,AU483*(1+(_xlfn.NORM.INV(RAND(),Inputs!$D$39,Inputs!$C$39)))-'Year Schedule'!$K$49+'Year Schedule'!$L$49)</f>
        <v>#VALUE!</v>
      </c>
      <c r="AW483" s="0" t="e">
        <f aca="true">MAX(0,AV483*(1+(_xlfn.NORM.INV(RAND(),Inputs!$D$39,Inputs!$C$39)))-'Year Schedule'!$K$50+'Year Schedule'!$L$50)</f>
        <v>#VALUE!</v>
      </c>
      <c r="AX483" s="0" t="e">
        <f aca="true">MAX(0,AW483*(1+(_xlfn.NORM.INV(RAND(),Inputs!$D$39,Inputs!$C$39)))-'Year Schedule'!$K$51+'Year Schedule'!$L$51)</f>
        <v>#VALUE!</v>
      </c>
      <c r="AY483" s="0" t="e">
        <f aca="true">MAX(0,AX483*(1+(_xlfn.NORM.INV(RAND(),Inputs!$D$39,Inputs!$C$39)))-'Year Schedule'!$K$52+'Year Schedule'!$L$52)</f>
        <v>#VALUE!</v>
      </c>
      <c r="AZ483" s="0" t="e">
        <f aca="true">MAX(0,AY483*(1+(_xlfn.NORM.INV(RAND(),Inputs!$D$39,Inputs!$C$39)))-'Year Schedule'!$K$53+'Year Schedule'!$L$53)</f>
        <v>#VALUE!</v>
      </c>
      <c r="BA483" s="0" t="e">
        <f aca="false">INDEX(C483:AZ483,1,Inputs!$C$6)</f>
        <v>#VALUE!</v>
      </c>
      <c r="BB483" s="0" t="n">
        <f aca="false">IFERROR(EXP(SUMPRODUCT(LN((C483:INDEX(C483:AZ483,1,Inputs!$C$6)+$C$1004:INDEX($C$1004:$AZ$1004,1,Inputs!$C$6))/B483:INDEX(B483:AY483,1,Inputs!$C$6)))/Inputs!$C$6)-1,-1)</f>
        <v>-1</v>
      </c>
    </row>
    <row r="484" customFormat="false" ht="15" hidden="false" customHeight="true" outlineLevel="0" collapsed="false">
      <c r="A484" s="0" t="n">
        <v>482</v>
      </c>
      <c r="B484" s="177" t="n">
        <f aca="false">Inputs!$C$38</f>
        <v>0</v>
      </c>
      <c r="C484" s="0" t="e">
        <f aca="true">MAX(0,B484*(1+(_xlfn.NORM.INV(RAND(),Inputs!$D$39,Inputs!$C$39)))-'Year Schedule'!$K$4+'Year Schedule'!$L$4)</f>
        <v>#VALUE!</v>
      </c>
      <c r="D484" s="0" t="e">
        <f aca="true">MAX(0,C484*(1+(_xlfn.NORM.INV(RAND(),Inputs!$D$39,Inputs!$C$39)))-'Year Schedule'!$K$5+'Year Schedule'!$L$5)</f>
        <v>#VALUE!</v>
      </c>
      <c r="E484" s="0" t="e">
        <f aca="true">MAX(0,D484*(1+(_xlfn.NORM.INV(RAND(),Inputs!$D$39,Inputs!$C$39)))-'Year Schedule'!$K$6+'Year Schedule'!$L$6)</f>
        <v>#VALUE!</v>
      </c>
      <c r="F484" s="0" t="e">
        <f aca="true">MAX(0,E484*(1+(_xlfn.NORM.INV(RAND(),Inputs!$D$39,Inputs!$C$39)))-'Year Schedule'!$K$7+'Year Schedule'!$L$7)</f>
        <v>#VALUE!</v>
      </c>
      <c r="G484" s="0" t="e">
        <f aca="true">MAX(0,F484*(1+(_xlfn.NORM.INV(RAND(),Inputs!$D$39,Inputs!$C$39)))-'Year Schedule'!$K$8+'Year Schedule'!$L$8)</f>
        <v>#VALUE!</v>
      </c>
      <c r="H484" s="0" t="e">
        <f aca="true">MAX(0,G484*(1+(_xlfn.NORM.INV(RAND(),Inputs!$D$39,Inputs!$C$39)))-'Year Schedule'!$K$9+'Year Schedule'!$L$9)</f>
        <v>#VALUE!</v>
      </c>
      <c r="I484" s="0" t="e">
        <f aca="true">MAX(0,H484*(1+(_xlfn.NORM.INV(RAND(),Inputs!$D$39,Inputs!$C$39)))-'Year Schedule'!$K$10+'Year Schedule'!$L$10)</f>
        <v>#VALUE!</v>
      </c>
      <c r="J484" s="0" t="e">
        <f aca="true">MAX(0,I484*(1+(_xlfn.NORM.INV(RAND(),Inputs!$D$39,Inputs!$C$39)))-'Year Schedule'!$K$11+'Year Schedule'!$L$11)</f>
        <v>#VALUE!</v>
      </c>
      <c r="K484" s="0" t="e">
        <f aca="true">MAX(0,J484*(1+(_xlfn.NORM.INV(RAND(),Inputs!$D$39,Inputs!$C$39)))-'Year Schedule'!$K$12+'Year Schedule'!$L$12)</f>
        <v>#VALUE!</v>
      </c>
      <c r="L484" s="0" t="e">
        <f aca="true">MAX(0,K484*(1+(_xlfn.NORM.INV(RAND(),Inputs!$D$39,Inputs!$C$39)))-'Year Schedule'!$K$13+'Year Schedule'!$L$13)</f>
        <v>#VALUE!</v>
      </c>
      <c r="M484" s="0" t="e">
        <f aca="true">MAX(0,L484*(1+(_xlfn.NORM.INV(RAND(),Inputs!$D$39,Inputs!$C$39)))-'Year Schedule'!$K$14+'Year Schedule'!$L$14)</f>
        <v>#VALUE!</v>
      </c>
      <c r="N484" s="0" t="e">
        <f aca="true">MAX(0,M484*(1+(_xlfn.NORM.INV(RAND(),Inputs!$D$39,Inputs!$C$39)))-'Year Schedule'!$K$15+'Year Schedule'!$L$15)</f>
        <v>#VALUE!</v>
      </c>
      <c r="O484" s="0" t="e">
        <f aca="true">MAX(0,N484*(1+(_xlfn.NORM.INV(RAND(),Inputs!$D$39,Inputs!$C$39)))-'Year Schedule'!$K$16+'Year Schedule'!$L$16)</f>
        <v>#VALUE!</v>
      </c>
      <c r="P484" s="0" t="e">
        <f aca="true">MAX(0,O484*(1+(_xlfn.NORM.INV(RAND(),Inputs!$D$39,Inputs!$C$39)))-'Year Schedule'!$K$17+'Year Schedule'!$L$17)</f>
        <v>#VALUE!</v>
      </c>
      <c r="Q484" s="0" t="e">
        <f aca="true">MAX(0,P484*(1+(_xlfn.NORM.INV(RAND(),Inputs!$D$39,Inputs!$C$39)))-'Year Schedule'!$K$18+'Year Schedule'!$L$18)</f>
        <v>#VALUE!</v>
      </c>
      <c r="R484" s="0" t="e">
        <f aca="true">MAX(0,Q484*(1+(_xlfn.NORM.INV(RAND(),Inputs!$D$39,Inputs!$C$39)))-'Year Schedule'!$K$19+'Year Schedule'!$L$19)</f>
        <v>#VALUE!</v>
      </c>
      <c r="S484" s="0" t="e">
        <f aca="true">MAX(0,R484*(1+(_xlfn.NORM.INV(RAND(),Inputs!$D$39,Inputs!$C$39)))-'Year Schedule'!$K$20+'Year Schedule'!$L$20)</f>
        <v>#VALUE!</v>
      </c>
      <c r="T484" s="0" t="e">
        <f aca="true">MAX(0,S484*(1+(_xlfn.NORM.INV(RAND(),Inputs!$D$39,Inputs!$C$39)))-'Year Schedule'!$K$21+'Year Schedule'!$L$21)</f>
        <v>#VALUE!</v>
      </c>
      <c r="U484" s="0" t="e">
        <f aca="true">MAX(0,T484*(1+(_xlfn.NORM.INV(RAND(),Inputs!$D$39,Inputs!$C$39)))-'Year Schedule'!$K$22+'Year Schedule'!$L$22)</f>
        <v>#VALUE!</v>
      </c>
      <c r="V484" s="0" t="e">
        <f aca="true">MAX(0,U484*(1+(_xlfn.NORM.INV(RAND(),Inputs!$D$39,Inputs!$C$39)))-'Year Schedule'!$K$23+'Year Schedule'!$L$23)</f>
        <v>#VALUE!</v>
      </c>
      <c r="W484" s="0" t="e">
        <f aca="true">MAX(0,V484*(1+(_xlfn.NORM.INV(RAND(),Inputs!$D$39,Inputs!$C$39)))-'Year Schedule'!$K$24+'Year Schedule'!$L$24)</f>
        <v>#VALUE!</v>
      </c>
      <c r="X484" s="0" t="e">
        <f aca="true">MAX(0,W484*(1+(_xlfn.NORM.INV(RAND(),Inputs!$D$39,Inputs!$C$39)))-'Year Schedule'!$K$25+'Year Schedule'!$L$25)</f>
        <v>#VALUE!</v>
      </c>
      <c r="Y484" s="0" t="e">
        <f aca="true">MAX(0,X484*(1+(_xlfn.NORM.INV(RAND(),Inputs!$D$39,Inputs!$C$39)))-'Year Schedule'!$K$26+'Year Schedule'!$L$26)</f>
        <v>#VALUE!</v>
      </c>
      <c r="Z484" s="0" t="e">
        <f aca="true">MAX(0,Y484*(1+(_xlfn.NORM.INV(RAND(),Inputs!$D$39,Inputs!$C$39)))-'Year Schedule'!$K$27+'Year Schedule'!$L$27)</f>
        <v>#VALUE!</v>
      </c>
      <c r="AA484" s="0" t="e">
        <f aca="true">MAX(0,Z484*(1+(_xlfn.NORM.INV(RAND(),Inputs!$D$39,Inputs!$C$39)))-'Year Schedule'!$K$28+'Year Schedule'!$L$28)</f>
        <v>#VALUE!</v>
      </c>
      <c r="AB484" s="0" t="e">
        <f aca="true">MAX(0,AA484*(1+(_xlfn.NORM.INV(RAND(),Inputs!$D$39,Inputs!$C$39)))-'Year Schedule'!$K$29+'Year Schedule'!$L$29)</f>
        <v>#VALUE!</v>
      </c>
      <c r="AC484" s="0" t="e">
        <f aca="true">MAX(0,AB484*(1+(_xlfn.NORM.INV(RAND(),Inputs!$D$39,Inputs!$C$39)))-'Year Schedule'!$K$30+'Year Schedule'!$L$30)</f>
        <v>#VALUE!</v>
      </c>
      <c r="AD484" s="0" t="e">
        <f aca="true">MAX(0,AC484*(1+(_xlfn.NORM.INV(RAND(),Inputs!$D$39,Inputs!$C$39)))-'Year Schedule'!$K$31+'Year Schedule'!$L$31)</f>
        <v>#VALUE!</v>
      </c>
      <c r="AE484" s="0" t="e">
        <f aca="true">MAX(0,AD484*(1+(_xlfn.NORM.INV(RAND(),Inputs!$D$39,Inputs!$C$39)))-'Year Schedule'!$K$32+'Year Schedule'!$L$32)</f>
        <v>#VALUE!</v>
      </c>
      <c r="AF484" s="0" t="e">
        <f aca="true">MAX(0,AE484*(1+(_xlfn.NORM.INV(RAND(),Inputs!$D$39,Inputs!$C$39)))-'Year Schedule'!$K$33+'Year Schedule'!$L$33)</f>
        <v>#VALUE!</v>
      </c>
      <c r="AG484" s="0" t="e">
        <f aca="true">MAX(0,AF484*(1+(_xlfn.NORM.INV(RAND(),Inputs!$D$39,Inputs!$C$39)))-'Year Schedule'!$K$34+'Year Schedule'!$L$34)</f>
        <v>#VALUE!</v>
      </c>
      <c r="AH484" s="0" t="e">
        <f aca="true">MAX(0,AG484*(1+(_xlfn.NORM.INV(RAND(),Inputs!$D$39,Inputs!$C$39)))-'Year Schedule'!$K$35+'Year Schedule'!$L$35)</f>
        <v>#VALUE!</v>
      </c>
      <c r="AI484" s="0" t="e">
        <f aca="true">MAX(0,AH484*(1+(_xlfn.NORM.INV(RAND(),Inputs!$D$39,Inputs!$C$39)))-'Year Schedule'!$K$36+'Year Schedule'!$L$36)</f>
        <v>#VALUE!</v>
      </c>
      <c r="AJ484" s="0" t="e">
        <f aca="true">MAX(0,AI484*(1+(_xlfn.NORM.INV(RAND(),Inputs!$D$39,Inputs!$C$39)))-'Year Schedule'!$K$37+'Year Schedule'!$L$37)</f>
        <v>#VALUE!</v>
      </c>
      <c r="AK484" s="0" t="e">
        <f aca="true">MAX(0,AJ484*(1+(_xlfn.NORM.INV(RAND(),Inputs!$D$39,Inputs!$C$39)))-'Year Schedule'!$K$38+'Year Schedule'!$L$38)</f>
        <v>#VALUE!</v>
      </c>
      <c r="AL484" s="0" t="e">
        <f aca="true">MAX(0,AK484*(1+(_xlfn.NORM.INV(RAND(),Inputs!$D$39,Inputs!$C$39)))-'Year Schedule'!$K$39+'Year Schedule'!$L$39)</f>
        <v>#VALUE!</v>
      </c>
      <c r="AM484" s="0" t="e">
        <f aca="true">MAX(0,AL484*(1+(_xlfn.NORM.INV(RAND(),Inputs!$D$39,Inputs!$C$39)))-'Year Schedule'!$K$40+'Year Schedule'!$L$40)</f>
        <v>#VALUE!</v>
      </c>
      <c r="AN484" s="0" t="e">
        <f aca="true">MAX(0,AM484*(1+(_xlfn.NORM.INV(RAND(),Inputs!$D$39,Inputs!$C$39)))-'Year Schedule'!$K$41+'Year Schedule'!$L$41)</f>
        <v>#VALUE!</v>
      </c>
      <c r="AO484" s="0" t="e">
        <f aca="true">MAX(0,AN484*(1+(_xlfn.NORM.INV(RAND(),Inputs!$D$39,Inputs!$C$39)))-'Year Schedule'!$K$42+'Year Schedule'!$L$42)</f>
        <v>#VALUE!</v>
      </c>
      <c r="AP484" s="0" t="e">
        <f aca="true">MAX(0,AO484*(1+(_xlfn.NORM.INV(RAND(),Inputs!$D$39,Inputs!$C$39)))-'Year Schedule'!$K$43+'Year Schedule'!$L$43)</f>
        <v>#VALUE!</v>
      </c>
      <c r="AQ484" s="0" t="e">
        <f aca="true">MAX(0,AP484*(1+(_xlfn.NORM.INV(RAND(),Inputs!$D$39,Inputs!$C$39)))-'Year Schedule'!$K$44+'Year Schedule'!$L$44)</f>
        <v>#VALUE!</v>
      </c>
      <c r="AR484" s="0" t="e">
        <f aca="true">MAX(0,AQ484*(1+(_xlfn.NORM.INV(RAND(),Inputs!$D$39,Inputs!$C$39)))-'Year Schedule'!$K$45+'Year Schedule'!$L$45)</f>
        <v>#VALUE!</v>
      </c>
      <c r="AS484" s="0" t="e">
        <f aca="true">MAX(0,AR484*(1+(_xlfn.NORM.INV(RAND(),Inputs!$D$39,Inputs!$C$39)))-'Year Schedule'!$K$46+'Year Schedule'!$L$46)</f>
        <v>#VALUE!</v>
      </c>
      <c r="AT484" s="0" t="e">
        <f aca="true">MAX(0,AS484*(1+(_xlfn.NORM.INV(RAND(),Inputs!$D$39,Inputs!$C$39)))-'Year Schedule'!$K$47+'Year Schedule'!$L$47)</f>
        <v>#VALUE!</v>
      </c>
      <c r="AU484" s="0" t="e">
        <f aca="true">MAX(0,AT484*(1+(_xlfn.NORM.INV(RAND(),Inputs!$D$39,Inputs!$C$39)))-'Year Schedule'!$K$48+'Year Schedule'!$L$48)</f>
        <v>#VALUE!</v>
      </c>
      <c r="AV484" s="0" t="e">
        <f aca="true">MAX(0,AU484*(1+(_xlfn.NORM.INV(RAND(),Inputs!$D$39,Inputs!$C$39)))-'Year Schedule'!$K$49+'Year Schedule'!$L$49)</f>
        <v>#VALUE!</v>
      </c>
      <c r="AW484" s="0" t="e">
        <f aca="true">MAX(0,AV484*(1+(_xlfn.NORM.INV(RAND(),Inputs!$D$39,Inputs!$C$39)))-'Year Schedule'!$K$50+'Year Schedule'!$L$50)</f>
        <v>#VALUE!</v>
      </c>
      <c r="AX484" s="0" t="e">
        <f aca="true">MAX(0,AW484*(1+(_xlfn.NORM.INV(RAND(),Inputs!$D$39,Inputs!$C$39)))-'Year Schedule'!$K$51+'Year Schedule'!$L$51)</f>
        <v>#VALUE!</v>
      </c>
      <c r="AY484" s="0" t="e">
        <f aca="true">MAX(0,AX484*(1+(_xlfn.NORM.INV(RAND(),Inputs!$D$39,Inputs!$C$39)))-'Year Schedule'!$K$52+'Year Schedule'!$L$52)</f>
        <v>#VALUE!</v>
      </c>
      <c r="AZ484" s="0" t="e">
        <f aca="true">MAX(0,AY484*(1+(_xlfn.NORM.INV(RAND(),Inputs!$D$39,Inputs!$C$39)))-'Year Schedule'!$K$53+'Year Schedule'!$L$53)</f>
        <v>#VALUE!</v>
      </c>
      <c r="BA484" s="0" t="e">
        <f aca="false">INDEX(C484:AZ484,1,Inputs!$C$6)</f>
        <v>#VALUE!</v>
      </c>
      <c r="BB484" s="0" t="n">
        <f aca="false">IFERROR(EXP(SUMPRODUCT(LN((C484:INDEX(C484:AZ484,1,Inputs!$C$6)+$C$1004:INDEX($C$1004:$AZ$1004,1,Inputs!$C$6))/B484:INDEX(B484:AY484,1,Inputs!$C$6)))/Inputs!$C$6)-1,-1)</f>
        <v>-1</v>
      </c>
    </row>
    <row r="485" customFormat="false" ht="15" hidden="false" customHeight="true" outlineLevel="0" collapsed="false">
      <c r="A485" s="0" t="n">
        <v>483</v>
      </c>
      <c r="B485" s="177" t="n">
        <f aca="false">Inputs!$C$38</f>
        <v>0</v>
      </c>
      <c r="C485" s="0" t="e">
        <f aca="true">MAX(0,B485*(1+(_xlfn.NORM.INV(RAND(),Inputs!$D$39,Inputs!$C$39)))-'Year Schedule'!$K$4+'Year Schedule'!$L$4)</f>
        <v>#VALUE!</v>
      </c>
      <c r="D485" s="0" t="e">
        <f aca="true">MAX(0,C485*(1+(_xlfn.NORM.INV(RAND(),Inputs!$D$39,Inputs!$C$39)))-'Year Schedule'!$K$5+'Year Schedule'!$L$5)</f>
        <v>#VALUE!</v>
      </c>
      <c r="E485" s="0" t="e">
        <f aca="true">MAX(0,D485*(1+(_xlfn.NORM.INV(RAND(),Inputs!$D$39,Inputs!$C$39)))-'Year Schedule'!$K$6+'Year Schedule'!$L$6)</f>
        <v>#VALUE!</v>
      </c>
      <c r="F485" s="0" t="e">
        <f aca="true">MAX(0,E485*(1+(_xlfn.NORM.INV(RAND(),Inputs!$D$39,Inputs!$C$39)))-'Year Schedule'!$K$7+'Year Schedule'!$L$7)</f>
        <v>#VALUE!</v>
      </c>
      <c r="G485" s="0" t="e">
        <f aca="true">MAX(0,F485*(1+(_xlfn.NORM.INV(RAND(),Inputs!$D$39,Inputs!$C$39)))-'Year Schedule'!$K$8+'Year Schedule'!$L$8)</f>
        <v>#VALUE!</v>
      </c>
      <c r="H485" s="0" t="e">
        <f aca="true">MAX(0,G485*(1+(_xlfn.NORM.INV(RAND(),Inputs!$D$39,Inputs!$C$39)))-'Year Schedule'!$K$9+'Year Schedule'!$L$9)</f>
        <v>#VALUE!</v>
      </c>
      <c r="I485" s="0" t="e">
        <f aca="true">MAX(0,H485*(1+(_xlfn.NORM.INV(RAND(),Inputs!$D$39,Inputs!$C$39)))-'Year Schedule'!$K$10+'Year Schedule'!$L$10)</f>
        <v>#VALUE!</v>
      </c>
      <c r="J485" s="0" t="e">
        <f aca="true">MAX(0,I485*(1+(_xlfn.NORM.INV(RAND(),Inputs!$D$39,Inputs!$C$39)))-'Year Schedule'!$K$11+'Year Schedule'!$L$11)</f>
        <v>#VALUE!</v>
      </c>
      <c r="K485" s="0" t="e">
        <f aca="true">MAX(0,J485*(1+(_xlfn.NORM.INV(RAND(),Inputs!$D$39,Inputs!$C$39)))-'Year Schedule'!$K$12+'Year Schedule'!$L$12)</f>
        <v>#VALUE!</v>
      </c>
      <c r="L485" s="0" t="e">
        <f aca="true">MAX(0,K485*(1+(_xlfn.NORM.INV(RAND(),Inputs!$D$39,Inputs!$C$39)))-'Year Schedule'!$K$13+'Year Schedule'!$L$13)</f>
        <v>#VALUE!</v>
      </c>
      <c r="M485" s="0" t="e">
        <f aca="true">MAX(0,L485*(1+(_xlfn.NORM.INV(RAND(),Inputs!$D$39,Inputs!$C$39)))-'Year Schedule'!$K$14+'Year Schedule'!$L$14)</f>
        <v>#VALUE!</v>
      </c>
      <c r="N485" s="0" t="e">
        <f aca="true">MAX(0,M485*(1+(_xlfn.NORM.INV(RAND(),Inputs!$D$39,Inputs!$C$39)))-'Year Schedule'!$K$15+'Year Schedule'!$L$15)</f>
        <v>#VALUE!</v>
      </c>
      <c r="O485" s="0" t="e">
        <f aca="true">MAX(0,N485*(1+(_xlfn.NORM.INV(RAND(),Inputs!$D$39,Inputs!$C$39)))-'Year Schedule'!$K$16+'Year Schedule'!$L$16)</f>
        <v>#VALUE!</v>
      </c>
      <c r="P485" s="0" t="e">
        <f aca="true">MAX(0,O485*(1+(_xlfn.NORM.INV(RAND(),Inputs!$D$39,Inputs!$C$39)))-'Year Schedule'!$K$17+'Year Schedule'!$L$17)</f>
        <v>#VALUE!</v>
      </c>
      <c r="Q485" s="0" t="e">
        <f aca="true">MAX(0,P485*(1+(_xlfn.NORM.INV(RAND(),Inputs!$D$39,Inputs!$C$39)))-'Year Schedule'!$K$18+'Year Schedule'!$L$18)</f>
        <v>#VALUE!</v>
      </c>
      <c r="R485" s="0" t="e">
        <f aca="true">MAX(0,Q485*(1+(_xlfn.NORM.INV(RAND(),Inputs!$D$39,Inputs!$C$39)))-'Year Schedule'!$K$19+'Year Schedule'!$L$19)</f>
        <v>#VALUE!</v>
      </c>
      <c r="S485" s="0" t="e">
        <f aca="true">MAX(0,R485*(1+(_xlfn.NORM.INV(RAND(),Inputs!$D$39,Inputs!$C$39)))-'Year Schedule'!$K$20+'Year Schedule'!$L$20)</f>
        <v>#VALUE!</v>
      </c>
      <c r="T485" s="0" t="e">
        <f aca="true">MAX(0,S485*(1+(_xlfn.NORM.INV(RAND(),Inputs!$D$39,Inputs!$C$39)))-'Year Schedule'!$K$21+'Year Schedule'!$L$21)</f>
        <v>#VALUE!</v>
      </c>
      <c r="U485" s="0" t="e">
        <f aca="true">MAX(0,T485*(1+(_xlfn.NORM.INV(RAND(),Inputs!$D$39,Inputs!$C$39)))-'Year Schedule'!$K$22+'Year Schedule'!$L$22)</f>
        <v>#VALUE!</v>
      </c>
      <c r="V485" s="0" t="e">
        <f aca="true">MAX(0,U485*(1+(_xlfn.NORM.INV(RAND(),Inputs!$D$39,Inputs!$C$39)))-'Year Schedule'!$K$23+'Year Schedule'!$L$23)</f>
        <v>#VALUE!</v>
      </c>
      <c r="W485" s="0" t="e">
        <f aca="true">MAX(0,V485*(1+(_xlfn.NORM.INV(RAND(),Inputs!$D$39,Inputs!$C$39)))-'Year Schedule'!$K$24+'Year Schedule'!$L$24)</f>
        <v>#VALUE!</v>
      </c>
      <c r="X485" s="0" t="e">
        <f aca="true">MAX(0,W485*(1+(_xlfn.NORM.INV(RAND(),Inputs!$D$39,Inputs!$C$39)))-'Year Schedule'!$K$25+'Year Schedule'!$L$25)</f>
        <v>#VALUE!</v>
      </c>
      <c r="Y485" s="0" t="e">
        <f aca="true">MAX(0,X485*(1+(_xlfn.NORM.INV(RAND(),Inputs!$D$39,Inputs!$C$39)))-'Year Schedule'!$K$26+'Year Schedule'!$L$26)</f>
        <v>#VALUE!</v>
      </c>
      <c r="Z485" s="0" t="e">
        <f aca="true">MAX(0,Y485*(1+(_xlfn.NORM.INV(RAND(),Inputs!$D$39,Inputs!$C$39)))-'Year Schedule'!$K$27+'Year Schedule'!$L$27)</f>
        <v>#VALUE!</v>
      </c>
      <c r="AA485" s="0" t="e">
        <f aca="true">MAX(0,Z485*(1+(_xlfn.NORM.INV(RAND(),Inputs!$D$39,Inputs!$C$39)))-'Year Schedule'!$K$28+'Year Schedule'!$L$28)</f>
        <v>#VALUE!</v>
      </c>
      <c r="AB485" s="0" t="e">
        <f aca="true">MAX(0,AA485*(1+(_xlfn.NORM.INV(RAND(),Inputs!$D$39,Inputs!$C$39)))-'Year Schedule'!$K$29+'Year Schedule'!$L$29)</f>
        <v>#VALUE!</v>
      </c>
      <c r="AC485" s="0" t="e">
        <f aca="true">MAX(0,AB485*(1+(_xlfn.NORM.INV(RAND(),Inputs!$D$39,Inputs!$C$39)))-'Year Schedule'!$K$30+'Year Schedule'!$L$30)</f>
        <v>#VALUE!</v>
      </c>
      <c r="AD485" s="0" t="e">
        <f aca="true">MAX(0,AC485*(1+(_xlfn.NORM.INV(RAND(),Inputs!$D$39,Inputs!$C$39)))-'Year Schedule'!$K$31+'Year Schedule'!$L$31)</f>
        <v>#VALUE!</v>
      </c>
      <c r="AE485" s="0" t="e">
        <f aca="true">MAX(0,AD485*(1+(_xlfn.NORM.INV(RAND(),Inputs!$D$39,Inputs!$C$39)))-'Year Schedule'!$K$32+'Year Schedule'!$L$32)</f>
        <v>#VALUE!</v>
      </c>
      <c r="AF485" s="0" t="e">
        <f aca="true">MAX(0,AE485*(1+(_xlfn.NORM.INV(RAND(),Inputs!$D$39,Inputs!$C$39)))-'Year Schedule'!$K$33+'Year Schedule'!$L$33)</f>
        <v>#VALUE!</v>
      </c>
      <c r="AG485" s="0" t="e">
        <f aca="true">MAX(0,AF485*(1+(_xlfn.NORM.INV(RAND(),Inputs!$D$39,Inputs!$C$39)))-'Year Schedule'!$K$34+'Year Schedule'!$L$34)</f>
        <v>#VALUE!</v>
      </c>
      <c r="AH485" s="0" t="e">
        <f aca="true">MAX(0,AG485*(1+(_xlfn.NORM.INV(RAND(),Inputs!$D$39,Inputs!$C$39)))-'Year Schedule'!$K$35+'Year Schedule'!$L$35)</f>
        <v>#VALUE!</v>
      </c>
      <c r="AI485" s="0" t="e">
        <f aca="true">MAX(0,AH485*(1+(_xlfn.NORM.INV(RAND(),Inputs!$D$39,Inputs!$C$39)))-'Year Schedule'!$K$36+'Year Schedule'!$L$36)</f>
        <v>#VALUE!</v>
      </c>
      <c r="AJ485" s="0" t="e">
        <f aca="true">MAX(0,AI485*(1+(_xlfn.NORM.INV(RAND(),Inputs!$D$39,Inputs!$C$39)))-'Year Schedule'!$K$37+'Year Schedule'!$L$37)</f>
        <v>#VALUE!</v>
      </c>
      <c r="AK485" s="0" t="e">
        <f aca="true">MAX(0,AJ485*(1+(_xlfn.NORM.INV(RAND(),Inputs!$D$39,Inputs!$C$39)))-'Year Schedule'!$K$38+'Year Schedule'!$L$38)</f>
        <v>#VALUE!</v>
      </c>
      <c r="AL485" s="0" t="e">
        <f aca="true">MAX(0,AK485*(1+(_xlfn.NORM.INV(RAND(),Inputs!$D$39,Inputs!$C$39)))-'Year Schedule'!$K$39+'Year Schedule'!$L$39)</f>
        <v>#VALUE!</v>
      </c>
      <c r="AM485" s="0" t="e">
        <f aca="true">MAX(0,AL485*(1+(_xlfn.NORM.INV(RAND(),Inputs!$D$39,Inputs!$C$39)))-'Year Schedule'!$K$40+'Year Schedule'!$L$40)</f>
        <v>#VALUE!</v>
      </c>
      <c r="AN485" s="0" t="e">
        <f aca="true">MAX(0,AM485*(1+(_xlfn.NORM.INV(RAND(),Inputs!$D$39,Inputs!$C$39)))-'Year Schedule'!$K$41+'Year Schedule'!$L$41)</f>
        <v>#VALUE!</v>
      </c>
      <c r="AO485" s="0" t="e">
        <f aca="true">MAX(0,AN485*(1+(_xlfn.NORM.INV(RAND(),Inputs!$D$39,Inputs!$C$39)))-'Year Schedule'!$K$42+'Year Schedule'!$L$42)</f>
        <v>#VALUE!</v>
      </c>
      <c r="AP485" s="0" t="e">
        <f aca="true">MAX(0,AO485*(1+(_xlfn.NORM.INV(RAND(),Inputs!$D$39,Inputs!$C$39)))-'Year Schedule'!$K$43+'Year Schedule'!$L$43)</f>
        <v>#VALUE!</v>
      </c>
      <c r="AQ485" s="0" t="e">
        <f aca="true">MAX(0,AP485*(1+(_xlfn.NORM.INV(RAND(),Inputs!$D$39,Inputs!$C$39)))-'Year Schedule'!$K$44+'Year Schedule'!$L$44)</f>
        <v>#VALUE!</v>
      </c>
      <c r="AR485" s="0" t="e">
        <f aca="true">MAX(0,AQ485*(1+(_xlfn.NORM.INV(RAND(),Inputs!$D$39,Inputs!$C$39)))-'Year Schedule'!$K$45+'Year Schedule'!$L$45)</f>
        <v>#VALUE!</v>
      </c>
      <c r="AS485" s="0" t="e">
        <f aca="true">MAX(0,AR485*(1+(_xlfn.NORM.INV(RAND(),Inputs!$D$39,Inputs!$C$39)))-'Year Schedule'!$K$46+'Year Schedule'!$L$46)</f>
        <v>#VALUE!</v>
      </c>
      <c r="AT485" s="0" t="e">
        <f aca="true">MAX(0,AS485*(1+(_xlfn.NORM.INV(RAND(),Inputs!$D$39,Inputs!$C$39)))-'Year Schedule'!$K$47+'Year Schedule'!$L$47)</f>
        <v>#VALUE!</v>
      </c>
      <c r="AU485" s="0" t="e">
        <f aca="true">MAX(0,AT485*(1+(_xlfn.NORM.INV(RAND(),Inputs!$D$39,Inputs!$C$39)))-'Year Schedule'!$K$48+'Year Schedule'!$L$48)</f>
        <v>#VALUE!</v>
      </c>
      <c r="AV485" s="0" t="e">
        <f aca="true">MAX(0,AU485*(1+(_xlfn.NORM.INV(RAND(),Inputs!$D$39,Inputs!$C$39)))-'Year Schedule'!$K$49+'Year Schedule'!$L$49)</f>
        <v>#VALUE!</v>
      </c>
      <c r="AW485" s="0" t="e">
        <f aca="true">MAX(0,AV485*(1+(_xlfn.NORM.INV(RAND(),Inputs!$D$39,Inputs!$C$39)))-'Year Schedule'!$K$50+'Year Schedule'!$L$50)</f>
        <v>#VALUE!</v>
      </c>
      <c r="AX485" s="0" t="e">
        <f aca="true">MAX(0,AW485*(1+(_xlfn.NORM.INV(RAND(),Inputs!$D$39,Inputs!$C$39)))-'Year Schedule'!$K$51+'Year Schedule'!$L$51)</f>
        <v>#VALUE!</v>
      </c>
      <c r="AY485" s="0" t="e">
        <f aca="true">MAX(0,AX485*(1+(_xlfn.NORM.INV(RAND(),Inputs!$D$39,Inputs!$C$39)))-'Year Schedule'!$K$52+'Year Schedule'!$L$52)</f>
        <v>#VALUE!</v>
      </c>
      <c r="AZ485" s="0" t="e">
        <f aca="true">MAX(0,AY485*(1+(_xlfn.NORM.INV(RAND(),Inputs!$D$39,Inputs!$C$39)))-'Year Schedule'!$K$53+'Year Schedule'!$L$53)</f>
        <v>#VALUE!</v>
      </c>
      <c r="BA485" s="0" t="e">
        <f aca="false">INDEX(C485:AZ485,1,Inputs!$C$6)</f>
        <v>#VALUE!</v>
      </c>
      <c r="BB485" s="0" t="n">
        <f aca="false">IFERROR(EXP(SUMPRODUCT(LN((C485:INDEX(C485:AZ485,1,Inputs!$C$6)+$C$1004:INDEX($C$1004:$AZ$1004,1,Inputs!$C$6))/B485:INDEX(B485:AY485,1,Inputs!$C$6)))/Inputs!$C$6)-1,-1)</f>
        <v>-1</v>
      </c>
    </row>
    <row r="486" customFormat="false" ht="15" hidden="false" customHeight="true" outlineLevel="0" collapsed="false">
      <c r="A486" s="0" t="n">
        <v>484</v>
      </c>
      <c r="B486" s="177" t="n">
        <f aca="false">Inputs!$C$38</f>
        <v>0</v>
      </c>
      <c r="C486" s="0" t="e">
        <f aca="true">MAX(0,B486*(1+(_xlfn.NORM.INV(RAND(),Inputs!$D$39,Inputs!$C$39)))-'Year Schedule'!$K$4+'Year Schedule'!$L$4)</f>
        <v>#VALUE!</v>
      </c>
      <c r="D486" s="0" t="e">
        <f aca="true">MAX(0,C486*(1+(_xlfn.NORM.INV(RAND(),Inputs!$D$39,Inputs!$C$39)))-'Year Schedule'!$K$5+'Year Schedule'!$L$5)</f>
        <v>#VALUE!</v>
      </c>
      <c r="E486" s="0" t="e">
        <f aca="true">MAX(0,D486*(1+(_xlfn.NORM.INV(RAND(),Inputs!$D$39,Inputs!$C$39)))-'Year Schedule'!$K$6+'Year Schedule'!$L$6)</f>
        <v>#VALUE!</v>
      </c>
      <c r="F486" s="0" t="e">
        <f aca="true">MAX(0,E486*(1+(_xlfn.NORM.INV(RAND(),Inputs!$D$39,Inputs!$C$39)))-'Year Schedule'!$K$7+'Year Schedule'!$L$7)</f>
        <v>#VALUE!</v>
      </c>
      <c r="G486" s="0" t="e">
        <f aca="true">MAX(0,F486*(1+(_xlfn.NORM.INV(RAND(),Inputs!$D$39,Inputs!$C$39)))-'Year Schedule'!$K$8+'Year Schedule'!$L$8)</f>
        <v>#VALUE!</v>
      </c>
      <c r="H486" s="0" t="e">
        <f aca="true">MAX(0,G486*(1+(_xlfn.NORM.INV(RAND(),Inputs!$D$39,Inputs!$C$39)))-'Year Schedule'!$K$9+'Year Schedule'!$L$9)</f>
        <v>#VALUE!</v>
      </c>
      <c r="I486" s="0" t="e">
        <f aca="true">MAX(0,H486*(1+(_xlfn.NORM.INV(RAND(),Inputs!$D$39,Inputs!$C$39)))-'Year Schedule'!$K$10+'Year Schedule'!$L$10)</f>
        <v>#VALUE!</v>
      </c>
      <c r="J486" s="0" t="e">
        <f aca="true">MAX(0,I486*(1+(_xlfn.NORM.INV(RAND(),Inputs!$D$39,Inputs!$C$39)))-'Year Schedule'!$K$11+'Year Schedule'!$L$11)</f>
        <v>#VALUE!</v>
      </c>
      <c r="K486" s="0" t="e">
        <f aca="true">MAX(0,J486*(1+(_xlfn.NORM.INV(RAND(),Inputs!$D$39,Inputs!$C$39)))-'Year Schedule'!$K$12+'Year Schedule'!$L$12)</f>
        <v>#VALUE!</v>
      </c>
      <c r="L486" s="0" t="e">
        <f aca="true">MAX(0,K486*(1+(_xlfn.NORM.INV(RAND(),Inputs!$D$39,Inputs!$C$39)))-'Year Schedule'!$K$13+'Year Schedule'!$L$13)</f>
        <v>#VALUE!</v>
      </c>
      <c r="M486" s="0" t="e">
        <f aca="true">MAX(0,L486*(1+(_xlfn.NORM.INV(RAND(),Inputs!$D$39,Inputs!$C$39)))-'Year Schedule'!$K$14+'Year Schedule'!$L$14)</f>
        <v>#VALUE!</v>
      </c>
      <c r="N486" s="0" t="e">
        <f aca="true">MAX(0,M486*(1+(_xlfn.NORM.INV(RAND(),Inputs!$D$39,Inputs!$C$39)))-'Year Schedule'!$K$15+'Year Schedule'!$L$15)</f>
        <v>#VALUE!</v>
      </c>
      <c r="O486" s="0" t="e">
        <f aca="true">MAX(0,N486*(1+(_xlfn.NORM.INV(RAND(),Inputs!$D$39,Inputs!$C$39)))-'Year Schedule'!$K$16+'Year Schedule'!$L$16)</f>
        <v>#VALUE!</v>
      </c>
      <c r="P486" s="0" t="e">
        <f aca="true">MAX(0,O486*(1+(_xlfn.NORM.INV(RAND(),Inputs!$D$39,Inputs!$C$39)))-'Year Schedule'!$K$17+'Year Schedule'!$L$17)</f>
        <v>#VALUE!</v>
      </c>
      <c r="Q486" s="0" t="e">
        <f aca="true">MAX(0,P486*(1+(_xlfn.NORM.INV(RAND(),Inputs!$D$39,Inputs!$C$39)))-'Year Schedule'!$K$18+'Year Schedule'!$L$18)</f>
        <v>#VALUE!</v>
      </c>
      <c r="R486" s="0" t="e">
        <f aca="true">MAX(0,Q486*(1+(_xlfn.NORM.INV(RAND(),Inputs!$D$39,Inputs!$C$39)))-'Year Schedule'!$K$19+'Year Schedule'!$L$19)</f>
        <v>#VALUE!</v>
      </c>
      <c r="S486" s="0" t="e">
        <f aca="true">MAX(0,R486*(1+(_xlfn.NORM.INV(RAND(),Inputs!$D$39,Inputs!$C$39)))-'Year Schedule'!$K$20+'Year Schedule'!$L$20)</f>
        <v>#VALUE!</v>
      </c>
      <c r="T486" s="0" t="e">
        <f aca="true">MAX(0,S486*(1+(_xlfn.NORM.INV(RAND(),Inputs!$D$39,Inputs!$C$39)))-'Year Schedule'!$K$21+'Year Schedule'!$L$21)</f>
        <v>#VALUE!</v>
      </c>
      <c r="U486" s="0" t="e">
        <f aca="true">MAX(0,T486*(1+(_xlfn.NORM.INV(RAND(),Inputs!$D$39,Inputs!$C$39)))-'Year Schedule'!$K$22+'Year Schedule'!$L$22)</f>
        <v>#VALUE!</v>
      </c>
      <c r="V486" s="0" t="e">
        <f aca="true">MAX(0,U486*(1+(_xlfn.NORM.INV(RAND(),Inputs!$D$39,Inputs!$C$39)))-'Year Schedule'!$K$23+'Year Schedule'!$L$23)</f>
        <v>#VALUE!</v>
      </c>
      <c r="W486" s="0" t="e">
        <f aca="true">MAX(0,V486*(1+(_xlfn.NORM.INV(RAND(),Inputs!$D$39,Inputs!$C$39)))-'Year Schedule'!$K$24+'Year Schedule'!$L$24)</f>
        <v>#VALUE!</v>
      </c>
      <c r="X486" s="0" t="e">
        <f aca="true">MAX(0,W486*(1+(_xlfn.NORM.INV(RAND(),Inputs!$D$39,Inputs!$C$39)))-'Year Schedule'!$K$25+'Year Schedule'!$L$25)</f>
        <v>#VALUE!</v>
      </c>
      <c r="Y486" s="0" t="e">
        <f aca="true">MAX(0,X486*(1+(_xlfn.NORM.INV(RAND(),Inputs!$D$39,Inputs!$C$39)))-'Year Schedule'!$K$26+'Year Schedule'!$L$26)</f>
        <v>#VALUE!</v>
      </c>
      <c r="Z486" s="0" t="e">
        <f aca="true">MAX(0,Y486*(1+(_xlfn.NORM.INV(RAND(),Inputs!$D$39,Inputs!$C$39)))-'Year Schedule'!$K$27+'Year Schedule'!$L$27)</f>
        <v>#VALUE!</v>
      </c>
      <c r="AA486" s="0" t="e">
        <f aca="true">MAX(0,Z486*(1+(_xlfn.NORM.INV(RAND(),Inputs!$D$39,Inputs!$C$39)))-'Year Schedule'!$K$28+'Year Schedule'!$L$28)</f>
        <v>#VALUE!</v>
      </c>
      <c r="AB486" s="0" t="e">
        <f aca="true">MAX(0,AA486*(1+(_xlfn.NORM.INV(RAND(),Inputs!$D$39,Inputs!$C$39)))-'Year Schedule'!$K$29+'Year Schedule'!$L$29)</f>
        <v>#VALUE!</v>
      </c>
      <c r="AC486" s="0" t="e">
        <f aca="true">MAX(0,AB486*(1+(_xlfn.NORM.INV(RAND(),Inputs!$D$39,Inputs!$C$39)))-'Year Schedule'!$K$30+'Year Schedule'!$L$30)</f>
        <v>#VALUE!</v>
      </c>
      <c r="AD486" s="0" t="e">
        <f aca="true">MAX(0,AC486*(1+(_xlfn.NORM.INV(RAND(),Inputs!$D$39,Inputs!$C$39)))-'Year Schedule'!$K$31+'Year Schedule'!$L$31)</f>
        <v>#VALUE!</v>
      </c>
      <c r="AE486" s="0" t="e">
        <f aca="true">MAX(0,AD486*(1+(_xlfn.NORM.INV(RAND(),Inputs!$D$39,Inputs!$C$39)))-'Year Schedule'!$K$32+'Year Schedule'!$L$32)</f>
        <v>#VALUE!</v>
      </c>
      <c r="AF486" s="0" t="e">
        <f aca="true">MAX(0,AE486*(1+(_xlfn.NORM.INV(RAND(),Inputs!$D$39,Inputs!$C$39)))-'Year Schedule'!$K$33+'Year Schedule'!$L$33)</f>
        <v>#VALUE!</v>
      </c>
      <c r="AG486" s="0" t="e">
        <f aca="true">MAX(0,AF486*(1+(_xlfn.NORM.INV(RAND(),Inputs!$D$39,Inputs!$C$39)))-'Year Schedule'!$K$34+'Year Schedule'!$L$34)</f>
        <v>#VALUE!</v>
      </c>
      <c r="AH486" s="0" t="e">
        <f aca="true">MAX(0,AG486*(1+(_xlfn.NORM.INV(RAND(),Inputs!$D$39,Inputs!$C$39)))-'Year Schedule'!$K$35+'Year Schedule'!$L$35)</f>
        <v>#VALUE!</v>
      </c>
      <c r="AI486" s="0" t="e">
        <f aca="true">MAX(0,AH486*(1+(_xlfn.NORM.INV(RAND(),Inputs!$D$39,Inputs!$C$39)))-'Year Schedule'!$K$36+'Year Schedule'!$L$36)</f>
        <v>#VALUE!</v>
      </c>
      <c r="AJ486" s="0" t="e">
        <f aca="true">MAX(0,AI486*(1+(_xlfn.NORM.INV(RAND(),Inputs!$D$39,Inputs!$C$39)))-'Year Schedule'!$K$37+'Year Schedule'!$L$37)</f>
        <v>#VALUE!</v>
      </c>
      <c r="AK486" s="0" t="e">
        <f aca="true">MAX(0,AJ486*(1+(_xlfn.NORM.INV(RAND(),Inputs!$D$39,Inputs!$C$39)))-'Year Schedule'!$K$38+'Year Schedule'!$L$38)</f>
        <v>#VALUE!</v>
      </c>
      <c r="AL486" s="0" t="e">
        <f aca="true">MAX(0,AK486*(1+(_xlfn.NORM.INV(RAND(),Inputs!$D$39,Inputs!$C$39)))-'Year Schedule'!$K$39+'Year Schedule'!$L$39)</f>
        <v>#VALUE!</v>
      </c>
      <c r="AM486" s="0" t="e">
        <f aca="true">MAX(0,AL486*(1+(_xlfn.NORM.INV(RAND(),Inputs!$D$39,Inputs!$C$39)))-'Year Schedule'!$K$40+'Year Schedule'!$L$40)</f>
        <v>#VALUE!</v>
      </c>
      <c r="AN486" s="0" t="e">
        <f aca="true">MAX(0,AM486*(1+(_xlfn.NORM.INV(RAND(),Inputs!$D$39,Inputs!$C$39)))-'Year Schedule'!$K$41+'Year Schedule'!$L$41)</f>
        <v>#VALUE!</v>
      </c>
      <c r="AO486" s="0" t="e">
        <f aca="true">MAX(0,AN486*(1+(_xlfn.NORM.INV(RAND(),Inputs!$D$39,Inputs!$C$39)))-'Year Schedule'!$K$42+'Year Schedule'!$L$42)</f>
        <v>#VALUE!</v>
      </c>
      <c r="AP486" s="0" t="e">
        <f aca="true">MAX(0,AO486*(1+(_xlfn.NORM.INV(RAND(),Inputs!$D$39,Inputs!$C$39)))-'Year Schedule'!$K$43+'Year Schedule'!$L$43)</f>
        <v>#VALUE!</v>
      </c>
      <c r="AQ486" s="0" t="e">
        <f aca="true">MAX(0,AP486*(1+(_xlfn.NORM.INV(RAND(),Inputs!$D$39,Inputs!$C$39)))-'Year Schedule'!$K$44+'Year Schedule'!$L$44)</f>
        <v>#VALUE!</v>
      </c>
      <c r="AR486" s="0" t="e">
        <f aca="true">MAX(0,AQ486*(1+(_xlfn.NORM.INV(RAND(),Inputs!$D$39,Inputs!$C$39)))-'Year Schedule'!$K$45+'Year Schedule'!$L$45)</f>
        <v>#VALUE!</v>
      </c>
      <c r="AS486" s="0" t="e">
        <f aca="true">MAX(0,AR486*(1+(_xlfn.NORM.INV(RAND(),Inputs!$D$39,Inputs!$C$39)))-'Year Schedule'!$K$46+'Year Schedule'!$L$46)</f>
        <v>#VALUE!</v>
      </c>
      <c r="AT486" s="0" t="e">
        <f aca="true">MAX(0,AS486*(1+(_xlfn.NORM.INV(RAND(),Inputs!$D$39,Inputs!$C$39)))-'Year Schedule'!$K$47+'Year Schedule'!$L$47)</f>
        <v>#VALUE!</v>
      </c>
      <c r="AU486" s="0" t="e">
        <f aca="true">MAX(0,AT486*(1+(_xlfn.NORM.INV(RAND(),Inputs!$D$39,Inputs!$C$39)))-'Year Schedule'!$K$48+'Year Schedule'!$L$48)</f>
        <v>#VALUE!</v>
      </c>
      <c r="AV486" s="0" t="e">
        <f aca="true">MAX(0,AU486*(1+(_xlfn.NORM.INV(RAND(),Inputs!$D$39,Inputs!$C$39)))-'Year Schedule'!$K$49+'Year Schedule'!$L$49)</f>
        <v>#VALUE!</v>
      </c>
      <c r="AW486" s="0" t="e">
        <f aca="true">MAX(0,AV486*(1+(_xlfn.NORM.INV(RAND(),Inputs!$D$39,Inputs!$C$39)))-'Year Schedule'!$K$50+'Year Schedule'!$L$50)</f>
        <v>#VALUE!</v>
      </c>
      <c r="AX486" s="0" t="e">
        <f aca="true">MAX(0,AW486*(1+(_xlfn.NORM.INV(RAND(),Inputs!$D$39,Inputs!$C$39)))-'Year Schedule'!$K$51+'Year Schedule'!$L$51)</f>
        <v>#VALUE!</v>
      </c>
      <c r="AY486" s="0" t="e">
        <f aca="true">MAX(0,AX486*(1+(_xlfn.NORM.INV(RAND(),Inputs!$D$39,Inputs!$C$39)))-'Year Schedule'!$K$52+'Year Schedule'!$L$52)</f>
        <v>#VALUE!</v>
      </c>
      <c r="AZ486" s="0" t="e">
        <f aca="true">MAX(0,AY486*(1+(_xlfn.NORM.INV(RAND(),Inputs!$D$39,Inputs!$C$39)))-'Year Schedule'!$K$53+'Year Schedule'!$L$53)</f>
        <v>#VALUE!</v>
      </c>
      <c r="BA486" s="0" t="e">
        <f aca="false">INDEX(C486:AZ486,1,Inputs!$C$6)</f>
        <v>#VALUE!</v>
      </c>
      <c r="BB486" s="0" t="n">
        <f aca="false">IFERROR(EXP(SUMPRODUCT(LN((C486:INDEX(C486:AZ486,1,Inputs!$C$6)+$C$1004:INDEX($C$1004:$AZ$1004,1,Inputs!$C$6))/B486:INDEX(B486:AY486,1,Inputs!$C$6)))/Inputs!$C$6)-1,-1)</f>
        <v>-1</v>
      </c>
    </row>
    <row r="487" customFormat="false" ht="15" hidden="false" customHeight="true" outlineLevel="0" collapsed="false">
      <c r="A487" s="0" t="n">
        <v>485</v>
      </c>
      <c r="B487" s="177" t="n">
        <f aca="false">Inputs!$C$38</f>
        <v>0</v>
      </c>
      <c r="C487" s="0" t="e">
        <f aca="true">MAX(0,B487*(1+(_xlfn.NORM.INV(RAND(),Inputs!$D$39,Inputs!$C$39)))-'Year Schedule'!$K$4+'Year Schedule'!$L$4)</f>
        <v>#VALUE!</v>
      </c>
      <c r="D487" s="0" t="e">
        <f aca="true">MAX(0,C487*(1+(_xlfn.NORM.INV(RAND(),Inputs!$D$39,Inputs!$C$39)))-'Year Schedule'!$K$5+'Year Schedule'!$L$5)</f>
        <v>#VALUE!</v>
      </c>
      <c r="E487" s="0" t="e">
        <f aca="true">MAX(0,D487*(1+(_xlfn.NORM.INV(RAND(),Inputs!$D$39,Inputs!$C$39)))-'Year Schedule'!$K$6+'Year Schedule'!$L$6)</f>
        <v>#VALUE!</v>
      </c>
      <c r="F487" s="0" t="e">
        <f aca="true">MAX(0,E487*(1+(_xlfn.NORM.INV(RAND(),Inputs!$D$39,Inputs!$C$39)))-'Year Schedule'!$K$7+'Year Schedule'!$L$7)</f>
        <v>#VALUE!</v>
      </c>
      <c r="G487" s="0" t="e">
        <f aca="true">MAX(0,F487*(1+(_xlfn.NORM.INV(RAND(),Inputs!$D$39,Inputs!$C$39)))-'Year Schedule'!$K$8+'Year Schedule'!$L$8)</f>
        <v>#VALUE!</v>
      </c>
      <c r="H487" s="0" t="e">
        <f aca="true">MAX(0,G487*(1+(_xlfn.NORM.INV(RAND(),Inputs!$D$39,Inputs!$C$39)))-'Year Schedule'!$K$9+'Year Schedule'!$L$9)</f>
        <v>#VALUE!</v>
      </c>
      <c r="I487" s="0" t="e">
        <f aca="true">MAX(0,H487*(1+(_xlfn.NORM.INV(RAND(),Inputs!$D$39,Inputs!$C$39)))-'Year Schedule'!$K$10+'Year Schedule'!$L$10)</f>
        <v>#VALUE!</v>
      </c>
      <c r="J487" s="0" t="e">
        <f aca="true">MAX(0,I487*(1+(_xlfn.NORM.INV(RAND(),Inputs!$D$39,Inputs!$C$39)))-'Year Schedule'!$K$11+'Year Schedule'!$L$11)</f>
        <v>#VALUE!</v>
      </c>
      <c r="K487" s="0" t="e">
        <f aca="true">MAX(0,J487*(1+(_xlfn.NORM.INV(RAND(),Inputs!$D$39,Inputs!$C$39)))-'Year Schedule'!$K$12+'Year Schedule'!$L$12)</f>
        <v>#VALUE!</v>
      </c>
      <c r="L487" s="0" t="e">
        <f aca="true">MAX(0,K487*(1+(_xlfn.NORM.INV(RAND(),Inputs!$D$39,Inputs!$C$39)))-'Year Schedule'!$K$13+'Year Schedule'!$L$13)</f>
        <v>#VALUE!</v>
      </c>
      <c r="M487" s="0" t="e">
        <f aca="true">MAX(0,L487*(1+(_xlfn.NORM.INV(RAND(),Inputs!$D$39,Inputs!$C$39)))-'Year Schedule'!$K$14+'Year Schedule'!$L$14)</f>
        <v>#VALUE!</v>
      </c>
      <c r="N487" s="0" t="e">
        <f aca="true">MAX(0,M487*(1+(_xlfn.NORM.INV(RAND(),Inputs!$D$39,Inputs!$C$39)))-'Year Schedule'!$K$15+'Year Schedule'!$L$15)</f>
        <v>#VALUE!</v>
      </c>
      <c r="O487" s="0" t="e">
        <f aca="true">MAX(0,N487*(1+(_xlfn.NORM.INV(RAND(),Inputs!$D$39,Inputs!$C$39)))-'Year Schedule'!$K$16+'Year Schedule'!$L$16)</f>
        <v>#VALUE!</v>
      </c>
      <c r="P487" s="0" t="e">
        <f aca="true">MAX(0,O487*(1+(_xlfn.NORM.INV(RAND(),Inputs!$D$39,Inputs!$C$39)))-'Year Schedule'!$K$17+'Year Schedule'!$L$17)</f>
        <v>#VALUE!</v>
      </c>
      <c r="Q487" s="0" t="e">
        <f aca="true">MAX(0,P487*(1+(_xlfn.NORM.INV(RAND(),Inputs!$D$39,Inputs!$C$39)))-'Year Schedule'!$K$18+'Year Schedule'!$L$18)</f>
        <v>#VALUE!</v>
      </c>
      <c r="R487" s="0" t="e">
        <f aca="true">MAX(0,Q487*(1+(_xlfn.NORM.INV(RAND(),Inputs!$D$39,Inputs!$C$39)))-'Year Schedule'!$K$19+'Year Schedule'!$L$19)</f>
        <v>#VALUE!</v>
      </c>
      <c r="S487" s="0" t="e">
        <f aca="true">MAX(0,R487*(1+(_xlfn.NORM.INV(RAND(),Inputs!$D$39,Inputs!$C$39)))-'Year Schedule'!$K$20+'Year Schedule'!$L$20)</f>
        <v>#VALUE!</v>
      </c>
      <c r="T487" s="0" t="e">
        <f aca="true">MAX(0,S487*(1+(_xlfn.NORM.INV(RAND(),Inputs!$D$39,Inputs!$C$39)))-'Year Schedule'!$K$21+'Year Schedule'!$L$21)</f>
        <v>#VALUE!</v>
      </c>
      <c r="U487" s="0" t="e">
        <f aca="true">MAX(0,T487*(1+(_xlfn.NORM.INV(RAND(),Inputs!$D$39,Inputs!$C$39)))-'Year Schedule'!$K$22+'Year Schedule'!$L$22)</f>
        <v>#VALUE!</v>
      </c>
      <c r="V487" s="0" t="e">
        <f aca="true">MAX(0,U487*(1+(_xlfn.NORM.INV(RAND(),Inputs!$D$39,Inputs!$C$39)))-'Year Schedule'!$K$23+'Year Schedule'!$L$23)</f>
        <v>#VALUE!</v>
      </c>
      <c r="W487" s="0" t="e">
        <f aca="true">MAX(0,V487*(1+(_xlfn.NORM.INV(RAND(),Inputs!$D$39,Inputs!$C$39)))-'Year Schedule'!$K$24+'Year Schedule'!$L$24)</f>
        <v>#VALUE!</v>
      </c>
      <c r="X487" s="0" t="e">
        <f aca="true">MAX(0,W487*(1+(_xlfn.NORM.INV(RAND(),Inputs!$D$39,Inputs!$C$39)))-'Year Schedule'!$K$25+'Year Schedule'!$L$25)</f>
        <v>#VALUE!</v>
      </c>
      <c r="Y487" s="0" t="e">
        <f aca="true">MAX(0,X487*(1+(_xlfn.NORM.INV(RAND(),Inputs!$D$39,Inputs!$C$39)))-'Year Schedule'!$K$26+'Year Schedule'!$L$26)</f>
        <v>#VALUE!</v>
      </c>
      <c r="Z487" s="0" t="e">
        <f aca="true">MAX(0,Y487*(1+(_xlfn.NORM.INV(RAND(),Inputs!$D$39,Inputs!$C$39)))-'Year Schedule'!$K$27+'Year Schedule'!$L$27)</f>
        <v>#VALUE!</v>
      </c>
      <c r="AA487" s="0" t="e">
        <f aca="true">MAX(0,Z487*(1+(_xlfn.NORM.INV(RAND(),Inputs!$D$39,Inputs!$C$39)))-'Year Schedule'!$K$28+'Year Schedule'!$L$28)</f>
        <v>#VALUE!</v>
      </c>
      <c r="AB487" s="0" t="e">
        <f aca="true">MAX(0,AA487*(1+(_xlfn.NORM.INV(RAND(),Inputs!$D$39,Inputs!$C$39)))-'Year Schedule'!$K$29+'Year Schedule'!$L$29)</f>
        <v>#VALUE!</v>
      </c>
      <c r="AC487" s="0" t="e">
        <f aca="true">MAX(0,AB487*(1+(_xlfn.NORM.INV(RAND(),Inputs!$D$39,Inputs!$C$39)))-'Year Schedule'!$K$30+'Year Schedule'!$L$30)</f>
        <v>#VALUE!</v>
      </c>
      <c r="AD487" s="0" t="e">
        <f aca="true">MAX(0,AC487*(1+(_xlfn.NORM.INV(RAND(),Inputs!$D$39,Inputs!$C$39)))-'Year Schedule'!$K$31+'Year Schedule'!$L$31)</f>
        <v>#VALUE!</v>
      </c>
      <c r="AE487" s="0" t="e">
        <f aca="true">MAX(0,AD487*(1+(_xlfn.NORM.INV(RAND(),Inputs!$D$39,Inputs!$C$39)))-'Year Schedule'!$K$32+'Year Schedule'!$L$32)</f>
        <v>#VALUE!</v>
      </c>
      <c r="AF487" s="0" t="e">
        <f aca="true">MAX(0,AE487*(1+(_xlfn.NORM.INV(RAND(),Inputs!$D$39,Inputs!$C$39)))-'Year Schedule'!$K$33+'Year Schedule'!$L$33)</f>
        <v>#VALUE!</v>
      </c>
      <c r="AG487" s="0" t="e">
        <f aca="true">MAX(0,AF487*(1+(_xlfn.NORM.INV(RAND(),Inputs!$D$39,Inputs!$C$39)))-'Year Schedule'!$K$34+'Year Schedule'!$L$34)</f>
        <v>#VALUE!</v>
      </c>
      <c r="AH487" s="0" t="e">
        <f aca="true">MAX(0,AG487*(1+(_xlfn.NORM.INV(RAND(),Inputs!$D$39,Inputs!$C$39)))-'Year Schedule'!$K$35+'Year Schedule'!$L$35)</f>
        <v>#VALUE!</v>
      </c>
      <c r="AI487" s="0" t="e">
        <f aca="true">MAX(0,AH487*(1+(_xlfn.NORM.INV(RAND(),Inputs!$D$39,Inputs!$C$39)))-'Year Schedule'!$K$36+'Year Schedule'!$L$36)</f>
        <v>#VALUE!</v>
      </c>
      <c r="AJ487" s="0" t="e">
        <f aca="true">MAX(0,AI487*(1+(_xlfn.NORM.INV(RAND(),Inputs!$D$39,Inputs!$C$39)))-'Year Schedule'!$K$37+'Year Schedule'!$L$37)</f>
        <v>#VALUE!</v>
      </c>
      <c r="AK487" s="0" t="e">
        <f aca="true">MAX(0,AJ487*(1+(_xlfn.NORM.INV(RAND(),Inputs!$D$39,Inputs!$C$39)))-'Year Schedule'!$K$38+'Year Schedule'!$L$38)</f>
        <v>#VALUE!</v>
      </c>
      <c r="AL487" s="0" t="e">
        <f aca="true">MAX(0,AK487*(1+(_xlfn.NORM.INV(RAND(),Inputs!$D$39,Inputs!$C$39)))-'Year Schedule'!$K$39+'Year Schedule'!$L$39)</f>
        <v>#VALUE!</v>
      </c>
      <c r="AM487" s="0" t="e">
        <f aca="true">MAX(0,AL487*(1+(_xlfn.NORM.INV(RAND(),Inputs!$D$39,Inputs!$C$39)))-'Year Schedule'!$K$40+'Year Schedule'!$L$40)</f>
        <v>#VALUE!</v>
      </c>
      <c r="AN487" s="0" t="e">
        <f aca="true">MAX(0,AM487*(1+(_xlfn.NORM.INV(RAND(),Inputs!$D$39,Inputs!$C$39)))-'Year Schedule'!$K$41+'Year Schedule'!$L$41)</f>
        <v>#VALUE!</v>
      </c>
      <c r="AO487" s="0" t="e">
        <f aca="true">MAX(0,AN487*(1+(_xlfn.NORM.INV(RAND(),Inputs!$D$39,Inputs!$C$39)))-'Year Schedule'!$K$42+'Year Schedule'!$L$42)</f>
        <v>#VALUE!</v>
      </c>
      <c r="AP487" s="0" t="e">
        <f aca="true">MAX(0,AO487*(1+(_xlfn.NORM.INV(RAND(),Inputs!$D$39,Inputs!$C$39)))-'Year Schedule'!$K$43+'Year Schedule'!$L$43)</f>
        <v>#VALUE!</v>
      </c>
      <c r="AQ487" s="0" t="e">
        <f aca="true">MAX(0,AP487*(1+(_xlfn.NORM.INV(RAND(),Inputs!$D$39,Inputs!$C$39)))-'Year Schedule'!$K$44+'Year Schedule'!$L$44)</f>
        <v>#VALUE!</v>
      </c>
      <c r="AR487" s="0" t="e">
        <f aca="true">MAX(0,AQ487*(1+(_xlfn.NORM.INV(RAND(),Inputs!$D$39,Inputs!$C$39)))-'Year Schedule'!$K$45+'Year Schedule'!$L$45)</f>
        <v>#VALUE!</v>
      </c>
      <c r="AS487" s="0" t="e">
        <f aca="true">MAX(0,AR487*(1+(_xlfn.NORM.INV(RAND(),Inputs!$D$39,Inputs!$C$39)))-'Year Schedule'!$K$46+'Year Schedule'!$L$46)</f>
        <v>#VALUE!</v>
      </c>
      <c r="AT487" s="0" t="e">
        <f aca="true">MAX(0,AS487*(1+(_xlfn.NORM.INV(RAND(),Inputs!$D$39,Inputs!$C$39)))-'Year Schedule'!$K$47+'Year Schedule'!$L$47)</f>
        <v>#VALUE!</v>
      </c>
      <c r="AU487" s="0" t="e">
        <f aca="true">MAX(0,AT487*(1+(_xlfn.NORM.INV(RAND(),Inputs!$D$39,Inputs!$C$39)))-'Year Schedule'!$K$48+'Year Schedule'!$L$48)</f>
        <v>#VALUE!</v>
      </c>
      <c r="AV487" s="0" t="e">
        <f aca="true">MAX(0,AU487*(1+(_xlfn.NORM.INV(RAND(),Inputs!$D$39,Inputs!$C$39)))-'Year Schedule'!$K$49+'Year Schedule'!$L$49)</f>
        <v>#VALUE!</v>
      </c>
      <c r="AW487" s="0" t="e">
        <f aca="true">MAX(0,AV487*(1+(_xlfn.NORM.INV(RAND(),Inputs!$D$39,Inputs!$C$39)))-'Year Schedule'!$K$50+'Year Schedule'!$L$50)</f>
        <v>#VALUE!</v>
      </c>
      <c r="AX487" s="0" t="e">
        <f aca="true">MAX(0,AW487*(1+(_xlfn.NORM.INV(RAND(),Inputs!$D$39,Inputs!$C$39)))-'Year Schedule'!$K$51+'Year Schedule'!$L$51)</f>
        <v>#VALUE!</v>
      </c>
      <c r="AY487" s="0" t="e">
        <f aca="true">MAX(0,AX487*(1+(_xlfn.NORM.INV(RAND(),Inputs!$D$39,Inputs!$C$39)))-'Year Schedule'!$K$52+'Year Schedule'!$L$52)</f>
        <v>#VALUE!</v>
      </c>
      <c r="AZ487" s="0" t="e">
        <f aca="true">MAX(0,AY487*(1+(_xlfn.NORM.INV(RAND(),Inputs!$D$39,Inputs!$C$39)))-'Year Schedule'!$K$53+'Year Schedule'!$L$53)</f>
        <v>#VALUE!</v>
      </c>
      <c r="BA487" s="0" t="e">
        <f aca="false">INDEX(C487:AZ487,1,Inputs!$C$6)</f>
        <v>#VALUE!</v>
      </c>
      <c r="BB487" s="0" t="n">
        <f aca="false">IFERROR(EXP(SUMPRODUCT(LN((C487:INDEX(C487:AZ487,1,Inputs!$C$6)+$C$1004:INDEX($C$1004:$AZ$1004,1,Inputs!$C$6))/B487:INDEX(B487:AY487,1,Inputs!$C$6)))/Inputs!$C$6)-1,-1)</f>
        <v>-1</v>
      </c>
    </row>
    <row r="488" customFormat="false" ht="15" hidden="false" customHeight="true" outlineLevel="0" collapsed="false">
      <c r="A488" s="0" t="n">
        <v>486</v>
      </c>
      <c r="B488" s="177" t="n">
        <f aca="false">Inputs!$C$38</f>
        <v>0</v>
      </c>
      <c r="C488" s="0" t="e">
        <f aca="true">MAX(0,B488*(1+(_xlfn.NORM.INV(RAND(),Inputs!$D$39,Inputs!$C$39)))-'Year Schedule'!$K$4+'Year Schedule'!$L$4)</f>
        <v>#VALUE!</v>
      </c>
      <c r="D488" s="0" t="e">
        <f aca="true">MAX(0,C488*(1+(_xlfn.NORM.INV(RAND(),Inputs!$D$39,Inputs!$C$39)))-'Year Schedule'!$K$5+'Year Schedule'!$L$5)</f>
        <v>#VALUE!</v>
      </c>
      <c r="E488" s="0" t="e">
        <f aca="true">MAX(0,D488*(1+(_xlfn.NORM.INV(RAND(),Inputs!$D$39,Inputs!$C$39)))-'Year Schedule'!$K$6+'Year Schedule'!$L$6)</f>
        <v>#VALUE!</v>
      </c>
      <c r="F488" s="0" t="e">
        <f aca="true">MAX(0,E488*(1+(_xlfn.NORM.INV(RAND(),Inputs!$D$39,Inputs!$C$39)))-'Year Schedule'!$K$7+'Year Schedule'!$L$7)</f>
        <v>#VALUE!</v>
      </c>
      <c r="G488" s="0" t="e">
        <f aca="true">MAX(0,F488*(1+(_xlfn.NORM.INV(RAND(),Inputs!$D$39,Inputs!$C$39)))-'Year Schedule'!$K$8+'Year Schedule'!$L$8)</f>
        <v>#VALUE!</v>
      </c>
      <c r="H488" s="0" t="e">
        <f aca="true">MAX(0,G488*(1+(_xlfn.NORM.INV(RAND(),Inputs!$D$39,Inputs!$C$39)))-'Year Schedule'!$K$9+'Year Schedule'!$L$9)</f>
        <v>#VALUE!</v>
      </c>
      <c r="I488" s="0" t="e">
        <f aca="true">MAX(0,H488*(1+(_xlfn.NORM.INV(RAND(),Inputs!$D$39,Inputs!$C$39)))-'Year Schedule'!$K$10+'Year Schedule'!$L$10)</f>
        <v>#VALUE!</v>
      </c>
      <c r="J488" s="0" t="e">
        <f aca="true">MAX(0,I488*(1+(_xlfn.NORM.INV(RAND(),Inputs!$D$39,Inputs!$C$39)))-'Year Schedule'!$K$11+'Year Schedule'!$L$11)</f>
        <v>#VALUE!</v>
      </c>
      <c r="K488" s="0" t="e">
        <f aca="true">MAX(0,J488*(1+(_xlfn.NORM.INV(RAND(),Inputs!$D$39,Inputs!$C$39)))-'Year Schedule'!$K$12+'Year Schedule'!$L$12)</f>
        <v>#VALUE!</v>
      </c>
      <c r="L488" s="0" t="e">
        <f aca="true">MAX(0,K488*(1+(_xlfn.NORM.INV(RAND(),Inputs!$D$39,Inputs!$C$39)))-'Year Schedule'!$K$13+'Year Schedule'!$L$13)</f>
        <v>#VALUE!</v>
      </c>
      <c r="M488" s="0" t="e">
        <f aca="true">MAX(0,L488*(1+(_xlfn.NORM.INV(RAND(),Inputs!$D$39,Inputs!$C$39)))-'Year Schedule'!$K$14+'Year Schedule'!$L$14)</f>
        <v>#VALUE!</v>
      </c>
      <c r="N488" s="0" t="e">
        <f aca="true">MAX(0,M488*(1+(_xlfn.NORM.INV(RAND(),Inputs!$D$39,Inputs!$C$39)))-'Year Schedule'!$K$15+'Year Schedule'!$L$15)</f>
        <v>#VALUE!</v>
      </c>
      <c r="O488" s="0" t="e">
        <f aca="true">MAX(0,N488*(1+(_xlfn.NORM.INV(RAND(),Inputs!$D$39,Inputs!$C$39)))-'Year Schedule'!$K$16+'Year Schedule'!$L$16)</f>
        <v>#VALUE!</v>
      </c>
      <c r="P488" s="0" t="e">
        <f aca="true">MAX(0,O488*(1+(_xlfn.NORM.INV(RAND(),Inputs!$D$39,Inputs!$C$39)))-'Year Schedule'!$K$17+'Year Schedule'!$L$17)</f>
        <v>#VALUE!</v>
      </c>
      <c r="Q488" s="0" t="e">
        <f aca="true">MAX(0,P488*(1+(_xlfn.NORM.INV(RAND(),Inputs!$D$39,Inputs!$C$39)))-'Year Schedule'!$K$18+'Year Schedule'!$L$18)</f>
        <v>#VALUE!</v>
      </c>
      <c r="R488" s="0" t="e">
        <f aca="true">MAX(0,Q488*(1+(_xlfn.NORM.INV(RAND(),Inputs!$D$39,Inputs!$C$39)))-'Year Schedule'!$K$19+'Year Schedule'!$L$19)</f>
        <v>#VALUE!</v>
      </c>
      <c r="S488" s="0" t="e">
        <f aca="true">MAX(0,R488*(1+(_xlfn.NORM.INV(RAND(),Inputs!$D$39,Inputs!$C$39)))-'Year Schedule'!$K$20+'Year Schedule'!$L$20)</f>
        <v>#VALUE!</v>
      </c>
      <c r="T488" s="0" t="e">
        <f aca="true">MAX(0,S488*(1+(_xlfn.NORM.INV(RAND(),Inputs!$D$39,Inputs!$C$39)))-'Year Schedule'!$K$21+'Year Schedule'!$L$21)</f>
        <v>#VALUE!</v>
      </c>
      <c r="U488" s="0" t="e">
        <f aca="true">MAX(0,T488*(1+(_xlfn.NORM.INV(RAND(),Inputs!$D$39,Inputs!$C$39)))-'Year Schedule'!$K$22+'Year Schedule'!$L$22)</f>
        <v>#VALUE!</v>
      </c>
      <c r="V488" s="0" t="e">
        <f aca="true">MAX(0,U488*(1+(_xlfn.NORM.INV(RAND(),Inputs!$D$39,Inputs!$C$39)))-'Year Schedule'!$K$23+'Year Schedule'!$L$23)</f>
        <v>#VALUE!</v>
      </c>
      <c r="W488" s="0" t="e">
        <f aca="true">MAX(0,V488*(1+(_xlfn.NORM.INV(RAND(),Inputs!$D$39,Inputs!$C$39)))-'Year Schedule'!$K$24+'Year Schedule'!$L$24)</f>
        <v>#VALUE!</v>
      </c>
      <c r="X488" s="0" t="e">
        <f aca="true">MAX(0,W488*(1+(_xlfn.NORM.INV(RAND(),Inputs!$D$39,Inputs!$C$39)))-'Year Schedule'!$K$25+'Year Schedule'!$L$25)</f>
        <v>#VALUE!</v>
      </c>
      <c r="Y488" s="0" t="e">
        <f aca="true">MAX(0,X488*(1+(_xlfn.NORM.INV(RAND(),Inputs!$D$39,Inputs!$C$39)))-'Year Schedule'!$K$26+'Year Schedule'!$L$26)</f>
        <v>#VALUE!</v>
      </c>
      <c r="Z488" s="0" t="e">
        <f aca="true">MAX(0,Y488*(1+(_xlfn.NORM.INV(RAND(),Inputs!$D$39,Inputs!$C$39)))-'Year Schedule'!$K$27+'Year Schedule'!$L$27)</f>
        <v>#VALUE!</v>
      </c>
      <c r="AA488" s="0" t="e">
        <f aca="true">MAX(0,Z488*(1+(_xlfn.NORM.INV(RAND(),Inputs!$D$39,Inputs!$C$39)))-'Year Schedule'!$K$28+'Year Schedule'!$L$28)</f>
        <v>#VALUE!</v>
      </c>
      <c r="AB488" s="0" t="e">
        <f aca="true">MAX(0,AA488*(1+(_xlfn.NORM.INV(RAND(),Inputs!$D$39,Inputs!$C$39)))-'Year Schedule'!$K$29+'Year Schedule'!$L$29)</f>
        <v>#VALUE!</v>
      </c>
      <c r="AC488" s="0" t="e">
        <f aca="true">MAX(0,AB488*(1+(_xlfn.NORM.INV(RAND(),Inputs!$D$39,Inputs!$C$39)))-'Year Schedule'!$K$30+'Year Schedule'!$L$30)</f>
        <v>#VALUE!</v>
      </c>
      <c r="AD488" s="0" t="e">
        <f aca="true">MAX(0,AC488*(1+(_xlfn.NORM.INV(RAND(),Inputs!$D$39,Inputs!$C$39)))-'Year Schedule'!$K$31+'Year Schedule'!$L$31)</f>
        <v>#VALUE!</v>
      </c>
      <c r="AE488" s="0" t="e">
        <f aca="true">MAX(0,AD488*(1+(_xlfn.NORM.INV(RAND(),Inputs!$D$39,Inputs!$C$39)))-'Year Schedule'!$K$32+'Year Schedule'!$L$32)</f>
        <v>#VALUE!</v>
      </c>
      <c r="AF488" s="0" t="e">
        <f aca="true">MAX(0,AE488*(1+(_xlfn.NORM.INV(RAND(),Inputs!$D$39,Inputs!$C$39)))-'Year Schedule'!$K$33+'Year Schedule'!$L$33)</f>
        <v>#VALUE!</v>
      </c>
      <c r="AG488" s="0" t="e">
        <f aca="true">MAX(0,AF488*(1+(_xlfn.NORM.INV(RAND(),Inputs!$D$39,Inputs!$C$39)))-'Year Schedule'!$K$34+'Year Schedule'!$L$34)</f>
        <v>#VALUE!</v>
      </c>
      <c r="AH488" s="0" t="e">
        <f aca="true">MAX(0,AG488*(1+(_xlfn.NORM.INV(RAND(),Inputs!$D$39,Inputs!$C$39)))-'Year Schedule'!$K$35+'Year Schedule'!$L$35)</f>
        <v>#VALUE!</v>
      </c>
      <c r="AI488" s="0" t="e">
        <f aca="true">MAX(0,AH488*(1+(_xlfn.NORM.INV(RAND(),Inputs!$D$39,Inputs!$C$39)))-'Year Schedule'!$K$36+'Year Schedule'!$L$36)</f>
        <v>#VALUE!</v>
      </c>
      <c r="AJ488" s="0" t="e">
        <f aca="true">MAX(0,AI488*(1+(_xlfn.NORM.INV(RAND(),Inputs!$D$39,Inputs!$C$39)))-'Year Schedule'!$K$37+'Year Schedule'!$L$37)</f>
        <v>#VALUE!</v>
      </c>
      <c r="AK488" s="0" t="e">
        <f aca="true">MAX(0,AJ488*(1+(_xlfn.NORM.INV(RAND(),Inputs!$D$39,Inputs!$C$39)))-'Year Schedule'!$K$38+'Year Schedule'!$L$38)</f>
        <v>#VALUE!</v>
      </c>
      <c r="AL488" s="0" t="e">
        <f aca="true">MAX(0,AK488*(1+(_xlfn.NORM.INV(RAND(),Inputs!$D$39,Inputs!$C$39)))-'Year Schedule'!$K$39+'Year Schedule'!$L$39)</f>
        <v>#VALUE!</v>
      </c>
      <c r="AM488" s="0" t="e">
        <f aca="true">MAX(0,AL488*(1+(_xlfn.NORM.INV(RAND(),Inputs!$D$39,Inputs!$C$39)))-'Year Schedule'!$K$40+'Year Schedule'!$L$40)</f>
        <v>#VALUE!</v>
      </c>
      <c r="AN488" s="0" t="e">
        <f aca="true">MAX(0,AM488*(1+(_xlfn.NORM.INV(RAND(),Inputs!$D$39,Inputs!$C$39)))-'Year Schedule'!$K$41+'Year Schedule'!$L$41)</f>
        <v>#VALUE!</v>
      </c>
      <c r="AO488" s="0" t="e">
        <f aca="true">MAX(0,AN488*(1+(_xlfn.NORM.INV(RAND(),Inputs!$D$39,Inputs!$C$39)))-'Year Schedule'!$K$42+'Year Schedule'!$L$42)</f>
        <v>#VALUE!</v>
      </c>
      <c r="AP488" s="0" t="e">
        <f aca="true">MAX(0,AO488*(1+(_xlfn.NORM.INV(RAND(),Inputs!$D$39,Inputs!$C$39)))-'Year Schedule'!$K$43+'Year Schedule'!$L$43)</f>
        <v>#VALUE!</v>
      </c>
      <c r="AQ488" s="0" t="e">
        <f aca="true">MAX(0,AP488*(1+(_xlfn.NORM.INV(RAND(),Inputs!$D$39,Inputs!$C$39)))-'Year Schedule'!$K$44+'Year Schedule'!$L$44)</f>
        <v>#VALUE!</v>
      </c>
      <c r="AR488" s="0" t="e">
        <f aca="true">MAX(0,AQ488*(1+(_xlfn.NORM.INV(RAND(),Inputs!$D$39,Inputs!$C$39)))-'Year Schedule'!$K$45+'Year Schedule'!$L$45)</f>
        <v>#VALUE!</v>
      </c>
      <c r="AS488" s="0" t="e">
        <f aca="true">MAX(0,AR488*(1+(_xlfn.NORM.INV(RAND(),Inputs!$D$39,Inputs!$C$39)))-'Year Schedule'!$K$46+'Year Schedule'!$L$46)</f>
        <v>#VALUE!</v>
      </c>
      <c r="AT488" s="0" t="e">
        <f aca="true">MAX(0,AS488*(1+(_xlfn.NORM.INV(RAND(),Inputs!$D$39,Inputs!$C$39)))-'Year Schedule'!$K$47+'Year Schedule'!$L$47)</f>
        <v>#VALUE!</v>
      </c>
      <c r="AU488" s="0" t="e">
        <f aca="true">MAX(0,AT488*(1+(_xlfn.NORM.INV(RAND(),Inputs!$D$39,Inputs!$C$39)))-'Year Schedule'!$K$48+'Year Schedule'!$L$48)</f>
        <v>#VALUE!</v>
      </c>
      <c r="AV488" s="0" t="e">
        <f aca="true">MAX(0,AU488*(1+(_xlfn.NORM.INV(RAND(),Inputs!$D$39,Inputs!$C$39)))-'Year Schedule'!$K$49+'Year Schedule'!$L$49)</f>
        <v>#VALUE!</v>
      </c>
      <c r="AW488" s="0" t="e">
        <f aca="true">MAX(0,AV488*(1+(_xlfn.NORM.INV(RAND(),Inputs!$D$39,Inputs!$C$39)))-'Year Schedule'!$K$50+'Year Schedule'!$L$50)</f>
        <v>#VALUE!</v>
      </c>
      <c r="AX488" s="0" t="e">
        <f aca="true">MAX(0,AW488*(1+(_xlfn.NORM.INV(RAND(),Inputs!$D$39,Inputs!$C$39)))-'Year Schedule'!$K$51+'Year Schedule'!$L$51)</f>
        <v>#VALUE!</v>
      </c>
      <c r="AY488" s="0" t="e">
        <f aca="true">MAX(0,AX488*(1+(_xlfn.NORM.INV(RAND(),Inputs!$D$39,Inputs!$C$39)))-'Year Schedule'!$K$52+'Year Schedule'!$L$52)</f>
        <v>#VALUE!</v>
      </c>
      <c r="AZ488" s="0" t="e">
        <f aca="true">MAX(0,AY488*(1+(_xlfn.NORM.INV(RAND(),Inputs!$D$39,Inputs!$C$39)))-'Year Schedule'!$K$53+'Year Schedule'!$L$53)</f>
        <v>#VALUE!</v>
      </c>
      <c r="BA488" s="0" t="e">
        <f aca="false">INDEX(C488:AZ488,1,Inputs!$C$6)</f>
        <v>#VALUE!</v>
      </c>
      <c r="BB488" s="0" t="n">
        <f aca="false">IFERROR(EXP(SUMPRODUCT(LN((C488:INDEX(C488:AZ488,1,Inputs!$C$6)+$C$1004:INDEX($C$1004:$AZ$1004,1,Inputs!$C$6))/B488:INDEX(B488:AY488,1,Inputs!$C$6)))/Inputs!$C$6)-1,-1)</f>
        <v>-1</v>
      </c>
    </row>
    <row r="489" customFormat="false" ht="15" hidden="false" customHeight="true" outlineLevel="0" collapsed="false">
      <c r="A489" s="0" t="n">
        <v>487</v>
      </c>
      <c r="B489" s="177" t="n">
        <f aca="false">Inputs!$C$38</f>
        <v>0</v>
      </c>
      <c r="C489" s="0" t="e">
        <f aca="true">MAX(0,B489*(1+(_xlfn.NORM.INV(RAND(),Inputs!$D$39,Inputs!$C$39)))-'Year Schedule'!$K$4+'Year Schedule'!$L$4)</f>
        <v>#VALUE!</v>
      </c>
      <c r="D489" s="0" t="e">
        <f aca="true">MAX(0,C489*(1+(_xlfn.NORM.INV(RAND(),Inputs!$D$39,Inputs!$C$39)))-'Year Schedule'!$K$5+'Year Schedule'!$L$5)</f>
        <v>#VALUE!</v>
      </c>
      <c r="E489" s="0" t="e">
        <f aca="true">MAX(0,D489*(1+(_xlfn.NORM.INV(RAND(),Inputs!$D$39,Inputs!$C$39)))-'Year Schedule'!$K$6+'Year Schedule'!$L$6)</f>
        <v>#VALUE!</v>
      </c>
      <c r="F489" s="0" t="e">
        <f aca="true">MAX(0,E489*(1+(_xlfn.NORM.INV(RAND(),Inputs!$D$39,Inputs!$C$39)))-'Year Schedule'!$K$7+'Year Schedule'!$L$7)</f>
        <v>#VALUE!</v>
      </c>
      <c r="G489" s="0" t="e">
        <f aca="true">MAX(0,F489*(1+(_xlfn.NORM.INV(RAND(),Inputs!$D$39,Inputs!$C$39)))-'Year Schedule'!$K$8+'Year Schedule'!$L$8)</f>
        <v>#VALUE!</v>
      </c>
      <c r="H489" s="0" t="e">
        <f aca="true">MAX(0,G489*(1+(_xlfn.NORM.INV(RAND(),Inputs!$D$39,Inputs!$C$39)))-'Year Schedule'!$K$9+'Year Schedule'!$L$9)</f>
        <v>#VALUE!</v>
      </c>
      <c r="I489" s="0" t="e">
        <f aca="true">MAX(0,H489*(1+(_xlfn.NORM.INV(RAND(),Inputs!$D$39,Inputs!$C$39)))-'Year Schedule'!$K$10+'Year Schedule'!$L$10)</f>
        <v>#VALUE!</v>
      </c>
      <c r="J489" s="0" t="e">
        <f aca="true">MAX(0,I489*(1+(_xlfn.NORM.INV(RAND(),Inputs!$D$39,Inputs!$C$39)))-'Year Schedule'!$K$11+'Year Schedule'!$L$11)</f>
        <v>#VALUE!</v>
      </c>
      <c r="K489" s="0" t="e">
        <f aca="true">MAX(0,J489*(1+(_xlfn.NORM.INV(RAND(),Inputs!$D$39,Inputs!$C$39)))-'Year Schedule'!$K$12+'Year Schedule'!$L$12)</f>
        <v>#VALUE!</v>
      </c>
      <c r="L489" s="0" t="e">
        <f aca="true">MAX(0,K489*(1+(_xlfn.NORM.INV(RAND(),Inputs!$D$39,Inputs!$C$39)))-'Year Schedule'!$K$13+'Year Schedule'!$L$13)</f>
        <v>#VALUE!</v>
      </c>
      <c r="M489" s="0" t="e">
        <f aca="true">MAX(0,L489*(1+(_xlfn.NORM.INV(RAND(),Inputs!$D$39,Inputs!$C$39)))-'Year Schedule'!$K$14+'Year Schedule'!$L$14)</f>
        <v>#VALUE!</v>
      </c>
      <c r="N489" s="0" t="e">
        <f aca="true">MAX(0,M489*(1+(_xlfn.NORM.INV(RAND(),Inputs!$D$39,Inputs!$C$39)))-'Year Schedule'!$K$15+'Year Schedule'!$L$15)</f>
        <v>#VALUE!</v>
      </c>
      <c r="O489" s="0" t="e">
        <f aca="true">MAX(0,N489*(1+(_xlfn.NORM.INV(RAND(),Inputs!$D$39,Inputs!$C$39)))-'Year Schedule'!$K$16+'Year Schedule'!$L$16)</f>
        <v>#VALUE!</v>
      </c>
      <c r="P489" s="0" t="e">
        <f aca="true">MAX(0,O489*(1+(_xlfn.NORM.INV(RAND(),Inputs!$D$39,Inputs!$C$39)))-'Year Schedule'!$K$17+'Year Schedule'!$L$17)</f>
        <v>#VALUE!</v>
      </c>
      <c r="Q489" s="0" t="e">
        <f aca="true">MAX(0,P489*(1+(_xlfn.NORM.INV(RAND(),Inputs!$D$39,Inputs!$C$39)))-'Year Schedule'!$K$18+'Year Schedule'!$L$18)</f>
        <v>#VALUE!</v>
      </c>
      <c r="R489" s="0" t="e">
        <f aca="true">MAX(0,Q489*(1+(_xlfn.NORM.INV(RAND(),Inputs!$D$39,Inputs!$C$39)))-'Year Schedule'!$K$19+'Year Schedule'!$L$19)</f>
        <v>#VALUE!</v>
      </c>
      <c r="S489" s="0" t="e">
        <f aca="true">MAX(0,R489*(1+(_xlfn.NORM.INV(RAND(),Inputs!$D$39,Inputs!$C$39)))-'Year Schedule'!$K$20+'Year Schedule'!$L$20)</f>
        <v>#VALUE!</v>
      </c>
      <c r="T489" s="0" t="e">
        <f aca="true">MAX(0,S489*(1+(_xlfn.NORM.INV(RAND(),Inputs!$D$39,Inputs!$C$39)))-'Year Schedule'!$K$21+'Year Schedule'!$L$21)</f>
        <v>#VALUE!</v>
      </c>
      <c r="U489" s="0" t="e">
        <f aca="true">MAX(0,T489*(1+(_xlfn.NORM.INV(RAND(),Inputs!$D$39,Inputs!$C$39)))-'Year Schedule'!$K$22+'Year Schedule'!$L$22)</f>
        <v>#VALUE!</v>
      </c>
      <c r="V489" s="0" t="e">
        <f aca="true">MAX(0,U489*(1+(_xlfn.NORM.INV(RAND(),Inputs!$D$39,Inputs!$C$39)))-'Year Schedule'!$K$23+'Year Schedule'!$L$23)</f>
        <v>#VALUE!</v>
      </c>
      <c r="W489" s="0" t="e">
        <f aca="true">MAX(0,V489*(1+(_xlfn.NORM.INV(RAND(),Inputs!$D$39,Inputs!$C$39)))-'Year Schedule'!$K$24+'Year Schedule'!$L$24)</f>
        <v>#VALUE!</v>
      </c>
      <c r="X489" s="0" t="e">
        <f aca="true">MAX(0,W489*(1+(_xlfn.NORM.INV(RAND(),Inputs!$D$39,Inputs!$C$39)))-'Year Schedule'!$K$25+'Year Schedule'!$L$25)</f>
        <v>#VALUE!</v>
      </c>
      <c r="Y489" s="0" t="e">
        <f aca="true">MAX(0,X489*(1+(_xlfn.NORM.INV(RAND(),Inputs!$D$39,Inputs!$C$39)))-'Year Schedule'!$K$26+'Year Schedule'!$L$26)</f>
        <v>#VALUE!</v>
      </c>
      <c r="Z489" s="0" t="e">
        <f aca="true">MAX(0,Y489*(1+(_xlfn.NORM.INV(RAND(),Inputs!$D$39,Inputs!$C$39)))-'Year Schedule'!$K$27+'Year Schedule'!$L$27)</f>
        <v>#VALUE!</v>
      </c>
      <c r="AA489" s="0" t="e">
        <f aca="true">MAX(0,Z489*(1+(_xlfn.NORM.INV(RAND(),Inputs!$D$39,Inputs!$C$39)))-'Year Schedule'!$K$28+'Year Schedule'!$L$28)</f>
        <v>#VALUE!</v>
      </c>
      <c r="AB489" s="0" t="e">
        <f aca="true">MAX(0,AA489*(1+(_xlfn.NORM.INV(RAND(),Inputs!$D$39,Inputs!$C$39)))-'Year Schedule'!$K$29+'Year Schedule'!$L$29)</f>
        <v>#VALUE!</v>
      </c>
      <c r="AC489" s="0" t="e">
        <f aca="true">MAX(0,AB489*(1+(_xlfn.NORM.INV(RAND(),Inputs!$D$39,Inputs!$C$39)))-'Year Schedule'!$K$30+'Year Schedule'!$L$30)</f>
        <v>#VALUE!</v>
      </c>
      <c r="AD489" s="0" t="e">
        <f aca="true">MAX(0,AC489*(1+(_xlfn.NORM.INV(RAND(),Inputs!$D$39,Inputs!$C$39)))-'Year Schedule'!$K$31+'Year Schedule'!$L$31)</f>
        <v>#VALUE!</v>
      </c>
      <c r="AE489" s="0" t="e">
        <f aca="true">MAX(0,AD489*(1+(_xlfn.NORM.INV(RAND(),Inputs!$D$39,Inputs!$C$39)))-'Year Schedule'!$K$32+'Year Schedule'!$L$32)</f>
        <v>#VALUE!</v>
      </c>
      <c r="AF489" s="0" t="e">
        <f aca="true">MAX(0,AE489*(1+(_xlfn.NORM.INV(RAND(),Inputs!$D$39,Inputs!$C$39)))-'Year Schedule'!$K$33+'Year Schedule'!$L$33)</f>
        <v>#VALUE!</v>
      </c>
      <c r="AG489" s="0" t="e">
        <f aca="true">MAX(0,AF489*(1+(_xlfn.NORM.INV(RAND(),Inputs!$D$39,Inputs!$C$39)))-'Year Schedule'!$K$34+'Year Schedule'!$L$34)</f>
        <v>#VALUE!</v>
      </c>
      <c r="AH489" s="0" t="e">
        <f aca="true">MAX(0,AG489*(1+(_xlfn.NORM.INV(RAND(),Inputs!$D$39,Inputs!$C$39)))-'Year Schedule'!$K$35+'Year Schedule'!$L$35)</f>
        <v>#VALUE!</v>
      </c>
      <c r="AI489" s="0" t="e">
        <f aca="true">MAX(0,AH489*(1+(_xlfn.NORM.INV(RAND(),Inputs!$D$39,Inputs!$C$39)))-'Year Schedule'!$K$36+'Year Schedule'!$L$36)</f>
        <v>#VALUE!</v>
      </c>
      <c r="AJ489" s="0" t="e">
        <f aca="true">MAX(0,AI489*(1+(_xlfn.NORM.INV(RAND(),Inputs!$D$39,Inputs!$C$39)))-'Year Schedule'!$K$37+'Year Schedule'!$L$37)</f>
        <v>#VALUE!</v>
      </c>
      <c r="AK489" s="0" t="e">
        <f aca="true">MAX(0,AJ489*(1+(_xlfn.NORM.INV(RAND(),Inputs!$D$39,Inputs!$C$39)))-'Year Schedule'!$K$38+'Year Schedule'!$L$38)</f>
        <v>#VALUE!</v>
      </c>
      <c r="AL489" s="0" t="e">
        <f aca="true">MAX(0,AK489*(1+(_xlfn.NORM.INV(RAND(),Inputs!$D$39,Inputs!$C$39)))-'Year Schedule'!$K$39+'Year Schedule'!$L$39)</f>
        <v>#VALUE!</v>
      </c>
      <c r="AM489" s="0" t="e">
        <f aca="true">MAX(0,AL489*(1+(_xlfn.NORM.INV(RAND(),Inputs!$D$39,Inputs!$C$39)))-'Year Schedule'!$K$40+'Year Schedule'!$L$40)</f>
        <v>#VALUE!</v>
      </c>
      <c r="AN489" s="0" t="e">
        <f aca="true">MAX(0,AM489*(1+(_xlfn.NORM.INV(RAND(),Inputs!$D$39,Inputs!$C$39)))-'Year Schedule'!$K$41+'Year Schedule'!$L$41)</f>
        <v>#VALUE!</v>
      </c>
      <c r="AO489" s="0" t="e">
        <f aca="true">MAX(0,AN489*(1+(_xlfn.NORM.INV(RAND(),Inputs!$D$39,Inputs!$C$39)))-'Year Schedule'!$K$42+'Year Schedule'!$L$42)</f>
        <v>#VALUE!</v>
      </c>
      <c r="AP489" s="0" t="e">
        <f aca="true">MAX(0,AO489*(1+(_xlfn.NORM.INV(RAND(),Inputs!$D$39,Inputs!$C$39)))-'Year Schedule'!$K$43+'Year Schedule'!$L$43)</f>
        <v>#VALUE!</v>
      </c>
      <c r="AQ489" s="0" t="e">
        <f aca="true">MAX(0,AP489*(1+(_xlfn.NORM.INV(RAND(),Inputs!$D$39,Inputs!$C$39)))-'Year Schedule'!$K$44+'Year Schedule'!$L$44)</f>
        <v>#VALUE!</v>
      </c>
      <c r="AR489" s="0" t="e">
        <f aca="true">MAX(0,AQ489*(1+(_xlfn.NORM.INV(RAND(),Inputs!$D$39,Inputs!$C$39)))-'Year Schedule'!$K$45+'Year Schedule'!$L$45)</f>
        <v>#VALUE!</v>
      </c>
      <c r="AS489" s="0" t="e">
        <f aca="true">MAX(0,AR489*(1+(_xlfn.NORM.INV(RAND(),Inputs!$D$39,Inputs!$C$39)))-'Year Schedule'!$K$46+'Year Schedule'!$L$46)</f>
        <v>#VALUE!</v>
      </c>
      <c r="AT489" s="0" t="e">
        <f aca="true">MAX(0,AS489*(1+(_xlfn.NORM.INV(RAND(),Inputs!$D$39,Inputs!$C$39)))-'Year Schedule'!$K$47+'Year Schedule'!$L$47)</f>
        <v>#VALUE!</v>
      </c>
      <c r="AU489" s="0" t="e">
        <f aca="true">MAX(0,AT489*(1+(_xlfn.NORM.INV(RAND(),Inputs!$D$39,Inputs!$C$39)))-'Year Schedule'!$K$48+'Year Schedule'!$L$48)</f>
        <v>#VALUE!</v>
      </c>
      <c r="AV489" s="0" t="e">
        <f aca="true">MAX(0,AU489*(1+(_xlfn.NORM.INV(RAND(),Inputs!$D$39,Inputs!$C$39)))-'Year Schedule'!$K$49+'Year Schedule'!$L$49)</f>
        <v>#VALUE!</v>
      </c>
      <c r="AW489" s="0" t="e">
        <f aca="true">MAX(0,AV489*(1+(_xlfn.NORM.INV(RAND(),Inputs!$D$39,Inputs!$C$39)))-'Year Schedule'!$K$50+'Year Schedule'!$L$50)</f>
        <v>#VALUE!</v>
      </c>
      <c r="AX489" s="0" t="e">
        <f aca="true">MAX(0,AW489*(1+(_xlfn.NORM.INV(RAND(),Inputs!$D$39,Inputs!$C$39)))-'Year Schedule'!$K$51+'Year Schedule'!$L$51)</f>
        <v>#VALUE!</v>
      </c>
      <c r="AY489" s="0" t="e">
        <f aca="true">MAX(0,AX489*(1+(_xlfn.NORM.INV(RAND(),Inputs!$D$39,Inputs!$C$39)))-'Year Schedule'!$K$52+'Year Schedule'!$L$52)</f>
        <v>#VALUE!</v>
      </c>
      <c r="AZ489" s="0" t="e">
        <f aca="true">MAX(0,AY489*(1+(_xlfn.NORM.INV(RAND(),Inputs!$D$39,Inputs!$C$39)))-'Year Schedule'!$K$53+'Year Schedule'!$L$53)</f>
        <v>#VALUE!</v>
      </c>
      <c r="BA489" s="0" t="e">
        <f aca="false">INDEX(C489:AZ489,1,Inputs!$C$6)</f>
        <v>#VALUE!</v>
      </c>
      <c r="BB489" s="0" t="n">
        <f aca="false">IFERROR(EXP(SUMPRODUCT(LN((C489:INDEX(C489:AZ489,1,Inputs!$C$6)+$C$1004:INDEX($C$1004:$AZ$1004,1,Inputs!$C$6))/B489:INDEX(B489:AY489,1,Inputs!$C$6)))/Inputs!$C$6)-1,-1)</f>
        <v>-1</v>
      </c>
    </row>
    <row r="490" customFormat="false" ht="15" hidden="false" customHeight="true" outlineLevel="0" collapsed="false">
      <c r="A490" s="0" t="n">
        <v>488</v>
      </c>
      <c r="B490" s="177" t="n">
        <f aca="false">Inputs!$C$38</f>
        <v>0</v>
      </c>
      <c r="C490" s="0" t="e">
        <f aca="true">MAX(0,B490*(1+(_xlfn.NORM.INV(RAND(),Inputs!$D$39,Inputs!$C$39)))-'Year Schedule'!$K$4+'Year Schedule'!$L$4)</f>
        <v>#VALUE!</v>
      </c>
      <c r="D490" s="0" t="e">
        <f aca="true">MAX(0,C490*(1+(_xlfn.NORM.INV(RAND(),Inputs!$D$39,Inputs!$C$39)))-'Year Schedule'!$K$5+'Year Schedule'!$L$5)</f>
        <v>#VALUE!</v>
      </c>
      <c r="E490" s="0" t="e">
        <f aca="true">MAX(0,D490*(1+(_xlfn.NORM.INV(RAND(),Inputs!$D$39,Inputs!$C$39)))-'Year Schedule'!$K$6+'Year Schedule'!$L$6)</f>
        <v>#VALUE!</v>
      </c>
      <c r="F490" s="0" t="e">
        <f aca="true">MAX(0,E490*(1+(_xlfn.NORM.INV(RAND(),Inputs!$D$39,Inputs!$C$39)))-'Year Schedule'!$K$7+'Year Schedule'!$L$7)</f>
        <v>#VALUE!</v>
      </c>
      <c r="G490" s="0" t="e">
        <f aca="true">MAX(0,F490*(1+(_xlfn.NORM.INV(RAND(),Inputs!$D$39,Inputs!$C$39)))-'Year Schedule'!$K$8+'Year Schedule'!$L$8)</f>
        <v>#VALUE!</v>
      </c>
      <c r="H490" s="0" t="e">
        <f aca="true">MAX(0,G490*(1+(_xlfn.NORM.INV(RAND(),Inputs!$D$39,Inputs!$C$39)))-'Year Schedule'!$K$9+'Year Schedule'!$L$9)</f>
        <v>#VALUE!</v>
      </c>
      <c r="I490" s="0" t="e">
        <f aca="true">MAX(0,H490*(1+(_xlfn.NORM.INV(RAND(),Inputs!$D$39,Inputs!$C$39)))-'Year Schedule'!$K$10+'Year Schedule'!$L$10)</f>
        <v>#VALUE!</v>
      </c>
      <c r="J490" s="0" t="e">
        <f aca="true">MAX(0,I490*(1+(_xlfn.NORM.INV(RAND(),Inputs!$D$39,Inputs!$C$39)))-'Year Schedule'!$K$11+'Year Schedule'!$L$11)</f>
        <v>#VALUE!</v>
      </c>
      <c r="K490" s="0" t="e">
        <f aca="true">MAX(0,J490*(1+(_xlfn.NORM.INV(RAND(),Inputs!$D$39,Inputs!$C$39)))-'Year Schedule'!$K$12+'Year Schedule'!$L$12)</f>
        <v>#VALUE!</v>
      </c>
      <c r="L490" s="0" t="e">
        <f aca="true">MAX(0,K490*(1+(_xlfn.NORM.INV(RAND(),Inputs!$D$39,Inputs!$C$39)))-'Year Schedule'!$K$13+'Year Schedule'!$L$13)</f>
        <v>#VALUE!</v>
      </c>
      <c r="M490" s="0" t="e">
        <f aca="true">MAX(0,L490*(1+(_xlfn.NORM.INV(RAND(),Inputs!$D$39,Inputs!$C$39)))-'Year Schedule'!$K$14+'Year Schedule'!$L$14)</f>
        <v>#VALUE!</v>
      </c>
      <c r="N490" s="0" t="e">
        <f aca="true">MAX(0,M490*(1+(_xlfn.NORM.INV(RAND(),Inputs!$D$39,Inputs!$C$39)))-'Year Schedule'!$K$15+'Year Schedule'!$L$15)</f>
        <v>#VALUE!</v>
      </c>
      <c r="O490" s="0" t="e">
        <f aca="true">MAX(0,N490*(1+(_xlfn.NORM.INV(RAND(),Inputs!$D$39,Inputs!$C$39)))-'Year Schedule'!$K$16+'Year Schedule'!$L$16)</f>
        <v>#VALUE!</v>
      </c>
      <c r="P490" s="0" t="e">
        <f aca="true">MAX(0,O490*(1+(_xlfn.NORM.INV(RAND(),Inputs!$D$39,Inputs!$C$39)))-'Year Schedule'!$K$17+'Year Schedule'!$L$17)</f>
        <v>#VALUE!</v>
      </c>
      <c r="Q490" s="0" t="e">
        <f aca="true">MAX(0,P490*(1+(_xlfn.NORM.INV(RAND(),Inputs!$D$39,Inputs!$C$39)))-'Year Schedule'!$K$18+'Year Schedule'!$L$18)</f>
        <v>#VALUE!</v>
      </c>
      <c r="R490" s="0" t="e">
        <f aca="true">MAX(0,Q490*(1+(_xlfn.NORM.INV(RAND(),Inputs!$D$39,Inputs!$C$39)))-'Year Schedule'!$K$19+'Year Schedule'!$L$19)</f>
        <v>#VALUE!</v>
      </c>
      <c r="S490" s="0" t="e">
        <f aca="true">MAX(0,R490*(1+(_xlfn.NORM.INV(RAND(),Inputs!$D$39,Inputs!$C$39)))-'Year Schedule'!$K$20+'Year Schedule'!$L$20)</f>
        <v>#VALUE!</v>
      </c>
      <c r="T490" s="0" t="e">
        <f aca="true">MAX(0,S490*(1+(_xlfn.NORM.INV(RAND(),Inputs!$D$39,Inputs!$C$39)))-'Year Schedule'!$K$21+'Year Schedule'!$L$21)</f>
        <v>#VALUE!</v>
      </c>
      <c r="U490" s="0" t="e">
        <f aca="true">MAX(0,T490*(1+(_xlfn.NORM.INV(RAND(),Inputs!$D$39,Inputs!$C$39)))-'Year Schedule'!$K$22+'Year Schedule'!$L$22)</f>
        <v>#VALUE!</v>
      </c>
      <c r="V490" s="0" t="e">
        <f aca="true">MAX(0,U490*(1+(_xlfn.NORM.INV(RAND(),Inputs!$D$39,Inputs!$C$39)))-'Year Schedule'!$K$23+'Year Schedule'!$L$23)</f>
        <v>#VALUE!</v>
      </c>
      <c r="W490" s="0" t="e">
        <f aca="true">MAX(0,V490*(1+(_xlfn.NORM.INV(RAND(),Inputs!$D$39,Inputs!$C$39)))-'Year Schedule'!$K$24+'Year Schedule'!$L$24)</f>
        <v>#VALUE!</v>
      </c>
      <c r="X490" s="0" t="e">
        <f aca="true">MAX(0,W490*(1+(_xlfn.NORM.INV(RAND(),Inputs!$D$39,Inputs!$C$39)))-'Year Schedule'!$K$25+'Year Schedule'!$L$25)</f>
        <v>#VALUE!</v>
      </c>
      <c r="Y490" s="0" t="e">
        <f aca="true">MAX(0,X490*(1+(_xlfn.NORM.INV(RAND(),Inputs!$D$39,Inputs!$C$39)))-'Year Schedule'!$K$26+'Year Schedule'!$L$26)</f>
        <v>#VALUE!</v>
      </c>
      <c r="Z490" s="0" t="e">
        <f aca="true">MAX(0,Y490*(1+(_xlfn.NORM.INV(RAND(),Inputs!$D$39,Inputs!$C$39)))-'Year Schedule'!$K$27+'Year Schedule'!$L$27)</f>
        <v>#VALUE!</v>
      </c>
      <c r="AA490" s="0" t="e">
        <f aca="true">MAX(0,Z490*(1+(_xlfn.NORM.INV(RAND(),Inputs!$D$39,Inputs!$C$39)))-'Year Schedule'!$K$28+'Year Schedule'!$L$28)</f>
        <v>#VALUE!</v>
      </c>
      <c r="AB490" s="0" t="e">
        <f aca="true">MAX(0,AA490*(1+(_xlfn.NORM.INV(RAND(),Inputs!$D$39,Inputs!$C$39)))-'Year Schedule'!$K$29+'Year Schedule'!$L$29)</f>
        <v>#VALUE!</v>
      </c>
      <c r="AC490" s="0" t="e">
        <f aca="true">MAX(0,AB490*(1+(_xlfn.NORM.INV(RAND(),Inputs!$D$39,Inputs!$C$39)))-'Year Schedule'!$K$30+'Year Schedule'!$L$30)</f>
        <v>#VALUE!</v>
      </c>
      <c r="AD490" s="0" t="e">
        <f aca="true">MAX(0,AC490*(1+(_xlfn.NORM.INV(RAND(),Inputs!$D$39,Inputs!$C$39)))-'Year Schedule'!$K$31+'Year Schedule'!$L$31)</f>
        <v>#VALUE!</v>
      </c>
      <c r="AE490" s="0" t="e">
        <f aca="true">MAX(0,AD490*(1+(_xlfn.NORM.INV(RAND(),Inputs!$D$39,Inputs!$C$39)))-'Year Schedule'!$K$32+'Year Schedule'!$L$32)</f>
        <v>#VALUE!</v>
      </c>
      <c r="AF490" s="0" t="e">
        <f aca="true">MAX(0,AE490*(1+(_xlfn.NORM.INV(RAND(),Inputs!$D$39,Inputs!$C$39)))-'Year Schedule'!$K$33+'Year Schedule'!$L$33)</f>
        <v>#VALUE!</v>
      </c>
      <c r="AG490" s="0" t="e">
        <f aca="true">MAX(0,AF490*(1+(_xlfn.NORM.INV(RAND(),Inputs!$D$39,Inputs!$C$39)))-'Year Schedule'!$K$34+'Year Schedule'!$L$34)</f>
        <v>#VALUE!</v>
      </c>
      <c r="AH490" s="0" t="e">
        <f aca="true">MAX(0,AG490*(1+(_xlfn.NORM.INV(RAND(),Inputs!$D$39,Inputs!$C$39)))-'Year Schedule'!$K$35+'Year Schedule'!$L$35)</f>
        <v>#VALUE!</v>
      </c>
      <c r="AI490" s="0" t="e">
        <f aca="true">MAX(0,AH490*(1+(_xlfn.NORM.INV(RAND(),Inputs!$D$39,Inputs!$C$39)))-'Year Schedule'!$K$36+'Year Schedule'!$L$36)</f>
        <v>#VALUE!</v>
      </c>
      <c r="AJ490" s="0" t="e">
        <f aca="true">MAX(0,AI490*(1+(_xlfn.NORM.INV(RAND(),Inputs!$D$39,Inputs!$C$39)))-'Year Schedule'!$K$37+'Year Schedule'!$L$37)</f>
        <v>#VALUE!</v>
      </c>
      <c r="AK490" s="0" t="e">
        <f aca="true">MAX(0,AJ490*(1+(_xlfn.NORM.INV(RAND(),Inputs!$D$39,Inputs!$C$39)))-'Year Schedule'!$K$38+'Year Schedule'!$L$38)</f>
        <v>#VALUE!</v>
      </c>
      <c r="AL490" s="0" t="e">
        <f aca="true">MAX(0,AK490*(1+(_xlfn.NORM.INV(RAND(),Inputs!$D$39,Inputs!$C$39)))-'Year Schedule'!$K$39+'Year Schedule'!$L$39)</f>
        <v>#VALUE!</v>
      </c>
      <c r="AM490" s="0" t="e">
        <f aca="true">MAX(0,AL490*(1+(_xlfn.NORM.INV(RAND(),Inputs!$D$39,Inputs!$C$39)))-'Year Schedule'!$K$40+'Year Schedule'!$L$40)</f>
        <v>#VALUE!</v>
      </c>
      <c r="AN490" s="0" t="e">
        <f aca="true">MAX(0,AM490*(1+(_xlfn.NORM.INV(RAND(),Inputs!$D$39,Inputs!$C$39)))-'Year Schedule'!$K$41+'Year Schedule'!$L$41)</f>
        <v>#VALUE!</v>
      </c>
      <c r="AO490" s="0" t="e">
        <f aca="true">MAX(0,AN490*(1+(_xlfn.NORM.INV(RAND(),Inputs!$D$39,Inputs!$C$39)))-'Year Schedule'!$K$42+'Year Schedule'!$L$42)</f>
        <v>#VALUE!</v>
      </c>
      <c r="AP490" s="0" t="e">
        <f aca="true">MAX(0,AO490*(1+(_xlfn.NORM.INV(RAND(),Inputs!$D$39,Inputs!$C$39)))-'Year Schedule'!$K$43+'Year Schedule'!$L$43)</f>
        <v>#VALUE!</v>
      </c>
      <c r="AQ490" s="0" t="e">
        <f aca="true">MAX(0,AP490*(1+(_xlfn.NORM.INV(RAND(),Inputs!$D$39,Inputs!$C$39)))-'Year Schedule'!$K$44+'Year Schedule'!$L$44)</f>
        <v>#VALUE!</v>
      </c>
      <c r="AR490" s="0" t="e">
        <f aca="true">MAX(0,AQ490*(1+(_xlfn.NORM.INV(RAND(),Inputs!$D$39,Inputs!$C$39)))-'Year Schedule'!$K$45+'Year Schedule'!$L$45)</f>
        <v>#VALUE!</v>
      </c>
      <c r="AS490" s="0" t="e">
        <f aca="true">MAX(0,AR490*(1+(_xlfn.NORM.INV(RAND(),Inputs!$D$39,Inputs!$C$39)))-'Year Schedule'!$K$46+'Year Schedule'!$L$46)</f>
        <v>#VALUE!</v>
      </c>
      <c r="AT490" s="0" t="e">
        <f aca="true">MAX(0,AS490*(1+(_xlfn.NORM.INV(RAND(),Inputs!$D$39,Inputs!$C$39)))-'Year Schedule'!$K$47+'Year Schedule'!$L$47)</f>
        <v>#VALUE!</v>
      </c>
      <c r="AU490" s="0" t="e">
        <f aca="true">MAX(0,AT490*(1+(_xlfn.NORM.INV(RAND(),Inputs!$D$39,Inputs!$C$39)))-'Year Schedule'!$K$48+'Year Schedule'!$L$48)</f>
        <v>#VALUE!</v>
      </c>
      <c r="AV490" s="0" t="e">
        <f aca="true">MAX(0,AU490*(1+(_xlfn.NORM.INV(RAND(),Inputs!$D$39,Inputs!$C$39)))-'Year Schedule'!$K$49+'Year Schedule'!$L$49)</f>
        <v>#VALUE!</v>
      </c>
      <c r="AW490" s="0" t="e">
        <f aca="true">MAX(0,AV490*(1+(_xlfn.NORM.INV(RAND(),Inputs!$D$39,Inputs!$C$39)))-'Year Schedule'!$K$50+'Year Schedule'!$L$50)</f>
        <v>#VALUE!</v>
      </c>
      <c r="AX490" s="0" t="e">
        <f aca="true">MAX(0,AW490*(1+(_xlfn.NORM.INV(RAND(),Inputs!$D$39,Inputs!$C$39)))-'Year Schedule'!$K$51+'Year Schedule'!$L$51)</f>
        <v>#VALUE!</v>
      </c>
      <c r="AY490" s="0" t="e">
        <f aca="true">MAX(0,AX490*(1+(_xlfn.NORM.INV(RAND(),Inputs!$D$39,Inputs!$C$39)))-'Year Schedule'!$K$52+'Year Schedule'!$L$52)</f>
        <v>#VALUE!</v>
      </c>
      <c r="AZ490" s="0" t="e">
        <f aca="true">MAX(0,AY490*(1+(_xlfn.NORM.INV(RAND(),Inputs!$D$39,Inputs!$C$39)))-'Year Schedule'!$K$53+'Year Schedule'!$L$53)</f>
        <v>#VALUE!</v>
      </c>
      <c r="BA490" s="0" t="e">
        <f aca="false">INDEX(C490:AZ490,1,Inputs!$C$6)</f>
        <v>#VALUE!</v>
      </c>
      <c r="BB490" s="0" t="n">
        <f aca="false">IFERROR(EXP(SUMPRODUCT(LN((C490:INDEX(C490:AZ490,1,Inputs!$C$6)+$C$1004:INDEX($C$1004:$AZ$1004,1,Inputs!$C$6))/B490:INDEX(B490:AY490,1,Inputs!$C$6)))/Inputs!$C$6)-1,-1)</f>
        <v>-1</v>
      </c>
    </row>
    <row r="491" customFormat="false" ht="15" hidden="false" customHeight="true" outlineLevel="0" collapsed="false">
      <c r="A491" s="0" t="n">
        <v>489</v>
      </c>
      <c r="B491" s="177" t="n">
        <f aca="false">Inputs!$C$38</f>
        <v>0</v>
      </c>
      <c r="C491" s="0" t="e">
        <f aca="true">MAX(0,B491*(1+(_xlfn.NORM.INV(RAND(),Inputs!$D$39,Inputs!$C$39)))-'Year Schedule'!$K$4+'Year Schedule'!$L$4)</f>
        <v>#VALUE!</v>
      </c>
      <c r="D491" s="0" t="e">
        <f aca="true">MAX(0,C491*(1+(_xlfn.NORM.INV(RAND(),Inputs!$D$39,Inputs!$C$39)))-'Year Schedule'!$K$5+'Year Schedule'!$L$5)</f>
        <v>#VALUE!</v>
      </c>
      <c r="E491" s="0" t="e">
        <f aca="true">MAX(0,D491*(1+(_xlfn.NORM.INV(RAND(),Inputs!$D$39,Inputs!$C$39)))-'Year Schedule'!$K$6+'Year Schedule'!$L$6)</f>
        <v>#VALUE!</v>
      </c>
      <c r="F491" s="0" t="e">
        <f aca="true">MAX(0,E491*(1+(_xlfn.NORM.INV(RAND(),Inputs!$D$39,Inputs!$C$39)))-'Year Schedule'!$K$7+'Year Schedule'!$L$7)</f>
        <v>#VALUE!</v>
      </c>
      <c r="G491" s="0" t="e">
        <f aca="true">MAX(0,F491*(1+(_xlfn.NORM.INV(RAND(),Inputs!$D$39,Inputs!$C$39)))-'Year Schedule'!$K$8+'Year Schedule'!$L$8)</f>
        <v>#VALUE!</v>
      </c>
      <c r="H491" s="0" t="e">
        <f aca="true">MAX(0,G491*(1+(_xlfn.NORM.INV(RAND(),Inputs!$D$39,Inputs!$C$39)))-'Year Schedule'!$K$9+'Year Schedule'!$L$9)</f>
        <v>#VALUE!</v>
      </c>
      <c r="I491" s="0" t="e">
        <f aca="true">MAX(0,H491*(1+(_xlfn.NORM.INV(RAND(),Inputs!$D$39,Inputs!$C$39)))-'Year Schedule'!$K$10+'Year Schedule'!$L$10)</f>
        <v>#VALUE!</v>
      </c>
      <c r="J491" s="0" t="e">
        <f aca="true">MAX(0,I491*(1+(_xlfn.NORM.INV(RAND(),Inputs!$D$39,Inputs!$C$39)))-'Year Schedule'!$K$11+'Year Schedule'!$L$11)</f>
        <v>#VALUE!</v>
      </c>
      <c r="K491" s="0" t="e">
        <f aca="true">MAX(0,J491*(1+(_xlfn.NORM.INV(RAND(),Inputs!$D$39,Inputs!$C$39)))-'Year Schedule'!$K$12+'Year Schedule'!$L$12)</f>
        <v>#VALUE!</v>
      </c>
      <c r="L491" s="0" t="e">
        <f aca="true">MAX(0,K491*(1+(_xlfn.NORM.INV(RAND(),Inputs!$D$39,Inputs!$C$39)))-'Year Schedule'!$K$13+'Year Schedule'!$L$13)</f>
        <v>#VALUE!</v>
      </c>
      <c r="M491" s="0" t="e">
        <f aca="true">MAX(0,L491*(1+(_xlfn.NORM.INV(RAND(),Inputs!$D$39,Inputs!$C$39)))-'Year Schedule'!$K$14+'Year Schedule'!$L$14)</f>
        <v>#VALUE!</v>
      </c>
      <c r="N491" s="0" t="e">
        <f aca="true">MAX(0,M491*(1+(_xlfn.NORM.INV(RAND(),Inputs!$D$39,Inputs!$C$39)))-'Year Schedule'!$K$15+'Year Schedule'!$L$15)</f>
        <v>#VALUE!</v>
      </c>
      <c r="O491" s="0" t="e">
        <f aca="true">MAX(0,N491*(1+(_xlfn.NORM.INV(RAND(),Inputs!$D$39,Inputs!$C$39)))-'Year Schedule'!$K$16+'Year Schedule'!$L$16)</f>
        <v>#VALUE!</v>
      </c>
      <c r="P491" s="0" t="e">
        <f aca="true">MAX(0,O491*(1+(_xlfn.NORM.INV(RAND(),Inputs!$D$39,Inputs!$C$39)))-'Year Schedule'!$K$17+'Year Schedule'!$L$17)</f>
        <v>#VALUE!</v>
      </c>
      <c r="Q491" s="0" t="e">
        <f aca="true">MAX(0,P491*(1+(_xlfn.NORM.INV(RAND(),Inputs!$D$39,Inputs!$C$39)))-'Year Schedule'!$K$18+'Year Schedule'!$L$18)</f>
        <v>#VALUE!</v>
      </c>
      <c r="R491" s="0" t="e">
        <f aca="true">MAX(0,Q491*(1+(_xlfn.NORM.INV(RAND(),Inputs!$D$39,Inputs!$C$39)))-'Year Schedule'!$K$19+'Year Schedule'!$L$19)</f>
        <v>#VALUE!</v>
      </c>
      <c r="S491" s="0" t="e">
        <f aca="true">MAX(0,R491*(1+(_xlfn.NORM.INV(RAND(),Inputs!$D$39,Inputs!$C$39)))-'Year Schedule'!$K$20+'Year Schedule'!$L$20)</f>
        <v>#VALUE!</v>
      </c>
      <c r="T491" s="0" t="e">
        <f aca="true">MAX(0,S491*(1+(_xlfn.NORM.INV(RAND(),Inputs!$D$39,Inputs!$C$39)))-'Year Schedule'!$K$21+'Year Schedule'!$L$21)</f>
        <v>#VALUE!</v>
      </c>
      <c r="U491" s="0" t="e">
        <f aca="true">MAX(0,T491*(1+(_xlfn.NORM.INV(RAND(),Inputs!$D$39,Inputs!$C$39)))-'Year Schedule'!$K$22+'Year Schedule'!$L$22)</f>
        <v>#VALUE!</v>
      </c>
      <c r="V491" s="0" t="e">
        <f aca="true">MAX(0,U491*(1+(_xlfn.NORM.INV(RAND(),Inputs!$D$39,Inputs!$C$39)))-'Year Schedule'!$K$23+'Year Schedule'!$L$23)</f>
        <v>#VALUE!</v>
      </c>
      <c r="W491" s="0" t="e">
        <f aca="true">MAX(0,V491*(1+(_xlfn.NORM.INV(RAND(),Inputs!$D$39,Inputs!$C$39)))-'Year Schedule'!$K$24+'Year Schedule'!$L$24)</f>
        <v>#VALUE!</v>
      </c>
      <c r="X491" s="0" t="e">
        <f aca="true">MAX(0,W491*(1+(_xlfn.NORM.INV(RAND(),Inputs!$D$39,Inputs!$C$39)))-'Year Schedule'!$K$25+'Year Schedule'!$L$25)</f>
        <v>#VALUE!</v>
      </c>
      <c r="Y491" s="0" t="e">
        <f aca="true">MAX(0,X491*(1+(_xlfn.NORM.INV(RAND(),Inputs!$D$39,Inputs!$C$39)))-'Year Schedule'!$K$26+'Year Schedule'!$L$26)</f>
        <v>#VALUE!</v>
      </c>
      <c r="Z491" s="0" t="e">
        <f aca="true">MAX(0,Y491*(1+(_xlfn.NORM.INV(RAND(),Inputs!$D$39,Inputs!$C$39)))-'Year Schedule'!$K$27+'Year Schedule'!$L$27)</f>
        <v>#VALUE!</v>
      </c>
      <c r="AA491" s="0" t="e">
        <f aca="true">MAX(0,Z491*(1+(_xlfn.NORM.INV(RAND(),Inputs!$D$39,Inputs!$C$39)))-'Year Schedule'!$K$28+'Year Schedule'!$L$28)</f>
        <v>#VALUE!</v>
      </c>
      <c r="AB491" s="0" t="e">
        <f aca="true">MAX(0,AA491*(1+(_xlfn.NORM.INV(RAND(),Inputs!$D$39,Inputs!$C$39)))-'Year Schedule'!$K$29+'Year Schedule'!$L$29)</f>
        <v>#VALUE!</v>
      </c>
      <c r="AC491" s="0" t="e">
        <f aca="true">MAX(0,AB491*(1+(_xlfn.NORM.INV(RAND(),Inputs!$D$39,Inputs!$C$39)))-'Year Schedule'!$K$30+'Year Schedule'!$L$30)</f>
        <v>#VALUE!</v>
      </c>
      <c r="AD491" s="0" t="e">
        <f aca="true">MAX(0,AC491*(1+(_xlfn.NORM.INV(RAND(),Inputs!$D$39,Inputs!$C$39)))-'Year Schedule'!$K$31+'Year Schedule'!$L$31)</f>
        <v>#VALUE!</v>
      </c>
      <c r="AE491" s="0" t="e">
        <f aca="true">MAX(0,AD491*(1+(_xlfn.NORM.INV(RAND(),Inputs!$D$39,Inputs!$C$39)))-'Year Schedule'!$K$32+'Year Schedule'!$L$32)</f>
        <v>#VALUE!</v>
      </c>
      <c r="AF491" s="0" t="e">
        <f aca="true">MAX(0,AE491*(1+(_xlfn.NORM.INV(RAND(),Inputs!$D$39,Inputs!$C$39)))-'Year Schedule'!$K$33+'Year Schedule'!$L$33)</f>
        <v>#VALUE!</v>
      </c>
      <c r="AG491" s="0" t="e">
        <f aca="true">MAX(0,AF491*(1+(_xlfn.NORM.INV(RAND(),Inputs!$D$39,Inputs!$C$39)))-'Year Schedule'!$K$34+'Year Schedule'!$L$34)</f>
        <v>#VALUE!</v>
      </c>
      <c r="AH491" s="0" t="e">
        <f aca="true">MAX(0,AG491*(1+(_xlfn.NORM.INV(RAND(),Inputs!$D$39,Inputs!$C$39)))-'Year Schedule'!$K$35+'Year Schedule'!$L$35)</f>
        <v>#VALUE!</v>
      </c>
      <c r="AI491" s="0" t="e">
        <f aca="true">MAX(0,AH491*(1+(_xlfn.NORM.INV(RAND(),Inputs!$D$39,Inputs!$C$39)))-'Year Schedule'!$K$36+'Year Schedule'!$L$36)</f>
        <v>#VALUE!</v>
      </c>
      <c r="AJ491" s="0" t="e">
        <f aca="true">MAX(0,AI491*(1+(_xlfn.NORM.INV(RAND(),Inputs!$D$39,Inputs!$C$39)))-'Year Schedule'!$K$37+'Year Schedule'!$L$37)</f>
        <v>#VALUE!</v>
      </c>
      <c r="AK491" s="0" t="e">
        <f aca="true">MAX(0,AJ491*(1+(_xlfn.NORM.INV(RAND(),Inputs!$D$39,Inputs!$C$39)))-'Year Schedule'!$K$38+'Year Schedule'!$L$38)</f>
        <v>#VALUE!</v>
      </c>
      <c r="AL491" s="0" t="e">
        <f aca="true">MAX(0,AK491*(1+(_xlfn.NORM.INV(RAND(),Inputs!$D$39,Inputs!$C$39)))-'Year Schedule'!$K$39+'Year Schedule'!$L$39)</f>
        <v>#VALUE!</v>
      </c>
      <c r="AM491" s="0" t="e">
        <f aca="true">MAX(0,AL491*(1+(_xlfn.NORM.INV(RAND(),Inputs!$D$39,Inputs!$C$39)))-'Year Schedule'!$K$40+'Year Schedule'!$L$40)</f>
        <v>#VALUE!</v>
      </c>
      <c r="AN491" s="0" t="e">
        <f aca="true">MAX(0,AM491*(1+(_xlfn.NORM.INV(RAND(),Inputs!$D$39,Inputs!$C$39)))-'Year Schedule'!$K$41+'Year Schedule'!$L$41)</f>
        <v>#VALUE!</v>
      </c>
      <c r="AO491" s="0" t="e">
        <f aca="true">MAX(0,AN491*(1+(_xlfn.NORM.INV(RAND(),Inputs!$D$39,Inputs!$C$39)))-'Year Schedule'!$K$42+'Year Schedule'!$L$42)</f>
        <v>#VALUE!</v>
      </c>
      <c r="AP491" s="0" t="e">
        <f aca="true">MAX(0,AO491*(1+(_xlfn.NORM.INV(RAND(),Inputs!$D$39,Inputs!$C$39)))-'Year Schedule'!$K$43+'Year Schedule'!$L$43)</f>
        <v>#VALUE!</v>
      </c>
      <c r="AQ491" s="0" t="e">
        <f aca="true">MAX(0,AP491*(1+(_xlfn.NORM.INV(RAND(),Inputs!$D$39,Inputs!$C$39)))-'Year Schedule'!$K$44+'Year Schedule'!$L$44)</f>
        <v>#VALUE!</v>
      </c>
      <c r="AR491" s="0" t="e">
        <f aca="true">MAX(0,AQ491*(1+(_xlfn.NORM.INV(RAND(),Inputs!$D$39,Inputs!$C$39)))-'Year Schedule'!$K$45+'Year Schedule'!$L$45)</f>
        <v>#VALUE!</v>
      </c>
      <c r="AS491" s="0" t="e">
        <f aca="true">MAX(0,AR491*(1+(_xlfn.NORM.INV(RAND(),Inputs!$D$39,Inputs!$C$39)))-'Year Schedule'!$K$46+'Year Schedule'!$L$46)</f>
        <v>#VALUE!</v>
      </c>
      <c r="AT491" s="0" t="e">
        <f aca="true">MAX(0,AS491*(1+(_xlfn.NORM.INV(RAND(),Inputs!$D$39,Inputs!$C$39)))-'Year Schedule'!$K$47+'Year Schedule'!$L$47)</f>
        <v>#VALUE!</v>
      </c>
      <c r="AU491" s="0" t="e">
        <f aca="true">MAX(0,AT491*(1+(_xlfn.NORM.INV(RAND(),Inputs!$D$39,Inputs!$C$39)))-'Year Schedule'!$K$48+'Year Schedule'!$L$48)</f>
        <v>#VALUE!</v>
      </c>
      <c r="AV491" s="0" t="e">
        <f aca="true">MAX(0,AU491*(1+(_xlfn.NORM.INV(RAND(),Inputs!$D$39,Inputs!$C$39)))-'Year Schedule'!$K$49+'Year Schedule'!$L$49)</f>
        <v>#VALUE!</v>
      </c>
      <c r="AW491" s="0" t="e">
        <f aca="true">MAX(0,AV491*(1+(_xlfn.NORM.INV(RAND(),Inputs!$D$39,Inputs!$C$39)))-'Year Schedule'!$K$50+'Year Schedule'!$L$50)</f>
        <v>#VALUE!</v>
      </c>
      <c r="AX491" s="0" t="e">
        <f aca="true">MAX(0,AW491*(1+(_xlfn.NORM.INV(RAND(),Inputs!$D$39,Inputs!$C$39)))-'Year Schedule'!$K$51+'Year Schedule'!$L$51)</f>
        <v>#VALUE!</v>
      </c>
      <c r="AY491" s="0" t="e">
        <f aca="true">MAX(0,AX491*(1+(_xlfn.NORM.INV(RAND(),Inputs!$D$39,Inputs!$C$39)))-'Year Schedule'!$K$52+'Year Schedule'!$L$52)</f>
        <v>#VALUE!</v>
      </c>
      <c r="AZ491" s="0" t="e">
        <f aca="true">MAX(0,AY491*(1+(_xlfn.NORM.INV(RAND(),Inputs!$D$39,Inputs!$C$39)))-'Year Schedule'!$K$53+'Year Schedule'!$L$53)</f>
        <v>#VALUE!</v>
      </c>
      <c r="BA491" s="0" t="e">
        <f aca="false">INDEX(C491:AZ491,1,Inputs!$C$6)</f>
        <v>#VALUE!</v>
      </c>
      <c r="BB491" s="0" t="n">
        <f aca="false">IFERROR(EXP(SUMPRODUCT(LN((C491:INDEX(C491:AZ491,1,Inputs!$C$6)+$C$1004:INDEX($C$1004:$AZ$1004,1,Inputs!$C$6))/B491:INDEX(B491:AY491,1,Inputs!$C$6)))/Inputs!$C$6)-1,-1)</f>
        <v>-1</v>
      </c>
    </row>
    <row r="492" customFormat="false" ht="15" hidden="false" customHeight="true" outlineLevel="0" collapsed="false">
      <c r="A492" s="0" t="n">
        <v>490</v>
      </c>
      <c r="B492" s="177" t="n">
        <f aca="false">Inputs!$C$38</f>
        <v>0</v>
      </c>
      <c r="C492" s="0" t="e">
        <f aca="true">MAX(0,B492*(1+(_xlfn.NORM.INV(RAND(),Inputs!$D$39,Inputs!$C$39)))-'Year Schedule'!$K$4+'Year Schedule'!$L$4)</f>
        <v>#VALUE!</v>
      </c>
      <c r="D492" s="0" t="e">
        <f aca="true">MAX(0,C492*(1+(_xlfn.NORM.INV(RAND(),Inputs!$D$39,Inputs!$C$39)))-'Year Schedule'!$K$5+'Year Schedule'!$L$5)</f>
        <v>#VALUE!</v>
      </c>
      <c r="E492" s="0" t="e">
        <f aca="true">MAX(0,D492*(1+(_xlfn.NORM.INV(RAND(),Inputs!$D$39,Inputs!$C$39)))-'Year Schedule'!$K$6+'Year Schedule'!$L$6)</f>
        <v>#VALUE!</v>
      </c>
      <c r="F492" s="0" t="e">
        <f aca="true">MAX(0,E492*(1+(_xlfn.NORM.INV(RAND(),Inputs!$D$39,Inputs!$C$39)))-'Year Schedule'!$K$7+'Year Schedule'!$L$7)</f>
        <v>#VALUE!</v>
      </c>
      <c r="G492" s="0" t="e">
        <f aca="true">MAX(0,F492*(1+(_xlfn.NORM.INV(RAND(),Inputs!$D$39,Inputs!$C$39)))-'Year Schedule'!$K$8+'Year Schedule'!$L$8)</f>
        <v>#VALUE!</v>
      </c>
      <c r="H492" s="0" t="e">
        <f aca="true">MAX(0,G492*(1+(_xlfn.NORM.INV(RAND(),Inputs!$D$39,Inputs!$C$39)))-'Year Schedule'!$K$9+'Year Schedule'!$L$9)</f>
        <v>#VALUE!</v>
      </c>
      <c r="I492" s="0" t="e">
        <f aca="true">MAX(0,H492*(1+(_xlfn.NORM.INV(RAND(),Inputs!$D$39,Inputs!$C$39)))-'Year Schedule'!$K$10+'Year Schedule'!$L$10)</f>
        <v>#VALUE!</v>
      </c>
      <c r="J492" s="0" t="e">
        <f aca="true">MAX(0,I492*(1+(_xlfn.NORM.INV(RAND(),Inputs!$D$39,Inputs!$C$39)))-'Year Schedule'!$K$11+'Year Schedule'!$L$11)</f>
        <v>#VALUE!</v>
      </c>
      <c r="K492" s="0" t="e">
        <f aca="true">MAX(0,J492*(1+(_xlfn.NORM.INV(RAND(),Inputs!$D$39,Inputs!$C$39)))-'Year Schedule'!$K$12+'Year Schedule'!$L$12)</f>
        <v>#VALUE!</v>
      </c>
      <c r="L492" s="0" t="e">
        <f aca="true">MAX(0,K492*(1+(_xlfn.NORM.INV(RAND(),Inputs!$D$39,Inputs!$C$39)))-'Year Schedule'!$K$13+'Year Schedule'!$L$13)</f>
        <v>#VALUE!</v>
      </c>
      <c r="M492" s="0" t="e">
        <f aca="true">MAX(0,L492*(1+(_xlfn.NORM.INV(RAND(),Inputs!$D$39,Inputs!$C$39)))-'Year Schedule'!$K$14+'Year Schedule'!$L$14)</f>
        <v>#VALUE!</v>
      </c>
      <c r="N492" s="0" t="e">
        <f aca="true">MAX(0,M492*(1+(_xlfn.NORM.INV(RAND(),Inputs!$D$39,Inputs!$C$39)))-'Year Schedule'!$K$15+'Year Schedule'!$L$15)</f>
        <v>#VALUE!</v>
      </c>
      <c r="O492" s="0" t="e">
        <f aca="true">MAX(0,N492*(1+(_xlfn.NORM.INV(RAND(),Inputs!$D$39,Inputs!$C$39)))-'Year Schedule'!$K$16+'Year Schedule'!$L$16)</f>
        <v>#VALUE!</v>
      </c>
      <c r="P492" s="0" t="e">
        <f aca="true">MAX(0,O492*(1+(_xlfn.NORM.INV(RAND(),Inputs!$D$39,Inputs!$C$39)))-'Year Schedule'!$K$17+'Year Schedule'!$L$17)</f>
        <v>#VALUE!</v>
      </c>
      <c r="Q492" s="0" t="e">
        <f aca="true">MAX(0,P492*(1+(_xlfn.NORM.INV(RAND(),Inputs!$D$39,Inputs!$C$39)))-'Year Schedule'!$K$18+'Year Schedule'!$L$18)</f>
        <v>#VALUE!</v>
      </c>
      <c r="R492" s="0" t="e">
        <f aca="true">MAX(0,Q492*(1+(_xlfn.NORM.INV(RAND(),Inputs!$D$39,Inputs!$C$39)))-'Year Schedule'!$K$19+'Year Schedule'!$L$19)</f>
        <v>#VALUE!</v>
      </c>
      <c r="S492" s="0" t="e">
        <f aca="true">MAX(0,R492*(1+(_xlfn.NORM.INV(RAND(),Inputs!$D$39,Inputs!$C$39)))-'Year Schedule'!$K$20+'Year Schedule'!$L$20)</f>
        <v>#VALUE!</v>
      </c>
      <c r="T492" s="0" t="e">
        <f aca="true">MAX(0,S492*(1+(_xlfn.NORM.INV(RAND(),Inputs!$D$39,Inputs!$C$39)))-'Year Schedule'!$K$21+'Year Schedule'!$L$21)</f>
        <v>#VALUE!</v>
      </c>
      <c r="U492" s="0" t="e">
        <f aca="true">MAX(0,T492*(1+(_xlfn.NORM.INV(RAND(),Inputs!$D$39,Inputs!$C$39)))-'Year Schedule'!$K$22+'Year Schedule'!$L$22)</f>
        <v>#VALUE!</v>
      </c>
      <c r="V492" s="0" t="e">
        <f aca="true">MAX(0,U492*(1+(_xlfn.NORM.INV(RAND(),Inputs!$D$39,Inputs!$C$39)))-'Year Schedule'!$K$23+'Year Schedule'!$L$23)</f>
        <v>#VALUE!</v>
      </c>
      <c r="W492" s="0" t="e">
        <f aca="true">MAX(0,V492*(1+(_xlfn.NORM.INV(RAND(),Inputs!$D$39,Inputs!$C$39)))-'Year Schedule'!$K$24+'Year Schedule'!$L$24)</f>
        <v>#VALUE!</v>
      </c>
      <c r="X492" s="0" t="e">
        <f aca="true">MAX(0,W492*(1+(_xlfn.NORM.INV(RAND(),Inputs!$D$39,Inputs!$C$39)))-'Year Schedule'!$K$25+'Year Schedule'!$L$25)</f>
        <v>#VALUE!</v>
      </c>
      <c r="Y492" s="0" t="e">
        <f aca="true">MAX(0,X492*(1+(_xlfn.NORM.INV(RAND(),Inputs!$D$39,Inputs!$C$39)))-'Year Schedule'!$K$26+'Year Schedule'!$L$26)</f>
        <v>#VALUE!</v>
      </c>
      <c r="Z492" s="0" t="e">
        <f aca="true">MAX(0,Y492*(1+(_xlfn.NORM.INV(RAND(),Inputs!$D$39,Inputs!$C$39)))-'Year Schedule'!$K$27+'Year Schedule'!$L$27)</f>
        <v>#VALUE!</v>
      </c>
      <c r="AA492" s="0" t="e">
        <f aca="true">MAX(0,Z492*(1+(_xlfn.NORM.INV(RAND(),Inputs!$D$39,Inputs!$C$39)))-'Year Schedule'!$K$28+'Year Schedule'!$L$28)</f>
        <v>#VALUE!</v>
      </c>
      <c r="AB492" s="0" t="e">
        <f aca="true">MAX(0,AA492*(1+(_xlfn.NORM.INV(RAND(),Inputs!$D$39,Inputs!$C$39)))-'Year Schedule'!$K$29+'Year Schedule'!$L$29)</f>
        <v>#VALUE!</v>
      </c>
      <c r="AC492" s="0" t="e">
        <f aca="true">MAX(0,AB492*(1+(_xlfn.NORM.INV(RAND(),Inputs!$D$39,Inputs!$C$39)))-'Year Schedule'!$K$30+'Year Schedule'!$L$30)</f>
        <v>#VALUE!</v>
      </c>
      <c r="AD492" s="0" t="e">
        <f aca="true">MAX(0,AC492*(1+(_xlfn.NORM.INV(RAND(),Inputs!$D$39,Inputs!$C$39)))-'Year Schedule'!$K$31+'Year Schedule'!$L$31)</f>
        <v>#VALUE!</v>
      </c>
      <c r="AE492" s="0" t="e">
        <f aca="true">MAX(0,AD492*(1+(_xlfn.NORM.INV(RAND(),Inputs!$D$39,Inputs!$C$39)))-'Year Schedule'!$K$32+'Year Schedule'!$L$32)</f>
        <v>#VALUE!</v>
      </c>
      <c r="AF492" s="0" t="e">
        <f aca="true">MAX(0,AE492*(1+(_xlfn.NORM.INV(RAND(),Inputs!$D$39,Inputs!$C$39)))-'Year Schedule'!$K$33+'Year Schedule'!$L$33)</f>
        <v>#VALUE!</v>
      </c>
      <c r="AG492" s="0" t="e">
        <f aca="true">MAX(0,AF492*(1+(_xlfn.NORM.INV(RAND(),Inputs!$D$39,Inputs!$C$39)))-'Year Schedule'!$K$34+'Year Schedule'!$L$34)</f>
        <v>#VALUE!</v>
      </c>
      <c r="AH492" s="0" t="e">
        <f aca="true">MAX(0,AG492*(1+(_xlfn.NORM.INV(RAND(),Inputs!$D$39,Inputs!$C$39)))-'Year Schedule'!$K$35+'Year Schedule'!$L$35)</f>
        <v>#VALUE!</v>
      </c>
      <c r="AI492" s="0" t="e">
        <f aca="true">MAX(0,AH492*(1+(_xlfn.NORM.INV(RAND(),Inputs!$D$39,Inputs!$C$39)))-'Year Schedule'!$K$36+'Year Schedule'!$L$36)</f>
        <v>#VALUE!</v>
      </c>
      <c r="AJ492" s="0" t="e">
        <f aca="true">MAX(0,AI492*(1+(_xlfn.NORM.INV(RAND(),Inputs!$D$39,Inputs!$C$39)))-'Year Schedule'!$K$37+'Year Schedule'!$L$37)</f>
        <v>#VALUE!</v>
      </c>
      <c r="AK492" s="0" t="e">
        <f aca="true">MAX(0,AJ492*(1+(_xlfn.NORM.INV(RAND(),Inputs!$D$39,Inputs!$C$39)))-'Year Schedule'!$K$38+'Year Schedule'!$L$38)</f>
        <v>#VALUE!</v>
      </c>
      <c r="AL492" s="0" t="e">
        <f aca="true">MAX(0,AK492*(1+(_xlfn.NORM.INV(RAND(),Inputs!$D$39,Inputs!$C$39)))-'Year Schedule'!$K$39+'Year Schedule'!$L$39)</f>
        <v>#VALUE!</v>
      </c>
      <c r="AM492" s="0" t="e">
        <f aca="true">MAX(0,AL492*(1+(_xlfn.NORM.INV(RAND(),Inputs!$D$39,Inputs!$C$39)))-'Year Schedule'!$K$40+'Year Schedule'!$L$40)</f>
        <v>#VALUE!</v>
      </c>
      <c r="AN492" s="0" t="e">
        <f aca="true">MAX(0,AM492*(1+(_xlfn.NORM.INV(RAND(),Inputs!$D$39,Inputs!$C$39)))-'Year Schedule'!$K$41+'Year Schedule'!$L$41)</f>
        <v>#VALUE!</v>
      </c>
      <c r="AO492" s="0" t="e">
        <f aca="true">MAX(0,AN492*(1+(_xlfn.NORM.INV(RAND(),Inputs!$D$39,Inputs!$C$39)))-'Year Schedule'!$K$42+'Year Schedule'!$L$42)</f>
        <v>#VALUE!</v>
      </c>
      <c r="AP492" s="0" t="e">
        <f aca="true">MAX(0,AO492*(1+(_xlfn.NORM.INV(RAND(),Inputs!$D$39,Inputs!$C$39)))-'Year Schedule'!$K$43+'Year Schedule'!$L$43)</f>
        <v>#VALUE!</v>
      </c>
      <c r="AQ492" s="0" t="e">
        <f aca="true">MAX(0,AP492*(1+(_xlfn.NORM.INV(RAND(),Inputs!$D$39,Inputs!$C$39)))-'Year Schedule'!$K$44+'Year Schedule'!$L$44)</f>
        <v>#VALUE!</v>
      </c>
      <c r="AR492" s="0" t="e">
        <f aca="true">MAX(0,AQ492*(1+(_xlfn.NORM.INV(RAND(),Inputs!$D$39,Inputs!$C$39)))-'Year Schedule'!$K$45+'Year Schedule'!$L$45)</f>
        <v>#VALUE!</v>
      </c>
      <c r="AS492" s="0" t="e">
        <f aca="true">MAX(0,AR492*(1+(_xlfn.NORM.INV(RAND(),Inputs!$D$39,Inputs!$C$39)))-'Year Schedule'!$K$46+'Year Schedule'!$L$46)</f>
        <v>#VALUE!</v>
      </c>
      <c r="AT492" s="0" t="e">
        <f aca="true">MAX(0,AS492*(1+(_xlfn.NORM.INV(RAND(),Inputs!$D$39,Inputs!$C$39)))-'Year Schedule'!$K$47+'Year Schedule'!$L$47)</f>
        <v>#VALUE!</v>
      </c>
      <c r="AU492" s="0" t="e">
        <f aca="true">MAX(0,AT492*(1+(_xlfn.NORM.INV(RAND(),Inputs!$D$39,Inputs!$C$39)))-'Year Schedule'!$K$48+'Year Schedule'!$L$48)</f>
        <v>#VALUE!</v>
      </c>
      <c r="AV492" s="0" t="e">
        <f aca="true">MAX(0,AU492*(1+(_xlfn.NORM.INV(RAND(),Inputs!$D$39,Inputs!$C$39)))-'Year Schedule'!$K$49+'Year Schedule'!$L$49)</f>
        <v>#VALUE!</v>
      </c>
      <c r="AW492" s="0" t="e">
        <f aca="true">MAX(0,AV492*(1+(_xlfn.NORM.INV(RAND(),Inputs!$D$39,Inputs!$C$39)))-'Year Schedule'!$K$50+'Year Schedule'!$L$50)</f>
        <v>#VALUE!</v>
      </c>
      <c r="AX492" s="0" t="e">
        <f aca="true">MAX(0,AW492*(1+(_xlfn.NORM.INV(RAND(),Inputs!$D$39,Inputs!$C$39)))-'Year Schedule'!$K$51+'Year Schedule'!$L$51)</f>
        <v>#VALUE!</v>
      </c>
      <c r="AY492" s="0" t="e">
        <f aca="true">MAX(0,AX492*(1+(_xlfn.NORM.INV(RAND(),Inputs!$D$39,Inputs!$C$39)))-'Year Schedule'!$K$52+'Year Schedule'!$L$52)</f>
        <v>#VALUE!</v>
      </c>
      <c r="AZ492" s="0" t="e">
        <f aca="true">MAX(0,AY492*(1+(_xlfn.NORM.INV(RAND(),Inputs!$D$39,Inputs!$C$39)))-'Year Schedule'!$K$53+'Year Schedule'!$L$53)</f>
        <v>#VALUE!</v>
      </c>
      <c r="BA492" s="0" t="e">
        <f aca="false">INDEX(C492:AZ492,1,Inputs!$C$6)</f>
        <v>#VALUE!</v>
      </c>
      <c r="BB492" s="0" t="n">
        <f aca="false">IFERROR(EXP(SUMPRODUCT(LN((C492:INDEX(C492:AZ492,1,Inputs!$C$6)+$C$1004:INDEX($C$1004:$AZ$1004,1,Inputs!$C$6))/B492:INDEX(B492:AY492,1,Inputs!$C$6)))/Inputs!$C$6)-1,-1)</f>
        <v>-1</v>
      </c>
    </row>
    <row r="493" customFormat="false" ht="15" hidden="false" customHeight="true" outlineLevel="0" collapsed="false">
      <c r="A493" s="0" t="n">
        <v>491</v>
      </c>
      <c r="B493" s="177" t="n">
        <f aca="false">Inputs!$C$38</f>
        <v>0</v>
      </c>
      <c r="C493" s="0" t="e">
        <f aca="true">MAX(0,B493*(1+(_xlfn.NORM.INV(RAND(),Inputs!$D$39,Inputs!$C$39)))-'Year Schedule'!$K$4+'Year Schedule'!$L$4)</f>
        <v>#VALUE!</v>
      </c>
      <c r="D493" s="0" t="e">
        <f aca="true">MAX(0,C493*(1+(_xlfn.NORM.INV(RAND(),Inputs!$D$39,Inputs!$C$39)))-'Year Schedule'!$K$5+'Year Schedule'!$L$5)</f>
        <v>#VALUE!</v>
      </c>
      <c r="E493" s="0" t="e">
        <f aca="true">MAX(0,D493*(1+(_xlfn.NORM.INV(RAND(),Inputs!$D$39,Inputs!$C$39)))-'Year Schedule'!$K$6+'Year Schedule'!$L$6)</f>
        <v>#VALUE!</v>
      </c>
      <c r="F493" s="0" t="e">
        <f aca="true">MAX(0,E493*(1+(_xlfn.NORM.INV(RAND(),Inputs!$D$39,Inputs!$C$39)))-'Year Schedule'!$K$7+'Year Schedule'!$L$7)</f>
        <v>#VALUE!</v>
      </c>
      <c r="G493" s="0" t="e">
        <f aca="true">MAX(0,F493*(1+(_xlfn.NORM.INV(RAND(),Inputs!$D$39,Inputs!$C$39)))-'Year Schedule'!$K$8+'Year Schedule'!$L$8)</f>
        <v>#VALUE!</v>
      </c>
      <c r="H493" s="0" t="e">
        <f aca="true">MAX(0,G493*(1+(_xlfn.NORM.INV(RAND(),Inputs!$D$39,Inputs!$C$39)))-'Year Schedule'!$K$9+'Year Schedule'!$L$9)</f>
        <v>#VALUE!</v>
      </c>
      <c r="I493" s="0" t="e">
        <f aca="true">MAX(0,H493*(1+(_xlfn.NORM.INV(RAND(),Inputs!$D$39,Inputs!$C$39)))-'Year Schedule'!$K$10+'Year Schedule'!$L$10)</f>
        <v>#VALUE!</v>
      </c>
      <c r="J493" s="0" t="e">
        <f aca="true">MAX(0,I493*(1+(_xlfn.NORM.INV(RAND(),Inputs!$D$39,Inputs!$C$39)))-'Year Schedule'!$K$11+'Year Schedule'!$L$11)</f>
        <v>#VALUE!</v>
      </c>
      <c r="K493" s="0" t="e">
        <f aca="true">MAX(0,J493*(1+(_xlfn.NORM.INV(RAND(),Inputs!$D$39,Inputs!$C$39)))-'Year Schedule'!$K$12+'Year Schedule'!$L$12)</f>
        <v>#VALUE!</v>
      </c>
      <c r="L493" s="0" t="e">
        <f aca="true">MAX(0,K493*(1+(_xlfn.NORM.INV(RAND(),Inputs!$D$39,Inputs!$C$39)))-'Year Schedule'!$K$13+'Year Schedule'!$L$13)</f>
        <v>#VALUE!</v>
      </c>
      <c r="M493" s="0" t="e">
        <f aca="true">MAX(0,L493*(1+(_xlfn.NORM.INV(RAND(),Inputs!$D$39,Inputs!$C$39)))-'Year Schedule'!$K$14+'Year Schedule'!$L$14)</f>
        <v>#VALUE!</v>
      </c>
      <c r="N493" s="0" t="e">
        <f aca="true">MAX(0,M493*(1+(_xlfn.NORM.INV(RAND(),Inputs!$D$39,Inputs!$C$39)))-'Year Schedule'!$K$15+'Year Schedule'!$L$15)</f>
        <v>#VALUE!</v>
      </c>
      <c r="O493" s="0" t="e">
        <f aca="true">MAX(0,N493*(1+(_xlfn.NORM.INV(RAND(),Inputs!$D$39,Inputs!$C$39)))-'Year Schedule'!$K$16+'Year Schedule'!$L$16)</f>
        <v>#VALUE!</v>
      </c>
      <c r="P493" s="0" t="e">
        <f aca="true">MAX(0,O493*(1+(_xlfn.NORM.INV(RAND(),Inputs!$D$39,Inputs!$C$39)))-'Year Schedule'!$K$17+'Year Schedule'!$L$17)</f>
        <v>#VALUE!</v>
      </c>
      <c r="Q493" s="0" t="e">
        <f aca="true">MAX(0,P493*(1+(_xlfn.NORM.INV(RAND(),Inputs!$D$39,Inputs!$C$39)))-'Year Schedule'!$K$18+'Year Schedule'!$L$18)</f>
        <v>#VALUE!</v>
      </c>
      <c r="R493" s="0" t="e">
        <f aca="true">MAX(0,Q493*(1+(_xlfn.NORM.INV(RAND(),Inputs!$D$39,Inputs!$C$39)))-'Year Schedule'!$K$19+'Year Schedule'!$L$19)</f>
        <v>#VALUE!</v>
      </c>
      <c r="S493" s="0" t="e">
        <f aca="true">MAX(0,R493*(1+(_xlfn.NORM.INV(RAND(),Inputs!$D$39,Inputs!$C$39)))-'Year Schedule'!$K$20+'Year Schedule'!$L$20)</f>
        <v>#VALUE!</v>
      </c>
      <c r="T493" s="0" t="e">
        <f aca="true">MAX(0,S493*(1+(_xlfn.NORM.INV(RAND(),Inputs!$D$39,Inputs!$C$39)))-'Year Schedule'!$K$21+'Year Schedule'!$L$21)</f>
        <v>#VALUE!</v>
      </c>
      <c r="U493" s="0" t="e">
        <f aca="true">MAX(0,T493*(1+(_xlfn.NORM.INV(RAND(),Inputs!$D$39,Inputs!$C$39)))-'Year Schedule'!$K$22+'Year Schedule'!$L$22)</f>
        <v>#VALUE!</v>
      </c>
      <c r="V493" s="0" t="e">
        <f aca="true">MAX(0,U493*(1+(_xlfn.NORM.INV(RAND(),Inputs!$D$39,Inputs!$C$39)))-'Year Schedule'!$K$23+'Year Schedule'!$L$23)</f>
        <v>#VALUE!</v>
      </c>
      <c r="W493" s="0" t="e">
        <f aca="true">MAX(0,V493*(1+(_xlfn.NORM.INV(RAND(),Inputs!$D$39,Inputs!$C$39)))-'Year Schedule'!$K$24+'Year Schedule'!$L$24)</f>
        <v>#VALUE!</v>
      </c>
      <c r="X493" s="0" t="e">
        <f aca="true">MAX(0,W493*(1+(_xlfn.NORM.INV(RAND(),Inputs!$D$39,Inputs!$C$39)))-'Year Schedule'!$K$25+'Year Schedule'!$L$25)</f>
        <v>#VALUE!</v>
      </c>
      <c r="Y493" s="0" t="e">
        <f aca="true">MAX(0,X493*(1+(_xlfn.NORM.INV(RAND(),Inputs!$D$39,Inputs!$C$39)))-'Year Schedule'!$K$26+'Year Schedule'!$L$26)</f>
        <v>#VALUE!</v>
      </c>
      <c r="Z493" s="0" t="e">
        <f aca="true">MAX(0,Y493*(1+(_xlfn.NORM.INV(RAND(),Inputs!$D$39,Inputs!$C$39)))-'Year Schedule'!$K$27+'Year Schedule'!$L$27)</f>
        <v>#VALUE!</v>
      </c>
      <c r="AA493" s="0" t="e">
        <f aca="true">MAX(0,Z493*(1+(_xlfn.NORM.INV(RAND(),Inputs!$D$39,Inputs!$C$39)))-'Year Schedule'!$K$28+'Year Schedule'!$L$28)</f>
        <v>#VALUE!</v>
      </c>
      <c r="AB493" s="0" t="e">
        <f aca="true">MAX(0,AA493*(1+(_xlfn.NORM.INV(RAND(),Inputs!$D$39,Inputs!$C$39)))-'Year Schedule'!$K$29+'Year Schedule'!$L$29)</f>
        <v>#VALUE!</v>
      </c>
      <c r="AC493" s="0" t="e">
        <f aca="true">MAX(0,AB493*(1+(_xlfn.NORM.INV(RAND(),Inputs!$D$39,Inputs!$C$39)))-'Year Schedule'!$K$30+'Year Schedule'!$L$30)</f>
        <v>#VALUE!</v>
      </c>
      <c r="AD493" s="0" t="e">
        <f aca="true">MAX(0,AC493*(1+(_xlfn.NORM.INV(RAND(),Inputs!$D$39,Inputs!$C$39)))-'Year Schedule'!$K$31+'Year Schedule'!$L$31)</f>
        <v>#VALUE!</v>
      </c>
      <c r="AE493" s="0" t="e">
        <f aca="true">MAX(0,AD493*(1+(_xlfn.NORM.INV(RAND(),Inputs!$D$39,Inputs!$C$39)))-'Year Schedule'!$K$32+'Year Schedule'!$L$32)</f>
        <v>#VALUE!</v>
      </c>
      <c r="AF493" s="0" t="e">
        <f aca="true">MAX(0,AE493*(1+(_xlfn.NORM.INV(RAND(),Inputs!$D$39,Inputs!$C$39)))-'Year Schedule'!$K$33+'Year Schedule'!$L$33)</f>
        <v>#VALUE!</v>
      </c>
      <c r="AG493" s="0" t="e">
        <f aca="true">MAX(0,AF493*(1+(_xlfn.NORM.INV(RAND(),Inputs!$D$39,Inputs!$C$39)))-'Year Schedule'!$K$34+'Year Schedule'!$L$34)</f>
        <v>#VALUE!</v>
      </c>
      <c r="AH493" s="0" t="e">
        <f aca="true">MAX(0,AG493*(1+(_xlfn.NORM.INV(RAND(),Inputs!$D$39,Inputs!$C$39)))-'Year Schedule'!$K$35+'Year Schedule'!$L$35)</f>
        <v>#VALUE!</v>
      </c>
      <c r="AI493" s="0" t="e">
        <f aca="true">MAX(0,AH493*(1+(_xlfn.NORM.INV(RAND(),Inputs!$D$39,Inputs!$C$39)))-'Year Schedule'!$K$36+'Year Schedule'!$L$36)</f>
        <v>#VALUE!</v>
      </c>
      <c r="AJ493" s="0" t="e">
        <f aca="true">MAX(0,AI493*(1+(_xlfn.NORM.INV(RAND(),Inputs!$D$39,Inputs!$C$39)))-'Year Schedule'!$K$37+'Year Schedule'!$L$37)</f>
        <v>#VALUE!</v>
      </c>
      <c r="AK493" s="0" t="e">
        <f aca="true">MAX(0,AJ493*(1+(_xlfn.NORM.INV(RAND(),Inputs!$D$39,Inputs!$C$39)))-'Year Schedule'!$K$38+'Year Schedule'!$L$38)</f>
        <v>#VALUE!</v>
      </c>
      <c r="AL493" s="0" t="e">
        <f aca="true">MAX(0,AK493*(1+(_xlfn.NORM.INV(RAND(),Inputs!$D$39,Inputs!$C$39)))-'Year Schedule'!$K$39+'Year Schedule'!$L$39)</f>
        <v>#VALUE!</v>
      </c>
      <c r="AM493" s="0" t="e">
        <f aca="true">MAX(0,AL493*(1+(_xlfn.NORM.INV(RAND(),Inputs!$D$39,Inputs!$C$39)))-'Year Schedule'!$K$40+'Year Schedule'!$L$40)</f>
        <v>#VALUE!</v>
      </c>
      <c r="AN493" s="0" t="e">
        <f aca="true">MAX(0,AM493*(1+(_xlfn.NORM.INV(RAND(),Inputs!$D$39,Inputs!$C$39)))-'Year Schedule'!$K$41+'Year Schedule'!$L$41)</f>
        <v>#VALUE!</v>
      </c>
      <c r="AO493" s="0" t="e">
        <f aca="true">MAX(0,AN493*(1+(_xlfn.NORM.INV(RAND(),Inputs!$D$39,Inputs!$C$39)))-'Year Schedule'!$K$42+'Year Schedule'!$L$42)</f>
        <v>#VALUE!</v>
      </c>
      <c r="AP493" s="0" t="e">
        <f aca="true">MAX(0,AO493*(1+(_xlfn.NORM.INV(RAND(),Inputs!$D$39,Inputs!$C$39)))-'Year Schedule'!$K$43+'Year Schedule'!$L$43)</f>
        <v>#VALUE!</v>
      </c>
      <c r="AQ493" s="0" t="e">
        <f aca="true">MAX(0,AP493*(1+(_xlfn.NORM.INV(RAND(),Inputs!$D$39,Inputs!$C$39)))-'Year Schedule'!$K$44+'Year Schedule'!$L$44)</f>
        <v>#VALUE!</v>
      </c>
      <c r="AR493" s="0" t="e">
        <f aca="true">MAX(0,AQ493*(1+(_xlfn.NORM.INV(RAND(),Inputs!$D$39,Inputs!$C$39)))-'Year Schedule'!$K$45+'Year Schedule'!$L$45)</f>
        <v>#VALUE!</v>
      </c>
      <c r="AS493" s="0" t="e">
        <f aca="true">MAX(0,AR493*(1+(_xlfn.NORM.INV(RAND(),Inputs!$D$39,Inputs!$C$39)))-'Year Schedule'!$K$46+'Year Schedule'!$L$46)</f>
        <v>#VALUE!</v>
      </c>
      <c r="AT493" s="0" t="e">
        <f aca="true">MAX(0,AS493*(1+(_xlfn.NORM.INV(RAND(),Inputs!$D$39,Inputs!$C$39)))-'Year Schedule'!$K$47+'Year Schedule'!$L$47)</f>
        <v>#VALUE!</v>
      </c>
      <c r="AU493" s="0" t="e">
        <f aca="true">MAX(0,AT493*(1+(_xlfn.NORM.INV(RAND(),Inputs!$D$39,Inputs!$C$39)))-'Year Schedule'!$K$48+'Year Schedule'!$L$48)</f>
        <v>#VALUE!</v>
      </c>
      <c r="AV493" s="0" t="e">
        <f aca="true">MAX(0,AU493*(1+(_xlfn.NORM.INV(RAND(),Inputs!$D$39,Inputs!$C$39)))-'Year Schedule'!$K$49+'Year Schedule'!$L$49)</f>
        <v>#VALUE!</v>
      </c>
      <c r="AW493" s="0" t="e">
        <f aca="true">MAX(0,AV493*(1+(_xlfn.NORM.INV(RAND(),Inputs!$D$39,Inputs!$C$39)))-'Year Schedule'!$K$50+'Year Schedule'!$L$50)</f>
        <v>#VALUE!</v>
      </c>
      <c r="AX493" s="0" t="e">
        <f aca="true">MAX(0,AW493*(1+(_xlfn.NORM.INV(RAND(),Inputs!$D$39,Inputs!$C$39)))-'Year Schedule'!$K$51+'Year Schedule'!$L$51)</f>
        <v>#VALUE!</v>
      </c>
      <c r="AY493" s="0" t="e">
        <f aca="true">MAX(0,AX493*(1+(_xlfn.NORM.INV(RAND(),Inputs!$D$39,Inputs!$C$39)))-'Year Schedule'!$K$52+'Year Schedule'!$L$52)</f>
        <v>#VALUE!</v>
      </c>
      <c r="AZ493" s="0" t="e">
        <f aca="true">MAX(0,AY493*(1+(_xlfn.NORM.INV(RAND(),Inputs!$D$39,Inputs!$C$39)))-'Year Schedule'!$K$53+'Year Schedule'!$L$53)</f>
        <v>#VALUE!</v>
      </c>
      <c r="BA493" s="0" t="e">
        <f aca="false">INDEX(C493:AZ493,1,Inputs!$C$6)</f>
        <v>#VALUE!</v>
      </c>
      <c r="BB493" s="0" t="n">
        <f aca="false">IFERROR(EXP(SUMPRODUCT(LN((C493:INDEX(C493:AZ493,1,Inputs!$C$6)+$C$1004:INDEX($C$1004:$AZ$1004,1,Inputs!$C$6))/B493:INDEX(B493:AY493,1,Inputs!$C$6)))/Inputs!$C$6)-1,-1)</f>
        <v>-1</v>
      </c>
    </row>
    <row r="494" customFormat="false" ht="15" hidden="false" customHeight="true" outlineLevel="0" collapsed="false">
      <c r="A494" s="0" t="n">
        <v>492</v>
      </c>
      <c r="B494" s="177" t="n">
        <f aca="false">Inputs!$C$38</f>
        <v>0</v>
      </c>
      <c r="C494" s="0" t="e">
        <f aca="true">MAX(0,B494*(1+(_xlfn.NORM.INV(RAND(),Inputs!$D$39,Inputs!$C$39)))-'Year Schedule'!$K$4+'Year Schedule'!$L$4)</f>
        <v>#VALUE!</v>
      </c>
      <c r="D494" s="0" t="e">
        <f aca="true">MAX(0,C494*(1+(_xlfn.NORM.INV(RAND(),Inputs!$D$39,Inputs!$C$39)))-'Year Schedule'!$K$5+'Year Schedule'!$L$5)</f>
        <v>#VALUE!</v>
      </c>
      <c r="E494" s="0" t="e">
        <f aca="true">MAX(0,D494*(1+(_xlfn.NORM.INV(RAND(),Inputs!$D$39,Inputs!$C$39)))-'Year Schedule'!$K$6+'Year Schedule'!$L$6)</f>
        <v>#VALUE!</v>
      </c>
      <c r="F494" s="0" t="e">
        <f aca="true">MAX(0,E494*(1+(_xlfn.NORM.INV(RAND(),Inputs!$D$39,Inputs!$C$39)))-'Year Schedule'!$K$7+'Year Schedule'!$L$7)</f>
        <v>#VALUE!</v>
      </c>
      <c r="G494" s="0" t="e">
        <f aca="true">MAX(0,F494*(1+(_xlfn.NORM.INV(RAND(),Inputs!$D$39,Inputs!$C$39)))-'Year Schedule'!$K$8+'Year Schedule'!$L$8)</f>
        <v>#VALUE!</v>
      </c>
      <c r="H494" s="0" t="e">
        <f aca="true">MAX(0,G494*(1+(_xlfn.NORM.INV(RAND(),Inputs!$D$39,Inputs!$C$39)))-'Year Schedule'!$K$9+'Year Schedule'!$L$9)</f>
        <v>#VALUE!</v>
      </c>
      <c r="I494" s="0" t="e">
        <f aca="true">MAX(0,H494*(1+(_xlfn.NORM.INV(RAND(),Inputs!$D$39,Inputs!$C$39)))-'Year Schedule'!$K$10+'Year Schedule'!$L$10)</f>
        <v>#VALUE!</v>
      </c>
      <c r="J494" s="0" t="e">
        <f aca="true">MAX(0,I494*(1+(_xlfn.NORM.INV(RAND(),Inputs!$D$39,Inputs!$C$39)))-'Year Schedule'!$K$11+'Year Schedule'!$L$11)</f>
        <v>#VALUE!</v>
      </c>
      <c r="K494" s="0" t="e">
        <f aca="true">MAX(0,J494*(1+(_xlfn.NORM.INV(RAND(),Inputs!$D$39,Inputs!$C$39)))-'Year Schedule'!$K$12+'Year Schedule'!$L$12)</f>
        <v>#VALUE!</v>
      </c>
      <c r="L494" s="0" t="e">
        <f aca="true">MAX(0,K494*(1+(_xlfn.NORM.INV(RAND(),Inputs!$D$39,Inputs!$C$39)))-'Year Schedule'!$K$13+'Year Schedule'!$L$13)</f>
        <v>#VALUE!</v>
      </c>
      <c r="M494" s="0" t="e">
        <f aca="true">MAX(0,L494*(1+(_xlfn.NORM.INV(RAND(),Inputs!$D$39,Inputs!$C$39)))-'Year Schedule'!$K$14+'Year Schedule'!$L$14)</f>
        <v>#VALUE!</v>
      </c>
      <c r="N494" s="0" t="e">
        <f aca="true">MAX(0,M494*(1+(_xlfn.NORM.INV(RAND(),Inputs!$D$39,Inputs!$C$39)))-'Year Schedule'!$K$15+'Year Schedule'!$L$15)</f>
        <v>#VALUE!</v>
      </c>
      <c r="O494" s="0" t="e">
        <f aca="true">MAX(0,N494*(1+(_xlfn.NORM.INV(RAND(),Inputs!$D$39,Inputs!$C$39)))-'Year Schedule'!$K$16+'Year Schedule'!$L$16)</f>
        <v>#VALUE!</v>
      </c>
      <c r="P494" s="0" t="e">
        <f aca="true">MAX(0,O494*(1+(_xlfn.NORM.INV(RAND(),Inputs!$D$39,Inputs!$C$39)))-'Year Schedule'!$K$17+'Year Schedule'!$L$17)</f>
        <v>#VALUE!</v>
      </c>
      <c r="Q494" s="0" t="e">
        <f aca="true">MAX(0,P494*(1+(_xlfn.NORM.INV(RAND(),Inputs!$D$39,Inputs!$C$39)))-'Year Schedule'!$K$18+'Year Schedule'!$L$18)</f>
        <v>#VALUE!</v>
      </c>
      <c r="R494" s="0" t="e">
        <f aca="true">MAX(0,Q494*(1+(_xlfn.NORM.INV(RAND(),Inputs!$D$39,Inputs!$C$39)))-'Year Schedule'!$K$19+'Year Schedule'!$L$19)</f>
        <v>#VALUE!</v>
      </c>
      <c r="S494" s="0" t="e">
        <f aca="true">MAX(0,R494*(1+(_xlfn.NORM.INV(RAND(),Inputs!$D$39,Inputs!$C$39)))-'Year Schedule'!$K$20+'Year Schedule'!$L$20)</f>
        <v>#VALUE!</v>
      </c>
      <c r="T494" s="0" t="e">
        <f aca="true">MAX(0,S494*(1+(_xlfn.NORM.INV(RAND(),Inputs!$D$39,Inputs!$C$39)))-'Year Schedule'!$K$21+'Year Schedule'!$L$21)</f>
        <v>#VALUE!</v>
      </c>
      <c r="U494" s="0" t="e">
        <f aca="true">MAX(0,T494*(1+(_xlfn.NORM.INV(RAND(),Inputs!$D$39,Inputs!$C$39)))-'Year Schedule'!$K$22+'Year Schedule'!$L$22)</f>
        <v>#VALUE!</v>
      </c>
      <c r="V494" s="0" t="e">
        <f aca="true">MAX(0,U494*(1+(_xlfn.NORM.INV(RAND(),Inputs!$D$39,Inputs!$C$39)))-'Year Schedule'!$K$23+'Year Schedule'!$L$23)</f>
        <v>#VALUE!</v>
      </c>
      <c r="W494" s="0" t="e">
        <f aca="true">MAX(0,V494*(1+(_xlfn.NORM.INV(RAND(),Inputs!$D$39,Inputs!$C$39)))-'Year Schedule'!$K$24+'Year Schedule'!$L$24)</f>
        <v>#VALUE!</v>
      </c>
      <c r="X494" s="0" t="e">
        <f aca="true">MAX(0,W494*(1+(_xlfn.NORM.INV(RAND(),Inputs!$D$39,Inputs!$C$39)))-'Year Schedule'!$K$25+'Year Schedule'!$L$25)</f>
        <v>#VALUE!</v>
      </c>
      <c r="Y494" s="0" t="e">
        <f aca="true">MAX(0,X494*(1+(_xlfn.NORM.INV(RAND(),Inputs!$D$39,Inputs!$C$39)))-'Year Schedule'!$K$26+'Year Schedule'!$L$26)</f>
        <v>#VALUE!</v>
      </c>
      <c r="Z494" s="0" t="e">
        <f aca="true">MAX(0,Y494*(1+(_xlfn.NORM.INV(RAND(),Inputs!$D$39,Inputs!$C$39)))-'Year Schedule'!$K$27+'Year Schedule'!$L$27)</f>
        <v>#VALUE!</v>
      </c>
      <c r="AA494" s="0" t="e">
        <f aca="true">MAX(0,Z494*(1+(_xlfn.NORM.INV(RAND(),Inputs!$D$39,Inputs!$C$39)))-'Year Schedule'!$K$28+'Year Schedule'!$L$28)</f>
        <v>#VALUE!</v>
      </c>
      <c r="AB494" s="0" t="e">
        <f aca="true">MAX(0,AA494*(1+(_xlfn.NORM.INV(RAND(),Inputs!$D$39,Inputs!$C$39)))-'Year Schedule'!$K$29+'Year Schedule'!$L$29)</f>
        <v>#VALUE!</v>
      </c>
      <c r="AC494" s="0" t="e">
        <f aca="true">MAX(0,AB494*(1+(_xlfn.NORM.INV(RAND(),Inputs!$D$39,Inputs!$C$39)))-'Year Schedule'!$K$30+'Year Schedule'!$L$30)</f>
        <v>#VALUE!</v>
      </c>
      <c r="AD494" s="0" t="e">
        <f aca="true">MAX(0,AC494*(1+(_xlfn.NORM.INV(RAND(),Inputs!$D$39,Inputs!$C$39)))-'Year Schedule'!$K$31+'Year Schedule'!$L$31)</f>
        <v>#VALUE!</v>
      </c>
      <c r="AE494" s="0" t="e">
        <f aca="true">MAX(0,AD494*(1+(_xlfn.NORM.INV(RAND(),Inputs!$D$39,Inputs!$C$39)))-'Year Schedule'!$K$32+'Year Schedule'!$L$32)</f>
        <v>#VALUE!</v>
      </c>
      <c r="AF494" s="0" t="e">
        <f aca="true">MAX(0,AE494*(1+(_xlfn.NORM.INV(RAND(),Inputs!$D$39,Inputs!$C$39)))-'Year Schedule'!$K$33+'Year Schedule'!$L$33)</f>
        <v>#VALUE!</v>
      </c>
      <c r="AG494" s="0" t="e">
        <f aca="true">MAX(0,AF494*(1+(_xlfn.NORM.INV(RAND(),Inputs!$D$39,Inputs!$C$39)))-'Year Schedule'!$K$34+'Year Schedule'!$L$34)</f>
        <v>#VALUE!</v>
      </c>
      <c r="AH494" s="0" t="e">
        <f aca="true">MAX(0,AG494*(1+(_xlfn.NORM.INV(RAND(),Inputs!$D$39,Inputs!$C$39)))-'Year Schedule'!$K$35+'Year Schedule'!$L$35)</f>
        <v>#VALUE!</v>
      </c>
      <c r="AI494" s="0" t="e">
        <f aca="true">MAX(0,AH494*(1+(_xlfn.NORM.INV(RAND(),Inputs!$D$39,Inputs!$C$39)))-'Year Schedule'!$K$36+'Year Schedule'!$L$36)</f>
        <v>#VALUE!</v>
      </c>
      <c r="AJ494" s="0" t="e">
        <f aca="true">MAX(0,AI494*(1+(_xlfn.NORM.INV(RAND(),Inputs!$D$39,Inputs!$C$39)))-'Year Schedule'!$K$37+'Year Schedule'!$L$37)</f>
        <v>#VALUE!</v>
      </c>
      <c r="AK494" s="0" t="e">
        <f aca="true">MAX(0,AJ494*(1+(_xlfn.NORM.INV(RAND(),Inputs!$D$39,Inputs!$C$39)))-'Year Schedule'!$K$38+'Year Schedule'!$L$38)</f>
        <v>#VALUE!</v>
      </c>
      <c r="AL494" s="0" t="e">
        <f aca="true">MAX(0,AK494*(1+(_xlfn.NORM.INV(RAND(),Inputs!$D$39,Inputs!$C$39)))-'Year Schedule'!$K$39+'Year Schedule'!$L$39)</f>
        <v>#VALUE!</v>
      </c>
      <c r="AM494" s="0" t="e">
        <f aca="true">MAX(0,AL494*(1+(_xlfn.NORM.INV(RAND(),Inputs!$D$39,Inputs!$C$39)))-'Year Schedule'!$K$40+'Year Schedule'!$L$40)</f>
        <v>#VALUE!</v>
      </c>
      <c r="AN494" s="0" t="e">
        <f aca="true">MAX(0,AM494*(1+(_xlfn.NORM.INV(RAND(),Inputs!$D$39,Inputs!$C$39)))-'Year Schedule'!$K$41+'Year Schedule'!$L$41)</f>
        <v>#VALUE!</v>
      </c>
      <c r="AO494" s="0" t="e">
        <f aca="true">MAX(0,AN494*(1+(_xlfn.NORM.INV(RAND(),Inputs!$D$39,Inputs!$C$39)))-'Year Schedule'!$K$42+'Year Schedule'!$L$42)</f>
        <v>#VALUE!</v>
      </c>
      <c r="AP494" s="0" t="e">
        <f aca="true">MAX(0,AO494*(1+(_xlfn.NORM.INV(RAND(),Inputs!$D$39,Inputs!$C$39)))-'Year Schedule'!$K$43+'Year Schedule'!$L$43)</f>
        <v>#VALUE!</v>
      </c>
      <c r="AQ494" s="0" t="e">
        <f aca="true">MAX(0,AP494*(1+(_xlfn.NORM.INV(RAND(),Inputs!$D$39,Inputs!$C$39)))-'Year Schedule'!$K$44+'Year Schedule'!$L$44)</f>
        <v>#VALUE!</v>
      </c>
      <c r="AR494" s="0" t="e">
        <f aca="true">MAX(0,AQ494*(1+(_xlfn.NORM.INV(RAND(),Inputs!$D$39,Inputs!$C$39)))-'Year Schedule'!$K$45+'Year Schedule'!$L$45)</f>
        <v>#VALUE!</v>
      </c>
      <c r="AS494" s="0" t="e">
        <f aca="true">MAX(0,AR494*(1+(_xlfn.NORM.INV(RAND(),Inputs!$D$39,Inputs!$C$39)))-'Year Schedule'!$K$46+'Year Schedule'!$L$46)</f>
        <v>#VALUE!</v>
      </c>
      <c r="AT494" s="0" t="e">
        <f aca="true">MAX(0,AS494*(1+(_xlfn.NORM.INV(RAND(),Inputs!$D$39,Inputs!$C$39)))-'Year Schedule'!$K$47+'Year Schedule'!$L$47)</f>
        <v>#VALUE!</v>
      </c>
      <c r="AU494" s="0" t="e">
        <f aca="true">MAX(0,AT494*(1+(_xlfn.NORM.INV(RAND(),Inputs!$D$39,Inputs!$C$39)))-'Year Schedule'!$K$48+'Year Schedule'!$L$48)</f>
        <v>#VALUE!</v>
      </c>
      <c r="AV494" s="0" t="e">
        <f aca="true">MAX(0,AU494*(1+(_xlfn.NORM.INV(RAND(),Inputs!$D$39,Inputs!$C$39)))-'Year Schedule'!$K$49+'Year Schedule'!$L$49)</f>
        <v>#VALUE!</v>
      </c>
      <c r="AW494" s="0" t="e">
        <f aca="true">MAX(0,AV494*(1+(_xlfn.NORM.INV(RAND(),Inputs!$D$39,Inputs!$C$39)))-'Year Schedule'!$K$50+'Year Schedule'!$L$50)</f>
        <v>#VALUE!</v>
      </c>
      <c r="AX494" s="0" t="e">
        <f aca="true">MAX(0,AW494*(1+(_xlfn.NORM.INV(RAND(),Inputs!$D$39,Inputs!$C$39)))-'Year Schedule'!$K$51+'Year Schedule'!$L$51)</f>
        <v>#VALUE!</v>
      </c>
      <c r="AY494" s="0" t="e">
        <f aca="true">MAX(0,AX494*(1+(_xlfn.NORM.INV(RAND(),Inputs!$D$39,Inputs!$C$39)))-'Year Schedule'!$K$52+'Year Schedule'!$L$52)</f>
        <v>#VALUE!</v>
      </c>
      <c r="AZ494" s="0" t="e">
        <f aca="true">MAX(0,AY494*(1+(_xlfn.NORM.INV(RAND(),Inputs!$D$39,Inputs!$C$39)))-'Year Schedule'!$K$53+'Year Schedule'!$L$53)</f>
        <v>#VALUE!</v>
      </c>
      <c r="BA494" s="0" t="e">
        <f aca="false">INDEX(C494:AZ494,1,Inputs!$C$6)</f>
        <v>#VALUE!</v>
      </c>
      <c r="BB494" s="0" t="n">
        <f aca="false">IFERROR(EXP(SUMPRODUCT(LN((C494:INDEX(C494:AZ494,1,Inputs!$C$6)+$C$1004:INDEX($C$1004:$AZ$1004,1,Inputs!$C$6))/B494:INDEX(B494:AY494,1,Inputs!$C$6)))/Inputs!$C$6)-1,-1)</f>
        <v>-1</v>
      </c>
    </row>
    <row r="495" customFormat="false" ht="15" hidden="false" customHeight="true" outlineLevel="0" collapsed="false">
      <c r="A495" s="0" t="n">
        <v>493</v>
      </c>
      <c r="B495" s="177" t="n">
        <f aca="false">Inputs!$C$38</f>
        <v>0</v>
      </c>
      <c r="C495" s="0" t="e">
        <f aca="true">MAX(0,B495*(1+(_xlfn.NORM.INV(RAND(),Inputs!$D$39,Inputs!$C$39)))-'Year Schedule'!$K$4+'Year Schedule'!$L$4)</f>
        <v>#VALUE!</v>
      </c>
      <c r="D495" s="0" t="e">
        <f aca="true">MAX(0,C495*(1+(_xlfn.NORM.INV(RAND(),Inputs!$D$39,Inputs!$C$39)))-'Year Schedule'!$K$5+'Year Schedule'!$L$5)</f>
        <v>#VALUE!</v>
      </c>
      <c r="E495" s="0" t="e">
        <f aca="true">MAX(0,D495*(1+(_xlfn.NORM.INV(RAND(),Inputs!$D$39,Inputs!$C$39)))-'Year Schedule'!$K$6+'Year Schedule'!$L$6)</f>
        <v>#VALUE!</v>
      </c>
      <c r="F495" s="0" t="e">
        <f aca="true">MAX(0,E495*(1+(_xlfn.NORM.INV(RAND(),Inputs!$D$39,Inputs!$C$39)))-'Year Schedule'!$K$7+'Year Schedule'!$L$7)</f>
        <v>#VALUE!</v>
      </c>
      <c r="G495" s="0" t="e">
        <f aca="true">MAX(0,F495*(1+(_xlfn.NORM.INV(RAND(),Inputs!$D$39,Inputs!$C$39)))-'Year Schedule'!$K$8+'Year Schedule'!$L$8)</f>
        <v>#VALUE!</v>
      </c>
      <c r="H495" s="0" t="e">
        <f aca="true">MAX(0,G495*(1+(_xlfn.NORM.INV(RAND(),Inputs!$D$39,Inputs!$C$39)))-'Year Schedule'!$K$9+'Year Schedule'!$L$9)</f>
        <v>#VALUE!</v>
      </c>
      <c r="I495" s="0" t="e">
        <f aca="true">MAX(0,H495*(1+(_xlfn.NORM.INV(RAND(),Inputs!$D$39,Inputs!$C$39)))-'Year Schedule'!$K$10+'Year Schedule'!$L$10)</f>
        <v>#VALUE!</v>
      </c>
      <c r="J495" s="0" t="e">
        <f aca="true">MAX(0,I495*(1+(_xlfn.NORM.INV(RAND(),Inputs!$D$39,Inputs!$C$39)))-'Year Schedule'!$K$11+'Year Schedule'!$L$11)</f>
        <v>#VALUE!</v>
      </c>
      <c r="K495" s="0" t="e">
        <f aca="true">MAX(0,J495*(1+(_xlfn.NORM.INV(RAND(),Inputs!$D$39,Inputs!$C$39)))-'Year Schedule'!$K$12+'Year Schedule'!$L$12)</f>
        <v>#VALUE!</v>
      </c>
      <c r="L495" s="0" t="e">
        <f aca="true">MAX(0,K495*(1+(_xlfn.NORM.INV(RAND(),Inputs!$D$39,Inputs!$C$39)))-'Year Schedule'!$K$13+'Year Schedule'!$L$13)</f>
        <v>#VALUE!</v>
      </c>
      <c r="M495" s="0" t="e">
        <f aca="true">MAX(0,L495*(1+(_xlfn.NORM.INV(RAND(),Inputs!$D$39,Inputs!$C$39)))-'Year Schedule'!$K$14+'Year Schedule'!$L$14)</f>
        <v>#VALUE!</v>
      </c>
      <c r="N495" s="0" t="e">
        <f aca="true">MAX(0,M495*(1+(_xlfn.NORM.INV(RAND(),Inputs!$D$39,Inputs!$C$39)))-'Year Schedule'!$K$15+'Year Schedule'!$L$15)</f>
        <v>#VALUE!</v>
      </c>
      <c r="O495" s="0" t="e">
        <f aca="true">MAX(0,N495*(1+(_xlfn.NORM.INV(RAND(),Inputs!$D$39,Inputs!$C$39)))-'Year Schedule'!$K$16+'Year Schedule'!$L$16)</f>
        <v>#VALUE!</v>
      </c>
      <c r="P495" s="0" t="e">
        <f aca="true">MAX(0,O495*(1+(_xlfn.NORM.INV(RAND(),Inputs!$D$39,Inputs!$C$39)))-'Year Schedule'!$K$17+'Year Schedule'!$L$17)</f>
        <v>#VALUE!</v>
      </c>
      <c r="Q495" s="0" t="e">
        <f aca="true">MAX(0,P495*(1+(_xlfn.NORM.INV(RAND(),Inputs!$D$39,Inputs!$C$39)))-'Year Schedule'!$K$18+'Year Schedule'!$L$18)</f>
        <v>#VALUE!</v>
      </c>
      <c r="R495" s="0" t="e">
        <f aca="true">MAX(0,Q495*(1+(_xlfn.NORM.INV(RAND(),Inputs!$D$39,Inputs!$C$39)))-'Year Schedule'!$K$19+'Year Schedule'!$L$19)</f>
        <v>#VALUE!</v>
      </c>
      <c r="S495" s="0" t="e">
        <f aca="true">MAX(0,R495*(1+(_xlfn.NORM.INV(RAND(),Inputs!$D$39,Inputs!$C$39)))-'Year Schedule'!$K$20+'Year Schedule'!$L$20)</f>
        <v>#VALUE!</v>
      </c>
      <c r="T495" s="0" t="e">
        <f aca="true">MAX(0,S495*(1+(_xlfn.NORM.INV(RAND(),Inputs!$D$39,Inputs!$C$39)))-'Year Schedule'!$K$21+'Year Schedule'!$L$21)</f>
        <v>#VALUE!</v>
      </c>
      <c r="U495" s="0" t="e">
        <f aca="true">MAX(0,T495*(1+(_xlfn.NORM.INV(RAND(),Inputs!$D$39,Inputs!$C$39)))-'Year Schedule'!$K$22+'Year Schedule'!$L$22)</f>
        <v>#VALUE!</v>
      </c>
      <c r="V495" s="0" t="e">
        <f aca="true">MAX(0,U495*(1+(_xlfn.NORM.INV(RAND(),Inputs!$D$39,Inputs!$C$39)))-'Year Schedule'!$K$23+'Year Schedule'!$L$23)</f>
        <v>#VALUE!</v>
      </c>
      <c r="W495" s="0" t="e">
        <f aca="true">MAX(0,V495*(1+(_xlfn.NORM.INV(RAND(),Inputs!$D$39,Inputs!$C$39)))-'Year Schedule'!$K$24+'Year Schedule'!$L$24)</f>
        <v>#VALUE!</v>
      </c>
      <c r="X495" s="0" t="e">
        <f aca="true">MAX(0,W495*(1+(_xlfn.NORM.INV(RAND(),Inputs!$D$39,Inputs!$C$39)))-'Year Schedule'!$K$25+'Year Schedule'!$L$25)</f>
        <v>#VALUE!</v>
      </c>
      <c r="Y495" s="0" t="e">
        <f aca="true">MAX(0,X495*(1+(_xlfn.NORM.INV(RAND(),Inputs!$D$39,Inputs!$C$39)))-'Year Schedule'!$K$26+'Year Schedule'!$L$26)</f>
        <v>#VALUE!</v>
      </c>
      <c r="Z495" s="0" t="e">
        <f aca="true">MAX(0,Y495*(1+(_xlfn.NORM.INV(RAND(),Inputs!$D$39,Inputs!$C$39)))-'Year Schedule'!$K$27+'Year Schedule'!$L$27)</f>
        <v>#VALUE!</v>
      </c>
      <c r="AA495" s="0" t="e">
        <f aca="true">MAX(0,Z495*(1+(_xlfn.NORM.INV(RAND(),Inputs!$D$39,Inputs!$C$39)))-'Year Schedule'!$K$28+'Year Schedule'!$L$28)</f>
        <v>#VALUE!</v>
      </c>
      <c r="AB495" s="0" t="e">
        <f aca="true">MAX(0,AA495*(1+(_xlfn.NORM.INV(RAND(),Inputs!$D$39,Inputs!$C$39)))-'Year Schedule'!$K$29+'Year Schedule'!$L$29)</f>
        <v>#VALUE!</v>
      </c>
      <c r="AC495" s="0" t="e">
        <f aca="true">MAX(0,AB495*(1+(_xlfn.NORM.INV(RAND(),Inputs!$D$39,Inputs!$C$39)))-'Year Schedule'!$K$30+'Year Schedule'!$L$30)</f>
        <v>#VALUE!</v>
      </c>
      <c r="AD495" s="0" t="e">
        <f aca="true">MAX(0,AC495*(1+(_xlfn.NORM.INV(RAND(),Inputs!$D$39,Inputs!$C$39)))-'Year Schedule'!$K$31+'Year Schedule'!$L$31)</f>
        <v>#VALUE!</v>
      </c>
      <c r="AE495" s="0" t="e">
        <f aca="true">MAX(0,AD495*(1+(_xlfn.NORM.INV(RAND(),Inputs!$D$39,Inputs!$C$39)))-'Year Schedule'!$K$32+'Year Schedule'!$L$32)</f>
        <v>#VALUE!</v>
      </c>
      <c r="AF495" s="0" t="e">
        <f aca="true">MAX(0,AE495*(1+(_xlfn.NORM.INV(RAND(),Inputs!$D$39,Inputs!$C$39)))-'Year Schedule'!$K$33+'Year Schedule'!$L$33)</f>
        <v>#VALUE!</v>
      </c>
      <c r="AG495" s="0" t="e">
        <f aca="true">MAX(0,AF495*(1+(_xlfn.NORM.INV(RAND(),Inputs!$D$39,Inputs!$C$39)))-'Year Schedule'!$K$34+'Year Schedule'!$L$34)</f>
        <v>#VALUE!</v>
      </c>
      <c r="AH495" s="0" t="e">
        <f aca="true">MAX(0,AG495*(1+(_xlfn.NORM.INV(RAND(),Inputs!$D$39,Inputs!$C$39)))-'Year Schedule'!$K$35+'Year Schedule'!$L$35)</f>
        <v>#VALUE!</v>
      </c>
      <c r="AI495" s="0" t="e">
        <f aca="true">MAX(0,AH495*(1+(_xlfn.NORM.INV(RAND(),Inputs!$D$39,Inputs!$C$39)))-'Year Schedule'!$K$36+'Year Schedule'!$L$36)</f>
        <v>#VALUE!</v>
      </c>
      <c r="AJ495" s="0" t="e">
        <f aca="true">MAX(0,AI495*(1+(_xlfn.NORM.INV(RAND(),Inputs!$D$39,Inputs!$C$39)))-'Year Schedule'!$K$37+'Year Schedule'!$L$37)</f>
        <v>#VALUE!</v>
      </c>
      <c r="AK495" s="0" t="e">
        <f aca="true">MAX(0,AJ495*(1+(_xlfn.NORM.INV(RAND(),Inputs!$D$39,Inputs!$C$39)))-'Year Schedule'!$K$38+'Year Schedule'!$L$38)</f>
        <v>#VALUE!</v>
      </c>
      <c r="AL495" s="0" t="e">
        <f aca="true">MAX(0,AK495*(1+(_xlfn.NORM.INV(RAND(),Inputs!$D$39,Inputs!$C$39)))-'Year Schedule'!$K$39+'Year Schedule'!$L$39)</f>
        <v>#VALUE!</v>
      </c>
      <c r="AM495" s="0" t="e">
        <f aca="true">MAX(0,AL495*(1+(_xlfn.NORM.INV(RAND(),Inputs!$D$39,Inputs!$C$39)))-'Year Schedule'!$K$40+'Year Schedule'!$L$40)</f>
        <v>#VALUE!</v>
      </c>
      <c r="AN495" s="0" t="e">
        <f aca="true">MAX(0,AM495*(1+(_xlfn.NORM.INV(RAND(),Inputs!$D$39,Inputs!$C$39)))-'Year Schedule'!$K$41+'Year Schedule'!$L$41)</f>
        <v>#VALUE!</v>
      </c>
      <c r="AO495" s="0" t="e">
        <f aca="true">MAX(0,AN495*(1+(_xlfn.NORM.INV(RAND(),Inputs!$D$39,Inputs!$C$39)))-'Year Schedule'!$K$42+'Year Schedule'!$L$42)</f>
        <v>#VALUE!</v>
      </c>
      <c r="AP495" s="0" t="e">
        <f aca="true">MAX(0,AO495*(1+(_xlfn.NORM.INV(RAND(),Inputs!$D$39,Inputs!$C$39)))-'Year Schedule'!$K$43+'Year Schedule'!$L$43)</f>
        <v>#VALUE!</v>
      </c>
      <c r="AQ495" s="0" t="e">
        <f aca="true">MAX(0,AP495*(1+(_xlfn.NORM.INV(RAND(),Inputs!$D$39,Inputs!$C$39)))-'Year Schedule'!$K$44+'Year Schedule'!$L$44)</f>
        <v>#VALUE!</v>
      </c>
      <c r="AR495" s="0" t="e">
        <f aca="true">MAX(0,AQ495*(1+(_xlfn.NORM.INV(RAND(),Inputs!$D$39,Inputs!$C$39)))-'Year Schedule'!$K$45+'Year Schedule'!$L$45)</f>
        <v>#VALUE!</v>
      </c>
      <c r="AS495" s="0" t="e">
        <f aca="true">MAX(0,AR495*(1+(_xlfn.NORM.INV(RAND(),Inputs!$D$39,Inputs!$C$39)))-'Year Schedule'!$K$46+'Year Schedule'!$L$46)</f>
        <v>#VALUE!</v>
      </c>
      <c r="AT495" s="0" t="e">
        <f aca="true">MAX(0,AS495*(1+(_xlfn.NORM.INV(RAND(),Inputs!$D$39,Inputs!$C$39)))-'Year Schedule'!$K$47+'Year Schedule'!$L$47)</f>
        <v>#VALUE!</v>
      </c>
      <c r="AU495" s="0" t="e">
        <f aca="true">MAX(0,AT495*(1+(_xlfn.NORM.INV(RAND(),Inputs!$D$39,Inputs!$C$39)))-'Year Schedule'!$K$48+'Year Schedule'!$L$48)</f>
        <v>#VALUE!</v>
      </c>
      <c r="AV495" s="0" t="e">
        <f aca="true">MAX(0,AU495*(1+(_xlfn.NORM.INV(RAND(),Inputs!$D$39,Inputs!$C$39)))-'Year Schedule'!$K$49+'Year Schedule'!$L$49)</f>
        <v>#VALUE!</v>
      </c>
      <c r="AW495" s="0" t="e">
        <f aca="true">MAX(0,AV495*(1+(_xlfn.NORM.INV(RAND(),Inputs!$D$39,Inputs!$C$39)))-'Year Schedule'!$K$50+'Year Schedule'!$L$50)</f>
        <v>#VALUE!</v>
      </c>
      <c r="AX495" s="0" t="e">
        <f aca="true">MAX(0,AW495*(1+(_xlfn.NORM.INV(RAND(),Inputs!$D$39,Inputs!$C$39)))-'Year Schedule'!$K$51+'Year Schedule'!$L$51)</f>
        <v>#VALUE!</v>
      </c>
      <c r="AY495" s="0" t="e">
        <f aca="true">MAX(0,AX495*(1+(_xlfn.NORM.INV(RAND(),Inputs!$D$39,Inputs!$C$39)))-'Year Schedule'!$K$52+'Year Schedule'!$L$52)</f>
        <v>#VALUE!</v>
      </c>
      <c r="AZ495" s="0" t="e">
        <f aca="true">MAX(0,AY495*(1+(_xlfn.NORM.INV(RAND(),Inputs!$D$39,Inputs!$C$39)))-'Year Schedule'!$K$53+'Year Schedule'!$L$53)</f>
        <v>#VALUE!</v>
      </c>
      <c r="BA495" s="0" t="e">
        <f aca="false">INDEX(C495:AZ495,1,Inputs!$C$6)</f>
        <v>#VALUE!</v>
      </c>
      <c r="BB495" s="0" t="n">
        <f aca="false">IFERROR(EXP(SUMPRODUCT(LN((C495:INDEX(C495:AZ495,1,Inputs!$C$6)+$C$1004:INDEX($C$1004:$AZ$1004,1,Inputs!$C$6))/B495:INDEX(B495:AY495,1,Inputs!$C$6)))/Inputs!$C$6)-1,-1)</f>
        <v>-1</v>
      </c>
    </row>
    <row r="496" customFormat="false" ht="15" hidden="false" customHeight="true" outlineLevel="0" collapsed="false">
      <c r="A496" s="0" t="n">
        <v>494</v>
      </c>
      <c r="B496" s="177" t="n">
        <f aca="false">Inputs!$C$38</f>
        <v>0</v>
      </c>
      <c r="C496" s="0" t="e">
        <f aca="true">MAX(0,B496*(1+(_xlfn.NORM.INV(RAND(),Inputs!$D$39,Inputs!$C$39)))-'Year Schedule'!$K$4+'Year Schedule'!$L$4)</f>
        <v>#VALUE!</v>
      </c>
      <c r="D496" s="0" t="e">
        <f aca="true">MAX(0,C496*(1+(_xlfn.NORM.INV(RAND(),Inputs!$D$39,Inputs!$C$39)))-'Year Schedule'!$K$5+'Year Schedule'!$L$5)</f>
        <v>#VALUE!</v>
      </c>
      <c r="E496" s="0" t="e">
        <f aca="true">MAX(0,D496*(1+(_xlfn.NORM.INV(RAND(),Inputs!$D$39,Inputs!$C$39)))-'Year Schedule'!$K$6+'Year Schedule'!$L$6)</f>
        <v>#VALUE!</v>
      </c>
      <c r="F496" s="0" t="e">
        <f aca="true">MAX(0,E496*(1+(_xlfn.NORM.INV(RAND(),Inputs!$D$39,Inputs!$C$39)))-'Year Schedule'!$K$7+'Year Schedule'!$L$7)</f>
        <v>#VALUE!</v>
      </c>
      <c r="G496" s="0" t="e">
        <f aca="true">MAX(0,F496*(1+(_xlfn.NORM.INV(RAND(),Inputs!$D$39,Inputs!$C$39)))-'Year Schedule'!$K$8+'Year Schedule'!$L$8)</f>
        <v>#VALUE!</v>
      </c>
      <c r="H496" s="0" t="e">
        <f aca="true">MAX(0,G496*(1+(_xlfn.NORM.INV(RAND(),Inputs!$D$39,Inputs!$C$39)))-'Year Schedule'!$K$9+'Year Schedule'!$L$9)</f>
        <v>#VALUE!</v>
      </c>
      <c r="I496" s="0" t="e">
        <f aca="true">MAX(0,H496*(1+(_xlfn.NORM.INV(RAND(),Inputs!$D$39,Inputs!$C$39)))-'Year Schedule'!$K$10+'Year Schedule'!$L$10)</f>
        <v>#VALUE!</v>
      </c>
      <c r="J496" s="0" t="e">
        <f aca="true">MAX(0,I496*(1+(_xlfn.NORM.INV(RAND(),Inputs!$D$39,Inputs!$C$39)))-'Year Schedule'!$K$11+'Year Schedule'!$L$11)</f>
        <v>#VALUE!</v>
      </c>
      <c r="K496" s="0" t="e">
        <f aca="true">MAX(0,J496*(1+(_xlfn.NORM.INV(RAND(),Inputs!$D$39,Inputs!$C$39)))-'Year Schedule'!$K$12+'Year Schedule'!$L$12)</f>
        <v>#VALUE!</v>
      </c>
      <c r="L496" s="0" t="e">
        <f aca="true">MAX(0,K496*(1+(_xlfn.NORM.INV(RAND(),Inputs!$D$39,Inputs!$C$39)))-'Year Schedule'!$K$13+'Year Schedule'!$L$13)</f>
        <v>#VALUE!</v>
      </c>
      <c r="M496" s="0" t="e">
        <f aca="true">MAX(0,L496*(1+(_xlfn.NORM.INV(RAND(),Inputs!$D$39,Inputs!$C$39)))-'Year Schedule'!$K$14+'Year Schedule'!$L$14)</f>
        <v>#VALUE!</v>
      </c>
      <c r="N496" s="0" t="e">
        <f aca="true">MAX(0,M496*(1+(_xlfn.NORM.INV(RAND(),Inputs!$D$39,Inputs!$C$39)))-'Year Schedule'!$K$15+'Year Schedule'!$L$15)</f>
        <v>#VALUE!</v>
      </c>
      <c r="O496" s="0" t="e">
        <f aca="true">MAX(0,N496*(1+(_xlfn.NORM.INV(RAND(),Inputs!$D$39,Inputs!$C$39)))-'Year Schedule'!$K$16+'Year Schedule'!$L$16)</f>
        <v>#VALUE!</v>
      </c>
      <c r="P496" s="0" t="e">
        <f aca="true">MAX(0,O496*(1+(_xlfn.NORM.INV(RAND(),Inputs!$D$39,Inputs!$C$39)))-'Year Schedule'!$K$17+'Year Schedule'!$L$17)</f>
        <v>#VALUE!</v>
      </c>
      <c r="Q496" s="0" t="e">
        <f aca="true">MAX(0,P496*(1+(_xlfn.NORM.INV(RAND(),Inputs!$D$39,Inputs!$C$39)))-'Year Schedule'!$K$18+'Year Schedule'!$L$18)</f>
        <v>#VALUE!</v>
      </c>
      <c r="R496" s="0" t="e">
        <f aca="true">MAX(0,Q496*(1+(_xlfn.NORM.INV(RAND(),Inputs!$D$39,Inputs!$C$39)))-'Year Schedule'!$K$19+'Year Schedule'!$L$19)</f>
        <v>#VALUE!</v>
      </c>
      <c r="S496" s="0" t="e">
        <f aca="true">MAX(0,R496*(1+(_xlfn.NORM.INV(RAND(),Inputs!$D$39,Inputs!$C$39)))-'Year Schedule'!$K$20+'Year Schedule'!$L$20)</f>
        <v>#VALUE!</v>
      </c>
      <c r="T496" s="0" t="e">
        <f aca="true">MAX(0,S496*(1+(_xlfn.NORM.INV(RAND(),Inputs!$D$39,Inputs!$C$39)))-'Year Schedule'!$K$21+'Year Schedule'!$L$21)</f>
        <v>#VALUE!</v>
      </c>
      <c r="U496" s="0" t="e">
        <f aca="true">MAX(0,T496*(1+(_xlfn.NORM.INV(RAND(),Inputs!$D$39,Inputs!$C$39)))-'Year Schedule'!$K$22+'Year Schedule'!$L$22)</f>
        <v>#VALUE!</v>
      </c>
      <c r="V496" s="0" t="e">
        <f aca="true">MAX(0,U496*(1+(_xlfn.NORM.INV(RAND(),Inputs!$D$39,Inputs!$C$39)))-'Year Schedule'!$K$23+'Year Schedule'!$L$23)</f>
        <v>#VALUE!</v>
      </c>
      <c r="W496" s="0" t="e">
        <f aca="true">MAX(0,V496*(1+(_xlfn.NORM.INV(RAND(),Inputs!$D$39,Inputs!$C$39)))-'Year Schedule'!$K$24+'Year Schedule'!$L$24)</f>
        <v>#VALUE!</v>
      </c>
      <c r="X496" s="0" t="e">
        <f aca="true">MAX(0,W496*(1+(_xlfn.NORM.INV(RAND(),Inputs!$D$39,Inputs!$C$39)))-'Year Schedule'!$K$25+'Year Schedule'!$L$25)</f>
        <v>#VALUE!</v>
      </c>
      <c r="Y496" s="0" t="e">
        <f aca="true">MAX(0,X496*(1+(_xlfn.NORM.INV(RAND(),Inputs!$D$39,Inputs!$C$39)))-'Year Schedule'!$K$26+'Year Schedule'!$L$26)</f>
        <v>#VALUE!</v>
      </c>
      <c r="Z496" s="0" t="e">
        <f aca="true">MAX(0,Y496*(1+(_xlfn.NORM.INV(RAND(),Inputs!$D$39,Inputs!$C$39)))-'Year Schedule'!$K$27+'Year Schedule'!$L$27)</f>
        <v>#VALUE!</v>
      </c>
      <c r="AA496" s="0" t="e">
        <f aca="true">MAX(0,Z496*(1+(_xlfn.NORM.INV(RAND(),Inputs!$D$39,Inputs!$C$39)))-'Year Schedule'!$K$28+'Year Schedule'!$L$28)</f>
        <v>#VALUE!</v>
      </c>
      <c r="AB496" s="0" t="e">
        <f aca="true">MAX(0,AA496*(1+(_xlfn.NORM.INV(RAND(),Inputs!$D$39,Inputs!$C$39)))-'Year Schedule'!$K$29+'Year Schedule'!$L$29)</f>
        <v>#VALUE!</v>
      </c>
      <c r="AC496" s="0" t="e">
        <f aca="true">MAX(0,AB496*(1+(_xlfn.NORM.INV(RAND(),Inputs!$D$39,Inputs!$C$39)))-'Year Schedule'!$K$30+'Year Schedule'!$L$30)</f>
        <v>#VALUE!</v>
      </c>
      <c r="AD496" s="0" t="e">
        <f aca="true">MAX(0,AC496*(1+(_xlfn.NORM.INV(RAND(),Inputs!$D$39,Inputs!$C$39)))-'Year Schedule'!$K$31+'Year Schedule'!$L$31)</f>
        <v>#VALUE!</v>
      </c>
      <c r="AE496" s="0" t="e">
        <f aca="true">MAX(0,AD496*(1+(_xlfn.NORM.INV(RAND(),Inputs!$D$39,Inputs!$C$39)))-'Year Schedule'!$K$32+'Year Schedule'!$L$32)</f>
        <v>#VALUE!</v>
      </c>
      <c r="AF496" s="0" t="e">
        <f aca="true">MAX(0,AE496*(1+(_xlfn.NORM.INV(RAND(),Inputs!$D$39,Inputs!$C$39)))-'Year Schedule'!$K$33+'Year Schedule'!$L$33)</f>
        <v>#VALUE!</v>
      </c>
      <c r="AG496" s="0" t="e">
        <f aca="true">MAX(0,AF496*(1+(_xlfn.NORM.INV(RAND(),Inputs!$D$39,Inputs!$C$39)))-'Year Schedule'!$K$34+'Year Schedule'!$L$34)</f>
        <v>#VALUE!</v>
      </c>
      <c r="AH496" s="0" t="e">
        <f aca="true">MAX(0,AG496*(1+(_xlfn.NORM.INV(RAND(),Inputs!$D$39,Inputs!$C$39)))-'Year Schedule'!$K$35+'Year Schedule'!$L$35)</f>
        <v>#VALUE!</v>
      </c>
      <c r="AI496" s="0" t="e">
        <f aca="true">MAX(0,AH496*(1+(_xlfn.NORM.INV(RAND(),Inputs!$D$39,Inputs!$C$39)))-'Year Schedule'!$K$36+'Year Schedule'!$L$36)</f>
        <v>#VALUE!</v>
      </c>
      <c r="AJ496" s="0" t="e">
        <f aca="true">MAX(0,AI496*(1+(_xlfn.NORM.INV(RAND(),Inputs!$D$39,Inputs!$C$39)))-'Year Schedule'!$K$37+'Year Schedule'!$L$37)</f>
        <v>#VALUE!</v>
      </c>
      <c r="AK496" s="0" t="e">
        <f aca="true">MAX(0,AJ496*(1+(_xlfn.NORM.INV(RAND(),Inputs!$D$39,Inputs!$C$39)))-'Year Schedule'!$K$38+'Year Schedule'!$L$38)</f>
        <v>#VALUE!</v>
      </c>
      <c r="AL496" s="0" t="e">
        <f aca="true">MAX(0,AK496*(1+(_xlfn.NORM.INV(RAND(),Inputs!$D$39,Inputs!$C$39)))-'Year Schedule'!$K$39+'Year Schedule'!$L$39)</f>
        <v>#VALUE!</v>
      </c>
      <c r="AM496" s="0" t="e">
        <f aca="true">MAX(0,AL496*(1+(_xlfn.NORM.INV(RAND(),Inputs!$D$39,Inputs!$C$39)))-'Year Schedule'!$K$40+'Year Schedule'!$L$40)</f>
        <v>#VALUE!</v>
      </c>
      <c r="AN496" s="0" t="e">
        <f aca="true">MAX(0,AM496*(1+(_xlfn.NORM.INV(RAND(),Inputs!$D$39,Inputs!$C$39)))-'Year Schedule'!$K$41+'Year Schedule'!$L$41)</f>
        <v>#VALUE!</v>
      </c>
      <c r="AO496" s="0" t="e">
        <f aca="true">MAX(0,AN496*(1+(_xlfn.NORM.INV(RAND(),Inputs!$D$39,Inputs!$C$39)))-'Year Schedule'!$K$42+'Year Schedule'!$L$42)</f>
        <v>#VALUE!</v>
      </c>
      <c r="AP496" s="0" t="e">
        <f aca="true">MAX(0,AO496*(1+(_xlfn.NORM.INV(RAND(),Inputs!$D$39,Inputs!$C$39)))-'Year Schedule'!$K$43+'Year Schedule'!$L$43)</f>
        <v>#VALUE!</v>
      </c>
      <c r="AQ496" s="0" t="e">
        <f aca="true">MAX(0,AP496*(1+(_xlfn.NORM.INV(RAND(),Inputs!$D$39,Inputs!$C$39)))-'Year Schedule'!$K$44+'Year Schedule'!$L$44)</f>
        <v>#VALUE!</v>
      </c>
      <c r="AR496" s="0" t="e">
        <f aca="true">MAX(0,AQ496*(1+(_xlfn.NORM.INV(RAND(),Inputs!$D$39,Inputs!$C$39)))-'Year Schedule'!$K$45+'Year Schedule'!$L$45)</f>
        <v>#VALUE!</v>
      </c>
      <c r="AS496" s="0" t="e">
        <f aca="true">MAX(0,AR496*(1+(_xlfn.NORM.INV(RAND(),Inputs!$D$39,Inputs!$C$39)))-'Year Schedule'!$K$46+'Year Schedule'!$L$46)</f>
        <v>#VALUE!</v>
      </c>
      <c r="AT496" s="0" t="e">
        <f aca="true">MAX(0,AS496*(1+(_xlfn.NORM.INV(RAND(),Inputs!$D$39,Inputs!$C$39)))-'Year Schedule'!$K$47+'Year Schedule'!$L$47)</f>
        <v>#VALUE!</v>
      </c>
      <c r="AU496" s="0" t="e">
        <f aca="true">MAX(0,AT496*(1+(_xlfn.NORM.INV(RAND(),Inputs!$D$39,Inputs!$C$39)))-'Year Schedule'!$K$48+'Year Schedule'!$L$48)</f>
        <v>#VALUE!</v>
      </c>
      <c r="AV496" s="0" t="e">
        <f aca="true">MAX(0,AU496*(1+(_xlfn.NORM.INV(RAND(),Inputs!$D$39,Inputs!$C$39)))-'Year Schedule'!$K$49+'Year Schedule'!$L$49)</f>
        <v>#VALUE!</v>
      </c>
      <c r="AW496" s="0" t="e">
        <f aca="true">MAX(0,AV496*(1+(_xlfn.NORM.INV(RAND(),Inputs!$D$39,Inputs!$C$39)))-'Year Schedule'!$K$50+'Year Schedule'!$L$50)</f>
        <v>#VALUE!</v>
      </c>
      <c r="AX496" s="0" t="e">
        <f aca="true">MAX(0,AW496*(1+(_xlfn.NORM.INV(RAND(),Inputs!$D$39,Inputs!$C$39)))-'Year Schedule'!$K$51+'Year Schedule'!$L$51)</f>
        <v>#VALUE!</v>
      </c>
      <c r="AY496" s="0" t="e">
        <f aca="true">MAX(0,AX496*(1+(_xlfn.NORM.INV(RAND(),Inputs!$D$39,Inputs!$C$39)))-'Year Schedule'!$K$52+'Year Schedule'!$L$52)</f>
        <v>#VALUE!</v>
      </c>
      <c r="AZ496" s="0" t="e">
        <f aca="true">MAX(0,AY496*(1+(_xlfn.NORM.INV(RAND(),Inputs!$D$39,Inputs!$C$39)))-'Year Schedule'!$K$53+'Year Schedule'!$L$53)</f>
        <v>#VALUE!</v>
      </c>
      <c r="BA496" s="0" t="e">
        <f aca="false">INDEX(C496:AZ496,1,Inputs!$C$6)</f>
        <v>#VALUE!</v>
      </c>
      <c r="BB496" s="0" t="n">
        <f aca="false">IFERROR(EXP(SUMPRODUCT(LN((C496:INDEX(C496:AZ496,1,Inputs!$C$6)+$C$1004:INDEX($C$1004:$AZ$1004,1,Inputs!$C$6))/B496:INDEX(B496:AY496,1,Inputs!$C$6)))/Inputs!$C$6)-1,-1)</f>
        <v>-1</v>
      </c>
    </row>
    <row r="497" customFormat="false" ht="15" hidden="false" customHeight="true" outlineLevel="0" collapsed="false">
      <c r="A497" s="0" t="n">
        <v>495</v>
      </c>
      <c r="B497" s="177" t="n">
        <f aca="false">Inputs!$C$38</f>
        <v>0</v>
      </c>
      <c r="C497" s="0" t="e">
        <f aca="true">MAX(0,B497*(1+(_xlfn.NORM.INV(RAND(),Inputs!$D$39,Inputs!$C$39)))-'Year Schedule'!$K$4+'Year Schedule'!$L$4)</f>
        <v>#VALUE!</v>
      </c>
      <c r="D497" s="0" t="e">
        <f aca="true">MAX(0,C497*(1+(_xlfn.NORM.INV(RAND(),Inputs!$D$39,Inputs!$C$39)))-'Year Schedule'!$K$5+'Year Schedule'!$L$5)</f>
        <v>#VALUE!</v>
      </c>
      <c r="E497" s="0" t="e">
        <f aca="true">MAX(0,D497*(1+(_xlfn.NORM.INV(RAND(),Inputs!$D$39,Inputs!$C$39)))-'Year Schedule'!$K$6+'Year Schedule'!$L$6)</f>
        <v>#VALUE!</v>
      </c>
      <c r="F497" s="0" t="e">
        <f aca="true">MAX(0,E497*(1+(_xlfn.NORM.INV(RAND(),Inputs!$D$39,Inputs!$C$39)))-'Year Schedule'!$K$7+'Year Schedule'!$L$7)</f>
        <v>#VALUE!</v>
      </c>
      <c r="G497" s="0" t="e">
        <f aca="true">MAX(0,F497*(1+(_xlfn.NORM.INV(RAND(),Inputs!$D$39,Inputs!$C$39)))-'Year Schedule'!$K$8+'Year Schedule'!$L$8)</f>
        <v>#VALUE!</v>
      </c>
      <c r="H497" s="0" t="e">
        <f aca="true">MAX(0,G497*(1+(_xlfn.NORM.INV(RAND(),Inputs!$D$39,Inputs!$C$39)))-'Year Schedule'!$K$9+'Year Schedule'!$L$9)</f>
        <v>#VALUE!</v>
      </c>
      <c r="I497" s="0" t="e">
        <f aca="true">MAX(0,H497*(1+(_xlfn.NORM.INV(RAND(),Inputs!$D$39,Inputs!$C$39)))-'Year Schedule'!$K$10+'Year Schedule'!$L$10)</f>
        <v>#VALUE!</v>
      </c>
      <c r="J497" s="0" t="e">
        <f aca="true">MAX(0,I497*(1+(_xlfn.NORM.INV(RAND(),Inputs!$D$39,Inputs!$C$39)))-'Year Schedule'!$K$11+'Year Schedule'!$L$11)</f>
        <v>#VALUE!</v>
      </c>
      <c r="K497" s="0" t="e">
        <f aca="true">MAX(0,J497*(1+(_xlfn.NORM.INV(RAND(),Inputs!$D$39,Inputs!$C$39)))-'Year Schedule'!$K$12+'Year Schedule'!$L$12)</f>
        <v>#VALUE!</v>
      </c>
      <c r="L497" s="0" t="e">
        <f aca="true">MAX(0,K497*(1+(_xlfn.NORM.INV(RAND(),Inputs!$D$39,Inputs!$C$39)))-'Year Schedule'!$K$13+'Year Schedule'!$L$13)</f>
        <v>#VALUE!</v>
      </c>
      <c r="M497" s="0" t="e">
        <f aca="true">MAX(0,L497*(1+(_xlfn.NORM.INV(RAND(),Inputs!$D$39,Inputs!$C$39)))-'Year Schedule'!$K$14+'Year Schedule'!$L$14)</f>
        <v>#VALUE!</v>
      </c>
      <c r="N497" s="0" t="e">
        <f aca="true">MAX(0,M497*(1+(_xlfn.NORM.INV(RAND(),Inputs!$D$39,Inputs!$C$39)))-'Year Schedule'!$K$15+'Year Schedule'!$L$15)</f>
        <v>#VALUE!</v>
      </c>
      <c r="O497" s="0" t="e">
        <f aca="true">MAX(0,N497*(1+(_xlfn.NORM.INV(RAND(),Inputs!$D$39,Inputs!$C$39)))-'Year Schedule'!$K$16+'Year Schedule'!$L$16)</f>
        <v>#VALUE!</v>
      </c>
      <c r="P497" s="0" t="e">
        <f aca="true">MAX(0,O497*(1+(_xlfn.NORM.INV(RAND(),Inputs!$D$39,Inputs!$C$39)))-'Year Schedule'!$K$17+'Year Schedule'!$L$17)</f>
        <v>#VALUE!</v>
      </c>
      <c r="Q497" s="0" t="e">
        <f aca="true">MAX(0,P497*(1+(_xlfn.NORM.INV(RAND(),Inputs!$D$39,Inputs!$C$39)))-'Year Schedule'!$K$18+'Year Schedule'!$L$18)</f>
        <v>#VALUE!</v>
      </c>
      <c r="R497" s="0" t="e">
        <f aca="true">MAX(0,Q497*(1+(_xlfn.NORM.INV(RAND(),Inputs!$D$39,Inputs!$C$39)))-'Year Schedule'!$K$19+'Year Schedule'!$L$19)</f>
        <v>#VALUE!</v>
      </c>
      <c r="S497" s="0" t="e">
        <f aca="true">MAX(0,R497*(1+(_xlfn.NORM.INV(RAND(),Inputs!$D$39,Inputs!$C$39)))-'Year Schedule'!$K$20+'Year Schedule'!$L$20)</f>
        <v>#VALUE!</v>
      </c>
      <c r="T497" s="0" t="e">
        <f aca="true">MAX(0,S497*(1+(_xlfn.NORM.INV(RAND(),Inputs!$D$39,Inputs!$C$39)))-'Year Schedule'!$K$21+'Year Schedule'!$L$21)</f>
        <v>#VALUE!</v>
      </c>
      <c r="U497" s="0" t="e">
        <f aca="true">MAX(0,T497*(1+(_xlfn.NORM.INV(RAND(),Inputs!$D$39,Inputs!$C$39)))-'Year Schedule'!$K$22+'Year Schedule'!$L$22)</f>
        <v>#VALUE!</v>
      </c>
      <c r="V497" s="0" t="e">
        <f aca="true">MAX(0,U497*(1+(_xlfn.NORM.INV(RAND(),Inputs!$D$39,Inputs!$C$39)))-'Year Schedule'!$K$23+'Year Schedule'!$L$23)</f>
        <v>#VALUE!</v>
      </c>
      <c r="W497" s="0" t="e">
        <f aca="true">MAX(0,V497*(1+(_xlfn.NORM.INV(RAND(),Inputs!$D$39,Inputs!$C$39)))-'Year Schedule'!$K$24+'Year Schedule'!$L$24)</f>
        <v>#VALUE!</v>
      </c>
      <c r="X497" s="0" t="e">
        <f aca="true">MAX(0,W497*(1+(_xlfn.NORM.INV(RAND(),Inputs!$D$39,Inputs!$C$39)))-'Year Schedule'!$K$25+'Year Schedule'!$L$25)</f>
        <v>#VALUE!</v>
      </c>
      <c r="Y497" s="0" t="e">
        <f aca="true">MAX(0,X497*(1+(_xlfn.NORM.INV(RAND(),Inputs!$D$39,Inputs!$C$39)))-'Year Schedule'!$K$26+'Year Schedule'!$L$26)</f>
        <v>#VALUE!</v>
      </c>
      <c r="Z497" s="0" t="e">
        <f aca="true">MAX(0,Y497*(1+(_xlfn.NORM.INV(RAND(),Inputs!$D$39,Inputs!$C$39)))-'Year Schedule'!$K$27+'Year Schedule'!$L$27)</f>
        <v>#VALUE!</v>
      </c>
      <c r="AA497" s="0" t="e">
        <f aca="true">MAX(0,Z497*(1+(_xlfn.NORM.INV(RAND(),Inputs!$D$39,Inputs!$C$39)))-'Year Schedule'!$K$28+'Year Schedule'!$L$28)</f>
        <v>#VALUE!</v>
      </c>
      <c r="AB497" s="0" t="e">
        <f aca="true">MAX(0,AA497*(1+(_xlfn.NORM.INV(RAND(),Inputs!$D$39,Inputs!$C$39)))-'Year Schedule'!$K$29+'Year Schedule'!$L$29)</f>
        <v>#VALUE!</v>
      </c>
      <c r="AC497" s="0" t="e">
        <f aca="true">MAX(0,AB497*(1+(_xlfn.NORM.INV(RAND(),Inputs!$D$39,Inputs!$C$39)))-'Year Schedule'!$K$30+'Year Schedule'!$L$30)</f>
        <v>#VALUE!</v>
      </c>
      <c r="AD497" s="0" t="e">
        <f aca="true">MAX(0,AC497*(1+(_xlfn.NORM.INV(RAND(),Inputs!$D$39,Inputs!$C$39)))-'Year Schedule'!$K$31+'Year Schedule'!$L$31)</f>
        <v>#VALUE!</v>
      </c>
      <c r="AE497" s="0" t="e">
        <f aca="true">MAX(0,AD497*(1+(_xlfn.NORM.INV(RAND(),Inputs!$D$39,Inputs!$C$39)))-'Year Schedule'!$K$32+'Year Schedule'!$L$32)</f>
        <v>#VALUE!</v>
      </c>
      <c r="AF497" s="0" t="e">
        <f aca="true">MAX(0,AE497*(1+(_xlfn.NORM.INV(RAND(),Inputs!$D$39,Inputs!$C$39)))-'Year Schedule'!$K$33+'Year Schedule'!$L$33)</f>
        <v>#VALUE!</v>
      </c>
      <c r="AG497" s="0" t="e">
        <f aca="true">MAX(0,AF497*(1+(_xlfn.NORM.INV(RAND(),Inputs!$D$39,Inputs!$C$39)))-'Year Schedule'!$K$34+'Year Schedule'!$L$34)</f>
        <v>#VALUE!</v>
      </c>
      <c r="AH497" s="0" t="e">
        <f aca="true">MAX(0,AG497*(1+(_xlfn.NORM.INV(RAND(),Inputs!$D$39,Inputs!$C$39)))-'Year Schedule'!$K$35+'Year Schedule'!$L$35)</f>
        <v>#VALUE!</v>
      </c>
      <c r="AI497" s="0" t="e">
        <f aca="true">MAX(0,AH497*(1+(_xlfn.NORM.INV(RAND(),Inputs!$D$39,Inputs!$C$39)))-'Year Schedule'!$K$36+'Year Schedule'!$L$36)</f>
        <v>#VALUE!</v>
      </c>
      <c r="AJ497" s="0" t="e">
        <f aca="true">MAX(0,AI497*(1+(_xlfn.NORM.INV(RAND(),Inputs!$D$39,Inputs!$C$39)))-'Year Schedule'!$K$37+'Year Schedule'!$L$37)</f>
        <v>#VALUE!</v>
      </c>
      <c r="AK497" s="0" t="e">
        <f aca="true">MAX(0,AJ497*(1+(_xlfn.NORM.INV(RAND(),Inputs!$D$39,Inputs!$C$39)))-'Year Schedule'!$K$38+'Year Schedule'!$L$38)</f>
        <v>#VALUE!</v>
      </c>
      <c r="AL497" s="0" t="e">
        <f aca="true">MAX(0,AK497*(1+(_xlfn.NORM.INV(RAND(),Inputs!$D$39,Inputs!$C$39)))-'Year Schedule'!$K$39+'Year Schedule'!$L$39)</f>
        <v>#VALUE!</v>
      </c>
      <c r="AM497" s="0" t="e">
        <f aca="true">MAX(0,AL497*(1+(_xlfn.NORM.INV(RAND(),Inputs!$D$39,Inputs!$C$39)))-'Year Schedule'!$K$40+'Year Schedule'!$L$40)</f>
        <v>#VALUE!</v>
      </c>
      <c r="AN497" s="0" t="e">
        <f aca="true">MAX(0,AM497*(1+(_xlfn.NORM.INV(RAND(),Inputs!$D$39,Inputs!$C$39)))-'Year Schedule'!$K$41+'Year Schedule'!$L$41)</f>
        <v>#VALUE!</v>
      </c>
      <c r="AO497" s="0" t="e">
        <f aca="true">MAX(0,AN497*(1+(_xlfn.NORM.INV(RAND(),Inputs!$D$39,Inputs!$C$39)))-'Year Schedule'!$K$42+'Year Schedule'!$L$42)</f>
        <v>#VALUE!</v>
      </c>
      <c r="AP497" s="0" t="e">
        <f aca="true">MAX(0,AO497*(1+(_xlfn.NORM.INV(RAND(),Inputs!$D$39,Inputs!$C$39)))-'Year Schedule'!$K$43+'Year Schedule'!$L$43)</f>
        <v>#VALUE!</v>
      </c>
      <c r="AQ497" s="0" t="e">
        <f aca="true">MAX(0,AP497*(1+(_xlfn.NORM.INV(RAND(),Inputs!$D$39,Inputs!$C$39)))-'Year Schedule'!$K$44+'Year Schedule'!$L$44)</f>
        <v>#VALUE!</v>
      </c>
      <c r="AR497" s="0" t="e">
        <f aca="true">MAX(0,AQ497*(1+(_xlfn.NORM.INV(RAND(),Inputs!$D$39,Inputs!$C$39)))-'Year Schedule'!$K$45+'Year Schedule'!$L$45)</f>
        <v>#VALUE!</v>
      </c>
      <c r="AS497" s="0" t="e">
        <f aca="true">MAX(0,AR497*(1+(_xlfn.NORM.INV(RAND(),Inputs!$D$39,Inputs!$C$39)))-'Year Schedule'!$K$46+'Year Schedule'!$L$46)</f>
        <v>#VALUE!</v>
      </c>
      <c r="AT497" s="0" t="e">
        <f aca="true">MAX(0,AS497*(1+(_xlfn.NORM.INV(RAND(),Inputs!$D$39,Inputs!$C$39)))-'Year Schedule'!$K$47+'Year Schedule'!$L$47)</f>
        <v>#VALUE!</v>
      </c>
      <c r="AU497" s="0" t="e">
        <f aca="true">MAX(0,AT497*(1+(_xlfn.NORM.INV(RAND(),Inputs!$D$39,Inputs!$C$39)))-'Year Schedule'!$K$48+'Year Schedule'!$L$48)</f>
        <v>#VALUE!</v>
      </c>
      <c r="AV497" s="0" t="e">
        <f aca="true">MAX(0,AU497*(1+(_xlfn.NORM.INV(RAND(),Inputs!$D$39,Inputs!$C$39)))-'Year Schedule'!$K$49+'Year Schedule'!$L$49)</f>
        <v>#VALUE!</v>
      </c>
      <c r="AW497" s="0" t="e">
        <f aca="true">MAX(0,AV497*(1+(_xlfn.NORM.INV(RAND(),Inputs!$D$39,Inputs!$C$39)))-'Year Schedule'!$K$50+'Year Schedule'!$L$50)</f>
        <v>#VALUE!</v>
      </c>
      <c r="AX497" s="0" t="e">
        <f aca="true">MAX(0,AW497*(1+(_xlfn.NORM.INV(RAND(),Inputs!$D$39,Inputs!$C$39)))-'Year Schedule'!$K$51+'Year Schedule'!$L$51)</f>
        <v>#VALUE!</v>
      </c>
      <c r="AY497" s="0" t="e">
        <f aca="true">MAX(0,AX497*(1+(_xlfn.NORM.INV(RAND(),Inputs!$D$39,Inputs!$C$39)))-'Year Schedule'!$K$52+'Year Schedule'!$L$52)</f>
        <v>#VALUE!</v>
      </c>
      <c r="AZ497" s="0" t="e">
        <f aca="true">MAX(0,AY497*(1+(_xlfn.NORM.INV(RAND(),Inputs!$D$39,Inputs!$C$39)))-'Year Schedule'!$K$53+'Year Schedule'!$L$53)</f>
        <v>#VALUE!</v>
      </c>
      <c r="BA497" s="0" t="e">
        <f aca="false">INDEX(C497:AZ497,1,Inputs!$C$6)</f>
        <v>#VALUE!</v>
      </c>
      <c r="BB497" s="0" t="n">
        <f aca="false">IFERROR(EXP(SUMPRODUCT(LN((C497:INDEX(C497:AZ497,1,Inputs!$C$6)+$C$1004:INDEX($C$1004:$AZ$1004,1,Inputs!$C$6))/B497:INDEX(B497:AY497,1,Inputs!$C$6)))/Inputs!$C$6)-1,-1)</f>
        <v>-1</v>
      </c>
    </row>
    <row r="498" customFormat="false" ht="15" hidden="false" customHeight="true" outlineLevel="0" collapsed="false">
      <c r="A498" s="0" t="n">
        <v>496</v>
      </c>
      <c r="B498" s="177" t="n">
        <f aca="false">Inputs!$C$38</f>
        <v>0</v>
      </c>
      <c r="C498" s="0" t="e">
        <f aca="true">MAX(0,B498*(1+(_xlfn.NORM.INV(RAND(),Inputs!$D$39,Inputs!$C$39)))-'Year Schedule'!$K$4+'Year Schedule'!$L$4)</f>
        <v>#VALUE!</v>
      </c>
      <c r="D498" s="0" t="e">
        <f aca="true">MAX(0,C498*(1+(_xlfn.NORM.INV(RAND(),Inputs!$D$39,Inputs!$C$39)))-'Year Schedule'!$K$5+'Year Schedule'!$L$5)</f>
        <v>#VALUE!</v>
      </c>
      <c r="E498" s="0" t="e">
        <f aca="true">MAX(0,D498*(1+(_xlfn.NORM.INV(RAND(),Inputs!$D$39,Inputs!$C$39)))-'Year Schedule'!$K$6+'Year Schedule'!$L$6)</f>
        <v>#VALUE!</v>
      </c>
      <c r="F498" s="0" t="e">
        <f aca="true">MAX(0,E498*(1+(_xlfn.NORM.INV(RAND(),Inputs!$D$39,Inputs!$C$39)))-'Year Schedule'!$K$7+'Year Schedule'!$L$7)</f>
        <v>#VALUE!</v>
      </c>
      <c r="G498" s="0" t="e">
        <f aca="true">MAX(0,F498*(1+(_xlfn.NORM.INV(RAND(),Inputs!$D$39,Inputs!$C$39)))-'Year Schedule'!$K$8+'Year Schedule'!$L$8)</f>
        <v>#VALUE!</v>
      </c>
      <c r="H498" s="0" t="e">
        <f aca="true">MAX(0,G498*(1+(_xlfn.NORM.INV(RAND(),Inputs!$D$39,Inputs!$C$39)))-'Year Schedule'!$K$9+'Year Schedule'!$L$9)</f>
        <v>#VALUE!</v>
      </c>
      <c r="I498" s="0" t="e">
        <f aca="true">MAX(0,H498*(1+(_xlfn.NORM.INV(RAND(),Inputs!$D$39,Inputs!$C$39)))-'Year Schedule'!$K$10+'Year Schedule'!$L$10)</f>
        <v>#VALUE!</v>
      </c>
      <c r="J498" s="0" t="e">
        <f aca="true">MAX(0,I498*(1+(_xlfn.NORM.INV(RAND(),Inputs!$D$39,Inputs!$C$39)))-'Year Schedule'!$K$11+'Year Schedule'!$L$11)</f>
        <v>#VALUE!</v>
      </c>
      <c r="K498" s="0" t="e">
        <f aca="true">MAX(0,J498*(1+(_xlfn.NORM.INV(RAND(),Inputs!$D$39,Inputs!$C$39)))-'Year Schedule'!$K$12+'Year Schedule'!$L$12)</f>
        <v>#VALUE!</v>
      </c>
      <c r="L498" s="0" t="e">
        <f aca="true">MAX(0,K498*(1+(_xlfn.NORM.INV(RAND(),Inputs!$D$39,Inputs!$C$39)))-'Year Schedule'!$K$13+'Year Schedule'!$L$13)</f>
        <v>#VALUE!</v>
      </c>
      <c r="M498" s="0" t="e">
        <f aca="true">MAX(0,L498*(1+(_xlfn.NORM.INV(RAND(),Inputs!$D$39,Inputs!$C$39)))-'Year Schedule'!$K$14+'Year Schedule'!$L$14)</f>
        <v>#VALUE!</v>
      </c>
      <c r="N498" s="0" t="e">
        <f aca="true">MAX(0,M498*(1+(_xlfn.NORM.INV(RAND(),Inputs!$D$39,Inputs!$C$39)))-'Year Schedule'!$K$15+'Year Schedule'!$L$15)</f>
        <v>#VALUE!</v>
      </c>
      <c r="O498" s="0" t="e">
        <f aca="true">MAX(0,N498*(1+(_xlfn.NORM.INV(RAND(),Inputs!$D$39,Inputs!$C$39)))-'Year Schedule'!$K$16+'Year Schedule'!$L$16)</f>
        <v>#VALUE!</v>
      </c>
      <c r="P498" s="0" t="e">
        <f aca="true">MAX(0,O498*(1+(_xlfn.NORM.INV(RAND(),Inputs!$D$39,Inputs!$C$39)))-'Year Schedule'!$K$17+'Year Schedule'!$L$17)</f>
        <v>#VALUE!</v>
      </c>
      <c r="Q498" s="0" t="e">
        <f aca="true">MAX(0,P498*(1+(_xlfn.NORM.INV(RAND(),Inputs!$D$39,Inputs!$C$39)))-'Year Schedule'!$K$18+'Year Schedule'!$L$18)</f>
        <v>#VALUE!</v>
      </c>
      <c r="R498" s="0" t="e">
        <f aca="true">MAX(0,Q498*(1+(_xlfn.NORM.INV(RAND(),Inputs!$D$39,Inputs!$C$39)))-'Year Schedule'!$K$19+'Year Schedule'!$L$19)</f>
        <v>#VALUE!</v>
      </c>
      <c r="S498" s="0" t="e">
        <f aca="true">MAX(0,R498*(1+(_xlfn.NORM.INV(RAND(),Inputs!$D$39,Inputs!$C$39)))-'Year Schedule'!$K$20+'Year Schedule'!$L$20)</f>
        <v>#VALUE!</v>
      </c>
      <c r="T498" s="0" t="e">
        <f aca="true">MAX(0,S498*(1+(_xlfn.NORM.INV(RAND(),Inputs!$D$39,Inputs!$C$39)))-'Year Schedule'!$K$21+'Year Schedule'!$L$21)</f>
        <v>#VALUE!</v>
      </c>
      <c r="U498" s="0" t="e">
        <f aca="true">MAX(0,T498*(1+(_xlfn.NORM.INV(RAND(),Inputs!$D$39,Inputs!$C$39)))-'Year Schedule'!$K$22+'Year Schedule'!$L$22)</f>
        <v>#VALUE!</v>
      </c>
      <c r="V498" s="0" t="e">
        <f aca="true">MAX(0,U498*(1+(_xlfn.NORM.INV(RAND(),Inputs!$D$39,Inputs!$C$39)))-'Year Schedule'!$K$23+'Year Schedule'!$L$23)</f>
        <v>#VALUE!</v>
      </c>
      <c r="W498" s="0" t="e">
        <f aca="true">MAX(0,V498*(1+(_xlfn.NORM.INV(RAND(),Inputs!$D$39,Inputs!$C$39)))-'Year Schedule'!$K$24+'Year Schedule'!$L$24)</f>
        <v>#VALUE!</v>
      </c>
      <c r="X498" s="0" t="e">
        <f aca="true">MAX(0,W498*(1+(_xlfn.NORM.INV(RAND(),Inputs!$D$39,Inputs!$C$39)))-'Year Schedule'!$K$25+'Year Schedule'!$L$25)</f>
        <v>#VALUE!</v>
      </c>
      <c r="Y498" s="0" t="e">
        <f aca="true">MAX(0,X498*(1+(_xlfn.NORM.INV(RAND(),Inputs!$D$39,Inputs!$C$39)))-'Year Schedule'!$K$26+'Year Schedule'!$L$26)</f>
        <v>#VALUE!</v>
      </c>
      <c r="Z498" s="0" t="e">
        <f aca="true">MAX(0,Y498*(1+(_xlfn.NORM.INV(RAND(),Inputs!$D$39,Inputs!$C$39)))-'Year Schedule'!$K$27+'Year Schedule'!$L$27)</f>
        <v>#VALUE!</v>
      </c>
      <c r="AA498" s="0" t="e">
        <f aca="true">MAX(0,Z498*(1+(_xlfn.NORM.INV(RAND(),Inputs!$D$39,Inputs!$C$39)))-'Year Schedule'!$K$28+'Year Schedule'!$L$28)</f>
        <v>#VALUE!</v>
      </c>
      <c r="AB498" s="0" t="e">
        <f aca="true">MAX(0,AA498*(1+(_xlfn.NORM.INV(RAND(),Inputs!$D$39,Inputs!$C$39)))-'Year Schedule'!$K$29+'Year Schedule'!$L$29)</f>
        <v>#VALUE!</v>
      </c>
      <c r="AC498" s="0" t="e">
        <f aca="true">MAX(0,AB498*(1+(_xlfn.NORM.INV(RAND(),Inputs!$D$39,Inputs!$C$39)))-'Year Schedule'!$K$30+'Year Schedule'!$L$30)</f>
        <v>#VALUE!</v>
      </c>
      <c r="AD498" s="0" t="e">
        <f aca="true">MAX(0,AC498*(1+(_xlfn.NORM.INV(RAND(),Inputs!$D$39,Inputs!$C$39)))-'Year Schedule'!$K$31+'Year Schedule'!$L$31)</f>
        <v>#VALUE!</v>
      </c>
      <c r="AE498" s="0" t="e">
        <f aca="true">MAX(0,AD498*(1+(_xlfn.NORM.INV(RAND(),Inputs!$D$39,Inputs!$C$39)))-'Year Schedule'!$K$32+'Year Schedule'!$L$32)</f>
        <v>#VALUE!</v>
      </c>
      <c r="AF498" s="0" t="e">
        <f aca="true">MAX(0,AE498*(1+(_xlfn.NORM.INV(RAND(),Inputs!$D$39,Inputs!$C$39)))-'Year Schedule'!$K$33+'Year Schedule'!$L$33)</f>
        <v>#VALUE!</v>
      </c>
      <c r="AG498" s="0" t="e">
        <f aca="true">MAX(0,AF498*(1+(_xlfn.NORM.INV(RAND(),Inputs!$D$39,Inputs!$C$39)))-'Year Schedule'!$K$34+'Year Schedule'!$L$34)</f>
        <v>#VALUE!</v>
      </c>
      <c r="AH498" s="0" t="e">
        <f aca="true">MAX(0,AG498*(1+(_xlfn.NORM.INV(RAND(),Inputs!$D$39,Inputs!$C$39)))-'Year Schedule'!$K$35+'Year Schedule'!$L$35)</f>
        <v>#VALUE!</v>
      </c>
      <c r="AI498" s="0" t="e">
        <f aca="true">MAX(0,AH498*(1+(_xlfn.NORM.INV(RAND(),Inputs!$D$39,Inputs!$C$39)))-'Year Schedule'!$K$36+'Year Schedule'!$L$36)</f>
        <v>#VALUE!</v>
      </c>
      <c r="AJ498" s="0" t="e">
        <f aca="true">MAX(0,AI498*(1+(_xlfn.NORM.INV(RAND(),Inputs!$D$39,Inputs!$C$39)))-'Year Schedule'!$K$37+'Year Schedule'!$L$37)</f>
        <v>#VALUE!</v>
      </c>
      <c r="AK498" s="0" t="e">
        <f aca="true">MAX(0,AJ498*(1+(_xlfn.NORM.INV(RAND(),Inputs!$D$39,Inputs!$C$39)))-'Year Schedule'!$K$38+'Year Schedule'!$L$38)</f>
        <v>#VALUE!</v>
      </c>
      <c r="AL498" s="0" t="e">
        <f aca="true">MAX(0,AK498*(1+(_xlfn.NORM.INV(RAND(),Inputs!$D$39,Inputs!$C$39)))-'Year Schedule'!$K$39+'Year Schedule'!$L$39)</f>
        <v>#VALUE!</v>
      </c>
      <c r="AM498" s="0" t="e">
        <f aca="true">MAX(0,AL498*(1+(_xlfn.NORM.INV(RAND(),Inputs!$D$39,Inputs!$C$39)))-'Year Schedule'!$K$40+'Year Schedule'!$L$40)</f>
        <v>#VALUE!</v>
      </c>
      <c r="AN498" s="0" t="e">
        <f aca="true">MAX(0,AM498*(1+(_xlfn.NORM.INV(RAND(),Inputs!$D$39,Inputs!$C$39)))-'Year Schedule'!$K$41+'Year Schedule'!$L$41)</f>
        <v>#VALUE!</v>
      </c>
      <c r="AO498" s="0" t="e">
        <f aca="true">MAX(0,AN498*(1+(_xlfn.NORM.INV(RAND(),Inputs!$D$39,Inputs!$C$39)))-'Year Schedule'!$K$42+'Year Schedule'!$L$42)</f>
        <v>#VALUE!</v>
      </c>
      <c r="AP498" s="0" t="e">
        <f aca="true">MAX(0,AO498*(1+(_xlfn.NORM.INV(RAND(),Inputs!$D$39,Inputs!$C$39)))-'Year Schedule'!$K$43+'Year Schedule'!$L$43)</f>
        <v>#VALUE!</v>
      </c>
      <c r="AQ498" s="0" t="e">
        <f aca="true">MAX(0,AP498*(1+(_xlfn.NORM.INV(RAND(),Inputs!$D$39,Inputs!$C$39)))-'Year Schedule'!$K$44+'Year Schedule'!$L$44)</f>
        <v>#VALUE!</v>
      </c>
      <c r="AR498" s="0" t="e">
        <f aca="true">MAX(0,AQ498*(1+(_xlfn.NORM.INV(RAND(),Inputs!$D$39,Inputs!$C$39)))-'Year Schedule'!$K$45+'Year Schedule'!$L$45)</f>
        <v>#VALUE!</v>
      </c>
      <c r="AS498" s="0" t="e">
        <f aca="true">MAX(0,AR498*(1+(_xlfn.NORM.INV(RAND(),Inputs!$D$39,Inputs!$C$39)))-'Year Schedule'!$K$46+'Year Schedule'!$L$46)</f>
        <v>#VALUE!</v>
      </c>
      <c r="AT498" s="0" t="e">
        <f aca="true">MAX(0,AS498*(1+(_xlfn.NORM.INV(RAND(),Inputs!$D$39,Inputs!$C$39)))-'Year Schedule'!$K$47+'Year Schedule'!$L$47)</f>
        <v>#VALUE!</v>
      </c>
      <c r="AU498" s="0" t="e">
        <f aca="true">MAX(0,AT498*(1+(_xlfn.NORM.INV(RAND(),Inputs!$D$39,Inputs!$C$39)))-'Year Schedule'!$K$48+'Year Schedule'!$L$48)</f>
        <v>#VALUE!</v>
      </c>
      <c r="AV498" s="0" t="e">
        <f aca="true">MAX(0,AU498*(1+(_xlfn.NORM.INV(RAND(),Inputs!$D$39,Inputs!$C$39)))-'Year Schedule'!$K$49+'Year Schedule'!$L$49)</f>
        <v>#VALUE!</v>
      </c>
      <c r="AW498" s="0" t="e">
        <f aca="true">MAX(0,AV498*(1+(_xlfn.NORM.INV(RAND(),Inputs!$D$39,Inputs!$C$39)))-'Year Schedule'!$K$50+'Year Schedule'!$L$50)</f>
        <v>#VALUE!</v>
      </c>
      <c r="AX498" s="0" t="e">
        <f aca="true">MAX(0,AW498*(1+(_xlfn.NORM.INV(RAND(),Inputs!$D$39,Inputs!$C$39)))-'Year Schedule'!$K$51+'Year Schedule'!$L$51)</f>
        <v>#VALUE!</v>
      </c>
      <c r="AY498" s="0" t="e">
        <f aca="true">MAX(0,AX498*(1+(_xlfn.NORM.INV(RAND(),Inputs!$D$39,Inputs!$C$39)))-'Year Schedule'!$K$52+'Year Schedule'!$L$52)</f>
        <v>#VALUE!</v>
      </c>
      <c r="AZ498" s="0" t="e">
        <f aca="true">MAX(0,AY498*(1+(_xlfn.NORM.INV(RAND(),Inputs!$D$39,Inputs!$C$39)))-'Year Schedule'!$K$53+'Year Schedule'!$L$53)</f>
        <v>#VALUE!</v>
      </c>
      <c r="BA498" s="0" t="e">
        <f aca="false">INDEX(C498:AZ498,1,Inputs!$C$6)</f>
        <v>#VALUE!</v>
      </c>
      <c r="BB498" s="0" t="n">
        <f aca="false">IFERROR(EXP(SUMPRODUCT(LN((C498:INDEX(C498:AZ498,1,Inputs!$C$6)+$C$1004:INDEX($C$1004:$AZ$1004,1,Inputs!$C$6))/B498:INDEX(B498:AY498,1,Inputs!$C$6)))/Inputs!$C$6)-1,-1)</f>
        <v>-1</v>
      </c>
    </row>
    <row r="499" customFormat="false" ht="15" hidden="false" customHeight="true" outlineLevel="0" collapsed="false">
      <c r="A499" s="0" t="n">
        <v>497</v>
      </c>
      <c r="B499" s="177" t="n">
        <f aca="false">Inputs!$C$38</f>
        <v>0</v>
      </c>
      <c r="C499" s="0" t="e">
        <f aca="true">MAX(0,B499*(1+(_xlfn.NORM.INV(RAND(),Inputs!$D$39,Inputs!$C$39)))-'Year Schedule'!$K$4+'Year Schedule'!$L$4)</f>
        <v>#VALUE!</v>
      </c>
      <c r="D499" s="0" t="e">
        <f aca="true">MAX(0,C499*(1+(_xlfn.NORM.INV(RAND(),Inputs!$D$39,Inputs!$C$39)))-'Year Schedule'!$K$5+'Year Schedule'!$L$5)</f>
        <v>#VALUE!</v>
      </c>
      <c r="E499" s="0" t="e">
        <f aca="true">MAX(0,D499*(1+(_xlfn.NORM.INV(RAND(),Inputs!$D$39,Inputs!$C$39)))-'Year Schedule'!$K$6+'Year Schedule'!$L$6)</f>
        <v>#VALUE!</v>
      </c>
      <c r="F499" s="0" t="e">
        <f aca="true">MAX(0,E499*(1+(_xlfn.NORM.INV(RAND(),Inputs!$D$39,Inputs!$C$39)))-'Year Schedule'!$K$7+'Year Schedule'!$L$7)</f>
        <v>#VALUE!</v>
      </c>
      <c r="G499" s="0" t="e">
        <f aca="true">MAX(0,F499*(1+(_xlfn.NORM.INV(RAND(),Inputs!$D$39,Inputs!$C$39)))-'Year Schedule'!$K$8+'Year Schedule'!$L$8)</f>
        <v>#VALUE!</v>
      </c>
      <c r="H499" s="0" t="e">
        <f aca="true">MAX(0,G499*(1+(_xlfn.NORM.INV(RAND(),Inputs!$D$39,Inputs!$C$39)))-'Year Schedule'!$K$9+'Year Schedule'!$L$9)</f>
        <v>#VALUE!</v>
      </c>
      <c r="I499" s="0" t="e">
        <f aca="true">MAX(0,H499*(1+(_xlfn.NORM.INV(RAND(),Inputs!$D$39,Inputs!$C$39)))-'Year Schedule'!$K$10+'Year Schedule'!$L$10)</f>
        <v>#VALUE!</v>
      </c>
      <c r="J499" s="0" t="e">
        <f aca="true">MAX(0,I499*(1+(_xlfn.NORM.INV(RAND(),Inputs!$D$39,Inputs!$C$39)))-'Year Schedule'!$K$11+'Year Schedule'!$L$11)</f>
        <v>#VALUE!</v>
      </c>
      <c r="K499" s="0" t="e">
        <f aca="true">MAX(0,J499*(1+(_xlfn.NORM.INV(RAND(),Inputs!$D$39,Inputs!$C$39)))-'Year Schedule'!$K$12+'Year Schedule'!$L$12)</f>
        <v>#VALUE!</v>
      </c>
      <c r="L499" s="0" t="e">
        <f aca="true">MAX(0,K499*(1+(_xlfn.NORM.INV(RAND(),Inputs!$D$39,Inputs!$C$39)))-'Year Schedule'!$K$13+'Year Schedule'!$L$13)</f>
        <v>#VALUE!</v>
      </c>
      <c r="M499" s="0" t="e">
        <f aca="true">MAX(0,L499*(1+(_xlfn.NORM.INV(RAND(),Inputs!$D$39,Inputs!$C$39)))-'Year Schedule'!$K$14+'Year Schedule'!$L$14)</f>
        <v>#VALUE!</v>
      </c>
      <c r="N499" s="0" t="e">
        <f aca="true">MAX(0,M499*(1+(_xlfn.NORM.INV(RAND(),Inputs!$D$39,Inputs!$C$39)))-'Year Schedule'!$K$15+'Year Schedule'!$L$15)</f>
        <v>#VALUE!</v>
      </c>
      <c r="O499" s="0" t="e">
        <f aca="true">MAX(0,N499*(1+(_xlfn.NORM.INV(RAND(),Inputs!$D$39,Inputs!$C$39)))-'Year Schedule'!$K$16+'Year Schedule'!$L$16)</f>
        <v>#VALUE!</v>
      </c>
      <c r="P499" s="0" t="e">
        <f aca="true">MAX(0,O499*(1+(_xlfn.NORM.INV(RAND(),Inputs!$D$39,Inputs!$C$39)))-'Year Schedule'!$K$17+'Year Schedule'!$L$17)</f>
        <v>#VALUE!</v>
      </c>
      <c r="Q499" s="0" t="e">
        <f aca="true">MAX(0,P499*(1+(_xlfn.NORM.INV(RAND(),Inputs!$D$39,Inputs!$C$39)))-'Year Schedule'!$K$18+'Year Schedule'!$L$18)</f>
        <v>#VALUE!</v>
      </c>
      <c r="R499" s="0" t="e">
        <f aca="true">MAX(0,Q499*(1+(_xlfn.NORM.INV(RAND(),Inputs!$D$39,Inputs!$C$39)))-'Year Schedule'!$K$19+'Year Schedule'!$L$19)</f>
        <v>#VALUE!</v>
      </c>
      <c r="S499" s="0" t="e">
        <f aca="true">MAX(0,R499*(1+(_xlfn.NORM.INV(RAND(),Inputs!$D$39,Inputs!$C$39)))-'Year Schedule'!$K$20+'Year Schedule'!$L$20)</f>
        <v>#VALUE!</v>
      </c>
      <c r="T499" s="0" t="e">
        <f aca="true">MAX(0,S499*(1+(_xlfn.NORM.INV(RAND(),Inputs!$D$39,Inputs!$C$39)))-'Year Schedule'!$K$21+'Year Schedule'!$L$21)</f>
        <v>#VALUE!</v>
      </c>
      <c r="U499" s="0" t="e">
        <f aca="true">MAX(0,T499*(1+(_xlfn.NORM.INV(RAND(),Inputs!$D$39,Inputs!$C$39)))-'Year Schedule'!$K$22+'Year Schedule'!$L$22)</f>
        <v>#VALUE!</v>
      </c>
      <c r="V499" s="0" t="e">
        <f aca="true">MAX(0,U499*(1+(_xlfn.NORM.INV(RAND(),Inputs!$D$39,Inputs!$C$39)))-'Year Schedule'!$K$23+'Year Schedule'!$L$23)</f>
        <v>#VALUE!</v>
      </c>
      <c r="W499" s="0" t="e">
        <f aca="true">MAX(0,V499*(1+(_xlfn.NORM.INV(RAND(),Inputs!$D$39,Inputs!$C$39)))-'Year Schedule'!$K$24+'Year Schedule'!$L$24)</f>
        <v>#VALUE!</v>
      </c>
      <c r="X499" s="0" t="e">
        <f aca="true">MAX(0,W499*(1+(_xlfn.NORM.INV(RAND(),Inputs!$D$39,Inputs!$C$39)))-'Year Schedule'!$K$25+'Year Schedule'!$L$25)</f>
        <v>#VALUE!</v>
      </c>
      <c r="Y499" s="0" t="e">
        <f aca="true">MAX(0,X499*(1+(_xlfn.NORM.INV(RAND(),Inputs!$D$39,Inputs!$C$39)))-'Year Schedule'!$K$26+'Year Schedule'!$L$26)</f>
        <v>#VALUE!</v>
      </c>
      <c r="Z499" s="0" t="e">
        <f aca="true">MAX(0,Y499*(1+(_xlfn.NORM.INV(RAND(),Inputs!$D$39,Inputs!$C$39)))-'Year Schedule'!$K$27+'Year Schedule'!$L$27)</f>
        <v>#VALUE!</v>
      </c>
      <c r="AA499" s="0" t="e">
        <f aca="true">MAX(0,Z499*(1+(_xlfn.NORM.INV(RAND(),Inputs!$D$39,Inputs!$C$39)))-'Year Schedule'!$K$28+'Year Schedule'!$L$28)</f>
        <v>#VALUE!</v>
      </c>
      <c r="AB499" s="0" t="e">
        <f aca="true">MAX(0,AA499*(1+(_xlfn.NORM.INV(RAND(),Inputs!$D$39,Inputs!$C$39)))-'Year Schedule'!$K$29+'Year Schedule'!$L$29)</f>
        <v>#VALUE!</v>
      </c>
      <c r="AC499" s="0" t="e">
        <f aca="true">MAX(0,AB499*(1+(_xlfn.NORM.INV(RAND(),Inputs!$D$39,Inputs!$C$39)))-'Year Schedule'!$K$30+'Year Schedule'!$L$30)</f>
        <v>#VALUE!</v>
      </c>
      <c r="AD499" s="0" t="e">
        <f aca="true">MAX(0,AC499*(1+(_xlfn.NORM.INV(RAND(),Inputs!$D$39,Inputs!$C$39)))-'Year Schedule'!$K$31+'Year Schedule'!$L$31)</f>
        <v>#VALUE!</v>
      </c>
      <c r="AE499" s="0" t="e">
        <f aca="true">MAX(0,AD499*(1+(_xlfn.NORM.INV(RAND(),Inputs!$D$39,Inputs!$C$39)))-'Year Schedule'!$K$32+'Year Schedule'!$L$32)</f>
        <v>#VALUE!</v>
      </c>
      <c r="AF499" s="0" t="e">
        <f aca="true">MAX(0,AE499*(1+(_xlfn.NORM.INV(RAND(),Inputs!$D$39,Inputs!$C$39)))-'Year Schedule'!$K$33+'Year Schedule'!$L$33)</f>
        <v>#VALUE!</v>
      </c>
      <c r="AG499" s="0" t="e">
        <f aca="true">MAX(0,AF499*(1+(_xlfn.NORM.INV(RAND(),Inputs!$D$39,Inputs!$C$39)))-'Year Schedule'!$K$34+'Year Schedule'!$L$34)</f>
        <v>#VALUE!</v>
      </c>
      <c r="AH499" s="0" t="e">
        <f aca="true">MAX(0,AG499*(1+(_xlfn.NORM.INV(RAND(),Inputs!$D$39,Inputs!$C$39)))-'Year Schedule'!$K$35+'Year Schedule'!$L$35)</f>
        <v>#VALUE!</v>
      </c>
      <c r="AI499" s="0" t="e">
        <f aca="true">MAX(0,AH499*(1+(_xlfn.NORM.INV(RAND(),Inputs!$D$39,Inputs!$C$39)))-'Year Schedule'!$K$36+'Year Schedule'!$L$36)</f>
        <v>#VALUE!</v>
      </c>
      <c r="AJ499" s="0" t="e">
        <f aca="true">MAX(0,AI499*(1+(_xlfn.NORM.INV(RAND(),Inputs!$D$39,Inputs!$C$39)))-'Year Schedule'!$K$37+'Year Schedule'!$L$37)</f>
        <v>#VALUE!</v>
      </c>
      <c r="AK499" s="0" t="e">
        <f aca="true">MAX(0,AJ499*(1+(_xlfn.NORM.INV(RAND(),Inputs!$D$39,Inputs!$C$39)))-'Year Schedule'!$K$38+'Year Schedule'!$L$38)</f>
        <v>#VALUE!</v>
      </c>
      <c r="AL499" s="0" t="e">
        <f aca="true">MAX(0,AK499*(1+(_xlfn.NORM.INV(RAND(),Inputs!$D$39,Inputs!$C$39)))-'Year Schedule'!$K$39+'Year Schedule'!$L$39)</f>
        <v>#VALUE!</v>
      </c>
      <c r="AM499" s="0" t="e">
        <f aca="true">MAX(0,AL499*(1+(_xlfn.NORM.INV(RAND(),Inputs!$D$39,Inputs!$C$39)))-'Year Schedule'!$K$40+'Year Schedule'!$L$40)</f>
        <v>#VALUE!</v>
      </c>
      <c r="AN499" s="0" t="e">
        <f aca="true">MAX(0,AM499*(1+(_xlfn.NORM.INV(RAND(),Inputs!$D$39,Inputs!$C$39)))-'Year Schedule'!$K$41+'Year Schedule'!$L$41)</f>
        <v>#VALUE!</v>
      </c>
      <c r="AO499" s="0" t="e">
        <f aca="true">MAX(0,AN499*(1+(_xlfn.NORM.INV(RAND(),Inputs!$D$39,Inputs!$C$39)))-'Year Schedule'!$K$42+'Year Schedule'!$L$42)</f>
        <v>#VALUE!</v>
      </c>
      <c r="AP499" s="0" t="e">
        <f aca="true">MAX(0,AO499*(1+(_xlfn.NORM.INV(RAND(),Inputs!$D$39,Inputs!$C$39)))-'Year Schedule'!$K$43+'Year Schedule'!$L$43)</f>
        <v>#VALUE!</v>
      </c>
      <c r="AQ499" s="0" t="e">
        <f aca="true">MAX(0,AP499*(1+(_xlfn.NORM.INV(RAND(),Inputs!$D$39,Inputs!$C$39)))-'Year Schedule'!$K$44+'Year Schedule'!$L$44)</f>
        <v>#VALUE!</v>
      </c>
      <c r="AR499" s="0" t="e">
        <f aca="true">MAX(0,AQ499*(1+(_xlfn.NORM.INV(RAND(),Inputs!$D$39,Inputs!$C$39)))-'Year Schedule'!$K$45+'Year Schedule'!$L$45)</f>
        <v>#VALUE!</v>
      </c>
      <c r="AS499" s="0" t="e">
        <f aca="true">MAX(0,AR499*(1+(_xlfn.NORM.INV(RAND(),Inputs!$D$39,Inputs!$C$39)))-'Year Schedule'!$K$46+'Year Schedule'!$L$46)</f>
        <v>#VALUE!</v>
      </c>
      <c r="AT499" s="0" t="e">
        <f aca="true">MAX(0,AS499*(1+(_xlfn.NORM.INV(RAND(),Inputs!$D$39,Inputs!$C$39)))-'Year Schedule'!$K$47+'Year Schedule'!$L$47)</f>
        <v>#VALUE!</v>
      </c>
      <c r="AU499" s="0" t="e">
        <f aca="true">MAX(0,AT499*(1+(_xlfn.NORM.INV(RAND(),Inputs!$D$39,Inputs!$C$39)))-'Year Schedule'!$K$48+'Year Schedule'!$L$48)</f>
        <v>#VALUE!</v>
      </c>
      <c r="AV499" s="0" t="e">
        <f aca="true">MAX(0,AU499*(1+(_xlfn.NORM.INV(RAND(),Inputs!$D$39,Inputs!$C$39)))-'Year Schedule'!$K$49+'Year Schedule'!$L$49)</f>
        <v>#VALUE!</v>
      </c>
      <c r="AW499" s="0" t="e">
        <f aca="true">MAX(0,AV499*(1+(_xlfn.NORM.INV(RAND(),Inputs!$D$39,Inputs!$C$39)))-'Year Schedule'!$K$50+'Year Schedule'!$L$50)</f>
        <v>#VALUE!</v>
      </c>
      <c r="AX499" s="0" t="e">
        <f aca="true">MAX(0,AW499*(1+(_xlfn.NORM.INV(RAND(),Inputs!$D$39,Inputs!$C$39)))-'Year Schedule'!$K$51+'Year Schedule'!$L$51)</f>
        <v>#VALUE!</v>
      </c>
      <c r="AY499" s="0" t="e">
        <f aca="true">MAX(0,AX499*(1+(_xlfn.NORM.INV(RAND(),Inputs!$D$39,Inputs!$C$39)))-'Year Schedule'!$K$52+'Year Schedule'!$L$52)</f>
        <v>#VALUE!</v>
      </c>
      <c r="AZ499" s="0" t="e">
        <f aca="true">MAX(0,AY499*(1+(_xlfn.NORM.INV(RAND(),Inputs!$D$39,Inputs!$C$39)))-'Year Schedule'!$K$53+'Year Schedule'!$L$53)</f>
        <v>#VALUE!</v>
      </c>
      <c r="BA499" s="0" t="e">
        <f aca="false">INDEX(C499:AZ499,1,Inputs!$C$6)</f>
        <v>#VALUE!</v>
      </c>
      <c r="BB499" s="0" t="n">
        <f aca="false">IFERROR(EXP(SUMPRODUCT(LN((C499:INDEX(C499:AZ499,1,Inputs!$C$6)+$C$1004:INDEX($C$1004:$AZ$1004,1,Inputs!$C$6))/B499:INDEX(B499:AY499,1,Inputs!$C$6)))/Inputs!$C$6)-1,-1)</f>
        <v>-1</v>
      </c>
    </row>
    <row r="500" customFormat="false" ht="15" hidden="false" customHeight="true" outlineLevel="0" collapsed="false">
      <c r="A500" s="0" t="n">
        <v>498</v>
      </c>
      <c r="B500" s="177" t="n">
        <f aca="false">Inputs!$C$38</f>
        <v>0</v>
      </c>
      <c r="C500" s="0" t="e">
        <f aca="true">MAX(0,B500*(1+(_xlfn.NORM.INV(RAND(),Inputs!$D$39,Inputs!$C$39)))-'Year Schedule'!$K$4+'Year Schedule'!$L$4)</f>
        <v>#VALUE!</v>
      </c>
      <c r="D500" s="0" t="e">
        <f aca="true">MAX(0,C500*(1+(_xlfn.NORM.INV(RAND(),Inputs!$D$39,Inputs!$C$39)))-'Year Schedule'!$K$5+'Year Schedule'!$L$5)</f>
        <v>#VALUE!</v>
      </c>
      <c r="E500" s="0" t="e">
        <f aca="true">MAX(0,D500*(1+(_xlfn.NORM.INV(RAND(),Inputs!$D$39,Inputs!$C$39)))-'Year Schedule'!$K$6+'Year Schedule'!$L$6)</f>
        <v>#VALUE!</v>
      </c>
      <c r="F500" s="0" t="e">
        <f aca="true">MAX(0,E500*(1+(_xlfn.NORM.INV(RAND(),Inputs!$D$39,Inputs!$C$39)))-'Year Schedule'!$K$7+'Year Schedule'!$L$7)</f>
        <v>#VALUE!</v>
      </c>
      <c r="G500" s="0" t="e">
        <f aca="true">MAX(0,F500*(1+(_xlfn.NORM.INV(RAND(),Inputs!$D$39,Inputs!$C$39)))-'Year Schedule'!$K$8+'Year Schedule'!$L$8)</f>
        <v>#VALUE!</v>
      </c>
      <c r="H500" s="0" t="e">
        <f aca="true">MAX(0,G500*(1+(_xlfn.NORM.INV(RAND(),Inputs!$D$39,Inputs!$C$39)))-'Year Schedule'!$K$9+'Year Schedule'!$L$9)</f>
        <v>#VALUE!</v>
      </c>
      <c r="I500" s="0" t="e">
        <f aca="true">MAX(0,H500*(1+(_xlfn.NORM.INV(RAND(),Inputs!$D$39,Inputs!$C$39)))-'Year Schedule'!$K$10+'Year Schedule'!$L$10)</f>
        <v>#VALUE!</v>
      </c>
      <c r="J500" s="0" t="e">
        <f aca="true">MAX(0,I500*(1+(_xlfn.NORM.INV(RAND(),Inputs!$D$39,Inputs!$C$39)))-'Year Schedule'!$K$11+'Year Schedule'!$L$11)</f>
        <v>#VALUE!</v>
      </c>
      <c r="K500" s="0" t="e">
        <f aca="true">MAX(0,J500*(1+(_xlfn.NORM.INV(RAND(),Inputs!$D$39,Inputs!$C$39)))-'Year Schedule'!$K$12+'Year Schedule'!$L$12)</f>
        <v>#VALUE!</v>
      </c>
      <c r="L500" s="0" t="e">
        <f aca="true">MAX(0,K500*(1+(_xlfn.NORM.INV(RAND(),Inputs!$D$39,Inputs!$C$39)))-'Year Schedule'!$K$13+'Year Schedule'!$L$13)</f>
        <v>#VALUE!</v>
      </c>
      <c r="M500" s="0" t="e">
        <f aca="true">MAX(0,L500*(1+(_xlfn.NORM.INV(RAND(),Inputs!$D$39,Inputs!$C$39)))-'Year Schedule'!$K$14+'Year Schedule'!$L$14)</f>
        <v>#VALUE!</v>
      </c>
      <c r="N500" s="0" t="e">
        <f aca="true">MAX(0,M500*(1+(_xlfn.NORM.INV(RAND(),Inputs!$D$39,Inputs!$C$39)))-'Year Schedule'!$K$15+'Year Schedule'!$L$15)</f>
        <v>#VALUE!</v>
      </c>
      <c r="O500" s="0" t="e">
        <f aca="true">MAX(0,N500*(1+(_xlfn.NORM.INV(RAND(),Inputs!$D$39,Inputs!$C$39)))-'Year Schedule'!$K$16+'Year Schedule'!$L$16)</f>
        <v>#VALUE!</v>
      </c>
      <c r="P500" s="0" t="e">
        <f aca="true">MAX(0,O500*(1+(_xlfn.NORM.INV(RAND(),Inputs!$D$39,Inputs!$C$39)))-'Year Schedule'!$K$17+'Year Schedule'!$L$17)</f>
        <v>#VALUE!</v>
      </c>
      <c r="Q500" s="0" t="e">
        <f aca="true">MAX(0,P500*(1+(_xlfn.NORM.INV(RAND(),Inputs!$D$39,Inputs!$C$39)))-'Year Schedule'!$K$18+'Year Schedule'!$L$18)</f>
        <v>#VALUE!</v>
      </c>
      <c r="R500" s="0" t="e">
        <f aca="true">MAX(0,Q500*(1+(_xlfn.NORM.INV(RAND(),Inputs!$D$39,Inputs!$C$39)))-'Year Schedule'!$K$19+'Year Schedule'!$L$19)</f>
        <v>#VALUE!</v>
      </c>
      <c r="S500" s="0" t="e">
        <f aca="true">MAX(0,R500*(1+(_xlfn.NORM.INV(RAND(),Inputs!$D$39,Inputs!$C$39)))-'Year Schedule'!$K$20+'Year Schedule'!$L$20)</f>
        <v>#VALUE!</v>
      </c>
      <c r="T500" s="0" t="e">
        <f aca="true">MAX(0,S500*(1+(_xlfn.NORM.INV(RAND(),Inputs!$D$39,Inputs!$C$39)))-'Year Schedule'!$K$21+'Year Schedule'!$L$21)</f>
        <v>#VALUE!</v>
      </c>
      <c r="U500" s="0" t="e">
        <f aca="true">MAX(0,T500*(1+(_xlfn.NORM.INV(RAND(),Inputs!$D$39,Inputs!$C$39)))-'Year Schedule'!$K$22+'Year Schedule'!$L$22)</f>
        <v>#VALUE!</v>
      </c>
      <c r="V500" s="0" t="e">
        <f aca="true">MAX(0,U500*(1+(_xlfn.NORM.INV(RAND(),Inputs!$D$39,Inputs!$C$39)))-'Year Schedule'!$K$23+'Year Schedule'!$L$23)</f>
        <v>#VALUE!</v>
      </c>
      <c r="W500" s="0" t="e">
        <f aca="true">MAX(0,V500*(1+(_xlfn.NORM.INV(RAND(),Inputs!$D$39,Inputs!$C$39)))-'Year Schedule'!$K$24+'Year Schedule'!$L$24)</f>
        <v>#VALUE!</v>
      </c>
      <c r="X500" s="0" t="e">
        <f aca="true">MAX(0,W500*(1+(_xlfn.NORM.INV(RAND(),Inputs!$D$39,Inputs!$C$39)))-'Year Schedule'!$K$25+'Year Schedule'!$L$25)</f>
        <v>#VALUE!</v>
      </c>
      <c r="Y500" s="0" t="e">
        <f aca="true">MAX(0,X500*(1+(_xlfn.NORM.INV(RAND(),Inputs!$D$39,Inputs!$C$39)))-'Year Schedule'!$K$26+'Year Schedule'!$L$26)</f>
        <v>#VALUE!</v>
      </c>
      <c r="Z500" s="0" t="e">
        <f aca="true">MAX(0,Y500*(1+(_xlfn.NORM.INV(RAND(),Inputs!$D$39,Inputs!$C$39)))-'Year Schedule'!$K$27+'Year Schedule'!$L$27)</f>
        <v>#VALUE!</v>
      </c>
      <c r="AA500" s="0" t="e">
        <f aca="true">MAX(0,Z500*(1+(_xlfn.NORM.INV(RAND(),Inputs!$D$39,Inputs!$C$39)))-'Year Schedule'!$K$28+'Year Schedule'!$L$28)</f>
        <v>#VALUE!</v>
      </c>
      <c r="AB500" s="0" t="e">
        <f aca="true">MAX(0,AA500*(1+(_xlfn.NORM.INV(RAND(),Inputs!$D$39,Inputs!$C$39)))-'Year Schedule'!$K$29+'Year Schedule'!$L$29)</f>
        <v>#VALUE!</v>
      </c>
      <c r="AC500" s="0" t="e">
        <f aca="true">MAX(0,AB500*(1+(_xlfn.NORM.INV(RAND(),Inputs!$D$39,Inputs!$C$39)))-'Year Schedule'!$K$30+'Year Schedule'!$L$30)</f>
        <v>#VALUE!</v>
      </c>
      <c r="AD500" s="0" t="e">
        <f aca="true">MAX(0,AC500*(1+(_xlfn.NORM.INV(RAND(),Inputs!$D$39,Inputs!$C$39)))-'Year Schedule'!$K$31+'Year Schedule'!$L$31)</f>
        <v>#VALUE!</v>
      </c>
      <c r="AE500" s="0" t="e">
        <f aca="true">MAX(0,AD500*(1+(_xlfn.NORM.INV(RAND(),Inputs!$D$39,Inputs!$C$39)))-'Year Schedule'!$K$32+'Year Schedule'!$L$32)</f>
        <v>#VALUE!</v>
      </c>
      <c r="AF500" s="0" t="e">
        <f aca="true">MAX(0,AE500*(1+(_xlfn.NORM.INV(RAND(),Inputs!$D$39,Inputs!$C$39)))-'Year Schedule'!$K$33+'Year Schedule'!$L$33)</f>
        <v>#VALUE!</v>
      </c>
      <c r="AG500" s="0" t="e">
        <f aca="true">MAX(0,AF500*(1+(_xlfn.NORM.INV(RAND(),Inputs!$D$39,Inputs!$C$39)))-'Year Schedule'!$K$34+'Year Schedule'!$L$34)</f>
        <v>#VALUE!</v>
      </c>
      <c r="AH500" s="0" t="e">
        <f aca="true">MAX(0,AG500*(1+(_xlfn.NORM.INV(RAND(),Inputs!$D$39,Inputs!$C$39)))-'Year Schedule'!$K$35+'Year Schedule'!$L$35)</f>
        <v>#VALUE!</v>
      </c>
      <c r="AI500" s="0" t="e">
        <f aca="true">MAX(0,AH500*(1+(_xlfn.NORM.INV(RAND(),Inputs!$D$39,Inputs!$C$39)))-'Year Schedule'!$K$36+'Year Schedule'!$L$36)</f>
        <v>#VALUE!</v>
      </c>
      <c r="AJ500" s="0" t="e">
        <f aca="true">MAX(0,AI500*(1+(_xlfn.NORM.INV(RAND(),Inputs!$D$39,Inputs!$C$39)))-'Year Schedule'!$K$37+'Year Schedule'!$L$37)</f>
        <v>#VALUE!</v>
      </c>
      <c r="AK500" s="0" t="e">
        <f aca="true">MAX(0,AJ500*(1+(_xlfn.NORM.INV(RAND(),Inputs!$D$39,Inputs!$C$39)))-'Year Schedule'!$K$38+'Year Schedule'!$L$38)</f>
        <v>#VALUE!</v>
      </c>
      <c r="AL500" s="0" t="e">
        <f aca="true">MAX(0,AK500*(1+(_xlfn.NORM.INV(RAND(),Inputs!$D$39,Inputs!$C$39)))-'Year Schedule'!$K$39+'Year Schedule'!$L$39)</f>
        <v>#VALUE!</v>
      </c>
      <c r="AM500" s="0" t="e">
        <f aca="true">MAX(0,AL500*(1+(_xlfn.NORM.INV(RAND(),Inputs!$D$39,Inputs!$C$39)))-'Year Schedule'!$K$40+'Year Schedule'!$L$40)</f>
        <v>#VALUE!</v>
      </c>
      <c r="AN500" s="0" t="e">
        <f aca="true">MAX(0,AM500*(1+(_xlfn.NORM.INV(RAND(),Inputs!$D$39,Inputs!$C$39)))-'Year Schedule'!$K$41+'Year Schedule'!$L$41)</f>
        <v>#VALUE!</v>
      </c>
      <c r="AO500" s="0" t="e">
        <f aca="true">MAX(0,AN500*(1+(_xlfn.NORM.INV(RAND(),Inputs!$D$39,Inputs!$C$39)))-'Year Schedule'!$K$42+'Year Schedule'!$L$42)</f>
        <v>#VALUE!</v>
      </c>
      <c r="AP500" s="0" t="e">
        <f aca="true">MAX(0,AO500*(1+(_xlfn.NORM.INV(RAND(),Inputs!$D$39,Inputs!$C$39)))-'Year Schedule'!$K$43+'Year Schedule'!$L$43)</f>
        <v>#VALUE!</v>
      </c>
      <c r="AQ500" s="0" t="e">
        <f aca="true">MAX(0,AP500*(1+(_xlfn.NORM.INV(RAND(),Inputs!$D$39,Inputs!$C$39)))-'Year Schedule'!$K$44+'Year Schedule'!$L$44)</f>
        <v>#VALUE!</v>
      </c>
      <c r="AR500" s="0" t="e">
        <f aca="true">MAX(0,AQ500*(1+(_xlfn.NORM.INV(RAND(),Inputs!$D$39,Inputs!$C$39)))-'Year Schedule'!$K$45+'Year Schedule'!$L$45)</f>
        <v>#VALUE!</v>
      </c>
      <c r="AS500" s="0" t="e">
        <f aca="true">MAX(0,AR500*(1+(_xlfn.NORM.INV(RAND(),Inputs!$D$39,Inputs!$C$39)))-'Year Schedule'!$K$46+'Year Schedule'!$L$46)</f>
        <v>#VALUE!</v>
      </c>
      <c r="AT500" s="0" t="e">
        <f aca="true">MAX(0,AS500*(1+(_xlfn.NORM.INV(RAND(),Inputs!$D$39,Inputs!$C$39)))-'Year Schedule'!$K$47+'Year Schedule'!$L$47)</f>
        <v>#VALUE!</v>
      </c>
      <c r="AU500" s="0" t="e">
        <f aca="true">MAX(0,AT500*(1+(_xlfn.NORM.INV(RAND(),Inputs!$D$39,Inputs!$C$39)))-'Year Schedule'!$K$48+'Year Schedule'!$L$48)</f>
        <v>#VALUE!</v>
      </c>
      <c r="AV500" s="0" t="e">
        <f aca="true">MAX(0,AU500*(1+(_xlfn.NORM.INV(RAND(),Inputs!$D$39,Inputs!$C$39)))-'Year Schedule'!$K$49+'Year Schedule'!$L$49)</f>
        <v>#VALUE!</v>
      </c>
      <c r="AW500" s="0" t="e">
        <f aca="true">MAX(0,AV500*(1+(_xlfn.NORM.INV(RAND(),Inputs!$D$39,Inputs!$C$39)))-'Year Schedule'!$K$50+'Year Schedule'!$L$50)</f>
        <v>#VALUE!</v>
      </c>
      <c r="AX500" s="0" t="e">
        <f aca="true">MAX(0,AW500*(1+(_xlfn.NORM.INV(RAND(),Inputs!$D$39,Inputs!$C$39)))-'Year Schedule'!$K$51+'Year Schedule'!$L$51)</f>
        <v>#VALUE!</v>
      </c>
      <c r="AY500" s="0" t="e">
        <f aca="true">MAX(0,AX500*(1+(_xlfn.NORM.INV(RAND(),Inputs!$D$39,Inputs!$C$39)))-'Year Schedule'!$K$52+'Year Schedule'!$L$52)</f>
        <v>#VALUE!</v>
      </c>
      <c r="AZ500" s="0" t="e">
        <f aca="true">MAX(0,AY500*(1+(_xlfn.NORM.INV(RAND(),Inputs!$D$39,Inputs!$C$39)))-'Year Schedule'!$K$53+'Year Schedule'!$L$53)</f>
        <v>#VALUE!</v>
      </c>
      <c r="BA500" s="0" t="e">
        <f aca="false">INDEX(C500:AZ500,1,Inputs!$C$6)</f>
        <v>#VALUE!</v>
      </c>
      <c r="BB500" s="0" t="n">
        <f aca="false">IFERROR(EXP(SUMPRODUCT(LN((C500:INDEX(C500:AZ500,1,Inputs!$C$6)+$C$1004:INDEX($C$1004:$AZ$1004,1,Inputs!$C$6))/B500:INDEX(B500:AY500,1,Inputs!$C$6)))/Inputs!$C$6)-1,-1)</f>
        <v>-1</v>
      </c>
    </row>
    <row r="501" customFormat="false" ht="15" hidden="false" customHeight="true" outlineLevel="0" collapsed="false">
      <c r="A501" s="0" t="n">
        <v>499</v>
      </c>
      <c r="B501" s="177" t="n">
        <f aca="false">Inputs!$C$38</f>
        <v>0</v>
      </c>
      <c r="C501" s="0" t="e">
        <f aca="true">MAX(0,B501*(1+(_xlfn.NORM.INV(RAND(),Inputs!$D$39,Inputs!$C$39)))-'Year Schedule'!$K$4+'Year Schedule'!$L$4)</f>
        <v>#VALUE!</v>
      </c>
      <c r="D501" s="0" t="e">
        <f aca="true">MAX(0,C501*(1+(_xlfn.NORM.INV(RAND(),Inputs!$D$39,Inputs!$C$39)))-'Year Schedule'!$K$5+'Year Schedule'!$L$5)</f>
        <v>#VALUE!</v>
      </c>
      <c r="E501" s="0" t="e">
        <f aca="true">MAX(0,D501*(1+(_xlfn.NORM.INV(RAND(),Inputs!$D$39,Inputs!$C$39)))-'Year Schedule'!$K$6+'Year Schedule'!$L$6)</f>
        <v>#VALUE!</v>
      </c>
      <c r="F501" s="0" t="e">
        <f aca="true">MAX(0,E501*(1+(_xlfn.NORM.INV(RAND(),Inputs!$D$39,Inputs!$C$39)))-'Year Schedule'!$K$7+'Year Schedule'!$L$7)</f>
        <v>#VALUE!</v>
      </c>
      <c r="G501" s="0" t="e">
        <f aca="true">MAX(0,F501*(1+(_xlfn.NORM.INV(RAND(),Inputs!$D$39,Inputs!$C$39)))-'Year Schedule'!$K$8+'Year Schedule'!$L$8)</f>
        <v>#VALUE!</v>
      </c>
      <c r="H501" s="0" t="e">
        <f aca="true">MAX(0,G501*(1+(_xlfn.NORM.INV(RAND(),Inputs!$D$39,Inputs!$C$39)))-'Year Schedule'!$K$9+'Year Schedule'!$L$9)</f>
        <v>#VALUE!</v>
      </c>
      <c r="I501" s="0" t="e">
        <f aca="true">MAX(0,H501*(1+(_xlfn.NORM.INV(RAND(),Inputs!$D$39,Inputs!$C$39)))-'Year Schedule'!$K$10+'Year Schedule'!$L$10)</f>
        <v>#VALUE!</v>
      </c>
      <c r="J501" s="0" t="e">
        <f aca="true">MAX(0,I501*(1+(_xlfn.NORM.INV(RAND(),Inputs!$D$39,Inputs!$C$39)))-'Year Schedule'!$K$11+'Year Schedule'!$L$11)</f>
        <v>#VALUE!</v>
      </c>
      <c r="K501" s="0" t="e">
        <f aca="true">MAX(0,J501*(1+(_xlfn.NORM.INV(RAND(),Inputs!$D$39,Inputs!$C$39)))-'Year Schedule'!$K$12+'Year Schedule'!$L$12)</f>
        <v>#VALUE!</v>
      </c>
      <c r="L501" s="0" t="e">
        <f aca="true">MAX(0,K501*(1+(_xlfn.NORM.INV(RAND(),Inputs!$D$39,Inputs!$C$39)))-'Year Schedule'!$K$13+'Year Schedule'!$L$13)</f>
        <v>#VALUE!</v>
      </c>
      <c r="M501" s="0" t="e">
        <f aca="true">MAX(0,L501*(1+(_xlfn.NORM.INV(RAND(),Inputs!$D$39,Inputs!$C$39)))-'Year Schedule'!$K$14+'Year Schedule'!$L$14)</f>
        <v>#VALUE!</v>
      </c>
      <c r="N501" s="0" t="e">
        <f aca="true">MAX(0,M501*(1+(_xlfn.NORM.INV(RAND(),Inputs!$D$39,Inputs!$C$39)))-'Year Schedule'!$K$15+'Year Schedule'!$L$15)</f>
        <v>#VALUE!</v>
      </c>
      <c r="O501" s="0" t="e">
        <f aca="true">MAX(0,N501*(1+(_xlfn.NORM.INV(RAND(),Inputs!$D$39,Inputs!$C$39)))-'Year Schedule'!$K$16+'Year Schedule'!$L$16)</f>
        <v>#VALUE!</v>
      </c>
      <c r="P501" s="0" t="e">
        <f aca="true">MAX(0,O501*(1+(_xlfn.NORM.INV(RAND(),Inputs!$D$39,Inputs!$C$39)))-'Year Schedule'!$K$17+'Year Schedule'!$L$17)</f>
        <v>#VALUE!</v>
      </c>
      <c r="Q501" s="0" t="e">
        <f aca="true">MAX(0,P501*(1+(_xlfn.NORM.INV(RAND(),Inputs!$D$39,Inputs!$C$39)))-'Year Schedule'!$K$18+'Year Schedule'!$L$18)</f>
        <v>#VALUE!</v>
      </c>
      <c r="R501" s="0" t="e">
        <f aca="true">MAX(0,Q501*(1+(_xlfn.NORM.INV(RAND(),Inputs!$D$39,Inputs!$C$39)))-'Year Schedule'!$K$19+'Year Schedule'!$L$19)</f>
        <v>#VALUE!</v>
      </c>
      <c r="S501" s="0" t="e">
        <f aca="true">MAX(0,R501*(1+(_xlfn.NORM.INV(RAND(),Inputs!$D$39,Inputs!$C$39)))-'Year Schedule'!$K$20+'Year Schedule'!$L$20)</f>
        <v>#VALUE!</v>
      </c>
      <c r="T501" s="0" t="e">
        <f aca="true">MAX(0,S501*(1+(_xlfn.NORM.INV(RAND(),Inputs!$D$39,Inputs!$C$39)))-'Year Schedule'!$K$21+'Year Schedule'!$L$21)</f>
        <v>#VALUE!</v>
      </c>
      <c r="U501" s="0" t="e">
        <f aca="true">MAX(0,T501*(1+(_xlfn.NORM.INV(RAND(),Inputs!$D$39,Inputs!$C$39)))-'Year Schedule'!$K$22+'Year Schedule'!$L$22)</f>
        <v>#VALUE!</v>
      </c>
      <c r="V501" s="0" t="e">
        <f aca="true">MAX(0,U501*(1+(_xlfn.NORM.INV(RAND(),Inputs!$D$39,Inputs!$C$39)))-'Year Schedule'!$K$23+'Year Schedule'!$L$23)</f>
        <v>#VALUE!</v>
      </c>
      <c r="W501" s="0" t="e">
        <f aca="true">MAX(0,V501*(1+(_xlfn.NORM.INV(RAND(),Inputs!$D$39,Inputs!$C$39)))-'Year Schedule'!$K$24+'Year Schedule'!$L$24)</f>
        <v>#VALUE!</v>
      </c>
      <c r="X501" s="0" t="e">
        <f aca="true">MAX(0,W501*(1+(_xlfn.NORM.INV(RAND(),Inputs!$D$39,Inputs!$C$39)))-'Year Schedule'!$K$25+'Year Schedule'!$L$25)</f>
        <v>#VALUE!</v>
      </c>
      <c r="Y501" s="0" t="e">
        <f aca="true">MAX(0,X501*(1+(_xlfn.NORM.INV(RAND(),Inputs!$D$39,Inputs!$C$39)))-'Year Schedule'!$K$26+'Year Schedule'!$L$26)</f>
        <v>#VALUE!</v>
      </c>
      <c r="Z501" s="0" t="e">
        <f aca="true">MAX(0,Y501*(1+(_xlfn.NORM.INV(RAND(),Inputs!$D$39,Inputs!$C$39)))-'Year Schedule'!$K$27+'Year Schedule'!$L$27)</f>
        <v>#VALUE!</v>
      </c>
      <c r="AA501" s="0" t="e">
        <f aca="true">MAX(0,Z501*(1+(_xlfn.NORM.INV(RAND(),Inputs!$D$39,Inputs!$C$39)))-'Year Schedule'!$K$28+'Year Schedule'!$L$28)</f>
        <v>#VALUE!</v>
      </c>
      <c r="AB501" s="0" t="e">
        <f aca="true">MAX(0,AA501*(1+(_xlfn.NORM.INV(RAND(),Inputs!$D$39,Inputs!$C$39)))-'Year Schedule'!$K$29+'Year Schedule'!$L$29)</f>
        <v>#VALUE!</v>
      </c>
      <c r="AC501" s="0" t="e">
        <f aca="true">MAX(0,AB501*(1+(_xlfn.NORM.INV(RAND(),Inputs!$D$39,Inputs!$C$39)))-'Year Schedule'!$K$30+'Year Schedule'!$L$30)</f>
        <v>#VALUE!</v>
      </c>
      <c r="AD501" s="0" t="e">
        <f aca="true">MAX(0,AC501*(1+(_xlfn.NORM.INV(RAND(),Inputs!$D$39,Inputs!$C$39)))-'Year Schedule'!$K$31+'Year Schedule'!$L$31)</f>
        <v>#VALUE!</v>
      </c>
      <c r="AE501" s="0" t="e">
        <f aca="true">MAX(0,AD501*(1+(_xlfn.NORM.INV(RAND(),Inputs!$D$39,Inputs!$C$39)))-'Year Schedule'!$K$32+'Year Schedule'!$L$32)</f>
        <v>#VALUE!</v>
      </c>
      <c r="AF501" s="0" t="e">
        <f aca="true">MAX(0,AE501*(1+(_xlfn.NORM.INV(RAND(),Inputs!$D$39,Inputs!$C$39)))-'Year Schedule'!$K$33+'Year Schedule'!$L$33)</f>
        <v>#VALUE!</v>
      </c>
      <c r="AG501" s="0" t="e">
        <f aca="true">MAX(0,AF501*(1+(_xlfn.NORM.INV(RAND(),Inputs!$D$39,Inputs!$C$39)))-'Year Schedule'!$K$34+'Year Schedule'!$L$34)</f>
        <v>#VALUE!</v>
      </c>
      <c r="AH501" s="0" t="e">
        <f aca="true">MAX(0,AG501*(1+(_xlfn.NORM.INV(RAND(),Inputs!$D$39,Inputs!$C$39)))-'Year Schedule'!$K$35+'Year Schedule'!$L$35)</f>
        <v>#VALUE!</v>
      </c>
      <c r="AI501" s="0" t="e">
        <f aca="true">MAX(0,AH501*(1+(_xlfn.NORM.INV(RAND(),Inputs!$D$39,Inputs!$C$39)))-'Year Schedule'!$K$36+'Year Schedule'!$L$36)</f>
        <v>#VALUE!</v>
      </c>
      <c r="AJ501" s="0" t="e">
        <f aca="true">MAX(0,AI501*(1+(_xlfn.NORM.INV(RAND(),Inputs!$D$39,Inputs!$C$39)))-'Year Schedule'!$K$37+'Year Schedule'!$L$37)</f>
        <v>#VALUE!</v>
      </c>
      <c r="AK501" s="0" t="e">
        <f aca="true">MAX(0,AJ501*(1+(_xlfn.NORM.INV(RAND(),Inputs!$D$39,Inputs!$C$39)))-'Year Schedule'!$K$38+'Year Schedule'!$L$38)</f>
        <v>#VALUE!</v>
      </c>
      <c r="AL501" s="0" t="e">
        <f aca="true">MAX(0,AK501*(1+(_xlfn.NORM.INV(RAND(),Inputs!$D$39,Inputs!$C$39)))-'Year Schedule'!$K$39+'Year Schedule'!$L$39)</f>
        <v>#VALUE!</v>
      </c>
      <c r="AM501" s="0" t="e">
        <f aca="true">MAX(0,AL501*(1+(_xlfn.NORM.INV(RAND(),Inputs!$D$39,Inputs!$C$39)))-'Year Schedule'!$K$40+'Year Schedule'!$L$40)</f>
        <v>#VALUE!</v>
      </c>
      <c r="AN501" s="0" t="e">
        <f aca="true">MAX(0,AM501*(1+(_xlfn.NORM.INV(RAND(),Inputs!$D$39,Inputs!$C$39)))-'Year Schedule'!$K$41+'Year Schedule'!$L$41)</f>
        <v>#VALUE!</v>
      </c>
      <c r="AO501" s="0" t="e">
        <f aca="true">MAX(0,AN501*(1+(_xlfn.NORM.INV(RAND(),Inputs!$D$39,Inputs!$C$39)))-'Year Schedule'!$K$42+'Year Schedule'!$L$42)</f>
        <v>#VALUE!</v>
      </c>
      <c r="AP501" s="0" t="e">
        <f aca="true">MAX(0,AO501*(1+(_xlfn.NORM.INV(RAND(),Inputs!$D$39,Inputs!$C$39)))-'Year Schedule'!$K$43+'Year Schedule'!$L$43)</f>
        <v>#VALUE!</v>
      </c>
      <c r="AQ501" s="0" t="e">
        <f aca="true">MAX(0,AP501*(1+(_xlfn.NORM.INV(RAND(),Inputs!$D$39,Inputs!$C$39)))-'Year Schedule'!$K$44+'Year Schedule'!$L$44)</f>
        <v>#VALUE!</v>
      </c>
      <c r="AR501" s="0" t="e">
        <f aca="true">MAX(0,AQ501*(1+(_xlfn.NORM.INV(RAND(),Inputs!$D$39,Inputs!$C$39)))-'Year Schedule'!$K$45+'Year Schedule'!$L$45)</f>
        <v>#VALUE!</v>
      </c>
      <c r="AS501" s="0" t="e">
        <f aca="true">MAX(0,AR501*(1+(_xlfn.NORM.INV(RAND(),Inputs!$D$39,Inputs!$C$39)))-'Year Schedule'!$K$46+'Year Schedule'!$L$46)</f>
        <v>#VALUE!</v>
      </c>
      <c r="AT501" s="0" t="e">
        <f aca="true">MAX(0,AS501*(1+(_xlfn.NORM.INV(RAND(),Inputs!$D$39,Inputs!$C$39)))-'Year Schedule'!$K$47+'Year Schedule'!$L$47)</f>
        <v>#VALUE!</v>
      </c>
      <c r="AU501" s="0" t="e">
        <f aca="true">MAX(0,AT501*(1+(_xlfn.NORM.INV(RAND(),Inputs!$D$39,Inputs!$C$39)))-'Year Schedule'!$K$48+'Year Schedule'!$L$48)</f>
        <v>#VALUE!</v>
      </c>
      <c r="AV501" s="0" t="e">
        <f aca="true">MAX(0,AU501*(1+(_xlfn.NORM.INV(RAND(),Inputs!$D$39,Inputs!$C$39)))-'Year Schedule'!$K$49+'Year Schedule'!$L$49)</f>
        <v>#VALUE!</v>
      </c>
      <c r="AW501" s="0" t="e">
        <f aca="true">MAX(0,AV501*(1+(_xlfn.NORM.INV(RAND(),Inputs!$D$39,Inputs!$C$39)))-'Year Schedule'!$K$50+'Year Schedule'!$L$50)</f>
        <v>#VALUE!</v>
      </c>
      <c r="AX501" s="0" t="e">
        <f aca="true">MAX(0,AW501*(1+(_xlfn.NORM.INV(RAND(),Inputs!$D$39,Inputs!$C$39)))-'Year Schedule'!$K$51+'Year Schedule'!$L$51)</f>
        <v>#VALUE!</v>
      </c>
      <c r="AY501" s="0" t="e">
        <f aca="true">MAX(0,AX501*(1+(_xlfn.NORM.INV(RAND(),Inputs!$D$39,Inputs!$C$39)))-'Year Schedule'!$K$52+'Year Schedule'!$L$52)</f>
        <v>#VALUE!</v>
      </c>
      <c r="AZ501" s="0" t="e">
        <f aca="true">MAX(0,AY501*(1+(_xlfn.NORM.INV(RAND(),Inputs!$D$39,Inputs!$C$39)))-'Year Schedule'!$K$53+'Year Schedule'!$L$53)</f>
        <v>#VALUE!</v>
      </c>
      <c r="BA501" s="0" t="e">
        <f aca="false">INDEX(C501:AZ501,1,Inputs!$C$6)</f>
        <v>#VALUE!</v>
      </c>
      <c r="BB501" s="0" t="n">
        <f aca="false">IFERROR(EXP(SUMPRODUCT(LN((C501:INDEX(C501:AZ501,1,Inputs!$C$6)+$C$1004:INDEX($C$1004:$AZ$1004,1,Inputs!$C$6))/B501:INDEX(B501:AY501,1,Inputs!$C$6)))/Inputs!$C$6)-1,-1)</f>
        <v>-1</v>
      </c>
    </row>
    <row r="502" customFormat="false" ht="15" hidden="false" customHeight="true" outlineLevel="0" collapsed="false">
      <c r="A502" s="0" t="n">
        <v>500</v>
      </c>
      <c r="B502" s="177" t="n">
        <f aca="false">Inputs!$C$38</f>
        <v>0</v>
      </c>
      <c r="C502" s="0" t="e">
        <f aca="true">MAX(0,B502*(1+(_xlfn.NORM.INV(RAND(),Inputs!$D$39,Inputs!$C$39)))-'Year Schedule'!$K$4+'Year Schedule'!$L$4)</f>
        <v>#VALUE!</v>
      </c>
      <c r="D502" s="0" t="e">
        <f aca="true">MAX(0,C502*(1+(_xlfn.NORM.INV(RAND(),Inputs!$D$39,Inputs!$C$39)))-'Year Schedule'!$K$5+'Year Schedule'!$L$5)</f>
        <v>#VALUE!</v>
      </c>
      <c r="E502" s="0" t="e">
        <f aca="true">MAX(0,D502*(1+(_xlfn.NORM.INV(RAND(),Inputs!$D$39,Inputs!$C$39)))-'Year Schedule'!$K$6+'Year Schedule'!$L$6)</f>
        <v>#VALUE!</v>
      </c>
      <c r="F502" s="0" t="e">
        <f aca="true">MAX(0,E502*(1+(_xlfn.NORM.INV(RAND(),Inputs!$D$39,Inputs!$C$39)))-'Year Schedule'!$K$7+'Year Schedule'!$L$7)</f>
        <v>#VALUE!</v>
      </c>
      <c r="G502" s="0" t="e">
        <f aca="true">MAX(0,F502*(1+(_xlfn.NORM.INV(RAND(),Inputs!$D$39,Inputs!$C$39)))-'Year Schedule'!$K$8+'Year Schedule'!$L$8)</f>
        <v>#VALUE!</v>
      </c>
      <c r="H502" s="0" t="e">
        <f aca="true">MAX(0,G502*(1+(_xlfn.NORM.INV(RAND(),Inputs!$D$39,Inputs!$C$39)))-'Year Schedule'!$K$9+'Year Schedule'!$L$9)</f>
        <v>#VALUE!</v>
      </c>
      <c r="I502" s="0" t="e">
        <f aca="true">MAX(0,H502*(1+(_xlfn.NORM.INV(RAND(),Inputs!$D$39,Inputs!$C$39)))-'Year Schedule'!$K$10+'Year Schedule'!$L$10)</f>
        <v>#VALUE!</v>
      </c>
      <c r="J502" s="0" t="e">
        <f aca="true">MAX(0,I502*(1+(_xlfn.NORM.INV(RAND(),Inputs!$D$39,Inputs!$C$39)))-'Year Schedule'!$K$11+'Year Schedule'!$L$11)</f>
        <v>#VALUE!</v>
      </c>
      <c r="K502" s="0" t="e">
        <f aca="true">MAX(0,J502*(1+(_xlfn.NORM.INV(RAND(),Inputs!$D$39,Inputs!$C$39)))-'Year Schedule'!$K$12+'Year Schedule'!$L$12)</f>
        <v>#VALUE!</v>
      </c>
      <c r="L502" s="0" t="e">
        <f aca="true">MAX(0,K502*(1+(_xlfn.NORM.INV(RAND(),Inputs!$D$39,Inputs!$C$39)))-'Year Schedule'!$K$13+'Year Schedule'!$L$13)</f>
        <v>#VALUE!</v>
      </c>
      <c r="M502" s="0" t="e">
        <f aca="true">MAX(0,L502*(1+(_xlfn.NORM.INV(RAND(),Inputs!$D$39,Inputs!$C$39)))-'Year Schedule'!$K$14+'Year Schedule'!$L$14)</f>
        <v>#VALUE!</v>
      </c>
      <c r="N502" s="0" t="e">
        <f aca="true">MAX(0,M502*(1+(_xlfn.NORM.INV(RAND(),Inputs!$D$39,Inputs!$C$39)))-'Year Schedule'!$K$15+'Year Schedule'!$L$15)</f>
        <v>#VALUE!</v>
      </c>
      <c r="O502" s="0" t="e">
        <f aca="true">MAX(0,N502*(1+(_xlfn.NORM.INV(RAND(),Inputs!$D$39,Inputs!$C$39)))-'Year Schedule'!$K$16+'Year Schedule'!$L$16)</f>
        <v>#VALUE!</v>
      </c>
      <c r="P502" s="0" t="e">
        <f aca="true">MAX(0,O502*(1+(_xlfn.NORM.INV(RAND(),Inputs!$D$39,Inputs!$C$39)))-'Year Schedule'!$K$17+'Year Schedule'!$L$17)</f>
        <v>#VALUE!</v>
      </c>
      <c r="Q502" s="0" t="e">
        <f aca="true">MAX(0,P502*(1+(_xlfn.NORM.INV(RAND(),Inputs!$D$39,Inputs!$C$39)))-'Year Schedule'!$K$18+'Year Schedule'!$L$18)</f>
        <v>#VALUE!</v>
      </c>
      <c r="R502" s="0" t="e">
        <f aca="true">MAX(0,Q502*(1+(_xlfn.NORM.INV(RAND(),Inputs!$D$39,Inputs!$C$39)))-'Year Schedule'!$K$19+'Year Schedule'!$L$19)</f>
        <v>#VALUE!</v>
      </c>
      <c r="S502" s="0" t="e">
        <f aca="true">MAX(0,R502*(1+(_xlfn.NORM.INV(RAND(),Inputs!$D$39,Inputs!$C$39)))-'Year Schedule'!$K$20+'Year Schedule'!$L$20)</f>
        <v>#VALUE!</v>
      </c>
      <c r="T502" s="0" t="e">
        <f aca="true">MAX(0,S502*(1+(_xlfn.NORM.INV(RAND(),Inputs!$D$39,Inputs!$C$39)))-'Year Schedule'!$K$21+'Year Schedule'!$L$21)</f>
        <v>#VALUE!</v>
      </c>
      <c r="U502" s="0" t="e">
        <f aca="true">MAX(0,T502*(1+(_xlfn.NORM.INV(RAND(),Inputs!$D$39,Inputs!$C$39)))-'Year Schedule'!$K$22+'Year Schedule'!$L$22)</f>
        <v>#VALUE!</v>
      </c>
      <c r="V502" s="0" t="e">
        <f aca="true">MAX(0,U502*(1+(_xlfn.NORM.INV(RAND(),Inputs!$D$39,Inputs!$C$39)))-'Year Schedule'!$K$23+'Year Schedule'!$L$23)</f>
        <v>#VALUE!</v>
      </c>
      <c r="W502" s="0" t="e">
        <f aca="true">MAX(0,V502*(1+(_xlfn.NORM.INV(RAND(),Inputs!$D$39,Inputs!$C$39)))-'Year Schedule'!$K$24+'Year Schedule'!$L$24)</f>
        <v>#VALUE!</v>
      </c>
      <c r="X502" s="0" t="e">
        <f aca="true">MAX(0,W502*(1+(_xlfn.NORM.INV(RAND(),Inputs!$D$39,Inputs!$C$39)))-'Year Schedule'!$K$25+'Year Schedule'!$L$25)</f>
        <v>#VALUE!</v>
      </c>
      <c r="Y502" s="0" t="e">
        <f aca="true">MAX(0,X502*(1+(_xlfn.NORM.INV(RAND(),Inputs!$D$39,Inputs!$C$39)))-'Year Schedule'!$K$26+'Year Schedule'!$L$26)</f>
        <v>#VALUE!</v>
      </c>
      <c r="Z502" s="0" t="e">
        <f aca="true">MAX(0,Y502*(1+(_xlfn.NORM.INV(RAND(),Inputs!$D$39,Inputs!$C$39)))-'Year Schedule'!$K$27+'Year Schedule'!$L$27)</f>
        <v>#VALUE!</v>
      </c>
      <c r="AA502" s="0" t="e">
        <f aca="true">MAX(0,Z502*(1+(_xlfn.NORM.INV(RAND(),Inputs!$D$39,Inputs!$C$39)))-'Year Schedule'!$K$28+'Year Schedule'!$L$28)</f>
        <v>#VALUE!</v>
      </c>
      <c r="AB502" s="0" t="e">
        <f aca="true">MAX(0,AA502*(1+(_xlfn.NORM.INV(RAND(),Inputs!$D$39,Inputs!$C$39)))-'Year Schedule'!$K$29+'Year Schedule'!$L$29)</f>
        <v>#VALUE!</v>
      </c>
      <c r="AC502" s="0" t="e">
        <f aca="true">MAX(0,AB502*(1+(_xlfn.NORM.INV(RAND(),Inputs!$D$39,Inputs!$C$39)))-'Year Schedule'!$K$30+'Year Schedule'!$L$30)</f>
        <v>#VALUE!</v>
      </c>
      <c r="AD502" s="0" t="e">
        <f aca="true">MAX(0,AC502*(1+(_xlfn.NORM.INV(RAND(),Inputs!$D$39,Inputs!$C$39)))-'Year Schedule'!$K$31+'Year Schedule'!$L$31)</f>
        <v>#VALUE!</v>
      </c>
      <c r="AE502" s="0" t="e">
        <f aca="true">MAX(0,AD502*(1+(_xlfn.NORM.INV(RAND(),Inputs!$D$39,Inputs!$C$39)))-'Year Schedule'!$K$32+'Year Schedule'!$L$32)</f>
        <v>#VALUE!</v>
      </c>
      <c r="AF502" s="0" t="e">
        <f aca="true">MAX(0,AE502*(1+(_xlfn.NORM.INV(RAND(),Inputs!$D$39,Inputs!$C$39)))-'Year Schedule'!$K$33+'Year Schedule'!$L$33)</f>
        <v>#VALUE!</v>
      </c>
      <c r="AG502" s="0" t="e">
        <f aca="true">MAX(0,AF502*(1+(_xlfn.NORM.INV(RAND(),Inputs!$D$39,Inputs!$C$39)))-'Year Schedule'!$K$34+'Year Schedule'!$L$34)</f>
        <v>#VALUE!</v>
      </c>
      <c r="AH502" s="0" t="e">
        <f aca="true">MAX(0,AG502*(1+(_xlfn.NORM.INV(RAND(),Inputs!$D$39,Inputs!$C$39)))-'Year Schedule'!$K$35+'Year Schedule'!$L$35)</f>
        <v>#VALUE!</v>
      </c>
      <c r="AI502" s="0" t="e">
        <f aca="true">MAX(0,AH502*(1+(_xlfn.NORM.INV(RAND(),Inputs!$D$39,Inputs!$C$39)))-'Year Schedule'!$K$36+'Year Schedule'!$L$36)</f>
        <v>#VALUE!</v>
      </c>
      <c r="AJ502" s="0" t="e">
        <f aca="true">MAX(0,AI502*(1+(_xlfn.NORM.INV(RAND(),Inputs!$D$39,Inputs!$C$39)))-'Year Schedule'!$K$37+'Year Schedule'!$L$37)</f>
        <v>#VALUE!</v>
      </c>
      <c r="AK502" s="0" t="e">
        <f aca="true">MAX(0,AJ502*(1+(_xlfn.NORM.INV(RAND(),Inputs!$D$39,Inputs!$C$39)))-'Year Schedule'!$K$38+'Year Schedule'!$L$38)</f>
        <v>#VALUE!</v>
      </c>
      <c r="AL502" s="0" t="e">
        <f aca="true">MAX(0,AK502*(1+(_xlfn.NORM.INV(RAND(),Inputs!$D$39,Inputs!$C$39)))-'Year Schedule'!$K$39+'Year Schedule'!$L$39)</f>
        <v>#VALUE!</v>
      </c>
      <c r="AM502" s="0" t="e">
        <f aca="true">MAX(0,AL502*(1+(_xlfn.NORM.INV(RAND(),Inputs!$D$39,Inputs!$C$39)))-'Year Schedule'!$K$40+'Year Schedule'!$L$40)</f>
        <v>#VALUE!</v>
      </c>
      <c r="AN502" s="0" t="e">
        <f aca="true">MAX(0,AM502*(1+(_xlfn.NORM.INV(RAND(),Inputs!$D$39,Inputs!$C$39)))-'Year Schedule'!$K$41+'Year Schedule'!$L$41)</f>
        <v>#VALUE!</v>
      </c>
      <c r="AO502" s="0" t="e">
        <f aca="true">MAX(0,AN502*(1+(_xlfn.NORM.INV(RAND(),Inputs!$D$39,Inputs!$C$39)))-'Year Schedule'!$K$42+'Year Schedule'!$L$42)</f>
        <v>#VALUE!</v>
      </c>
      <c r="AP502" s="0" t="e">
        <f aca="true">MAX(0,AO502*(1+(_xlfn.NORM.INV(RAND(),Inputs!$D$39,Inputs!$C$39)))-'Year Schedule'!$K$43+'Year Schedule'!$L$43)</f>
        <v>#VALUE!</v>
      </c>
      <c r="AQ502" s="0" t="e">
        <f aca="true">MAX(0,AP502*(1+(_xlfn.NORM.INV(RAND(),Inputs!$D$39,Inputs!$C$39)))-'Year Schedule'!$K$44+'Year Schedule'!$L$44)</f>
        <v>#VALUE!</v>
      </c>
      <c r="AR502" s="0" t="e">
        <f aca="true">MAX(0,AQ502*(1+(_xlfn.NORM.INV(RAND(),Inputs!$D$39,Inputs!$C$39)))-'Year Schedule'!$K$45+'Year Schedule'!$L$45)</f>
        <v>#VALUE!</v>
      </c>
      <c r="AS502" s="0" t="e">
        <f aca="true">MAX(0,AR502*(1+(_xlfn.NORM.INV(RAND(),Inputs!$D$39,Inputs!$C$39)))-'Year Schedule'!$K$46+'Year Schedule'!$L$46)</f>
        <v>#VALUE!</v>
      </c>
      <c r="AT502" s="0" t="e">
        <f aca="true">MAX(0,AS502*(1+(_xlfn.NORM.INV(RAND(),Inputs!$D$39,Inputs!$C$39)))-'Year Schedule'!$K$47+'Year Schedule'!$L$47)</f>
        <v>#VALUE!</v>
      </c>
      <c r="AU502" s="0" t="e">
        <f aca="true">MAX(0,AT502*(1+(_xlfn.NORM.INV(RAND(),Inputs!$D$39,Inputs!$C$39)))-'Year Schedule'!$K$48+'Year Schedule'!$L$48)</f>
        <v>#VALUE!</v>
      </c>
      <c r="AV502" s="0" t="e">
        <f aca="true">MAX(0,AU502*(1+(_xlfn.NORM.INV(RAND(),Inputs!$D$39,Inputs!$C$39)))-'Year Schedule'!$K$49+'Year Schedule'!$L$49)</f>
        <v>#VALUE!</v>
      </c>
      <c r="AW502" s="0" t="e">
        <f aca="true">MAX(0,AV502*(1+(_xlfn.NORM.INV(RAND(),Inputs!$D$39,Inputs!$C$39)))-'Year Schedule'!$K$50+'Year Schedule'!$L$50)</f>
        <v>#VALUE!</v>
      </c>
      <c r="AX502" s="0" t="e">
        <f aca="true">MAX(0,AW502*(1+(_xlfn.NORM.INV(RAND(),Inputs!$D$39,Inputs!$C$39)))-'Year Schedule'!$K$51+'Year Schedule'!$L$51)</f>
        <v>#VALUE!</v>
      </c>
      <c r="AY502" s="0" t="e">
        <f aca="true">MAX(0,AX502*(1+(_xlfn.NORM.INV(RAND(),Inputs!$D$39,Inputs!$C$39)))-'Year Schedule'!$K$52+'Year Schedule'!$L$52)</f>
        <v>#VALUE!</v>
      </c>
      <c r="AZ502" s="0" t="e">
        <f aca="true">MAX(0,AY502*(1+(_xlfn.NORM.INV(RAND(),Inputs!$D$39,Inputs!$C$39)))-'Year Schedule'!$K$53+'Year Schedule'!$L$53)</f>
        <v>#VALUE!</v>
      </c>
      <c r="BA502" s="0" t="e">
        <f aca="false">INDEX(C502:AZ502,1,Inputs!$C$6)</f>
        <v>#VALUE!</v>
      </c>
      <c r="BB502" s="0" t="n">
        <f aca="false">IFERROR(EXP(SUMPRODUCT(LN((C502:INDEX(C502:AZ502,1,Inputs!$C$6)+$C$1004:INDEX($C$1004:$AZ$1004,1,Inputs!$C$6))/B502:INDEX(B502:AY502,1,Inputs!$C$6)))/Inputs!$C$6)-1,-1)</f>
        <v>-1</v>
      </c>
    </row>
    <row r="503" customFormat="false" ht="15" hidden="false" customHeight="true" outlineLevel="0" collapsed="false">
      <c r="A503" s="0" t="n">
        <v>501</v>
      </c>
      <c r="B503" s="177" t="n">
        <f aca="false">Inputs!$C$38</f>
        <v>0</v>
      </c>
      <c r="C503" s="0" t="e">
        <f aca="true">MAX(0,B503*(1+(_xlfn.NORM.INV(RAND(),Inputs!$D$39,Inputs!$C$39)))-'Year Schedule'!$K$4+'Year Schedule'!$L$4)</f>
        <v>#VALUE!</v>
      </c>
      <c r="D503" s="0" t="e">
        <f aca="true">MAX(0,C503*(1+(_xlfn.NORM.INV(RAND(),Inputs!$D$39,Inputs!$C$39)))-'Year Schedule'!$K$5+'Year Schedule'!$L$5)</f>
        <v>#VALUE!</v>
      </c>
      <c r="E503" s="0" t="e">
        <f aca="true">MAX(0,D503*(1+(_xlfn.NORM.INV(RAND(),Inputs!$D$39,Inputs!$C$39)))-'Year Schedule'!$K$6+'Year Schedule'!$L$6)</f>
        <v>#VALUE!</v>
      </c>
      <c r="F503" s="0" t="e">
        <f aca="true">MAX(0,E503*(1+(_xlfn.NORM.INV(RAND(),Inputs!$D$39,Inputs!$C$39)))-'Year Schedule'!$K$7+'Year Schedule'!$L$7)</f>
        <v>#VALUE!</v>
      </c>
      <c r="G503" s="0" t="e">
        <f aca="true">MAX(0,F503*(1+(_xlfn.NORM.INV(RAND(),Inputs!$D$39,Inputs!$C$39)))-'Year Schedule'!$K$8+'Year Schedule'!$L$8)</f>
        <v>#VALUE!</v>
      </c>
      <c r="H503" s="0" t="e">
        <f aca="true">MAX(0,G503*(1+(_xlfn.NORM.INV(RAND(),Inputs!$D$39,Inputs!$C$39)))-'Year Schedule'!$K$9+'Year Schedule'!$L$9)</f>
        <v>#VALUE!</v>
      </c>
      <c r="I503" s="0" t="e">
        <f aca="true">MAX(0,H503*(1+(_xlfn.NORM.INV(RAND(),Inputs!$D$39,Inputs!$C$39)))-'Year Schedule'!$K$10+'Year Schedule'!$L$10)</f>
        <v>#VALUE!</v>
      </c>
      <c r="J503" s="0" t="e">
        <f aca="true">MAX(0,I503*(1+(_xlfn.NORM.INV(RAND(),Inputs!$D$39,Inputs!$C$39)))-'Year Schedule'!$K$11+'Year Schedule'!$L$11)</f>
        <v>#VALUE!</v>
      </c>
      <c r="K503" s="0" t="e">
        <f aca="true">MAX(0,J503*(1+(_xlfn.NORM.INV(RAND(),Inputs!$D$39,Inputs!$C$39)))-'Year Schedule'!$K$12+'Year Schedule'!$L$12)</f>
        <v>#VALUE!</v>
      </c>
      <c r="L503" s="0" t="e">
        <f aca="true">MAX(0,K503*(1+(_xlfn.NORM.INV(RAND(),Inputs!$D$39,Inputs!$C$39)))-'Year Schedule'!$K$13+'Year Schedule'!$L$13)</f>
        <v>#VALUE!</v>
      </c>
      <c r="M503" s="0" t="e">
        <f aca="true">MAX(0,L503*(1+(_xlfn.NORM.INV(RAND(),Inputs!$D$39,Inputs!$C$39)))-'Year Schedule'!$K$14+'Year Schedule'!$L$14)</f>
        <v>#VALUE!</v>
      </c>
      <c r="N503" s="0" t="e">
        <f aca="true">MAX(0,M503*(1+(_xlfn.NORM.INV(RAND(),Inputs!$D$39,Inputs!$C$39)))-'Year Schedule'!$K$15+'Year Schedule'!$L$15)</f>
        <v>#VALUE!</v>
      </c>
      <c r="O503" s="0" t="e">
        <f aca="true">MAX(0,N503*(1+(_xlfn.NORM.INV(RAND(),Inputs!$D$39,Inputs!$C$39)))-'Year Schedule'!$K$16+'Year Schedule'!$L$16)</f>
        <v>#VALUE!</v>
      </c>
      <c r="P503" s="0" t="e">
        <f aca="true">MAX(0,O503*(1+(_xlfn.NORM.INV(RAND(),Inputs!$D$39,Inputs!$C$39)))-'Year Schedule'!$K$17+'Year Schedule'!$L$17)</f>
        <v>#VALUE!</v>
      </c>
      <c r="Q503" s="0" t="e">
        <f aca="true">MAX(0,P503*(1+(_xlfn.NORM.INV(RAND(),Inputs!$D$39,Inputs!$C$39)))-'Year Schedule'!$K$18+'Year Schedule'!$L$18)</f>
        <v>#VALUE!</v>
      </c>
      <c r="R503" s="0" t="e">
        <f aca="true">MAX(0,Q503*(1+(_xlfn.NORM.INV(RAND(),Inputs!$D$39,Inputs!$C$39)))-'Year Schedule'!$K$19+'Year Schedule'!$L$19)</f>
        <v>#VALUE!</v>
      </c>
      <c r="S503" s="0" t="e">
        <f aca="true">MAX(0,R503*(1+(_xlfn.NORM.INV(RAND(),Inputs!$D$39,Inputs!$C$39)))-'Year Schedule'!$K$20+'Year Schedule'!$L$20)</f>
        <v>#VALUE!</v>
      </c>
      <c r="T503" s="0" t="e">
        <f aca="true">MAX(0,S503*(1+(_xlfn.NORM.INV(RAND(),Inputs!$D$39,Inputs!$C$39)))-'Year Schedule'!$K$21+'Year Schedule'!$L$21)</f>
        <v>#VALUE!</v>
      </c>
      <c r="U503" s="0" t="e">
        <f aca="true">MAX(0,T503*(1+(_xlfn.NORM.INV(RAND(),Inputs!$D$39,Inputs!$C$39)))-'Year Schedule'!$K$22+'Year Schedule'!$L$22)</f>
        <v>#VALUE!</v>
      </c>
      <c r="V503" s="0" t="e">
        <f aca="true">MAX(0,U503*(1+(_xlfn.NORM.INV(RAND(),Inputs!$D$39,Inputs!$C$39)))-'Year Schedule'!$K$23+'Year Schedule'!$L$23)</f>
        <v>#VALUE!</v>
      </c>
      <c r="W503" s="0" t="e">
        <f aca="true">MAX(0,V503*(1+(_xlfn.NORM.INV(RAND(),Inputs!$D$39,Inputs!$C$39)))-'Year Schedule'!$K$24+'Year Schedule'!$L$24)</f>
        <v>#VALUE!</v>
      </c>
      <c r="X503" s="0" t="e">
        <f aca="true">MAX(0,W503*(1+(_xlfn.NORM.INV(RAND(),Inputs!$D$39,Inputs!$C$39)))-'Year Schedule'!$K$25+'Year Schedule'!$L$25)</f>
        <v>#VALUE!</v>
      </c>
      <c r="Y503" s="0" t="e">
        <f aca="true">MAX(0,X503*(1+(_xlfn.NORM.INV(RAND(),Inputs!$D$39,Inputs!$C$39)))-'Year Schedule'!$K$26+'Year Schedule'!$L$26)</f>
        <v>#VALUE!</v>
      </c>
      <c r="Z503" s="0" t="e">
        <f aca="true">MAX(0,Y503*(1+(_xlfn.NORM.INV(RAND(),Inputs!$D$39,Inputs!$C$39)))-'Year Schedule'!$K$27+'Year Schedule'!$L$27)</f>
        <v>#VALUE!</v>
      </c>
      <c r="AA503" s="0" t="e">
        <f aca="true">MAX(0,Z503*(1+(_xlfn.NORM.INV(RAND(),Inputs!$D$39,Inputs!$C$39)))-'Year Schedule'!$K$28+'Year Schedule'!$L$28)</f>
        <v>#VALUE!</v>
      </c>
      <c r="AB503" s="0" t="e">
        <f aca="true">MAX(0,AA503*(1+(_xlfn.NORM.INV(RAND(),Inputs!$D$39,Inputs!$C$39)))-'Year Schedule'!$K$29+'Year Schedule'!$L$29)</f>
        <v>#VALUE!</v>
      </c>
      <c r="AC503" s="0" t="e">
        <f aca="true">MAX(0,AB503*(1+(_xlfn.NORM.INV(RAND(),Inputs!$D$39,Inputs!$C$39)))-'Year Schedule'!$K$30+'Year Schedule'!$L$30)</f>
        <v>#VALUE!</v>
      </c>
      <c r="AD503" s="0" t="e">
        <f aca="true">MAX(0,AC503*(1+(_xlfn.NORM.INV(RAND(),Inputs!$D$39,Inputs!$C$39)))-'Year Schedule'!$K$31+'Year Schedule'!$L$31)</f>
        <v>#VALUE!</v>
      </c>
      <c r="AE503" s="0" t="e">
        <f aca="true">MAX(0,AD503*(1+(_xlfn.NORM.INV(RAND(),Inputs!$D$39,Inputs!$C$39)))-'Year Schedule'!$K$32+'Year Schedule'!$L$32)</f>
        <v>#VALUE!</v>
      </c>
      <c r="AF503" s="0" t="e">
        <f aca="true">MAX(0,AE503*(1+(_xlfn.NORM.INV(RAND(),Inputs!$D$39,Inputs!$C$39)))-'Year Schedule'!$K$33+'Year Schedule'!$L$33)</f>
        <v>#VALUE!</v>
      </c>
      <c r="AG503" s="0" t="e">
        <f aca="true">MAX(0,AF503*(1+(_xlfn.NORM.INV(RAND(),Inputs!$D$39,Inputs!$C$39)))-'Year Schedule'!$K$34+'Year Schedule'!$L$34)</f>
        <v>#VALUE!</v>
      </c>
      <c r="AH503" s="0" t="e">
        <f aca="true">MAX(0,AG503*(1+(_xlfn.NORM.INV(RAND(),Inputs!$D$39,Inputs!$C$39)))-'Year Schedule'!$K$35+'Year Schedule'!$L$35)</f>
        <v>#VALUE!</v>
      </c>
      <c r="AI503" s="0" t="e">
        <f aca="true">MAX(0,AH503*(1+(_xlfn.NORM.INV(RAND(),Inputs!$D$39,Inputs!$C$39)))-'Year Schedule'!$K$36+'Year Schedule'!$L$36)</f>
        <v>#VALUE!</v>
      </c>
      <c r="AJ503" s="0" t="e">
        <f aca="true">MAX(0,AI503*(1+(_xlfn.NORM.INV(RAND(),Inputs!$D$39,Inputs!$C$39)))-'Year Schedule'!$K$37+'Year Schedule'!$L$37)</f>
        <v>#VALUE!</v>
      </c>
      <c r="AK503" s="0" t="e">
        <f aca="true">MAX(0,AJ503*(1+(_xlfn.NORM.INV(RAND(),Inputs!$D$39,Inputs!$C$39)))-'Year Schedule'!$K$38+'Year Schedule'!$L$38)</f>
        <v>#VALUE!</v>
      </c>
      <c r="AL503" s="0" t="e">
        <f aca="true">MAX(0,AK503*(1+(_xlfn.NORM.INV(RAND(),Inputs!$D$39,Inputs!$C$39)))-'Year Schedule'!$K$39+'Year Schedule'!$L$39)</f>
        <v>#VALUE!</v>
      </c>
      <c r="AM503" s="0" t="e">
        <f aca="true">MAX(0,AL503*(1+(_xlfn.NORM.INV(RAND(),Inputs!$D$39,Inputs!$C$39)))-'Year Schedule'!$K$40+'Year Schedule'!$L$40)</f>
        <v>#VALUE!</v>
      </c>
      <c r="AN503" s="0" t="e">
        <f aca="true">MAX(0,AM503*(1+(_xlfn.NORM.INV(RAND(),Inputs!$D$39,Inputs!$C$39)))-'Year Schedule'!$K$41+'Year Schedule'!$L$41)</f>
        <v>#VALUE!</v>
      </c>
      <c r="AO503" s="0" t="e">
        <f aca="true">MAX(0,AN503*(1+(_xlfn.NORM.INV(RAND(),Inputs!$D$39,Inputs!$C$39)))-'Year Schedule'!$K$42+'Year Schedule'!$L$42)</f>
        <v>#VALUE!</v>
      </c>
      <c r="AP503" s="0" t="e">
        <f aca="true">MAX(0,AO503*(1+(_xlfn.NORM.INV(RAND(),Inputs!$D$39,Inputs!$C$39)))-'Year Schedule'!$K$43+'Year Schedule'!$L$43)</f>
        <v>#VALUE!</v>
      </c>
      <c r="AQ503" s="0" t="e">
        <f aca="true">MAX(0,AP503*(1+(_xlfn.NORM.INV(RAND(),Inputs!$D$39,Inputs!$C$39)))-'Year Schedule'!$K$44+'Year Schedule'!$L$44)</f>
        <v>#VALUE!</v>
      </c>
      <c r="AR503" s="0" t="e">
        <f aca="true">MAX(0,AQ503*(1+(_xlfn.NORM.INV(RAND(),Inputs!$D$39,Inputs!$C$39)))-'Year Schedule'!$K$45+'Year Schedule'!$L$45)</f>
        <v>#VALUE!</v>
      </c>
      <c r="AS503" s="0" t="e">
        <f aca="true">MAX(0,AR503*(1+(_xlfn.NORM.INV(RAND(),Inputs!$D$39,Inputs!$C$39)))-'Year Schedule'!$K$46+'Year Schedule'!$L$46)</f>
        <v>#VALUE!</v>
      </c>
      <c r="AT503" s="0" t="e">
        <f aca="true">MAX(0,AS503*(1+(_xlfn.NORM.INV(RAND(),Inputs!$D$39,Inputs!$C$39)))-'Year Schedule'!$K$47+'Year Schedule'!$L$47)</f>
        <v>#VALUE!</v>
      </c>
      <c r="AU503" s="0" t="e">
        <f aca="true">MAX(0,AT503*(1+(_xlfn.NORM.INV(RAND(),Inputs!$D$39,Inputs!$C$39)))-'Year Schedule'!$K$48+'Year Schedule'!$L$48)</f>
        <v>#VALUE!</v>
      </c>
      <c r="AV503" s="0" t="e">
        <f aca="true">MAX(0,AU503*(1+(_xlfn.NORM.INV(RAND(),Inputs!$D$39,Inputs!$C$39)))-'Year Schedule'!$K$49+'Year Schedule'!$L$49)</f>
        <v>#VALUE!</v>
      </c>
      <c r="AW503" s="0" t="e">
        <f aca="true">MAX(0,AV503*(1+(_xlfn.NORM.INV(RAND(),Inputs!$D$39,Inputs!$C$39)))-'Year Schedule'!$K$50+'Year Schedule'!$L$50)</f>
        <v>#VALUE!</v>
      </c>
      <c r="AX503" s="0" t="e">
        <f aca="true">MAX(0,AW503*(1+(_xlfn.NORM.INV(RAND(),Inputs!$D$39,Inputs!$C$39)))-'Year Schedule'!$K$51+'Year Schedule'!$L$51)</f>
        <v>#VALUE!</v>
      </c>
      <c r="AY503" s="0" t="e">
        <f aca="true">MAX(0,AX503*(1+(_xlfn.NORM.INV(RAND(),Inputs!$D$39,Inputs!$C$39)))-'Year Schedule'!$K$52+'Year Schedule'!$L$52)</f>
        <v>#VALUE!</v>
      </c>
      <c r="AZ503" s="0" t="e">
        <f aca="true">MAX(0,AY503*(1+(_xlfn.NORM.INV(RAND(),Inputs!$D$39,Inputs!$C$39)))-'Year Schedule'!$K$53+'Year Schedule'!$L$53)</f>
        <v>#VALUE!</v>
      </c>
      <c r="BA503" s="0" t="e">
        <f aca="false">INDEX(C503:AZ503,1,Inputs!$C$6)</f>
        <v>#VALUE!</v>
      </c>
      <c r="BB503" s="0" t="n">
        <f aca="false">IFERROR(EXP(SUMPRODUCT(LN((C503:INDEX(C503:AZ503,1,Inputs!$C$6)+$C$1004:INDEX($C$1004:$AZ$1004,1,Inputs!$C$6))/B503:INDEX(B503:AY503,1,Inputs!$C$6)))/Inputs!$C$6)-1,-1)</f>
        <v>-1</v>
      </c>
    </row>
    <row r="504" customFormat="false" ht="15" hidden="false" customHeight="true" outlineLevel="0" collapsed="false">
      <c r="A504" s="0" t="n">
        <v>502</v>
      </c>
      <c r="B504" s="177" t="n">
        <f aca="false">Inputs!$C$38</f>
        <v>0</v>
      </c>
      <c r="C504" s="0" t="e">
        <f aca="true">MAX(0,B504*(1+(_xlfn.NORM.INV(RAND(),Inputs!$D$39,Inputs!$C$39)))-'Year Schedule'!$K$4+'Year Schedule'!$L$4)</f>
        <v>#VALUE!</v>
      </c>
      <c r="D504" s="0" t="e">
        <f aca="true">MAX(0,C504*(1+(_xlfn.NORM.INV(RAND(),Inputs!$D$39,Inputs!$C$39)))-'Year Schedule'!$K$5+'Year Schedule'!$L$5)</f>
        <v>#VALUE!</v>
      </c>
      <c r="E504" s="0" t="e">
        <f aca="true">MAX(0,D504*(1+(_xlfn.NORM.INV(RAND(),Inputs!$D$39,Inputs!$C$39)))-'Year Schedule'!$K$6+'Year Schedule'!$L$6)</f>
        <v>#VALUE!</v>
      </c>
      <c r="F504" s="0" t="e">
        <f aca="true">MAX(0,E504*(1+(_xlfn.NORM.INV(RAND(),Inputs!$D$39,Inputs!$C$39)))-'Year Schedule'!$K$7+'Year Schedule'!$L$7)</f>
        <v>#VALUE!</v>
      </c>
      <c r="G504" s="0" t="e">
        <f aca="true">MAX(0,F504*(1+(_xlfn.NORM.INV(RAND(),Inputs!$D$39,Inputs!$C$39)))-'Year Schedule'!$K$8+'Year Schedule'!$L$8)</f>
        <v>#VALUE!</v>
      </c>
      <c r="H504" s="0" t="e">
        <f aca="true">MAX(0,G504*(1+(_xlfn.NORM.INV(RAND(),Inputs!$D$39,Inputs!$C$39)))-'Year Schedule'!$K$9+'Year Schedule'!$L$9)</f>
        <v>#VALUE!</v>
      </c>
      <c r="I504" s="0" t="e">
        <f aca="true">MAX(0,H504*(1+(_xlfn.NORM.INV(RAND(),Inputs!$D$39,Inputs!$C$39)))-'Year Schedule'!$K$10+'Year Schedule'!$L$10)</f>
        <v>#VALUE!</v>
      </c>
      <c r="J504" s="0" t="e">
        <f aca="true">MAX(0,I504*(1+(_xlfn.NORM.INV(RAND(),Inputs!$D$39,Inputs!$C$39)))-'Year Schedule'!$K$11+'Year Schedule'!$L$11)</f>
        <v>#VALUE!</v>
      </c>
      <c r="K504" s="0" t="e">
        <f aca="true">MAX(0,J504*(1+(_xlfn.NORM.INV(RAND(),Inputs!$D$39,Inputs!$C$39)))-'Year Schedule'!$K$12+'Year Schedule'!$L$12)</f>
        <v>#VALUE!</v>
      </c>
      <c r="L504" s="0" t="e">
        <f aca="true">MAX(0,K504*(1+(_xlfn.NORM.INV(RAND(),Inputs!$D$39,Inputs!$C$39)))-'Year Schedule'!$K$13+'Year Schedule'!$L$13)</f>
        <v>#VALUE!</v>
      </c>
      <c r="M504" s="0" t="e">
        <f aca="true">MAX(0,L504*(1+(_xlfn.NORM.INV(RAND(),Inputs!$D$39,Inputs!$C$39)))-'Year Schedule'!$K$14+'Year Schedule'!$L$14)</f>
        <v>#VALUE!</v>
      </c>
      <c r="N504" s="0" t="e">
        <f aca="true">MAX(0,M504*(1+(_xlfn.NORM.INV(RAND(),Inputs!$D$39,Inputs!$C$39)))-'Year Schedule'!$K$15+'Year Schedule'!$L$15)</f>
        <v>#VALUE!</v>
      </c>
      <c r="O504" s="0" t="e">
        <f aca="true">MAX(0,N504*(1+(_xlfn.NORM.INV(RAND(),Inputs!$D$39,Inputs!$C$39)))-'Year Schedule'!$K$16+'Year Schedule'!$L$16)</f>
        <v>#VALUE!</v>
      </c>
      <c r="P504" s="0" t="e">
        <f aca="true">MAX(0,O504*(1+(_xlfn.NORM.INV(RAND(),Inputs!$D$39,Inputs!$C$39)))-'Year Schedule'!$K$17+'Year Schedule'!$L$17)</f>
        <v>#VALUE!</v>
      </c>
      <c r="Q504" s="0" t="e">
        <f aca="true">MAX(0,P504*(1+(_xlfn.NORM.INV(RAND(),Inputs!$D$39,Inputs!$C$39)))-'Year Schedule'!$K$18+'Year Schedule'!$L$18)</f>
        <v>#VALUE!</v>
      </c>
      <c r="R504" s="0" t="e">
        <f aca="true">MAX(0,Q504*(1+(_xlfn.NORM.INV(RAND(),Inputs!$D$39,Inputs!$C$39)))-'Year Schedule'!$K$19+'Year Schedule'!$L$19)</f>
        <v>#VALUE!</v>
      </c>
      <c r="S504" s="0" t="e">
        <f aca="true">MAX(0,R504*(1+(_xlfn.NORM.INV(RAND(),Inputs!$D$39,Inputs!$C$39)))-'Year Schedule'!$K$20+'Year Schedule'!$L$20)</f>
        <v>#VALUE!</v>
      </c>
      <c r="T504" s="0" t="e">
        <f aca="true">MAX(0,S504*(1+(_xlfn.NORM.INV(RAND(),Inputs!$D$39,Inputs!$C$39)))-'Year Schedule'!$K$21+'Year Schedule'!$L$21)</f>
        <v>#VALUE!</v>
      </c>
      <c r="U504" s="0" t="e">
        <f aca="true">MAX(0,T504*(1+(_xlfn.NORM.INV(RAND(),Inputs!$D$39,Inputs!$C$39)))-'Year Schedule'!$K$22+'Year Schedule'!$L$22)</f>
        <v>#VALUE!</v>
      </c>
      <c r="V504" s="0" t="e">
        <f aca="true">MAX(0,U504*(1+(_xlfn.NORM.INV(RAND(),Inputs!$D$39,Inputs!$C$39)))-'Year Schedule'!$K$23+'Year Schedule'!$L$23)</f>
        <v>#VALUE!</v>
      </c>
      <c r="W504" s="0" t="e">
        <f aca="true">MAX(0,V504*(1+(_xlfn.NORM.INV(RAND(),Inputs!$D$39,Inputs!$C$39)))-'Year Schedule'!$K$24+'Year Schedule'!$L$24)</f>
        <v>#VALUE!</v>
      </c>
      <c r="X504" s="0" t="e">
        <f aca="true">MAX(0,W504*(1+(_xlfn.NORM.INV(RAND(),Inputs!$D$39,Inputs!$C$39)))-'Year Schedule'!$K$25+'Year Schedule'!$L$25)</f>
        <v>#VALUE!</v>
      </c>
      <c r="Y504" s="0" t="e">
        <f aca="true">MAX(0,X504*(1+(_xlfn.NORM.INV(RAND(),Inputs!$D$39,Inputs!$C$39)))-'Year Schedule'!$K$26+'Year Schedule'!$L$26)</f>
        <v>#VALUE!</v>
      </c>
      <c r="Z504" s="0" t="e">
        <f aca="true">MAX(0,Y504*(1+(_xlfn.NORM.INV(RAND(),Inputs!$D$39,Inputs!$C$39)))-'Year Schedule'!$K$27+'Year Schedule'!$L$27)</f>
        <v>#VALUE!</v>
      </c>
      <c r="AA504" s="0" t="e">
        <f aca="true">MAX(0,Z504*(1+(_xlfn.NORM.INV(RAND(),Inputs!$D$39,Inputs!$C$39)))-'Year Schedule'!$K$28+'Year Schedule'!$L$28)</f>
        <v>#VALUE!</v>
      </c>
      <c r="AB504" s="0" t="e">
        <f aca="true">MAX(0,AA504*(1+(_xlfn.NORM.INV(RAND(),Inputs!$D$39,Inputs!$C$39)))-'Year Schedule'!$K$29+'Year Schedule'!$L$29)</f>
        <v>#VALUE!</v>
      </c>
      <c r="AC504" s="0" t="e">
        <f aca="true">MAX(0,AB504*(1+(_xlfn.NORM.INV(RAND(),Inputs!$D$39,Inputs!$C$39)))-'Year Schedule'!$K$30+'Year Schedule'!$L$30)</f>
        <v>#VALUE!</v>
      </c>
      <c r="AD504" s="0" t="e">
        <f aca="true">MAX(0,AC504*(1+(_xlfn.NORM.INV(RAND(),Inputs!$D$39,Inputs!$C$39)))-'Year Schedule'!$K$31+'Year Schedule'!$L$31)</f>
        <v>#VALUE!</v>
      </c>
      <c r="AE504" s="0" t="e">
        <f aca="true">MAX(0,AD504*(1+(_xlfn.NORM.INV(RAND(),Inputs!$D$39,Inputs!$C$39)))-'Year Schedule'!$K$32+'Year Schedule'!$L$32)</f>
        <v>#VALUE!</v>
      </c>
      <c r="AF504" s="0" t="e">
        <f aca="true">MAX(0,AE504*(1+(_xlfn.NORM.INV(RAND(),Inputs!$D$39,Inputs!$C$39)))-'Year Schedule'!$K$33+'Year Schedule'!$L$33)</f>
        <v>#VALUE!</v>
      </c>
      <c r="AG504" s="0" t="e">
        <f aca="true">MAX(0,AF504*(1+(_xlfn.NORM.INV(RAND(),Inputs!$D$39,Inputs!$C$39)))-'Year Schedule'!$K$34+'Year Schedule'!$L$34)</f>
        <v>#VALUE!</v>
      </c>
      <c r="AH504" s="0" t="e">
        <f aca="true">MAX(0,AG504*(1+(_xlfn.NORM.INV(RAND(),Inputs!$D$39,Inputs!$C$39)))-'Year Schedule'!$K$35+'Year Schedule'!$L$35)</f>
        <v>#VALUE!</v>
      </c>
      <c r="AI504" s="0" t="e">
        <f aca="true">MAX(0,AH504*(1+(_xlfn.NORM.INV(RAND(),Inputs!$D$39,Inputs!$C$39)))-'Year Schedule'!$K$36+'Year Schedule'!$L$36)</f>
        <v>#VALUE!</v>
      </c>
      <c r="AJ504" s="0" t="e">
        <f aca="true">MAX(0,AI504*(1+(_xlfn.NORM.INV(RAND(),Inputs!$D$39,Inputs!$C$39)))-'Year Schedule'!$K$37+'Year Schedule'!$L$37)</f>
        <v>#VALUE!</v>
      </c>
      <c r="AK504" s="0" t="e">
        <f aca="true">MAX(0,AJ504*(1+(_xlfn.NORM.INV(RAND(),Inputs!$D$39,Inputs!$C$39)))-'Year Schedule'!$K$38+'Year Schedule'!$L$38)</f>
        <v>#VALUE!</v>
      </c>
      <c r="AL504" s="0" t="e">
        <f aca="true">MAX(0,AK504*(1+(_xlfn.NORM.INV(RAND(),Inputs!$D$39,Inputs!$C$39)))-'Year Schedule'!$K$39+'Year Schedule'!$L$39)</f>
        <v>#VALUE!</v>
      </c>
      <c r="AM504" s="0" t="e">
        <f aca="true">MAX(0,AL504*(1+(_xlfn.NORM.INV(RAND(),Inputs!$D$39,Inputs!$C$39)))-'Year Schedule'!$K$40+'Year Schedule'!$L$40)</f>
        <v>#VALUE!</v>
      </c>
      <c r="AN504" s="0" t="e">
        <f aca="true">MAX(0,AM504*(1+(_xlfn.NORM.INV(RAND(),Inputs!$D$39,Inputs!$C$39)))-'Year Schedule'!$K$41+'Year Schedule'!$L$41)</f>
        <v>#VALUE!</v>
      </c>
      <c r="AO504" s="0" t="e">
        <f aca="true">MAX(0,AN504*(1+(_xlfn.NORM.INV(RAND(),Inputs!$D$39,Inputs!$C$39)))-'Year Schedule'!$K$42+'Year Schedule'!$L$42)</f>
        <v>#VALUE!</v>
      </c>
      <c r="AP504" s="0" t="e">
        <f aca="true">MAX(0,AO504*(1+(_xlfn.NORM.INV(RAND(),Inputs!$D$39,Inputs!$C$39)))-'Year Schedule'!$K$43+'Year Schedule'!$L$43)</f>
        <v>#VALUE!</v>
      </c>
      <c r="AQ504" s="0" t="e">
        <f aca="true">MAX(0,AP504*(1+(_xlfn.NORM.INV(RAND(),Inputs!$D$39,Inputs!$C$39)))-'Year Schedule'!$K$44+'Year Schedule'!$L$44)</f>
        <v>#VALUE!</v>
      </c>
      <c r="AR504" s="0" t="e">
        <f aca="true">MAX(0,AQ504*(1+(_xlfn.NORM.INV(RAND(),Inputs!$D$39,Inputs!$C$39)))-'Year Schedule'!$K$45+'Year Schedule'!$L$45)</f>
        <v>#VALUE!</v>
      </c>
      <c r="AS504" s="0" t="e">
        <f aca="true">MAX(0,AR504*(1+(_xlfn.NORM.INV(RAND(),Inputs!$D$39,Inputs!$C$39)))-'Year Schedule'!$K$46+'Year Schedule'!$L$46)</f>
        <v>#VALUE!</v>
      </c>
      <c r="AT504" s="0" t="e">
        <f aca="true">MAX(0,AS504*(1+(_xlfn.NORM.INV(RAND(),Inputs!$D$39,Inputs!$C$39)))-'Year Schedule'!$K$47+'Year Schedule'!$L$47)</f>
        <v>#VALUE!</v>
      </c>
      <c r="AU504" s="0" t="e">
        <f aca="true">MAX(0,AT504*(1+(_xlfn.NORM.INV(RAND(),Inputs!$D$39,Inputs!$C$39)))-'Year Schedule'!$K$48+'Year Schedule'!$L$48)</f>
        <v>#VALUE!</v>
      </c>
      <c r="AV504" s="0" t="e">
        <f aca="true">MAX(0,AU504*(1+(_xlfn.NORM.INV(RAND(),Inputs!$D$39,Inputs!$C$39)))-'Year Schedule'!$K$49+'Year Schedule'!$L$49)</f>
        <v>#VALUE!</v>
      </c>
      <c r="AW504" s="0" t="e">
        <f aca="true">MAX(0,AV504*(1+(_xlfn.NORM.INV(RAND(),Inputs!$D$39,Inputs!$C$39)))-'Year Schedule'!$K$50+'Year Schedule'!$L$50)</f>
        <v>#VALUE!</v>
      </c>
      <c r="AX504" s="0" t="e">
        <f aca="true">MAX(0,AW504*(1+(_xlfn.NORM.INV(RAND(),Inputs!$D$39,Inputs!$C$39)))-'Year Schedule'!$K$51+'Year Schedule'!$L$51)</f>
        <v>#VALUE!</v>
      </c>
      <c r="AY504" s="0" t="e">
        <f aca="true">MAX(0,AX504*(1+(_xlfn.NORM.INV(RAND(),Inputs!$D$39,Inputs!$C$39)))-'Year Schedule'!$K$52+'Year Schedule'!$L$52)</f>
        <v>#VALUE!</v>
      </c>
      <c r="AZ504" s="0" t="e">
        <f aca="true">MAX(0,AY504*(1+(_xlfn.NORM.INV(RAND(),Inputs!$D$39,Inputs!$C$39)))-'Year Schedule'!$K$53+'Year Schedule'!$L$53)</f>
        <v>#VALUE!</v>
      </c>
      <c r="BA504" s="0" t="e">
        <f aca="false">INDEX(C504:AZ504,1,Inputs!$C$6)</f>
        <v>#VALUE!</v>
      </c>
      <c r="BB504" s="0" t="n">
        <f aca="false">IFERROR(EXP(SUMPRODUCT(LN((C504:INDEX(C504:AZ504,1,Inputs!$C$6)+$C$1004:INDEX($C$1004:$AZ$1004,1,Inputs!$C$6))/B504:INDEX(B504:AY504,1,Inputs!$C$6)))/Inputs!$C$6)-1,-1)</f>
        <v>-1</v>
      </c>
    </row>
    <row r="505" customFormat="false" ht="15" hidden="false" customHeight="true" outlineLevel="0" collapsed="false">
      <c r="A505" s="0" t="n">
        <v>503</v>
      </c>
      <c r="B505" s="177" t="n">
        <f aca="false">Inputs!$C$38</f>
        <v>0</v>
      </c>
      <c r="C505" s="0" t="e">
        <f aca="true">MAX(0,B505*(1+(_xlfn.NORM.INV(RAND(),Inputs!$D$39,Inputs!$C$39)))-'Year Schedule'!$K$4+'Year Schedule'!$L$4)</f>
        <v>#VALUE!</v>
      </c>
      <c r="D505" s="0" t="e">
        <f aca="true">MAX(0,C505*(1+(_xlfn.NORM.INV(RAND(),Inputs!$D$39,Inputs!$C$39)))-'Year Schedule'!$K$5+'Year Schedule'!$L$5)</f>
        <v>#VALUE!</v>
      </c>
      <c r="E505" s="0" t="e">
        <f aca="true">MAX(0,D505*(1+(_xlfn.NORM.INV(RAND(),Inputs!$D$39,Inputs!$C$39)))-'Year Schedule'!$K$6+'Year Schedule'!$L$6)</f>
        <v>#VALUE!</v>
      </c>
      <c r="F505" s="0" t="e">
        <f aca="true">MAX(0,E505*(1+(_xlfn.NORM.INV(RAND(),Inputs!$D$39,Inputs!$C$39)))-'Year Schedule'!$K$7+'Year Schedule'!$L$7)</f>
        <v>#VALUE!</v>
      </c>
      <c r="G505" s="0" t="e">
        <f aca="true">MAX(0,F505*(1+(_xlfn.NORM.INV(RAND(),Inputs!$D$39,Inputs!$C$39)))-'Year Schedule'!$K$8+'Year Schedule'!$L$8)</f>
        <v>#VALUE!</v>
      </c>
      <c r="H505" s="0" t="e">
        <f aca="true">MAX(0,G505*(1+(_xlfn.NORM.INV(RAND(),Inputs!$D$39,Inputs!$C$39)))-'Year Schedule'!$K$9+'Year Schedule'!$L$9)</f>
        <v>#VALUE!</v>
      </c>
      <c r="I505" s="0" t="e">
        <f aca="true">MAX(0,H505*(1+(_xlfn.NORM.INV(RAND(),Inputs!$D$39,Inputs!$C$39)))-'Year Schedule'!$K$10+'Year Schedule'!$L$10)</f>
        <v>#VALUE!</v>
      </c>
      <c r="J505" s="0" t="e">
        <f aca="true">MAX(0,I505*(1+(_xlfn.NORM.INV(RAND(),Inputs!$D$39,Inputs!$C$39)))-'Year Schedule'!$K$11+'Year Schedule'!$L$11)</f>
        <v>#VALUE!</v>
      </c>
      <c r="K505" s="0" t="e">
        <f aca="true">MAX(0,J505*(1+(_xlfn.NORM.INV(RAND(),Inputs!$D$39,Inputs!$C$39)))-'Year Schedule'!$K$12+'Year Schedule'!$L$12)</f>
        <v>#VALUE!</v>
      </c>
      <c r="L505" s="0" t="e">
        <f aca="true">MAX(0,K505*(1+(_xlfn.NORM.INV(RAND(),Inputs!$D$39,Inputs!$C$39)))-'Year Schedule'!$K$13+'Year Schedule'!$L$13)</f>
        <v>#VALUE!</v>
      </c>
      <c r="M505" s="0" t="e">
        <f aca="true">MAX(0,L505*(1+(_xlfn.NORM.INV(RAND(),Inputs!$D$39,Inputs!$C$39)))-'Year Schedule'!$K$14+'Year Schedule'!$L$14)</f>
        <v>#VALUE!</v>
      </c>
      <c r="N505" s="0" t="e">
        <f aca="true">MAX(0,M505*(1+(_xlfn.NORM.INV(RAND(),Inputs!$D$39,Inputs!$C$39)))-'Year Schedule'!$K$15+'Year Schedule'!$L$15)</f>
        <v>#VALUE!</v>
      </c>
      <c r="O505" s="0" t="e">
        <f aca="true">MAX(0,N505*(1+(_xlfn.NORM.INV(RAND(),Inputs!$D$39,Inputs!$C$39)))-'Year Schedule'!$K$16+'Year Schedule'!$L$16)</f>
        <v>#VALUE!</v>
      </c>
      <c r="P505" s="0" t="e">
        <f aca="true">MAX(0,O505*(1+(_xlfn.NORM.INV(RAND(),Inputs!$D$39,Inputs!$C$39)))-'Year Schedule'!$K$17+'Year Schedule'!$L$17)</f>
        <v>#VALUE!</v>
      </c>
      <c r="Q505" s="0" t="e">
        <f aca="true">MAX(0,P505*(1+(_xlfn.NORM.INV(RAND(),Inputs!$D$39,Inputs!$C$39)))-'Year Schedule'!$K$18+'Year Schedule'!$L$18)</f>
        <v>#VALUE!</v>
      </c>
      <c r="R505" s="0" t="e">
        <f aca="true">MAX(0,Q505*(1+(_xlfn.NORM.INV(RAND(),Inputs!$D$39,Inputs!$C$39)))-'Year Schedule'!$K$19+'Year Schedule'!$L$19)</f>
        <v>#VALUE!</v>
      </c>
      <c r="S505" s="0" t="e">
        <f aca="true">MAX(0,R505*(1+(_xlfn.NORM.INV(RAND(),Inputs!$D$39,Inputs!$C$39)))-'Year Schedule'!$K$20+'Year Schedule'!$L$20)</f>
        <v>#VALUE!</v>
      </c>
      <c r="T505" s="0" t="e">
        <f aca="true">MAX(0,S505*(1+(_xlfn.NORM.INV(RAND(),Inputs!$D$39,Inputs!$C$39)))-'Year Schedule'!$K$21+'Year Schedule'!$L$21)</f>
        <v>#VALUE!</v>
      </c>
      <c r="U505" s="0" t="e">
        <f aca="true">MAX(0,T505*(1+(_xlfn.NORM.INV(RAND(),Inputs!$D$39,Inputs!$C$39)))-'Year Schedule'!$K$22+'Year Schedule'!$L$22)</f>
        <v>#VALUE!</v>
      </c>
      <c r="V505" s="0" t="e">
        <f aca="true">MAX(0,U505*(1+(_xlfn.NORM.INV(RAND(),Inputs!$D$39,Inputs!$C$39)))-'Year Schedule'!$K$23+'Year Schedule'!$L$23)</f>
        <v>#VALUE!</v>
      </c>
      <c r="W505" s="0" t="e">
        <f aca="true">MAX(0,V505*(1+(_xlfn.NORM.INV(RAND(),Inputs!$D$39,Inputs!$C$39)))-'Year Schedule'!$K$24+'Year Schedule'!$L$24)</f>
        <v>#VALUE!</v>
      </c>
      <c r="X505" s="0" t="e">
        <f aca="true">MAX(0,W505*(1+(_xlfn.NORM.INV(RAND(),Inputs!$D$39,Inputs!$C$39)))-'Year Schedule'!$K$25+'Year Schedule'!$L$25)</f>
        <v>#VALUE!</v>
      </c>
      <c r="Y505" s="0" t="e">
        <f aca="true">MAX(0,X505*(1+(_xlfn.NORM.INV(RAND(),Inputs!$D$39,Inputs!$C$39)))-'Year Schedule'!$K$26+'Year Schedule'!$L$26)</f>
        <v>#VALUE!</v>
      </c>
      <c r="Z505" s="0" t="e">
        <f aca="true">MAX(0,Y505*(1+(_xlfn.NORM.INV(RAND(),Inputs!$D$39,Inputs!$C$39)))-'Year Schedule'!$K$27+'Year Schedule'!$L$27)</f>
        <v>#VALUE!</v>
      </c>
      <c r="AA505" s="0" t="e">
        <f aca="true">MAX(0,Z505*(1+(_xlfn.NORM.INV(RAND(),Inputs!$D$39,Inputs!$C$39)))-'Year Schedule'!$K$28+'Year Schedule'!$L$28)</f>
        <v>#VALUE!</v>
      </c>
      <c r="AB505" s="0" t="e">
        <f aca="true">MAX(0,AA505*(1+(_xlfn.NORM.INV(RAND(),Inputs!$D$39,Inputs!$C$39)))-'Year Schedule'!$K$29+'Year Schedule'!$L$29)</f>
        <v>#VALUE!</v>
      </c>
      <c r="AC505" s="0" t="e">
        <f aca="true">MAX(0,AB505*(1+(_xlfn.NORM.INV(RAND(),Inputs!$D$39,Inputs!$C$39)))-'Year Schedule'!$K$30+'Year Schedule'!$L$30)</f>
        <v>#VALUE!</v>
      </c>
      <c r="AD505" s="0" t="e">
        <f aca="true">MAX(0,AC505*(1+(_xlfn.NORM.INV(RAND(),Inputs!$D$39,Inputs!$C$39)))-'Year Schedule'!$K$31+'Year Schedule'!$L$31)</f>
        <v>#VALUE!</v>
      </c>
      <c r="AE505" s="0" t="e">
        <f aca="true">MAX(0,AD505*(1+(_xlfn.NORM.INV(RAND(),Inputs!$D$39,Inputs!$C$39)))-'Year Schedule'!$K$32+'Year Schedule'!$L$32)</f>
        <v>#VALUE!</v>
      </c>
      <c r="AF505" s="0" t="e">
        <f aca="true">MAX(0,AE505*(1+(_xlfn.NORM.INV(RAND(),Inputs!$D$39,Inputs!$C$39)))-'Year Schedule'!$K$33+'Year Schedule'!$L$33)</f>
        <v>#VALUE!</v>
      </c>
      <c r="AG505" s="0" t="e">
        <f aca="true">MAX(0,AF505*(1+(_xlfn.NORM.INV(RAND(),Inputs!$D$39,Inputs!$C$39)))-'Year Schedule'!$K$34+'Year Schedule'!$L$34)</f>
        <v>#VALUE!</v>
      </c>
      <c r="AH505" s="0" t="e">
        <f aca="true">MAX(0,AG505*(1+(_xlfn.NORM.INV(RAND(),Inputs!$D$39,Inputs!$C$39)))-'Year Schedule'!$K$35+'Year Schedule'!$L$35)</f>
        <v>#VALUE!</v>
      </c>
      <c r="AI505" s="0" t="e">
        <f aca="true">MAX(0,AH505*(1+(_xlfn.NORM.INV(RAND(),Inputs!$D$39,Inputs!$C$39)))-'Year Schedule'!$K$36+'Year Schedule'!$L$36)</f>
        <v>#VALUE!</v>
      </c>
      <c r="AJ505" s="0" t="e">
        <f aca="true">MAX(0,AI505*(1+(_xlfn.NORM.INV(RAND(),Inputs!$D$39,Inputs!$C$39)))-'Year Schedule'!$K$37+'Year Schedule'!$L$37)</f>
        <v>#VALUE!</v>
      </c>
      <c r="AK505" s="0" t="e">
        <f aca="true">MAX(0,AJ505*(1+(_xlfn.NORM.INV(RAND(),Inputs!$D$39,Inputs!$C$39)))-'Year Schedule'!$K$38+'Year Schedule'!$L$38)</f>
        <v>#VALUE!</v>
      </c>
      <c r="AL505" s="0" t="e">
        <f aca="true">MAX(0,AK505*(1+(_xlfn.NORM.INV(RAND(),Inputs!$D$39,Inputs!$C$39)))-'Year Schedule'!$K$39+'Year Schedule'!$L$39)</f>
        <v>#VALUE!</v>
      </c>
      <c r="AM505" s="0" t="e">
        <f aca="true">MAX(0,AL505*(1+(_xlfn.NORM.INV(RAND(),Inputs!$D$39,Inputs!$C$39)))-'Year Schedule'!$K$40+'Year Schedule'!$L$40)</f>
        <v>#VALUE!</v>
      </c>
      <c r="AN505" s="0" t="e">
        <f aca="true">MAX(0,AM505*(1+(_xlfn.NORM.INV(RAND(),Inputs!$D$39,Inputs!$C$39)))-'Year Schedule'!$K$41+'Year Schedule'!$L$41)</f>
        <v>#VALUE!</v>
      </c>
      <c r="AO505" s="0" t="e">
        <f aca="true">MAX(0,AN505*(1+(_xlfn.NORM.INV(RAND(),Inputs!$D$39,Inputs!$C$39)))-'Year Schedule'!$K$42+'Year Schedule'!$L$42)</f>
        <v>#VALUE!</v>
      </c>
      <c r="AP505" s="0" t="e">
        <f aca="true">MAX(0,AO505*(1+(_xlfn.NORM.INV(RAND(),Inputs!$D$39,Inputs!$C$39)))-'Year Schedule'!$K$43+'Year Schedule'!$L$43)</f>
        <v>#VALUE!</v>
      </c>
      <c r="AQ505" s="0" t="e">
        <f aca="true">MAX(0,AP505*(1+(_xlfn.NORM.INV(RAND(),Inputs!$D$39,Inputs!$C$39)))-'Year Schedule'!$K$44+'Year Schedule'!$L$44)</f>
        <v>#VALUE!</v>
      </c>
      <c r="AR505" s="0" t="e">
        <f aca="true">MAX(0,AQ505*(1+(_xlfn.NORM.INV(RAND(),Inputs!$D$39,Inputs!$C$39)))-'Year Schedule'!$K$45+'Year Schedule'!$L$45)</f>
        <v>#VALUE!</v>
      </c>
      <c r="AS505" s="0" t="e">
        <f aca="true">MAX(0,AR505*(1+(_xlfn.NORM.INV(RAND(),Inputs!$D$39,Inputs!$C$39)))-'Year Schedule'!$K$46+'Year Schedule'!$L$46)</f>
        <v>#VALUE!</v>
      </c>
      <c r="AT505" s="0" t="e">
        <f aca="true">MAX(0,AS505*(1+(_xlfn.NORM.INV(RAND(),Inputs!$D$39,Inputs!$C$39)))-'Year Schedule'!$K$47+'Year Schedule'!$L$47)</f>
        <v>#VALUE!</v>
      </c>
      <c r="AU505" s="0" t="e">
        <f aca="true">MAX(0,AT505*(1+(_xlfn.NORM.INV(RAND(),Inputs!$D$39,Inputs!$C$39)))-'Year Schedule'!$K$48+'Year Schedule'!$L$48)</f>
        <v>#VALUE!</v>
      </c>
      <c r="AV505" s="0" t="e">
        <f aca="true">MAX(0,AU505*(1+(_xlfn.NORM.INV(RAND(),Inputs!$D$39,Inputs!$C$39)))-'Year Schedule'!$K$49+'Year Schedule'!$L$49)</f>
        <v>#VALUE!</v>
      </c>
      <c r="AW505" s="0" t="e">
        <f aca="true">MAX(0,AV505*(1+(_xlfn.NORM.INV(RAND(),Inputs!$D$39,Inputs!$C$39)))-'Year Schedule'!$K$50+'Year Schedule'!$L$50)</f>
        <v>#VALUE!</v>
      </c>
      <c r="AX505" s="0" t="e">
        <f aca="true">MAX(0,AW505*(1+(_xlfn.NORM.INV(RAND(),Inputs!$D$39,Inputs!$C$39)))-'Year Schedule'!$K$51+'Year Schedule'!$L$51)</f>
        <v>#VALUE!</v>
      </c>
      <c r="AY505" s="0" t="e">
        <f aca="true">MAX(0,AX505*(1+(_xlfn.NORM.INV(RAND(),Inputs!$D$39,Inputs!$C$39)))-'Year Schedule'!$K$52+'Year Schedule'!$L$52)</f>
        <v>#VALUE!</v>
      </c>
      <c r="AZ505" s="0" t="e">
        <f aca="true">MAX(0,AY505*(1+(_xlfn.NORM.INV(RAND(),Inputs!$D$39,Inputs!$C$39)))-'Year Schedule'!$K$53+'Year Schedule'!$L$53)</f>
        <v>#VALUE!</v>
      </c>
      <c r="BA505" s="0" t="e">
        <f aca="false">INDEX(C505:AZ505,1,Inputs!$C$6)</f>
        <v>#VALUE!</v>
      </c>
      <c r="BB505" s="0" t="n">
        <f aca="false">IFERROR(EXP(SUMPRODUCT(LN((C505:INDEX(C505:AZ505,1,Inputs!$C$6)+$C$1004:INDEX($C$1004:$AZ$1004,1,Inputs!$C$6))/B505:INDEX(B505:AY505,1,Inputs!$C$6)))/Inputs!$C$6)-1,-1)</f>
        <v>-1</v>
      </c>
    </row>
    <row r="506" customFormat="false" ht="15" hidden="false" customHeight="true" outlineLevel="0" collapsed="false">
      <c r="A506" s="0" t="n">
        <v>504</v>
      </c>
      <c r="B506" s="177" t="n">
        <f aca="false">Inputs!$C$38</f>
        <v>0</v>
      </c>
      <c r="C506" s="0" t="e">
        <f aca="true">MAX(0,B506*(1+(_xlfn.NORM.INV(RAND(),Inputs!$D$39,Inputs!$C$39)))-'Year Schedule'!$K$4+'Year Schedule'!$L$4)</f>
        <v>#VALUE!</v>
      </c>
      <c r="D506" s="0" t="e">
        <f aca="true">MAX(0,C506*(1+(_xlfn.NORM.INV(RAND(),Inputs!$D$39,Inputs!$C$39)))-'Year Schedule'!$K$5+'Year Schedule'!$L$5)</f>
        <v>#VALUE!</v>
      </c>
      <c r="E506" s="0" t="e">
        <f aca="true">MAX(0,D506*(1+(_xlfn.NORM.INV(RAND(),Inputs!$D$39,Inputs!$C$39)))-'Year Schedule'!$K$6+'Year Schedule'!$L$6)</f>
        <v>#VALUE!</v>
      </c>
      <c r="F506" s="0" t="e">
        <f aca="true">MAX(0,E506*(1+(_xlfn.NORM.INV(RAND(),Inputs!$D$39,Inputs!$C$39)))-'Year Schedule'!$K$7+'Year Schedule'!$L$7)</f>
        <v>#VALUE!</v>
      </c>
      <c r="G506" s="0" t="e">
        <f aca="true">MAX(0,F506*(1+(_xlfn.NORM.INV(RAND(),Inputs!$D$39,Inputs!$C$39)))-'Year Schedule'!$K$8+'Year Schedule'!$L$8)</f>
        <v>#VALUE!</v>
      </c>
      <c r="H506" s="0" t="e">
        <f aca="true">MAX(0,G506*(1+(_xlfn.NORM.INV(RAND(),Inputs!$D$39,Inputs!$C$39)))-'Year Schedule'!$K$9+'Year Schedule'!$L$9)</f>
        <v>#VALUE!</v>
      </c>
      <c r="I506" s="0" t="e">
        <f aca="true">MAX(0,H506*(1+(_xlfn.NORM.INV(RAND(),Inputs!$D$39,Inputs!$C$39)))-'Year Schedule'!$K$10+'Year Schedule'!$L$10)</f>
        <v>#VALUE!</v>
      </c>
      <c r="J506" s="0" t="e">
        <f aca="true">MAX(0,I506*(1+(_xlfn.NORM.INV(RAND(),Inputs!$D$39,Inputs!$C$39)))-'Year Schedule'!$K$11+'Year Schedule'!$L$11)</f>
        <v>#VALUE!</v>
      </c>
      <c r="K506" s="0" t="e">
        <f aca="true">MAX(0,J506*(1+(_xlfn.NORM.INV(RAND(),Inputs!$D$39,Inputs!$C$39)))-'Year Schedule'!$K$12+'Year Schedule'!$L$12)</f>
        <v>#VALUE!</v>
      </c>
      <c r="L506" s="0" t="e">
        <f aca="true">MAX(0,K506*(1+(_xlfn.NORM.INV(RAND(),Inputs!$D$39,Inputs!$C$39)))-'Year Schedule'!$K$13+'Year Schedule'!$L$13)</f>
        <v>#VALUE!</v>
      </c>
      <c r="M506" s="0" t="e">
        <f aca="true">MAX(0,L506*(1+(_xlfn.NORM.INV(RAND(),Inputs!$D$39,Inputs!$C$39)))-'Year Schedule'!$K$14+'Year Schedule'!$L$14)</f>
        <v>#VALUE!</v>
      </c>
      <c r="N506" s="0" t="e">
        <f aca="true">MAX(0,M506*(1+(_xlfn.NORM.INV(RAND(),Inputs!$D$39,Inputs!$C$39)))-'Year Schedule'!$K$15+'Year Schedule'!$L$15)</f>
        <v>#VALUE!</v>
      </c>
      <c r="O506" s="0" t="e">
        <f aca="true">MAX(0,N506*(1+(_xlfn.NORM.INV(RAND(),Inputs!$D$39,Inputs!$C$39)))-'Year Schedule'!$K$16+'Year Schedule'!$L$16)</f>
        <v>#VALUE!</v>
      </c>
      <c r="P506" s="0" t="e">
        <f aca="true">MAX(0,O506*(1+(_xlfn.NORM.INV(RAND(),Inputs!$D$39,Inputs!$C$39)))-'Year Schedule'!$K$17+'Year Schedule'!$L$17)</f>
        <v>#VALUE!</v>
      </c>
      <c r="Q506" s="0" t="e">
        <f aca="true">MAX(0,P506*(1+(_xlfn.NORM.INV(RAND(),Inputs!$D$39,Inputs!$C$39)))-'Year Schedule'!$K$18+'Year Schedule'!$L$18)</f>
        <v>#VALUE!</v>
      </c>
      <c r="R506" s="0" t="e">
        <f aca="true">MAX(0,Q506*(1+(_xlfn.NORM.INV(RAND(),Inputs!$D$39,Inputs!$C$39)))-'Year Schedule'!$K$19+'Year Schedule'!$L$19)</f>
        <v>#VALUE!</v>
      </c>
      <c r="S506" s="0" t="e">
        <f aca="true">MAX(0,R506*(1+(_xlfn.NORM.INV(RAND(),Inputs!$D$39,Inputs!$C$39)))-'Year Schedule'!$K$20+'Year Schedule'!$L$20)</f>
        <v>#VALUE!</v>
      </c>
      <c r="T506" s="0" t="e">
        <f aca="true">MAX(0,S506*(1+(_xlfn.NORM.INV(RAND(),Inputs!$D$39,Inputs!$C$39)))-'Year Schedule'!$K$21+'Year Schedule'!$L$21)</f>
        <v>#VALUE!</v>
      </c>
      <c r="U506" s="0" t="e">
        <f aca="true">MAX(0,T506*(1+(_xlfn.NORM.INV(RAND(),Inputs!$D$39,Inputs!$C$39)))-'Year Schedule'!$K$22+'Year Schedule'!$L$22)</f>
        <v>#VALUE!</v>
      </c>
      <c r="V506" s="0" t="e">
        <f aca="true">MAX(0,U506*(1+(_xlfn.NORM.INV(RAND(),Inputs!$D$39,Inputs!$C$39)))-'Year Schedule'!$K$23+'Year Schedule'!$L$23)</f>
        <v>#VALUE!</v>
      </c>
      <c r="W506" s="0" t="e">
        <f aca="true">MAX(0,V506*(1+(_xlfn.NORM.INV(RAND(),Inputs!$D$39,Inputs!$C$39)))-'Year Schedule'!$K$24+'Year Schedule'!$L$24)</f>
        <v>#VALUE!</v>
      </c>
      <c r="X506" s="0" t="e">
        <f aca="true">MAX(0,W506*(1+(_xlfn.NORM.INV(RAND(),Inputs!$D$39,Inputs!$C$39)))-'Year Schedule'!$K$25+'Year Schedule'!$L$25)</f>
        <v>#VALUE!</v>
      </c>
      <c r="Y506" s="0" t="e">
        <f aca="true">MAX(0,X506*(1+(_xlfn.NORM.INV(RAND(),Inputs!$D$39,Inputs!$C$39)))-'Year Schedule'!$K$26+'Year Schedule'!$L$26)</f>
        <v>#VALUE!</v>
      </c>
      <c r="Z506" s="0" t="e">
        <f aca="true">MAX(0,Y506*(1+(_xlfn.NORM.INV(RAND(),Inputs!$D$39,Inputs!$C$39)))-'Year Schedule'!$K$27+'Year Schedule'!$L$27)</f>
        <v>#VALUE!</v>
      </c>
      <c r="AA506" s="0" t="e">
        <f aca="true">MAX(0,Z506*(1+(_xlfn.NORM.INV(RAND(),Inputs!$D$39,Inputs!$C$39)))-'Year Schedule'!$K$28+'Year Schedule'!$L$28)</f>
        <v>#VALUE!</v>
      </c>
      <c r="AB506" s="0" t="e">
        <f aca="true">MAX(0,AA506*(1+(_xlfn.NORM.INV(RAND(),Inputs!$D$39,Inputs!$C$39)))-'Year Schedule'!$K$29+'Year Schedule'!$L$29)</f>
        <v>#VALUE!</v>
      </c>
      <c r="AC506" s="0" t="e">
        <f aca="true">MAX(0,AB506*(1+(_xlfn.NORM.INV(RAND(),Inputs!$D$39,Inputs!$C$39)))-'Year Schedule'!$K$30+'Year Schedule'!$L$30)</f>
        <v>#VALUE!</v>
      </c>
      <c r="AD506" s="0" t="e">
        <f aca="true">MAX(0,AC506*(1+(_xlfn.NORM.INV(RAND(),Inputs!$D$39,Inputs!$C$39)))-'Year Schedule'!$K$31+'Year Schedule'!$L$31)</f>
        <v>#VALUE!</v>
      </c>
      <c r="AE506" s="0" t="e">
        <f aca="true">MAX(0,AD506*(1+(_xlfn.NORM.INV(RAND(),Inputs!$D$39,Inputs!$C$39)))-'Year Schedule'!$K$32+'Year Schedule'!$L$32)</f>
        <v>#VALUE!</v>
      </c>
      <c r="AF506" s="0" t="e">
        <f aca="true">MAX(0,AE506*(1+(_xlfn.NORM.INV(RAND(),Inputs!$D$39,Inputs!$C$39)))-'Year Schedule'!$K$33+'Year Schedule'!$L$33)</f>
        <v>#VALUE!</v>
      </c>
      <c r="AG506" s="0" t="e">
        <f aca="true">MAX(0,AF506*(1+(_xlfn.NORM.INV(RAND(),Inputs!$D$39,Inputs!$C$39)))-'Year Schedule'!$K$34+'Year Schedule'!$L$34)</f>
        <v>#VALUE!</v>
      </c>
      <c r="AH506" s="0" t="e">
        <f aca="true">MAX(0,AG506*(1+(_xlfn.NORM.INV(RAND(),Inputs!$D$39,Inputs!$C$39)))-'Year Schedule'!$K$35+'Year Schedule'!$L$35)</f>
        <v>#VALUE!</v>
      </c>
      <c r="AI506" s="0" t="e">
        <f aca="true">MAX(0,AH506*(1+(_xlfn.NORM.INV(RAND(),Inputs!$D$39,Inputs!$C$39)))-'Year Schedule'!$K$36+'Year Schedule'!$L$36)</f>
        <v>#VALUE!</v>
      </c>
      <c r="AJ506" s="0" t="e">
        <f aca="true">MAX(0,AI506*(1+(_xlfn.NORM.INV(RAND(),Inputs!$D$39,Inputs!$C$39)))-'Year Schedule'!$K$37+'Year Schedule'!$L$37)</f>
        <v>#VALUE!</v>
      </c>
      <c r="AK506" s="0" t="e">
        <f aca="true">MAX(0,AJ506*(1+(_xlfn.NORM.INV(RAND(),Inputs!$D$39,Inputs!$C$39)))-'Year Schedule'!$K$38+'Year Schedule'!$L$38)</f>
        <v>#VALUE!</v>
      </c>
      <c r="AL506" s="0" t="e">
        <f aca="true">MAX(0,AK506*(1+(_xlfn.NORM.INV(RAND(),Inputs!$D$39,Inputs!$C$39)))-'Year Schedule'!$K$39+'Year Schedule'!$L$39)</f>
        <v>#VALUE!</v>
      </c>
      <c r="AM506" s="0" t="e">
        <f aca="true">MAX(0,AL506*(1+(_xlfn.NORM.INV(RAND(),Inputs!$D$39,Inputs!$C$39)))-'Year Schedule'!$K$40+'Year Schedule'!$L$40)</f>
        <v>#VALUE!</v>
      </c>
      <c r="AN506" s="0" t="e">
        <f aca="true">MAX(0,AM506*(1+(_xlfn.NORM.INV(RAND(),Inputs!$D$39,Inputs!$C$39)))-'Year Schedule'!$K$41+'Year Schedule'!$L$41)</f>
        <v>#VALUE!</v>
      </c>
      <c r="AO506" s="0" t="e">
        <f aca="true">MAX(0,AN506*(1+(_xlfn.NORM.INV(RAND(),Inputs!$D$39,Inputs!$C$39)))-'Year Schedule'!$K$42+'Year Schedule'!$L$42)</f>
        <v>#VALUE!</v>
      </c>
      <c r="AP506" s="0" t="e">
        <f aca="true">MAX(0,AO506*(1+(_xlfn.NORM.INV(RAND(),Inputs!$D$39,Inputs!$C$39)))-'Year Schedule'!$K$43+'Year Schedule'!$L$43)</f>
        <v>#VALUE!</v>
      </c>
      <c r="AQ506" s="0" t="e">
        <f aca="true">MAX(0,AP506*(1+(_xlfn.NORM.INV(RAND(),Inputs!$D$39,Inputs!$C$39)))-'Year Schedule'!$K$44+'Year Schedule'!$L$44)</f>
        <v>#VALUE!</v>
      </c>
      <c r="AR506" s="0" t="e">
        <f aca="true">MAX(0,AQ506*(1+(_xlfn.NORM.INV(RAND(),Inputs!$D$39,Inputs!$C$39)))-'Year Schedule'!$K$45+'Year Schedule'!$L$45)</f>
        <v>#VALUE!</v>
      </c>
      <c r="AS506" s="0" t="e">
        <f aca="true">MAX(0,AR506*(1+(_xlfn.NORM.INV(RAND(),Inputs!$D$39,Inputs!$C$39)))-'Year Schedule'!$K$46+'Year Schedule'!$L$46)</f>
        <v>#VALUE!</v>
      </c>
      <c r="AT506" s="0" t="e">
        <f aca="true">MAX(0,AS506*(1+(_xlfn.NORM.INV(RAND(),Inputs!$D$39,Inputs!$C$39)))-'Year Schedule'!$K$47+'Year Schedule'!$L$47)</f>
        <v>#VALUE!</v>
      </c>
      <c r="AU506" s="0" t="e">
        <f aca="true">MAX(0,AT506*(1+(_xlfn.NORM.INV(RAND(),Inputs!$D$39,Inputs!$C$39)))-'Year Schedule'!$K$48+'Year Schedule'!$L$48)</f>
        <v>#VALUE!</v>
      </c>
      <c r="AV506" s="0" t="e">
        <f aca="true">MAX(0,AU506*(1+(_xlfn.NORM.INV(RAND(),Inputs!$D$39,Inputs!$C$39)))-'Year Schedule'!$K$49+'Year Schedule'!$L$49)</f>
        <v>#VALUE!</v>
      </c>
      <c r="AW506" s="0" t="e">
        <f aca="true">MAX(0,AV506*(1+(_xlfn.NORM.INV(RAND(),Inputs!$D$39,Inputs!$C$39)))-'Year Schedule'!$K$50+'Year Schedule'!$L$50)</f>
        <v>#VALUE!</v>
      </c>
      <c r="AX506" s="0" t="e">
        <f aca="true">MAX(0,AW506*(1+(_xlfn.NORM.INV(RAND(),Inputs!$D$39,Inputs!$C$39)))-'Year Schedule'!$K$51+'Year Schedule'!$L$51)</f>
        <v>#VALUE!</v>
      </c>
      <c r="AY506" s="0" t="e">
        <f aca="true">MAX(0,AX506*(1+(_xlfn.NORM.INV(RAND(),Inputs!$D$39,Inputs!$C$39)))-'Year Schedule'!$K$52+'Year Schedule'!$L$52)</f>
        <v>#VALUE!</v>
      </c>
      <c r="AZ506" s="0" t="e">
        <f aca="true">MAX(0,AY506*(1+(_xlfn.NORM.INV(RAND(),Inputs!$D$39,Inputs!$C$39)))-'Year Schedule'!$K$53+'Year Schedule'!$L$53)</f>
        <v>#VALUE!</v>
      </c>
      <c r="BA506" s="0" t="e">
        <f aca="false">INDEX(C506:AZ506,1,Inputs!$C$6)</f>
        <v>#VALUE!</v>
      </c>
      <c r="BB506" s="0" t="n">
        <f aca="false">IFERROR(EXP(SUMPRODUCT(LN((C506:INDEX(C506:AZ506,1,Inputs!$C$6)+$C$1004:INDEX($C$1004:$AZ$1004,1,Inputs!$C$6))/B506:INDEX(B506:AY506,1,Inputs!$C$6)))/Inputs!$C$6)-1,-1)</f>
        <v>-1</v>
      </c>
    </row>
    <row r="507" customFormat="false" ht="15" hidden="false" customHeight="true" outlineLevel="0" collapsed="false">
      <c r="A507" s="0" t="n">
        <v>505</v>
      </c>
      <c r="B507" s="177" t="n">
        <f aca="false">Inputs!$C$38</f>
        <v>0</v>
      </c>
      <c r="C507" s="0" t="e">
        <f aca="true">MAX(0,B507*(1+(_xlfn.NORM.INV(RAND(),Inputs!$D$39,Inputs!$C$39)))-'Year Schedule'!$K$4+'Year Schedule'!$L$4)</f>
        <v>#VALUE!</v>
      </c>
      <c r="D507" s="0" t="e">
        <f aca="true">MAX(0,C507*(1+(_xlfn.NORM.INV(RAND(),Inputs!$D$39,Inputs!$C$39)))-'Year Schedule'!$K$5+'Year Schedule'!$L$5)</f>
        <v>#VALUE!</v>
      </c>
      <c r="E507" s="0" t="e">
        <f aca="true">MAX(0,D507*(1+(_xlfn.NORM.INV(RAND(),Inputs!$D$39,Inputs!$C$39)))-'Year Schedule'!$K$6+'Year Schedule'!$L$6)</f>
        <v>#VALUE!</v>
      </c>
      <c r="F507" s="0" t="e">
        <f aca="true">MAX(0,E507*(1+(_xlfn.NORM.INV(RAND(),Inputs!$D$39,Inputs!$C$39)))-'Year Schedule'!$K$7+'Year Schedule'!$L$7)</f>
        <v>#VALUE!</v>
      </c>
      <c r="G507" s="0" t="e">
        <f aca="true">MAX(0,F507*(1+(_xlfn.NORM.INV(RAND(),Inputs!$D$39,Inputs!$C$39)))-'Year Schedule'!$K$8+'Year Schedule'!$L$8)</f>
        <v>#VALUE!</v>
      </c>
      <c r="H507" s="0" t="e">
        <f aca="true">MAX(0,G507*(1+(_xlfn.NORM.INV(RAND(),Inputs!$D$39,Inputs!$C$39)))-'Year Schedule'!$K$9+'Year Schedule'!$L$9)</f>
        <v>#VALUE!</v>
      </c>
      <c r="I507" s="0" t="e">
        <f aca="true">MAX(0,H507*(1+(_xlfn.NORM.INV(RAND(),Inputs!$D$39,Inputs!$C$39)))-'Year Schedule'!$K$10+'Year Schedule'!$L$10)</f>
        <v>#VALUE!</v>
      </c>
      <c r="J507" s="0" t="e">
        <f aca="true">MAX(0,I507*(1+(_xlfn.NORM.INV(RAND(),Inputs!$D$39,Inputs!$C$39)))-'Year Schedule'!$K$11+'Year Schedule'!$L$11)</f>
        <v>#VALUE!</v>
      </c>
      <c r="K507" s="0" t="e">
        <f aca="true">MAX(0,J507*(1+(_xlfn.NORM.INV(RAND(),Inputs!$D$39,Inputs!$C$39)))-'Year Schedule'!$K$12+'Year Schedule'!$L$12)</f>
        <v>#VALUE!</v>
      </c>
      <c r="L507" s="0" t="e">
        <f aca="true">MAX(0,K507*(1+(_xlfn.NORM.INV(RAND(),Inputs!$D$39,Inputs!$C$39)))-'Year Schedule'!$K$13+'Year Schedule'!$L$13)</f>
        <v>#VALUE!</v>
      </c>
      <c r="M507" s="0" t="e">
        <f aca="true">MAX(0,L507*(1+(_xlfn.NORM.INV(RAND(),Inputs!$D$39,Inputs!$C$39)))-'Year Schedule'!$K$14+'Year Schedule'!$L$14)</f>
        <v>#VALUE!</v>
      </c>
      <c r="N507" s="0" t="e">
        <f aca="true">MAX(0,M507*(1+(_xlfn.NORM.INV(RAND(),Inputs!$D$39,Inputs!$C$39)))-'Year Schedule'!$K$15+'Year Schedule'!$L$15)</f>
        <v>#VALUE!</v>
      </c>
      <c r="O507" s="0" t="e">
        <f aca="true">MAX(0,N507*(1+(_xlfn.NORM.INV(RAND(),Inputs!$D$39,Inputs!$C$39)))-'Year Schedule'!$K$16+'Year Schedule'!$L$16)</f>
        <v>#VALUE!</v>
      </c>
      <c r="P507" s="0" t="e">
        <f aca="true">MAX(0,O507*(1+(_xlfn.NORM.INV(RAND(),Inputs!$D$39,Inputs!$C$39)))-'Year Schedule'!$K$17+'Year Schedule'!$L$17)</f>
        <v>#VALUE!</v>
      </c>
      <c r="Q507" s="0" t="e">
        <f aca="true">MAX(0,P507*(1+(_xlfn.NORM.INV(RAND(),Inputs!$D$39,Inputs!$C$39)))-'Year Schedule'!$K$18+'Year Schedule'!$L$18)</f>
        <v>#VALUE!</v>
      </c>
      <c r="R507" s="0" t="e">
        <f aca="true">MAX(0,Q507*(1+(_xlfn.NORM.INV(RAND(),Inputs!$D$39,Inputs!$C$39)))-'Year Schedule'!$K$19+'Year Schedule'!$L$19)</f>
        <v>#VALUE!</v>
      </c>
      <c r="S507" s="0" t="e">
        <f aca="true">MAX(0,R507*(1+(_xlfn.NORM.INV(RAND(),Inputs!$D$39,Inputs!$C$39)))-'Year Schedule'!$K$20+'Year Schedule'!$L$20)</f>
        <v>#VALUE!</v>
      </c>
      <c r="T507" s="0" t="e">
        <f aca="true">MAX(0,S507*(1+(_xlfn.NORM.INV(RAND(),Inputs!$D$39,Inputs!$C$39)))-'Year Schedule'!$K$21+'Year Schedule'!$L$21)</f>
        <v>#VALUE!</v>
      </c>
      <c r="U507" s="0" t="e">
        <f aca="true">MAX(0,T507*(1+(_xlfn.NORM.INV(RAND(),Inputs!$D$39,Inputs!$C$39)))-'Year Schedule'!$K$22+'Year Schedule'!$L$22)</f>
        <v>#VALUE!</v>
      </c>
      <c r="V507" s="0" t="e">
        <f aca="true">MAX(0,U507*(1+(_xlfn.NORM.INV(RAND(),Inputs!$D$39,Inputs!$C$39)))-'Year Schedule'!$K$23+'Year Schedule'!$L$23)</f>
        <v>#VALUE!</v>
      </c>
      <c r="W507" s="0" t="e">
        <f aca="true">MAX(0,V507*(1+(_xlfn.NORM.INV(RAND(),Inputs!$D$39,Inputs!$C$39)))-'Year Schedule'!$K$24+'Year Schedule'!$L$24)</f>
        <v>#VALUE!</v>
      </c>
      <c r="X507" s="0" t="e">
        <f aca="true">MAX(0,W507*(1+(_xlfn.NORM.INV(RAND(),Inputs!$D$39,Inputs!$C$39)))-'Year Schedule'!$K$25+'Year Schedule'!$L$25)</f>
        <v>#VALUE!</v>
      </c>
      <c r="Y507" s="0" t="e">
        <f aca="true">MAX(0,X507*(1+(_xlfn.NORM.INV(RAND(),Inputs!$D$39,Inputs!$C$39)))-'Year Schedule'!$K$26+'Year Schedule'!$L$26)</f>
        <v>#VALUE!</v>
      </c>
      <c r="Z507" s="0" t="e">
        <f aca="true">MAX(0,Y507*(1+(_xlfn.NORM.INV(RAND(),Inputs!$D$39,Inputs!$C$39)))-'Year Schedule'!$K$27+'Year Schedule'!$L$27)</f>
        <v>#VALUE!</v>
      </c>
      <c r="AA507" s="0" t="e">
        <f aca="true">MAX(0,Z507*(1+(_xlfn.NORM.INV(RAND(),Inputs!$D$39,Inputs!$C$39)))-'Year Schedule'!$K$28+'Year Schedule'!$L$28)</f>
        <v>#VALUE!</v>
      </c>
      <c r="AB507" s="0" t="e">
        <f aca="true">MAX(0,AA507*(1+(_xlfn.NORM.INV(RAND(),Inputs!$D$39,Inputs!$C$39)))-'Year Schedule'!$K$29+'Year Schedule'!$L$29)</f>
        <v>#VALUE!</v>
      </c>
      <c r="AC507" s="0" t="e">
        <f aca="true">MAX(0,AB507*(1+(_xlfn.NORM.INV(RAND(),Inputs!$D$39,Inputs!$C$39)))-'Year Schedule'!$K$30+'Year Schedule'!$L$30)</f>
        <v>#VALUE!</v>
      </c>
      <c r="AD507" s="0" t="e">
        <f aca="true">MAX(0,AC507*(1+(_xlfn.NORM.INV(RAND(),Inputs!$D$39,Inputs!$C$39)))-'Year Schedule'!$K$31+'Year Schedule'!$L$31)</f>
        <v>#VALUE!</v>
      </c>
      <c r="AE507" s="0" t="e">
        <f aca="true">MAX(0,AD507*(1+(_xlfn.NORM.INV(RAND(),Inputs!$D$39,Inputs!$C$39)))-'Year Schedule'!$K$32+'Year Schedule'!$L$32)</f>
        <v>#VALUE!</v>
      </c>
      <c r="AF507" s="0" t="e">
        <f aca="true">MAX(0,AE507*(1+(_xlfn.NORM.INV(RAND(),Inputs!$D$39,Inputs!$C$39)))-'Year Schedule'!$K$33+'Year Schedule'!$L$33)</f>
        <v>#VALUE!</v>
      </c>
      <c r="AG507" s="0" t="e">
        <f aca="true">MAX(0,AF507*(1+(_xlfn.NORM.INV(RAND(),Inputs!$D$39,Inputs!$C$39)))-'Year Schedule'!$K$34+'Year Schedule'!$L$34)</f>
        <v>#VALUE!</v>
      </c>
      <c r="AH507" s="0" t="e">
        <f aca="true">MAX(0,AG507*(1+(_xlfn.NORM.INV(RAND(),Inputs!$D$39,Inputs!$C$39)))-'Year Schedule'!$K$35+'Year Schedule'!$L$35)</f>
        <v>#VALUE!</v>
      </c>
      <c r="AI507" s="0" t="e">
        <f aca="true">MAX(0,AH507*(1+(_xlfn.NORM.INV(RAND(),Inputs!$D$39,Inputs!$C$39)))-'Year Schedule'!$K$36+'Year Schedule'!$L$36)</f>
        <v>#VALUE!</v>
      </c>
      <c r="AJ507" s="0" t="e">
        <f aca="true">MAX(0,AI507*(1+(_xlfn.NORM.INV(RAND(),Inputs!$D$39,Inputs!$C$39)))-'Year Schedule'!$K$37+'Year Schedule'!$L$37)</f>
        <v>#VALUE!</v>
      </c>
      <c r="AK507" s="0" t="e">
        <f aca="true">MAX(0,AJ507*(1+(_xlfn.NORM.INV(RAND(),Inputs!$D$39,Inputs!$C$39)))-'Year Schedule'!$K$38+'Year Schedule'!$L$38)</f>
        <v>#VALUE!</v>
      </c>
      <c r="AL507" s="0" t="e">
        <f aca="true">MAX(0,AK507*(1+(_xlfn.NORM.INV(RAND(),Inputs!$D$39,Inputs!$C$39)))-'Year Schedule'!$K$39+'Year Schedule'!$L$39)</f>
        <v>#VALUE!</v>
      </c>
      <c r="AM507" s="0" t="e">
        <f aca="true">MAX(0,AL507*(1+(_xlfn.NORM.INV(RAND(),Inputs!$D$39,Inputs!$C$39)))-'Year Schedule'!$K$40+'Year Schedule'!$L$40)</f>
        <v>#VALUE!</v>
      </c>
      <c r="AN507" s="0" t="e">
        <f aca="true">MAX(0,AM507*(1+(_xlfn.NORM.INV(RAND(),Inputs!$D$39,Inputs!$C$39)))-'Year Schedule'!$K$41+'Year Schedule'!$L$41)</f>
        <v>#VALUE!</v>
      </c>
      <c r="AO507" s="0" t="e">
        <f aca="true">MAX(0,AN507*(1+(_xlfn.NORM.INV(RAND(),Inputs!$D$39,Inputs!$C$39)))-'Year Schedule'!$K$42+'Year Schedule'!$L$42)</f>
        <v>#VALUE!</v>
      </c>
      <c r="AP507" s="0" t="e">
        <f aca="true">MAX(0,AO507*(1+(_xlfn.NORM.INV(RAND(),Inputs!$D$39,Inputs!$C$39)))-'Year Schedule'!$K$43+'Year Schedule'!$L$43)</f>
        <v>#VALUE!</v>
      </c>
      <c r="AQ507" s="0" t="e">
        <f aca="true">MAX(0,AP507*(1+(_xlfn.NORM.INV(RAND(),Inputs!$D$39,Inputs!$C$39)))-'Year Schedule'!$K$44+'Year Schedule'!$L$44)</f>
        <v>#VALUE!</v>
      </c>
      <c r="AR507" s="0" t="e">
        <f aca="true">MAX(0,AQ507*(1+(_xlfn.NORM.INV(RAND(),Inputs!$D$39,Inputs!$C$39)))-'Year Schedule'!$K$45+'Year Schedule'!$L$45)</f>
        <v>#VALUE!</v>
      </c>
      <c r="AS507" s="0" t="e">
        <f aca="true">MAX(0,AR507*(1+(_xlfn.NORM.INV(RAND(),Inputs!$D$39,Inputs!$C$39)))-'Year Schedule'!$K$46+'Year Schedule'!$L$46)</f>
        <v>#VALUE!</v>
      </c>
      <c r="AT507" s="0" t="e">
        <f aca="true">MAX(0,AS507*(1+(_xlfn.NORM.INV(RAND(),Inputs!$D$39,Inputs!$C$39)))-'Year Schedule'!$K$47+'Year Schedule'!$L$47)</f>
        <v>#VALUE!</v>
      </c>
      <c r="AU507" s="0" t="e">
        <f aca="true">MAX(0,AT507*(1+(_xlfn.NORM.INV(RAND(),Inputs!$D$39,Inputs!$C$39)))-'Year Schedule'!$K$48+'Year Schedule'!$L$48)</f>
        <v>#VALUE!</v>
      </c>
      <c r="AV507" s="0" t="e">
        <f aca="true">MAX(0,AU507*(1+(_xlfn.NORM.INV(RAND(),Inputs!$D$39,Inputs!$C$39)))-'Year Schedule'!$K$49+'Year Schedule'!$L$49)</f>
        <v>#VALUE!</v>
      </c>
      <c r="AW507" s="0" t="e">
        <f aca="true">MAX(0,AV507*(1+(_xlfn.NORM.INV(RAND(),Inputs!$D$39,Inputs!$C$39)))-'Year Schedule'!$K$50+'Year Schedule'!$L$50)</f>
        <v>#VALUE!</v>
      </c>
      <c r="AX507" s="0" t="e">
        <f aca="true">MAX(0,AW507*(1+(_xlfn.NORM.INV(RAND(),Inputs!$D$39,Inputs!$C$39)))-'Year Schedule'!$K$51+'Year Schedule'!$L$51)</f>
        <v>#VALUE!</v>
      </c>
      <c r="AY507" s="0" t="e">
        <f aca="true">MAX(0,AX507*(1+(_xlfn.NORM.INV(RAND(),Inputs!$D$39,Inputs!$C$39)))-'Year Schedule'!$K$52+'Year Schedule'!$L$52)</f>
        <v>#VALUE!</v>
      </c>
      <c r="AZ507" s="0" t="e">
        <f aca="true">MAX(0,AY507*(1+(_xlfn.NORM.INV(RAND(),Inputs!$D$39,Inputs!$C$39)))-'Year Schedule'!$K$53+'Year Schedule'!$L$53)</f>
        <v>#VALUE!</v>
      </c>
      <c r="BA507" s="0" t="e">
        <f aca="false">INDEX(C507:AZ507,1,Inputs!$C$6)</f>
        <v>#VALUE!</v>
      </c>
      <c r="BB507" s="0" t="n">
        <f aca="false">IFERROR(EXP(SUMPRODUCT(LN((C507:INDEX(C507:AZ507,1,Inputs!$C$6)+$C$1004:INDEX($C$1004:$AZ$1004,1,Inputs!$C$6))/B507:INDEX(B507:AY507,1,Inputs!$C$6)))/Inputs!$C$6)-1,-1)</f>
        <v>-1</v>
      </c>
    </row>
    <row r="508" customFormat="false" ht="15" hidden="false" customHeight="true" outlineLevel="0" collapsed="false">
      <c r="A508" s="0" t="n">
        <v>506</v>
      </c>
      <c r="B508" s="177" t="n">
        <f aca="false">Inputs!$C$38</f>
        <v>0</v>
      </c>
      <c r="C508" s="0" t="e">
        <f aca="true">MAX(0,B508*(1+(_xlfn.NORM.INV(RAND(),Inputs!$D$39,Inputs!$C$39)))-'Year Schedule'!$K$4+'Year Schedule'!$L$4)</f>
        <v>#VALUE!</v>
      </c>
      <c r="D508" s="0" t="e">
        <f aca="true">MAX(0,C508*(1+(_xlfn.NORM.INV(RAND(),Inputs!$D$39,Inputs!$C$39)))-'Year Schedule'!$K$5+'Year Schedule'!$L$5)</f>
        <v>#VALUE!</v>
      </c>
      <c r="E508" s="0" t="e">
        <f aca="true">MAX(0,D508*(1+(_xlfn.NORM.INV(RAND(),Inputs!$D$39,Inputs!$C$39)))-'Year Schedule'!$K$6+'Year Schedule'!$L$6)</f>
        <v>#VALUE!</v>
      </c>
      <c r="F508" s="0" t="e">
        <f aca="true">MAX(0,E508*(1+(_xlfn.NORM.INV(RAND(),Inputs!$D$39,Inputs!$C$39)))-'Year Schedule'!$K$7+'Year Schedule'!$L$7)</f>
        <v>#VALUE!</v>
      </c>
      <c r="G508" s="0" t="e">
        <f aca="true">MAX(0,F508*(1+(_xlfn.NORM.INV(RAND(),Inputs!$D$39,Inputs!$C$39)))-'Year Schedule'!$K$8+'Year Schedule'!$L$8)</f>
        <v>#VALUE!</v>
      </c>
      <c r="H508" s="0" t="e">
        <f aca="true">MAX(0,G508*(1+(_xlfn.NORM.INV(RAND(),Inputs!$D$39,Inputs!$C$39)))-'Year Schedule'!$K$9+'Year Schedule'!$L$9)</f>
        <v>#VALUE!</v>
      </c>
      <c r="I508" s="0" t="e">
        <f aca="true">MAX(0,H508*(1+(_xlfn.NORM.INV(RAND(),Inputs!$D$39,Inputs!$C$39)))-'Year Schedule'!$K$10+'Year Schedule'!$L$10)</f>
        <v>#VALUE!</v>
      </c>
      <c r="J508" s="0" t="e">
        <f aca="true">MAX(0,I508*(1+(_xlfn.NORM.INV(RAND(),Inputs!$D$39,Inputs!$C$39)))-'Year Schedule'!$K$11+'Year Schedule'!$L$11)</f>
        <v>#VALUE!</v>
      </c>
      <c r="K508" s="0" t="e">
        <f aca="true">MAX(0,J508*(1+(_xlfn.NORM.INV(RAND(),Inputs!$D$39,Inputs!$C$39)))-'Year Schedule'!$K$12+'Year Schedule'!$L$12)</f>
        <v>#VALUE!</v>
      </c>
      <c r="L508" s="0" t="e">
        <f aca="true">MAX(0,K508*(1+(_xlfn.NORM.INV(RAND(),Inputs!$D$39,Inputs!$C$39)))-'Year Schedule'!$K$13+'Year Schedule'!$L$13)</f>
        <v>#VALUE!</v>
      </c>
      <c r="M508" s="0" t="e">
        <f aca="true">MAX(0,L508*(1+(_xlfn.NORM.INV(RAND(),Inputs!$D$39,Inputs!$C$39)))-'Year Schedule'!$K$14+'Year Schedule'!$L$14)</f>
        <v>#VALUE!</v>
      </c>
      <c r="N508" s="0" t="e">
        <f aca="true">MAX(0,M508*(1+(_xlfn.NORM.INV(RAND(),Inputs!$D$39,Inputs!$C$39)))-'Year Schedule'!$K$15+'Year Schedule'!$L$15)</f>
        <v>#VALUE!</v>
      </c>
      <c r="O508" s="0" t="e">
        <f aca="true">MAX(0,N508*(1+(_xlfn.NORM.INV(RAND(),Inputs!$D$39,Inputs!$C$39)))-'Year Schedule'!$K$16+'Year Schedule'!$L$16)</f>
        <v>#VALUE!</v>
      </c>
      <c r="P508" s="0" t="e">
        <f aca="true">MAX(0,O508*(1+(_xlfn.NORM.INV(RAND(),Inputs!$D$39,Inputs!$C$39)))-'Year Schedule'!$K$17+'Year Schedule'!$L$17)</f>
        <v>#VALUE!</v>
      </c>
      <c r="Q508" s="0" t="e">
        <f aca="true">MAX(0,P508*(1+(_xlfn.NORM.INV(RAND(),Inputs!$D$39,Inputs!$C$39)))-'Year Schedule'!$K$18+'Year Schedule'!$L$18)</f>
        <v>#VALUE!</v>
      </c>
      <c r="R508" s="0" t="e">
        <f aca="true">MAX(0,Q508*(1+(_xlfn.NORM.INV(RAND(),Inputs!$D$39,Inputs!$C$39)))-'Year Schedule'!$K$19+'Year Schedule'!$L$19)</f>
        <v>#VALUE!</v>
      </c>
      <c r="S508" s="0" t="e">
        <f aca="true">MAX(0,R508*(1+(_xlfn.NORM.INV(RAND(),Inputs!$D$39,Inputs!$C$39)))-'Year Schedule'!$K$20+'Year Schedule'!$L$20)</f>
        <v>#VALUE!</v>
      </c>
      <c r="T508" s="0" t="e">
        <f aca="true">MAX(0,S508*(1+(_xlfn.NORM.INV(RAND(),Inputs!$D$39,Inputs!$C$39)))-'Year Schedule'!$K$21+'Year Schedule'!$L$21)</f>
        <v>#VALUE!</v>
      </c>
      <c r="U508" s="0" t="e">
        <f aca="true">MAX(0,T508*(1+(_xlfn.NORM.INV(RAND(),Inputs!$D$39,Inputs!$C$39)))-'Year Schedule'!$K$22+'Year Schedule'!$L$22)</f>
        <v>#VALUE!</v>
      </c>
      <c r="V508" s="0" t="e">
        <f aca="true">MAX(0,U508*(1+(_xlfn.NORM.INV(RAND(),Inputs!$D$39,Inputs!$C$39)))-'Year Schedule'!$K$23+'Year Schedule'!$L$23)</f>
        <v>#VALUE!</v>
      </c>
      <c r="W508" s="0" t="e">
        <f aca="true">MAX(0,V508*(1+(_xlfn.NORM.INV(RAND(),Inputs!$D$39,Inputs!$C$39)))-'Year Schedule'!$K$24+'Year Schedule'!$L$24)</f>
        <v>#VALUE!</v>
      </c>
      <c r="X508" s="0" t="e">
        <f aca="true">MAX(0,W508*(1+(_xlfn.NORM.INV(RAND(),Inputs!$D$39,Inputs!$C$39)))-'Year Schedule'!$K$25+'Year Schedule'!$L$25)</f>
        <v>#VALUE!</v>
      </c>
      <c r="Y508" s="0" t="e">
        <f aca="true">MAX(0,X508*(1+(_xlfn.NORM.INV(RAND(),Inputs!$D$39,Inputs!$C$39)))-'Year Schedule'!$K$26+'Year Schedule'!$L$26)</f>
        <v>#VALUE!</v>
      </c>
      <c r="Z508" s="0" t="e">
        <f aca="true">MAX(0,Y508*(1+(_xlfn.NORM.INV(RAND(),Inputs!$D$39,Inputs!$C$39)))-'Year Schedule'!$K$27+'Year Schedule'!$L$27)</f>
        <v>#VALUE!</v>
      </c>
      <c r="AA508" s="0" t="e">
        <f aca="true">MAX(0,Z508*(1+(_xlfn.NORM.INV(RAND(),Inputs!$D$39,Inputs!$C$39)))-'Year Schedule'!$K$28+'Year Schedule'!$L$28)</f>
        <v>#VALUE!</v>
      </c>
      <c r="AB508" s="0" t="e">
        <f aca="true">MAX(0,AA508*(1+(_xlfn.NORM.INV(RAND(),Inputs!$D$39,Inputs!$C$39)))-'Year Schedule'!$K$29+'Year Schedule'!$L$29)</f>
        <v>#VALUE!</v>
      </c>
      <c r="AC508" s="0" t="e">
        <f aca="true">MAX(0,AB508*(1+(_xlfn.NORM.INV(RAND(),Inputs!$D$39,Inputs!$C$39)))-'Year Schedule'!$K$30+'Year Schedule'!$L$30)</f>
        <v>#VALUE!</v>
      </c>
      <c r="AD508" s="0" t="e">
        <f aca="true">MAX(0,AC508*(1+(_xlfn.NORM.INV(RAND(),Inputs!$D$39,Inputs!$C$39)))-'Year Schedule'!$K$31+'Year Schedule'!$L$31)</f>
        <v>#VALUE!</v>
      </c>
      <c r="AE508" s="0" t="e">
        <f aca="true">MAX(0,AD508*(1+(_xlfn.NORM.INV(RAND(),Inputs!$D$39,Inputs!$C$39)))-'Year Schedule'!$K$32+'Year Schedule'!$L$32)</f>
        <v>#VALUE!</v>
      </c>
      <c r="AF508" s="0" t="e">
        <f aca="true">MAX(0,AE508*(1+(_xlfn.NORM.INV(RAND(),Inputs!$D$39,Inputs!$C$39)))-'Year Schedule'!$K$33+'Year Schedule'!$L$33)</f>
        <v>#VALUE!</v>
      </c>
      <c r="AG508" s="0" t="e">
        <f aca="true">MAX(0,AF508*(1+(_xlfn.NORM.INV(RAND(),Inputs!$D$39,Inputs!$C$39)))-'Year Schedule'!$K$34+'Year Schedule'!$L$34)</f>
        <v>#VALUE!</v>
      </c>
      <c r="AH508" s="0" t="e">
        <f aca="true">MAX(0,AG508*(1+(_xlfn.NORM.INV(RAND(),Inputs!$D$39,Inputs!$C$39)))-'Year Schedule'!$K$35+'Year Schedule'!$L$35)</f>
        <v>#VALUE!</v>
      </c>
      <c r="AI508" s="0" t="e">
        <f aca="true">MAX(0,AH508*(1+(_xlfn.NORM.INV(RAND(),Inputs!$D$39,Inputs!$C$39)))-'Year Schedule'!$K$36+'Year Schedule'!$L$36)</f>
        <v>#VALUE!</v>
      </c>
      <c r="AJ508" s="0" t="e">
        <f aca="true">MAX(0,AI508*(1+(_xlfn.NORM.INV(RAND(),Inputs!$D$39,Inputs!$C$39)))-'Year Schedule'!$K$37+'Year Schedule'!$L$37)</f>
        <v>#VALUE!</v>
      </c>
      <c r="AK508" s="0" t="e">
        <f aca="true">MAX(0,AJ508*(1+(_xlfn.NORM.INV(RAND(),Inputs!$D$39,Inputs!$C$39)))-'Year Schedule'!$K$38+'Year Schedule'!$L$38)</f>
        <v>#VALUE!</v>
      </c>
      <c r="AL508" s="0" t="e">
        <f aca="true">MAX(0,AK508*(1+(_xlfn.NORM.INV(RAND(),Inputs!$D$39,Inputs!$C$39)))-'Year Schedule'!$K$39+'Year Schedule'!$L$39)</f>
        <v>#VALUE!</v>
      </c>
      <c r="AM508" s="0" t="e">
        <f aca="true">MAX(0,AL508*(1+(_xlfn.NORM.INV(RAND(),Inputs!$D$39,Inputs!$C$39)))-'Year Schedule'!$K$40+'Year Schedule'!$L$40)</f>
        <v>#VALUE!</v>
      </c>
      <c r="AN508" s="0" t="e">
        <f aca="true">MAX(0,AM508*(1+(_xlfn.NORM.INV(RAND(),Inputs!$D$39,Inputs!$C$39)))-'Year Schedule'!$K$41+'Year Schedule'!$L$41)</f>
        <v>#VALUE!</v>
      </c>
      <c r="AO508" s="0" t="e">
        <f aca="true">MAX(0,AN508*(1+(_xlfn.NORM.INV(RAND(),Inputs!$D$39,Inputs!$C$39)))-'Year Schedule'!$K$42+'Year Schedule'!$L$42)</f>
        <v>#VALUE!</v>
      </c>
      <c r="AP508" s="0" t="e">
        <f aca="true">MAX(0,AO508*(1+(_xlfn.NORM.INV(RAND(),Inputs!$D$39,Inputs!$C$39)))-'Year Schedule'!$K$43+'Year Schedule'!$L$43)</f>
        <v>#VALUE!</v>
      </c>
      <c r="AQ508" s="0" t="e">
        <f aca="true">MAX(0,AP508*(1+(_xlfn.NORM.INV(RAND(),Inputs!$D$39,Inputs!$C$39)))-'Year Schedule'!$K$44+'Year Schedule'!$L$44)</f>
        <v>#VALUE!</v>
      </c>
      <c r="AR508" s="0" t="e">
        <f aca="true">MAX(0,AQ508*(1+(_xlfn.NORM.INV(RAND(),Inputs!$D$39,Inputs!$C$39)))-'Year Schedule'!$K$45+'Year Schedule'!$L$45)</f>
        <v>#VALUE!</v>
      </c>
      <c r="AS508" s="0" t="e">
        <f aca="true">MAX(0,AR508*(1+(_xlfn.NORM.INV(RAND(),Inputs!$D$39,Inputs!$C$39)))-'Year Schedule'!$K$46+'Year Schedule'!$L$46)</f>
        <v>#VALUE!</v>
      </c>
      <c r="AT508" s="0" t="e">
        <f aca="true">MAX(0,AS508*(1+(_xlfn.NORM.INV(RAND(),Inputs!$D$39,Inputs!$C$39)))-'Year Schedule'!$K$47+'Year Schedule'!$L$47)</f>
        <v>#VALUE!</v>
      </c>
      <c r="AU508" s="0" t="e">
        <f aca="true">MAX(0,AT508*(1+(_xlfn.NORM.INV(RAND(),Inputs!$D$39,Inputs!$C$39)))-'Year Schedule'!$K$48+'Year Schedule'!$L$48)</f>
        <v>#VALUE!</v>
      </c>
      <c r="AV508" s="0" t="e">
        <f aca="true">MAX(0,AU508*(1+(_xlfn.NORM.INV(RAND(),Inputs!$D$39,Inputs!$C$39)))-'Year Schedule'!$K$49+'Year Schedule'!$L$49)</f>
        <v>#VALUE!</v>
      </c>
      <c r="AW508" s="0" t="e">
        <f aca="true">MAX(0,AV508*(1+(_xlfn.NORM.INV(RAND(),Inputs!$D$39,Inputs!$C$39)))-'Year Schedule'!$K$50+'Year Schedule'!$L$50)</f>
        <v>#VALUE!</v>
      </c>
      <c r="AX508" s="0" t="e">
        <f aca="true">MAX(0,AW508*(1+(_xlfn.NORM.INV(RAND(),Inputs!$D$39,Inputs!$C$39)))-'Year Schedule'!$K$51+'Year Schedule'!$L$51)</f>
        <v>#VALUE!</v>
      </c>
      <c r="AY508" s="0" t="e">
        <f aca="true">MAX(0,AX508*(1+(_xlfn.NORM.INV(RAND(),Inputs!$D$39,Inputs!$C$39)))-'Year Schedule'!$K$52+'Year Schedule'!$L$52)</f>
        <v>#VALUE!</v>
      </c>
      <c r="AZ508" s="0" t="e">
        <f aca="true">MAX(0,AY508*(1+(_xlfn.NORM.INV(RAND(),Inputs!$D$39,Inputs!$C$39)))-'Year Schedule'!$K$53+'Year Schedule'!$L$53)</f>
        <v>#VALUE!</v>
      </c>
      <c r="BA508" s="0" t="e">
        <f aca="false">INDEX(C508:AZ508,1,Inputs!$C$6)</f>
        <v>#VALUE!</v>
      </c>
      <c r="BB508" s="0" t="n">
        <f aca="false">IFERROR(EXP(SUMPRODUCT(LN((C508:INDEX(C508:AZ508,1,Inputs!$C$6)+$C$1004:INDEX($C$1004:$AZ$1004,1,Inputs!$C$6))/B508:INDEX(B508:AY508,1,Inputs!$C$6)))/Inputs!$C$6)-1,-1)</f>
        <v>-1</v>
      </c>
    </row>
    <row r="509" customFormat="false" ht="15" hidden="false" customHeight="true" outlineLevel="0" collapsed="false">
      <c r="A509" s="0" t="n">
        <v>507</v>
      </c>
      <c r="B509" s="177" t="n">
        <f aca="false">Inputs!$C$38</f>
        <v>0</v>
      </c>
      <c r="C509" s="0" t="e">
        <f aca="true">MAX(0,B509*(1+(_xlfn.NORM.INV(RAND(),Inputs!$D$39,Inputs!$C$39)))-'Year Schedule'!$K$4+'Year Schedule'!$L$4)</f>
        <v>#VALUE!</v>
      </c>
      <c r="D509" s="0" t="e">
        <f aca="true">MAX(0,C509*(1+(_xlfn.NORM.INV(RAND(),Inputs!$D$39,Inputs!$C$39)))-'Year Schedule'!$K$5+'Year Schedule'!$L$5)</f>
        <v>#VALUE!</v>
      </c>
      <c r="E509" s="0" t="e">
        <f aca="true">MAX(0,D509*(1+(_xlfn.NORM.INV(RAND(),Inputs!$D$39,Inputs!$C$39)))-'Year Schedule'!$K$6+'Year Schedule'!$L$6)</f>
        <v>#VALUE!</v>
      </c>
      <c r="F509" s="0" t="e">
        <f aca="true">MAX(0,E509*(1+(_xlfn.NORM.INV(RAND(),Inputs!$D$39,Inputs!$C$39)))-'Year Schedule'!$K$7+'Year Schedule'!$L$7)</f>
        <v>#VALUE!</v>
      </c>
      <c r="G509" s="0" t="e">
        <f aca="true">MAX(0,F509*(1+(_xlfn.NORM.INV(RAND(),Inputs!$D$39,Inputs!$C$39)))-'Year Schedule'!$K$8+'Year Schedule'!$L$8)</f>
        <v>#VALUE!</v>
      </c>
      <c r="H509" s="0" t="e">
        <f aca="true">MAX(0,G509*(1+(_xlfn.NORM.INV(RAND(),Inputs!$D$39,Inputs!$C$39)))-'Year Schedule'!$K$9+'Year Schedule'!$L$9)</f>
        <v>#VALUE!</v>
      </c>
      <c r="I509" s="0" t="e">
        <f aca="true">MAX(0,H509*(1+(_xlfn.NORM.INV(RAND(),Inputs!$D$39,Inputs!$C$39)))-'Year Schedule'!$K$10+'Year Schedule'!$L$10)</f>
        <v>#VALUE!</v>
      </c>
      <c r="J509" s="0" t="e">
        <f aca="true">MAX(0,I509*(1+(_xlfn.NORM.INV(RAND(),Inputs!$D$39,Inputs!$C$39)))-'Year Schedule'!$K$11+'Year Schedule'!$L$11)</f>
        <v>#VALUE!</v>
      </c>
      <c r="K509" s="0" t="e">
        <f aca="true">MAX(0,J509*(1+(_xlfn.NORM.INV(RAND(),Inputs!$D$39,Inputs!$C$39)))-'Year Schedule'!$K$12+'Year Schedule'!$L$12)</f>
        <v>#VALUE!</v>
      </c>
      <c r="L509" s="0" t="e">
        <f aca="true">MAX(0,K509*(1+(_xlfn.NORM.INV(RAND(),Inputs!$D$39,Inputs!$C$39)))-'Year Schedule'!$K$13+'Year Schedule'!$L$13)</f>
        <v>#VALUE!</v>
      </c>
      <c r="M509" s="0" t="e">
        <f aca="true">MAX(0,L509*(1+(_xlfn.NORM.INV(RAND(),Inputs!$D$39,Inputs!$C$39)))-'Year Schedule'!$K$14+'Year Schedule'!$L$14)</f>
        <v>#VALUE!</v>
      </c>
      <c r="N509" s="0" t="e">
        <f aca="true">MAX(0,M509*(1+(_xlfn.NORM.INV(RAND(),Inputs!$D$39,Inputs!$C$39)))-'Year Schedule'!$K$15+'Year Schedule'!$L$15)</f>
        <v>#VALUE!</v>
      </c>
      <c r="O509" s="0" t="e">
        <f aca="true">MAX(0,N509*(1+(_xlfn.NORM.INV(RAND(),Inputs!$D$39,Inputs!$C$39)))-'Year Schedule'!$K$16+'Year Schedule'!$L$16)</f>
        <v>#VALUE!</v>
      </c>
      <c r="P509" s="0" t="e">
        <f aca="true">MAX(0,O509*(1+(_xlfn.NORM.INV(RAND(),Inputs!$D$39,Inputs!$C$39)))-'Year Schedule'!$K$17+'Year Schedule'!$L$17)</f>
        <v>#VALUE!</v>
      </c>
      <c r="Q509" s="0" t="e">
        <f aca="true">MAX(0,P509*(1+(_xlfn.NORM.INV(RAND(),Inputs!$D$39,Inputs!$C$39)))-'Year Schedule'!$K$18+'Year Schedule'!$L$18)</f>
        <v>#VALUE!</v>
      </c>
      <c r="R509" s="0" t="e">
        <f aca="true">MAX(0,Q509*(1+(_xlfn.NORM.INV(RAND(),Inputs!$D$39,Inputs!$C$39)))-'Year Schedule'!$K$19+'Year Schedule'!$L$19)</f>
        <v>#VALUE!</v>
      </c>
      <c r="S509" s="0" t="e">
        <f aca="true">MAX(0,R509*(1+(_xlfn.NORM.INV(RAND(),Inputs!$D$39,Inputs!$C$39)))-'Year Schedule'!$K$20+'Year Schedule'!$L$20)</f>
        <v>#VALUE!</v>
      </c>
      <c r="T509" s="0" t="e">
        <f aca="true">MAX(0,S509*(1+(_xlfn.NORM.INV(RAND(),Inputs!$D$39,Inputs!$C$39)))-'Year Schedule'!$K$21+'Year Schedule'!$L$21)</f>
        <v>#VALUE!</v>
      </c>
      <c r="U509" s="0" t="e">
        <f aca="true">MAX(0,T509*(1+(_xlfn.NORM.INV(RAND(),Inputs!$D$39,Inputs!$C$39)))-'Year Schedule'!$K$22+'Year Schedule'!$L$22)</f>
        <v>#VALUE!</v>
      </c>
      <c r="V509" s="0" t="e">
        <f aca="true">MAX(0,U509*(1+(_xlfn.NORM.INV(RAND(),Inputs!$D$39,Inputs!$C$39)))-'Year Schedule'!$K$23+'Year Schedule'!$L$23)</f>
        <v>#VALUE!</v>
      </c>
      <c r="W509" s="0" t="e">
        <f aca="true">MAX(0,V509*(1+(_xlfn.NORM.INV(RAND(),Inputs!$D$39,Inputs!$C$39)))-'Year Schedule'!$K$24+'Year Schedule'!$L$24)</f>
        <v>#VALUE!</v>
      </c>
      <c r="X509" s="0" t="e">
        <f aca="true">MAX(0,W509*(1+(_xlfn.NORM.INV(RAND(),Inputs!$D$39,Inputs!$C$39)))-'Year Schedule'!$K$25+'Year Schedule'!$L$25)</f>
        <v>#VALUE!</v>
      </c>
      <c r="Y509" s="0" t="e">
        <f aca="true">MAX(0,X509*(1+(_xlfn.NORM.INV(RAND(),Inputs!$D$39,Inputs!$C$39)))-'Year Schedule'!$K$26+'Year Schedule'!$L$26)</f>
        <v>#VALUE!</v>
      </c>
      <c r="Z509" s="0" t="e">
        <f aca="true">MAX(0,Y509*(1+(_xlfn.NORM.INV(RAND(),Inputs!$D$39,Inputs!$C$39)))-'Year Schedule'!$K$27+'Year Schedule'!$L$27)</f>
        <v>#VALUE!</v>
      </c>
      <c r="AA509" s="0" t="e">
        <f aca="true">MAX(0,Z509*(1+(_xlfn.NORM.INV(RAND(),Inputs!$D$39,Inputs!$C$39)))-'Year Schedule'!$K$28+'Year Schedule'!$L$28)</f>
        <v>#VALUE!</v>
      </c>
      <c r="AB509" s="0" t="e">
        <f aca="true">MAX(0,AA509*(1+(_xlfn.NORM.INV(RAND(),Inputs!$D$39,Inputs!$C$39)))-'Year Schedule'!$K$29+'Year Schedule'!$L$29)</f>
        <v>#VALUE!</v>
      </c>
      <c r="AC509" s="0" t="e">
        <f aca="true">MAX(0,AB509*(1+(_xlfn.NORM.INV(RAND(),Inputs!$D$39,Inputs!$C$39)))-'Year Schedule'!$K$30+'Year Schedule'!$L$30)</f>
        <v>#VALUE!</v>
      </c>
      <c r="AD509" s="0" t="e">
        <f aca="true">MAX(0,AC509*(1+(_xlfn.NORM.INV(RAND(),Inputs!$D$39,Inputs!$C$39)))-'Year Schedule'!$K$31+'Year Schedule'!$L$31)</f>
        <v>#VALUE!</v>
      </c>
      <c r="AE509" s="0" t="e">
        <f aca="true">MAX(0,AD509*(1+(_xlfn.NORM.INV(RAND(),Inputs!$D$39,Inputs!$C$39)))-'Year Schedule'!$K$32+'Year Schedule'!$L$32)</f>
        <v>#VALUE!</v>
      </c>
      <c r="AF509" s="0" t="e">
        <f aca="true">MAX(0,AE509*(1+(_xlfn.NORM.INV(RAND(),Inputs!$D$39,Inputs!$C$39)))-'Year Schedule'!$K$33+'Year Schedule'!$L$33)</f>
        <v>#VALUE!</v>
      </c>
      <c r="AG509" s="0" t="e">
        <f aca="true">MAX(0,AF509*(1+(_xlfn.NORM.INV(RAND(),Inputs!$D$39,Inputs!$C$39)))-'Year Schedule'!$K$34+'Year Schedule'!$L$34)</f>
        <v>#VALUE!</v>
      </c>
      <c r="AH509" s="0" t="e">
        <f aca="true">MAX(0,AG509*(1+(_xlfn.NORM.INV(RAND(),Inputs!$D$39,Inputs!$C$39)))-'Year Schedule'!$K$35+'Year Schedule'!$L$35)</f>
        <v>#VALUE!</v>
      </c>
      <c r="AI509" s="0" t="e">
        <f aca="true">MAX(0,AH509*(1+(_xlfn.NORM.INV(RAND(),Inputs!$D$39,Inputs!$C$39)))-'Year Schedule'!$K$36+'Year Schedule'!$L$36)</f>
        <v>#VALUE!</v>
      </c>
      <c r="AJ509" s="0" t="e">
        <f aca="true">MAX(0,AI509*(1+(_xlfn.NORM.INV(RAND(),Inputs!$D$39,Inputs!$C$39)))-'Year Schedule'!$K$37+'Year Schedule'!$L$37)</f>
        <v>#VALUE!</v>
      </c>
      <c r="AK509" s="0" t="e">
        <f aca="true">MAX(0,AJ509*(1+(_xlfn.NORM.INV(RAND(),Inputs!$D$39,Inputs!$C$39)))-'Year Schedule'!$K$38+'Year Schedule'!$L$38)</f>
        <v>#VALUE!</v>
      </c>
      <c r="AL509" s="0" t="e">
        <f aca="true">MAX(0,AK509*(1+(_xlfn.NORM.INV(RAND(),Inputs!$D$39,Inputs!$C$39)))-'Year Schedule'!$K$39+'Year Schedule'!$L$39)</f>
        <v>#VALUE!</v>
      </c>
      <c r="AM509" s="0" t="e">
        <f aca="true">MAX(0,AL509*(1+(_xlfn.NORM.INV(RAND(),Inputs!$D$39,Inputs!$C$39)))-'Year Schedule'!$K$40+'Year Schedule'!$L$40)</f>
        <v>#VALUE!</v>
      </c>
      <c r="AN509" s="0" t="e">
        <f aca="true">MAX(0,AM509*(1+(_xlfn.NORM.INV(RAND(),Inputs!$D$39,Inputs!$C$39)))-'Year Schedule'!$K$41+'Year Schedule'!$L$41)</f>
        <v>#VALUE!</v>
      </c>
      <c r="AO509" s="0" t="e">
        <f aca="true">MAX(0,AN509*(1+(_xlfn.NORM.INV(RAND(),Inputs!$D$39,Inputs!$C$39)))-'Year Schedule'!$K$42+'Year Schedule'!$L$42)</f>
        <v>#VALUE!</v>
      </c>
      <c r="AP509" s="0" t="e">
        <f aca="true">MAX(0,AO509*(1+(_xlfn.NORM.INV(RAND(),Inputs!$D$39,Inputs!$C$39)))-'Year Schedule'!$K$43+'Year Schedule'!$L$43)</f>
        <v>#VALUE!</v>
      </c>
      <c r="AQ509" s="0" t="e">
        <f aca="true">MAX(0,AP509*(1+(_xlfn.NORM.INV(RAND(),Inputs!$D$39,Inputs!$C$39)))-'Year Schedule'!$K$44+'Year Schedule'!$L$44)</f>
        <v>#VALUE!</v>
      </c>
      <c r="AR509" s="0" t="e">
        <f aca="true">MAX(0,AQ509*(1+(_xlfn.NORM.INV(RAND(),Inputs!$D$39,Inputs!$C$39)))-'Year Schedule'!$K$45+'Year Schedule'!$L$45)</f>
        <v>#VALUE!</v>
      </c>
      <c r="AS509" s="0" t="e">
        <f aca="true">MAX(0,AR509*(1+(_xlfn.NORM.INV(RAND(),Inputs!$D$39,Inputs!$C$39)))-'Year Schedule'!$K$46+'Year Schedule'!$L$46)</f>
        <v>#VALUE!</v>
      </c>
      <c r="AT509" s="0" t="e">
        <f aca="true">MAX(0,AS509*(1+(_xlfn.NORM.INV(RAND(),Inputs!$D$39,Inputs!$C$39)))-'Year Schedule'!$K$47+'Year Schedule'!$L$47)</f>
        <v>#VALUE!</v>
      </c>
      <c r="AU509" s="0" t="e">
        <f aca="true">MAX(0,AT509*(1+(_xlfn.NORM.INV(RAND(),Inputs!$D$39,Inputs!$C$39)))-'Year Schedule'!$K$48+'Year Schedule'!$L$48)</f>
        <v>#VALUE!</v>
      </c>
      <c r="AV509" s="0" t="e">
        <f aca="true">MAX(0,AU509*(1+(_xlfn.NORM.INV(RAND(),Inputs!$D$39,Inputs!$C$39)))-'Year Schedule'!$K$49+'Year Schedule'!$L$49)</f>
        <v>#VALUE!</v>
      </c>
      <c r="AW509" s="0" t="e">
        <f aca="true">MAX(0,AV509*(1+(_xlfn.NORM.INV(RAND(),Inputs!$D$39,Inputs!$C$39)))-'Year Schedule'!$K$50+'Year Schedule'!$L$50)</f>
        <v>#VALUE!</v>
      </c>
      <c r="AX509" s="0" t="e">
        <f aca="true">MAX(0,AW509*(1+(_xlfn.NORM.INV(RAND(),Inputs!$D$39,Inputs!$C$39)))-'Year Schedule'!$K$51+'Year Schedule'!$L$51)</f>
        <v>#VALUE!</v>
      </c>
      <c r="AY509" s="0" t="e">
        <f aca="true">MAX(0,AX509*(1+(_xlfn.NORM.INV(RAND(),Inputs!$D$39,Inputs!$C$39)))-'Year Schedule'!$K$52+'Year Schedule'!$L$52)</f>
        <v>#VALUE!</v>
      </c>
      <c r="AZ509" s="0" t="e">
        <f aca="true">MAX(0,AY509*(1+(_xlfn.NORM.INV(RAND(),Inputs!$D$39,Inputs!$C$39)))-'Year Schedule'!$K$53+'Year Schedule'!$L$53)</f>
        <v>#VALUE!</v>
      </c>
      <c r="BA509" s="0" t="e">
        <f aca="false">INDEX(C509:AZ509,1,Inputs!$C$6)</f>
        <v>#VALUE!</v>
      </c>
      <c r="BB509" s="0" t="n">
        <f aca="false">IFERROR(EXP(SUMPRODUCT(LN((C509:INDEX(C509:AZ509,1,Inputs!$C$6)+$C$1004:INDEX($C$1004:$AZ$1004,1,Inputs!$C$6))/B509:INDEX(B509:AY509,1,Inputs!$C$6)))/Inputs!$C$6)-1,-1)</f>
        <v>-1</v>
      </c>
    </row>
    <row r="510" customFormat="false" ht="15" hidden="false" customHeight="true" outlineLevel="0" collapsed="false">
      <c r="A510" s="0" t="n">
        <v>508</v>
      </c>
      <c r="B510" s="177" t="n">
        <f aca="false">Inputs!$C$38</f>
        <v>0</v>
      </c>
      <c r="C510" s="0" t="e">
        <f aca="true">MAX(0,B510*(1+(_xlfn.NORM.INV(RAND(),Inputs!$D$39,Inputs!$C$39)))-'Year Schedule'!$K$4+'Year Schedule'!$L$4)</f>
        <v>#VALUE!</v>
      </c>
      <c r="D510" s="0" t="e">
        <f aca="true">MAX(0,C510*(1+(_xlfn.NORM.INV(RAND(),Inputs!$D$39,Inputs!$C$39)))-'Year Schedule'!$K$5+'Year Schedule'!$L$5)</f>
        <v>#VALUE!</v>
      </c>
      <c r="E510" s="0" t="e">
        <f aca="true">MAX(0,D510*(1+(_xlfn.NORM.INV(RAND(),Inputs!$D$39,Inputs!$C$39)))-'Year Schedule'!$K$6+'Year Schedule'!$L$6)</f>
        <v>#VALUE!</v>
      </c>
      <c r="F510" s="0" t="e">
        <f aca="true">MAX(0,E510*(1+(_xlfn.NORM.INV(RAND(),Inputs!$D$39,Inputs!$C$39)))-'Year Schedule'!$K$7+'Year Schedule'!$L$7)</f>
        <v>#VALUE!</v>
      </c>
      <c r="G510" s="0" t="e">
        <f aca="true">MAX(0,F510*(1+(_xlfn.NORM.INV(RAND(),Inputs!$D$39,Inputs!$C$39)))-'Year Schedule'!$K$8+'Year Schedule'!$L$8)</f>
        <v>#VALUE!</v>
      </c>
      <c r="H510" s="0" t="e">
        <f aca="true">MAX(0,G510*(1+(_xlfn.NORM.INV(RAND(),Inputs!$D$39,Inputs!$C$39)))-'Year Schedule'!$K$9+'Year Schedule'!$L$9)</f>
        <v>#VALUE!</v>
      </c>
      <c r="I510" s="0" t="e">
        <f aca="true">MAX(0,H510*(1+(_xlfn.NORM.INV(RAND(),Inputs!$D$39,Inputs!$C$39)))-'Year Schedule'!$K$10+'Year Schedule'!$L$10)</f>
        <v>#VALUE!</v>
      </c>
      <c r="J510" s="0" t="e">
        <f aca="true">MAX(0,I510*(1+(_xlfn.NORM.INV(RAND(),Inputs!$D$39,Inputs!$C$39)))-'Year Schedule'!$K$11+'Year Schedule'!$L$11)</f>
        <v>#VALUE!</v>
      </c>
      <c r="K510" s="0" t="e">
        <f aca="true">MAX(0,J510*(1+(_xlfn.NORM.INV(RAND(),Inputs!$D$39,Inputs!$C$39)))-'Year Schedule'!$K$12+'Year Schedule'!$L$12)</f>
        <v>#VALUE!</v>
      </c>
      <c r="L510" s="0" t="e">
        <f aca="true">MAX(0,K510*(1+(_xlfn.NORM.INV(RAND(),Inputs!$D$39,Inputs!$C$39)))-'Year Schedule'!$K$13+'Year Schedule'!$L$13)</f>
        <v>#VALUE!</v>
      </c>
      <c r="M510" s="0" t="e">
        <f aca="true">MAX(0,L510*(1+(_xlfn.NORM.INV(RAND(),Inputs!$D$39,Inputs!$C$39)))-'Year Schedule'!$K$14+'Year Schedule'!$L$14)</f>
        <v>#VALUE!</v>
      </c>
      <c r="N510" s="0" t="e">
        <f aca="true">MAX(0,M510*(1+(_xlfn.NORM.INV(RAND(),Inputs!$D$39,Inputs!$C$39)))-'Year Schedule'!$K$15+'Year Schedule'!$L$15)</f>
        <v>#VALUE!</v>
      </c>
      <c r="O510" s="0" t="e">
        <f aca="true">MAX(0,N510*(1+(_xlfn.NORM.INV(RAND(),Inputs!$D$39,Inputs!$C$39)))-'Year Schedule'!$K$16+'Year Schedule'!$L$16)</f>
        <v>#VALUE!</v>
      </c>
      <c r="P510" s="0" t="e">
        <f aca="true">MAX(0,O510*(1+(_xlfn.NORM.INV(RAND(),Inputs!$D$39,Inputs!$C$39)))-'Year Schedule'!$K$17+'Year Schedule'!$L$17)</f>
        <v>#VALUE!</v>
      </c>
      <c r="Q510" s="0" t="e">
        <f aca="true">MAX(0,P510*(1+(_xlfn.NORM.INV(RAND(),Inputs!$D$39,Inputs!$C$39)))-'Year Schedule'!$K$18+'Year Schedule'!$L$18)</f>
        <v>#VALUE!</v>
      </c>
      <c r="R510" s="0" t="e">
        <f aca="true">MAX(0,Q510*(1+(_xlfn.NORM.INV(RAND(),Inputs!$D$39,Inputs!$C$39)))-'Year Schedule'!$K$19+'Year Schedule'!$L$19)</f>
        <v>#VALUE!</v>
      </c>
      <c r="S510" s="0" t="e">
        <f aca="true">MAX(0,R510*(1+(_xlfn.NORM.INV(RAND(),Inputs!$D$39,Inputs!$C$39)))-'Year Schedule'!$K$20+'Year Schedule'!$L$20)</f>
        <v>#VALUE!</v>
      </c>
      <c r="T510" s="0" t="e">
        <f aca="true">MAX(0,S510*(1+(_xlfn.NORM.INV(RAND(),Inputs!$D$39,Inputs!$C$39)))-'Year Schedule'!$K$21+'Year Schedule'!$L$21)</f>
        <v>#VALUE!</v>
      </c>
      <c r="U510" s="0" t="e">
        <f aca="true">MAX(0,T510*(1+(_xlfn.NORM.INV(RAND(),Inputs!$D$39,Inputs!$C$39)))-'Year Schedule'!$K$22+'Year Schedule'!$L$22)</f>
        <v>#VALUE!</v>
      </c>
      <c r="V510" s="0" t="e">
        <f aca="true">MAX(0,U510*(1+(_xlfn.NORM.INV(RAND(),Inputs!$D$39,Inputs!$C$39)))-'Year Schedule'!$K$23+'Year Schedule'!$L$23)</f>
        <v>#VALUE!</v>
      </c>
      <c r="W510" s="0" t="e">
        <f aca="true">MAX(0,V510*(1+(_xlfn.NORM.INV(RAND(),Inputs!$D$39,Inputs!$C$39)))-'Year Schedule'!$K$24+'Year Schedule'!$L$24)</f>
        <v>#VALUE!</v>
      </c>
      <c r="X510" s="0" t="e">
        <f aca="true">MAX(0,W510*(1+(_xlfn.NORM.INV(RAND(),Inputs!$D$39,Inputs!$C$39)))-'Year Schedule'!$K$25+'Year Schedule'!$L$25)</f>
        <v>#VALUE!</v>
      </c>
      <c r="Y510" s="0" t="e">
        <f aca="true">MAX(0,X510*(1+(_xlfn.NORM.INV(RAND(),Inputs!$D$39,Inputs!$C$39)))-'Year Schedule'!$K$26+'Year Schedule'!$L$26)</f>
        <v>#VALUE!</v>
      </c>
      <c r="Z510" s="0" t="e">
        <f aca="true">MAX(0,Y510*(1+(_xlfn.NORM.INV(RAND(),Inputs!$D$39,Inputs!$C$39)))-'Year Schedule'!$K$27+'Year Schedule'!$L$27)</f>
        <v>#VALUE!</v>
      </c>
      <c r="AA510" s="0" t="e">
        <f aca="true">MAX(0,Z510*(1+(_xlfn.NORM.INV(RAND(),Inputs!$D$39,Inputs!$C$39)))-'Year Schedule'!$K$28+'Year Schedule'!$L$28)</f>
        <v>#VALUE!</v>
      </c>
      <c r="AB510" s="0" t="e">
        <f aca="true">MAX(0,AA510*(1+(_xlfn.NORM.INV(RAND(),Inputs!$D$39,Inputs!$C$39)))-'Year Schedule'!$K$29+'Year Schedule'!$L$29)</f>
        <v>#VALUE!</v>
      </c>
      <c r="AC510" s="0" t="e">
        <f aca="true">MAX(0,AB510*(1+(_xlfn.NORM.INV(RAND(),Inputs!$D$39,Inputs!$C$39)))-'Year Schedule'!$K$30+'Year Schedule'!$L$30)</f>
        <v>#VALUE!</v>
      </c>
      <c r="AD510" s="0" t="e">
        <f aca="true">MAX(0,AC510*(1+(_xlfn.NORM.INV(RAND(),Inputs!$D$39,Inputs!$C$39)))-'Year Schedule'!$K$31+'Year Schedule'!$L$31)</f>
        <v>#VALUE!</v>
      </c>
      <c r="AE510" s="0" t="e">
        <f aca="true">MAX(0,AD510*(1+(_xlfn.NORM.INV(RAND(),Inputs!$D$39,Inputs!$C$39)))-'Year Schedule'!$K$32+'Year Schedule'!$L$32)</f>
        <v>#VALUE!</v>
      </c>
      <c r="AF510" s="0" t="e">
        <f aca="true">MAX(0,AE510*(1+(_xlfn.NORM.INV(RAND(),Inputs!$D$39,Inputs!$C$39)))-'Year Schedule'!$K$33+'Year Schedule'!$L$33)</f>
        <v>#VALUE!</v>
      </c>
      <c r="AG510" s="0" t="e">
        <f aca="true">MAX(0,AF510*(1+(_xlfn.NORM.INV(RAND(),Inputs!$D$39,Inputs!$C$39)))-'Year Schedule'!$K$34+'Year Schedule'!$L$34)</f>
        <v>#VALUE!</v>
      </c>
      <c r="AH510" s="0" t="e">
        <f aca="true">MAX(0,AG510*(1+(_xlfn.NORM.INV(RAND(),Inputs!$D$39,Inputs!$C$39)))-'Year Schedule'!$K$35+'Year Schedule'!$L$35)</f>
        <v>#VALUE!</v>
      </c>
      <c r="AI510" s="0" t="e">
        <f aca="true">MAX(0,AH510*(1+(_xlfn.NORM.INV(RAND(),Inputs!$D$39,Inputs!$C$39)))-'Year Schedule'!$K$36+'Year Schedule'!$L$36)</f>
        <v>#VALUE!</v>
      </c>
      <c r="AJ510" s="0" t="e">
        <f aca="true">MAX(0,AI510*(1+(_xlfn.NORM.INV(RAND(),Inputs!$D$39,Inputs!$C$39)))-'Year Schedule'!$K$37+'Year Schedule'!$L$37)</f>
        <v>#VALUE!</v>
      </c>
      <c r="AK510" s="0" t="e">
        <f aca="true">MAX(0,AJ510*(1+(_xlfn.NORM.INV(RAND(),Inputs!$D$39,Inputs!$C$39)))-'Year Schedule'!$K$38+'Year Schedule'!$L$38)</f>
        <v>#VALUE!</v>
      </c>
      <c r="AL510" s="0" t="e">
        <f aca="true">MAX(0,AK510*(1+(_xlfn.NORM.INV(RAND(),Inputs!$D$39,Inputs!$C$39)))-'Year Schedule'!$K$39+'Year Schedule'!$L$39)</f>
        <v>#VALUE!</v>
      </c>
      <c r="AM510" s="0" t="e">
        <f aca="true">MAX(0,AL510*(1+(_xlfn.NORM.INV(RAND(),Inputs!$D$39,Inputs!$C$39)))-'Year Schedule'!$K$40+'Year Schedule'!$L$40)</f>
        <v>#VALUE!</v>
      </c>
      <c r="AN510" s="0" t="e">
        <f aca="true">MAX(0,AM510*(1+(_xlfn.NORM.INV(RAND(),Inputs!$D$39,Inputs!$C$39)))-'Year Schedule'!$K$41+'Year Schedule'!$L$41)</f>
        <v>#VALUE!</v>
      </c>
      <c r="AO510" s="0" t="e">
        <f aca="true">MAX(0,AN510*(1+(_xlfn.NORM.INV(RAND(),Inputs!$D$39,Inputs!$C$39)))-'Year Schedule'!$K$42+'Year Schedule'!$L$42)</f>
        <v>#VALUE!</v>
      </c>
      <c r="AP510" s="0" t="e">
        <f aca="true">MAX(0,AO510*(1+(_xlfn.NORM.INV(RAND(),Inputs!$D$39,Inputs!$C$39)))-'Year Schedule'!$K$43+'Year Schedule'!$L$43)</f>
        <v>#VALUE!</v>
      </c>
      <c r="AQ510" s="0" t="e">
        <f aca="true">MAX(0,AP510*(1+(_xlfn.NORM.INV(RAND(),Inputs!$D$39,Inputs!$C$39)))-'Year Schedule'!$K$44+'Year Schedule'!$L$44)</f>
        <v>#VALUE!</v>
      </c>
      <c r="AR510" s="0" t="e">
        <f aca="true">MAX(0,AQ510*(1+(_xlfn.NORM.INV(RAND(),Inputs!$D$39,Inputs!$C$39)))-'Year Schedule'!$K$45+'Year Schedule'!$L$45)</f>
        <v>#VALUE!</v>
      </c>
      <c r="AS510" s="0" t="e">
        <f aca="true">MAX(0,AR510*(1+(_xlfn.NORM.INV(RAND(),Inputs!$D$39,Inputs!$C$39)))-'Year Schedule'!$K$46+'Year Schedule'!$L$46)</f>
        <v>#VALUE!</v>
      </c>
      <c r="AT510" s="0" t="e">
        <f aca="true">MAX(0,AS510*(1+(_xlfn.NORM.INV(RAND(),Inputs!$D$39,Inputs!$C$39)))-'Year Schedule'!$K$47+'Year Schedule'!$L$47)</f>
        <v>#VALUE!</v>
      </c>
      <c r="AU510" s="0" t="e">
        <f aca="true">MAX(0,AT510*(1+(_xlfn.NORM.INV(RAND(),Inputs!$D$39,Inputs!$C$39)))-'Year Schedule'!$K$48+'Year Schedule'!$L$48)</f>
        <v>#VALUE!</v>
      </c>
      <c r="AV510" s="0" t="e">
        <f aca="true">MAX(0,AU510*(1+(_xlfn.NORM.INV(RAND(),Inputs!$D$39,Inputs!$C$39)))-'Year Schedule'!$K$49+'Year Schedule'!$L$49)</f>
        <v>#VALUE!</v>
      </c>
      <c r="AW510" s="0" t="e">
        <f aca="true">MAX(0,AV510*(1+(_xlfn.NORM.INV(RAND(),Inputs!$D$39,Inputs!$C$39)))-'Year Schedule'!$K$50+'Year Schedule'!$L$50)</f>
        <v>#VALUE!</v>
      </c>
      <c r="AX510" s="0" t="e">
        <f aca="true">MAX(0,AW510*(1+(_xlfn.NORM.INV(RAND(),Inputs!$D$39,Inputs!$C$39)))-'Year Schedule'!$K$51+'Year Schedule'!$L$51)</f>
        <v>#VALUE!</v>
      </c>
      <c r="AY510" s="0" t="e">
        <f aca="true">MAX(0,AX510*(1+(_xlfn.NORM.INV(RAND(),Inputs!$D$39,Inputs!$C$39)))-'Year Schedule'!$K$52+'Year Schedule'!$L$52)</f>
        <v>#VALUE!</v>
      </c>
      <c r="AZ510" s="0" t="e">
        <f aca="true">MAX(0,AY510*(1+(_xlfn.NORM.INV(RAND(),Inputs!$D$39,Inputs!$C$39)))-'Year Schedule'!$K$53+'Year Schedule'!$L$53)</f>
        <v>#VALUE!</v>
      </c>
      <c r="BA510" s="0" t="e">
        <f aca="false">INDEX(C510:AZ510,1,Inputs!$C$6)</f>
        <v>#VALUE!</v>
      </c>
      <c r="BB510" s="0" t="n">
        <f aca="false">IFERROR(EXP(SUMPRODUCT(LN((C510:INDEX(C510:AZ510,1,Inputs!$C$6)+$C$1004:INDEX($C$1004:$AZ$1004,1,Inputs!$C$6))/B510:INDEX(B510:AY510,1,Inputs!$C$6)))/Inputs!$C$6)-1,-1)</f>
        <v>-1</v>
      </c>
    </row>
    <row r="511" customFormat="false" ht="15" hidden="false" customHeight="true" outlineLevel="0" collapsed="false">
      <c r="A511" s="0" t="n">
        <v>509</v>
      </c>
      <c r="B511" s="177" t="n">
        <f aca="false">Inputs!$C$38</f>
        <v>0</v>
      </c>
      <c r="C511" s="0" t="e">
        <f aca="true">MAX(0,B511*(1+(_xlfn.NORM.INV(RAND(),Inputs!$D$39,Inputs!$C$39)))-'Year Schedule'!$K$4+'Year Schedule'!$L$4)</f>
        <v>#VALUE!</v>
      </c>
      <c r="D511" s="0" t="e">
        <f aca="true">MAX(0,C511*(1+(_xlfn.NORM.INV(RAND(),Inputs!$D$39,Inputs!$C$39)))-'Year Schedule'!$K$5+'Year Schedule'!$L$5)</f>
        <v>#VALUE!</v>
      </c>
      <c r="E511" s="0" t="e">
        <f aca="true">MAX(0,D511*(1+(_xlfn.NORM.INV(RAND(),Inputs!$D$39,Inputs!$C$39)))-'Year Schedule'!$K$6+'Year Schedule'!$L$6)</f>
        <v>#VALUE!</v>
      </c>
      <c r="F511" s="0" t="e">
        <f aca="true">MAX(0,E511*(1+(_xlfn.NORM.INV(RAND(),Inputs!$D$39,Inputs!$C$39)))-'Year Schedule'!$K$7+'Year Schedule'!$L$7)</f>
        <v>#VALUE!</v>
      </c>
      <c r="G511" s="0" t="e">
        <f aca="true">MAX(0,F511*(1+(_xlfn.NORM.INV(RAND(),Inputs!$D$39,Inputs!$C$39)))-'Year Schedule'!$K$8+'Year Schedule'!$L$8)</f>
        <v>#VALUE!</v>
      </c>
      <c r="H511" s="0" t="e">
        <f aca="true">MAX(0,G511*(1+(_xlfn.NORM.INV(RAND(),Inputs!$D$39,Inputs!$C$39)))-'Year Schedule'!$K$9+'Year Schedule'!$L$9)</f>
        <v>#VALUE!</v>
      </c>
      <c r="I511" s="0" t="e">
        <f aca="true">MAX(0,H511*(1+(_xlfn.NORM.INV(RAND(),Inputs!$D$39,Inputs!$C$39)))-'Year Schedule'!$K$10+'Year Schedule'!$L$10)</f>
        <v>#VALUE!</v>
      </c>
      <c r="J511" s="0" t="e">
        <f aca="true">MAX(0,I511*(1+(_xlfn.NORM.INV(RAND(),Inputs!$D$39,Inputs!$C$39)))-'Year Schedule'!$K$11+'Year Schedule'!$L$11)</f>
        <v>#VALUE!</v>
      </c>
      <c r="K511" s="0" t="e">
        <f aca="true">MAX(0,J511*(1+(_xlfn.NORM.INV(RAND(),Inputs!$D$39,Inputs!$C$39)))-'Year Schedule'!$K$12+'Year Schedule'!$L$12)</f>
        <v>#VALUE!</v>
      </c>
      <c r="L511" s="0" t="e">
        <f aca="true">MAX(0,K511*(1+(_xlfn.NORM.INV(RAND(),Inputs!$D$39,Inputs!$C$39)))-'Year Schedule'!$K$13+'Year Schedule'!$L$13)</f>
        <v>#VALUE!</v>
      </c>
      <c r="M511" s="0" t="e">
        <f aca="true">MAX(0,L511*(1+(_xlfn.NORM.INV(RAND(),Inputs!$D$39,Inputs!$C$39)))-'Year Schedule'!$K$14+'Year Schedule'!$L$14)</f>
        <v>#VALUE!</v>
      </c>
      <c r="N511" s="0" t="e">
        <f aca="true">MAX(0,M511*(1+(_xlfn.NORM.INV(RAND(),Inputs!$D$39,Inputs!$C$39)))-'Year Schedule'!$K$15+'Year Schedule'!$L$15)</f>
        <v>#VALUE!</v>
      </c>
      <c r="O511" s="0" t="e">
        <f aca="true">MAX(0,N511*(1+(_xlfn.NORM.INV(RAND(),Inputs!$D$39,Inputs!$C$39)))-'Year Schedule'!$K$16+'Year Schedule'!$L$16)</f>
        <v>#VALUE!</v>
      </c>
      <c r="P511" s="0" t="e">
        <f aca="true">MAX(0,O511*(1+(_xlfn.NORM.INV(RAND(),Inputs!$D$39,Inputs!$C$39)))-'Year Schedule'!$K$17+'Year Schedule'!$L$17)</f>
        <v>#VALUE!</v>
      </c>
      <c r="Q511" s="0" t="e">
        <f aca="true">MAX(0,P511*(1+(_xlfn.NORM.INV(RAND(),Inputs!$D$39,Inputs!$C$39)))-'Year Schedule'!$K$18+'Year Schedule'!$L$18)</f>
        <v>#VALUE!</v>
      </c>
      <c r="R511" s="0" t="e">
        <f aca="true">MAX(0,Q511*(1+(_xlfn.NORM.INV(RAND(),Inputs!$D$39,Inputs!$C$39)))-'Year Schedule'!$K$19+'Year Schedule'!$L$19)</f>
        <v>#VALUE!</v>
      </c>
      <c r="S511" s="0" t="e">
        <f aca="true">MAX(0,R511*(1+(_xlfn.NORM.INV(RAND(),Inputs!$D$39,Inputs!$C$39)))-'Year Schedule'!$K$20+'Year Schedule'!$L$20)</f>
        <v>#VALUE!</v>
      </c>
      <c r="T511" s="0" t="e">
        <f aca="true">MAX(0,S511*(1+(_xlfn.NORM.INV(RAND(),Inputs!$D$39,Inputs!$C$39)))-'Year Schedule'!$K$21+'Year Schedule'!$L$21)</f>
        <v>#VALUE!</v>
      </c>
      <c r="U511" s="0" t="e">
        <f aca="true">MAX(0,T511*(1+(_xlfn.NORM.INV(RAND(),Inputs!$D$39,Inputs!$C$39)))-'Year Schedule'!$K$22+'Year Schedule'!$L$22)</f>
        <v>#VALUE!</v>
      </c>
      <c r="V511" s="0" t="e">
        <f aca="true">MAX(0,U511*(1+(_xlfn.NORM.INV(RAND(),Inputs!$D$39,Inputs!$C$39)))-'Year Schedule'!$K$23+'Year Schedule'!$L$23)</f>
        <v>#VALUE!</v>
      </c>
      <c r="W511" s="0" t="e">
        <f aca="true">MAX(0,V511*(1+(_xlfn.NORM.INV(RAND(),Inputs!$D$39,Inputs!$C$39)))-'Year Schedule'!$K$24+'Year Schedule'!$L$24)</f>
        <v>#VALUE!</v>
      </c>
      <c r="X511" s="0" t="e">
        <f aca="true">MAX(0,W511*(1+(_xlfn.NORM.INV(RAND(),Inputs!$D$39,Inputs!$C$39)))-'Year Schedule'!$K$25+'Year Schedule'!$L$25)</f>
        <v>#VALUE!</v>
      </c>
      <c r="Y511" s="0" t="e">
        <f aca="true">MAX(0,X511*(1+(_xlfn.NORM.INV(RAND(),Inputs!$D$39,Inputs!$C$39)))-'Year Schedule'!$K$26+'Year Schedule'!$L$26)</f>
        <v>#VALUE!</v>
      </c>
      <c r="Z511" s="0" t="e">
        <f aca="true">MAX(0,Y511*(1+(_xlfn.NORM.INV(RAND(),Inputs!$D$39,Inputs!$C$39)))-'Year Schedule'!$K$27+'Year Schedule'!$L$27)</f>
        <v>#VALUE!</v>
      </c>
      <c r="AA511" s="0" t="e">
        <f aca="true">MAX(0,Z511*(1+(_xlfn.NORM.INV(RAND(),Inputs!$D$39,Inputs!$C$39)))-'Year Schedule'!$K$28+'Year Schedule'!$L$28)</f>
        <v>#VALUE!</v>
      </c>
      <c r="AB511" s="0" t="e">
        <f aca="true">MAX(0,AA511*(1+(_xlfn.NORM.INV(RAND(),Inputs!$D$39,Inputs!$C$39)))-'Year Schedule'!$K$29+'Year Schedule'!$L$29)</f>
        <v>#VALUE!</v>
      </c>
      <c r="AC511" s="0" t="e">
        <f aca="true">MAX(0,AB511*(1+(_xlfn.NORM.INV(RAND(),Inputs!$D$39,Inputs!$C$39)))-'Year Schedule'!$K$30+'Year Schedule'!$L$30)</f>
        <v>#VALUE!</v>
      </c>
      <c r="AD511" s="0" t="e">
        <f aca="true">MAX(0,AC511*(1+(_xlfn.NORM.INV(RAND(),Inputs!$D$39,Inputs!$C$39)))-'Year Schedule'!$K$31+'Year Schedule'!$L$31)</f>
        <v>#VALUE!</v>
      </c>
      <c r="AE511" s="0" t="e">
        <f aca="true">MAX(0,AD511*(1+(_xlfn.NORM.INV(RAND(),Inputs!$D$39,Inputs!$C$39)))-'Year Schedule'!$K$32+'Year Schedule'!$L$32)</f>
        <v>#VALUE!</v>
      </c>
      <c r="AF511" s="0" t="e">
        <f aca="true">MAX(0,AE511*(1+(_xlfn.NORM.INV(RAND(),Inputs!$D$39,Inputs!$C$39)))-'Year Schedule'!$K$33+'Year Schedule'!$L$33)</f>
        <v>#VALUE!</v>
      </c>
      <c r="AG511" s="0" t="e">
        <f aca="true">MAX(0,AF511*(1+(_xlfn.NORM.INV(RAND(),Inputs!$D$39,Inputs!$C$39)))-'Year Schedule'!$K$34+'Year Schedule'!$L$34)</f>
        <v>#VALUE!</v>
      </c>
      <c r="AH511" s="0" t="e">
        <f aca="true">MAX(0,AG511*(1+(_xlfn.NORM.INV(RAND(),Inputs!$D$39,Inputs!$C$39)))-'Year Schedule'!$K$35+'Year Schedule'!$L$35)</f>
        <v>#VALUE!</v>
      </c>
      <c r="AI511" s="0" t="e">
        <f aca="true">MAX(0,AH511*(1+(_xlfn.NORM.INV(RAND(),Inputs!$D$39,Inputs!$C$39)))-'Year Schedule'!$K$36+'Year Schedule'!$L$36)</f>
        <v>#VALUE!</v>
      </c>
      <c r="AJ511" s="0" t="e">
        <f aca="true">MAX(0,AI511*(1+(_xlfn.NORM.INV(RAND(),Inputs!$D$39,Inputs!$C$39)))-'Year Schedule'!$K$37+'Year Schedule'!$L$37)</f>
        <v>#VALUE!</v>
      </c>
      <c r="AK511" s="0" t="e">
        <f aca="true">MAX(0,AJ511*(1+(_xlfn.NORM.INV(RAND(),Inputs!$D$39,Inputs!$C$39)))-'Year Schedule'!$K$38+'Year Schedule'!$L$38)</f>
        <v>#VALUE!</v>
      </c>
      <c r="AL511" s="0" t="e">
        <f aca="true">MAX(0,AK511*(1+(_xlfn.NORM.INV(RAND(),Inputs!$D$39,Inputs!$C$39)))-'Year Schedule'!$K$39+'Year Schedule'!$L$39)</f>
        <v>#VALUE!</v>
      </c>
      <c r="AM511" s="0" t="e">
        <f aca="true">MAX(0,AL511*(1+(_xlfn.NORM.INV(RAND(),Inputs!$D$39,Inputs!$C$39)))-'Year Schedule'!$K$40+'Year Schedule'!$L$40)</f>
        <v>#VALUE!</v>
      </c>
      <c r="AN511" s="0" t="e">
        <f aca="true">MAX(0,AM511*(1+(_xlfn.NORM.INV(RAND(),Inputs!$D$39,Inputs!$C$39)))-'Year Schedule'!$K$41+'Year Schedule'!$L$41)</f>
        <v>#VALUE!</v>
      </c>
      <c r="AO511" s="0" t="e">
        <f aca="true">MAX(0,AN511*(1+(_xlfn.NORM.INV(RAND(),Inputs!$D$39,Inputs!$C$39)))-'Year Schedule'!$K$42+'Year Schedule'!$L$42)</f>
        <v>#VALUE!</v>
      </c>
      <c r="AP511" s="0" t="e">
        <f aca="true">MAX(0,AO511*(1+(_xlfn.NORM.INV(RAND(),Inputs!$D$39,Inputs!$C$39)))-'Year Schedule'!$K$43+'Year Schedule'!$L$43)</f>
        <v>#VALUE!</v>
      </c>
      <c r="AQ511" s="0" t="e">
        <f aca="true">MAX(0,AP511*(1+(_xlfn.NORM.INV(RAND(),Inputs!$D$39,Inputs!$C$39)))-'Year Schedule'!$K$44+'Year Schedule'!$L$44)</f>
        <v>#VALUE!</v>
      </c>
      <c r="AR511" s="0" t="e">
        <f aca="true">MAX(0,AQ511*(1+(_xlfn.NORM.INV(RAND(),Inputs!$D$39,Inputs!$C$39)))-'Year Schedule'!$K$45+'Year Schedule'!$L$45)</f>
        <v>#VALUE!</v>
      </c>
      <c r="AS511" s="0" t="e">
        <f aca="true">MAX(0,AR511*(1+(_xlfn.NORM.INV(RAND(),Inputs!$D$39,Inputs!$C$39)))-'Year Schedule'!$K$46+'Year Schedule'!$L$46)</f>
        <v>#VALUE!</v>
      </c>
      <c r="AT511" s="0" t="e">
        <f aca="true">MAX(0,AS511*(1+(_xlfn.NORM.INV(RAND(),Inputs!$D$39,Inputs!$C$39)))-'Year Schedule'!$K$47+'Year Schedule'!$L$47)</f>
        <v>#VALUE!</v>
      </c>
      <c r="AU511" s="0" t="e">
        <f aca="true">MAX(0,AT511*(1+(_xlfn.NORM.INV(RAND(),Inputs!$D$39,Inputs!$C$39)))-'Year Schedule'!$K$48+'Year Schedule'!$L$48)</f>
        <v>#VALUE!</v>
      </c>
      <c r="AV511" s="0" t="e">
        <f aca="true">MAX(0,AU511*(1+(_xlfn.NORM.INV(RAND(),Inputs!$D$39,Inputs!$C$39)))-'Year Schedule'!$K$49+'Year Schedule'!$L$49)</f>
        <v>#VALUE!</v>
      </c>
      <c r="AW511" s="0" t="e">
        <f aca="true">MAX(0,AV511*(1+(_xlfn.NORM.INV(RAND(),Inputs!$D$39,Inputs!$C$39)))-'Year Schedule'!$K$50+'Year Schedule'!$L$50)</f>
        <v>#VALUE!</v>
      </c>
      <c r="AX511" s="0" t="e">
        <f aca="true">MAX(0,AW511*(1+(_xlfn.NORM.INV(RAND(),Inputs!$D$39,Inputs!$C$39)))-'Year Schedule'!$K$51+'Year Schedule'!$L$51)</f>
        <v>#VALUE!</v>
      </c>
      <c r="AY511" s="0" t="e">
        <f aca="true">MAX(0,AX511*(1+(_xlfn.NORM.INV(RAND(),Inputs!$D$39,Inputs!$C$39)))-'Year Schedule'!$K$52+'Year Schedule'!$L$52)</f>
        <v>#VALUE!</v>
      </c>
      <c r="AZ511" s="0" t="e">
        <f aca="true">MAX(0,AY511*(1+(_xlfn.NORM.INV(RAND(),Inputs!$D$39,Inputs!$C$39)))-'Year Schedule'!$K$53+'Year Schedule'!$L$53)</f>
        <v>#VALUE!</v>
      </c>
      <c r="BA511" s="0" t="e">
        <f aca="false">INDEX(C511:AZ511,1,Inputs!$C$6)</f>
        <v>#VALUE!</v>
      </c>
      <c r="BB511" s="0" t="n">
        <f aca="false">IFERROR(EXP(SUMPRODUCT(LN((C511:INDEX(C511:AZ511,1,Inputs!$C$6)+$C$1004:INDEX($C$1004:$AZ$1004,1,Inputs!$C$6))/B511:INDEX(B511:AY511,1,Inputs!$C$6)))/Inputs!$C$6)-1,-1)</f>
        <v>-1</v>
      </c>
    </row>
    <row r="512" customFormat="false" ht="15" hidden="false" customHeight="true" outlineLevel="0" collapsed="false">
      <c r="A512" s="0" t="n">
        <v>510</v>
      </c>
      <c r="B512" s="177" t="n">
        <f aca="false">Inputs!$C$38</f>
        <v>0</v>
      </c>
      <c r="C512" s="0" t="e">
        <f aca="true">MAX(0,B512*(1+(_xlfn.NORM.INV(RAND(),Inputs!$D$39,Inputs!$C$39)))-'Year Schedule'!$K$4+'Year Schedule'!$L$4)</f>
        <v>#VALUE!</v>
      </c>
      <c r="D512" s="0" t="e">
        <f aca="true">MAX(0,C512*(1+(_xlfn.NORM.INV(RAND(),Inputs!$D$39,Inputs!$C$39)))-'Year Schedule'!$K$5+'Year Schedule'!$L$5)</f>
        <v>#VALUE!</v>
      </c>
      <c r="E512" s="0" t="e">
        <f aca="true">MAX(0,D512*(1+(_xlfn.NORM.INV(RAND(),Inputs!$D$39,Inputs!$C$39)))-'Year Schedule'!$K$6+'Year Schedule'!$L$6)</f>
        <v>#VALUE!</v>
      </c>
      <c r="F512" s="0" t="e">
        <f aca="true">MAX(0,E512*(1+(_xlfn.NORM.INV(RAND(),Inputs!$D$39,Inputs!$C$39)))-'Year Schedule'!$K$7+'Year Schedule'!$L$7)</f>
        <v>#VALUE!</v>
      </c>
      <c r="G512" s="0" t="e">
        <f aca="true">MAX(0,F512*(1+(_xlfn.NORM.INV(RAND(),Inputs!$D$39,Inputs!$C$39)))-'Year Schedule'!$K$8+'Year Schedule'!$L$8)</f>
        <v>#VALUE!</v>
      </c>
      <c r="H512" s="0" t="e">
        <f aca="true">MAX(0,G512*(1+(_xlfn.NORM.INV(RAND(),Inputs!$D$39,Inputs!$C$39)))-'Year Schedule'!$K$9+'Year Schedule'!$L$9)</f>
        <v>#VALUE!</v>
      </c>
      <c r="I512" s="0" t="e">
        <f aca="true">MAX(0,H512*(1+(_xlfn.NORM.INV(RAND(),Inputs!$D$39,Inputs!$C$39)))-'Year Schedule'!$K$10+'Year Schedule'!$L$10)</f>
        <v>#VALUE!</v>
      </c>
      <c r="J512" s="0" t="e">
        <f aca="true">MAX(0,I512*(1+(_xlfn.NORM.INV(RAND(),Inputs!$D$39,Inputs!$C$39)))-'Year Schedule'!$K$11+'Year Schedule'!$L$11)</f>
        <v>#VALUE!</v>
      </c>
      <c r="K512" s="0" t="e">
        <f aca="true">MAX(0,J512*(1+(_xlfn.NORM.INV(RAND(),Inputs!$D$39,Inputs!$C$39)))-'Year Schedule'!$K$12+'Year Schedule'!$L$12)</f>
        <v>#VALUE!</v>
      </c>
      <c r="L512" s="0" t="e">
        <f aca="true">MAX(0,K512*(1+(_xlfn.NORM.INV(RAND(),Inputs!$D$39,Inputs!$C$39)))-'Year Schedule'!$K$13+'Year Schedule'!$L$13)</f>
        <v>#VALUE!</v>
      </c>
      <c r="M512" s="0" t="e">
        <f aca="true">MAX(0,L512*(1+(_xlfn.NORM.INV(RAND(),Inputs!$D$39,Inputs!$C$39)))-'Year Schedule'!$K$14+'Year Schedule'!$L$14)</f>
        <v>#VALUE!</v>
      </c>
      <c r="N512" s="0" t="e">
        <f aca="true">MAX(0,M512*(1+(_xlfn.NORM.INV(RAND(),Inputs!$D$39,Inputs!$C$39)))-'Year Schedule'!$K$15+'Year Schedule'!$L$15)</f>
        <v>#VALUE!</v>
      </c>
      <c r="O512" s="0" t="e">
        <f aca="true">MAX(0,N512*(1+(_xlfn.NORM.INV(RAND(),Inputs!$D$39,Inputs!$C$39)))-'Year Schedule'!$K$16+'Year Schedule'!$L$16)</f>
        <v>#VALUE!</v>
      </c>
      <c r="P512" s="0" t="e">
        <f aca="true">MAX(0,O512*(1+(_xlfn.NORM.INV(RAND(),Inputs!$D$39,Inputs!$C$39)))-'Year Schedule'!$K$17+'Year Schedule'!$L$17)</f>
        <v>#VALUE!</v>
      </c>
      <c r="Q512" s="0" t="e">
        <f aca="true">MAX(0,P512*(1+(_xlfn.NORM.INV(RAND(),Inputs!$D$39,Inputs!$C$39)))-'Year Schedule'!$K$18+'Year Schedule'!$L$18)</f>
        <v>#VALUE!</v>
      </c>
      <c r="R512" s="0" t="e">
        <f aca="true">MAX(0,Q512*(1+(_xlfn.NORM.INV(RAND(),Inputs!$D$39,Inputs!$C$39)))-'Year Schedule'!$K$19+'Year Schedule'!$L$19)</f>
        <v>#VALUE!</v>
      </c>
      <c r="S512" s="0" t="e">
        <f aca="true">MAX(0,R512*(1+(_xlfn.NORM.INV(RAND(),Inputs!$D$39,Inputs!$C$39)))-'Year Schedule'!$K$20+'Year Schedule'!$L$20)</f>
        <v>#VALUE!</v>
      </c>
      <c r="T512" s="0" t="e">
        <f aca="true">MAX(0,S512*(1+(_xlfn.NORM.INV(RAND(),Inputs!$D$39,Inputs!$C$39)))-'Year Schedule'!$K$21+'Year Schedule'!$L$21)</f>
        <v>#VALUE!</v>
      </c>
      <c r="U512" s="0" t="e">
        <f aca="true">MAX(0,T512*(1+(_xlfn.NORM.INV(RAND(),Inputs!$D$39,Inputs!$C$39)))-'Year Schedule'!$K$22+'Year Schedule'!$L$22)</f>
        <v>#VALUE!</v>
      </c>
      <c r="V512" s="0" t="e">
        <f aca="true">MAX(0,U512*(1+(_xlfn.NORM.INV(RAND(),Inputs!$D$39,Inputs!$C$39)))-'Year Schedule'!$K$23+'Year Schedule'!$L$23)</f>
        <v>#VALUE!</v>
      </c>
      <c r="W512" s="0" t="e">
        <f aca="true">MAX(0,V512*(1+(_xlfn.NORM.INV(RAND(),Inputs!$D$39,Inputs!$C$39)))-'Year Schedule'!$K$24+'Year Schedule'!$L$24)</f>
        <v>#VALUE!</v>
      </c>
      <c r="X512" s="0" t="e">
        <f aca="true">MAX(0,W512*(1+(_xlfn.NORM.INV(RAND(),Inputs!$D$39,Inputs!$C$39)))-'Year Schedule'!$K$25+'Year Schedule'!$L$25)</f>
        <v>#VALUE!</v>
      </c>
      <c r="Y512" s="0" t="e">
        <f aca="true">MAX(0,X512*(1+(_xlfn.NORM.INV(RAND(),Inputs!$D$39,Inputs!$C$39)))-'Year Schedule'!$K$26+'Year Schedule'!$L$26)</f>
        <v>#VALUE!</v>
      </c>
      <c r="Z512" s="0" t="e">
        <f aca="true">MAX(0,Y512*(1+(_xlfn.NORM.INV(RAND(),Inputs!$D$39,Inputs!$C$39)))-'Year Schedule'!$K$27+'Year Schedule'!$L$27)</f>
        <v>#VALUE!</v>
      </c>
      <c r="AA512" s="0" t="e">
        <f aca="true">MAX(0,Z512*(1+(_xlfn.NORM.INV(RAND(),Inputs!$D$39,Inputs!$C$39)))-'Year Schedule'!$K$28+'Year Schedule'!$L$28)</f>
        <v>#VALUE!</v>
      </c>
      <c r="AB512" s="0" t="e">
        <f aca="true">MAX(0,AA512*(1+(_xlfn.NORM.INV(RAND(),Inputs!$D$39,Inputs!$C$39)))-'Year Schedule'!$K$29+'Year Schedule'!$L$29)</f>
        <v>#VALUE!</v>
      </c>
      <c r="AC512" s="0" t="e">
        <f aca="true">MAX(0,AB512*(1+(_xlfn.NORM.INV(RAND(),Inputs!$D$39,Inputs!$C$39)))-'Year Schedule'!$K$30+'Year Schedule'!$L$30)</f>
        <v>#VALUE!</v>
      </c>
      <c r="AD512" s="0" t="e">
        <f aca="true">MAX(0,AC512*(1+(_xlfn.NORM.INV(RAND(),Inputs!$D$39,Inputs!$C$39)))-'Year Schedule'!$K$31+'Year Schedule'!$L$31)</f>
        <v>#VALUE!</v>
      </c>
      <c r="AE512" s="0" t="e">
        <f aca="true">MAX(0,AD512*(1+(_xlfn.NORM.INV(RAND(),Inputs!$D$39,Inputs!$C$39)))-'Year Schedule'!$K$32+'Year Schedule'!$L$32)</f>
        <v>#VALUE!</v>
      </c>
      <c r="AF512" s="0" t="e">
        <f aca="true">MAX(0,AE512*(1+(_xlfn.NORM.INV(RAND(),Inputs!$D$39,Inputs!$C$39)))-'Year Schedule'!$K$33+'Year Schedule'!$L$33)</f>
        <v>#VALUE!</v>
      </c>
      <c r="AG512" s="0" t="e">
        <f aca="true">MAX(0,AF512*(1+(_xlfn.NORM.INV(RAND(),Inputs!$D$39,Inputs!$C$39)))-'Year Schedule'!$K$34+'Year Schedule'!$L$34)</f>
        <v>#VALUE!</v>
      </c>
      <c r="AH512" s="0" t="e">
        <f aca="true">MAX(0,AG512*(1+(_xlfn.NORM.INV(RAND(),Inputs!$D$39,Inputs!$C$39)))-'Year Schedule'!$K$35+'Year Schedule'!$L$35)</f>
        <v>#VALUE!</v>
      </c>
      <c r="AI512" s="0" t="e">
        <f aca="true">MAX(0,AH512*(1+(_xlfn.NORM.INV(RAND(),Inputs!$D$39,Inputs!$C$39)))-'Year Schedule'!$K$36+'Year Schedule'!$L$36)</f>
        <v>#VALUE!</v>
      </c>
      <c r="AJ512" s="0" t="e">
        <f aca="true">MAX(0,AI512*(1+(_xlfn.NORM.INV(RAND(),Inputs!$D$39,Inputs!$C$39)))-'Year Schedule'!$K$37+'Year Schedule'!$L$37)</f>
        <v>#VALUE!</v>
      </c>
      <c r="AK512" s="0" t="e">
        <f aca="true">MAX(0,AJ512*(1+(_xlfn.NORM.INV(RAND(),Inputs!$D$39,Inputs!$C$39)))-'Year Schedule'!$K$38+'Year Schedule'!$L$38)</f>
        <v>#VALUE!</v>
      </c>
      <c r="AL512" s="0" t="e">
        <f aca="true">MAX(0,AK512*(1+(_xlfn.NORM.INV(RAND(),Inputs!$D$39,Inputs!$C$39)))-'Year Schedule'!$K$39+'Year Schedule'!$L$39)</f>
        <v>#VALUE!</v>
      </c>
      <c r="AM512" s="0" t="e">
        <f aca="true">MAX(0,AL512*(1+(_xlfn.NORM.INV(RAND(),Inputs!$D$39,Inputs!$C$39)))-'Year Schedule'!$K$40+'Year Schedule'!$L$40)</f>
        <v>#VALUE!</v>
      </c>
      <c r="AN512" s="0" t="e">
        <f aca="true">MAX(0,AM512*(1+(_xlfn.NORM.INV(RAND(),Inputs!$D$39,Inputs!$C$39)))-'Year Schedule'!$K$41+'Year Schedule'!$L$41)</f>
        <v>#VALUE!</v>
      </c>
      <c r="AO512" s="0" t="e">
        <f aca="true">MAX(0,AN512*(1+(_xlfn.NORM.INV(RAND(),Inputs!$D$39,Inputs!$C$39)))-'Year Schedule'!$K$42+'Year Schedule'!$L$42)</f>
        <v>#VALUE!</v>
      </c>
      <c r="AP512" s="0" t="e">
        <f aca="true">MAX(0,AO512*(1+(_xlfn.NORM.INV(RAND(),Inputs!$D$39,Inputs!$C$39)))-'Year Schedule'!$K$43+'Year Schedule'!$L$43)</f>
        <v>#VALUE!</v>
      </c>
      <c r="AQ512" s="0" t="e">
        <f aca="true">MAX(0,AP512*(1+(_xlfn.NORM.INV(RAND(),Inputs!$D$39,Inputs!$C$39)))-'Year Schedule'!$K$44+'Year Schedule'!$L$44)</f>
        <v>#VALUE!</v>
      </c>
      <c r="AR512" s="0" t="e">
        <f aca="true">MAX(0,AQ512*(1+(_xlfn.NORM.INV(RAND(),Inputs!$D$39,Inputs!$C$39)))-'Year Schedule'!$K$45+'Year Schedule'!$L$45)</f>
        <v>#VALUE!</v>
      </c>
      <c r="AS512" s="0" t="e">
        <f aca="true">MAX(0,AR512*(1+(_xlfn.NORM.INV(RAND(),Inputs!$D$39,Inputs!$C$39)))-'Year Schedule'!$K$46+'Year Schedule'!$L$46)</f>
        <v>#VALUE!</v>
      </c>
      <c r="AT512" s="0" t="e">
        <f aca="true">MAX(0,AS512*(1+(_xlfn.NORM.INV(RAND(),Inputs!$D$39,Inputs!$C$39)))-'Year Schedule'!$K$47+'Year Schedule'!$L$47)</f>
        <v>#VALUE!</v>
      </c>
      <c r="AU512" s="0" t="e">
        <f aca="true">MAX(0,AT512*(1+(_xlfn.NORM.INV(RAND(),Inputs!$D$39,Inputs!$C$39)))-'Year Schedule'!$K$48+'Year Schedule'!$L$48)</f>
        <v>#VALUE!</v>
      </c>
      <c r="AV512" s="0" t="e">
        <f aca="true">MAX(0,AU512*(1+(_xlfn.NORM.INV(RAND(),Inputs!$D$39,Inputs!$C$39)))-'Year Schedule'!$K$49+'Year Schedule'!$L$49)</f>
        <v>#VALUE!</v>
      </c>
      <c r="AW512" s="0" t="e">
        <f aca="true">MAX(0,AV512*(1+(_xlfn.NORM.INV(RAND(),Inputs!$D$39,Inputs!$C$39)))-'Year Schedule'!$K$50+'Year Schedule'!$L$50)</f>
        <v>#VALUE!</v>
      </c>
      <c r="AX512" s="0" t="e">
        <f aca="true">MAX(0,AW512*(1+(_xlfn.NORM.INV(RAND(),Inputs!$D$39,Inputs!$C$39)))-'Year Schedule'!$K$51+'Year Schedule'!$L$51)</f>
        <v>#VALUE!</v>
      </c>
      <c r="AY512" s="0" t="e">
        <f aca="true">MAX(0,AX512*(1+(_xlfn.NORM.INV(RAND(),Inputs!$D$39,Inputs!$C$39)))-'Year Schedule'!$K$52+'Year Schedule'!$L$52)</f>
        <v>#VALUE!</v>
      </c>
      <c r="AZ512" s="0" t="e">
        <f aca="true">MAX(0,AY512*(1+(_xlfn.NORM.INV(RAND(),Inputs!$D$39,Inputs!$C$39)))-'Year Schedule'!$K$53+'Year Schedule'!$L$53)</f>
        <v>#VALUE!</v>
      </c>
      <c r="BA512" s="0" t="e">
        <f aca="false">INDEX(C512:AZ512,1,Inputs!$C$6)</f>
        <v>#VALUE!</v>
      </c>
      <c r="BB512" s="0" t="n">
        <f aca="false">IFERROR(EXP(SUMPRODUCT(LN((C512:INDEX(C512:AZ512,1,Inputs!$C$6)+$C$1004:INDEX($C$1004:$AZ$1004,1,Inputs!$C$6))/B512:INDEX(B512:AY512,1,Inputs!$C$6)))/Inputs!$C$6)-1,-1)</f>
        <v>-1</v>
      </c>
    </row>
    <row r="513" customFormat="false" ht="15" hidden="false" customHeight="true" outlineLevel="0" collapsed="false">
      <c r="A513" s="0" t="n">
        <v>511</v>
      </c>
      <c r="B513" s="177" t="n">
        <f aca="false">Inputs!$C$38</f>
        <v>0</v>
      </c>
      <c r="C513" s="0" t="e">
        <f aca="true">MAX(0,B513*(1+(_xlfn.NORM.INV(RAND(),Inputs!$D$39,Inputs!$C$39)))-'Year Schedule'!$K$4+'Year Schedule'!$L$4)</f>
        <v>#VALUE!</v>
      </c>
      <c r="D513" s="0" t="e">
        <f aca="true">MAX(0,C513*(1+(_xlfn.NORM.INV(RAND(),Inputs!$D$39,Inputs!$C$39)))-'Year Schedule'!$K$5+'Year Schedule'!$L$5)</f>
        <v>#VALUE!</v>
      </c>
      <c r="E513" s="0" t="e">
        <f aca="true">MAX(0,D513*(1+(_xlfn.NORM.INV(RAND(),Inputs!$D$39,Inputs!$C$39)))-'Year Schedule'!$K$6+'Year Schedule'!$L$6)</f>
        <v>#VALUE!</v>
      </c>
      <c r="F513" s="0" t="e">
        <f aca="true">MAX(0,E513*(1+(_xlfn.NORM.INV(RAND(),Inputs!$D$39,Inputs!$C$39)))-'Year Schedule'!$K$7+'Year Schedule'!$L$7)</f>
        <v>#VALUE!</v>
      </c>
      <c r="G513" s="0" t="e">
        <f aca="true">MAX(0,F513*(1+(_xlfn.NORM.INV(RAND(),Inputs!$D$39,Inputs!$C$39)))-'Year Schedule'!$K$8+'Year Schedule'!$L$8)</f>
        <v>#VALUE!</v>
      </c>
      <c r="H513" s="0" t="e">
        <f aca="true">MAX(0,G513*(1+(_xlfn.NORM.INV(RAND(),Inputs!$D$39,Inputs!$C$39)))-'Year Schedule'!$K$9+'Year Schedule'!$L$9)</f>
        <v>#VALUE!</v>
      </c>
      <c r="I513" s="0" t="e">
        <f aca="true">MAX(0,H513*(1+(_xlfn.NORM.INV(RAND(),Inputs!$D$39,Inputs!$C$39)))-'Year Schedule'!$K$10+'Year Schedule'!$L$10)</f>
        <v>#VALUE!</v>
      </c>
      <c r="J513" s="0" t="e">
        <f aca="true">MAX(0,I513*(1+(_xlfn.NORM.INV(RAND(),Inputs!$D$39,Inputs!$C$39)))-'Year Schedule'!$K$11+'Year Schedule'!$L$11)</f>
        <v>#VALUE!</v>
      </c>
      <c r="K513" s="0" t="e">
        <f aca="true">MAX(0,J513*(1+(_xlfn.NORM.INV(RAND(),Inputs!$D$39,Inputs!$C$39)))-'Year Schedule'!$K$12+'Year Schedule'!$L$12)</f>
        <v>#VALUE!</v>
      </c>
      <c r="L513" s="0" t="e">
        <f aca="true">MAX(0,K513*(1+(_xlfn.NORM.INV(RAND(),Inputs!$D$39,Inputs!$C$39)))-'Year Schedule'!$K$13+'Year Schedule'!$L$13)</f>
        <v>#VALUE!</v>
      </c>
      <c r="M513" s="0" t="e">
        <f aca="true">MAX(0,L513*(1+(_xlfn.NORM.INV(RAND(),Inputs!$D$39,Inputs!$C$39)))-'Year Schedule'!$K$14+'Year Schedule'!$L$14)</f>
        <v>#VALUE!</v>
      </c>
      <c r="N513" s="0" t="e">
        <f aca="true">MAX(0,M513*(1+(_xlfn.NORM.INV(RAND(),Inputs!$D$39,Inputs!$C$39)))-'Year Schedule'!$K$15+'Year Schedule'!$L$15)</f>
        <v>#VALUE!</v>
      </c>
      <c r="O513" s="0" t="e">
        <f aca="true">MAX(0,N513*(1+(_xlfn.NORM.INV(RAND(),Inputs!$D$39,Inputs!$C$39)))-'Year Schedule'!$K$16+'Year Schedule'!$L$16)</f>
        <v>#VALUE!</v>
      </c>
      <c r="P513" s="0" t="e">
        <f aca="true">MAX(0,O513*(1+(_xlfn.NORM.INV(RAND(),Inputs!$D$39,Inputs!$C$39)))-'Year Schedule'!$K$17+'Year Schedule'!$L$17)</f>
        <v>#VALUE!</v>
      </c>
      <c r="Q513" s="0" t="e">
        <f aca="true">MAX(0,P513*(1+(_xlfn.NORM.INV(RAND(),Inputs!$D$39,Inputs!$C$39)))-'Year Schedule'!$K$18+'Year Schedule'!$L$18)</f>
        <v>#VALUE!</v>
      </c>
      <c r="R513" s="0" t="e">
        <f aca="true">MAX(0,Q513*(1+(_xlfn.NORM.INV(RAND(),Inputs!$D$39,Inputs!$C$39)))-'Year Schedule'!$K$19+'Year Schedule'!$L$19)</f>
        <v>#VALUE!</v>
      </c>
      <c r="S513" s="0" t="e">
        <f aca="true">MAX(0,R513*(1+(_xlfn.NORM.INV(RAND(),Inputs!$D$39,Inputs!$C$39)))-'Year Schedule'!$K$20+'Year Schedule'!$L$20)</f>
        <v>#VALUE!</v>
      </c>
      <c r="T513" s="0" t="e">
        <f aca="true">MAX(0,S513*(1+(_xlfn.NORM.INV(RAND(),Inputs!$D$39,Inputs!$C$39)))-'Year Schedule'!$K$21+'Year Schedule'!$L$21)</f>
        <v>#VALUE!</v>
      </c>
      <c r="U513" s="0" t="e">
        <f aca="true">MAX(0,T513*(1+(_xlfn.NORM.INV(RAND(),Inputs!$D$39,Inputs!$C$39)))-'Year Schedule'!$K$22+'Year Schedule'!$L$22)</f>
        <v>#VALUE!</v>
      </c>
      <c r="V513" s="0" t="e">
        <f aca="true">MAX(0,U513*(1+(_xlfn.NORM.INV(RAND(),Inputs!$D$39,Inputs!$C$39)))-'Year Schedule'!$K$23+'Year Schedule'!$L$23)</f>
        <v>#VALUE!</v>
      </c>
      <c r="W513" s="0" t="e">
        <f aca="true">MAX(0,V513*(1+(_xlfn.NORM.INV(RAND(),Inputs!$D$39,Inputs!$C$39)))-'Year Schedule'!$K$24+'Year Schedule'!$L$24)</f>
        <v>#VALUE!</v>
      </c>
      <c r="X513" s="0" t="e">
        <f aca="true">MAX(0,W513*(1+(_xlfn.NORM.INV(RAND(),Inputs!$D$39,Inputs!$C$39)))-'Year Schedule'!$K$25+'Year Schedule'!$L$25)</f>
        <v>#VALUE!</v>
      </c>
      <c r="Y513" s="0" t="e">
        <f aca="true">MAX(0,X513*(1+(_xlfn.NORM.INV(RAND(),Inputs!$D$39,Inputs!$C$39)))-'Year Schedule'!$K$26+'Year Schedule'!$L$26)</f>
        <v>#VALUE!</v>
      </c>
      <c r="Z513" s="0" t="e">
        <f aca="true">MAX(0,Y513*(1+(_xlfn.NORM.INV(RAND(),Inputs!$D$39,Inputs!$C$39)))-'Year Schedule'!$K$27+'Year Schedule'!$L$27)</f>
        <v>#VALUE!</v>
      </c>
      <c r="AA513" s="0" t="e">
        <f aca="true">MAX(0,Z513*(1+(_xlfn.NORM.INV(RAND(),Inputs!$D$39,Inputs!$C$39)))-'Year Schedule'!$K$28+'Year Schedule'!$L$28)</f>
        <v>#VALUE!</v>
      </c>
      <c r="AB513" s="0" t="e">
        <f aca="true">MAX(0,AA513*(1+(_xlfn.NORM.INV(RAND(),Inputs!$D$39,Inputs!$C$39)))-'Year Schedule'!$K$29+'Year Schedule'!$L$29)</f>
        <v>#VALUE!</v>
      </c>
      <c r="AC513" s="0" t="e">
        <f aca="true">MAX(0,AB513*(1+(_xlfn.NORM.INV(RAND(),Inputs!$D$39,Inputs!$C$39)))-'Year Schedule'!$K$30+'Year Schedule'!$L$30)</f>
        <v>#VALUE!</v>
      </c>
      <c r="AD513" s="0" t="e">
        <f aca="true">MAX(0,AC513*(1+(_xlfn.NORM.INV(RAND(),Inputs!$D$39,Inputs!$C$39)))-'Year Schedule'!$K$31+'Year Schedule'!$L$31)</f>
        <v>#VALUE!</v>
      </c>
      <c r="AE513" s="0" t="e">
        <f aca="true">MAX(0,AD513*(1+(_xlfn.NORM.INV(RAND(),Inputs!$D$39,Inputs!$C$39)))-'Year Schedule'!$K$32+'Year Schedule'!$L$32)</f>
        <v>#VALUE!</v>
      </c>
      <c r="AF513" s="0" t="e">
        <f aca="true">MAX(0,AE513*(1+(_xlfn.NORM.INV(RAND(),Inputs!$D$39,Inputs!$C$39)))-'Year Schedule'!$K$33+'Year Schedule'!$L$33)</f>
        <v>#VALUE!</v>
      </c>
      <c r="AG513" s="0" t="e">
        <f aca="true">MAX(0,AF513*(1+(_xlfn.NORM.INV(RAND(),Inputs!$D$39,Inputs!$C$39)))-'Year Schedule'!$K$34+'Year Schedule'!$L$34)</f>
        <v>#VALUE!</v>
      </c>
      <c r="AH513" s="0" t="e">
        <f aca="true">MAX(0,AG513*(1+(_xlfn.NORM.INV(RAND(),Inputs!$D$39,Inputs!$C$39)))-'Year Schedule'!$K$35+'Year Schedule'!$L$35)</f>
        <v>#VALUE!</v>
      </c>
      <c r="AI513" s="0" t="e">
        <f aca="true">MAX(0,AH513*(1+(_xlfn.NORM.INV(RAND(),Inputs!$D$39,Inputs!$C$39)))-'Year Schedule'!$K$36+'Year Schedule'!$L$36)</f>
        <v>#VALUE!</v>
      </c>
      <c r="AJ513" s="0" t="e">
        <f aca="true">MAX(0,AI513*(1+(_xlfn.NORM.INV(RAND(),Inputs!$D$39,Inputs!$C$39)))-'Year Schedule'!$K$37+'Year Schedule'!$L$37)</f>
        <v>#VALUE!</v>
      </c>
      <c r="AK513" s="0" t="e">
        <f aca="true">MAX(0,AJ513*(1+(_xlfn.NORM.INV(RAND(),Inputs!$D$39,Inputs!$C$39)))-'Year Schedule'!$K$38+'Year Schedule'!$L$38)</f>
        <v>#VALUE!</v>
      </c>
      <c r="AL513" s="0" t="e">
        <f aca="true">MAX(0,AK513*(1+(_xlfn.NORM.INV(RAND(),Inputs!$D$39,Inputs!$C$39)))-'Year Schedule'!$K$39+'Year Schedule'!$L$39)</f>
        <v>#VALUE!</v>
      </c>
      <c r="AM513" s="0" t="e">
        <f aca="true">MAX(0,AL513*(1+(_xlfn.NORM.INV(RAND(),Inputs!$D$39,Inputs!$C$39)))-'Year Schedule'!$K$40+'Year Schedule'!$L$40)</f>
        <v>#VALUE!</v>
      </c>
      <c r="AN513" s="0" t="e">
        <f aca="true">MAX(0,AM513*(1+(_xlfn.NORM.INV(RAND(),Inputs!$D$39,Inputs!$C$39)))-'Year Schedule'!$K$41+'Year Schedule'!$L$41)</f>
        <v>#VALUE!</v>
      </c>
      <c r="AO513" s="0" t="e">
        <f aca="true">MAX(0,AN513*(1+(_xlfn.NORM.INV(RAND(),Inputs!$D$39,Inputs!$C$39)))-'Year Schedule'!$K$42+'Year Schedule'!$L$42)</f>
        <v>#VALUE!</v>
      </c>
      <c r="AP513" s="0" t="e">
        <f aca="true">MAX(0,AO513*(1+(_xlfn.NORM.INV(RAND(),Inputs!$D$39,Inputs!$C$39)))-'Year Schedule'!$K$43+'Year Schedule'!$L$43)</f>
        <v>#VALUE!</v>
      </c>
      <c r="AQ513" s="0" t="e">
        <f aca="true">MAX(0,AP513*(1+(_xlfn.NORM.INV(RAND(),Inputs!$D$39,Inputs!$C$39)))-'Year Schedule'!$K$44+'Year Schedule'!$L$44)</f>
        <v>#VALUE!</v>
      </c>
      <c r="AR513" s="0" t="e">
        <f aca="true">MAX(0,AQ513*(1+(_xlfn.NORM.INV(RAND(),Inputs!$D$39,Inputs!$C$39)))-'Year Schedule'!$K$45+'Year Schedule'!$L$45)</f>
        <v>#VALUE!</v>
      </c>
      <c r="AS513" s="0" t="e">
        <f aca="true">MAX(0,AR513*(1+(_xlfn.NORM.INV(RAND(),Inputs!$D$39,Inputs!$C$39)))-'Year Schedule'!$K$46+'Year Schedule'!$L$46)</f>
        <v>#VALUE!</v>
      </c>
      <c r="AT513" s="0" t="e">
        <f aca="true">MAX(0,AS513*(1+(_xlfn.NORM.INV(RAND(),Inputs!$D$39,Inputs!$C$39)))-'Year Schedule'!$K$47+'Year Schedule'!$L$47)</f>
        <v>#VALUE!</v>
      </c>
      <c r="AU513" s="0" t="e">
        <f aca="true">MAX(0,AT513*(1+(_xlfn.NORM.INV(RAND(),Inputs!$D$39,Inputs!$C$39)))-'Year Schedule'!$K$48+'Year Schedule'!$L$48)</f>
        <v>#VALUE!</v>
      </c>
      <c r="AV513" s="0" t="e">
        <f aca="true">MAX(0,AU513*(1+(_xlfn.NORM.INV(RAND(),Inputs!$D$39,Inputs!$C$39)))-'Year Schedule'!$K$49+'Year Schedule'!$L$49)</f>
        <v>#VALUE!</v>
      </c>
      <c r="AW513" s="0" t="e">
        <f aca="true">MAX(0,AV513*(1+(_xlfn.NORM.INV(RAND(),Inputs!$D$39,Inputs!$C$39)))-'Year Schedule'!$K$50+'Year Schedule'!$L$50)</f>
        <v>#VALUE!</v>
      </c>
      <c r="AX513" s="0" t="e">
        <f aca="true">MAX(0,AW513*(1+(_xlfn.NORM.INV(RAND(),Inputs!$D$39,Inputs!$C$39)))-'Year Schedule'!$K$51+'Year Schedule'!$L$51)</f>
        <v>#VALUE!</v>
      </c>
      <c r="AY513" s="0" t="e">
        <f aca="true">MAX(0,AX513*(1+(_xlfn.NORM.INV(RAND(),Inputs!$D$39,Inputs!$C$39)))-'Year Schedule'!$K$52+'Year Schedule'!$L$52)</f>
        <v>#VALUE!</v>
      </c>
      <c r="AZ513" s="0" t="e">
        <f aca="true">MAX(0,AY513*(1+(_xlfn.NORM.INV(RAND(),Inputs!$D$39,Inputs!$C$39)))-'Year Schedule'!$K$53+'Year Schedule'!$L$53)</f>
        <v>#VALUE!</v>
      </c>
      <c r="BA513" s="0" t="e">
        <f aca="false">INDEX(C513:AZ513,1,Inputs!$C$6)</f>
        <v>#VALUE!</v>
      </c>
      <c r="BB513" s="0" t="n">
        <f aca="false">IFERROR(EXP(SUMPRODUCT(LN((C513:INDEX(C513:AZ513,1,Inputs!$C$6)+$C$1004:INDEX($C$1004:$AZ$1004,1,Inputs!$C$6))/B513:INDEX(B513:AY513,1,Inputs!$C$6)))/Inputs!$C$6)-1,-1)</f>
        <v>-1</v>
      </c>
    </row>
    <row r="514" customFormat="false" ht="15" hidden="false" customHeight="true" outlineLevel="0" collapsed="false">
      <c r="A514" s="0" t="n">
        <v>512</v>
      </c>
      <c r="B514" s="177" t="n">
        <f aca="false">Inputs!$C$38</f>
        <v>0</v>
      </c>
      <c r="C514" s="0" t="e">
        <f aca="true">MAX(0,B514*(1+(_xlfn.NORM.INV(RAND(),Inputs!$D$39,Inputs!$C$39)))-'Year Schedule'!$K$4+'Year Schedule'!$L$4)</f>
        <v>#VALUE!</v>
      </c>
      <c r="D514" s="0" t="e">
        <f aca="true">MAX(0,C514*(1+(_xlfn.NORM.INV(RAND(),Inputs!$D$39,Inputs!$C$39)))-'Year Schedule'!$K$5+'Year Schedule'!$L$5)</f>
        <v>#VALUE!</v>
      </c>
      <c r="E514" s="0" t="e">
        <f aca="true">MAX(0,D514*(1+(_xlfn.NORM.INV(RAND(),Inputs!$D$39,Inputs!$C$39)))-'Year Schedule'!$K$6+'Year Schedule'!$L$6)</f>
        <v>#VALUE!</v>
      </c>
      <c r="F514" s="0" t="e">
        <f aca="true">MAX(0,E514*(1+(_xlfn.NORM.INV(RAND(),Inputs!$D$39,Inputs!$C$39)))-'Year Schedule'!$K$7+'Year Schedule'!$L$7)</f>
        <v>#VALUE!</v>
      </c>
      <c r="G514" s="0" t="e">
        <f aca="true">MAX(0,F514*(1+(_xlfn.NORM.INV(RAND(),Inputs!$D$39,Inputs!$C$39)))-'Year Schedule'!$K$8+'Year Schedule'!$L$8)</f>
        <v>#VALUE!</v>
      </c>
      <c r="H514" s="0" t="e">
        <f aca="true">MAX(0,G514*(1+(_xlfn.NORM.INV(RAND(),Inputs!$D$39,Inputs!$C$39)))-'Year Schedule'!$K$9+'Year Schedule'!$L$9)</f>
        <v>#VALUE!</v>
      </c>
      <c r="I514" s="0" t="e">
        <f aca="true">MAX(0,H514*(1+(_xlfn.NORM.INV(RAND(),Inputs!$D$39,Inputs!$C$39)))-'Year Schedule'!$K$10+'Year Schedule'!$L$10)</f>
        <v>#VALUE!</v>
      </c>
      <c r="J514" s="0" t="e">
        <f aca="true">MAX(0,I514*(1+(_xlfn.NORM.INV(RAND(),Inputs!$D$39,Inputs!$C$39)))-'Year Schedule'!$K$11+'Year Schedule'!$L$11)</f>
        <v>#VALUE!</v>
      </c>
      <c r="K514" s="0" t="e">
        <f aca="true">MAX(0,J514*(1+(_xlfn.NORM.INV(RAND(),Inputs!$D$39,Inputs!$C$39)))-'Year Schedule'!$K$12+'Year Schedule'!$L$12)</f>
        <v>#VALUE!</v>
      </c>
      <c r="L514" s="0" t="e">
        <f aca="true">MAX(0,K514*(1+(_xlfn.NORM.INV(RAND(),Inputs!$D$39,Inputs!$C$39)))-'Year Schedule'!$K$13+'Year Schedule'!$L$13)</f>
        <v>#VALUE!</v>
      </c>
      <c r="M514" s="0" t="e">
        <f aca="true">MAX(0,L514*(1+(_xlfn.NORM.INV(RAND(),Inputs!$D$39,Inputs!$C$39)))-'Year Schedule'!$K$14+'Year Schedule'!$L$14)</f>
        <v>#VALUE!</v>
      </c>
      <c r="N514" s="0" t="e">
        <f aca="true">MAX(0,M514*(1+(_xlfn.NORM.INV(RAND(),Inputs!$D$39,Inputs!$C$39)))-'Year Schedule'!$K$15+'Year Schedule'!$L$15)</f>
        <v>#VALUE!</v>
      </c>
      <c r="O514" s="0" t="e">
        <f aca="true">MAX(0,N514*(1+(_xlfn.NORM.INV(RAND(),Inputs!$D$39,Inputs!$C$39)))-'Year Schedule'!$K$16+'Year Schedule'!$L$16)</f>
        <v>#VALUE!</v>
      </c>
      <c r="P514" s="0" t="e">
        <f aca="true">MAX(0,O514*(1+(_xlfn.NORM.INV(RAND(),Inputs!$D$39,Inputs!$C$39)))-'Year Schedule'!$K$17+'Year Schedule'!$L$17)</f>
        <v>#VALUE!</v>
      </c>
      <c r="Q514" s="0" t="e">
        <f aca="true">MAX(0,P514*(1+(_xlfn.NORM.INV(RAND(),Inputs!$D$39,Inputs!$C$39)))-'Year Schedule'!$K$18+'Year Schedule'!$L$18)</f>
        <v>#VALUE!</v>
      </c>
      <c r="R514" s="0" t="e">
        <f aca="true">MAX(0,Q514*(1+(_xlfn.NORM.INV(RAND(),Inputs!$D$39,Inputs!$C$39)))-'Year Schedule'!$K$19+'Year Schedule'!$L$19)</f>
        <v>#VALUE!</v>
      </c>
      <c r="S514" s="0" t="e">
        <f aca="true">MAX(0,R514*(1+(_xlfn.NORM.INV(RAND(),Inputs!$D$39,Inputs!$C$39)))-'Year Schedule'!$K$20+'Year Schedule'!$L$20)</f>
        <v>#VALUE!</v>
      </c>
      <c r="T514" s="0" t="e">
        <f aca="true">MAX(0,S514*(1+(_xlfn.NORM.INV(RAND(),Inputs!$D$39,Inputs!$C$39)))-'Year Schedule'!$K$21+'Year Schedule'!$L$21)</f>
        <v>#VALUE!</v>
      </c>
      <c r="U514" s="0" t="e">
        <f aca="true">MAX(0,T514*(1+(_xlfn.NORM.INV(RAND(),Inputs!$D$39,Inputs!$C$39)))-'Year Schedule'!$K$22+'Year Schedule'!$L$22)</f>
        <v>#VALUE!</v>
      </c>
      <c r="V514" s="0" t="e">
        <f aca="true">MAX(0,U514*(1+(_xlfn.NORM.INV(RAND(),Inputs!$D$39,Inputs!$C$39)))-'Year Schedule'!$K$23+'Year Schedule'!$L$23)</f>
        <v>#VALUE!</v>
      </c>
      <c r="W514" s="0" t="e">
        <f aca="true">MAX(0,V514*(1+(_xlfn.NORM.INV(RAND(),Inputs!$D$39,Inputs!$C$39)))-'Year Schedule'!$K$24+'Year Schedule'!$L$24)</f>
        <v>#VALUE!</v>
      </c>
      <c r="X514" s="0" t="e">
        <f aca="true">MAX(0,W514*(1+(_xlfn.NORM.INV(RAND(),Inputs!$D$39,Inputs!$C$39)))-'Year Schedule'!$K$25+'Year Schedule'!$L$25)</f>
        <v>#VALUE!</v>
      </c>
      <c r="Y514" s="0" t="e">
        <f aca="true">MAX(0,X514*(1+(_xlfn.NORM.INV(RAND(),Inputs!$D$39,Inputs!$C$39)))-'Year Schedule'!$K$26+'Year Schedule'!$L$26)</f>
        <v>#VALUE!</v>
      </c>
      <c r="Z514" s="0" t="e">
        <f aca="true">MAX(0,Y514*(1+(_xlfn.NORM.INV(RAND(),Inputs!$D$39,Inputs!$C$39)))-'Year Schedule'!$K$27+'Year Schedule'!$L$27)</f>
        <v>#VALUE!</v>
      </c>
      <c r="AA514" s="0" t="e">
        <f aca="true">MAX(0,Z514*(1+(_xlfn.NORM.INV(RAND(),Inputs!$D$39,Inputs!$C$39)))-'Year Schedule'!$K$28+'Year Schedule'!$L$28)</f>
        <v>#VALUE!</v>
      </c>
      <c r="AB514" s="0" t="e">
        <f aca="true">MAX(0,AA514*(1+(_xlfn.NORM.INV(RAND(),Inputs!$D$39,Inputs!$C$39)))-'Year Schedule'!$K$29+'Year Schedule'!$L$29)</f>
        <v>#VALUE!</v>
      </c>
      <c r="AC514" s="0" t="e">
        <f aca="true">MAX(0,AB514*(1+(_xlfn.NORM.INV(RAND(),Inputs!$D$39,Inputs!$C$39)))-'Year Schedule'!$K$30+'Year Schedule'!$L$30)</f>
        <v>#VALUE!</v>
      </c>
      <c r="AD514" s="0" t="e">
        <f aca="true">MAX(0,AC514*(1+(_xlfn.NORM.INV(RAND(),Inputs!$D$39,Inputs!$C$39)))-'Year Schedule'!$K$31+'Year Schedule'!$L$31)</f>
        <v>#VALUE!</v>
      </c>
      <c r="AE514" s="0" t="e">
        <f aca="true">MAX(0,AD514*(1+(_xlfn.NORM.INV(RAND(),Inputs!$D$39,Inputs!$C$39)))-'Year Schedule'!$K$32+'Year Schedule'!$L$32)</f>
        <v>#VALUE!</v>
      </c>
      <c r="AF514" s="0" t="e">
        <f aca="true">MAX(0,AE514*(1+(_xlfn.NORM.INV(RAND(),Inputs!$D$39,Inputs!$C$39)))-'Year Schedule'!$K$33+'Year Schedule'!$L$33)</f>
        <v>#VALUE!</v>
      </c>
      <c r="AG514" s="0" t="e">
        <f aca="true">MAX(0,AF514*(1+(_xlfn.NORM.INV(RAND(),Inputs!$D$39,Inputs!$C$39)))-'Year Schedule'!$K$34+'Year Schedule'!$L$34)</f>
        <v>#VALUE!</v>
      </c>
      <c r="AH514" s="0" t="e">
        <f aca="true">MAX(0,AG514*(1+(_xlfn.NORM.INV(RAND(),Inputs!$D$39,Inputs!$C$39)))-'Year Schedule'!$K$35+'Year Schedule'!$L$35)</f>
        <v>#VALUE!</v>
      </c>
      <c r="AI514" s="0" t="e">
        <f aca="true">MAX(0,AH514*(1+(_xlfn.NORM.INV(RAND(),Inputs!$D$39,Inputs!$C$39)))-'Year Schedule'!$K$36+'Year Schedule'!$L$36)</f>
        <v>#VALUE!</v>
      </c>
      <c r="AJ514" s="0" t="e">
        <f aca="true">MAX(0,AI514*(1+(_xlfn.NORM.INV(RAND(),Inputs!$D$39,Inputs!$C$39)))-'Year Schedule'!$K$37+'Year Schedule'!$L$37)</f>
        <v>#VALUE!</v>
      </c>
      <c r="AK514" s="0" t="e">
        <f aca="true">MAX(0,AJ514*(1+(_xlfn.NORM.INV(RAND(),Inputs!$D$39,Inputs!$C$39)))-'Year Schedule'!$K$38+'Year Schedule'!$L$38)</f>
        <v>#VALUE!</v>
      </c>
      <c r="AL514" s="0" t="e">
        <f aca="true">MAX(0,AK514*(1+(_xlfn.NORM.INV(RAND(),Inputs!$D$39,Inputs!$C$39)))-'Year Schedule'!$K$39+'Year Schedule'!$L$39)</f>
        <v>#VALUE!</v>
      </c>
      <c r="AM514" s="0" t="e">
        <f aca="true">MAX(0,AL514*(1+(_xlfn.NORM.INV(RAND(),Inputs!$D$39,Inputs!$C$39)))-'Year Schedule'!$K$40+'Year Schedule'!$L$40)</f>
        <v>#VALUE!</v>
      </c>
      <c r="AN514" s="0" t="e">
        <f aca="true">MAX(0,AM514*(1+(_xlfn.NORM.INV(RAND(),Inputs!$D$39,Inputs!$C$39)))-'Year Schedule'!$K$41+'Year Schedule'!$L$41)</f>
        <v>#VALUE!</v>
      </c>
      <c r="AO514" s="0" t="e">
        <f aca="true">MAX(0,AN514*(1+(_xlfn.NORM.INV(RAND(),Inputs!$D$39,Inputs!$C$39)))-'Year Schedule'!$K$42+'Year Schedule'!$L$42)</f>
        <v>#VALUE!</v>
      </c>
      <c r="AP514" s="0" t="e">
        <f aca="true">MAX(0,AO514*(1+(_xlfn.NORM.INV(RAND(),Inputs!$D$39,Inputs!$C$39)))-'Year Schedule'!$K$43+'Year Schedule'!$L$43)</f>
        <v>#VALUE!</v>
      </c>
      <c r="AQ514" s="0" t="e">
        <f aca="true">MAX(0,AP514*(1+(_xlfn.NORM.INV(RAND(),Inputs!$D$39,Inputs!$C$39)))-'Year Schedule'!$K$44+'Year Schedule'!$L$44)</f>
        <v>#VALUE!</v>
      </c>
      <c r="AR514" s="0" t="e">
        <f aca="true">MAX(0,AQ514*(1+(_xlfn.NORM.INV(RAND(),Inputs!$D$39,Inputs!$C$39)))-'Year Schedule'!$K$45+'Year Schedule'!$L$45)</f>
        <v>#VALUE!</v>
      </c>
      <c r="AS514" s="0" t="e">
        <f aca="true">MAX(0,AR514*(1+(_xlfn.NORM.INV(RAND(),Inputs!$D$39,Inputs!$C$39)))-'Year Schedule'!$K$46+'Year Schedule'!$L$46)</f>
        <v>#VALUE!</v>
      </c>
      <c r="AT514" s="0" t="e">
        <f aca="true">MAX(0,AS514*(1+(_xlfn.NORM.INV(RAND(),Inputs!$D$39,Inputs!$C$39)))-'Year Schedule'!$K$47+'Year Schedule'!$L$47)</f>
        <v>#VALUE!</v>
      </c>
      <c r="AU514" s="0" t="e">
        <f aca="true">MAX(0,AT514*(1+(_xlfn.NORM.INV(RAND(),Inputs!$D$39,Inputs!$C$39)))-'Year Schedule'!$K$48+'Year Schedule'!$L$48)</f>
        <v>#VALUE!</v>
      </c>
      <c r="AV514" s="0" t="e">
        <f aca="true">MAX(0,AU514*(1+(_xlfn.NORM.INV(RAND(),Inputs!$D$39,Inputs!$C$39)))-'Year Schedule'!$K$49+'Year Schedule'!$L$49)</f>
        <v>#VALUE!</v>
      </c>
      <c r="AW514" s="0" t="e">
        <f aca="true">MAX(0,AV514*(1+(_xlfn.NORM.INV(RAND(),Inputs!$D$39,Inputs!$C$39)))-'Year Schedule'!$K$50+'Year Schedule'!$L$50)</f>
        <v>#VALUE!</v>
      </c>
      <c r="AX514" s="0" t="e">
        <f aca="true">MAX(0,AW514*(1+(_xlfn.NORM.INV(RAND(),Inputs!$D$39,Inputs!$C$39)))-'Year Schedule'!$K$51+'Year Schedule'!$L$51)</f>
        <v>#VALUE!</v>
      </c>
      <c r="AY514" s="0" t="e">
        <f aca="true">MAX(0,AX514*(1+(_xlfn.NORM.INV(RAND(),Inputs!$D$39,Inputs!$C$39)))-'Year Schedule'!$K$52+'Year Schedule'!$L$52)</f>
        <v>#VALUE!</v>
      </c>
      <c r="AZ514" s="0" t="e">
        <f aca="true">MAX(0,AY514*(1+(_xlfn.NORM.INV(RAND(),Inputs!$D$39,Inputs!$C$39)))-'Year Schedule'!$K$53+'Year Schedule'!$L$53)</f>
        <v>#VALUE!</v>
      </c>
      <c r="BA514" s="0" t="e">
        <f aca="false">INDEX(C514:AZ514,1,Inputs!$C$6)</f>
        <v>#VALUE!</v>
      </c>
      <c r="BB514" s="0" t="n">
        <f aca="false">IFERROR(EXP(SUMPRODUCT(LN((C514:INDEX(C514:AZ514,1,Inputs!$C$6)+$C$1004:INDEX($C$1004:$AZ$1004,1,Inputs!$C$6))/B514:INDEX(B514:AY514,1,Inputs!$C$6)))/Inputs!$C$6)-1,-1)</f>
        <v>-1</v>
      </c>
    </row>
    <row r="515" customFormat="false" ht="15" hidden="false" customHeight="true" outlineLevel="0" collapsed="false">
      <c r="A515" s="0" t="n">
        <v>513</v>
      </c>
      <c r="B515" s="177" t="n">
        <f aca="false">Inputs!$C$38</f>
        <v>0</v>
      </c>
      <c r="C515" s="0" t="e">
        <f aca="true">MAX(0,B515*(1+(_xlfn.NORM.INV(RAND(),Inputs!$D$39,Inputs!$C$39)))-'Year Schedule'!$K$4+'Year Schedule'!$L$4)</f>
        <v>#VALUE!</v>
      </c>
      <c r="D515" s="0" t="e">
        <f aca="true">MAX(0,C515*(1+(_xlfn.NORM.INV(RAND(),Inputs!$D$39,Inputs!$C$39)))-'Year Schedule'!$K$5+'Year Schedule'!$L$5)</f>
        <v>#VALUE!</v>
      </c>
      <c r="E515" s="0" t="e">
        <f aca="true">MAX(0,D515*(1+(_xlfn.NORM.INV(RAND(),Inputs!$D$39,Inputs!$C$39)))-'Year Schedule'!$K$6+'Year Schedule'!$L$6)</f>
        <v>#VALUE!</v>
      </c>
      <c r="F515" s="0" t="e">
        <f aca="true">MAX(0,E515*(1+(_xlfn.NORM.INV(RAND(),Inputs!$D$39,Inputs!$C$39)))-'Year Schedule'!$K$7+'Year Schedule'!$L$7)</f>
        <v>#VALUE!</v>
      </c>
      <c r="G515" s="0" t="e">
        <f aca="true">MAX(0,F515*(1+(_xlfn.NORM.INV(RAND(),Inputs!$D$39,Inputs!$C$39)))-'Year Schedule'!$K$8+'Year Schedule'!$L$8)</f>
        <v>#VALUE!</v>
      </c>
      <c r="H515" s="0" t="e">
        <f aca="true">MAX(0,G515*(1+(_xlfn.NORM.INV(RAND(),Inputs!$D$39,Inputs!$C$39)))-'Year Schedule'!$K$9+'Year Schedule'!$L$9)</f>
        <v>#VALUE!</v>
      </c>
      <c r="I515" s="0" t="e">
        <f aca="true">MAX(0,H515*(1+(_xlfn.NORM.INV(RAND(),Inputs!$D$39,Inputs!$C$39)))-'Year Schedule'!$K$10+'Year Schedule'!$L$10)</f>
        <v>#VALUE!</v>
      </c>
      <c r="J515" s="0" t="e">
        <f aca="true">MAX(0,I515*(1+(_xlfn.NORM.INV(RAND(),Inputs!$D$39,Inputs!$C$39)))-'Year Schedule'!$K$11+'Year Schedule'!$L$11)</f>
        <v>#VALUE!</v>
      </c>
      <c r="K515" s="0" t="e">
        <f aca="true">MAX(0,J515*(1+(_xlfn.NORM.INV(RAND(),Inputs!$D$39,Inputs!$C$39)))-'Year Schedule'!$K$12+'Year Schedule'!$L$12)</f>
        <v>#VALUE!</v>
      </c>
      <c r="L515" s="0" t="e">
        <f aca="true">MAX(0,K515*(1+(_xlfn.NORM.INV(RAND(),Inputs!$D$39,Inputs!$C$39)))-'Year Schedule'!$K$13+'Year Schedule'!$L$13)</f>
        <v>#VALUE!</v>
      </c>
      <c r="M515" s="0" t="e">
        <f aca="true">MAX(0,L515*(1+(_xlfn.NORM.INV(RAND(),Inputs!$D$39,Inputs!$C$39)))-'Year Schedule'!$K$14+'Year Schedule'!$L$14)</f>
        <v>#VALUE!</v>
      </c>
      <c r="N515" s="0" t="e">
        <f aca="true">MAX(0,M515*(1+(_xlfn.NORM.INV(RAND(),Inputs!$D$39,Inputs!$C$39)))-'Year Schedule'!$K$15+'Year Schedule'!$L$15)</f>
        <v>#VALUE!</v>
      </c>
      <c r="O515" s="0" t="e">
        <f aca="true">MAX(0,N515*(1+(_xlfn.NORM.INV(RAND(),Inputs!$D$39,Inputs!$C$39)))-'Year Schedule'!$K$16+'Year Schedule'!$L$16)</f>
        <v>#VALUE!</v>
      </c>
      <c r="P515" s="0" t="e">
        <f aca="true">MAX(0,O515*(1+(_xlfn.NORM.INV(RAND(),Inputs!$D$39,Inputs!$C$39)))-'Year Schedule'!$K$17+'Year Schedule'!$L$17)</f>
        <v>#VALUE!</v>
      </c>
      <c r="Q515" s="0" t="e">
        <f aca="true">MAX(0,P515*(1+(_xlfn.NORM.INV(RAND(),Inputs!$D$39,Inputs!$C$39)))-'Year Schedule'!$K$18+'Year Schedule'!$L$18)</f>
        <v>#VALUE!</v>
      </c>
      <c r="R515" s="0" t="e">
        <f aca="true">MAX(0,Q515*(1+(_xlfn.NORM.INV(RAND(),Inputs!$D$39,Inputs!$C$39)))-'Year Schedule'!$K$19+'Year Schedule'!$L$19)</f>
        <v>#VALUE!</v>
      </c>
      <c r="S515" s="0" t="e">
        <f aca="true">MAX(0,R515*(1+(_xlfn.NORM.INV(RAND(),Inputs!$D$39,Inputs!$C$39)))-'Year Schedule'!$K$20+'Year Schedule'!$L$20)</f>
        <v>#VALUE!</v>
      </c>
      <c r="T515" s="0" t="e">
        <f aca="true">MAX(0,S515*(1+(_xlfn.NORM.INV(RAND(),Inputs!$D$39,Inputs!$C$39)))-'Year Schedule'!$K$21+'Year Schedule'!$L$21)</f>
        <v>#VALUE!</v>
      </c>
      <c r="U515" s="0" t="e">
        <f aca="true">MAX(0,T515*(1+(_xlfn.NORM.INV(RAND(),Inputs!$D$39,Inputs!$C$39)))-'Year Schedule'!$K$22+'Year Schedule'!$L$22)</f>
        <v>#VALUE!</v>
      </c>
      <c r="V515" s="0" t="e">
        <f aca="true">MAX(0,U515*(1+(_xlfn.NORM.INV(RAND(),Inputs!$D$39,Inputs!$C$39)))-'Year Schedule'!$K$23+'Year Schedule'!$L$23)</f>
        <v>#VALUE!</v>
      </c>
      <c r="W515" s="0" t="e">
        <f aca="true">MAX(0,V515*(1+(_xlfn.NORM.INV(RAND(),Inputs!$D$39,Inputs!$C$39)))-'Year Schedule'!$K$24+'Year Schedule'!$L$24)</f>
        <v>#VALUE!</v>
      </c>
      <c r="X515" s="0" t="e">
        <f aca="true">MAX(0,W515*(1+(_xlfn.NORM.INV(RAND(),Inputs!$D$39,Inputs!$C$39)))-'Year Schedule'!$K$25+'Year Schedule'!$L$25)</f>
        <v>#VALUE!</v>
      </c>
      <c r="Y515" s="0" t="e">
        <f aca="true">MAX(0,X515*(1+(_xlfn.NORM.INV(RAND(),Inputs!$D$39,Inputs!$C$39)))-'Year Schedule'!$K$26+'Year Schedule'!$L$26)</f>
        <v>#VALUE!</v>
      </c>
      <c r="Z515" s="0" t="e">
        <f aca="true">MAX(0,Y515*(1+(_xlfn.NORM.INV(RAND(),Inputs!$D$39,Inputs!$C$39)))-'Year Schedule'!$K$27+'Year Schedule'!$L$27)</f>
        <v>#VALUE!</v>
      </c>
      <c r="AA515" s="0" t="e">
        <f aca="true">MAX(0,Z515*(1+(_xlfn.NORM.INV(RAND(),Inputs!$D$39,Inputs!$C$39)))-'Year Schedule'!$K$28+'Year Schedule'!$L$28)</f>
        <v>#VALUE!</v>
      </c>
      <c r="AB515" s="0" t="e">
        <f aca="true">MAX(0,AA515*(1+(_xlfn.NORM.INV(RAND(),Inputs!$D$39,Inputs!$C$39)))-'Year Schedule'!$K$29+'Year Schedule'!$L$29)</f>
        <v>#VALUE!</v>
      </c>
      <c r="AC515" s="0" t="e">
        <f aca="true">MAX(0,AB515*(1+(_xlfn.NORM.INV(RAND(),Inputs!$D$39,Inputs!$C$39)))-'Year Schedule'!$K$30+'Year Schedule'!$L$30)</f>
        <v>#VALUE!</v>
      </c>
      <c r="AD515" s="0" t="e">
        <f aca="true">MAX(0,AC515*(1+(_xlfn.NORM.INV(RAND(),Inputs!$D$39,Inputs!$C$39)))-'Year Schedule'!$K$31+'Year Schedule'!$L$31)</f>
        <v>#VALUE!</v>
      </c>
      <c r="AE515" s="0" t="e">
        <f aca="true">MAX(0,AD515*(1+(_xlfn.NORM.INV(RAND(),Inputs!$D$39,Inputs!$C$39)))-'Year Schedule'!$K$32+'Year Schedule'!$L$32)</f>
        <v>#VALUE!</v>
      </c>
      <c r="AF515" s="0" t="e">
        <f aca="true">MAX(0,AE515*(1+(_xlfn.NORM.INV(RAND(),Inputs!$D$39,Inputs!$C$39)))-'Year Schedule'!$K$33+'Year Schedule'!$L$33)</f>
        <v>#VALUE!</v>
      </c>
      <c r="AG515" s="0" t="e">
        <f aca="true">MAX(0,AF515*(1+(_xlfn.NORM.INV(RAND(),Inputs!$D$39,Inputs!$C$39)))-'Year Schedule'!$K$34+'Year Schedule'!$L$34)</f>
        <v>#VALUE!</v>
      </c>
      <c r="AH515" s="0" t="e">
        <f aca="true">MAX(0,AG515*(1+(_xlfn.NORM.INV(RAND(),Inputs!$D$39,Inputs!$C$39)))-'Year Schedule'!$K$35+'Year Schedule'!$L$35)</f>
        <v>#VALUE!</v>
      </c>
      <c r="AI515" s="0" t="e">
        <f aca="true">MAX(0,AH515*(1+(_xlfn.NORM.INV(RAND(),Inputs!$D$39,Inputs!$C$39)))-'Year Schedule'!$K$36+'Year Schedule'!$L$36)</f>
        <v>#VALUE!</v>
      </c>
      <c r="AJ515" s="0" t="e">
        <f aca="true">MAX(0,AI515*(1+(_xlfn.NORM.INV(RAND(),Inputs!$D$39,Inputs!$C$39)))-'Year Schedule'!$K$37+'Year Schedule'!$L$37)</f>
        <v>#VALUE!</v>
      </c>
      <c r="AK515" s="0" t="e">
        <f aca="true">MAX(0,AJ515*(1+(_xlfn.NORM.INV(RAND(),Inputs!$D$39,Inputs!$C$39)))-'Year Schedule'!$K$38+'Year Schedule'!$L$38)</f>
        <v>#VALUE!</v>
      </c>
      <c r="AL515" s="0" t="e">
        <f aca="true">MAX(0,AK515*(1+(_xlfn.NORM.INV(RAND(),Inputs!$D$39,Inputs!$C$39)))-'Year Schedule'!$K$39+'Year Schedule'!$L$39)</f>
        <v>#VALUE!</v>
      </c>
      <c r="AM515" s="0" t="e">
        <f aca="true">MAX(0,AL515*(1+(_xlfn.NORM.INV(RAND(),Inputs!$D$39,Inputs!$C$39)))-'Year Schedule'!$K$40+'Year Schedule'!$L$40)</f>
        <v>#VALUE!</v>
      </c>
      <c r="AN515" s="0" t="e">
        <f aca="true">MAX(0,AM515*(1+(_xlfn.NORM.INV(RAND(),Inputs!$D$39,Inputs!$C$39)))-'Year Schedule'!$K$41+'Year Schedule'!$L$41)</f>
        <v>#VALUE!</v>
      </c>
      <c r="AO515" s="0" t="e">
        <f aca="true">MAX(0,AN515*(1+(_xlfn.NORM.INV(RAND(),Inputs!$D$39,Inputs!$C$39)))-'Year Schedule'!$K$42+'Year Schedule'!$L$42)</f>
        <v>#VALUE!</v>
      </c>
      <c r="AP515" s="0" t="e">
        <f aca="true">MAX(0,AO515*(1+(_xlfn.NORM.INV(RAND(),Inputs!$D$39,Inputs!$C$39)))-'Year Schedule'!$K$43+'Year Schedule'!$L$43)</f>
        <v>#VALUE!</v>
      </c>
      <c r="AQ515" s="0" t="e">
        <f aca="true">MAX(0,AP515*(1+(_xlfn.NORM.INV(RAND(),Inputs!$D$39,Inputs!$C$39)))-'Year Schedule'!$K$44+'Year Schedule'!$L$44)</f>
        <v>#VALUE!</v>
      </c>
      <c r="AR515" s="0" t="e">
        <f aca="true">MAX(0,AQ515*(1+(_xlfn.NORM.INV(RAND(),Inputs!$D$39,Inputs!$C$39)))-'Year Schedule'!$K$45+'Year Schedule'!$L$45)</f>
        <v>#VALUE!</v>
      </c>
      <c r="AS515" s="0" t="e">
        <f aca="true">MAX(0,AR515*(1+(_xlfn.NORM.INV(RAND(),Inputs!$D$39,Inputs!$C$39)))-'Year Schedule'!$K$46+'Year Schedule'!$L$46)</f>
        <v>#VALUE!</v>
      </c>
      <c r="AT515" s="0" t="e">
        <f aca="true">MAX(0,AS515*(1+(_xlfn.NORM.INV(RAND(),Inputs!$D$39,Inputs!$C$39)))-'Year Schedule'!$K$47+'Year Schedule'!$L$47)</f>
        <v>#VALUE!</v>
      </c>
      <c r="AU515" s="0" t="e">
        <f aca="true">MAX(0,AT515*(1+(_xlfn.NORM.INV(RAND(),Inputs!$D$39,Inputs!$C$39)))-'Year Schedule'!$K$48+'Year Schedule'!$L$48)</f>
        <v>#VALUE!</v>
      </c>
      <c r="AV515" s="0" t="e">
        <f aca="true">MAX(0,AU515*(1+(_xlfn.NORM.INV(RAND(),Inputs!$D$39,Inputs!$C$39)))-'Year Schedule'!$K$49+'Year Schedule'!$L$49)</f>
        <v>#VALUE!</v>
      </c>
      <c r="AW515" s="0" t="e">
        <f aca="true">MAX(0,AV515*(1+(_xlfn.NORM.INV(RAND(),Inputs!$D$39,Inputs!$C$39)))-'Year Schedule'!$K$50+'Year Schedule'!$L$50)</f>
        <v>#VALUE!</v>
      </c>
      <c r="AX515" s="0" t="e">
        <f aca="true">MAX(0,AW515*(1+(_xlfn.NORM.INV(RAND(),Inputs!$D$39,Inputs!$C$39)))-'Year Schedule'!$K$51+'Year Schedule'!$L$51)</f>
        <v>#VALUE!</v>
      </c>
      <c r="AY515" s="0" t="e">
        <f aca="true">MAX(0,AX515*(1+(_xlfn.NORM.INV(RAND(),Inputs!$D$39,Inputs!$C$39)))-'Year Schedule'!$K$52+'Year Schedule'!$L$52)</f>
        <v>#VALUE!</v>
      </c>
      <c r="AZ515" s="0" t="e">
        <f aca="true">MAX(0,AY515*(1+(_xlfn.NORM.INV(RAND(),Inputs!$D$39,Inputs!$C$39)))-'Year Schedule'!$K$53+'Year Schedule'!$L$53)</f>
        <v>#VALUE!</v>
      </c>
      <c r="BA515" s="0" t="e">
        <f aca="false">INDEX(C515:AZ515,1,Inputs!$C$6)</f>
        <v>#VALUE!</v>
      </c>
      <c r="BB515" s="0" t="n">
        <f aca="false">IFERROR(EXP(SUMPRODUCT(LN((C515:INDEX(C515:AZ515,1,Inputs!$C$6)+$C$1004:INDEX($C$1004:$AZ$1004,1,Inputs!$C$6))/B515:INDEX(B515:AY515,1,Inputs!$C$6)))/Inputs!$C$6)-1,-1)</f>
        <v>-1</v>
      </c>
    </row>
    <row r="516" customFormat="false" ht="15" hidden="false" customHeight="true" outlineLevel="0" collapsed="false">
      <c r="A516" s="0" t="n">
        <v>514</v>
      </c>
      <c r="B516" s="177" t="n">
        <f aca="false">Inputs!$C$38</f>
        <v>0</v>
      </c>
      <c r="C516" s="0" t="e">
        <f aca="true">MAX(0,B516*(1+(_xlfn.NORM.INV(RAND(),Inputs!$D$39,Inputs!$C$39)))-'Year Schedule'!$K$4+'Year Schedule'!$L$4)</f>
        <v>#VALUE!</v>
      </c>
      <c r="D516" s="0" t="e">
        <f aca="true">MAX(0,C516*(1+(_xlfn.NORM.INV(RAND(),Inputs!$D$39,Inputs!$C$39)))-'Year Schedule'!$K$5+'Year Schedule'!$L$5)</f>
        <v>#VALUE!</v>
      </c>
      <c r="E516" s="0" t="e">
        <f aca="true">MAX(0,D516*(1+(_xlfn.NORM.INV(RAND(),Inputs!$D$39,Inputs!$C$39)))-'Year Schedule'!$K$6+'Year Schedule'!$L$6)</f>
        <v>#VALUE!</v>
      </c>
      <c r="F516" s="0" t="e">
        <f aca="true">MAX(0,E516*(1+(_xlfn.NORM.INV(RAND(),Inputs!$D$39,Inputs!$C$39)))-'Year Schedule'!$K$7+'Year Schedule'!$L$7)</f>
        <v>#VALUE!</v>
      </c>
      <c r="G516" s="0" t="e">
        <f aca="true">MAX(0,F516*(1+(_xlfn.NORM.INV(RAND(),Inputs!$D$39,Inputs!$C$39)))-'Year Schedule'!$K$8+'Year Schedule'!$L$8)</f>
        <v>#VALUE!</v>
      </c>
      <c r="H516" s="0" t="e">
        <f aca="true">MAX(0,G516*(1+(_xlfn.NORM.INV(RAND(),Inputs!$D$39,Inputs!$C$39)))-'Year Schedule'!$K$9+'Year Schedule'!$L$9)</f>
        <v>#VALUE!</v>
      </c>
      <c r="I516" s="0" t="e">
        <f aca="true">MAX(0,H516*(1+(_xlfn.NORM.INV(RAND(),Inputs!$D$39,Inputs!$C$39)))-'Year Schedule'!$K$10+'Year Schedule'!$L$10)</f>
        <v>#VALUE!</v>
      </c>
      <c r="J516" s="0" t="e">
        <f aca="true">MAX(0,I516*(1+(_xlfn.NORM.INV(RAND(),Inputs!$D$39,Inputs!$C$39)))-'Year Schedule'!$K$11+'Year Schedule'!$L$11)</f>
        <v>#VALUE!</v>
      </c>
      <c r="K516" s="0" t="e">
        <f aca="true">MAX(0,J516*(1+(_xlfn.NORM.INV(RAND(),Inputs!$D$39,Inputs!$C$39)))-'Year Schedule'!$K$12+'Year Schedule'!$L$12)</f>
        <v>#VALUE!</v>
      </c>
      <c r="L516" s="0" t="e">
        <f aca="true">MAX(0,K516*(1+(_xlfn.NORM.INV(RAND(),Inputs!$D$39,Inputs!$C$39)))-'Year Schedule'!$K$13+'Year Schedule'!$L$13)</f>
        <v>#VALUE!</v>
      </c>
      <c r="M516" s="0" t="e">
        <f aca="true">MAX(0,L516*(1+(_xlfn.NORM.INV(RAND(),Inputs!$D$39,Inputs!$C$39)))-'Year Schedule'!$K$14+'Year Schedule'!$L$14)</f>
        <v>#VALUE!</v>
      </c>
      <c r="N516" s="0" t="e">
        <f aca="true">MAX(0,M516*(1+(_xlfn.NORM.INV(RAND(),Inputs!$D$39,Inputs!$C$39)))-'Year Schedule'!$K$15+'Year Schedule'!$L$15)</f>
        <v>#VALUE!</v>
      </c>
      <c r="O516" s="0" t="e">
        <f aca="true">MAX(0,N516*(1+(_xlfn.NORM.INV(RAND(),Inputs!$D$39,Inputs!$C$39)))-'Year Schedule'!$K$16+'Year Schedule'!$L$16)</f>
        <v>#VALUE!</v>
      </c>
      <c r="P516" s="0" t="e">
        <f aca="true">MAX(0,O516*(1+(_xlfn.NORM.INV(RAND(),Inputs!$D$39,Inputs!$C$39)))-'Year Schedule'!$K$17+'Year Schedule'!$L$17)</f>
        <v>#VALUE!</v>
      </c>
      <c r="Q516" s="0" t="e">
        <f aca="true">MAX(0,P516*(1+(_xlfn.NORM.INV(RAND(),Inputs!$D$39,Inputs!$C$39)))-'Year Schedule'!$K$18+'Year Schedule'!$L$18)</f>
        <v>#VALUE!</v>
      </c>
      <c r="R516" s="0" t="e">
        <f aca="true">MAX(0,Q516*(1+(_xlfn.NORM.INV(RAND(),Inputs!$D$39,Inputs!$C$39)))-'Year Schedule'!$K$19+'Year Schedule'!$L$19)</f>
        <v>#VALUE!</v>
      </c>
      <c r="S516" s="0" t="e">
        <f aca="true">MAX(0,R516*(1+(_xlfn.NORM.INV(RAND(),Inputs!$D$39,Inputs!$C$39)))-'Year Schedule'!$K$20+'Year Schedule'!$L$20)</f>
        <v>#VALUE!</v>
      </c>
      <c r="T516" s="0" t="e">
        <f aca="true">MAX(0,S516*(1+(_xlfn.NORM.INV(RAND(),Inputs!$D$39,Inputs!$C$39)))-'Year Schedule'!$K$21+'Year Schedule'!$L$21)</f>
        <v>#VALUE!</v>
      </c>
      <c r="U516" s="0" t="e">
        <f aca="true">MAX(0,T516*(1+(_xlfn.NORM.INV(RAND(),Inputs!$D$39,Inputs!$C$39)))-'Year Schedule'!$K$22+'Year Schedule'!$L$22)</f>
        <v>#VALUE!</v>
      </c>
      <c r="V516" s="0" t="e">
        <f aca="true">MAX(0,U516*(1+(_xlfn.NORM.INV(RAND(),Inputs!$D$39,Inputs!$C$39)))-'Year Schedule'!$K$23+'Year Schedule'!$L$23)</f>
        <v>#VALUE!</v>
      </c>
      <c r="W516" s="0" t="e">
        <f aca="true">MAX(0,V516*(1+(_xlfn.NORM.INV(RAND(),Inputs!$D$39,Inputs!$C$39)))-'Year Schedule'!$K$24+'Year Schedule'!$L$24)</f>
        <v>#VALUE!</v>
      </c>
      <c r="X516" s="0" t="e">
        <f aca="true">MAX(0,W516*(1+(_xlfn.NORM.INV(RAND(),Inputs!$D$39,Inputs!$C$39)))-'Year Schedule'!$K$25+'Year Schedule'!$L$25)</f>
        <v>#VALUE!</v>
      </c>
      <c r="Y516" s="0" t="e">
        <f aca="true">MAX(0,X516*(1+(_xlfn.NORM.INV(RAND(),Inputs!$D$39,Inputs!$C$39)))-'Year Schedule'!$K$26+'Year Schedule'!$L$26)</f>
        <v>#VALUE!</v>
      </c>
      <c r="Z516" s="0" t="e">
        <f aca="true">MAX(0,Y516*(1+(_xlfn.NORM.INV(RAND(),Inputs!$D$39,Inputs!$C$39)))-'Year Schedule'!$K$27+'Year Schedule'!$L$27)</f>
        <v>#VALUE!</v>
      </c>
      <c r="AA516" s="0" t="e">
        <f aca="true">MAX(0,Z516*(1+(_xlfn.NORM.INV(RAND(),Inputs!$D$39,Inputs!$C$39)))-'Year Schedule'!$K$28+'Year Schedule'!$L$28)</f>
        <v>#VALUE!</v>
      </c>
      <c r="AB516" s="0" t="e">
        <f aca="true">MAX(0,AA516*(1+(_xlfn.NORM.INV(RAND(),Inputs!$D$39,Inputs!$C$39)))-'Year Schedule'!$K$29+'Year Schedule'!$L$29)</f>
        <v>#VALUE!</v>
      </c>
      <c r="AC516" s="0" t="e">
        <f aca="true">MAX(0,AB516*(1+(_xlfn.NORM.INV(RAND(),Inputs!$D$39,Inputs!$C$39)))-'Year Schedule'!$K$30+'Year Schedule'!$L$30)</f>
        <v>#VALUE!</v>
      </c>
      <c r="AD516" s="0" t="e">
        <f aca="true">MAX(0,AC516*(1+(_xlfn.NORM.INV(RAND(),Inputs!$D$39,Inputs!$C$39)))-'Year Schedule'!$K$31+'Year Schedule'!$L$31)</f>
        <v>#VALUE!</v>
      </c>
      <c r="AE516" s="0" t="e">
        <f aca="true">MAX(0,AD516*(1+(_xlfn.NORM.INV(RAND(),Inputs!$D$39,Inputs!$C$39)))-'Year Schedule'!$K$32+'Year Schedule'!$L$32)</f>
        <v>#VALUE!</v>
      </c>
      <c r="AF516" s="0" t="e">
        <f aca="true">MAX(0,AE516*(1+(_xlfn.NORM.INV(RAND(),Inputs!$D$39,Inputs!$C$39)))-'Year Schedule'!$K$33+'Year Schedule'!$L$33)</f>
        <v>#VALUE!</v>
      </c>
      <c r="AG516" s="0" t="e">
        <f aca="true">MAX(0,AF516*(1+(_xlfn.NORM.INV(RAND(),Inputs!$D$39,Inputs!$C$39)))-'Year Schedule'!$K$34+'Year Schedule'!$L$34)</f>
        <v>#VALUE!</v>
      </c>
      <c r="AH516" s="0" t="e">
        <f aca="true">MAX(0,AG516*(1+(_xlfn.NORM.INV(RAND(),Inputs!$D$39,Inputs!$C$39)))-'Year Schedule'!$K$35+'Year Schedule'!$L$35)</f>
        <v>#VALUE!</v>
      </c>
      <c r="AI516" s="0" t="e">
        <f aca="true">MAX(0,AH516*(1+(_xlfn.NORM.INV(RAND(),Inputs!$D$39,Inputs!$C$39)))-'Year Schedule'!$K$36+'Year Schedule'!$L$36)</f>
        <v>#VALUE!</v>
      </c>
      <c r="AJ516" s="0" t="e">
        <f aca="true">MAX(0,AI516*(1+(_xlfn.NORM.INV(RAND(),Inputs!$D$39,Inputs!$C$39)))-'Year Schedule'!$K$37+'Year Schedule'!$L$37)</f>
        <v>#VALUE!</v>
      </c>
      <c r="AK516" s="0" t="e">
        <f aca="true">MAX(0,AJ516*(1+(_xlfn.NORM.INV(RAND(),Inputs!$D$39,Inputs!$C$39)))-'Year Schedule'!$K$38+'Year Schedule'!$L$38)</f>
        <v>#VALUE!</v>
      </c>
      <c r="AL516" s="0" t="e">
        <f aca="true">MAX(0,AK516*(1+(_xlfn.NORM.INV(RAND(),Inputs!$D$39,Inputs!$C$39)))-'Year Schedule'!$K$39+'Year Schedule'!$L$39)</f>
        <v>#VALUE!</v>
      </c>
      <c r="AM516" s="0" t="e">
        <f aca="true">MAX(0,AL516*(1+(_xlfn.NORM.INV(RAND(),Inputs!$D$39,Inputs!$C$39)))-'Year Schedule'!$K$40+'Year Schedule'!$L$40)</f>
        <v>#VALUE!</v>
      </c>
      <c r="AN516" s="0" t="e">
        <f aca="true">MAX(0,AM516*(1+(_xlfn.NORM.INV(RAND(),Inputs!$D$39,Inputs!$C$39)))-'Year Schedule'!$K$41+'Year Schedule'!$L$41)</f>
        <v>#VALUE!</v>
      </c>
      <c r="AO516" s="0" t="e">
        <f aca="true">MAX(0,AN516*(1+(_xlfn.NORM.INV(RAND(),Inputs!$D$39,Inputs!$C$39)))-'Year Schedule'!$K$42+'Year Schedule'!$L$42)</f>
        <v>#VALUE!</v>
      </c>
      <c r="AP516" s="0" t="e">
        <f aca="true">MAX(0,AO516*(1+(_xlfn.NORM.INV(RAND(),Inputs!$D$39,Inputs!$C$39)))-'Year Schedule'!$K$43+'Year Schedule'!$L$43)</f>
        <v>#VALUE!</v>
      </c>
      <c r="AQ516" s="0" t="e">
        <f aca="true">MAX(0,AP516*(1+(_xlfn.NORM.INV(RAND(),Inputs!$D$39,Inputs!$C$39)))-'Year Schedule'!$K$44+'Year Schedule'!$L$44)</f>
        <v>#VALUE!</v>
      </c>
      <c r="AR516" s="0" t="e">
        <f aca="true">MAX(0,AQ516*(1+(_xlfn.NORM.INV(RAND(),Inputs!$D$39,Inputs!$C$39)))-'Year Schedule'!$K$45+'Year Schedule'!$L$45)</f>
        <v>#VALUE!</v>
      </c>
      <c r="AS516" s="0" t="e">
        <f aca="true">MAX(0,AR516*(1+(_xlfn.NORM.INV(RAND(),Inputs!$D$39,Inputs!$C$39)))-'Year Schedule'!$K$46+'Year Schedule'!$L$46)</f>
        <v>#VALUE!</v>
      </c>
      <c r="AT516" s="0" t="e">
        <f aca="true">MAX(0,AS516*(1+(_xlfn.NORM.INV(RAND(),Inputs!$D$39,Inputs!$C$39)))-'Year Schedule'!$K$47+'Year Schedule'!$L$47)</f>
        <v>#VALUE!</v>
      </c>
      <c r="AU516" s="0" t="e">
        <f aca="true">MAX(0,AT516*(1+(_xlfn.NORM.INV(RAND(),Inputs!$D$39,Inputs!$C$39)))-'Year Schedule'!$K$48+'Year Schedule'!$L$48)</f>
        <v>#VALUE!</v>
      </c>
      <c r="AV516" s="0" t="e">
        <f aca="true">MAX(0,AU516*(1+(_xlfn.NORM.INV(RAND(),Inputs!$D$39,Inputs!$C$39)))-'Year Schedule'!$K$49+'Year Schedule'!$L$49)</f>
        <v>#VALUE!</v>
      </c>
      <c r="AW516" s="0" t="e">
        <f aca="true">MAX(0,AV516*(1+(_xlfn.NORM.INV(RAND(),Inputs!$D$39,Inputs!$C$39)))-'Year Schedule'!$K$50+'Year Schedule'!$L$50)</f>
        <v>#VALUE!</v>
      </c>
      <c r="AX516" s="0" t="e">
        <f aca="true">MAX(0,AW516*(1+(_xlfn.NORM.INV(RAND(),Inputs!$D$39,Inputs!$C$39)))-'Year Schedule'!$K$51+'Year Schedule'!$L$51)</f>
        <v>#VALUE!</v>
      </c>
      <c r="AY516" s="0" t="e">
        <f aca="true">MAX(0,AX516*(1+(_xlfn.NORM.INV(RAND(),Inputs!$D$39,Inputs!$C$39)))-'Year Schedule'!$K$52+'Year Schedule'!$L$52)</f>
        <v>#VALUE!</v>
      </c>
      <c r="AZ516" s="0" t="e">
        <f aca="true">MAX(0,AY516*(1+(_xlfn.NORM.INV(RAND(),Inputs!$D$39,Inputs!$C$39)))-'Year Schedule'!$K$53+'Year Schedule'!$L$53)</f>
        <v>#VALUE!</v>
      </c>
      <c r="BA516" s="0" t="e">
        <f aca="false">INDEX(C516:AZ516,1,Inputs!$C$6)</f>
        <v>#VALUE!</v>
      </c>
      <c r="BB516" s="0" t="n">
        <f aca="false">IFERROR(EXP(SUMPRODUCT(LN((C516:INDEX(C516:AZ516,1,Inputs!$C$6)+$C$1004:INDEX($C$1004:$AZ$1004,1,Inputs!$C$6))/B516:INDEX(B516:AY516,1,Inputs!$C$6)))/Inputs!$C$6)-1,-1)</f>
        <v>-1</v>
      </c>
    </row>
    <row r="517" customFormat="false" ht="15" hidden="false" customHeight="true" outlineLevel="0" collapsed="false">
      <c r="A517" s="0" t="n">
        <v>515</v>
      </c>
      <c r="B517" s="177" t="n">
        <f aca="false">Inputs!$C$38</f>
        <v>0</v>
      </c>
      <c r="C517" s="0" t="e">
        <f aca="true">MAX(0,B517*(1+(_xlfn.NORM.INV(RAND(),Inputs!$D$39,Inputs!$C$39)))-'Year Schedule'!$K$4+'Year Schedule'!$L$4)</f>
        <v>#VALUE!</v>
      </c>
      <c r="D517" s="0" t="e">
        <f aca="true">MAX(0,C517*(1+(_xlfn.NORM.INV(RAND(),Inputs!$D$39,Inputs!$C$39)))-'Year Schedule'!$K$5+'Year Schedule'!$L$5)</f>
        <v>#VALUE!</v>
      </c>
      <c r="E517" s="0" t="e">
        <f aca="true">MAX(0,D517*(1+(_xlfn.NORM.INV(RAND(),Inputs!$D$39,Inputs!$C$39)))-'Year Schedule'!$K$6+'Year Schedule'!$L$6)</f>
        <v>#VALUE!</v>
      </c>
      <c r="F517" s="0" t="e">
        <f aca="true">MAX(0,E517*(1+(_xlfn.NORM.INV(RAND(),Inputs!$D$39,Inputs!$C$39)))-'Year Schedule'!$K$7+'Year Schedule'!$L$7)</f>
        <v>#VALUE!</v>
      </c>
      <c r="G517" s="0" t="e">
        <f aca="true">MAX(0,F517*(1+(_xlfn.NORM.INV(RAND(),Inputs!$D$39,Inputs!$C$39)))-'Year Schedule'!$K$8+'Year Schedule'!$L$8)</f>
        <v>#VALUE!</v>
      </c>
      <c r="H517" s="0" t="e">
        <f aca="true">MAX(0,G517*(1+(_xlfn.NORM.INV(RAND(),Inputs!$D$39,Inputs!$C$39)))-'Year Schedule'!$K$9+'Year Schedule'!$L$9)</f>
        <v>#VALUE!</v>
      </c>
      <c r="I517" s="0" t="e">
        <f aca="true">MAX(0,H517*(1+(_xlfn.NORM.INV(RAND(),Inputs!$D$39,Inputs!$C$39)))-'Year Schedule'!$K$10+'Year Schedule'!$L$10)</f>
        <v>#VALUE!</v>
      </c>
      <c r="J517" s="0" t="e">
        <f aca="true">MAX(0,I517*(1+(_xlfn.NORM.INV(RAND(),Inputs!$D$39,Inputs!$C$39)))-'Year Schedule'!$K$11+'Year Schedule'!$L$11)</f>
        <v>#VALUE!</v>
      </c>
      <c r="K517" s="0" t="e">
        <f aca="true">MAX(0,J517*(1+(_xlfn.NORM.INV(RAND(),Inputs!$D$39,Inputs!$C$39)))-'Year Schedule'!$K$12+'Year Schedule'!$L$12)</f>
        <v>#VALUE!</v>
      </c>
      <c r="L517" s="0" t="e">
        <f aca="true">MAX(0,K517*(1+(_xlfn.NORM.INV(RAND(),Inputs!$D$39,Inputs!$C$39)))-'Year Schedule'!$K$13+'Year Schedule'!$L$13)</f>
        <v>#VALUE!</v>
      </c>
      <c r="M517" s="0" t="e">
        <f aca="true">MAX(0,L517*(1+(_xlfn.NORM.INV(RAND(),Inputs!$D$39,Inputs!$C$39)))-'Year Schedule'!$K$14+'Year Schedule'!$L$14)</f>
        <v>#VALUE!</v>
      </c>
      <c r="N517" s="0" t="e">
        <f aca="true">MAX(0,M517*(1+(_xlfn.NORM.INV(RAND(),Inputs!$D$39,Inputs!$C$39)))-'Year Schedule'!$K$15+'Year Schedule'!$L$15)</f>
        <v>#VALUE!</v>
      </c>
      <c r="O517" s="0" t="e">
        <f aca="true">MAX(0,N517*(1+(_xlfn.NORM.INV(RAND(),Inputs!$D$39,Inputs!$C$39)))-'Year Schedule'!$K$16+'Year Schedule'!$L$16)</f>
        <v>#VALUE!</v>
      </c>
      <c r="P517" s="0" t="e">
        <f aca="true">MAX(0,O517*(1+(_xlfn.NORM.INV(RAND(),Inputs!$D$39,Inputs!$C$39)))-'Year Schedule'!$K$17+'Year Schedule'!$L$17)</f>
        <v>#VALUE!</v>
      </c>
      <c r="Q517" s="0" t="e">
        <f aca="true">MAX(0,P517*(1+(_xlfn.NORM.INV(RAND(),Inputs!$D$39,Inputs!$C$39)))-'Year Schedule'!$K$18+'Year Schedule'!$L$18)</f>
        <v>#VALUE!</v>
      </c>
      <c r="R517" s="0" t="e">
        <f aca="true">MAX(0,Q517*(1+(_xlfn.NORM.INV(RAND(),Inputs!$D$39,Inputs!$C$39)))-'Year Schedule'!$K$19+'Year Schedule'!$L$19)</f>
        <v>#VALUE!</v>
      </c>
      <c r="S517" s="0" t="e">
        <f aca="true">MAX(0,R517*(1+(_xlfn.NORM.INV(RAND(),Inputs!$D$39,Inputs!$C$39)))-'Year Schedule'!$K$20+'Year Schedule'!$L$20)</f>
        <v>#VALUE!</v>
      </c>
      <c r="T517" s="0" t="e">
        <f aca="true">MAX(0,S517*(1+(_xlfn.NORM.INV(RAND(),Inputs!$D$39,Inputs!$C$39)))-'Year Schedule'!$K$21+'Year Schedule'!$L$21)</f>
        <v>#VALUE!</v>
      </c>
      <c r="U517" s="0" t="e">
        <f aca="true">MAX(0,T517*(1+(_xlfn.NORM.INV(RAND(),Inputs!$D$39,Inputs!$C$39)))-'Year Schedule'!$K$22+'Year Schedule'!$L$22)</f>
        <v>#VALUE!</v>
      </c>
      <c r="V517" s="0" t="e">
        <f aca="true">MAX(0,U517*(1+(_xlfn.NORM.INV(RAND(),Inputs!$D$39,Inputs!$C$39)))-'Year Schedule'!$K$23+'Year Schedule'!$L$23)</f>
        <v>#VALUE!</v>
      </c>
      <c r="W517" s="0" t="e">
        <f aca="true">MAX(0,V517*(1+(_xlfn.NORM.INV(RAND(),Inputs!$D$39,Inputs!$C$39)))-'Year Schedule'!$K$24+'Year Schedule'!$L$24)</f>
        <v>#VALUE!</v>
      </c>
      <c r="X517" s="0" t="e">
        <f aca="true">MAX(0,W517*(1+(_xlfn.NORM.INV(RAND(),Inputs!$D$39,Inputs!$C$39)))-'Year Schedule'!$K$25+'Year Schedule'!$L$25)</f>
        <v>#VALUE!</v>
      </c>
      <c r="Y517" s="0" t="e">
        <f aca="true">MAX(0,X517*(1+(_xlfn.NORM.INV(RAND(),Inputs!$D$39,Inputs!$C$39)))-'Year Schedule'!$K$26+'Year Schedule'!$L$26)</f>
        <v>#VALUE!</v>
      </c>
      <c r="Z517" s="0" t="e">
        <f aca="true">MAX(0,Y517*(1+(_xlfn.NORM.INV(RAND(),Inputs!$D$39,Inputs!$C$39)))-'Year Schedule'!$K$27+'Year Schedule'!$L$27)</f>
        <v>#VALUE!</v>
      </c>
      <c r="AA517" s="0" t="e">
        <f aca="true">MAX(0,Z517*(1+(_xlfn.NORM.INV(RAND(),Inputs!$D$39,Inputs!$C$39)))-'Year Schedule'!$K$28+'Year Schedule'!$L$28)</f>
        <v>#VALUE!</v>
      </c>
      <c r="AB517" s="0" t="e">
        <f aca="true">MAX(0,AA517*(1+(_xlfn.NORM.INV(RAND(),Inputs!$D$39,Inputs!$C$39)))-'Year Schedule'!$K$29+'Year Schedule'!$L$29)</f>
        <v>#VALUE!</v>
      </c>
      <c r="AC517" s="0" t="e">
        <f aca="true">MAX(0,AB517*(1+(_xlfn.NORM.INV(RAND(),Inputs!$D$39,Inputs!$C$39)))-'Year Schedule'!$K$30+'Year Schedule'!$L$30)</f>
        <v>#VALUE!</v>
      </c>
      <c r="AD517" s="0" t="e">
        <f aca="true">MAX(0,AC517*(1+(_xlfn.NORM.INV(RAND(),Inputs!$D$39,Inputs!$C$39)))-'Year Schedule'!$K$31+'Year Schedule'!$L$31)</f>
        <v>#VALUE!</v>
      </c>
      <c r="AE517" s="0" t="e">
        <f aca="true">MAX(0,AD517*(1+(_xlfn.NORM.INV(RAND(),Inputs!$D$39,Inputs!$C$39)))-'Year Schedule'!$K$32+'Year Schedule'!$L$32)</f>
        <v>#VALUE!</v>
      </c>
      <c r="AF517" s="0" t="e">
        <f aca="true">MAX(0,AE517*(1+(_xlfn.NORM.INV(RAND(),Inputs!$D$39,Inputs!$C$39)))-'Year Schedule'!$K$33+'Year Schedule'!$L$33)</f>
        <v>#VALUE!</v>
      </c>
      <c r="AG517" s="0" t="e">
        <f aca="true">MAX(0,AF517*(1+(_xlfn.NORM.INV(RAND(),Inputs!$D$39,Inputs!$C$39)))-'Year Schedule'!$K$34+'Year Schedule'!$L$34)</f>
        <v>#VALUE!</v>
      </c>
      <c r="AH517" s="0" t="e">
        <f aca="true">MAX(0,AG517*(1+(_xlfn.NORM.INV(RAND(),Inputs!$D$39,Inputs!$C$39)))-'Year Schedule'!$K$35+'Year Schedule'!$L$35)</f>
        <v>#VALUE!</v>
      </c>
      <c r="AI517" s="0" t="e">
        <f aca="true">MAX(0,AH517*(1+(_xlfn.NORM.INV(RAND(),Inputs!$D$39,Inputs!$C$39)))-'Year Schedule'!$K$36+'Year Schedule'!$L$36)</f>
        <v>#VALUE!</v>
      </c>
      <c r="AJ517" s="0" t="e">
        <f aca="true">MAX(0,AI517*(1+(_xlfn.NORM.INV(RAND(),Inputs!$D$39,Inputs!$C$39)))-'Year Schedule'!$K$37+'Year Schedule'!$L$37)</f>
        <v>#VALUE!</v>
      </c>
      <c r="AK517" s="0" t="e">
        <f aca="true">MAX(0,AJ517*(1+(_xlfn.NORM.INV(RAND(),Inputs!$D$39,Inputs!$C$39)))-'Year Schedule'!$K$38+'Year Schedule'!$L$38)</f>
        <v>#VALUE!</v>
      </c>
      <c r="AL517" s="0" t="e">
        <f aca="true">MAX(0,AK517*(1+(_xlfn.NORM.INV(RAND(),Inputs!$D$39,Inputs!$C$39)))-'Year Schedule'!$K$39+'Year Schedule'!$L$39)</f>
        <v>#VALUE!</v>
      </c>
      <c r="AM517" s="0" t="e">
        <f aca="true">MAX(0,AL517*(1+(_xlfn.NORM.INV(RAND(),Inputs!$D$39,Inputs!$C$39)))-'Year Schedule'!$K$40+'Year Schedule'!$L$40)</f>
        <v>#VALUE!</v>
      </c>
      <c r="AN517" s="0" t="e">
        <f aca="true">MAX(0,AM517*(1+(_xlfn.NORM.INV(RAND(),Inputs!$D$39,Inputs!$C$39)))-'Year Schedule'!$K$41+'Year Schedule'!$L$41)</f>
        <v>#VALUE!</v>
      </c>
      <c r="AO517" s="0" t="e">
        <f aca="true">MAX(0,AN517*(1+(_xlfn.NORM.INV(RAND(),Inputs!$D$39,Inputs!$C$39)))-'Year Schedule'!$K$42+'Year Schedule'!$L$42)</f>
        <v>#VALUE!</v>
      </c>
      <c r="AP517" s="0" t="e">
        <f aca="true">MAX(0,AO517*(1+(_xlfn.NORM.INV(RAND(),Inputs!$D$39,Inputs!$C$39)))-'Year Schedule'!$K$43+'Year Schedule'!$L$43)</f>
        <v>#VALUE!</v>
      </c>
      <c r="AQ517" s="0" t="e">
        <f aca="true">MAX(0,AP517*(1+(_xlfn.NORM.INV(RAND(),Inputs!$D$39,Inputs!$C$39)))-'Year Schedule'!$K$44+'Year Schedule'!$L$44)</f>
        <v>#VALUE!</v>
      </c>
      <c r="AR517" s="0" t="e">
        <f aca="true">MAX(0,AQ517*(1+(_xlfn.NORM.INV(RAND(),Inputs!$D$39,Inputs!$C$39)))-'Year Schedule'!$K$45+'Year Schedule'!$L$45)</f>
        <v>#VALUE!</v>
      </c>
      <c r="AS517" s="0" t="e">
        <f aca="true">MAX(0,AR517*(1+(_xlfn.NORM.INV(RAND(),Inputs!$D$39,Inputs!$C$39)))-'Year Schedule'!$K$46+'Year Schedule'!$L$46)</f>
        <v>#VALUE!</v>
      </c>
      <c r="AT517" s="0" t="e">
        <f aca="true">MAX(0,AS517*(1+(_xlfn.NORM.INV(RAND(),Inputs!$D$39,Inputs!$C$39)))-'Year Schedule'!$K$47+'Year Schedule'!$L$47)</f>
        <v>#VALUE!</v>
      </c>
      <c r="AU517" s="0" t="e">
        <f aca="true">MAX(0,AT517*(1+(_xlfn.NORM.INV(RAND(),Inputs!$D$39,Inputs!$C$39)))-'Year Schedule'!$K$48+'Year Schedule'!$L$48)</f>
        <v>#VALUE!</v>
      </c>
      <c r="AV517" s="0" t="e">
        <f aca="true">MAX(0,AU517*(1+(_xlfn.NORM.INV(RAND(),Inputs!$D$39,Inputs!$C$39)))-'Year Schedule'!$K$49+'Year Schedule'!$L$49)</f>
        <v>#VALUE!</v>
      </c>
      <c r="AW517" s="0" t="e">
        <f aca="true">MAX(0,AV517*(1+(_xlfn.NORM.INV(RAND(),Inputs!$D$39,Inputs!$C$39)))-'Year Schedule'!$K$50+'Year Schedule'!$L$50)</f>
        <v>#VALUE!</v>
      </c>
      <c r="AX517" s="0" t="e">
        <f aca="true">MAX(0,AW517*(1+(_xlfn.NORM.INV(RAND(),Inputs!$D$39,Inputs!$C$39)))-'Year Schedule'!$K$51+'Year Schedule'!$L$51)</f>
        <v>#VALUE!</v>
      </c>
      <c r="AY517" s="0" t="e">
        <f aca="true">MAX(0,AX517*(1+(_xlfn.NORM.INV(RAND(),Inputs!$D$39,Inputs!$C$39)))-'Year Schedule'!$K$52+'Year Schedule'!$L$52)</f>
        <v>#VALUE!</v>
      </c>
      <c r="AZ517" s="0" t="e">
        <f aca="true">MAX(0,AY517*(1+(_xlfn.NORM.INV(RAND(),Inputs!$D$39,Inputs!$C$39)))-'Year Schedule'!$K$53+'Year Schedule'!$L$53)</f>
        <v>#VALUE!</v>
      </c>
      <c r="BA517" s="0" t="e">
        <f aca="false">INDEX(C517:AZ517,1,Inputs!$C$6)</f>
        <v>#VALUE!</v>
      </c>
      <c r="BB517" s="0" t="n">
        <f aca="false">IFERROR(EXP(SUMPRODUCT(LN((C517:INDEX(C517:AZ517,1,Inputs!$C$6)+$C$1004:INDEX($C$1004:$AZ$1004,1,Inputs!$C$6))/B517:INDEX(B517:AY517,1,Inputs!$C$6)))/Inputs!$C$6)-1,-1)</f>
        <v>-1</v>
      </c>
    </row>
    <row r="518" customFormat="false" ht="15" hidden="false" customHeight="true" outlineLevel="0" collapsed="false">
      <c r="A518" s="0" t="n">
        <v>516</v>
      </c>
      <c r="B518" s="177" t="n">
        <f aca="false">Inputs!$C$38</f>
        <v>0</v>
      </c>
      <c r="C518" s="0" t="e">
        <f aca="true">MAX(0,B518*(1+(_xlfn.NORM.INV(RAND(),Inputs!$D$39,Inputs!$C$39)))-'Year Schedule'!$K$4+'Year Schedule'!$L$4)</f>
        <v>#VALUE!</v>
      </c>
      <c r="D518" s="0" t="e">
        <f aca="true">MAX(0,C518*(1+(_xlfn.NORM.INV(RAND(),Inputs!$D$39,Inputs!$C$39)))-'Year Schedule'!$K$5+'Year Schedule'!$L$5)</f>
        <v>#VALUE!</v>
      </c>
      <c r="E518" s="0" t="e">
        <f aca="true">MAX(0,D518*(1+(_xlfn.NORM.INV(RAND(),Inputs!$D$39,Inputs!$C$39)))-'Year Schedule'!$K$6+'Year Schedule'!$L$6)</f>
        <v>#VALUE!</v>
      </c>
      <c r="F518" s="0" t="e">
        <f aca="true">MAX(0,E518*(1+(_xlfn.NORM.INV(RAND(),Inputs!$D$39,Inputs!$C$39)))-'Year Schedule'!$K$7+'Year Schedule'!$L$7)</f>
        <v>#VALUE!</v>
      </c>
      <c r="G518" s="0" t="e">
        <f aca="true">MAX(0,F518*(1+(_xlfn.NORM.INV(RAND(),Inputs!$D$39,Inputs!$C$39)))-'Year Schedule'!$K$8+'Year Schedule'!$L$8)</f>
        <v>#VALUE!</v>
      </c>
      <c r="H518" s="0" t="e">
        <f aca="true">MAX(0,G518*(1+(_xlfn.NORM.INV(RAND(),Inputs!$D$39,Inputs!$C$39)))-'Year Schedule'!$K$9+'Year Schedule'!$L$9)</f>
        <v>#VALUE!</v>
      </c>
      <c r="I518" s="0" t="e">
        <f aca="true">MAX(0,H518*(1+(_xlfn.NORM.INV(RAND(),Inputs!$D$39,Inputs!$C$39)))-'Year Schedule'!$K$10+'Year Schedule'!$L$10)</f>
        <v>#VALUE!</v>
      </c>
      <c r="J518" s="0" t="e">
        <f aca="true">MAX(0,I518*(1+(_xlfn.NORM.INV(RAND(),Inputs!$D$39,Inputs!$C$39)))-'Year Schedule'!$K$11+'Year Schedule'!$L$11)</f>
        <v>#VALUE!</v>
      </c>
      <c r="K518" s="0" t="e">
        <f aca="true">MAX(0,J518*(1+(_xlfn.NORM.INV(RAND(),Inputs!$D$39,Inputs!$C$39)))-'Year Schedule'!$K$12+'Year Schedule'!$L$12)</f>
        <v>#VALUE!</v>
      </c>
      <c r="L518" s="0" t="e">
        <f aca="true">MAX(0,K518*(1+(_xlfn.NORM.INV(RAND(),Inputs!$D$39,Inputs!$C$39)))-'Year Schedule'!$K$13+'Year Schedule'!$L$13)</f>
        <v>#VALUE!</v>
      </c>
      <c r="M518" s="0" t="e">
        <f aca="true">MAX(0,L518*(1+(_xlfn.NORM.INV(RAND(),Inputs!$D$39,Inputs!$C$39)))-'Year Schedule'!$K$14+'Year Schedule'!$L$14)</f>
        <v>#VALUE!</v>
      </c>
      <c r="N518" s="0" t="e">
        <f aca="true">MAX(0,M518*(1+(_xlfn.NORM.INV(RAND(),Inputs!$D$39,Inputs!$C$39)))-'Year Schedule'!$K$15+'Year Schedule'!$L$15)</f>
        <v>#VALUE!</v>
      </c>
      <c r="O518" s="0" t="e">
        <f aca="true">MAX(0,N518*(1+(_xlfn.NORM.INV(RAND(),Inputs!$D$39,Inputs!$C$39)))-'Year Schedule'!$K$16+'Year Schedule'!$L$16)</f>
        <v>#VALUE!</v>
      </c>
      <c r="P518" s="0" t="e">
        <f aca="true">MAX(0,O518*(1+(_xlfn.NORM.INV(RAND(),Inputs!$D$39,Inputs!$C$39)))-'Year Schedule'!$K$17+'Year Schedule'!$L$17)</f>
        <v>#VALUE!</v>
      </c>
      <c r="Q518" s="0" t="e">
        <f aca="true">MAX(0,P518*(1+(_xlfn.NORM.INV(RAND(),Inputs!$D$39,Inputs!$C$39)))-'Year Schedule'!$K$18+'Year Schedule'!$L$18)</f>
        <v>#VALUE!</v>
      </c>
      <c r="R518" s="0" t="e">
        <f aca="true">MAX(0,Q518*(1+(_xlfn.NORM.INV(RAND(),Inputs!$D$39,Inputs!$C$39)))-'Year Schedule'!$K$19+'Year Schedule'!$L$19)</f>
        <v>#VALUE!</v>
      </c>
      <c r="S518" s="0" t="e">
        <f aca="true">MAX(0,R518*(1+(_xlfn.NORM.INV(RAND(),Inputs!$D$39,Inputs!$C$39)))-'Year Schedule'!$K$20+'Year Schedule'!$L$20)</f>
        <v>#VALUE!</v>
      </c>
      <c r="T518" s="0" t="e">
        <f aca="true">MAX(0,S518*(1+(_xlfn.NORM.INV(RAND(),Inputs!$D$39,Inputs!$C$39)))-'Year Schedule'!$K$21+'Year Schedule'!$L$21)</f>
        <v>#VALUE!</v>
      </c>
      <c r="U518" s="0" t="e">
        <f aca="true">MAX(0,T518*(1+(_xlfn.NORM.INV(RAND(),Inputs!$D$39,Inputs!$C$39)))-'Year Schedule'!$K$22+'Year Schedule'!$L$22)</f>
        <v>#VALUE!</v>
      </c>
      <c r="V518" s="0" t="e">
        <f aca="true">MAX(0,U518*(1+(_xlfn.NORM.INV(RAND(),Inputs!$D$39,Inputs!$C$39)))-'Year Schedule'!$K$23+'Year Schedule'!$L$23)</f>
        <v>#VALUE!</v>
      </c>
      <c r="W518" s="0" t="e">
        <f aca="true">MAX(0,V518*(1+(_xlfn.NORM.INV(RAND(),Inputs!$D$39,Inputs!$C$39)))-'Year Schedule'!$K$24+'Year Schedule'!$L$24)</f>
        <v>#VALUE!</v>
      </c>
      <c r="X518" s="0" t="e">
        <f aca="true">MAX(0,W518*(1+(_xlfn.NORM.INV(RAND(),Inputs!$D$39,Inputs!$C$39)))-'Year Schedule'!$K$25+'Year Schedule'!$L$25)</f>
        <v>#VALUE!</v>
      </c>
      <c r="Y518" s="0" t="e">
        <f aca="true">MAX(0,X518*(1+(_xlfn.NORM.INV(RAND(),Inputs!$D$39,Inputs!$C$39)))-'Year Schedule'!$K$26+'Year Schedule'!$L$26)</f>
        <v>#VALUE!</v>
      </c>
      <c r="Z518" s="0" t="e">
        <f aca="true">MAX(0,Y518*(1+(_xlfn.NORM.INV(RAND(),Inputs!$D$39,Inputs!$C$39)))-'Year Schedule'!$K$27+'Year Schedule'!$L$27)</f>
        <v>#VALUE!</v>
      </c>
      <c r="AA518" s="0" t="e">
        <f aca="true">MAX(0,Z518*(1+(_xlfn.NORM.INV(RAND(),Inputs!$D$39,Inputs!$C$39)))-'Year Schedule'!$K$28+'Year Schedule'!$L$28)</f>
        <v>#VALUE!</v>
      </c>
      <c r="AB518" s="0" t="e">
        <f aca="true">MAX(0,AA518*(1+(_xlfn.NORM.INV(RAND(),Inputs!$D$39,Inputs!$C$39)))-'Year Schedule'!$K$29+'Year Schedule'!$L$29)</f>
        <v>#VALUE!</v>
      </c>
      <c r="AC518" s="0" t="e">
        <f aca="true">MAX(0,AB518*(1+(_xlfn.NORM.INV(RAND(),Inputs!$D$39,Inputs!$C$39)))-'Year Schedule'!$K$30+'Year Schedule'!$L$30)</f>
        <v>#VALUE!</v>
      </c>
      <c r="AD518" s="0" t="e">
        <f aca="true">MAX(0,AC518*(1+(_xlfn.NORM.INV(RAND(),Inputs!$D$39,Inputs!$C$39)))-'Year Schedule'!$K$31+'Year Schedule'!$L$31)</f>
        <v>#VALUE!</v>
      </c>
      <c r="AE518" s="0" t="e">
        <f aca="true">MAX(0,AD518*(1+(_xlfn.NORM.INV(RAND(),Inputs!$D$39,Inputs!$C$39)))-'Year Schedule'!$K$32+'Year Schedule'!$L$32)</f>
        <v>#VALUE!</v>
      </c>
      <c r="AF518" s="0" t="e">
        <f aca="true">MAX(0,AE518*(1+(_xlfn.NORM.INV(RAND(),Inputs!$D$39,Inputs!$C$39)))-'Year Schedule'!$K$33+'Year Schedule'!$L$33)</f>
        <v>#VALUE!</v>
      </c>
      <c r="AG518" s="0" t="e">
        <f aca="true">MAX(0,AF518*(1+(_xlfn.NORM.INV(RAND(),Inputs!$D$39,Inputs!$C$39)))-'Year Schedule'!$K$34+'Year Schedule'!$L$34)</f>
        <v>#VALUE!</v>
      </c>
      <c r="AH518" s="0" t="e">
        <f aca="true">MAX(0,AG518*(1+(_xlfn.NORM.INV(RAND(),Inputs!$D$39,Inputs!$C$39)))-'Year Schedule'!$K$35+'Year Schedule'!$L$35)</f>
        <v>#VALUE!</v>
      </c>
      <c r="AI518" s="0" t="e">
        <f aca="true">MAX(0,AH518*(1+(_xlfn.NORM.INV(RAND(),Inputs!$D$39,Inputs!$C$39)))-'Year Schedule'!$K$36+'Year Schedule'!$L$36)</f>
        <v>#VALUE!</v>
      </c>
      <c r="AJ518" s="0" t="e">
        <f aca="true">MAX(0,AI518*(1+(_xlfn.NORM.INV(RAND(),Inputs!$D$39,Inputs!$C$39)))-'Year Schedule'!$K$37+'Year Schedule'!$L$37)</f>
        <v>#VALUE!</v>
      </c>
      <c r="AK518" s="0" t="e">
        <f aca="true">MAX(0,AJ518*(1+(_xlfn.NORM.INV(RAND(),Inputs!$D$39,Inputs!$C$39)))-'Year Schedule'!$K$38+'Year Schedule'!$L$38)</f>
        <v>#VALUE!</v>
      </c>
      <c r="AL518" s="0" t="e">
        <f aca="true">MAX(0,AK518*(1+(_xlfn.NORM.INV(RAND(),Inputs!$D$39,Inputs!$C$39)))-'Year Schedule'!$K$39+'Year Schedule'!$L$39)</f>
        <v>#VALUE!</v>
      </c>
      <c r="AM518" s="0" t="e">
        <f aca="true">MAX(0,AL518*(1+(_xlfn.NORM.INV(RAND(),Inputs!$D$39,Inputs!$C$39)))-'Year Schedule'!$K$40+'Year Schedule'!$L$40)</f>
        <v>#VALUE!</v>
      </c>
      <c r="AN518" s="0" t="e">
        <f aca="true">MAX(0,AM518*(1+(_xlfn.NORM.INV(RAND(),Inputs!$D$39,Inputs!$C$39)))-'Year Schedule'!$K$41+'Year Schedule'!$L$41)</f>
        <v>#VALUE!</v>
      </c>
      <c r="AO518" s="0" t="e">
        <f aca="true">MAX(0,AN518*(1+(_xlfn.NORM.INV(RAND(),Inputs!$D$39,Inputs!$C$39)))-'Year Schedule'!$K$42+'Year Schedule'!$L$42)</f>
        <v>#VALUE!</v>
      </c>
      <c r="AP518" s="0" t="e">
        <f aca="true">MAX(0,AO518*(1+(_xlfn.NORM.INV(RAND(),Inputs!$D$39,Inputs!$C$39)))-'Year Schedule'!$K$43+'Year Schedule'!$L$43)</f>
        <v>#VALUE!</v>
      </c>
      <c r="AQ518" s="0" t="e">
        <f aca="true">MAX(0,AP518*(1+(_xlfn.NORM.INV(RAND(),Inputs!$D$39,Inputs!$C$39)))-'Year Schedule'!$K$44+'Year Schedule'!$L$44)</f>
        <v>#VALUE!</v>
      </c>
      <c r="AR518" s="0" t="e">
        <f aca="true">MAX(0,AQ518*(1+(_xlfn.NORM.INV(RAND(),Inputs!$D$39,Inputs!$C$39)))-'Year Schedule'!$K$45+'Year Schedule'!$L$45)</f>
        <v>#VALUE!</v>
      </c>
      <c r="AS518" s="0" t="e">
        <f aca="true">MAX(0,AR518*(1+(_xlfn.NORM.INV(RAND(),Inputs!$D$39,Inputs!$C$39)))-'Year Schedule'!$K$46+'Year Schedule'!$L$46)</f>
        <v>#VALUE!</v>
      </c>
      <c r="AT518" s="0" t="e">
        <f aca="true">MAX(0,AS518*(1+(_xlfn.NORM.INV(RAND(),Inputs!$D$39,Inputs!$C$39)))-'Year Schedule'!$K$47+'Year Schedule'!$L$47)</f>
        <v>#VALUE!</v>
      </c>
      <c r="AU518" s="0" t="e">
        <f aca="true">MAX(0,AT518*(1+(_xlfn.NORM.INV(RAND(),Inputs!$D$39,Inputs!$C$39)))-'Year Schedule'!$K$48+'Year Schedule'!$L$48)</f>
        <v>#VALUE!</v>
      </c>
      <c r="AV518" s="0" t="e">
        <f aca="true">MAX(0,AU518*(1+(_xlfn.NORM.INV(RAND(),Inputs!$D$39,Inputs!$C$39)))-'Year Schedule'!$K$49+'Year Schedule'!$L$49)</f>
        <v>#VALUE!</v>
      </c>
      <c r="AW518" s="0" t="e">
        <f aca="true">MAX(0,AV518*(1+(_xlfn.NORM.INV(RAND(),Inputs!$D$39,Inputs!$C$39)))-'Year Schedule'!$K$50+'Year Schedule'!$L$50)</f>
        <v>#VALUE!</v>
      </c>
      <c r="AX518" s="0" t="e">
        <f aca="true">MAX(0,AW518*(1+(_xlfn.NORM.INV(RAND(),Inputs!$D$39,Inputs!$C$39)))-'Year Schedule'!$K$51+'Year Schedule'!$L$51)</f>
        <v>#VALUE!</v>
      </c>
      <c r="AY518" s="0" t="e">
        <f aca="true">MAX(0,AX518*(1+(_xlfn.NORM.INV(RAND(),Inputs!$D$39,Inputs!$C$39)))-'Year Schedule'!$K$52+'Year Schedule'!$L$52)</f>
        <v>#VALUE!</v>
      </c>
      <c r="AZ518" s="0" t="e">
        <f aca="true">MAX(0,AY518*(1+(_xlfn.NORM.INV(RAND(),Inputs!$D$39,Inputs!$C$39)))-'Year Schedule'!$K$53+'Year Schedule'!$L$53)</f>
        <v>#VALUE!</v>
      </c>
      <c r="BA518" s="0" t="e">
        <f aca="false">INDEX(C518:AZ518,1,Inputs!$C$6)</f>
        <v>#VALUE!</v>
      </c>
      <c r="BB518" s="0" t="n">
        <f aca="false">IFERROR(EXP(SUMPRODUCT(LN((C518:INDEX(C518:AZ518,1,Inputs!$C$6)+$C$1004:INDEX($C$1004:$AZ$1004,1,Inputs!$C$6))/B518:INDEX(B518:AY518,1,Inputs!$C$6)))/Inputs!$C$6)-1,-1)</f>
        <v>-1</v>
      </c>
    </row>
    <row r="519" customFormat="false" ht="15" hidden="false" customHeight="true" outlineLevel="0" collapsed="false">
      <c r="A519" s="0" t="n">
        <v>517</v>
      </c>
      <c r="B519" s="177" t="n">
        <f aca="false">Inputs!$C$38</f>
        <v>0</v>
      </c>
      <c r="C519" s="0" t="e">
        <f aca="true">MAX(0,B519*(1+(_xlfn.NORM.INV(RAND(),Inputs!$D$39,Inputs!$C$39)))-'Year Schedule'!$K$4+'Year Schedule'!$L$4)</f>
        <v>#VALUE!</v>
      </c>
      <c r="D519" s="0" t="e">
        <f aca="true">MAX(0,C519*(1+(_xlfn.NORM.INV(RAND(),Inputs!$D$39,Inputs!$C$39)))-'Year Schedule'!$K$5+'Year Schedule'!$L$5)</f>
        <v>#VALUE!</v>
      </c>
      <c r="E519" s="0" t="e">
        <f aca="true">MAX(0,D519*(1+(_xlfn.NORM.INV(RAND(),Inputs!$D$39,Inputs!$C$39)))-'Year Schedule'!$K$6+'Year Schedule'!$L$6)</f>
        <v>#VALUE!</v>
      </c>
      <c r="F519" s="0" t="e">
        <f aca="true">MAX(0,E519*(1+(_xlfn.NORM.INV(RAND(),Inputs!$D$39,Inputs!$C$39)))-'Year Schedule'!$K$7+'Year Schedule'!$L$7)</f>
        <v>#VALUE!</v>
      </c>
      <c r="G519" s="0" t="e">
        <f aca="true">MAX(0,F519*(1+(_xlfn.NORM.INV(RAND(),Inputs!$D$39,Inputs!$C$39)))-'Year Schedule'!$K$8+'Year Schedule'!$L$8)</f>
        <v>#VALUE!</v>
      </c>
      <c r="H519" s="0" t="e">
        <f aca="true">MAX(0,G519*(1+(_xlfn.NORM.INV(RAND(),Inputs!$D$39,Inputs!$C$39)))-'Year Schedule'!$K$9+'Year Schedule'!$L$9)</f>
        <v>#VALUE!</v>
      </c>
      <c r="I519" s="0" t="e">
        <f aca="true">MAX(0,H519*(1+(_xlfn.NORM.INV(RAND(),Inputs!$D$39,Inputs!$C$39)))-'Year Schedule'!$K$10+'Year Schedule'!$L$10)</f>
        <v>#VALUE!</v>
      </c>
      <c r="J519" s="0" t="e">
        <f aca="true">MAX(0,I519*(1+(_xlfn.NORM.INV(RAND(),Inputs!$D$39,Inputs!$C$39)))-'Year Schedule'!$K$11+'Year Schedule'!$L$11)</f>
        <v>#VALUE!</v>
      </c>
      <c r="K519" s="0" t="e">
        <f aca="true">MAX(0,J519*(1+(_xlfn.NORM.INV(RAND(),Inputs!$D$39,Inputs!$C$39)))-'Year Schedule'!$K$12+'Year Schedule'!$L$12)</f>
        <v>#VALUE!</v>
      </c>
      <c r="L519" s="0" t="e">
        <f aca="true">MAX(0,K519*(1+(_xlfn.NORM.INV(RAND(),Inputs!$D$39,Inputs!$C$39)))-'Year Schedule'!$K$13+'Year Schedule'!$L$13)</f>
        <v>#VALUE!</v>
      </c>
      <c r="M519" s="0" t="e">
        <f aca="true">MAX(0,L519*(1+(_xlfn.NORM.INV(RAND(),Inputs!$D$39,Inputs!$C$39)))-'Year Schedule'!$K$14+'Year Schedule'!$L$14)</f>
        <v>#VALUE!</v>
      </c>
      <c r="N519" s="0" t="e">
        <f aca="true">MAX(0,M519*(1+(_xlfn.NORM.INV(RAND(),Inputs!$D$39,Inputs!$C$39)))-'Year Schedule'!$K$15+'Year Schedule'!$L$15)</f>
        <v>#VALUE!</v>
      </c>
      <c r="O519" s="0" t="e">
        <f aca="true">MAX(0,N519*(1+(_xlfn.NORM.INV(RAND(),Inputs!$D$39,Inputs!$C$39)))-'Year Schedule'!$K$16+'Year Schedule'!$L$16)</f>
        <v>#VALUE!</v>
      </c>
      <c r="P519" s="0" t="e">
        <f aca="true">MAX(0,O519*(1+(_xlfn.NORM.INV(RAND(),Inputs!$D$39,Inputs!$C$39)))-'Year Schedule'!$K$17+'Year Schedule'!$L$17)</f>
        <v>#VALUE!</v>
      </c>
      <c r="Q519" s="0" t="e">
        <f aca="true">MAX(0,P519*(1+(_xlfn.NORM.INV(RAND(),Inputs!$D$39,Inputs!$C$39)))-'Year Schedule'!$K$18+'Year Schedule'!$L$18)</f>
        <v>#VALUE!</v>
      </c>
      <c r="R519" s="0" t="e">
        <f aca="true">MAX(0,Q519*(1+(_xlfn.NORM.INV(RAND(),Inputs!$D$39,Inputs!$C$39)))-'Year Schedule'!$K$19+'Year Schedule'!$L$19)</f>
        <v>#VALUE!</v>
      </c>
      <c r="S519" s="0" t="e">
        <f aca="true">MAX(0,R519*(1+(_xlfn.NORM.INV(RAND(),Inputs!$D$39,Inputs!$C$39)))-'Year Schedule'!$K$20+'Year Schedule'!$L$20)</f>
        <v>#VALUE!</v>
      </c>
      <c r="T519" s="0" t="e">
        <f aca="true">MAX(0,S519*(1+(_xlfn.NORM.INV(RAND(),Inputs!$D$39,Inputs!$C$39)))-'Year Schedule'!$K$21+'Year Schedule'!$L$21)</f>
        <v>#VALUE!</v>
      </c>
      <c r="U519" s="0" t="e">
        <f aca="true">MAX(0,T519*(1+(_xlfn.NORM.INV(RAND(),Inputs!$D$39,Inputs!$C$39)))-'Year Schedule'!$K$22+'Year Schedule'!$L$22)</f>
        <v>#VALUE!</v>
      </c>
      <c r="V519" s="0" t="e">
        <f aca="true">MAX(0,U519*(1+(_xlfn.NORM.INV(RAND(),Inputs!$D$39,Inputs!$C$39)))-'Year Schedule'!$K$23+'Year Schedule'!$L$23)</f>
        <v>#VALUE!</v>
      </c>
      <c r="W519" s="0" t="e">
        <f aca="true">MAX(0,V519*(1+(_xlfn.NORM.INV(RAND(),Inputs!$D$39,Inputs!$C$39)))-'Year Schedule'!$K$24+'Year Schedule'!$L$24)</f>
        <v>#VALUE!</v>
      </c>
      <c r="X519" s="0" t="e">
        <f aca="true">MAX(0,W519*(1+(_xlfn.NORM.INV(RAND(),Inputs!$D$39,Inputs!$C$39)))-'Year Schedule'!$K$25+'Year Schedule'!$L$25)</f>
        <v>#VALUE!</v>
      </c>
      <c r="Y519" s="0" t="e">
        <f aca="true">MAX(0,X519*(1+(_xlfn.NORM.INV(RAND(),Inputs!$D$39,Inputs!$C$39)))-'Year Schedule'!$K$26+'Year Schedule'!$L$26)</f>
        <v>#VALUE!</v>
      </c>
      <c r="Z519" s="0" t="e">
        <f aca="true">MAX(0,Y519*(1+(_xlfn.NORM.INV(RAND(),Inputs!$D$39,Inputs!$C$39)))-'Year Schedule'!$K$27+'Year Schedule'!$L$27)</f>
        <v>#VALUE!</v>
      </c>
      <c r="AA519" s="0" t="e">
        <f aca="true">MAX(0,Z519*(1+(_xlfn.NORM.INV(RAND(),Inputs!$D$39,Inputs!$C$39)))-'Year Schedule'!$K$28+'Year Schedule'!$L$28)</f>
        <v>#VALUE!</v>
      </c>
      <c r="AB519" s="0" t="e">
        <f aca="true">MAX(0,AA519*(1+(_xlfn.NORM.INV(RAND(),Inputs!$D$39,Inputs!$C$39)))-'Year Schedule'!$K$29+'Year Schedule'!$L$29)</f>
        <v>#VALUE!</v>
      </c>
      <c r="AC519" s="0" t="e">
        <f aca="true">MAX(0,AB519*(1+(_xlfn.NORM.INV(RAND(),Inputs!$D$39,Inputs!$C$39)))-'Year Schedule'!$K$30+'Year Schedule'!$L$30)</f>
        <v>#VALUE!</v>
      </c>
      <c r="AD519" s="0" t="e">
        <f aca="true">MAX(0,AC519*(1+(_xlfn.NORM.INV(RAND(),Inputs!$D$39,Inputs!$C$39)))-'Year Schedule'!$K$31+'Year Schedule'!$L$31)</f>
        <v>#VALUE!</v>
      </c>
      <c r="AE519" s="0" t="e">
        <f aca="true">MAX(0,AD519*(1+(_xlfn.NORM.INV(RAND(),Inputs!$D$39,Inputs!$C$39)))-'Year Schedule'!$K$32+'Year Schedule'!$L$32)</f>
        <v>#VALUE!</v>
      </c>
      <c r="AF519" s="0" t="e">
        <f aca="true">MAX(0,AE519*(1+(_xlfn.NORM.INV(RAND(),Inputs!$D$39,Inputs!$C$39)))-'Year Schedule'!$K$33+'Year Schedule'!$L$33)</f>
        <v>#VALUE!</v>
      </c>
      <c r="AG519" s="0" t="e">
        <f aca="true">MAX(0,AF519*(1+(_xlfn.NORM.INV(RAND(),Inputs!$D$39,Inputs!$C$39)))-'Year Schedule'!$K$34+'Year Schedule'!$L$34)</f>
        <v>#VALUE!</v>
      </c>
      <c r="AH519" s="0" t="e">
        <f aca="true">MAX(0,AG519*(1+(_xlfn.NORM.INV(RAND(),Inputs!$D$39,Inputs!$C$39)))-'Year Schedule'!$K$35+'Year Schedule'!$L$35)</f>
        <v>#VALUE!</v>
      </c>
      <c r="AI519" s="0" t="e">
        <f aca="true">MAX(0,AH519*(1+(_xlfn.NORM.INV(RAND(),Inputs!$D$39,Inputs!$C$39)))-'Year Schedule'!$K$36+'Year Schedule'!$L$36)</f>
        <v>#VALUE!</v>
      </c>
      <c r="AJ519" s="0" t="e">
        <f aca="true">MAX(0,AI519*(1+(_xlfn.NORM.INV(RAND(),Inputs!$D$39,Inputs!$C$39)))-'Year Schedule'!$K$37+'Year Schedule'!$L$37)</f>
        <v>#VALUE!</v>
      </c>
      <c r="AK519" s="0" t="e">
        <f aca="true">MAX(0,AJ519*(1+(_xlfn.NORM.INV(RAND(),Inputs!$D$39,Inputs!$C$39)))-'Year Schedule'!$K$38+'Year Schedule'!$L$38)</f>
        <v>#VALUE!</v>
      </c>
      <c r="AL519" s="0" t="e">
        <f aca="true">MAX(0,AK519*(1+(_xlfn.NORM.INV(RAND(),Inputs!$D$39,Inputs!$C$39)))-'Year Schedule'!$K$39+'Year Schedule'!$L$39)</f>
        <v>#VALUE!</v>
      </c>
      <c r="AM519" s="0" t="e">
        <f aca="true">MAX(0,AL519*(1+(_xlfn.NORM.INV(RAND(),Inputs!$D$39,Inputs!$C$39)))-'Year Schedule'!$K$40+'Year Schedule'!$L$40)</f>
        <v>#VALUE!</v>
      </c>
      <c r="AN519" s="0" t="e">
        <f aca="true">MAX(0,AM519*(1+(_xlfn.NORM.INV(RAND(),Inputs!$D$39,Inputs!$C$39)))-'Year Schedule'!$K$41+'Year Schedule'!$L$41)</f>
        <v>#VALUE!</v>
      </c>
      <c r="AO519" s="0" t="e">
        <f aca="true">MAX(0,AN519*(1+(_xlfn.NORM.INV(RAND(),Inputs!$D$39,Inputs!$C$39)))-'Year Schedule'!$K$42+'Year Schedule'!$L$42)</f>
        <v>#VALUE!</v>
      </c>
      <c r="AP519" s="0" t="e">
        <f aca="true">MAX(0,AO519*(1+(_xlfn.NORM.INV(RAND(),Inputs!$D$39,Inputs!$C$39)))-'Year Schedule'!$K$43+'Year Schedule'!$L$43)</f>
        <v>#VALUE!</v>
      </c>
      <c r="AQ519" s="0" t="e">
        <f aca="true">MAX(0,AP519*(1+(_xlfn.NORM.INV(RAND(),Inputs!$D$39,Inputs!$C$39)))-'Year Schedule'!$K$44+'Year Schedule'!$L$44)</f>
        <v>#VALUE!</v>
      </c>
      <c r="AR519" s="0" t="e">
        <f aca="true">MAX(0,AQ519*(1+(_xlfn.NORM.INV(RAND(),Inputs!$D$39,Inputs!$C$39)))-'Year Schedule'!$K$45+'Year Schedule'!$L$45)</f>
        <v>#VALUE!</v>
      </c>
      <c r="AS519" s="0" t="e">
        <f aca="true">MAX(0,AR519*(1+(_xlfn.NORM.INV(RAND(),Inputs!$D$39,Inputs!$C$39)))-'Year Schedule'!$K$46+'Year Schedule'!$L$46)</f>
        <v>#VALUE!</v>
      </c>
      <c r="AT519" s="0" t="e">
        <f aca="true">MAX(0,AS519*(1+(_xlfn.NORM.INV(RAND(),Inputs!$D$39,Inputs!$C$39)))-'Year Schedule'!$K$47+'Year Schedule'!$L$47)</f>
        <v>#VALUE!</v>
      </c>
      <c r="AU519" s="0" t="e">
        <f aca="true">MAX(0,AT519*(1+(_xlfn.NORM.INV(RAND(),Inputs!$D$39,Inputs!$C$39)))-'Year Schedule'!$K$48+'Year Schedule'!$L$48)</f>
        <v>#VALUE!</v>
      </c>
      <c r="AV519" s="0" t="e">
        <f aca="true">MAX(0,AU519*(1+(_xlfn.NORM.INV(RAND(),Inputs!$D$39,Inputs!$C$39)))-'Year Schedule'!$K$49+'Year Schedule'!$L$49)</f>
        <v>#VALUE!</v>
      </c>
      <c r="AW519" s="0" t="e">
        <f aca="true">MAX(0,AV519*(1+(_xlfn.NORM.INV(RAND(),Inputs!$D$39,Inputs!$C$39)))-'Year Schedule'!$K$50+'Year Schedule'!$L$50)</f>
        <v>#VALUE!</v>
      </c>
      <c r="AX519" s="0" t="e">
        <f aca="true">MAX(0,AW519*(1+(_xlfn.NORM.INV(RAND(),Inputs!$D$39,Inputs!$C$39)))-'Year Schedule'!$K$51+'Year Schedule'!$L$51)</f>
        <v>#VALUE!</v>
      </c>
      <c r="AY519" s="0" t="e">
        <f aca="true">MAX(0,AX519*(1+(_xlfn.NORM.INV(RAND(),Inputs!$D$39,Inputs!$C$39)))-'Year Schedule'!$K$52+'Year Schedule'!$L$52)</f>
        <v>#VALUE!</v>
      </c>
      <c r="AZ519" s="0" t="e">
        <f aca="true">MAX(0,AY519*(1+(_xlfn.NORM.INV(RAND(),Inputs!$D$39,Inputs!$C$39)))-'Year Schedule'!$K$53+'Year Schedule'!$L$53)</f>
        <v>#VALUE!</v>
      </c>
      <c r="BA519" s="0" t="e">
        <f aca="false">INDEX(C519:AZ519,1,Inputs!$C$6)</f>
        <v>#VALUE!</v>
      </c>
      <c r="BB519" s="0" t="n">
        <f aca="false">IFERROR(EXP(SUMPRODUCT(LN((C519:INDEX(C519:AZ519,1,Inputs!$C$6)+$C$1004:INDEX($C$1004:$AZ$1004,1,Inputs!$C$6))/B519:INDEX(B519:AY519,1,Inputs!$C$6)))/Inputs!$C$6)-1,-1)</f>
        <v>-1</v>
      </c>
    </row>
    <row r="520" customFormat="false" ht="15" hidden="false" customHeight="true" outlineLevel="0" collapsed="false">
      <c r="A520" s="0" t="n">
        <v>518</v>
      </c>
      <c r="B520" s="177" t="n">
        <f aca="false">Inputs!$C$38</f>
        <v>0</v>
      </c>
      <c r="C520" s="0" t="e">
        <f aca="true">MAX(0,B520*(1+(_xlfn.NORM.INV(RAND(),Inputs!$D$39,Inputs!$C$39)))-'Year Schedule'!$K$4+'Year Schedule'!$L$4)</f>
        <v>#VALUE!</v>
      </c>
      <c r="D520" s="0" t="e">
        <f aca="true">MAX(0,C520*(1+(_xlfn.NORM.INV(RAND(),Inputs!$D$39,Inputs!$C$39)))-'Year Schedule'!$K$5+'Year Schedule'!$L$5)</f>
        <v>#VALUE!</v>
      </c>
      <c r="E520" s="0" t="e">
        <f aca="true">MAX(0,D520*(1+(_xlfn.NORM.INV(RAND(),Inputs!$D$39,Inputs!$C$39)))-'Year Schedule'!$K$6+'Year Schedule'!$L$6)</f>
        <v>#VALUE!</v>
      </c>
      <c r="F520" s="0" t="e">
        <f aca="true">MAX(0,E520*(1+(_xlfn.NORM.INV(RAND(),Inputs!$D$39,Inputs!$C$39)))-'Year Schedule'!$K$7+'Year Schedule'!$L$7)</f>
        <v>#VALUE!</v>
      </c>
      <c r="G520" s="0" t="e">
        <f aca="true">MAX(0,F520*(1+(_xlfn.NORM.INV(RAND(),Inputs!$D$39,Inputs!$C$39)))-'Year Schedule'!$K$8+'Year Schedule'!$L$8)</f>
        <v>#VALUE!</v>
      </c>
      <c r="H520" s="0" t="e">
        <f aca="true">MAX(0,G520*(1+(_xlfn.NORM.INV(RAND(),Inputs!$D$39,Inputs!$C$39)))-'Year Schedule'!$K$9+'Year Schedule'!$L$9)</f>
        <v>#VALUE!</v>
      </c>
      <c r="I520" s="0" t="e">
        <f aca="true">MAX(0,H520*(1+(_xlfn.NORM.INV(RAND(),Inputs!$D$39,Inputs!$C$39)))-'Year Schedule'!$K$10+'Year Schedule'!$L$10)</f>
        <v>#VALUE!</v>
      </c>
      <c r="J520" s="0" t="e">
        <f aca="true">MAX(0,I520*(1+(_xlfn.NORM.INV(RAND(),Inputs!$D$39,Inputs!$C$39)))-'Year Schedule'!$K$11+'Year Schedule'!$L$11)</f>
        <v>#VALUE!</v>
      </c>
      <c r="K520" s="0" t="e">
        <f aca="true">MAX(0,J520*(1+(_xlfn.NORM.INV(RAND(),Inputs!$D$39,Inputs!$C$39)))-'Year Schedule'!$K$12+'Year Schedule'!$L$12)</f>
        <v>#VALUE!</v>
      </c>
      <c r="L520" s="0" t="e">
        <f aca="true">MAX(0,K520*(1+(_xlfn.NORM.INV(RAND(),Inputs!$D$39,Inputs!$C$39)))-'Year Schedule'!$K$13+'Year Schedule'!$L$13)</f>
        <v>#VALUE!</v>
      </c>
      <c r="M520" s="0" t="e">
        <f aca="true">MAX(0,L520*(1+(_xlfn.NORM.INV(RAND(),Inputs!$D$39,Inputs!$C$39)))-'Year Schedule'!$K$14+'Year Schedule'!$L$14)</f>
        <v>#VALUE!</v>
      </c>
      <c r="N520" s="0" t="e">
        <f aca="true">MAX(0,M520*(1+(_xlfn.NORM.INV(RAND(),Inputs!$D$39,Inputs!$C$39)))-'Year Schedule'!$K$15+'Year Schedule'!$L$15)</f>
        <v>#VALUE!</v>
      </c>
      <c r="O520" s="0" t="e">
        <f aca="true">MAX(0,N520*(1+(_xlfn.NORM.INV(RAND(),Inputs!$D$39,Inputs!$C$39)))-'Year Schedule'!$K$16+'Year Schedule'!$L$16)</f>
        <v>#VALUE!</v>
      </c>
      <c r="P520" s="0" t="e">
        <f aca="true">MAX(0,O520*(1+(_xlfn.NORM.INV(RAND(),Inputs!$D$39,Inputs!$C$39)))-'Year Schedule'!$K$17+'Year Schedule'!$L$17)</f>
        <v>#VALUE!</v>
      </c>
      <c r="Q520" s="0" t="e">
        <f aca="true">MAX(0,P520*(1+(_xlfn.NORM.INV(RAND(),Inputs!$D$39,Inputs!$C$39)))-'Year Schedule'!$K$18+'Year Schedule'!$L$18)</f>
        <v>#VALUE!</v>
      </c>
      <c r="R520" s="0" t="e">
        <f aca="true">MAX(0,Q520*(1+(_xlfn.NORM.INV(RAND(),Inputs!$D$39,Inputs!$C$39)))-'Year Schedule'!$K$19+'Year Schedule'!$L$19)</f>
        <v>#VALUE!</v>
      </c>
      <c r="S520" s="0" t="e">
        <f aca="true">MAX(0,R520*(1+(_xlfn.NORM.INV(RAND(),Inputs!$D$39,Inputs!$C$39)))-'Year Schedule'!$K$20+'Year Schedule'!$L$20)</f>
        <v>#VALUE!</v>
      </c>
      <c r="T520" s="0" t="e">
        <f aca="true">MAX(0,S520*(1+(_xlfn.NORM.INV(RAND(),Inputs!$D$39,Inputs!$C$39)))-'Year Schedule'!$K$21+'Year Schedule'!$L$21)</f>
        <v>#VALUE!</v>
      </c>
      <c r="U520" s="0" t="e">
        <f aca="true">MAX(0,T520*(1+(_xlfn.NORM.INV(RAND(),Inputs!$D$39,Inputs!$C$39)))-'Year Schedule'!$K$22+'Year Schedule'!$L$22)</f>
        <v>#VALUE!</v>
      </c>
      <c r="V520" s="0" t="e">
        <f aca="true">MAX(0,U520*(1+(_xlfn.NORM.INV(RAND(),Inputs!$D$39,Inputs!$C$39)))-'Year Schedule'!$K$23+'Year Schedule'!$L$23)</f>
        <v>#VALUE!</v>
      </c>
      <c r="W520" s="0" t="e">
        <f aca="true">MAX(0,V520*(1+(_xlfn.NORM.INV(RAND(),Inputs!$D$39,Inputs!$C$39)))-'Year Schedule'!$K$24+'Year Schedule'!$L$24)</f>
        <v>#VALUE!</v>
      </c>
      <c r="X520" s="0" t="e">
        <f aca="true">MAX(0,W520*(1+(_xlfn.NORM.INV(RAND(),Inputs!$D$39,Inputs!$C$39)))-'Year Schedule'!$K$25+'Year Schedule'!$L$25)</f>
        <v>#VALUE!</v>
      </c>
      <c r="Y520" s="0" t="e">
        <f aca="true">MAX(0,X520*(1+(_xlfn.NORM.INV(RAND(),Inputs!$D$39,Inputs!$C$39)))-'Year Schedule'!$K$26+'Year Schedule'!$L$26)</f>
        <v>#VALUE!</v>
      </c>
      <c r="Z520" s="0" t="e">
        <f aca="true">MAX(0,Y520*(1+(_xlfn.NORM.INV(RAND(),Inputs!$D$39,Inputs!$C$39)))-'Year Schedule'!$K$27+'Year Schedule'!$L$27)</f>
        <v>#VALUE!</v>
      </c>
      <c r="AA520" s="0" t="e">
        <f aca="true">MAX(0,Z520*(1+(_xlfn.NORM.INV(RAND(),Inputs!$D$39,Inputs!$C$39)))-'Year Schedule'!$K$28+'Year Schedule'!$L$28)</f>
        <v>#VALUE!</v>
      </c>
      <c r="AB520" s="0" t="e">
        <f aca="true">MAX(0,AA520*(1+(_xlfn.NORM.INV(RAND(),Inputs!$D$39,Inputs!$C$39)))-'Year Schedule'!$K$29+'Year Schedule'!$L$29)</f>
        <v>#VALUE!</v>
      </c>
      <c r="AC520" s="0" t="e">
        <f aca="true">MAX(0,AB520*(1+(_xlfn.NORM.INV(RAND(),Inputs!$D$39,Inputs!$C$39)))-'Year Schedule'!$K$30+'Year Schedule'!$L$30)</f>
        <v>#VALUE!</v>
      </c>
      <c r="AD520" s="0" t="e">
        <f aca="true">MAX(0,AC520*(1+(_xlfn.NORM.INV(RAND(),Inputs!$D$39,Inputs!$C$39)))-'Year Schedule'!$K$31+'Year Schedule'!$L$31)</f>
        <v>#VALUE!</v>
      </c>
      <c r="AE520" s="0" t="e">
        <f aca="true">MAX(0,AD520*(1+(_xlfn.NORM.INV(RAND(),Inputs!$D$39,Inputs!$C$39)))-'Year Schedule'!$K$32+'Year Schedule'!$L$32)</f>
        <v>#VALUE!</v>
      </c>
      <c r="AF520" s="0" t="e">
        <f aca="true">MAX(0,AE520*(1+(_xlfn.NORM.INV(RAND(),Inputs!$D$39,Inputs!$C$39)))-'Year Schedule'!$K$33+'Year Schedule'!$L$33)</f>
        <v>#VALUE!</v>
      </c>
      <c r="AG520" s="0" t="e">
        <f aca="true">MAX(0,AF520*(1+(_xlfn.NORM.INV(RAND(),Inputs!$D$39,Inputs!$C$39)))-'Year Schedule'!$K$34+'Year Schedule'!$L$34)</f>
        <v>#VALUE!</v>
      </c>
      <c r="AH520" s="0" t="e">
        <f aca="true">MAX(0,AG520*(1+(_xlfn.NORM.INV(RAND(),Inputs!$D$39,Inputs!$C$39)))-'Year Schedule'!$K$35+'Year Schedule'!$L$35)</f>
        <v>#VALUE!</v>
      </c>
      <c r="AI520" s="0" t="e">
        <f aca="true">MAX(0,AH520*(1+(_xlfn.NORM.INV(RAND(),Inputs!$D$39,Inputs!$C$39)))-'Year Schedule'!$K$36+'Year Schedule'!$L$36)</f>
        <v>#VALUE!</v>
      </c>
      <c r="AJ520" s="0" t="e">
        <f aca="true">MAX(0,AI520*(1+(_xlfn.NORM.INV(RAND(),Inputs!$D$39,Inputs!$C$39)))-'Year Schedule'!$K$37+'Year Schedule'!$L$37)</f>
        <v>#VALUE!</v>
      </c>
      <c r="AK520" s="0" t="e">
        <f aca="true">MAX(0,AJ520*(1+(_xlfn.NORM.INV(RAND(),Inputs!$D$39,Inputs!$C$39)))-'Year Schedule'!$K$38+'Year Schedule'!$L$38)</f>
        <v>#VALUE!</v>
      </c>
      <c r="AL520" s="0" t="e">
        <f aca="true">MAX(0,AK520*(1+(_xlfn.NORM.INV(RAND(),Inputs!$D$39,Inputs!$C$39)))-'Year Schedule'!$K$39+'Year Schedule'!$L$39)</f>
        <v>#VALUE!</v>
      </c>
      <c r="AM520" s="0" t="e">
        <f aca="true">MAX(0,AL520*(1+(_xlfn.NORM.INV(RAND(),Inputs!$D$39,Inputs!$C$39)))-'Year Schedule'!$K$40+'Year Schedule'!$L$40)</f>
        <v>#VALUE!</v>
      </c>
      <c r="AN520" s="0" t="e">
        <f aca="true">MAX(0,AM520*(1+(_xlfn.NORM.INV(RAND(),Inputs!$D$39,Inputs!$C$39)))-'Year Schedule'!$K$41+'Year Schedule'!$L$41)</f>
        <v>#VALUE!</v>
      </c>
      <c r="AO520" s="0" t="e">
        <f aca="true">MAX(0,AN520*(1+(_xlfn.NORM.INV(RAND(),Inputs!$D$39,Inputs!$C$39)))-'Year Schedule'!$K$42+'Year Schedule'!$L$42)</f>
        <v>#VALUE!</v>
      </c>
      <c r="AP520" s="0" t="e">
        <f aca="true">MAX(0,AO520*(1+(_xlfn.NORM.INV(RAND(),Inputs!$D$39,Inputs!$C$39)))-'Year Schedule'!$K$43+'Year Schedule'!$L$43)</f>
        <v>#VALUE!</v>
      </c>
      <c r="AQ520" s="0" t="e">
        <f aca="true">MAX(0,AP520*(1+(_xlfn.NORM.INV(RAND(),Inputs!$D$39,Inputs!$C$39)))-'Year Schedule'!$K$44+'Year Schedule'!$L$44)</f>
        <v>#VALUE!</v>
      </c>
      <c r="AR520" s="0" t="e">
        <f aca="true">MAX(0,AQ520*(1+(_xlfn.NORM.INV(RAND(),Inputs!$D$39,Inputs!$C$39)))-'Year Schedule'!$K$45+'Year Schedule'!$L$45)</f>
        <v>#VALUE!</v>
      </c>
      <c r="AS520" s="0" t="e">
        <f aca="true">MAX(0,AR520*(1+(_xlfn.NORM.INV(RAND(),Inputs!$D$39,Inputs!$C$39)))-'Year Schedule'!$K$46+'Year Schedule'!$L$46)</f>
        <v>#VALUE!</v>
      </c>
      <c r="AT520" s="0" t="e">
        <f aca="true">MAX(0,AS520*(1+(_xlfn.NORM.INV(RAND(),Inputs!$D$39,Inputs!$C$39)))-'Year Schedule'!$K$47+'Year Schedule'!$L$47)</f>
        <v>#VALUE!</v>
      </c>
      <c r="AU520" s="0" t="e">
        <f aca="true">MAX(0,AT520*(1+(_xlfn.NORM.INV(RAND(),Inputs!$D$39,Inputs!$C$39)))-'Year Schedule'!$K$48+'Year Schedule'!$L$48)</f>
        <v>#VALUE!</v>
      </c>
      <c r="AV520" s="0" t="e">
        <f aca="true">MAX(0,AU520*(1+(_xlfn.NORM.INV(RAND(),Inputs!$D$39,Inputs!$C$39)))-'Year Schedule'!$K$49+'Year Schedule'!$L$49)</f>
        <v>#VALUE!</v>
      </c>
      <c r="AW520" s="0" t="e">
        <f aca="true">MAX(0,AV520*(1+(_xlfn.NORM.INV(RAND(),Inputs!$D$39,Inputs!$C$39)))-'Year Schedule'!$K$50+'Year Schedule'!$L$50)</f>
        <v>#VALUE!</v>
      </c>
      <c r="AX520" s="0" t="e">
        <f aca="true">MAX(0,AW520*(1+(_xlfn.NORM.INV(RAND(),Inputs!$D$39,Inputs!$C$39)))-'Year Schedule'!$K$51+'Year Schedule'!$L$51)</f>
        <v>#VALUE!</v>
      </c>
      <c r="AY520" s="0" t="e">
        <f aca="true">MAX(0,AX520*(1+(_xlfn.NORM.INV(RAND(),Inputs!$D$39,Inputs!$C$39)))-'Year Schedule'!$K$52+'Year Schedule'!$L$52)</f>
        <v>#VALUE!</v>
      </c>
      <c r="AZ520" s="0" t="e">
        <f aca="true">MAX(0,AY520*(1+(_xlfn.NORM.INV(RAND(),Inputs!$D$39,Inputs!$C$39)))-'Year Schedule'!$K$53+'Year Schedule'!$L$53)</f>
        <v>#VALUE!</v>
      </c>
      <c r="BA520" s="0" t="e">
        <f aca="false">INDEX(C520:AZ520,1,Inputs!$C$6)</f>
        <v>#VALUE!</v>
      </c>
      <c r="BB520" s="0" t="n">
        <f aca="false">IFERROR(EXP(SUMPRODUCT(LN((C520:INDEX(C520:AZ520,1,Inputs!$C$6)+$C$1004:INDEX($C$1004:$AZ$1004,1,Inputs!$C$6))/B520:INDEX(B520:AY520,1,Inputs!$C$6)))/Inputs!$C$6)-1,-1)</f>
        <v>-1</v>
      </c>
    </row>
    <row r="521" customFormat="false" ht="15" hidden="false" customHeight="true" outlineLevel="0" collapsed="false">
      <c r="A521" s="0" t="n">
        <v>519</v>
      </c>
      <c r="B521" s="177" t="n">
        <f aca="false">Inputs!$C$38</f>
        <v>0</v>
      </c>
      <c r="C521" s="0" t="e">
        <f aca="true">MAX(0,B521*(1+(_xlfn.NORM.INV(RAND(),Inputs!$D$39,Inputs!$C$39)))-'Year Schedule'!$K$4+'Year Schedule'!$L$4)</f>
        <v>#VALUE!</v>
      </c>
      <c r="D521" s="0" t="e">
        <f aca="true">MAX(0,C521*(1+(_xlfn.NORM.INV(RAND(),Inputs!$D$39,Inputs!$C$39)))-'Year Schedule'!$K$5+'Year Schedule'!$L$5)</f>
        <v>#VALUE!</v>
      </c>
      <c r="E521" s="0" t="e">
        <f aca="true">MAX(0,D521*(1+(_xlfn.NORM.INV(RAND(),Inputs!$D$39,Inputs!$C$39)))-'Year Schedule'!$K$6+'Year Schedule'!$L$6)</f>
        <v>#VALUE!</v>
      </c>
      <c r="F521" s="0" t="e">
        <f aca="true">MAX(0,E521*(1+(_xlfn.NORM.INV(RAND(),Inputs!$D$39,Inputs!$C$39)))-'Year Schedule'!$K$7+'Year Schedule'!$L$7)</f>
        <v>#VALUE!</v>
      </c>
      <c r="G521" s="0" t="e">
        <f aca="true">MAX(0,F521*(1+(_xlfn.NORM.INV(RAND(),Inputs!$D$39,Inputs!$C$39)))-'Year Schedule'!$K$8+'Year Schedule'!$L$8)</f>
        <v>#VALUE!</v>
      </c>
      <c r="H521" s="0" t="e">
        <f aca="true">MAX(0,G521*(1+(_xlfn.NORM.INV(RAND(),Inputs!$D$39,Inputs!$C$39)))-'Year Schedule'!$K$9+'Year Schedule'!$L$9)</f>
        <v>#VALUE!</v>
      </c>
      <c r="I521" s="0" t="e">
        <f aca="true">MAX(0,H521*(1+(_xlfn.NORM.INV(RAND(),Inputs!$D$39,Inputs!$C$39)))-'Year Schedule'!$K$10+'Year Schedule'!$L$10)</f>
        <v>#VALUE!</v>
      </c>
      <c r="J521" s="0" t="e">
        <f aca="true">MAX(0,I521*(1+(_xlfn.NORM.INV(RAND(),Inputs!$D$39,Inputs!$C$39)))-'Year Schedule'!$K$11+'Year Schedule'!$L$11)</f>
        <v>#VALUE!</v>
      </c>
      <c r="K521" s="0" t="e">
        <f aca="true">MAX(0,J521*(1+(_xlfn.NORM.INV(RAND(),Inputs!$D$39,Inputs!$C$39)))-'Year Schedule'!$K$12+'Year Schedule'!$L$12)</f>
        <v>#VALUE!</v>
      </c>
      <c r="L521" s="0" t="e">
        <f aca="true">MAX(0,K521*(1+(_xlfn.NORM.INV(RAND(),Inputs!$D$39,Inputs!$C$39)))-'Year Schedule'!$K$13+'Year Schedule'!$L$13)</f>
        <v>#VALUE!</v>
      </c>
      <c r="M521" s="0" t="e">
        <f aca="true">MAX(0,L521*(1+(_xlfn.NORM.INV(RAND(),Inputs!$D$39,Inputs!$C$39)))-'Year Schedule'!$K$14+'Year Schedule'!$L$14)</f>
        <v>#VALUE!</v>
      </c>
      <c r="N521" s="0" t="e">
        <f aca="true">MAX(0,M521*(1+(_xlfn.NORM.INV(RAND(),Inputs!$D$39,Inputs!$C$39)))-'Year Schedule'!$K$15+'Year Schedule'!$L$15)</f>
        <v>#VALUE!</v>
      </c>
      <c r="O521" s="0" t="e">
        <f aca="true">MAX(0,N521*(1+(_xlfn.NORM.INV(RAND(),Inputs!$D$39,Inputs!$C$39)))-'Year Schedule'!$K$16+'Year Schedule'!$L$16)</f>
        <v>#VALUE!</v>
      </c>
      <c r="P521" s="0" t="e">
        <f aca="true">MAX(0,O521*(1+(_xlfn.NORM.INV(RAND(),Inputs!$D$39,Inputs!$C$39)))-'Year Schedule'!$K$17+'Year Schedule'!$L$17)</f>
        <v>#VALUE!</v>
      </c>
      <c r="Q521" s="0" t="e">
        <f aca="true">MAX(0,P521*(1+(_xlfn.NORM.INV(RAND(),Inputs!$D$39,Inputs!$C$39)))-'Year Schedule'!$K$18+'Year Schedule'!$L$18)</f>
        <v>#VALUE!</v>
      </c>
      <c r="R521" s="0" t="e">
        <f aca="true">MAX(0,Q521*(1+(_xlfn.NORM.INV(RAND(),Inputs!$D$39,Inputs!$C$39)))-'Year Schedule'!$K$19+'Year Schedule'!$L$19)</f>
        <v>#VALUE!</v>
      </c>
      <c r="S521" s="0" t="e">
        <f aca="true">MAX(0,R521*(1+(_xlfn.NORM.INV(RAND(),Inputs!$D$39,Inputs!$C$39)))-'Year Schedule'!$K$20+'Year Schedule'!$L$20)</f>
        <v>#VALUE!</v>
      </c>
      <c r="T521" s="0" t="e">
        <f aca="true">MAX(0,S521*(1+(_xlfn.NORM.INV(RAND(),Inputs!$D$39,Inputs!$C$39)))-'Year Schedule'!$K$21+'Year Schedule'!$L$21)</f>
        <v>#VALUE!</v>
      </c>
      <c r="U521" s="0" t="e">
        <f aca="true">MAX(0,T521*(1+(_xlfn.NORM.INV(RAND(),Inputs!$D$39,Inputs!$C$39)))-'Year Schedule'!$K$22+'Year Schedule'!$L$22)</f>
        <v>#VALUE!</v>
      </c>
      <c r="V521" s="0" t="e">
        <f aca="true">MAX(0,U521*(1+(_xlfn.NORM.INV(RAND(),Inputs!$D$39,Inputs!$C$39)))-'Year Schedule'!$K$23+'Year Schedule'!$L$23)</f>
        <v>#VALUE!</v>
      </c>
      <c r="W521" s="0" t="e">
        <f aca="true">MAX(0,V521*(1+(_xlfn.NORM.INV(RAND(),Inputs!$D$39,Inputs!$C$39)))-'Year Schedule'!$K$24+'Year Schedule'!$L$24)</f>
        <v>#VALUE!</v>
      </c>
      <c r="X521" s="0" t="e">
        <f aca="true">MAX(0,W521*(1+(_xlfn.NORM.INV(RAND(),Inputs!$D$39,Inputs!$C$39)))-'Year Schedule'!$K$25+'Year Schedule'!$L$25)</f>
        <v>#VALUE!</v>
      </c>
      <c r="Y521" s="0" t="e">
        <f aca="true">MAX(0,X521*(1+(_xlfn.NORM.INV(RAND(),Inputs!$D$39,Inputs!$C$39)))-'Year Schedule'!$K$26+'Year Schedule'!$L$26)</f>
        <v>#VALUE!</v>
      </c>
      <c r="Z521" s="0" t="e">
        <f aca="true">MAX(0,Y521*(1+(_xlfn.NORM.INV(RAND(),Inputs!$D$39,Inputs!$C$39)))-'Year Schedule'!$K$27+'Year Schedule'!$L$27)</f>
        <v>#VALUE!</v>
      </c>
      <c r="AA521" s="0" t="e">
        <f aca="true">MAX(0,Z521*(1+(_xlfn.NORM.INV(RAND(),Inputs!$D$39,Inputs!$C$39)))-'Year Schedule'!$K$28+'Year Schedule'!$L$28)</f>
        <v>#VALUE!</v>
      </c>
      <c r="AB521" s="0" t="e">
        <f aca="true">MAX(0,AA521*(1+(_xlfn.NORM.INV(RAND(),Inputs!$D$39,Inputs!$C$39)))-'Year Schedule'!$K$29+'Year Schedule'!$L$29)</f>
        <v>#VALUE!</v>
      </c>
      <c r="AC521" s="0" t="e">
        <f aca="true">MAX(0,AB521*(1+(_xlfn.NORM.INV(RAND(),Inputs!$D$39,Inputs!$C$39)))-'Year Schedule'!$K$30+'Year Schedule'!$L$30)</f>
        <v>#VALUE!</v>
      </c>
      <c r="AD521" s="0" t="e">
        <f aca="true">MAX(0,AC521*(1+(_xlfn.NORM.INV(RAND(),Inputs!$D$39,Inputs!$C$39)))-'Year Schedule'!$K$31+'Year Schedule'!$L$31)</f>
        <v>#VALUE!</v>
      </c>
      <c r="AE521" s="0" t="e">
        <f aca="true">MAX(0,AD521*(1+(_xlfn.NORM.INV(RAND(),Inputs!$D$39,Inputs!$C$39)))-'Year Schedule'!$K$32+'Year Schedule'!$L$32)</f>
        <v>#VALUE!</v>
      </c>
      <c r="AF521" s="0" t="e">
        <f aca="true">MAX(0,AE521*(1+(_xlfn.NORM.INV(RAND(),Inputs!$D$39,Inputs!$C$39)))-'Year Schedule'!$K$33+'Year Schedule'!$L$33)</f>
        <v>#VALUE!</v>
      </c>
      <c r="AG521" s="0" t="e">
        <f aca="true">MAX(0,AF521*(1+(_xlfn.NORM.INV(RAND(),Inputs!$D$39,Inputs!$C$39)))-'Year Schedule'!$K$34+'Year Schedule'!$L$34)</f>
        <v>#VALUE!</v>
      </c>
      <c r="AH521" s="0" t="e">
        <f aca="true">MAX(0,AG521*(1+(_xlfn.NORM.INV(RAND(),Inputs!$D$39,Inputs!$C$39)))-'Year Schedule'!$K$35+'Year Schedule'!$L$35)</f>
        <v>#VALUE!</v>
      </c>
      <c r="AI521" s="0" t="e">
        <f aca="true">MAX(0,AH521*(1+(_xlfn.NORM.INV(RAND(),Inputs!$D$39,Inputs!$C$39)))-'Year Schedule'!$K$36+'Year Schedule'!$L$36)</f>
        <v>#VALUE!</v>
      </c>
      <c r="AJ521" s="0" t="e">
        <f aca="true">MAX(0,AI521*(1+(_xlfn.NORM.INV(RAND(),Inputs!$D$39,Inputs!$C$39)))-'Year Schedule'!$K$37+'Year Schedule'!$L$37)</f>
        <v>#VALUE!</v>
      </c>
      <c r="AK521" s="0" t="e">
        <f aca="true">MAX(0,AJ521*(1+(_xlfn.NORM.INV(RAND(),Inputs!$D$39,Inputs!$C$39)))-'Year Schedule'!$K$38+'Year Schedule'!$L$38)</f>
        <v>#VALUE!</v>
      </c>
      <c r="AL521" s="0" t="e">
        <f aca="true">MAX(0,AK521*(1+(_xlfn.NORM.INV(RAND(),Inputs!$D$39,Inputs!$C$39)))-'Year Schedule'!$K$39+'Year Schedule'!$L$39)</f>
        <v>#VALUE!</v>
      </c>
      <c r="AM521" s="0" t="e">
        <f aca="true">MAX(0,AL521*(1+(_xlfn.NORM.INV(RAND(),Inputs!$D$39,Inputs!$C$39)))-'Year Schedule'!$K$40+'Year Schedule'!$L$40)</f>
        <v>#VALUE!</v>
      </c>
      <c r="AN521" s="0" t="e">
        <f aca="true">MAX(0,AM521*(1+(_xlfn.NORM.INV(RAND(),Inputs!$D$39,Inputs!$C$39)))-'Year Schedule'!$K$41+'Year Schedule'!$L$41)</f>
        <v>#VALUE!</v>
      </c>
      <c r="AO521" s="0" t="e">
        <f aca="true">MAX(0,AN521*(1+(_xlfn.NORM.INV(RAND(),Inputs!$D$39,Inputs!$C$39)))-'Year Schedule'!$K$42+'Year Schedule'!$L$42)</f>
        <v>#VALUE!</v>
      </c>
      <c r="AP521" s="0" t="e">
        <f aca="true">MAX(0,AO521*(1+(_xlfn.NORM.INV(RAND(),Inputs!$D$39,Inputs!$C$39)))-'Year Schedule'!$K$43+'Year Schedule'!$L$43)</f>
        <v>#VALUE!</v>
      </c>
      <c r="AQ521" s="0" t="e">
        <f aca="true">MAX(0,AP521*(1+(_xlfn.NORM.INV(RAND(),Inputs!$D$39,Inputs!$C$39)))-'Year Schedule'!$K$44+'Year Schedule'!$L$44)</f>
        <v>#VALUE!</v>
      </c>
      <c r="AR521" s="0" t="e">
        <f aca="true">MAX(0,AQ521*(1+(_xlfn.NORM.INV(RAND(),Inputs!$D$39,Inputs!$C$39)))-'Year Schedule'!$K$45+'Year Schedule'!$L$45)</f>
        <v>#VALUE!</v>
      </c>
      <c r="AS521" s="0" t="e">
        <f aca="true">MAX(0,AR521*(1+(_xlfn.NORM.INV(RAND(),Inputs!$D$39,Inputs!$C$39)))-'Year Schedule'!$K$46+'Year Schedule'!$L$46)</f>
        <v>#VALUE!</v>
      </c>
      <c r="AT521" s="0" t="e">
        <f aca="true">MAX(0,AS521*(1+(_xlfn.NORM.INV(RAND(),Inputs!$D$39,Inputs!$C$39)))-'Year Schedule'!$K$47+'Year Schedule'!$L$47)</f>
        <v>#VALUE!</v>
      </c>
      <c r="AU521" s="0" t="e">
        <f aca="true">MAX(0,AT521*(1+(_xlfn.NORM.INV(RAND(),Inputs!$D$39,Inputs!$C$39)))-'Year Schedule'!$K$48+'Year Schedule'!$L$48)</f>
        <v>#VALUE!</v>
      </c>
      <c r="AV521" s="0" t="e">
        <f aca="true">MAX(0,AU521*(1+(_xlfn.NORM.INV(RAND(),Inputs!$D$39,Inputs!$C$39)))-'Year Schedule'!$K$49+'Year Schedule'!$L$49)</f>
        <v>#VALUE!</v>
      </c>
      <c r="AW521" s="0" t="e">
        <f aca="true">MAX(0,AV521*(1+(_xlfn.NORM.INV(RAND(),Inputs!$D$39,Inputs!$C$39)))-'Year Schedule'!$K$50+'Year Schedule'!$L$50)</f>
        <v>#VALUE!</v>
      </c>
      <c r="AX521" s="0" t="e">
        <f aca="true">MAX(0,AW521*(1+(_xlfn.NORM.INV(RAND(),Inputs!$D$39,Inputs!$C$39)))-'Year Schedule'!$K$51+'Year Schedule'!$L$51)</f>
        <v>#VALUE!</v>
      </c>
      <c r="AY521" s="0" t="e">
        <f aca="true">MAX(0,AX521*(1+(_xlfn.NORM.INV(RAND(),Inputs!$D$39,Inputs!$C$39)))-'Year Schedule'!$K$52+'Year Schedule'!$L$52)</f>
        <v>#VALUE!</v>
      </c>
      <c r="AZ521" s="0" t="e">
        <f aca="true">MAX(0,AY521*(1+(_xlfn.NORM.INV(RAND(),Inputs!$D$39,Inputs!$C$39)))-'Year Schedule'!$K$53+'Year Schedule'!$L$53)</f>
        <v>#VALUE!</v>
      </c>
      <c r="BA521" s="0" t="e">
        <f aca="false">INDEX(C521:AZ521,1,Inputs!$C$6)</f>
        <v>#VALUE!</v>
      </c>
      <c r="BB521" s="0" t="n">
        <f aca="false">IFERROR(EXP(SUMPRODUCT(LN((C521:INDEX(C521:AZ521,1,Inputs!$C$6)+$C$1004:INDEX($C$1004:$AZ$1004,1,Inputs!$C$6))/B521:INDEX(B521:AY521,1,Inputs!$C$6)))/Inputs!$C$6)-1,-1)</f>
        <v>-1</v>
      </c>
    </row>
    <row r="522" customFormat="false" ht="15" hidden="false" customHeight="true" outlineLevel="0" collapsed="false">
      <c r="A522" s="0" t="n">
        <v>520</v>
      </c>
      <c r="B522" s="177" t="n">
        <f aca="false">Inputs!$C$38</f>
        <v>0</v>
      </c>
      <c r="C522" s="0" t="e">
        <f aca="true">MAX(0,B522*(1+(_xlfn.NORM.INV(RAND(),Inputs!$D$39,Inputs!$C$39)))-'Year Schedule'!$K$4+'Year Schedule'!$L$4)</f>
        <v>#VALUE!</v>
      </c>
      <c r="D522" s="0" t="e">
        <f aca="true">MAX(0,C522*(1+(_xlfn.NORM.INV(RAND(),Inputs!$D$39,Inputs!$C$39)))-'Year Schedule'!$K$5+'Year Schedule'!$L$5)</f>
        <v>#VALUE!</v>
      </c>
      <c r="E522" s="0" t="e">
        <f aca="true">MAX(0,D522*(1+(_xlfn.NORM.INV(RAND(),Inputs!$D$39,Inputs!$C$39)))-'Year Schedule'!$K$6+'Year Schedule'!$L$6)</f>
        <v>#VALUE!</v>
      </c>
      <c r="F522" s="0" t="e">
        <f aca="true">MAX(0,E522*(1+(_xlfn.NORM.INV(RAND(),Inputs!$D$39,Inputs!$C$39)))-'Year Schedule'!$K$7+'Year Schedule'!$L$7)</f>
        <v>#VALUE!</v>
      </c>
      <c r="G522" s="0" t="e">
        <f aca="true">MAX(0,F522*(1+(_xlfn.NORM.INV(RAND(),Inputs!$D$39,Inputs!$C$39)))-'Year Schedule'!$K$8+'Year Schedule'!$L$8)</f>
        <v>#VALUE!</v>
      </c>
      <c r="H522" s="0" t="e">
        <f aca="true">MAX(0,G522*(1+(_xlfn.NORM.INV(RAND(),Inputs!$D$39,Inputs!$C$39)))-'Year Schedule'!$K$9+'Year Schedule'!$L$9)</f>
        <v>#VALUE!</v>
      </c>
      <c r="I522" s="0" t="e">
        <f aca="true">MAX(0,H522*(1+(_xlfn.NORM.INV(RAND(),Inputs!$D$39,Inputs!$C$39)))-'Year Schedule'!$K$10+'Year Schedule'!$L$10)</f>
        <v>#VALUE!</v>
      </c>
      <c r="J522" s="0" t="e">
        <f aca="true">MAX(0,I522*(1+(_xlfn.NORM.INV(RAND(),Inputs!$D$39,Inputs!$C$39)))-'Year Schedule'!$K$11+'Year Schedule'!$L$11)</f>
        <v>#VALUE!</v>
      </c>
      <c r="K522" s="0" t="e">
        <f aca="true">MAX(0,J522*(1+(_xlfn.NORM.INV(RAND(),Inputs!$D$39,Inputs!$C$39)))-'Year Schedule'!$K$12+'Year Schedule'!$L$12)</f>
        <v>#VALUE!</v>
      </c>
      <c r="L522" s="0" t="e">
        <f aca="true">MAX(0,K522*(1+(_xlfn.NORM.INV(RAND(),Inputs!$D$39,Inputs!$C$39)))-'Year Schedule'!$K$13+'Year Schedule'!$L$13)</f>
        <v>#VALUE!</v>
      </c>
      <c r="M522" s="0" t="e">
        <f aca="true">MAX(0,L522*(1+(_xlfn.NORM.INV(RAND(),Inputs!$D$39,Inputs!$C$39)))-'Year Schedule'!$K$14+'Year Schedule'!$L$14)</f>
        <v>#VALUE!</v>
      </c>
      <c r="N522" s="0" t="e">
        <f aca="true">MAX(0,M522*(1+(_xlfn.NORM.INV(RAND(),Inputs!$D$39,Inputs!$C$39)))-'Year Schedule'!$K$15+'Year Schedule'!$L$15)</f>
        <v>#VALUE!</v>
      </c>
      <c r="O522" s="0" t="e">
        <f aca="true">MAX(0,N522*(1+(_xlfn.NORM.INV(RAND(),Inputs!$D$39,Inputs!$C$39)))-'Year Schedule'!$K$16+'Year Schedule'!$L$16)</f>
        <v>#VALUE!</v>
      </c>
      <c r="P522" s="0" t="e">
        <f aca="true">MAX(0,O522*(1+(_xlfn.NORM.INV(RAND(),Inputs!$D$39,Inputs!$C$39)))-'Year Schedule'!$K$17+'Year Schedule'!$L$17)</f>
        <v>#VALUE!</v>
      </c>
      <c r="Q522" s="0" t="e">
        <f aca="true">MAX(0,P522*(1+(_xlfn.NORM.INV(RAND(),Inputs!$D$39,Inputs!$C$39)))-'Year Schedule'!$K$18+'Year Schedule'!$L$18)</f>
        <v>#VALUE!</v>
      </c>
      <c r="R522" s="0" t="e">
        <f aca="true">MAX(0,Q522*(1+(_xlfn.NORM.INV(RAND(),Inputs!$D$39,Inputs!$C$39)))-'Year Schedule'!$K$19+'Year Schedule'!$L$19)</f>
        <v>#VALUE!</v>
      </c>
      <c r="S522" s="0" t="e">
        <f aca="true">MAX(0,R522*(1+(_xlfn.NORM.INV(RAND(),Inputs!$D$39,Inputs!$C$39)))-'Year Schedule'!$K$20+'Year Schedule'!$L$20)</f>
        <v>#VALUE!</v>
      </c>
      <c r="T522" s="0" t="e">
        <f aca="true">MAX(0,S522*(1+(_xlfn.NORM.INV(RAND(),Inputs!$D$39,Inputs!$C$39)))-'Year Schedule'!$K$21+'Year Schedule'!$L$21)</f>
        <v>#VALUE!</v>
      </c>
      <c r="U522" s="0" t="e">
        <f aca="true">MAX(0,T522*(1+(_xlfn.NORM.INV(RAND(),Inputs!$D$39,Inputs!$C$39)))-'Year Schedule'!$K$22+'Year Schedule'!$L$22)</f>
        <v>#VALUE!</v>
      </c>
      <c r="V522" s="0" t="e">
        <f aca="true">MAX(0,U522*(1+(_xlfn.NORM.INV(RAND(),Inputs!$D$39,Inputs!$C$39)))-'Year Schedule'!$K$23+'Year Schedule'!$L$23)</f>
        <v>#VALUE!</v>
      </c>
      <c r="W522" s="0" t="e">
        <f aca="true">MAX(0,V522*(1+(_xlfn.NORM.INV(RAND(),Inputs!$D$39,Inputs!$C$39)))-'Year Schedule'!$K$24+'Year Schedule'!$L$24)</f>
        <v>#VALUE!</v>
      </c>
      <c r="X522" s="0" t="e">
        <f aca="true">MAX(0,W522*(1+(_xlfn.NORM.INV(RAND(),Inputs!$D$39,Inputs!$C$39)))-'Year Schedule'!$K$25+'Year Schedule'!$L$25)</f>
        <v>#VALUE!</v>
      </c>
      <c r="Y522" s="0" t="e">
        <f aca="true">MAX(0,X522*(1+(_xlfn.NORM.INV(RAND(),Inputs!$D$39,Inputs!$C$39)))-'Year Schedule'!$K$26+'Year Schedule'!$L$26)</f>
        <v>#VALUE!</v>
      </c>
      <c r="Z522" s="0" t="e">
        <f aca="true">MAX(0,Y522*(1+(_xlfn.NORM.INV(RAND(),Inputs!$D$39,Inputs!$C$39)))-'Year Schedule'!$K$27+'Year Schedule'!$L$27)</f>
        <v>#VALUE!</v>
      </c>
      <c r="AA522" s="0" t="e">
        <f aca="true">MAX(0,Z522*(1+(_xlfn.NORM.INV(RAND(),Inputs!$D$39,Inputs!$C$39)))-'Year Schedule'!$K$28+'Year Schedule'!$L$28)</f>
        <v>#VALUE!</v>
      </c>
      <c r="AB522" s="0" t="e">
        <f aca="true">MAX(0,AA522*(1+(_xlfn.NORM.INV(RAND(),Inputs!$D$39,Inputs!$C$39)))-'Year Schedule'!$K$29+'Year Schedule'!$L$29)</f>
        <v>#VALUE!</v>
      </c>
      <c r="AC522" s="0" t="e">
        <f aca="true">MAX(0,AB522*(1+(_xlfn.NORM.INV(RAND(),Inputs!$D$39,Inputs!$C$39)))-'Year Schedule'!$K$30+'Year Schedule'!$L$30)</f>
        <v>#VALUE!</v>
      </c>
      <c r="AD522" s="0" t="e">
        <f aca="true">MAX(0,AC522*(1+(_xlfn.NORM.INV(RAND(),Inputs!$D$39,Inputs!$C$39)))-'Year Schedule'!$K$31+'Year Schedule'!$L$31)</f>
        <v>#VALUE!</v>
      </c>
      <c r="AE522" s="0" t="e">
        <f aca="true">MAX(0,AD522*(1+(_xlfn.NORM.INV(RAND(),Inputs!$D$39,Inputs!$C$39)))-'Year Schedule'!$K$32+'Year Schedule'!$L$32)</f>
        <v>#VALUE!</v>
      </c>
      <c r="AF522" s="0" t="e">
        <f aca="true">MAX(0,AE522*(1+(_xlfn.NORM.INV(RAND(),Inputs!$D$39,Inputs!$C$39)))-'Year Schedule'!$K$33+'Year Schedule'!$L$33)</f>
        <v>#VALUE!</v>
      </c>
      <c r="AG522" s="0" t="e">
        <f aca="true">MAX(0,AF522*(1+(_xlfn.NORM.INV(RAND(),Inputs!$D$39,Inputs!$C$39)))-'Year Schedule'!$K$34+'Year Schedule'!$L$34)</f>
        <v>#VALUE!</v>
      </c>
      <c r="AH522" s="0" t="e">
        <f aca="true">MAX(0,AG522*(1+(_xlfn.NORM.INV(RAND(),Inputs!$D$39,Inputs!$C$39)))-'Year Schedule'!$K$35+'Year Schedule'!$L$35)</f>
        <v>#VALUE!</v>
      </c>
      <c r="AI522" s="0" t="e">
        <f aca="true">MAX(0,AH522*(1+(_xlfn.NORM.INV(RAND(),Inputs!$D$39,Inputs!$C$39)))-'Year Schedule'!$K$36+'Year Schedule'!$L$36)</f>
        <v>#VALUE!</v>
      </c>
      <c r="AJ522" s="0" t="e">
        <f aca="true">MAX(0,AI522*(1+(_xlfn.NORM.INV(RAND(),Inputs!$D$39,Inputs!$C$39)))-'Year Schedule'!$K$37+'Year Schedule'!$L$37)</f>
        <v>#VALUE!</v>
      </c>
      <c r="AK522" s="0" t="e">
        <f aca="true">MAX(0,AJ522*(1+(_xlfn.NORM.INV(RAND(),Inputs!$D$39,Inputs!$C$39)))-'Year Schedule'!$K$38+'Year Schedule'!$L$38)</f>
        <v>#VALUE!</v>
      </c>
      <c r="AL522" s="0" t="e">
        <f aca="true">MAX(0,AK522*(1+(_xlfn.NORM.INV(RAND(),Inputs!$D$39,Inputs!$C$39)))-'Year Schedule'!$K$39+'Year Schedule'!$L$39)</f>
        <v>#VALUE!</v>
      </c>
      <c r="AM522" s="0" t="e">
        <f aca="true">MAX(0,AL522*(1+(_xlfn.NORM.INV(RAND(),Inputs!$D$39,Inputs!$C$39)))-'Year Schedule'!$K$40+'Year Schedule'!$L$40)</f>
        <v>#VALUE!</v>
      </c>
      <c r="AN522" s="0" t="e">
        <f aca="true">MAX(0,AM522*(1+(_xlfn.NORM.INV(RAND(),Inputs!$D$39,Inputs!$C$39)))-'Year Schedule'!$K$41+'Year Schedule'!$L$41)</f>
        <v>#VALUE!</v>
      </c>
      <c r="AO522" s="0" t="e">
        <f aca="true">MAX(0,AN522*(1+(_xlfn.NORM.INV(RAND(),Inputs!$D$39,Inputs!$C$39)))-'Year Schedule'!$K$42+'Year Schedule'!$L$42)</f>
        <v>#VALUE!</v>
      </c>
      <c r="AP522" s="0" t="e">
        <f aca="true">MAX(0,AO522*(1+(_xlfn.NORM.INV(RAND(),Inputs!$D$39,Inputs!$C$39)))-'Year Schedule'!$K$43+'Year Schedule'!$L$43)</f>
        <v>#VALUE!</v>
      </c>
      <c r="AQ522" s="0" t="e">
        <f aca="true">MAX(0,AP522*(1+(_xlfn.NORM.INV(RAND(),Inputs!$D$39,Inputs!$C$39)))-'Year Schedule'!$K$44+'Year Schedule'!$L$44)</f>
        <v>#VALUE!</v>
      </c>
      <c r="AR522" s="0" t="e">
        <f aca="true">MAX(0,AQ522*(1+(_xlfn.NORM.INV(RAND(),Inputs!$D$39,Inputs!$C$39)))-'Year Schedule'!$K$45+'Year Schedule'!$L$45)</f>
        <v>#VALUE!</v>
      </c>
      <c r="AS522" s="0" t="e">
        <f aca="true">MAX(0,AR522*(1+(_xlfn.NORM.INV(RAND(),Inputs!$D$39,Inputs!$C$39)))-'Year Schedule'!$K$46+'Year Schedule'!$L$46)</f>
        <v>#VALUE!</v>
      </c>
      <c r="AT522" s="0" t="e">
        <f aca="true">MAX(0,AS522*(1+(_xlfn.NORM.INV(RAND(),Inputs!$D$39,Inputs!$C$39)))-'Year Schedule'!$K$47+'Year Schedule'!$L$47)</f>
        <v>#VALUE!</v>
      </c>
      <c r="AU522" s="0" t="e">
        <f aca="true">MAX(0,AT522*(1+(_xlfn.NORM.INV(RAND(),Inputs!$D$39,Inputs!$C$39)))-'Year Schedule'!$K$48+'Year Schedule'!$L$48)</f>
        <v>#VALUE!</v>
      </c>
      <c r="AV522" s="0" t="e">
        <f aca="true">MAX(0,AU522*(1+(_xlfn.NORM.INV(RAND(),Inputs!$D$39,Inputs!$C$39)))-'Year Schedule'!$K$49+'Year Schedule'!$L$49)</f>
        <v>#VALUE!</v>
      </c>
      <c r="AW522" s="0" t="e">
        <f aca="true">MAX(0,AV522*(1+(_xlfn.NORM.INV(RAND(),Inputs!$D$39,Inputs!$C$39)))-'Year Schedule'!$K$50+'Year Schedule'!$L$50)</f>
        <v>#VALUE!</v>
      </c>
      <c r="AX522" s="0" t="e">
        <f aca="true">MAX(0,AW522*(1+(_xlfn.NORM.INV(RAND(),Inputs!$D$39,Inputs!$C$39)))-'Year Schedule'!$K$51+'Year Schedule'!$L$51)</f>
        <v>#VALUE!</v>
      </c>
      <c r="AY522" s="0" t="e">
        <f aca="true">MAX(0,AX522*(1+(_xlfn.NORM.INV(RAND(),Inputs!$D$39,Inputs!$C$39)))-'Year Schedule'!$K$52+'Year Schedule'!$L$52)</f>
        <v>#VALUE!</v>
      </c>
      <c r="AZ522" s="0" t="e">
        <f aca="true">MAX(0,AY522*(1+(_xlfn.NORM.INV(RAND(),Inputs!$D$39,Inputs!$C$39)))-'Year Schedule'!$K$53+'Year Schedule'!$L$53)</f>
        <v>#VALUE!</v>
      </c>
      <c r="BA522" s="0" t="e">
        <f aca="false">INDEX(C522:AZ522,1,Inputs!$C$6)</f>
        <v>#VALUE!</v>
      </c>
      <c r="BB522" s="0" t="n">
        <f aca="false">IFERROR(EXP(SUMPRODUCT(LN((C522:INDEX(C522:AZ522,1,Inputs!$C$6)+$C$1004:INDEX($C$1004:$AZ$1004,1,Inputs!$C$6))/B522:INDEX(B522:AY522,1,Inputs!$C$6)))/Inputs!$C$6)-1,-1)</f>
        <v>-1</v>
      </c>
    </row>
    <row r="523" customFormat="false" ht="15" hidden="false" customHeight="true" outlineLevel="0" collapsed="false">
      <c r="A523" s="0" t="n">
        <v>521</v>
      </c>
      <c r="B523" s="177" t="n">
        <f aca="false">Inputs!$C$38</f>
        <v>0</v>
      </c>
      <c r="C523" s="0" t="e">
        <f aca="true">MAX(0,B523*(1+(_xlfn.NORM.INV(RAND(),Inputs!$D$39,Inputs!$C$39)))-'Year Schedule'!$K$4+'Year Schedule'!$L$4)</f>
        <v>#VALUE!</v>
      </c>
      <c r="D523" s="0" t="e">
        <f aca="true">MAX(0,C523*(1+(_xlfn.NORM.INV(RAND(),Inputs!$D$39,Inputs!$C$39)))-'Year Schedule'!$K$5+'Year Schedule'!$L$5)</f>
        <v>#VALUE!</v>
      </c>
      <c r="E523" s="0" t="e">
        <f aca="true">MAX(0,D523*(1+(_xlfn.NORM.INV(RAND(),Inputs!$D$39,Inputs!$C$39)))-'Year Schedule'!$K$6+'Year Schedule'!$L$6)</f>
        <v>#VALUE!</v>
      </c>
      <c r="F523" s="0" t="e">
        <f aca="true">MAX(0,E523*(1+(_xlfn.NORM.INV(RAND(),Inputs!$D$39,Inputs!$C$39)))-'Year Schedule'!$K$7+'Year Schedule'!$L$7)</f>
        <v>#VALUE!</v>
      </c>
      <c r="G523" s="0" t="e">
        <f aca="true">MAX(0,F523*(1+(_xlfn.NORM.INV(RAND(),Inputs!$D$39,Inputs!$C$39)))-'Year Schedule'!$K$8+'Year Schedule'!$L$8)</f>
        <v>#VALUE!</v>
      </c>
      <c r="H523" s="0" t="e">
        <f aca="true">MAX(0,G523*(1+(_xlfn.NORM.INV(RAND(),Inputs!$D$39,Inputs!$C$39)))-'Year Schedule'!$K$9+'Year Schedule'!$L$9)</f>
        <v>#VALUE!</v>
      </c>
      <c r="I523" s="0" t="e">
        <f aca="true">MAX(0,H523*(1+(_xlfn.NORM.INV(RAND(),Inputs!$D$39,Inputs!$C$39)))-'Year Schedule'!$K$10+'Year Schedule'!$L$10)</f>
        <v>#VALUE!</v>
      </c>
      <c r="J523" s="0" t="e">
        <f aca="true">MAX(0,I523*(1+(_xlfn.NORM.INV(RAND(),Inputs!$D$39,Inputs!$C$39)))-'Year Schedule'!$K$11+'Year Schedule'!$L$11)</f>
        <v>#VALUE!</v>
      </c>
      <c r="K523" s="0" t="e">
        <f aca="true">MAX(0,J523*(1+(_xlfn.NORM.INV(RAND(),Inputs!$D$39,Inputs!$C$39)))-'Year Schedule'!$K$12+'Year Schedule'!$L$12)</f>
        <v>#VALUE!</v>
      </c>
      <c r="L523" s="0" t="e">
        <f aca="true">MAX(0,K523*(1+(_xlfn.NORM.INV(RAND(),Inputs!$D$39,Inputs!$C$39)))-'Year Schedule'!$K$13+'Year Schedule'!$L$13)</f>
        <v>#VALUE!</v>
      </c>
      <c r="M523" s="0" t="e">
        <f aca="true">MAX(0,L523*(1+(_xlfn.NORM.INV(RAND(),Inputs!$D$39,Inputs!$C$39)))-'Year Schedule'!$K$14+'Year Schedule'!$L$14)</f>
        <v>#VALUE!</v>
      </c>
      <c r="N523" s="0" t="e">
        <f aca="true">MAX(0,M523*(1+(_xlfn.NORM.INV(RAND(),Inputs!$D$39,Inputs!$C$39)))-'Year Schedule'!$K$15+'Year Schedule'!$L$15)</f>
        <v>#VALUE!</v>
      </c>
      <c r="O523" s="0" t="e">
        <f aca="true">MAX(0,N523*(1+(_xlfn.NORM.INV(RAND(),Inputs!$D$39,Inputs!$C$39)))-'Year Schedule'!$K$16+'Year Schedule'!$L$16)</f>
        <v>#VALUE!</v>
      </c>
      <c r="P523" s="0" t="e">
        <f aca="true">MAX(0,O523*(1+(_xlfn.NORM.INV(RAND(),Inputs!$D$39,Inputs!$C$39)))-'Year Schedule'!$K$17+'Year Schedule'!$L$17)</f>
        <v>#VALUE!</v>
      </c>
      <c r="Q523" s="0" t="e">
        <f aca="true">MAX(0,P523*(1+(_xlfn.NORM.INV(RAND(),Inputs!$D$39,Inputs!$C$39)))-'Year Schedule'!$K$18+'Year Schedule'!$L$18)</f>
        <v>#VALUE!</v>
      </c>
      <c r="R523" s="0" t="e">
        <f aca="true">MAX(0,Q523*(1+(_xlfn.NORM.INV(RAND(),Inputs!$D$39,Inputs!$C$39)))-'Year Schedule'!$K$19+'Year Schedule'!$L$19)</f>
        <v>#VALUE!</v>
      </c>
      <c r="S523" s="0" t="e">
        <f aca="true">MAX(0,R523*(1+(_xlfn.NORM.INV(RAND(),Inputs!$D$39,Inputs!$C$39)))-'Year Schedule'!$K$20+'Year Schedule'!$L$20)</f>
        <v>#VALUE!</v>
      </c>
      <c r="T523" s="0" t="e">
        <f aca="true">MAX(0,S523*(1+(_xlfn.NORM.INV(RAND(),Inputs!$D$39,Inputs!$C$39)))-'Year Schedule'!$K$21+'Year Schedule'!$L$21)</f>
        <v>#VALUE!</v>
      </c>
      <c r="U523" s="0" t="e">
        <f aca="true">MAX(0,T523*(1+(_xlfn.NORM.INV(RAND(),Inputs!$D$39,Inputs!$C$39)))-'Year Schedule'!$K$22+'Year Schedule'!$L$22)</f>
        <v>#VALUE!</v>
      </c>
      <c r="V523" s="0" t="e">
        <f aca="true">MAX(0,U523*(1+(_xlfn.NORM.INV(RAND(),Inputs!$D$39,Inputs!$C$39)))-'Year Schedule'!$K$23+'Year Schedule'!$L$23)</f>
        <v>#VALUE!</v>
      </c>
      <c r="W523" s="0" t="e">
        <f aca="true">MAX(0,V523*(1+(_xlfn.NORM.INV(RAND(),Inputs!$D$39,Inputs!$C$39)))-'Year Schedule'!$K$24+'Year Schedule'!$L$24)</f>
        <v>#VALUE!</v>
      </c>
      <c r="X523" s="0" t="e">
        <f aca="true">MAX(0,W523*(1+(_xlfn.NORM.INV(RAND(),Inputs!$D$39,Inputs!$C$39)))-'Year Schedule'!$K$25+'Year Schedule'!$L$25)</f>
        <v>#VALUE!</v>
      </c>
      <c r="Y523" s="0" t="e">
        <f aca="true">MAX(0,X523*(1+(_xlfn.NORM.INV(RAND(),Inputs!$D$39,Inputs!$C$39)))-'Year Schedule'!$K$26+'Year Schedule'!$L$26)</f>
        <v>#VALUE!</v>
      </c>
      <c r="Z523" s="0" t="e">
        <f aca="true">MAX(0,Y523*(1+(_xlfn.NORM.INV(RAND(),Inputs!$D$39,Inputs!$C$39)))-'Year Schedule'!$K$27+'Year Schedule'!$L$27)</f>
        <v>#VALUE!</v>
      </c>
      <c r="AA523" s="0" t="e">
        <f aca="true">MAX(0,Z523*(1+(_xlfn.NORM.INV(RAND(),Inputs!$D$39,Inputs!$C$39)))-'Year Schedule'!$K$28+'Year Schedule'!$L$28)</f>
        <v>#VALUE!</v>
      </c>
      <c r="AB523" s="0" t="e">
        <f aca="true">MAX(0,AA523*(1+(_xlfn.NORM.INV(RAND(),Inputs!$D$39,Inputs!$C$39)))-'Year Schedule'!$K$29+'Year Schedule'!$L$29)</f>
        <v>#VALUE!</v>
      </c>
      <c r="AC523" s="0" t="e">
        <f aca="true">MAX(0,AB523*(1+(_xlfn.NORM.INV(RAND(),Inputs!$D$39,Inputs!$C$39)))-'Year Schedule'!$K$30+'Year Schedule'!$L$30)</f>
        <v>#VALUE!</v>
      </c>
      <c r="AD523" s="0" t="e">
        <f aca="true">MAX(0,AC523*(1+(_xlfn.NORM.INV(RAND(),Inputs!$D$39,Inputs!$C$39)))-'Year Schedule'!$K$31+'Year Schedule'!$L$31)</f>
        <v>#VALUE!</v>
      </c>
      <c r="AE523" s="0" t="e">
        <f aca="true">MAX(0,AD523*(1+(_xlfn.NORM.INV(RAND(),Inputs!$D$39,Inputs!$C$39)))-'Year Schedule'!$K$32+'Year Schedule'!$L$32)</f>
        <v>#VALUE!</v>
      </c>
      <c r="AF523" s="0" t="e">
        <f aca="true">MAX(0,AE523*(1+(_xlfn.NORM.INV(RAND(),Inputs!$D$39,Inputs!$C$39)))-'Year Schedule'!$K$33+'Year Schedule'!$L$33)</f>
        <v>#VALUE!</v>
      </c>
      <c r="AG523" s="0" t="e">
        <f aca="true">MAX(0,AF523*(1+(_xlfn.NORM.INV(RAND(),Inputs!$D$39,Inputs!$C$39)))-'Year Schedule'!$K$34+'Year Schedule'!$L$34)</f>
        <v>#VALUE!</v>
      </c>
      <c r="AH523" s="0" t="e">
        <f aca="true">MAX(0,AG523*(1+(_xlfn.NORM.INV(RAND(),Inputs!$D$39,Inputs!$C$39)))-'Year Schedule'!$K$35+'Year Schedule'!$L$35)</f>
        <v>#VALUE!</v>
      </c>
      <c r="AI523" s="0" t="e">
        <f aca="true">MAX(0,AH523*(1+(_xlfn.NORM.INV(RAND(),Inputs!$D$39,Inputs!$C$39)))-'Year Schedule'!$K$36+'Year Schedule'!$L$36)</f>
        <v>#VALUE!</v>
      </c>
      <c r="AJ523" s="0" t="e">
        <f aca="true">MAX(0,AI523*(1+(_xlfn.NORM.INV(RAND(),Inputs!$D$39,Inputs!$C$39)))-'Year Schedule'!$K$37+'Year Schedule'!$L$37)</f>
        <v>#VALUE!</v>
      </c>
      <c r="AK523" s="0" t="e">
        <f aca="true">MAX(0,AJ523*(1+(_xlfn.NORM.INV(RAND(),Inputs!$D$39,Inputs!$C$39)))-'Year Schedule'!$K$38+'Year Schedule'!$L$38)</f>
        <v>#VALUE!</v>
      </c>
      <c r="AL523" s="0" t="e">
        <f aca="true">MAX(0,AK523*(1+(_xlfn.NORM.INV(RAND(),Inputs!$D$39,Inputs!$C$39)))-'Year Schedule'!$K$39+'Year Schedule'!$L$39)</f>
        <v>#VALUE!</v>
      </c>
      <c r="AM523" s="0" t="e">
        <f aca="true">MAX(0,AL523*(1+(_xlfn.NORM.INV(RAND(),Inputs!$D$39,Inputs!$C$39)))-'Year Schedule'!$K$40+'Year Schedule'!$L$40)</f>
        <v>#VALUE!</v>
      </c>
      <c r="AN523" s="0" t="e">
        <f aca="true">MAX(0,AM523*(1+(_xlfn.NORM.INV(RAND(),Inputs!$D$39,Inputs!$C$39)))-'Year Schedule'!$K$41+'Year Schedule'!$L$41)</f>
        <v>#VALUE!</v>
      </c>
      <c r="AO523" s="0" t="e">
        <f aca="true">MAX(0,AN523*(1+(_xlfn.NORM.INV(RAND(),Inputs!$D$39,Inputs!$C$39)))-'Year Schedule'!$K$42+'Year Schedule'!$L$42)</f>
        <v>#VALUE!</v>
      </c>
      <c r="AP523" s="0" t="e">
        <f aca="true">MAX(0,AO523*(1+(_xlfn.NORM.INV(RAND(),Inputs!$D$39,Inputs!$C$39)))-'Year Schedule'!$K$43+'Year Schedule'!$L$43)</f>
        <v>#VALUE!</v>
      </c>
      <c r="AQ523" s="0" t="e">
        <f aca="true">MAX(0,AP523*(1+(_xlfn.NORM.INV(RAND(),Inputs!$D$39,Inputs!$C$39)))-'Year Schedule'!$K$44+'Year Schedule'!$L$44)</f>
        <v>#VALUE!</v>
      </c>
      <c r="AR523" s="0" t="e">
        <f aca="true">MAX(0,AQ523*(1+(_xlfn.NORM.INV(RAND(),Inputs!$D$39,Inputs!$C$39)))-'Year Schedule'!$K$45+'Year Schedule'!$L$45)</f>
        <v>#VALUE!</v>
      </c>
      <c r="AS523" s="0" t="e">
        <f aca="true">MAX(0,AR523*(1+(_xlfn.NORM.INV(RAND(),Inputs!$D$39,Inputs!$C$39)))-'Year Schedule'!$K$46+'Year Schedule'!$L$46)</f>
        <v>#VALUE!</v>
      </c>
      <c r="AT523" s="0" t="e">
        <f aca="true">MAX(0,AS523*(1+(_xlfn.NORM.INV(RAND(),Inputs!$D$39,Inputs!$C$39)))-'Year Schedule'!$K$47+'Year Schedule'!$L$47)</f>
        <v>#VALUE!</v>
      </c>
      <c r="AU523" s="0" t="e">
        <f aca="true">MAX(0,AT523*(1+(_xlfn.NORM.INV(RAND(),Inputs!$D$39,Inputs!$C$39)))-'Year Schedule'!$K$48+'Year Schedule'!$L$48)</f>
        <v>#VALUE!</v>
      </c>
      <c r="AV523" s="0" t="e">
        <f aca="true">MAX(0,AU523*(1+(_xlfn.NORM.INV(RAND(),Inputs!$D$39,Inputs!$C$39)))-'Year Schedule'!$K$49+'Year Schedule'!$L$49)</f>
        <v>#VALUE!</v>
      </c>
      <c r="AW523" s="0" t="e">
        <f aca="true">MAX(0,AV523*(1+(_xlfn.NORM.INV(RAND(),Inputs!$D$39,Inputs!$C$39)))-'Year Schedule'!$K$50+'Year Schedule'!$L$50)</f>
        <v>#VALUE!</v>
      </c>
      <c r="AX523" s="0" t="e">
        <f aca="true">MAX(0,AW523*(1+(_xlfn.NORM.INV(RAND(),Inputs!$D$39,Inputs!$C$39)))-'Year Schedule'!$K$51+'Year Schedule'!$L$51)</f>
        <v>#VALUE!</v>
      </c>
      <c r="AY523" s="0" t="e">
        <f aca="true">MAX(0,AX523*(1+(_xlfn.NORM.INV(RAND(),Inputs!$D$39,Inputs!$C$39)))-'Year Schedule'!$K$52+'Year Schedule'!$L$52)</f>
        <v>#VALUE!</v>
      </c>
      <c r="AZ523" s="0" t="e">
        <f aca="true">MAX(0,AY523*(1+(_xlfn.NORM.INV(RAND(),Inputs!$D$39,Inputs!$C$39)))-'Year Schedule'!$K$53+'Year Schedule'!$L$53)</f>
        <v>#VALUE!</v>
      </c>
      <c r="BA523" s="0" t="e">
        <f aca="false">INDEX(C523:AZ523,1,Inputs!$C$6)</f>
        <v>#VALUE!</v>
      </c>
      <c r="BB523" s="0" t="n">
        <f aca="false">IFERROR(EXP(SUMPRODUCT(LN((C523:INDEX(C523:AZ523,1,Inputs!$C$6)+$C$1004:INDEX($C$1004:$AZ$1004,1,Inputs!$C$6))/B523:INDEX(B523:AY523,1,Inputs!$C$6)))/Inputs!$C$6)-1,-1)</f>
        <v>-1</v>
      </c>
    </row>
    <row r="524" customFormat="false" ht="15" hidden="false" customHeight="true" outlineLevel="0" collapsed="false">
      <c r="A524" s="0" t="n">
        <v>522</v>
      </c>
      <c r="B524" s="177" t="n">
        <f aca="false">Inputs!$C$38</f>
        <v>0</v>
      </c>
      <c r="C524" s="0" t="e">
        <f aca="true">MAX(0,B524*(1+(_xlfn.NORM.INV(RAND(),Inputs!$D$39,Inputs!$C$39)))-'Year Schedule'!$K$4+'Year Schedule'!$L$4)</f>
        <v>#VALUE!</v>
      </c>
      <c r="D524" s="0" t="e">
        <f aca="true">MAX(0,C524*(1+(_xlfn.NORM.INV(RAND(),Inputs!$D$39,Inputs!$C$39)))-'Year Schedule'!$K$5+'Year Schedule'!$L$5)</f>
        <v>#VALUE!</v>
      </c>
      <c r="E524" s="0" t="e">
        <f aca="true">MAX(0,D524*(1+(_xlfn.NORM.INV(RAND(),Inputs!$D$39,Inputs!$C$39)))-'Year Schedule'!$K$6+'Year Schedule'!$L$6)</f>
        <v>#VALUE!</v>
      </c>
      <c r="F524" s="0" t="e">
        <f aca="true">MAX(0,E524*(1+(_xlfn.NORM.INV(RAND(),Inputs!$D$39,Inputs!$C$39)))-'Year Schedule'!$K$7+'Year Schedule'!$L$7)</f>
        <v>#VALUE!</v>
      </c>
      <c r="G524" s="0" t="e">
        <f aca="true">MAX(0,F524*(1+(_xlfn.NORM.INV(RAND(),Inputs!$D$39,Inputs!$C$39)))-'Year Schedule'!$K$8+'Year Schedule'!$L$8)</f>
        <v>#VALUE!</v>
      </c>
      <c r="H524" s="0" t="e">
        <f aca="true">MAX(0,G524*(1+(_xlfn.NORM.INV(RAND(),Inputs!$D$39,Inputs!$C$39)))-'Year Schedule'!$K$9+'Year Schedule'!$L$9)</f>
        <v>#VALUE!</v>
      </c>
      <c r="I524" s="0" t="e">
        <f aca="true">MAX(0,H524*(1+(_xlfn.NORM.INV(RAND(),Inputs!$D$39,Inputs!$C$39)))-'Year Schedule'!$K$10+'Year Schedule'!$L$10)</f>
        <v>#VALUE!</v>
      </c>
      <c r="J524" s="0" t="e">
        <f aca="true">MAX(0,I524*(1+(_xlfn.NORM.INV(RAND(),Inputs!$D$39,Inputs!$C$39)))-'Year Schedule'!$K$11+'Year Schedule'!$L$11)</f>
        <v>#VALUE!</v>
      </c>
      <c r="K524" s="0" t="e">
        <f aca="true">MAX(0,J524*(1+(_xlfn.NORM.INV(RAND(),Inputs!$D$39,Inputs!$C$39)))-'Year Schedule'!$K$12+'Year Schedule'!$L$12)</f>
        <v>#VALUE!</v>
      </c>
      <c r="L524" s="0" t="e">
        <f aca="true">MAX(0,K524*(1+(_xlfn.NORM.INV(RAND(),Inputs!$D$39,Inputs!$C$39)))-'Year Schedule'!$K$13+'Year Schedule'!$L$13)</f>
        <v>#VALUE!</v>
      </c>
      <c r="M524" s="0" t="e">
        <f aca="true">MAX(0,L524*(1+(_xlfn.NORM.INV(RAND(),Inputs!$D$39,Inputs!$C$39)))-'Year Schedule'!$K$14+'Year Schedule'!$L$14)</f>
        <v>#VALUE!</v>
      </c>
      <c r="N524" s="0" t="e">
        <f aca="true">MAX(0,M524*(1+(_xlfn.NORM.INV(RAND(),Inputs!$D$39,Inputs!$C$39)))-'Year Schedule'!$K$15+'Year Schedule'!$L$15)</f>
        <v>#VALUE!</v>
      </c>
      <c r="O524" s="0" t="e">
        <f aca="true">MAX(0,N524*(1+(_xlfn.NORM.INV(RAND(),Inputs!$D$39,Inputs!$C$39)))-'Year Schedule'!$K$16+'Year Schedule'!$L$16)</f>
        <v>#VALUE!</v>
      </c>
      <c r="P524" s="0" t="e">
        <f aca="true">MAX(0,O524*(1+(_xlfn.NORM.INV(RAND(),Inputs!$D$39,Inputs!$C$39)))-'Year Schedule'!$K$17+'Year Schedule'!$L$17)</f>
        <v>#VALUE!</v>
      </c>
      <c r="Q524" s="0" t="e">
        <f aca="true">MAX(0,P524*(1+(_xlfn.NORM.INV(RAND(),Inputs!$D$39,Inputs!$C$39)))-'Year Schedule'!$K$18+'Year Schedule'!$L$18)</f>
        <v>#VALUE!</v>
      </c>
      <c r="R524" s="0" t="e">
        <f aca="true">MAX(0,Q524*(1+(_xlfn.NORM.INV(RAND(),Inputs!$D$39,Inputs!$C$39)))-'Year Schedule'!$K$19+'Year Schedule'!$L$19)</f>
        <v>#VALUE!</v>
      </c>
      <c r="S524" s="0" t="e">
        <f aca="true">MAX(0,R524*(1+(_xlfn.NORM.INV(RAND(),Inputs!$D$39,Inputs!$C$39)))-'Year Schedule'!$K$20+'Year Schedule'!$L$20)</f>
        <v>#VALUE!</v>
      </c>
      <c r="T524" s="0" t="e">
        <f aca="true">MAX(0,S524*(1+(_xlfn.NORM.INV(RAND(),Inputs!$D$39,Inputs!$C$39)))-'Year Schedule'!$K$21+'Year Schedule'!$L$21)</f>
        <v>#VALUE!</v>
      </c>
      <c r="U524" s="0" t="e">
        <f aca="true">MAX(0,T524*(1+(_xlfn.NORM.INV(RAND(),Inputs!$D$39,Inputs!$C$39)))-'Year Schedule'!$K$22+'Year Schedule'!$L$22)</f>
        <v>#VALUE!</v>
      </c>
      <c r="V524" s="0" t="e">
        <f aca="true">MAX(0,U524*(1+(_xlfn.NORM.INV(RAND(),Inputs!$D$39,Inputs!$C$39)))-'Year Schedule'!$K$23+'Year Schedule'!$L$23)</f>
        <v>#VALUE!</v>
      </c>
      <c r="W524" s="0" t="e">
        <f aca="true">MAX(0,V524*(1+(_xlfn.NORM.INV(RAND(),Inputs!$D$39,Inputs!$C$39)))-'Year Schedule'!$K$24+'Year Schedule'!$L$24)</f>
        <v>#VALUE!</v>
      </c>
      <c r="X524" s="0" t="e">
        <f aca="true">MAX(0,W524*(1+(_xlfn.NORM.INV(RAND(),Inputs!$D$39,Inputs!$C$39)))-'Year Schedule'!$K$25+'Year Schedule'!$L$25)</f>
        <v>#VALUE!</v>
      </c>
      <c r="Y524" s="0" t="e">
        <f aca="true">MAX(0,X524*(1+(_xlfn.NORM.INV(RAND(),Inputs!$D$39,Inputs!$C$39)))-'Year Schedule'!$K$26+'Year Schedule'!$L$26)</f>
        <v>#VALUE!</v>
      </c>
      <c r="Z524" s="0" t="e">
        <f aca="true">MAX(0,Y524*(1+(_xlfn.NORM.INV(RAND(),Inputs!$D$39,Inputs!$C$39)))-'Year Schedule'!$K$27+'Year Schedule'!$L$27)</f>
        <v>#VALUE!</v>
      </c>
      <c r="AA524" s="0" t="e">
        <f aca="true">MAX(0,Z524*(1+(_xlfn.NORM.INV(RAND(),Inputs!$D$39,Inputs!$C$39)))-'Year Schedule'!$K$28+'Year Schedule'!$L$28)</f>
        <v>#VALUE!</v>
      </c>
      <c r="AB524" s="0" t="e">
        <f aca="true">MAX(0,AA524*(1+(_xlfn.NORM.INV(RAND(),Inputs!$D$39,Inputs!$C$39)))-'Year Schedule'!$K$29+'Year Schedule'!$L$29)</f>
        <v>#VALUE!</v>
      </c>
      <c r="AC524" s="0" t="e">
        <f aca="true">MAX(0,AB524*(1+(_xlfn.NORM.INV(RAND(),Inputs!$D$39,Inputs!$C$39)))-'Year Schedule'!$K$30+'Year Schedule'!$L$30)</f>
        <v>#VALUE!</v>
      </c>
      <c r="AD524" s="0" t="e">
        <f aca="true">MAX(0,AC524*(1+(_xlfn.NORM.INV(RAND(),Inputs!$D$39,Inputs!$C$39)))-'Year Schedule'!$K$31+'Year Schedule'!$L$31)</f>
        <v>#VALUE!</v>
      </c>
      <c r="AE524" s="0" t="e">
        <f aca="true">MAX(0,AD524*(1+(_xlfn.NORM.INV(RAND(),Inputs!$D$39,Inputs!$C$39)))-'Year Schedule'!$K$32+'Year Schedule'!$L$32)</f>
        <v>#VALUE!</v>
      </c>
      <c r="AF524" s="0" t="e">
        <f aca="true">MAX(0,AE524*(1+(_xlfn.NORM.INV(RAND(),Inputs!$D$39,Inputs!$C$39)))-'Year Schedule'!$K$33+'Year Schedule'!$L$33)</f>
        <v>#VALUE!</v>
      </c>
      <c r="AG524" s="0" t="e">
        <f aca="true">MAX(0,AF524*(1+(_xlfn.NORM.INV(RAND(),Inputs!$D$39,Inputs!$C$39)))-'Year Schedule'!$K$34+'Year Schedule'!$L$34)</f>
        <v>#VALUE!</v>
      </c>
      <c r="AH524" s="0" t="e">
        <f aca="true">MAX(0,AG524*(1+(_xlfn.NORM.INV(RAND(),Inputs!$D$39,Inputs!$C$39)))-'Year Schedule'!$K$35+'Year Schedule'!$L$35)</f>
        <v>#VALUE!</v>
      </c>
      <c r="AI524" s="0" t="e">
        <f aca="true">MAX(0,AH524*(1+(_xlfn.NORM.INV(RAND(),Inputs!$D$39,Inputs!$C$39)))-'Year Schedule'!$K$36+'Year Schedule'!$L$36)</f>
        <v>#VALUE!</v>
      </c>
      <c r="AJ524" s="0" t="e">
        <f aca="true">MAX(0,AI524*(1+(_xlfn.NORM.INV(RAND(),Inputs!$D$39,Inputs!$C$39)))-'Year Schedule'!$K$37+'Year Schedule'!$L$37)</f>
        <v>#VALUE!</v>
      </c>
      <c r="AK524" s="0" t="e">
        <f aca="true">MAX(0,AJ524*(1+(_xlfn.NORM.INV(RAND(),Inputs!$D$39,Inputs!$C$39)))-'Year Schedule'!$K$38+'Year Schedule'!$L$38)</f>
        <v>#VALUE!</v>
      </c>
      <c r="AL524" s="0" t="e">
        <f aca="true">MAX(0,AK524*(1+(_xlfn.NORM.INV(RAND(),Inputs!$D$39,Inputs!$C$39)))-'Year Schedule'!$K$39+'Year Schedule'!$L$39)</f>
        <v>#VALUE!</v>
      </c>
      <c r="AM524" s="0" t="e">
        <f aca="true">MAX(0,AL524*(1+(_xlfn.NORM.INV(RAND(),Inputs!$D$39,Inputs!$C$39)))-'Year Schedule'!$K$40+'Year Schedule'!$L$40)</f>
        <v>#VALUE!</v>
      </c>
      <c r="AN524" s="0" t="e">
        <f aca="true">MAX(0,AM524*(1+(_xlfn.NORM.INV(RAND(),Inputs!$D$39,Inputs!$C$39)))-'Year Schedule'!$K$41+'Year Schedule'!$L$41)</f>
        <v>#VALUE!</v>
      </c>
      <c r="AO524" s="0" t="e">
        <f aca="true">MAX(0,AN524*(1+(_xlfn.NORM.INV(RAND(),Inputs!$D$39,Inputs!$C$39)))-'Year Schedule'!$K$42+'Year Schedule'!$L$42)</f>
        <v>#VALUE!</v>
      </c>
      <c r="AP524" s="0" t="e">
        <f aca="true">MAX(0,AO524*(1+(_xlfn.NORM.INV(RAND(),Inputs!$D$39,Inputs!$C$39)))-'Year Schedule'!$K$43+'Year Schedule'!$L$43)</f>
        <v>#VALUE!</v>
      </c>
      <c r="AQ524" s="0" t="e">
        <f aca="true">MAX(0,AP524*(1+(_xlfn.NORM.INV(RAND(),Inputs!$D$39,Inputs!$C$39)))-'Year Schedule'!$K$44+'Year Schedule'!$L$44)</f>
        <v>#VALUE!</v>
      </c>
      <c r="AR524" s="0" t="e">
        <f aca="true">MAX(0,AQ524*(1+(_xlfn.NORM.INV(RAND(),Inputs!$D$39,Inputs!$C$39)))-'Year Schedule'!$K$45+'Year Schedule'!$L$45)</f>
        <v>#VALUE!</v>
      </c>
      <c r="AS524" s="0" t="e">
        <f aca="true">MAX(0,AR524*(1+(_xlfn.NORM.INV(RAND(),Inputs!$D$39,Inputs!$C$39)))-'Year Schedule'!$K$46+'Year Schedule'!$L$46)</f>
        <v>#VALUE!</v>
      </c>
      <c r="AT524" s="0" t="e">
        <f aca="true">MAX(0,AS524*(1+(_xlfn.NORM.INV(RAND(),Inputs!$D$39,Inputs!$C$39)))-'Year Schedule'!$K$47+'Year Schedule'!$L$47)</f>
        <v>#VALUE!</v>
      </c>
      <c r="AU524" s="0" t="e">
        <f aca="true">MAX(0,AT524*(1+(_xlfn.NORM.INV(RAND(),Inputs!$D$39,Inputs!$C$39)))-'Year Schedule'!$K$48+'Year Schedule'!$L$48)</f>
        <v>#VALUE!</v>
      </c>
      <c r="AV524" s="0" t="e">
        <f aca="true">MAX(0,AU524*(1+(_xlfn.NORM.INV(RAND(),Inputs!$D$39,Inputs!$C$39)))-'Year Schedule'!$K$49+'Year Schedule'!$L$49)</f>
        <v>#VALUE!</v>
      </c>
      <c r="AW524" s="0" t="e">
        <f aca="true">MAX(0,AV524*(1+(_xlfn.NORM.INV(RAND(),Inputs!$D$39,Inputs!$C$39)))-'Year Schedule'!$K$50+'Year Schedule'!$L$50)</f>
        <v>#VALUE!</v>
      </c>
      <c r="AX524" s="0" t="e">
        <f aca="true">MAX(0,AW524*(1+(_xlfn.NORM.INV(RAND(),Inputs!$D$39,Inputs!$C$39)))-'Year Schedule'!$K$51+'Year Schedule'!$L$51)</f>
        <v>#VALUE!</v>
      </c>
      <c r="AY524" s="0" t="e">
        <f aca="true">MAX(0,AX524*(1+(_xlfn.NORM.INV(RAND(),Inputs!$D$39,Inputs!$C$39)))-'Year Schedule'!$K$52+'Year Schedule'!$L$52)</f>
        <v>#VALUE!</v>
      </c>
      <c r="AZ524" s="0" t="e">
        <f aca="true">MAX(0,AY524*(1+(_xlfn.NORM.INV(RAND(),Inputs!$D$39,Inputs!$C$39)))-'Year Schedule'!$K$53+'Year Schedule'!$L$53)</f>
        <v>#VALUE!</v>
      </c>
      <c r="BA524" s="0" t="e">
        <f aca="false">INDEX(C524:AZ524,1,Inputs!$C$6)</f>
        <v>#VALUE!</v>
      </c>
      <c r="BB524" s="0" t="n">
        <f aca="false">IFERROR(EXP(SUMPRODUCT(LN((C524:INDEX(C524:AZ524,1,Inputs!$C$6)+$C$1004:INDEX($C$1004:$AZ$1004,1,Inputs!$C$6))/B524:INDEX(B524:AY524,1,Inputs!$C$6)))/Inputs!$C$6)-1,-1)</f>
        <v>-1</v>
      </c>
    </row>
    <row r="525" customFormat="false" ht="15" hidden="false" customHeight="true" outlineLevel="0" collapsed="false">
      <c r="A525" s="0" t="n">
        <v>523</v>
      </c>
      <c r="B525" s="177" t="n">
        <f aca="false">Inputs!$C$38</f>
        <v>0</v>
      </c>
      <c r="C525" s="0" t="e">
        <f aca="true">MAX(0,B525*(1+(_xlfn.NORM.INV(RAND(),Inputs!$D$39,Inputs!$C$39)))-'Year Schedule'!$K$4+'Year Schedule'!$L$4)</f>
        <v>#VALUE!</v>
      </c>
      <c r="D525" s="0" t="e">
        <f aca="true">MAX(0,C525*(1+(_xlfn.NORM.INV(RAND(),Inputs!$D$39,Inputs!$C$39)))-'Year Schedule'!$K$5+'Year Schedule'!$L$5)</f>
        <v>#VALUE!</v>
      </c>
      <c r="E525" s="0" t="e">
        <f aca="true">MAX(0,D525*(1+(_xlfn.NORM.INV(RAND(),Inputs!$D$39,Inputs!$C$39)))-'Year Schedule'!$K$6+'Year Schedule'!$L$6)</f>
        <v>#VALUE!</v>
      </c>
      <c r="F525" s="0" t="e">
        <f aca="true">MAX(0,E525*(1+(_xlfn.NORM.INV(RAND(),Inputs!$D$39,Inputs!$C$39)))-'Year Schedule'!$K$7+'Year Schedule'!$L$7)</f>
        <v>#VALUE!</v>
      </c>
      <c r="G525" s="0" t="e">
        <f aca="true">MAX(0,F525*(1+(_xlfn.NORM.INV(RAND(),Inputs!$D$39,Inputs!$C$39)))-'Year Schedule'!$K$8+'Year Schedule'!$L$8)</f>
        <v>#VALUE!</v>
      </c>
      <c r="H525" s="0" t="e">
        <f aca="true">MAX(0,G525*(1+(_xlfn.NORM.INV(RAND(),Inputs!$D$39,Inputs!$C$39)))-'Year Schedule'!$K$9+'Year Schedule'!$L$9)</f>
        <v>#VALUE!</v>
      </c>
      <c r="I525" s="0" t="e">
        <f aca="true">MAX(0,H525*(1+(_xlfn.NORM.INV(RAND(),Inputs!$D$39,Inputs!$C$39)))-'Year Schedule'!$K$10+'Year Schedule'!$L$10)</f>
        <v>#VALUE!</v>
      </c>
      <c r="J525" s="0" t="e">
        <f aca="true">MAX(0,I525*(1+(_xlfn.NORM.INV(RAND(),Inputs!$D$39,Inputs!$C$39)))-'Year Schedule'!$K$11+'Year Schedule'!$L$11)</f>
        <v>#VALUE!</v>
      </c>
      <c r="K525" s="0" t="e">
        <f aca="true">MAX(0,J525*(1+(_xlfn.NORM.INV(RAND(),Inputs!$D$39,Inputs!$C$39)))-'Year Schedule'!$K$12+'Year Schedule'!$L$12)</f>
        <v>#VALUE!</v>
      </c>
      <c r="L525" s="0" t="e">
        <f aca="true">MAX(0,K525*(1+(_xlfn.NORM.INV(RAND(),Inputs!$D$39,Inputs!$C$39)))-'Year Schedule'!$K$13+'Year Schedule'!$L$13)</f>
        <v>#VALUE!</v>
      </c>
      <c r="M525" s="0" t="e">
        <f aca="true">MAX(0,L525*(1+(_xlfn.NORM.INV(RAND(),Inputs!$D$39,Inputs!$C$39)))-'Year Schedule'!$K$14+'Year Schedule'!$L$14)</f>
        <v>#VALUE!</v>
      </c>
      <c r="N525" s="0" t="e">
        <f aca="true">MAX(0,M525*(1+(_xlfn.NORM.INV(RAND(),Inputs!$D$39,Inputs!$C$39)))-'Year Schedule'!$K$15+'Year Schedule'!$L$15)</f>
        <v>#VALUE!</v>
      </c>
      <c r="O525" s="0" t="e">
        <f aca="true">MAX(0,N525*(1+(_xlfn.NORM.INV(RAND(),Inputs!$D$39,Inputs!$C$39)))-'Year Schedule'!$K$16+'Year Schedule'!$L$16)</f>
        <v>#VALUE!</v>
      </c>
      <c r="P525" s="0" t="e">
        <f aca="true">MAX(0,O525*(1+(_xlfn.NORM.INV(RAND(),Inputs!$D$39,Inputs!$C$39)))-'Year Schedule'!$K$17+'Year Schedule'!$L$17)</f>
        <v>#VALUE!</v>
      </c>
      <c r="Q525" s="0" t="e">
        <f aca="true">MAX(0,P525*(1+(_xlfn.NORM.INV(RAND(),Inputs!$D$39,Inputs!$C$39)))-'Year Schedule'!$K$18+'Year Schedule'!$L$18)</f>
        <v>#VALUE!</v>
      </c>
      <c r="R525" s="0" t="e">
        <f aca="true">MAX(0,Q525*(1+(_xlfn.NORM.INV(RAND(),Inputs!$D$39,Inputs!$C$39)))-'Year Schedule'!$K$19+'Year Schedule'!$L$19)</f>
        <v>#VALUE!</v>
      </c>
      <c r="S525" s="0" t="e">
        <f aca="true">MAX(0,R525*(1+(_xlfn.NORM.INV(RAND(),Inputs!$D$39,Inputs!$C$39)))-'Year Schedule'!$K$20+'Year Schedule'!$L$20)</f>
        <v>#VALUE!</v>
      </c>
      <c r="T525" s="0" t="e">
        <f aca="true">MAX(0,S525*(1+(_xlfn.NORM.INV(RAND(),Inputs!$D$39,Inputs!$C$39)))-'Year Schedule'!$K$21+'Year Schedule'!$L$21)</f>
        <v>#VALUE!</v>
      </c>
      <c r="U525" s="0" t="e">
        <f aca="true">MAX(0,T525*(1+(_xlfn.NORM.INV(RAND(),Inputs!$D$39,Inputs!$C$39)))-'Year Schedule'!$K$22+'Year Schedule'!$L$22)</f>
        <v>#VALUE!</v>
      </c>
      <c r="V525" s="0" t="e">
        <f aca="true">MAX(0,U525*(1+(_xlfn.NORM.INV(RAND(),Inputs!$D$39,Inputs!$C$39)))-'Year Schedule'!$K$23+'Year Schedule'!$L$23)</f>
        <v>#VALUE!</v>
      </c>
      <c r="W525" s="0" t="e">
        <f aca="true">MAX(0,V525*(1+(_xlfn.NORM.INV(RAND(),Inputs!$D$39,Inputs!$C$39)))-'Year Schedule'!$K$24+'Year Schedule'!$L$24)</f>
        <v>#VALUE!</v>
      </c>
      <c r="X525" s="0" t="e">
        <f aca="true">MAX(0,W525*(1+(_xlfn.NORM.INV(RAND(),Inputs!$D$39,Inputs!$C$39)))-'Year Schedule'!$K$25+'Year Schedule'!$L$25)</f>
        <v>#VALUE!</v>
      </c>
      <c r="Y525" s="0" t="e">
        <f aca="true">MAX(0,X525*(1+(_xlfn.NORM.INV(RAND(),Inputs!$D$39,Inputs!$C$39)))-'Year Schedule'!$K$26+'Year Schedule'!$L$26)</f>
        <v>#VALUE!</v>
      </c>
      <c r="Z525" s="0" t="e">
        <f aca="true">MAX(0,Y525*(1+(_xlfn.NORM.INV(RAND(),Inputs!$D$39,Inputs!$C$39)))-'Year Schedule'!$K$27+'Year Schedule'!$L$27)</f>
        <v>#VALUE!</v>
      </c>
      <c r="AA525" s="0" t="e">
        <f aca="true">MAX(0,Z525*(1+(_xlfn.NORM.INV(RAND(),Inputs!$D$39,Inputs!$C$39)))-'Year Schedule'!$K$28+'Year Schedule'!$L$28)</f>
        <v>#VALUE!</v>
      </c>
      <c r="AB525" s="0" t="e">
        <f aca="true">MAX(0,AA525*(1+(_xlfn.NORM.INV(RAND(),Inputs!$D$39,Inputs!$C$39)))-'Year Schedule'!$K$29+'Year Schedule'!$L$29)</f>
        <v>#VALUE!</v>
      </c>
      <c r="AC525" s="0" t="e">
        <f aca="true">MAX(0,AB525*(1+(_xlfn.NORM.INV(RAND(),Inputs!$D$39,Inputs!$C$39)))-'Year Schedule'!$K$30+'Year Schedule'!$L$30)</f>
        <v>#VALUE!</v>
      </c>
      <c r="AD525" s="0" t="e">
        <f aca="true">MAX(0,AC525*(1+(_xlfn.NORM.INV(RAND(),Inputs!$D$39,Inputs!$C$39)))-'Year Schedule'!$K$31+'Year Schedule'!$L$31)</f>
        <v>#VALUE!</v>
      </c>
      <c r="AE525" s="0" t="e">
        <f aca="true">MAX(0,AD525*(1+(_xlfn.NORM.INV(RAND(),Inputs!$D$39,Inputs!$C$39)))-'Year Schedule'!$K$32+'Year Schedule'!$L$32)</f>
        <v>#VALUE!</v>
      </c>
      <c r="AF525" s="0" t="e">
        <f aca="true">MAX(0,AE525*(1+(_xlfn.NORM.INV(RAND(),Inputs!$D$39,Inputs!$C$39)))-'Year Schedule'!$K$33+'Year Schedule'!$L$33)</f>
        <v>#VALUE!</v>
      </c>
      <c r="AG525" s="0" t="e">
        <f aca="true">MAX(0,AF525*(1+(_xlfn.NORM.INV(RAND(),Inputs!$D$39,Inputs!$C$39)))-'Year Schedule'!$K$34+'Year Schedule'!$L$34)</f>
        <v>#VALUE!</v>
      </c>
      <c r="AH525" s="0" t="e">
        <f aca="true">MAX(0,AG525*(1+(_xlfn.NORM.INV(RAND(),Inputs!$D$39,Inputs!$C$39)))-'Year Schedule'!$K$35+'Year Schedule'!$L$35)</f>
        <v>#VALUE!</v>
      </c>
      <c r="AI525" s="0" t="e">
        <f aca="true">MAX(0,AH525*(1+(_xlfn.NORM.INV(RAND(),Inputs!$D$39,Inputs!$C$39)))-'Year Schedule'!$K$36+'Year Schedule'!$L$36)</f>
        <v>#VALUE!</v>
      </c>
      <c r="AJ525" s="0" t="e">
        <f aca="true">MAX(0,AI525*(1+(_xlfn.NORM.INV(RAND(),Inputs!$D$39,Inputs!$C$39)))-'Year Schedule'!$K$37+'Year Schedule'!$L$37)</f>
        <v>#VALUE!</v>
      </c>
      <c r="AK525" s="0" t="e">
        <f aca="true">MAX(0,AJ525*(1+(_xlfn.NORM.INV(RAND(),Inputs!$D$39,Inputs!$C$39)))-'Year Schedule'!$K$38+'Year Schedule'!$L$38)</f>
        <v>#VALUE!</v>
      </c>
      <c r="AL525" s="0" t="e">
        <f aca="true">MAX(0,AK525*(1+(_xlfn.NORM.INV(RAND(),Inputs!$D$39,Inputs!$C$39)))-'Year Schedule'!$K$39+'Year Schedule'!$L$39)</f>
        <v>#VALUE!</v>
      </c>
      <c r="AM525" s="0" t="e">
        <f aca="true">MAX(0,AL525*(1+(_xlfn.NORM.INV(RAND(),Inputs!$D$39,Inputs!$C$39)))-'Year Schedule'!$K$40+'Year Schedule'!$L$40)</f>
        <v>#VALUE!</v>
      </c>
      <c r="AN525" s="0" t="e">
        <f aca="true">MAX(0,AM525*(1+(_xlfn.NORM.INV(RAND(),Inputs!$D$39,Inputs!$C$39)))-'Year Schedule'!$K$41+'Year Schedule'!$L$41)</f>
        <v>#VALUE!</v>
      </c>
      <c r="AO525" s="0" t="e">
        <f aca="true">MAX(0,AN525*(1+(_xlfn.NORM.INV(RAND(),Inputs!$D$39,Inputs!$C$39)))-'Year Schedule'!$K$42+'Year Schedule'!$L$42)</f>
        <v>#VALUE!</v>
      </c>
      <c r="AP525" s="0" t="e">
        <f aca="true">MAX(0,AO525*(1+(_xlfn.NORM.INV(RAND(),Inputs!$D$39,Inputs!$C$39)))-'Year Schedule'!$K$43+'Year Schedule'!$L$43)</f>
        <v>#VALUE!</v>
      </c>
      <c r="AQ525" s="0" t="e">
        <f aca="true">MAX(0,AP525*(1+(_xlfn.NORM.INV(RAND(),Inputs!$D$39,Inputs!$C$39)))-'Year Schedule'!$K$44+'Year Schedule'!$L$44)</f>
        <v>#VALUE!</v>
      </c>
      <c r="AR525" s="0" t="e">
        <f aca="true">MAX(0,AQ525*(1+(_xlfn.NORM.INV(RAND(),Inputs!$D$39,Inputs!$C$39)))-'Year Schedule'!$K$45+'Year Schedule'!$L$45)</f>
        <v>#VALUE!</v>
      </c>
      <c r="AS525" s="0" t="e">
        <f aca="true">MAX(0,AR525*(1+(_xlfn.NORM.INV(RAND(),Inputs!$D$39,Inputs!$C$39)))-'Year Schedule'!$K$46+'Year Schedule'!$L$46)</f>
        <v>#VALUE!</v>
      </c>
      <c r="AT525" s="0" t="e">
        <f aca="true">MAX(0,AS525*(1+(_xlfn.NORM.INV(RAND(),Inputs!$D$39,Inputs!$C$39)))-'Year Schedule'!$K$47+'Year Schedule'!$L$47)</f>
        <v>#VALUE!</v>
      </c>
      <c r="AU525" s="0" t="e">
        <f aca="true">MAX(0,AT525*(1+(_xlfn.NORM.INV(RAND(),Inputs!$D$39,Inputs!$C$39)))-'Year Schedule'!$K$48+'Year Schedule'!$L$48)</f>
        <v>#VALUE!</v>
      </c>
      <c r="AV525" s="0" t="e">
        <f aca="true">MAX(0,AU525*(1+(_xlfn.NORM.INV(RAND(),Inputs!$D$39,Inputs!$C$39)))-'Year Schedule'!$K$49+'Year Schedule'!$L$49)</f>
        <v>#VALUE!</v>
      </c>
      <c r="AW525" s="0" t="e">
        <f aca="true">MAX(0,AV525*(1+(_xlfn.NORM.INV(RAND(),Inputs!$D$39,Inputs!$C$39)))-'Year Schedule'!$K$50+'Year Schedule'!$L$50)</f>
        <v>#VALUE!</v>
      </c>
      <c r="AX525" s="0" t="e">
        <f aca="true">MAX(0,AW525*(1+(_xlfn.NORM.INV(RAND(),Inputs!$D$39,Inputs!$C$39)))-'Year Schedule'!$K$51+'Year Schedule'!$L$51)</f>
        <v>#VALUE!</v>
      </c>
      <c r="AY525" s="0" t="e">
        <f aca="true">MAX(0,AX525*(1+(_xlfn.NORM.INV(RAND(),Inputs!$D$39,Inputs!$C$39)))-'Year Schedule'!$K$52+'Year Schedule'!$L$52)</f>
        <v>#VALUE!</v>
      </c>
      <c r="AZ525" s="0" t="e">
        <f aca="true">MAX(0,AY525*(1+(_xlfn.NORM.INV(RAND(),Inputs!$D$39,Inputs!$C$39)))-'Year Schedule'!$K$53+'Year Schedule'!$L$53)</f>
        <v>#VALUE!</v>
      </c>
      <c r="BA525" s="0" t="e">
        <f aca="false">INDEX(C525:AZ525,1,Inputs!$C$6)</f>
        <v>#VALUE!</v>
      </c>
      <c r="BB525" s="0" t="n">
        <f aca="false">IFERROR(EXP(SUMPRODUCT(LN((C525:INDEX(C525:AZ525,1,Inputs!$C$6)+$C$1004:INDEX($C$1004:$AZ$1004,1,Inputs!$C$6))/B525:INDEX(B525:AY525,1,Inputs!$C$6)))/Inputs!$C$6)-1,-1)</f>
        <v>-1</v>
      </c>
    </row>
    <row r="526" customFormat="false" ht="15" hidden="false" customHeight="true" outlineLevel="0" collapsed="false">
      <c r="A526" s="0" t="n">
        <v>524</v>
      </c>
      <c r="B526" s="177" t="n">
        <f aca="false">Inputs!$C$38</f>
        <v>0</v>
      </c>
      <c r="C526" s="0" t="e">
        <f aca="true">MAX(0,B526*(1+(_xlfn.NORM.INV(RAND(),Inputs!$D$39,Inputs!$C$39)))-'Year Schedule'!$K$4+'Year Schedule'!$L$4)</f>
        <v>#VALUE!</v>
      </c>
      <c r="D526" s="0" t="e">
        <f aca="true">MAX(0,C526*(1+(_xlfn.NORM.INV(RAND(),Inputs!$D$39,Inputs!$C$39)))-'Year Schedule'!$K$5+'Year Schedule'!$L$5)</f>
        <v>#VALUE!</v>
      </c>
      <c r="E526" s="0" t="e">
        <f aca="true">MAX(0,D526*(1+(_xlfn.NORM.INV(RAND(),Inputs!$D$39,Inputs!$C$39)))-'Year Schedule'!$K$6+'Year Schedule'!$L$6)</f>
        <v>#VALUE!</v>
      </c>
      <c r="F526" s="0" t="e">
        <f aca="true">MAX(0,E526*(1+(_xlfn.NORM.INV(RAND(),Inputs!$D$39,Inputs!$C$39)))-'Year Schedule'!$K$7+'Year Schedule'!$L$7)</f>
        <v>#VALUE!</v>
      </c>
      <c r="G526" s="0" t="e">
        <f aca="true">MAX(0,F526*(1+(_xlfn.NORM.INV(RAND(),Inputs!$D$39,Inputs!$C$39)))-'Year Schedule'!$K$8+'Year Schedule'!$L$8)</f>
        <v>#VALUE!</v>
      </c>
      <c r="H526" s="0" t="e">
        <f aca="true">MAX(0,G526*(1+(_xlfn.NORM.INV(RAND(),Inputs!$D$39,Inputs!$C$39)))-'Year Schedule'!$K$9+'Year Schedule'!$L$9)</f>
        <v>#VALUE!</v>
      </c>
      <c r="I526" s="0" t="e">
        <f aca="true">MAX(0,H526*(1+(_xlfn.NORM.INV(RAND(),Inputs!$D$39,Inputs!$C$39)))-'Year Schedule'!$K$10+'Year Schedule'!$L$10)</f>
        <v>#VALUE!</v>
      </c>
      <c r="J526" s="0" t="e">
        <f aca="true">MAX(0,I526*(1+(_xlfn.NORM.INV(RAND(),Inputs!$D$39,Inputs!$C$39)))-'Year Schedule'!$K$11+'Year Schedule'!$L$11)</f>
        <v>#VALUE!</v>
      </c>
      <c r="K526" s="0" t="e">
        <f aca="true">MAX(0,J526*(1+(_xlfn.NORM.INV(RAND(),Inputs!$D$39,Inputs!$C$39)))-'Year Schedule'!$K$12+'Year Schedule'!$L$12)</f>
        <v>#VALUE!</v>
      </c>
      <c r="L526" s="0" t="e">
        <f aca="true">MAX(0,K526*(1+(_xlfn.NORM.INV(RAND(),Inputs!$D$39,Inputs!$C$39)))-'Year Schedule'!$K$13+'Year Schedule'!$L$13)</f>
        <v>#VALUE!</v>
      </c>
      <c r="M526" s="0" t="e">
        <f aca="true">MAX(0,L526*(1+(_xlfn.NORM.INV(RAND(),Inputs!$D$39,Inputs!$C$39)))-'Year Schedule'!$K$14+'Year Schedule'!$L$14)</f>
        <v>#VALUE!</v>
      </c>
      <c r="N526" s="0" t="e">
        <f aca="true">MAX(0,M526*(1+(_xlfn.NORM.INV(RAND(),Inputs!$D$39,Inputs!$C$39)))-'Year Schedule'!$K$15+'Year Schedule'!$L$15)</f>
        <v>#VALUE!</v>
      </c>
      <c r="O526" s="0" t="e">
        <f aca="true">MAX(0,N526*(1+(_xlfn.NORM.INV(RAND(),Inputs!$D$39,Inputs!$C$39)))-'Year Schedule'!$K$16+'Year Schedule'!$L$16)</f>
        <v>#VALUE!</v>
      </c>
      <c r="P526" s="0" t="e">
        <f aca="true">MAX(0,O526*(1+(_xlfn.NORM.INV(RAND(),Inputs!$D$39,Inputs!$C$39)))-'Year Schedule'!$K$17+'Year Schedule'!$L$17)</f>
        <v>#VALUE!</v>
      </c>
      <c r="Q526" s="0" t="e">
        <f aca="true">MAX(0,P526*(1+(_xlfn.NORM.INV(RAND(),Inputs!$D$39,Inputs!$C$39)))-'Year Schedule'!$K$18+'Year Schedule'!$L$18)</f>
        <v>#VALUE!</v>
      </c>
      <c r="R526" s="0" t="e">
        <f aca="true">MAX(0,Q526*(1+(_xlfn.NORM.INV(RAND(),Inputs!$D$39,Inputs!$C$39)))-'Year Schedule'!$K$19+'Year Schedule'!$L$19)</f>
        <v>#VALUE!</v>
      </c>
      <c r="S526" s="0" t="e">
        <f aca="true">MAX(0,R526*(1+(_xlfn.NORM.INV(RAND(),Inputs!$D$39,Inputs!$C$39)))-'Year Schedule'!$K$20+'Year Schedule'!$L$20)</f>
        <v>#VALUE!</v>
      </c>
      <c r="T526" s="0" t="e">
        <f aca="true">MAX(0,S526*(1+(_xlfn.NORM.INV(RAND(),Inputs!$D$39,Inputs!$C$39)))-'Year Schedule'!$K$21+'Year Schedule'!$L$21)</f>
        <v>#VALUE!</v>
      </c>
      <c r="U526" s="0" t="e">
        <f aca="true">MAX(0,T526*(1+(_xlfn.NORM.INV(RAND(),Inputs!$D$39,Inputs!$C$39)))-'Year Schedule'!$K$22+'Year Schedule'!$L$22)</f>
        <v>#VALUE!</v>
      </c>
      <c r="V526" s="0" t="e">
        <f aca="true">MAX(0,U526*(1+(_xlfn.NORM.INV(RAND(),Inputs!$D$39,Inputs!$C$39)))-'Year Schedule'!$K$23+'Year Schedule'!$L$23)</f>
        <v>#VALUE!</v>
      </c>
      <c r="W526" s="0" t="e">
        <f aca="true">MAX(0,V526*(1+(_xlfn.NORM.INV(RAND(),Inputs!$D$39,Inputs!$C$39)))-'Year Schedule'!$K$24+'Year Schedule'!$L$24)</f>
        <v>#VALUE!</v>
      </c>
      <c r="X526" s="0" t="e">
        <f aca="true">MAX(0,W526*(1+(_xlfn.NORM.INV(RAND(),Inputs!$D$39,Inputs!$C$39)))-'Year Schedule'!$K$25+'Year Schedule'!$L$25)</f>
        <v>#VALUE!</v>
      </c>
      <c r="Y526" s="0" t="e">
        <f aca="true">MAX(0,X526*(1+(_xlfn.NORM.INV(RAND(),Inputs!$D$39,Inputs!$C$39)))-'Year Schedule'!$K$26+'Year Schedule'!$L$26)</f>
        <v>#VALUE!</v>
      </c>
      <c r="Z526" s="0" t="e">
        <f aca="true">MAX(0,Y526*(1+(_xlfn.NORM.INV(RAND(),Inputs!$D$39,Inputs!$C$39)))-'Year Schedule'!$K$27+'Year Schedule'!$L$27)</f>
        <v>#VALUE!</v>
      </c>
      <c r="AA526" s="0" t="e">
        <f aca="true">MAX(0,Z526*(1+(_xlfn.NORM.INV(RAND(),Inputs!$D$39,Inputs!$C$39)))-'Year Schedule'!$K$28+'Year Schedule'!$L$28)</f>
        <v>#VALUE!</v>
      </c>
      <c r="AB526" s="0" t="e">
        <f aca="true">MAX(0,AA526*(1+(_xlfn.NORM.INV(RAND(),Inputs!$D$39,Inputs!$C$39)))-'Year Schedule'!$K$29+'Year Schedule'!$L$29)</f>
        <v>#VALUE!</v>
      </c>
      <c r="AC526" s="0" t="e">
        <f aca="true">MAX(0,AB526*(1+(_xlfn.NORM.INV(RAND(),Inputs!$D$39,Inputs!$C$39)))-'Year Schedule'!$K$30+'Year Schedule'!$L$30)</f>
        <v>#VALUE!</v>
      </c>
      <c r="AD526" s="0" t="e">
        <f aca="true">MAX(0,AC526*(1+(_xlfn.NORM.INV(RAND(),Inputs!$D$39,Inputs!$C$39)))-'Year Schedule'!$K$31+'Year Schedule'!$L$31)</f>
        <v>#VALUE!</v>
      </c>
      <c r="AE526" s="0" t="e">
        <f aca="true">MAX(0,AD526*(1+(_xlfn.NORM.INV(RAND(),Inputs!$D$39,Inputs!$C$39)))-'Year Schedule'!$K$32+'Year Schedule'!$L$32)</f>
        <v>#VALUE!</v>
      </c>
      <c r="AF526" s="0" t="e">
        <f aca="true">MAX(0,AE526*(1+(_xlfn.NORM.INV(RAND(),Inputs!$D$39,Inputs!$C$39)))-'Year Schedule'!$K$33+'Year Schedule'!$L$33)</f>
        <v>#VALUE!</v>
      </c>
      <c r="AG526" s="0" t="e">
        <f aca="true">MAX(0,AF526*(1+(_xlfn.NORM.INV(RAND(),Inputs!$D$39,Inputs!$C$39)))-'Year Schedule'!$K$34+'Year Schedule'!$L$34)</f>
        <v>#VALUE!</v>
      </c>
      <c r="AH526" s="0" t="e">
        <f aca="true">MAX(0,AG526*(1+(_xlfn.NORM.INV(RAND(),Inputs!$D$39,Inputs!$C$39)))-'Year Schedule'!$K$35+'Year Schedule'!$L$35)</f>
        <v>#VALUE!</v>
      </c>
      <c r="AI526" s="0" t="e">
        <f aca="true">MAX(0,AH526*(1+(_xlfn.NORM.INV(RAND(),Inputs!$D$39,Inputs!$C$39)))-'Year Schedule'!$K$36+'Year Schedule'!$L$36)</f>
        <v>#VALUE!</v>
      </c>
      <c r="AJ526" s="0" t="e">
        <f aca="true">MAX(0,AI526*(1+(_xlfn.NORM.INV(RAND(),Inputs!$D$39,Inputs!$C$39)))-'Year Schedule'!$K$37+'Year Schedule'!$L$37)</f>
        <v>#VALUE!</v>
      </c>
      <c r="AK526" s="0" t="e">
        <f aca="true">MAX(0,AJ526*(1+(_xlfn.NORM.INV(RAND(),Inputs!$D$39,Inputs!$C$39)))-'Year Schedule'!$K$38+'Year Schedule'!$L$38)</f>
        <v>#VALUE!</v>
      </c>
      <c r="AL526" s="0" t="e">
        <f aca="true">MAX(0,AK526*(1+(_xlfn.NORM.INV(RAND(),Inputs!$D$39,Inputs!$C$39)))-'Year Schedule'!$K$39+'Year Schedule'!$L$39)</f>
        <v>#VALUE!</v>
      </c>
      <c r="AM526" s="0" t="e">
        <f aca="true">MAX(0,AL526*(1+(_xlfn.NORM.INV(RAND(),Inputs!$D$39,Inputs!$C$39)))-'Year Schedule'!$K$40+'Year Schedule'!$L$40)</f>
        <v>#VALUE!</v>
      </c>
      <c r="AN526" s="0" t="e">
        <f aca="true">MAX(0,AM526*(1+(_xlfn.NORM.INV(RAND(),Inputs!$D$39,Inputs!$C$39)))-'Year Schedule'!$K$41+'Year Schedule'!$L$41)</f>
        <v>#VALUE!</v>
      </c>
      <c r="AO526" s="0" t="e">
        <f aca="true">MAX(0,AN526*(1+(_xlfn.NORM.INV(RAND(),Inputs!$D$39,Inputs!$C$39)))-'Year Schedule'!$K$42+'Year Schedule'!$L$42)</f>
        <v>#VALUE!</v>
      </c>
      <c r="AP526" s="0" t="e">
        <f aca="true">MAX(0,AO526*(1+(_xlfn.NORM.INV(RAND(),Inputs!$D$39,Inputs!$C$39)))-'Year Schedule'!$K$43+'Year Schedule'!$L$43)</f>
        <v>#VALUE!</v>
      </c>
      <c r="AQ526" s="0" t="e">
        <f aca="true">MAX(0,AP526*(1+(_xlfn.NORM.INV(RAND(),Inputs!$D$39,Inputs!$C$39)))-'Year Schedule'!$K$44+'Year Schedule'!$L$44)</f>
        <v>#VALUE!</v>
      </c>
      <c r="AR526" s="0" t="e">
        <f aca="true">MAX(0,AQ526*(1+(_xlfn.NORM.INV(RAND(),Inputs!$D$39,Inputs!$C$39)))-'Year Schedule'!$K$45+'Year Schedule'!$L$45)</f>
        <v>#VALUE!</v>
      </c>
      <c r="AS526" s="0" t="e">
        <f aca="true">MAX(0,AR526*(1+(_xlfn.NORM.INV(RAND(),Inputs!$D$39,Inputs!$C$39)))-'Year Schedule'!$K$46+'Year Schedule'!$L$46)</f>
        <v>#VALUE!</v>
      </c>
      <c r="AT526" s="0" t="e">
        <f aca="true">MAX(0,AS526*(1+(_xlfn.NORM.INV(RAND(),Inputs!$D$39,Inputs!$C$39)))-'Year Schedule'!$K$47+'Year Schedule'!$L$47)</f>
        <v>#VALUE!</v>
      </c>
      <c r="AU526" s="0" t="e">
        <f aca="true">MAX(0,AT526*(1+(_xlfn.NORM.INV(RAND(),Inputs!$D$39,Inputs!$C$39)))-'Year Schedule'!$K$48+'Year Schedule'!$L$48)</f>
        <v>#VALUE!</v>
      </c>
      <c r="AV526" s="0" t="e">
        <f aca="true">MAX(0,AU526*(1+(_xlfn.NORM.INV(RAND(),Inputs!$D$39,Inputs!$C$39)))-'Year Schedule'!$K$49+'Year Schedule'!$L$49)</f>
        <v>#VALUE!</v>
      </c>
      <c r="AW526" s="0" t="e">
        <f aca="true">MAX(0,AV526*(1+(_xlfn.NORM.INV(RAND(),Inputs!$D$39,Inputs!$C$39)))-'Year Schedule'!$K$50+'Year Schedule'!$L$50)</f>
        <v>#VALUE!</v>
      </c>
      <c r="AX526" s="0" t="e">
        <f aca="true">MAX(0,AW526*(1+(_xlfn.NORM.INV(RAND(),Inputs!$D$39,Inputs!$C$39)))-'Year Schedule'!$K$51+'Year Schedule'!$L$51)</f>
        <v>#VALUE!</v>
      </c>
      <c r="AY526" s="0" t="e">
        <f aca="true">MAX(0,AX526*(1+(_xlfn.NORM.INV(RAND(),Inputs!$D$39,Inputs!$C$39)))-'Year Schedule'!$K$52+'Year Schedule'!$L$52)</f>
        <v>#VALUE!</v>
      </c>
      <c r="AZ526" s="0" t="e">
        <f aca="true">MAX(0,AY526*(1+(_xlfn.NORM.INV(RAND(),Inputs!$D$39,Inputs!$C$39)))-'Year Schedule'!$K$53+'Year Schedule'!$L$53)</f>
        <v>#VALUE!</v>
      </c>
      <c r="BA526" s="0" t="e">
        <f aca="false">INDEX(C526:AZ526,1,Inputs!$C$6)</f>
        <v>#VALUE!</v>
      </c>
      <c r="BB526" s="0" t="n">
        <f aca="false">IFERROR(EXP(SUMPRODUCT(LN((C526:INDEX(C526:AZ526,1,Inputs!$C$6)+$C$1004:INDEX($C$1004:$AZ$1004,1,Inputs!$C$6))/B526:INDEX(B526:AY526,1,Inputs!$C$6)))/Inputs!$C$6)-1,-1)</f>
        <v>-1</v>
      </c>
    </row>
    <row r="527" customFormat="false" ht="15" hidden="false" customHeight="true" outlineLevel="0" collapsed="false">
      <c r="A527" s="0" t="n">
        <v>525</v>
      </c>
      <c r="B527" s="177" t="n">
        <f aca="false">Inputs!$C$38</f>
        <v>0</v>
      </c>
      <c r="C527" s="0" t="e">
        <f aca="true">MAX(0,B527*(1+(_xlfn.NORM.INV(RAND(),Inputs!$D$39,Inputs!$C$39)))-'Year Schedule'!$K$4+'Year Schedule'!$L$4)</f>
        <v>#VALUE!</v>
      </c>
      <c r="D527" s="0" t="e">
        <f aca="true">MAX(0,C527*(1+(_xlfn.NORM.INV(RAND(),Inputs!$D$39,Inputs!$C$39)))-'Year Schedule'!$K$5+'Year Schedule'!$L$5)</f>
        <v>#VALUE!</v>
      </c>
      <c r="E527" s="0" t="e">
        <f aca="true">MAX(0,D527*(1+(_xlfn.NORM.INV(RAND(),Inputs!$D$39,Inputs!$C$39)))-'Year Schedule'!$K$6+'Year Schedule'!$L$6)</f>
        <v>#VALUE!</v>
      </c>
      <c r="F527" s="0" t="e">
        <f aca="true">MAX(0,E527*(1+(_xlfn.NORM.INV(RAND(),Inputs!$D$39,Inputs!$C$39)))-'Year Schedule'!$K$7+'Year Schedule'!$L$7)</f>
        <v>#VALUE!</v>
      </c>
      <c r="G527" s="0" t="e">
        <f aca="true">MAX(0,F527*(1+(_xlfn.NORM.INV(RAND(),Inputs!$D$39,Inputs!$C$39)))-'Year Schedule'!$K$8+'Year Schedule'!$L$8)</f>
        <v>#VALUE!</v>
      </c>
      <c r="H527" s="0" t="e">
        <f aca="true">MAX(0,G527*(1+(_xlfn.NORM.INV(RAND(),Inputs!$D$39,Inputs!$C$39)))-'Year Schedule'!$K$9+'Year Schedule'!$L$9)</f>
        <v>#VALUE!</v>
      </c>
      <c r="I527" s="0" t="e">
        <f aca="true">MAX(0,H527*(1+(_xlfn.NORM.INV(RAND(),Inputs!$D$39,Inputs!$C$39)))-'Year Schedule'!$K$10+'Year Schedule'!$L$10)</f>
        <v>#VALUE!</v>
      </c>
      <c r="J527" s="0" t="e">
        <f aca="true">MAX(0,I527*(1+(_xlfn.NORM.INV(RAND(),Inputs!$D$39,Inputs!$C$39)))-'Year Schedule'!$K$11+'Year Schedule'!$L$11)</f>
        <v>#VALUE!</v>
      </c>
      <c r="K527" s="0" t="e">
        <f aca="true">MAX(0,J527*(1+(_xlfn.NORM.INV(RAND(),Inputs!$D$39,Inputs!$C$39)))-'Year Schedule'!$K$12+'Year Schedule'!$L$12)</f>
        <v>#VALUE!</v>
      </c>
      <c r="L527" s="0" t="e">
        <f aca="true">MAX(0,K527*(1+(_xlfn.NORM.INV(RAND(),Inputs!$D$39,Inputs!$C$39)))-'Year Schedule'!$K$13+'Year Schedule'!$L$13)</f>
        <v>#VALUE!</v>
      </c>
      <c r="M527" s="0" t="e">
        <f aca="true">MAX(0,L527*(1+(_xlfn.NORM.INV(RAND(),Inputs!$D$39,Inputs!$C$39)))-'Year Schedule'!$K$14+'Year Schedule'!$L$14)</f>
        <v>#VALUE!</v>
      </c>
      <c r="N527" s="0" t="e">
        <f aca="true">MAX(0,M527*(1+(_xlfn.NORM.INV(RAND(),Inputs!$D$39,Inputs!$C$39)))-'Year Schedule'!$K$15+'Year Schedule'!$L$15)</f>
        <v>#VALUE!</v>
      </c>
      <c r="O527" s="0" t="e">
        <f aca="true">MAX(0,N527*(1+(_xlfn.NORM.INV(RAND(),Inputs!$D$39,Inputs!$C$39)))-'Year Schedule'!$K$16+'Year Schedule'!$L$16)</f>
        <v>#VALUE!</v>
      </c>
      <c r="P527" s="0" t="e">
        <f aca="true">MAX(0,O527*(1+(_xlfn.NORM.INV(RAND(),Inputs!$D$39,Inputs!$C$39)))-'Year Schedule'!$K$17+'Year Schedule'!$L$17)</f>
        <v>#VALUE!</v>
      </c>
      <c r="Q527" s="0" t="e">
        <f aca="true">MAX(0,P527*(1+(_xlfn.NORM.INV(RAND(),Inputs!$D$39,Inputs!$C$39)))-'Year Schedule'!$K$18+'Year Schedule'!$L$18)</f>
        <v>#VALUE!</v>
      </c>
      <c r="R527" s="0" t="e">
        <f aca="true">MAX(0,Q527*(1+(_xlfn.NORM.INV(RAND(),Inputs!$D$39,Inputs!$C$39)))-'Year Schedule'!$K$19+'Year Schedule'!$L$19)</f>
        <v>#VALUE!</v>
      </c>
      <c r="S527" s="0" t="e">
        <f aca="true">MAX(0,R527*(1+(_xlfn.NORM.INV(RAND(),Inputs!$D$39,Inputs!$C$39)))-'Year Schedule'!$K$20+'Year Schedule'!$L$20)</f>
        <v>#VALUE!</v>
      </c>
      <c r="T527" s="0" t="e">
        <f aca="true">MAX(0,S527*(1+(_xlfn.NORM.INV(RAND(),Inputs!$D$39,Inputs!$C$39)))-'Year Schedule'!$K$21+'Year Schedule'!$L$21)</f>
        <v>#VALUE!</v>
      </c>
      <c r="U527" s="0" t="e">
        <f aca="true">MAX(0,T527*(1+(_xlfn.NORM.INV(RAND(),Inputs!$D$39,Inputs!$C$39)))-'Year Schedule'!$K$22+'Year Schedule'!$L$22)</f>
        <v>#VALUE!</v>
      </c>
      <c r="V527" s="0" t="e">
        <f aca="true">MAX(0,U527*(1+(_xlfn.NORM.INV(RAND(),Inputs!$D$39,Inputs!$C$39)))-'Year Schedule'!$K$23+'Year Schedule'!$L$23)</f>
        <v>#VALUE!</v>
      </c>
      <c r="W527" s="0" t="e">
        <f aca="true">MAX(0,V527*(1+(_xlfn.NORM.INV(RAND(),Inputs!$D$39,Inputs!$C$39)))-'Year Schedule'!$K$24+'Year Schedule'!$L$24)</f>
        <v>#VALUE!</v>
      </c>
      <c r="X527" s="0" t="e">
        <f aca="true">MAX(0,W527*(1+(_xlfn.NORM.INV(RAND(),Inputs!$D$39,Inputs!$C$39)))-'Year Schedule'!$K$25+'Year Schedule'!$L$25)</f>
        <v>#VALUE!</v>
      </c>
      <c r="Y527" s="0" t="e">
        <f aca="true">MAX(0,X527*(1+(_xlfn.NORM.INV(RAND(),Inputs!$D$39,Inputs!$C$39)))-'Year Schedule'!$K$26+'Year Schedule'!$L$26)</f>
        <v>#VALUE!</v>
      </c>
      <c r="Z527" s="0" t="e">
        <f aca="true">MAX(0,Y527*(1+(_xlfn.NORM.INV(RAND(),Inputs!$D$39,Inputs!$C$39)))-'Year Schedule'!$K$27+'Year Schedule'!$L$27)</f>
        <v>#VALUE!</v>
      </c>
      <c r="AA527" s="0" t="e">
        <f aca="true">MAX(0,Z527*(1+(_xlfn.NORM.INV(RAND(),Inputs!$D$39,Inputs!$C$39)))-'Year Schedule'!$K$28+'Year Schedule'!$L$28)</f>
        <v>#VALUE!</v>
      </c>
      <c r="AB527" s="0" t="e">
        <f aca="true">MAX(0,AA527*(1+(_xlfn.NORM.INV(RAND(),Inputs!$D$39,Inputs!$C$39)))-'Year Schedule'!$K$29+'Year Schedule'!$L$29)</f>
        <v>#VALUE!</v>
      </c>
      <c r="AC527" s="0" t="e">
        <f aca="true">MAX(0,AB527*(1+(_xlfn.NORM.INV(RAND(),Inputs!$D$39,Inputs!$C$39)))-'Year Schedule'!$K$30+'Year Schedule'!$L$30)</f>
        <v>#VALUE!</v>
      </c>
      <c r="AD527" s="0" t="e">
        <f aca="true">MAX(0,AC527*(1+(_xlfn.NORM.INV(RAND(),Inputs!$D$39,Inputs!$C$39)))-'Year Schedule'!$K$31+'Year Schedule'!$L$31)</f>
        <v>#VALUE!</v>
      </c>
      <c r="AE527" s="0" t="e">
        <f aca="true">MAX(0,AD527*(1+(_xlfn.NORM.INV(RAND(),Inputs!$D$39,Inputs!$C$39)))-'Year Schedule'!$K$32+'Year Schedule'!$L$32)</f>
        <v>#VALUE!</v>
      </c>
      <c r="AF527" s="0" t="e">
        <f aca="true">MAX(0,AE527*(1+(_xlfn.NORM.INV(RAND(),Inputs!$D$39,Inputs!$C$39)))-'Year Schedule'!$K$33+'Year Schedule'!$L$33)</f>
        <v>#VALUE!</v>
      </c>
      <c r="AG527" s="0" t="e">
        <f aca="true">MAX(0,AF527*(1+(_xlfn.NORM.INV(RAND(),Inputs!$D$39,Inputs!$C$39)))-'Year Schedule'!$K$34+'Year Schedule'!$L$34)</f>
        <v>#VALUE!</v>
      </c>
      <c r="AH527" s="0" t="e">
        <f aca="true">MAX(0,AG527*(1+(_xlfn.NORM.INV(RAND(),Inputs!$D$39,Inputs!$C$39)))-'Year Schedule'!$K$35+'Year Schedule'!$L$35)</f>
        <v>#VALUE!</v>
      </c>
      <c r="AI527" s="0" t="e">
        <f aca="true">MAX(0,AH527*(1+(_xlfn.NORM.INV(RAND(),Inputs!$D$39,Inputs!$C$39)))-'Year Schedule'!$K$36+'Year Schedule'!$L$36)</f>
        <v>#VALUE!</v>
      </c>
      <c r="AJ527" s="0" t="e">
        <f aca="true">MAX(0,AI527*(1+(_xlfn.NORM.INV(RAND(),Inputs!$D$39,Inputs!$C$39)))-'Year Schedule'!$K$37+'Year Schedule'!$L$37)</f>
        <v>#VALUE!</v>
      </c>
      <c r="AK527" s="0" t="e">
        <f aca="true">MAX(0,AJ527*(1+(_xlfn.NORM.INV(RAND(),Inputs!$D$39,Inputs!$C$39)))-'Year Schedule'!$K$38+'Year Schedule'!$L$38)</f>
        <v>#VALUE!</v>
      </c>
      <c r="AL527" s="0" t="e">
        <f aca="true">MAX(0,AK527*(1+(_xlfn.NORM.INV(RAND(),Inputs!$D$39,Inputs!$C$39)))-'Year Schedule'!$K$39+'Year Schedule'!$L$39)</f>
        <v>#VALUE!</v>
      </c>
      <c r="AM527" s="0" t="e">
        <f aca="true">MAX(0,AL527*(1+(_xlfn.NORM.INV(RAND(),Inputs!$D$39,Inputs!$C$39)))-'Year Schedule'!$K$40+'Year Schedule'!$L$40)</f>
        <v>#VALUE!</v>
      </c>
      <c r="AN527" s="0" t="e">
        <f aca="true">MAX(0,AM527*(1+(_xlfn.NORM.INV(RAND(),Inputs!$D$39,Inputs!$C$39)))-'Year Schedule'!$K$41+'Year Schedule'!$L$41)</f>
        <v>#VALUE!</v>
      </c>
      <c r="AO527" s="0" t="e">
        <f aca="true">MAX(0,AN527*(1+(_xlfn.NORM.INV(RAND(),Inputs!$D$39,Inputs!$C$39)))-'Year Schedule'!$K$42+'Year Schedule'!$L$42)</f>
        <v>#VALUE!</v>
      </c>
      <c r="AP527" s="0" t="e">
        <f aca="true">MAX(0,AO527*(1+(_xlfn.NORM.INV(RAND(),Inputs!$D$39,Inputs!$C$39)))-'Year Schedule'!$K$43+'Year Schedule'!$L$43)</f>
        <v>#VALUE!</v>
      </c>
      <c r="AQ527" s="0" t="e">
        <f aca="true">MAX(0,AP527*(1+(_xlfn.NORM.INV(RAND(),Inputs!$D$39,Inputs!$C$39)))-'Year Schedule'!$K$44+'Year Schedule'!$L$44)</f>
        <v>#VALUE!</v>
      </c>
      <c r="AR527" s="0" t="e">
        <f aca="true">MAX(0,AQ527*(1+(_xlfn.NORM.INV(RAND(),Inputs!$D$39,Inputs!$C$39)))-'Year Schedule'!$K$45+'Year Schedule'!$L$45)</f>
        <v>#VALUE!</v>
      </c>
      <c r="AS527" s="0" t="e">
        <f aca="true">MAX(0,AR527*(1+(_xlfn.NORM.INV(RAND(),Inputs!$D$39,Inputs!$C$39)))-'Year Schedule'!$K$46+'Year Schedule'!$L$46)</f>
        <v>#VALUE!</v>
      </c>
      <c r="AT527" s="0" t="e">
        <f aca="true">MAX(0,AS527*(1+(_xlfn.NORM.INV(RAND(),Inputs!$D$39,Inputs!$C$39)))-'Year Schedule'!$K$47+'Year Schedule'!$L$47)</f>
        <v>#VALUE!</v>
      </c>
      <c r="AU527" s="0" t="e">
        <f aca="true">MAX(0,AT527*(1+(_xlfn.NORM.INV(RAND(),Inputs!$D$39,Inputs!$C$39)))-'Year Schedule'!$K$48+'Year Schedule'!$L$48)</f>
        <v>#VALUE!</v>
      </c>
      <c r="AV527" s="0" t="e">
        <f aca="true">MAX(0,AU527*(1+(_xlfn.NORM.INV(RAND(),Inputs!$D$39,Inputs!$C$39)))-'Year Schedule'!$K$49+'Year Schedule'!$L$49)</f>
        <v>#VALUE!</v>
      </c>
      <c r="AW527" s="0" t="e">
        <f aca="true">MAX(0,AV527*(1+(_xlfn.NORM.INV(RAND(),Inputs!$D$39,Inputs!$C$39)))-'Year Schedule'!$K$50+'Year Schedule'!$L$50)</f>
        <v>#VALUE!</v>
      </c>
      <c r="AX527" s="0" t="e">
        <f aca="true">MAX(0,AW527*(1+(_xlfn.NORM.INV(RAND(),Inputs!$D$39,Inputs!$C$39)))-'Year Schedule'!$K$51+'Year Schedule'!$L$51)</f>
        <v>#VALUE!</v>
      </c>
      <c r="AY527" s="0" t="e">
        <f aca="true">MAX(0,AX527*(1+(_xlfn.NORM.INV(RAND(),Inputs!$D$39,Inputs!$C$39)))-'Year Schedule'!$K$52+'Year Schedule'!$L$52)</f>
        <v>#VALUE!</v>
      </c>
      <c r="AZ527" s="0" t="e">
        <f aca="true">MAX(0,AY527*(1+(_xlfn.NORM.INV(RAND(),Inputs!$D$39,Inputs!$C$39)))-'Year Schedule'!$K$53+'Year Schedule'!$L$53)</f>
        <v>#VALUE!</v>
      </c>
      <c r="BA527" s="0" t="e">
        <f aca="false">INDEX(C527:AZ527,1,Inputs!$C$6)</f>
        <v>#VALUE!</v>
      </c>
      <c r="BB527" s="0" t="n">
        <f aca="false">IFERROR(EXP(SUMPRODUCT(LN((C527:INDEX(C527:AZ527,1,Inputs!$C$6)+$C$1004:INDEX($C$1004:$AZ$1004,1,Inputs!$C$6))/B527:INDEX(B527:AY527,1,Inputs!$C$6)))/Inputs!$C$6)-1,-1)</f>
        <v>-1</v>
      </c>
    </row>
    <row r="528" customFormat="false" ht="15" hidden="false" customHeight="true" outlineLevel="0" collapsed="false">
      <c r="A528" s="0" t="n">
        <v>526</v>
      </c>
      <c r="B528" s="177" t="n">
        <f aca="false">Inputs!$C$38</f>
        <v>0</v>
      </c>
      <c r="C528" s="0" t="e">
        <f aca="true">MAX(0,B528*(1+(_xlfn.NORM.INV(RAND(),Inputs!$D$39,Inputs!$C$39)))-'Year Schedule'!$K$4+'Year Schedule'!$L$4)</f>
        <v>#VALUE!</v>
      </c>
      <c r="D528" s="0" t="e">
        <f aca="true">MAX(0,C528*(1+(_xlfn.NORM.INV(RAND(),Inputs!$D$39,Inputs!$C$39)))-'Year Schedule'!$K$5+'Year Schedule'!$L$5)</f>
        <v>#VALUE!</v>
      </c>
      <c r="E528" s="0" t="e">
        <f aca="true">MAX(0,D528*(1+(_xlfn.NORM.INV(RAND(),Inputs!$D$39,Inputs!$C$39)))-'Year Schedule'!$K$6+'Year Schedule'!$L$6)</f>
        <v>#VALUE!</v>
      </c>
      <c r="F528" s="0" t="e">
        <f aca="true">MAX(0,E528*(1+(_xlfn.NORM.INV(RAND(),Inputs!$D$39,Inputs!$C$39)))-'Year Schedule'!$K$7+'Year Schedule'!$L$7)</f>
        <v>#VALUE!</v>
      </c>
      <c r="G528" s="0" t="e">
        <f aca="true">MAX(0,F528*(1+(_xlfn.NORM.INV(RAND(),Inputs!$D$39,Inputs!$C$39)))-'Year Schedule'!$K$8+'Year Schedule'!$L$8)</f>
        <v>#VALUE!</v>
      </c>
      <c r="H528" s="0" t="e">
        <f aca="true">MAX(0,G528*(1+(_xlfn.NORM.INV(RAND(),Inputs!$D$39,Inputs!$C$39)))-'Year Schedule'!$K$9+'Year Schedule'!$L$9)</f>
        <v>#VALUE!</v>
      </c>
      <c r="I528" s="0" t="e">
        <f aca="true">MAX(0,H528*(1+(_xlfn.NORM.INV(RAND(),Inputs!$D$39,Inputs!$C$39)))-'Year Schedule'!$K$10+'Year Schedule'!$L$10)</f>
        <v>#VALUE!</v>
      </c>
      <c r="J528" s="0" t="e">
        <f aca="true">MAX(0,I528*(1+(_xlfn.NORM.INV(RAND(),Inputs!$D$39,Inputs!$C$39)))-'Year Schedule'!$K$11+'Year Schedule'!$L$11)</f>
        <v>#VALUE!</v>
      </c>
      <c r="K528" s="0" t="e">
        <f aca="true">MAX(0,J528*(1+(_xlfn.NORM.INV(RAND(),Inputs!$D$39,Inputs!$C$39)))-'Year Schedule'!$K$12+'Year Schedule'!$L$12)</f>
        <v>#VALUE!</v>
      </c>
      <c r="L528" s="0" t="e">
        <f aca="true">MAX(0,K528*(1+(_xlfn.NORM.INV(RAND(),Inputs!$D$39,Inputs!$C$39)))-'Year Schedule'!$K$13+'Year Schedule'!$L$13)</f>
        <v>#VALUE!</v>
      </c>
      <c r="M528" s="0" t="e">
        <f aca="true">MAX(0,L528*(1+(_xlfn.NORM.INV(RAND(),Inputs!$D$39,Inputs!$C$39)))-'Year Schedule'!$K$14+'Year Schedule'!$L$14)</f>
        <v>#VALUE!</v>
      </c>
      <c r="N528" s="0" t="e">
        <f aca="true">MAX(0,M528*(1+(_xlfn.NORM.INV(RAND(),Inputs!$D$39,Inputs!$C$39)))-'Year Schedule'!$K$15+'Year Schedule'!$L$15)</f>
        <v>#VALUE!</v>
      </c>
      <c r="O528" s="0" t="e">
        <f aca="true">MAX(0,N528*(1+(_xlfn.NORM.INV(RAND(),Inputs!$D$39,Inputs!$C$39)))-'Year Schedule'!$K$16+'Year Schedule'!$L$16)</f>
        <v>#VALUE!</v>
      </c>
      <c r="P528" s="0" t="e">
        <f aca="true">MAX(0,O528*(1+(_xlfn.NORM.INV(RAND(),Inputs!$D$39,Inputs!$C$39)))-'Year Schedule'!$K$17+'Year Schedule'!$L$17)</f>
        <v>#VALUE!</v>
      </c>
      <c r="Q528" s="0" t="e">
        <f aca="true">MAX(0,P528*(1+(_xlfn.NORM.INV(RAND(),Inputs!$D$39,Inputs!$C$39)))-'Year Schedule'!$K$18+'Year Schedule'!$L$18)</f>
        <v>#VALUE!</v>
      </c>
      <c r="R528" s="0" t="e">
        <f aca="true">MAX(0,Q528*(1+(_xlfn.NORM.INV(RAND(),Inputs!$D$39,Inputs!$C$39)))-'Year Schedule'!$K$19+'Year Schedule'!$L$19)</f>
        <v>#VALUE!</v>
      </c>
      <c r="S528" s="0" t="e">
        <f aca="true">MAX(0,R528*(1+(_xlfn.NORM.INV(RAND(),Inputs!$D$39,Inputs!$C$39)))-'Year Schedule'!$K$20+'Year Schedule'!$L$20)</f>
        <v>#VALUE!</v>
      </c>
      <c r="T528" s="0" t="e">
        <f aca="true">MAX(0,S528*(1+(_xlfn.NORM.INV(RAND(),Inputs!$D$39,Inputs!$C$39)))-'Year Schedule'!$K$21+'Year Schedule'!$L$21)</f>
        <v>#VALUE!</v>
      </c>
      <c r="U528" s="0" t="e">
        <f aca="true">MAX(0,T528*(1+(_xlfn.NORM.INV(RAND(),Inputs!$D$39,Inputs!$C$39)))-'Year Schedule'!$K$22+'Year Schedule'!$L$22)</f>
        <v>#VALUE!</v>
      </c>
      <c r="V528" s="0" t="e">
        <f aca="true">MAX(0,U528*(1+(_xlfn.NORM.INV(RAND(),Inputs!$D$39,Inputs!$C$39)))-'Year Schedule'!$K$23+'Year Schedule'!$L$23)</f>
        <v>#VALUE!</v>
      </c>
      <c r="W528" s="0" t="e">
        <f aca="true">MAX(0,V528*(1+(_xlfn.NORM.INV(RAND(),Inputs!$D$39,Inputs!$C$39)))-'Year Schedule'!$K$24+'Year Schedule'!$L$24)</f>
        <v>#VALUE!</v>
      </c>
      <c r="X528" s="0" t="e">
        <f aca="true">MAX(0,W528*(1+(_xlfn.NORM.INV(RAND(),Inputs!$D$39,Inputs!$C$39)))-'Year Schedule'!$K$25+'Year Schedule'!$L$25)</f>
        <v>#VALUE!</v>
      </c>
      <c r="Y528" s="0" t="e">
        <f aca="true">MAX(0,X528*(1+(_xlfn.NORM.INV(RAND(),Inputs!$D$39,Inputs!$C$39)))-'Year Schedule'!$K$26+'Year Schedule'!$L$26)</f>
        <v>#VALUE!</v>
      </c>
      <c r="Z528" s="0" t="e">
        <f aca="true">MAX(0,Y528*(1+(_xlfn.NORM.INV(RAND(),Inputs!$D$39,Inputs!$C$39)))-'Year Schedule'!$K$27+'Year Schedule'!$L$27)</f>
        <v>#VALUE!</v>
      </c>
      <c r="AA528" s="0" t="e">
        <f aca="true">MAX(0,Z528*(1+(_xlfn.NORM.INV(RAND(),Inputs!$D$39,Inputs!$C$39)))-'Year Schedule'!$K$28+'Year Schedule'!$L$28)</f>
        <v>#VALUE!</v>
      </c>
      <c r="AB528" s="0" t="e">
        <f aca="true">MAX(0,AA528*(1+(_xlfn.NORM.INV(RAND(),Inputs!$D$39,Inputs!$C$39)))-'Year Schedule'!$K$29+'Year Schedule'!$L$29)</f>
        <v>#VALUE!</v>
      </c>
      <c r="AC528" s="0" t="e">
        <f aca="true">MAX(0,AB528*(1+(_xlfn.NORM.INV(RAND(),Inputs!$D$39,Inputs!$C$39)))-'Year Schedule'!$K$30+'Year Schedule'!$L$30)</f>
        <v>#VALUE!</v>
      </c>
      <c r="AD528" s="0" t="e">
        <f aca="true">MAX(0,AC528*(1+(_xlfn.NORM.INV(RAND(),Inputs!$D$39,Inputs!$C$39)))-'Year Schedule'!$K$31+'Year Schedule'!$L$31)</f>
        <v>#VALUE!</v>
      </c>
      <c r="AE528" s="0" t="e">
        <f aca="true">MAX(0,AD528*(1+(_xlfn.NORM.INV(RAND(),Inputs!$D$39,Inputs!$C$39)))-'Year Schedule'!$K$32+'Year Schedule'!$L$32)</f>
        <v>#VALUE!</v>
      </c>
      <c r="AF528" s="0" t="e">
        <f aca="true">MAX(0,AE528*(1+(_xlfn.NORM.INV(RAND(),Inputs!$D$39,Inputs!$C$39)))-'Year Schedule'!$K$33+'Year Schedule'!$L$33)</f>
        <v>#VALUE!</v>
      </c>
      <c r="AG528" s="0" t="e">
        <f aca="true">MAX(0,AF528*(1+(_xlfn.NORM.INV(RAND(),Inputs!$D$39,Inputs!$C$39)))-'Year Schedule'!$K$34+'Year Schedule'!$L$34)</f>
        <v>#VALUE!</v>
      </c>
      <c r="AH528" s="0" t="e">
        <f aca="true">MAX(0,AG528*(1+(_xlfn.NORM.INV(RAND(),Inputs!$D$39,Inputs!$C$39)))-'Year Schedule'!$K$35+'Year Schedule'!$L$35)</f>
        <v>#VALUE!</v>
      </c>
      <c r="AI528" s="0" t="e">
        <f aca="true">MAX(0,AH528*(1+(_xlfn.NORM.INV(RAND(),Inputs!$D$39,Inputs!$C$39)))-'Year Schedule'!$K$36+'Year Schedule'!$L$36)</f>
        <v>#VALUE!</v>
      </c>
      <c r="AJ528" s="0" t="e">
        <f aca="true">MAX(0,AI528*(1+(_xlfn.NORM.INV(RAND(),Inputs!$D$39,Inputs!$C$39)))-'Year Schedule'!$K$37+'Year Schedule'!$L$37)</f>
        <v>#VALUE!</v>
      </c>
      <c r="AK528" s="0" t="e">
        <f aca="true">MAX(0,AJ528*(1+(_xlfn.NORM.INV(RAND(),Inputs!$D$39,Inputs!$C$39)))-'Year Schedule'!$K$38+'Year Schedule'!$L$38)</f>
        <v>#VALUE!</v>
      </c>
      <c r="AL528" s="0" t="e">
        <f aca="true">MAX(0,AK528*(1+(_xlfn.NORM.INV(RAND(),Inputs!$D$39,Inputs!$C$39)))-'Year Schedule'!$K$39+'Year Schedule'!$L$39)</f>
        <v>#VALUE!</v>
      </c>
      <c r="AM528" s="0" t="e">
        <f aca="true">MAX(0,AL528*(1+(_xlfn.NORM.INV(RAND(),Inputs!$D$39,Inputs!$C$39)))-'Year Schedule'!$K$40+'Year Schedule'!$L$40)</f>
        <v>#VALUE!</v>
      </c>
      <c r="AN528" s="0" t="e">
        <f aca="true">MAX(0,AM528*(1+(_xlfn.NORM.INV(RAND(),Inputs!$D$39,Inputs!$C$39)))-'Year Schedule'!$K$41+'Year Schedule'!$L$41)</f>
        <v>#VALUE!</v>
      </c>
      <c r="AO528" s="0" t="e">
        <f aca="true">MAX(0,AN528*(1+(_xlfn.NORM.INV(RAND(),Inputs!$D$39,Inputs!$C$39)))-'Year Schedule'!$K$42+'Year Schedule'!$L$42)</f>
        <v>#VALUE!</v>
      </c>
      <c r="AP528" s="0" t="e">
        <f aca="true">MAX(0,AO528*(1+(_xlfn.NORM.INV(RAND(),Inputs!$D$39,Inputs!$C$39)))-'Year Schedule'!$K$43+'Year Schedule'!$L$43)</f>
        <v>#VALUE!</v>
      </c>
      <c r="AQ528" s="0" t="e">
        <f aca="true">MAX(0,AP528*(1+(_xlfn.NORM.INV(RAND(),Inputs!$D$39,Inputs!$C$39)))-'Year Schedule'!$K$44+'Year Schedule'!$L$44)</f>
        <v>#VALUE!</v>
      </c>
      <c r="AR528" s="0" t="e">
        <f aca="true">MAX(0,AQ528*(1+(_xlfn.NORM.INV(RAND(),Inputs!$D$39,Inputs!$C$39)))-'Year Schedule'!$K$45+'Year Schedule'!$L$45)</f>
        <v>#VALUE!</v>
      </c>
      <c r="AS528" s="0" t="e">
        <f aca="true">MAX(0,AR528*(1+(_xlfn.NORM.INV(RAND(),Inputs!$D$39,Inputs!$C$39)))-'Year Schedule'!$K$46+'Year Schedule'!$L$46)</f>
        <v>#VALUE!</v>
      </c>
      <c r="AT528" s="0" t="e">
        <f aca="true">MAX(0,AS528*(1+(_xlfn.NORM.INV(RAND(),Inputs!$D$39,Inputs!$C$39)))-'Year Schedule'!$K$47+'Year Schedule'!$L$47)</f>
        <v>#VALUE!</v>
      </c>
      <c r="AU528" s="0" t="e">
        <f aca="true">MAX(0,AT528*(1+(_xlfn.NORM.INV(RAND(),Inputs!$D$39,Inputs!$C$39)))-'Year Schedule'!$K$48+'Year Schedule'!$L$48)</f>
        <v>#VALUE!</v>
      </c>
      <c r="AV528" s="0" t="e">
        <f aca="true">MAX(0,AU528*(1+(_xlfn.NORM.INV(RAND(),Inputs!$D$39,Inputs!$C$39)))-'Year Schedule'!$K$49+'Year Schedule'!$L$49)</f>
        <v>#VALUE!</v>
      </c>
      <c r="AW528" s="0" t="e">
        <f aca="true">MAX(0,AV528*(1+(_xlfn.NORM.INV(RAND(),Inputs!$D$39,Inputs!$C$39)))-'Year Schedule'!$K$50+'Year Schedule'!$L$50)</f>
        <v>#VALUE!</v>
      </c>
      <c r="AX528" s="0" t="e">
        <f aca="true">MAX(0,AW528*(1+(_xlfn.NORM.INV(RAND(),Inputs!$D$39,Inputs!$C$39)))-'Year Schedule'!$K$51+'Year Schedule'!$L$51)</f>
        <v>#VALUE!</v>
      </c>
      <c r="AY528" s="0" t="e">
        <f aca="true">MAX(0,AX528*(1+(_xlfn.NORM.INV(RAND(),Inputs!$D$39,Inputs!$C$39)))-'Year Schedule'!$K$52+'Year Schedule'!$L$52)</f>
        <v>#VALUE!</v>
      </c>
      <c r="AZ528" s="0" t="e">
        <f aca="true">MAX(0,AY528*(1+(_xlfn.NORM.INV(RAND(),Inputs!$D$39,Inputs!$C$39)))-'Year Schedule'!$K$53+'Year Schedule'!$L$53)</f>
        <v>#VALUE!</v>
      </c>
      <c r="BA528" s="0" t="e">
        <f aca="false">INDEX(C528:AZ528,1,Inputs!$C$6)</f>
        <v>#VALUE!</v>
      </c>
      <c r="BB528" s="0" t="n">
        <f aca="false">IFERROR(EXP(SUMPRODUCT(LN((C528:INDEX(C528:AZ528,1,Inputs!$C$6)+$C$1004:INDEX($C$1004:$AZ$1004,1,Inputs!$C$6))/B528:INDEX(B528:AY528,1,Inputs!$C$6)))/Inputs!$C$6)-1,-1)</f>
        <v>-1</v>
      </c>
    </row>
    <row r="529" customFormat="false" ht="15" hidden="false" customHeight="true" outlineLevel="0" collapsed="false">
      <c r="A529" s="0" t="n">
        <v>527</v>
      </c>
      <c r="B529" s="177" t="n">
        <f aca="false">Inputs!$C$38</f>
        <v>0</v>
      </c>
      <c r="C529" s="0" t="e">
        <f aca="true">MAX(0,B529*(1+(_xlfn.NORM.INV(RAND(),Inputs!$D$39,Inputs!$C$39)))-'Year Schedule'!$K$4+'Year Schedule'!$L$4)</f>
        <v>#VALUE!</v>
      </c>
      <c r="D529" s="0" t="e">
        <f aca="true">MAX(0,C529*(1+(_xlfn.NORM.INV(RAND(),Inputs!$D$39,Inputs!$C$39)))-'Year Schedule'!$K$5+'Year Schedule'!$L$5)</f>
        <v>#VALUE!</v>
      </c>
      <c r="E529" s="0" t="e">
        <f aca="true">MAX(0,D529*(1+(_xlfn.NORM.INV(RAND(),Inputs!$D$39,Inputs!$C$39)))-'Year Schedule'!$K$6+'Year Schedule'!$L$6)</f>
        <v>#VALUE!</v>
      </c>
      <c r="F529" s="0" t="e">
        <f aca="true">MAX(0,E529*(1+(_xlfn.NORM.INV(RAND(),Inputs!$D$39,Inputs!$C$39)))-'Year Schedule'!$K$7+'Year Schedule'!$L$7)</f>
        <v>#VALUE!</v>
      </c>
      <c r="G529" s="0" t="e">
        <f aca="true">MAX(0,F529*(1+(_xlfn.NORM.INV(RAND(),Inputs!$D$39,Inputs!$C$39)))-'Year Schedule'!$K$8+'Year Schedule'!$L$8)</f>
        <v>#VALUE!</v>
      </c>
      <c r="H529" s="0" t="e">
        <f aca="true">MAX(0,G529*(1+(_xlfn.NORM.INV(RAND(),Inputs!$D$39,Inputs!$C$39)))-'Year Schedule'!$K$9+'Year Schedule'!$L$9)</f>
        <v>#VALUE!</v>
      </c>
      <c r="I529" s="0" t="e">
        <f aca="true">MAX(0,H529*(1+(_xlfn.NORM.INV(RAND(),Inputs!$D$39,Inputs!$C$39)))-'Year Schedule'!$K$10+'Year Schedule'!$L$10)</f>
        <v>#VALUE!</v>
      </c>
      <c r="J529" s="0" t="e">
        <f aca="true">MAX(0,I529*(1+(_xlfn.NORM.INV(RAND(),Inputs!$D$39,Inputs!$C$39)))-'Year Schedule'!$K$11+'Year Schedule'!$L$11)</f>
        <v>#VALUE!</v>
      </c>
      <c r="K529" s="0" t="e">
        <f aca="true">MAX(0,J529*(1+(_xlfn.NORM.INV(RAND(),Inputs!$D$39,Inputs!$C$39)))-'Year Schedule'!$K$12+'Year Schedule'!$L$12)</f>
        <v>#VALUE!</v>
      </c>
      <c r="L529" s="0" t="e">
        <f aca="true">MAX(0,K529*(1+(_xlfn.NORM.INV(RAND(),Inputs!$D$39,Inputs!$C$39)))-'Year Schedule'!$K$13+'Year Schedule'!$L$13)</f>
        <v>#VALUE!</v>
      </c>
      <c r="M529" s="0" t="e">
        <f aca="true">MAX(0,L529*(1+(_xlfn.NORM.INV(RAND(),Inputs!$D$39,Inputs!$C$39)))-'Year Schedule'!$K$14+'Year Schedule'!$L$14)</f>
        <v>#VALUE!</v>
      </c>
      <c r="N529" s="0" t="e">
        <f aca="true">MAX(0,M529*(1+(_xlfn.NORM.INV(RAND(),Inputs!$D$39,Inputs!$C$39)))-'Year Schedule'!$K$15+'Year Schedule'!$L$15)</f>
        <v>#VALUE!</v>
      </c>
      <c r="O529" s="0" t="e">
        <f aca="true">MAX(0,N529*(1+(_xlfn.NORM.INV(RAND(),Inputs!$D$39,Inputs!$C$39)))-'Year Schedule'!$K$16+'Year Schedule'!$L$16)</f>
        <v>#VALUE!</v>
      </c>
      <c r="P529" s="0" t="e">
        <f aca="true">MAX(0,O529*(1+(_xlfn.NORM.INV(RAND(),Inputs!$D$39,Inputs!$C$39)))-'Year Schedule'!$K$17+'Year Schedule'!$L$17)</f>
        <v>#VALUE!</v>
      </c>
      <c r="Q529" s="0" t="e">
        <f aca="true">MAX(0,P529*(1+(_xlfn.NORM.INV(RAND(),Inputs!$D$39,Inputs!$C$39)))-'Year Schedule'!$K$18+'Year Schedule'!$L$18)</f>
        <v>#VALUE!</v>
      </c>
      <c r="R529" s="0" t="e">
        <f aca="true">MAX(0,Q529*(1+(_xlfn.NORM.INV(RAND(),Inputs!$D$39,Inputs!$C$39)))-'Year Schedule'!$K$19+'Year Schedule'!$L$19)</f>
        <v>#VALUE!</v>
      </c>
      <c r="S529" s="0" t="e">
        <f aca="true">MAX(0,R529*(1+(_xlfn.NORM.INV(RAND(),Inputs!$D$39,Inputs!$C$39)))-'Year Schedule'!$K$20+'Year Schedule'!$L$20)</f>
        <v>#VALUE!</v>
      </c>
      <c r="T529" s="0" t="e">
        <f aca="true">MAX(0,S529*(1+(_xlfn.NORM.INV(RAND(),Inputs!$D$39,Inputs!$C$39)))-'Year Schedule'!$K$21+'Year Schedule'!$L$21)</f>
        <v>#VALUE!</v>
      </c>
      <c r="U529" s="0" t="e">
        <f aca="true">MAX(0,T529*(1+(_xlfn.NORM.INV(RAND(),Inputs!$D$39,Inputs!$C$39)))-'Year Schedule'!$K$22+'Year Schedule'!$L$22)</f>
        <v>#VALUE!</v>
      </c>
      <c r="V529" s="0" t="e">
        <f aca="true">MAX(0,U529*(1+(_xlfn.NORM.INV(RAND(),Inputs!$D$39,Inputs!$C$39)))-'Year Schedule'!$K$23+'Year Schedule'!$L$23)</f>
        <v>#VALUE!</v>
      </c>
      <c r="W529" s="0" t="e">
        <f aca="true">MAX(0,V529*(1+(_xlfn.NORM.INV(RAND(),Inputs!$D$39,Inputs!$C$39)))-'Year Schedule'!$K$24+'Year Schedule'!$L$24)</f>
        <v>#VALUE!</v>
      </c>
      <c r="X529" s="0" t="e">
        <f aca="true">MAX(0,W529*(1+(_xlfn.NORM.INV(RAND(),Inputs!$D$39,Inputs!$C$39)))-'Year Schedule'!$K$25+'Year Schedule'!$L$25)</f>
        <v>#VALUE!</v>
      </c>
      <c r="Y529" s="0" t="e">
        <f aca="true">MAX(0,X529*(1+(_xlfn.NORM.INV(RAND(),Inputs!$D$39,Inputs!$C$39)))-'Year Schedule'!$K$26+'Year Schedule'!$L$26)</f>
        <v>#VALUE!</v>
      </c>
      <c r="Z529" s="0" t="e">
        <f aca="true">MAX(0,Y529*(1+(_xlfn.NORM.INV(RAND(),Inputs!$D$39,Inputs!$C$39)))-'Year Schedule'!$K$27+'Year Schedule'!$L$27)</f>
        <v>#VALUE!</v>
      </c>
      <c r="AA529" s="0" t="e">
        <f aca="true">MAX(0,Z529*(1+(_xlfn.NORM.INV(RAND(),Inputs!$D$39,Inputs!$C$39)))-'Year Schedule'!$K$28+'Year Schedule'!$L$28)</f>
        <v>#VALUE!</v>
      </c>
      <c r="AB529" s="0" t="e">
        <f aca="true">MAX(0,AA529*(1+(_xlfn.NORM.INV(RAND(),Inputs!$D$39,Inputs!$C$39)))-'Year Schedule'!$K$29+'Year Schedule'!$L$29)</f>
        <v>#VALUE!</v>
      </c>
      <c r="AC529" s="0" t="e">
        <f aca="true">MAX(0,AB529*(1+(_xlfn.NORM.INV(RAND(),Inputs!$D$39,Inputs!$C$39)))-'Year Schedule'!$K$30+'Year Schedule'!$L$30)</f>
        <v>#VALUE!</v>
      </c>
      <c r="AD529" s="0" t="e">
        <f aca="true">MAX(0,AC529*(1+(_xlfn.NORM.INV(RAND(),Inputs!$D$39,Inputs!$C$39)))-'Year Schedule'!$K$31+'Year Schedule'!$L$31)</f>
        <v>#VALUE!</v>
      </c>
      <c r="AE529" s="0" t="e">
        <f aca="true">MAX(0,AD529*(1+(_xlfn.NORM.INV(RAND(),Inputs!$D$39,Inputs!$C$39)))-'Year Schedule'!$K$32+'Year Schedule'!$L$32)</f>
        <v>#VALUE!</v>
      </c>
      <c r="AF529" s="0" t="e">
        <f aca="true">MAX(0,AE529*(1+(_xlfn.NORM.INV(RAND(),Inputs!$D$39,Inputs!$C$39)))-'Year Schedule'!$K$33+'Year Schedule'!$L$33)</f>
        <v>#VALUE!</v>
      </c>
      <c r="AG529" s="0" t="e">
        <f aca="true">MAX(0,AF529*(1+(_xlfn.NORM.INV(RAND(),Inputs!$D$39,Inputs!$C$39)))-'Year Schedule'!$K$34+'Year Schedule'!$L$34)</f>
        <v>#VALUE!</v>
      </c>
      <c r="AH529" s="0" t="e">
        <f aca="true">MAX(0,AG529*(1+(_xlfn.NORM.INV(RAND(),Inputs!$D$39,Inputs!$C$39)))-'Year Schedule'!$K$35+'Year Schedule'!$L$35)</f>
        <v>#VALUE!</v>
      </c>
      <c r="AI529" s="0" t="e">
        <f aca="true">MAX(0,AH529*(1+(_xlfn.NORM.INV(RAND(),Inputs!$D$39,Inputs!$C$39)))-'Year Schedule'!$K$36+'Year Schedule'!$L$36)</f>
        <v>#VALUE!</v>
      </c>
      <c r="AJ529" s="0" t="e">
        <f aca="true">MAX(0,AI529*(1+(_xlfn.NORM.INV(RAND(),Inputs!$D$39,Inputs!$C$39)))-'Year Schedule'!$K$37+'Year Schedule'!$L$37)</f>
        <v>#VALUE!</v>
      </c>
      <c r="AK529" s="0" t="e">
        <f aca="true">MAX(0,AJ529*(1+(_xlfn.NORM.INV(RAND(),Inputs!$D$39,Inputs!$C$39)))-'Year Schedule'!$K$38+'Year Schedule'!$L$38)</f>
        <v>#VALUE!</v>
      </c>
      <c r="AL529" s="0" t="e">
        <f aca="true">MAX(0,AK529*(1+(_xlfn.NORM.INV(RAND(),Inputs!$D$39,Inputs!$C$39)))-'Year Schedule'!$K$39+'Year Schedule'!$L$39)</f>
        <v>#VALUE!</v>
      </c>
      <c r="AM529" s="0" t="e">
        <f aca="true">MAX(0,AL529*(1+(_xlfn.NORM.INV(RAND(),Inputs!$D$39,Inputs!$C$39)))-'Year Schedule'!$K$40+'Year Schedule'!$L$40)</f>
        <v>#VALUE!</v>
      </c>
      <c r="AN529" s="0" t="e">
        <f aca="true">MAX(0,AM529*(1+(_xlfn.NORM.INV(RAND(),Inputs!$D$39,Inputs!$C$39)))-'Year Schedule'!$K$41+'Year Schedule'!$L$41)</f>
        <v>#VALUE!</v>
      </c>
      <c r="AO529" s="0" t="e">
        <f aca="true">MAX(0,AN529*(1+(_xlfn.NORM.INV(RAND(),Inputs!$D$39,Inputs!$C$39)))-'Year Schedule'!$K$42+'Year Schedule'!$L$42)</f>
        <v>#VALUE!</v>
      </c>
      <c r="AP529" s="0" t="e">
        <f aca="true">MAX(0,AO529*(1+(_xlfn.NORM.INV(RAND(),Inputs!$D$39,Inputs!$C$39)))-'Year Schedule'!$K$43+'Year Schedule'!$L$43)</f>
        <v>#VALUE!</v>
      </c>
      <c r="AQ529" s="0" t="e">
        <f aca="true">MAX(0,AP529*(1+(_xlfn.NORM.INV(RAND(),Inputs!$D$39,Inputs!$C$39)))-'Year Schedule'!$K$44+'Year Schedule'!$L$44)</f>
        <v>#VALUE!</v>
      </c>
      <c r="AR529" s="0" t="e">
        <f aca="true">MAX(0,AQ529*(1+(_xlfn.NORM.INV(RAND(),Inputs!$D$39,Inputs!$C$39)))-'Year Schedule'!$K$45+'Year Schedule'!$L$45)</f>
        <v>#VALUE!</v>
      </c>
      <c r="AS529" s="0" t="e">
        <f aca="true">MAX(0,AR529*(1+(_xlfn.NORM.INV(RAND(),Inputs!$D$39,Inputs!$C$39)))-'Year Schedule'!$K$46+'Year Schedule'!$L$46)</f>
        <v>#VALUE!</v>
      </c>
      <c r="AT529" s="0" t="e">
        <f aca="true">MAX(0,AS529*(1+(_xlfn.NORM.INV(RAND(),Inputs!$D$39,Inputs!$C$39)))-'Year Schedule'!$K$47+'Year Schedule'!$L$47)</f>
        <v>#VALUE!</v>
      </c>
      <c r="AU529" s="0" t="e">
        <f aca="true">MAX(0,AT529*(1+(_xlfn.NORM.INV(RAND(),Inputs!$D$39,Inputs!$C$39)))-'Year Schedule'!$K$48+'Year Schedule'!$L$48)</f>
        <v>#VALUE!</v>
      </c>
      <c r="AV529" s="0" t="e">
        <f aca="true">MAX(0,AU529*(1+(_xlfn.NORM.INV(RAND(),Inputs!$D$39,Inputs!$C$39)))-'Year Schedule'!$K$49+'Year Schedule'!$L$49)</f>
        <v>#VALUE!</v>
      </c>
      <c r="AW529" s="0" t="e">
        <f aca="true">MAX(0,AV529*(1+(_xlfn.NORM.INV(RAND(),Inputs!$D$39,Inputs!$C$39)))-'Year Schedule'!$K$50+'Year Schedule'!$L$50)</f>
        <v>#VALUE!</v>
      </c>
      <c r="AX529" s="0" t="e">
        <f aca="true">MAX(0,AW529*(1+(_xlfn.NORM.INV(RAND(),Inputs!$D$39,Inputs!$C$39)))-'Year Schedule'!$K$51+'Year Schedule'!$L$51)</f>
        <v>#VALUE!</v>
      </c>
      <c r="AY529" s="0" t="e">
        <f aca="true">MAX(0,AX529*(1+(_xlfn.NORM.INV(RAND(),Inputs!$D$39,Inputs!$C$39)))-'Year Schedule'!$K$52+'Year Schedule'!$L$52)</f>
        <v>#VALUE!</v>
      </c>
      <c r="AZ529" s="0" t="e">
        <f aca="true">MAX(0,AY529*(1+(_xlfn.NORM.INV(RAND(),Inputs!$D$39,Inputs!$C$39)))-'Year Schedule'!$K$53+'Year Schedule'!$L$53)</f>
        <v>#VALUE!</v>
      </c>
      <c r="BA529" s="0" t="e">
        <f aca="false">INDEX(C529:AZ529,1,Inputs!$C$6)</f>
        <v>#VALUE!</v>
      </c>
      <c r="BB529" s="0" t="n">
        <f aca="false">IFERROR(EXP(SUMPRODUCT(LN((C529:INDEX(C529:AZ529,1,Inputs!$C$6)+$C$1004:INDEX($C$1004:$AZ$1004,1,Inputs!$C$6))/B529:INDEX(B529:AY529,1,Inputs!$C$6)))/Inputs!$C$6)-1,-1)</f>
        <v>-1</v>
      </c>
    </row>
    <row r="530" customFormat="false" ht="15" hidden="false" customHeight="true" outlineLevel="0" collapsed="false">
      <c r="A530" s="0" t="n">
        <v>528</v>
      </c>
      <c r="B530" s="177" t="n">
        <f aca="false">Inputs!$C$38</f>
        <v>0</v>
      </c>
      <c r="C530" s="0" t="e">
        <f aca="true">MAX(0,B530*(1+(_xlfn.NORM.INV(RAND(),Inputs!$D$39,Inputs!$C$39)))-'Year Schedule'!$K$4+'Year Schedule'!$L$4)</f>
        <v>#VALUE!</v>
      </c>
      <c r="D530" s="0" t="e">
        <f aca="true">MAX(0,C530*(1+(_xlfn.NORM.INV(RAND(),Inputs!$D$39,Inputs!$C$39)))-'Year Schedule'!$K$5+'Year Schedule'!$L$5)</f>
        <v>#VALUE!</v>
      </c>
      <c r="E530" s="0" t="e">
        <f aca="true">MAX(0,D530*(1+(_xlfn.NORM.INV(RAND(),Inputs!$D$39,Inputs!$C$39)))-'Year Schedule'!$K$6+'Year Schedule'!$L$6)</f>
        <v>#VALUE!</v>
      </c>
      <c r="F530" s="0" t="e">
        <f aca="true">MAX(0,E530*(1+(_xlfn.NORM.INV(RAND(),Inputs!$D$39,Inputs!$C$39)))-'Year Schedule'!$K$7+'Year Schedule'!$L$7)</f>
        <v>#VALUE!</v>
      </c>
      <c r="G530" s="0" t="e">
        <f aca="true">MAX(0,F530*(1+(_xlfn.NORM.INV(RAND(),Inputs!$D$39,Inputs!$C$39)))-'Year Schedule'!$K$8+'Year Schedule'!$L$8)</f>
        <v>#VALUE!</v>
      </c>
      <c r="H530" s="0" t="e">
        <f aca="true">MAX(0,G530*(1+(_xlfn.NORM.INV(RAND(),Inputs!$D$39,Inputs!$C$39)))-'Year Schedule'!$K$9+'Year Schedule'!$L$9)</f>
        <v>#VALUE!</v>
      </c>
      <c r="I530" s="0" t="e">
        <f aca="true">MAX(0,H530*(1+(_xlfn.NORM.INV(RAND(),Inputs!$D$39,Inputs!$C$39)))-'Year Schedule'!$K$10+'Year Schedule'!$L$10)</f>
        <v>#VALUE!</v>
      </c>
      <c r="J530" s="0" t="e">
        <f aca="true">MAX(0,I530*(1+(_xlfn.NORM.INV(RAND(),Inputs!$D$39,Inputs!$C$39)))-'Year Schedule'!$K$11+'Year Schedule'!$L$11)</f>
        <v>#VALUE!</v>
      </c>
      <c r="K530" s="0" t="e">
        <f aca="true">MAX(0,J530*(1+(_xlfn.NORM.INV(RAND(),Inputs!$D$39,Inputs!$C$39)))-'Year Schedule'!$K$12+'Year Schedule'!$L$12)</f>
        <v>#VALUE!</v>
      </c>
      <c r="L530" s="0" t="e">
        <f aca="true">MAX(0,K530*(1+(_xlfn.NORM.INV(RAND(),Inputs!$D$39,Inputs!$C$39)))-'Year Schedule'!$K$13+'Year Schedule'!$L$13)</f>
        <v>#VALUE!</v>
      </c>
      <c r="M530" s="0" t="e">
        <f aca="true">MAX(0,L530*(1+(_xlfn.NORM.INV(RAND(),Inputs!$D$39,Inputs!$C$39)))-'Year Schedule'!$K$14+'Year Schedule'!$L$14)</f>
        <v>#VALUE!</v>
      </c>
      <c r="N530" s="0" t="e">
        <f aca="true">MAX(0,M530*(1+(_xlfn.NORM.INV(RAND(),Inputs!$D$39,Inputs!$C$39)))-'Year Schedule'!$K$15+'Year Schedule'!$L$15)</f>
        <v>#VALUE!</v>
      </c>
      <c r="O530" s="0" t="e">
        <f aca="true">MAX(0,N530*(1+(_xlfn.NORM.INV(RAND(),Inputs!$D$39,Inputs!$C$39)))-'Year Schedule'!$K$16+'Year Schedule'!$L$16)</f>
        <v>#VALUE!</v>
      </c>
      <c r="P530" s="0" t="e">
        <f aca="true">MAX(0,O530*(1+(_xlfn.NORM.INV(RAND(),Inputs!$D$39,Inputs!$C$39)))-'Year Schedule'!$K$17+'Year Schedule'!$L$17)</f>
        <v>#VALUE!</v>
      </c>
      <c r="Q530" s="0" t="e">
        <f aca="true">MAX(0,P530*(1+(_xlfn.NORM.INV(RAND(),Inputs!$D$39,Inputs!$C$39)))-'Year Schedule'!$K$18+'Year Schedule'!$L$18)</f>
        <v>#VALUE!</v>
      </c>
      <c r="R530" s="0" t="e">
        <f aca="true">MAX(0,Q530*(1+(_xlfn.NORM.INV(RAND(),Inputs!$D$39,Inputs!$C$39)))-'Year Schedule'!$K$19+'Year Schedule'!$L$19)</f>
        <v>#VALUE!</v>
      </c>
      <c r="S530" s="0" t="e">
        <f aca="true">MAX(0,R530*(1+(_xlfn.NORM.INV(RAND(),Inputs!$D$39,Inputs!$C$39)))-'Year Schedule'!$K$20+'Year Schedule'!$L$20)</f>
        <v>#VALUE!</v>
      </c>
      <c r="T530" s="0" t="e">
        <f aca="true">MAX(0,S530*(1+(_xlfn.NORM.INV(RAND(),Inputs!$D$39,Inputs!$C$39)))-'Year Schedule'!$K$21+'Year Schedule'!$L$21)</f>
        <v>#VALUE!</v>
      </c>
      <c r="U530" s="0" t="e">
        <f aca="true">MAX(0,T530*(1+(_xlfn.NORM.INV(RAND(),Inputs!$D$39,Inputs!$C$39)))-'Year Schedule'!$K$22+'Year Schedule'!$L$22)</f>
        <v>#VALUE!</v>
      </c>
      <c r="V530" s="0" t="e">
        <f aca="true">MAX(0,U530*(1+(_xlfn.NORM.INV(RAND(),Inputs!$D$39,Inputs!$C$39)))-'Year Schedule'!$K$23+'Year Schedule'!$L$23)</f>
        <v>#VALUE!</v>
      </c>
      <c r="W530" s="0" t="e">
        <f aca="true">MAX(0,V530*(1+(_xlfn.NORM.INV(RAND(),Inputs!$D$39,Inputs!$C$39)))-'Year Schedule'!$K$24+'Year Schedule'!$L$24)</f>
        <v>#VALUE!</v>
      </c>
      <c r="X530" s="0" t="e">
        <f aca="true">MAX(0,W530*(1+(_xlfn.NORM.INV(RAND(),Inputs!$D$39,Inputs!$C$39)))-'Year Schedule'!$K$25+'Year Schedule'!$L$25)</f>
        <v>#VALUE!</v>
      </c>
      <c r="Y530" s="0" t="e">
        <f aca="true">MAX(0,X530*(1+(_xlfn.NORM.INV(RAND(),Inputs!$D$39,Inputs!$C$39)))-'Year Schedule'!$K$26+'Year Schedule'!$L$26)</f>
        <v>#VALUE!</v>
      </c>
      <c r="Z530" s="0" t="e">
        <f aca="true">MAX(0,Y530*(1+(_xlfn.NORM.INV(RAND(),Inputs!$D$39,Inputs!$C$39)))-'Year Schedule'!$K$27+'Year Schedule'!$L$27)</f>
        <v>#VALUE!</v>
      </c>
      <c r="AA530" s="0" t="e">
        <f aca="true">MAX(0,Z530*(1+(_xlfn.NORM.INV(RAND(),Inputs!$D$39,Inputs!$C$39)))-'Year Schedule'!$K$28+'Year Schedule'!$L$28)</f>
        <v>#VALUE!</v>
      </c>
      <c r="AB530" s="0" t="e">
        <f aca="true">MAX(0,AA530*(1+(_xlfn.NORM.INV(RAND(),Inputs!$D$39,Inputs!$C$39)))-'Year Schedule'!$K$29+'Year Schedule'!$L$29)</f>
        <v>#VALUE!</v>
      </c>
      <c r="AC530" s="0" t="e">
        <f aca="true">MAX(0,AB530*(1+(_xlfn.NORM.INV(RAND(),Inputs!$D$39,Inputs!$C$39)))-'Year Schedule'!$K$30+'Year Schedule'!$L$30)</f>
        <v>#VALUE!</v>
      </c>
      <c r="AD530" s="0" t="e">
        <f aca="true">MAX(0,AC530*(1+(_xlfn.NORM.INV(RAND(),Inputs!$D$39,Inputs!$C$39)))-'Year Schedule'!$K$31+'Year Schedule'!$L$31)</f>
        <v>#VALUE!</v>
      </c>
      <c r="AE530" s="0" t="e">
        <f aca="true">MAX(0,AD530*(1+(_xlfn.NORM.INV(RAND(),Inputs!$D$39,Inputs!$C$39)))-'Year Schedule'!$K$32+'Year Schedule'!$L$32)</f>
        <v>#VALUE!</v>
      </c>
      <c r="AF530" s="0" t="e">
        <f aca="true">MAX(0,AE530*(1+(_xlfn.NORM.INV(RAND(),Inputs!$D$39,Inputs!$C$39)))-'Year Schedule'!$K$33+'Year Schedule'!$L$33)</f>
        <v>#VALUE!</v>
      </c>
      <c r="AG530" s="0" t="e">
        <f aca="true">MAX(0,AF530*(1+(_xlfn.NORM.INV(RAND(),Inputs!$D$39,Inputs!$C$39)))-'Year Schedule'!$K$34+'Year Schedule'!$L$34)</f>
        <v>#VALUE!</v>
      </c>
      <c r="AH530" s="0" t="e">
        <f aca="true">MAX(0,AG530*(1+(_xlfn.NORM.INV(RAND(),Inputs!$D$39,Inputs!$C$39)))-'Year Schedule'!$K$35+'Year Schedule'!$L$35)</f>
        <v>#VALUE!</v>
      </c>
      <c r="AI530" s="0" t="e">
        <f aca="true">MAX(0,AH530*(1+(_xlfn.NORM.INV(RAND(),Inputs!$D$39,Inputs!$C$39)))-'Year Schedule'!$K$36+'Year Schedule'!$L$36)</f>
        <v>#VALUE!</v>
      </c>
      <c r="AJ530" s="0" t="e">
        <f aca="true">MAX(0,AI530*(1+(_xlfn.NORM.INV(RAND(),Inputs!$D$39,Inputs!$C$39)))-'Year Schedule'!$K$37+'Year Schedule'!$L$37)</f>
        <v>#VALUE!</v>
      </c>
      <c r="AK530" s="0" t="e">
        <f aca="true">MAX(0,AJ530*(1+(_xlfn.NORM.INV(RAND(),Inputs!$D$39,Inputs!$C$39)))-'Year Schedule'!$K$38+'Year Schedule'!$L$38)</f>
        <v>#VALUE!</v>
      </c>
      <c r="AL530" s="0" t="e">
        <f aca="true">MAX(0,AK530*(1+(_xlfn.NORM.INV(RAND(),Inputs!$D$39,Inputs!$C$39)))-'Year Schedule'!$K$39+'Year Schedule'!$L$39)</f>
        <v>#VALUE!</v>
      </c>
      <c r="AM530" s="0" t="e">
        <f aca="true">MAX(0,AL530*(1+(_xlfn.NORM.INV(RAND(),Inputs!$D$39,Inputs!$C$39)))-'Year Schedule'!$K$40+'Year Schedule'!$L$40)</f>
        <v>#VALUE!</v>
      </c>
      <c r="AN530" s="0" t="e">
        <f aca="true">MAX(0,AM530*(1+(_xlfn.NORM.INV(RAND(),Inputs!$D$39,Inputs!$C$39)))-'Year Schedule'!$K$41+'Year Schedule'!$L$41)</f>
        <v>#VALUE!</v>
      </c>
      <c r="AO530" s="0" t="e">
        <f aca="true">MAX(0,AN530*(1+(_xlfn.NORM.INV(RAND(),Inputs!$D$39,Inputs!$C$39)))-'Year Schedule'!$K$42+'Year Schedule'!$L$42)</f>
        <v>#VALUE!</v>
      </c>
      <c r="AP530" s="0" t="e">
        <f aca="true">MAX(0,AO530*(1+(_xlfn.NORM.INV(RAND(),Inputs!$D$39,Inputs!$C$39)))-'Year Schedule'!$K$43+'Year Schedule'!$L$43)</f>
        <v>#VALUE!</v>
      </c>
      <c r="AQ530" s="0" t="e">
        <f aca="true">MAX(0,AP530*(1+(_xlfn.NORM.INV(RAND(),Inputs!$D$39,Inputs!$C$39)))-'Year Schedule'!$K$44+'Year Schedule'!$L$44)</f>
        <v>#VALUE!</v>
      </c>
      <c r="AR530" s="0" t="e">
        <f aca="true">MAX(0,AQ530*(1+(_xlfn.NORM.INV(RAND(),Inputs!$D$39,Inputs!$C$39)))-'Year Schedule'!$K$45+'Year Schedule'!$L$45)</f>
        <v>#VALUE!</v>
      </c>
      <c r="AS530" s="0" t="e">
        <f aca="true">MAX(0,AR530*(1+(_xlfn.NORM.INV(RAND(),Inputs!$D$39,Inputs!$C$39)))-'Year Schedule'!$K$46+'Year Schedule'!$L$46)</f>
        <v>#VALUE!</v>
      </c>
      <c r="AT530" s="0" t="e">
        <f aca="true">MAX(0,AS530*(1+(_xlfn.NORM.INV(RAND(),Inputs!$D$39,Inputs!$C$39)))-'Year Schedule'!$K$47+'Year Schedule'!$L$47)</f>
        <v>#VALUE!</v>
      </c>
      <c r="AU530" s="0" t="e">
        <f aca="true">MAX(0,AT530*(1+(_xlfn.NORM.INV(RAND(),Inputs!$D$39,Inputs!$C$39)))-'Year Schedule'!$K$48+'Year Schedule'!$L$48)</f>
        <v>#VALUE!</v>
      </c>
      <c r="AV530" s="0" t="e">
        <f aca="true">MAX(0,AU530*(1+(_xlfn.NORM.INV(RAND(),Inputs!$D$39,Inputs!$C$39)))-'Year Schedule'!$K$49+'Year Schedule'!$L$49)</f>
        <v>#VALUE!</v>
      </c>
      <c r="AW530" s="0" t="e">
        <f aca="true">MAX(0,AV530*(1+(_xlfn.NORM.INV(RAND(),Inputs!$D$39,Inputs!$C$39)))-'Year Schedule'!$K$50+'Year Schedule'!$L$50)</f>
        <v>#VALUE!</v>
      </c>
      <c r="AX530" s="0" t="e">
        <f aca="true">MAX(0,AW530*(1+(_xlfn.NORM.INV(RAND(),Inputs!$D$39,Inputs!$C$39)))-'Year Schedule'!$K$51+'Year Schedule'!$L$51)</f>
        <v>#VALUE!</v>
      </c>
      <c r="AY530" s="0" t="e">
        <f aca="true">MAX(0,AX530*(1+(_xlfn.NORM.INV(RAND(),Inputs!$D$39,Inputs!$C$39)))-'Year Schedule'!$K$52+'Year Schedule'!$L$52)</f>
        <v>#VALUE!</v>
      </c>
      <c r="AZ530" s="0" t="e">
        <f aca="true">MAX(0,AY530*(1+(_xlfn.NORM.INV(RAND(),Inputs!$D$39,Inputs!$C$39)))-'Year Schedule'!$K$53+'Year Schedule'!$L$53)</f>
        <v>#VALUE!</v>
      </c>
      <c r="BA530" s="0" t="e">
        <f aca="false">INDEX(C530:AZ530,1,Inputs!$C$6)</f>
        <v>#VALUE!</v>
      </c>
      <c r="BB530" s="0" t="n">
        <f aca="false">IFERROR(EXP(SUMPRODUCT(LN((C530:INDEX(C530:AZ530,1,Inputs!$C$6)+$C$1004:INDEX($C$1004:$AZ$1004,1,Inputs!$C$6))/B530:INDEX(B530:AY530,1,Inputs!$C$6)))/Inputs!$C$6)-1,-1)</f>
        <v>-1</v>
      </c>
    </row>
    <row r="531" customFormat="false" ht="15" hidden="false" customHeight="true" outlineLevel="0" collapsed="false">
      <c r="A531" s="0" t="n">
        <v>529</v>
      </c>
      <c r="B531" s="177" t="n">
        <f aca="false">Inputs!$C$38</f>
        <v>0</v>
      </c>
      <c r="C531" s="0" t="e">
        <f aca="true">MAX(0,B531*(1+(_xlfn.NORM.INV(RAND(),Inputs!$D$39,Inputs!$C$39)))-'Year Schedule'!$K$4+'Year Schedule'!$L$4)</f>
        <v>#VALUE!</v>
      </c>
      <c r="D531" s="0" t="e">
        <f aca="true">MAX(0,C531*(1+(_xlfn.NORM.INV(RAND(),Inputs!$D$39,Inputs!$C$39)))-'Year Schedule'!$K$5+'Year Schedule'!$L$5)</f>
        <v>#VALUE!</v>
      </c>
      <c r="E531" s="0" t="e">
        <f aca="true">MAX(0,D531*(1+(_xlfn.NORM.INV(RAND(),Inputs!$D$39,Inputs!$C$39)))-'Year Schedule'!$K$6+'Year Schedule'!$L$6)</f>
        <v>#VALUE!</v>
      </c>
      <c r="F531" s="0" t="e">
        <f aca="true">MAX(0,E531*(1+(_xlfn.NORM.INV(RAND(),Inputs!$D$39,Inputs!$C$39)))-'Year Schedule'!$K$7+'Year Schedule'!$L$7)</f>
        <v>#VALUE!</v>
      </c>
      <c r="G531" s="0" t="e">
        <f aca="true">MAX(0,F531*(1+(_xlfn.NORM.INV(RAND(),Inputs!$D$39,Inputs!$C$39)))-'Year Schedule'!$K$8+'Year Schedule'!$L$8)</f>
        <v>#VALUE!</v>
      </c>
      <c r="H531" s="0" t="e">
        <f aca="true">MAX(0,G531*(1+(_xlfn.NORM.INV(RAND(),Inputs!$D$39,Inputs!$C$39)))-'Year Schedule'!$K$9+'Year Schedule'!$L$9)</f>
        <v>#VALUE!</v>
      </c>
      <c r="I531" s="0" t="e">
        <f aca="true">MAX(0,H531*(1+(_xlfn.NORM.INV(RAND(),Inputs!$D$39,Inputs!$C$39)))-'Year Schedule'!$K$10+'Year Schedule'!$L$10)</f>
        <v>#VALUE!</v>
      </c>
      <c r="J531" s="0" t="e">
        <f aca="true">MAX(0,I531*(1+(_xlfn.NORM.INV(RAND(),Inputs!$D$39,Inputs!$C$39)))-'Year Schedule'!$K$11+'Year Schedule'!$L$11)</f>
        <v>#VALUE!</v>
      </c>
      <c r="K531" s="0" t="e">
        <f aca="true">MAX(0,J531*(1+(_xlfn.NORM.INV(RAND(),Inputs!$D$39,Inputs!$C$39)))-'Year Schedule'!$K$12+'Year Schedule'!$L$12)</f>
        <v>#VALUE!</v>
      </c>
      <c r="L531" s="0" t="e">
        <f aca="true">MAX(0,K531*(1+(_xlfn.NORM.INV(RAND(),Inputs!$D$39,Inputs!$C$39)))-'Year Schedule'!$K$13+'Year Schedule'!$L$13)</f>
        <v>#VALUE!</v>
      </c>
      <c r="M531" s="0" t="e">
        <f aca="true">MAX(0,L531*(1+(_xlfn.NORM.INV(RAND(),Inputs!$D$39,Inputs!$C$39)))-'Year Schedule'!$K$14+'Year Schedule'!$L$14)</f>
        <v>#VALUE!</v>
      </c>
      <c r="N531" s="0" t="e">
        <f aca="true">MAX(0,M531*(1+(_xlfn.NORM.INV(RAND(),Inputs!$D$39,Inputs!$C$39)))-'Year Schedule'!$K$15+'Year Schedule'!$L$15)</f>
        <v>#VALUE!</v>
      </c>
      <c r="O531" s="0" t="e">
        <f aca="true">MAX(0,N531*(1+(_xlfn.NORM.INV(RAND(),Inputs!$D$39,Inputs!$C$39)))-'Year Schedule'!$K$16+'Year Schedule'!$L$16)</f>
        <v>#VALUE!</v>
      </c>
      <c r="P531" s="0" t="e">
        <f aca="true">MAX(0,O531*(1+(_xlfn.NORM.INV(RAND(),Inputs!$D$39,Inputs!$C$39)))-'Year Schedule'!$K$17+'Year Schedule'!$L$17)</f>
        <v>#VALUE!</v>
      </c>
      <c r="Q531" s="0" t="e">
        <f aca="true">MAX(0,P531*(1+(_xlfn.NORM.INV(RAND(),Inputs!$D$39,Inputs!$C$39)))-'Year Schedule'!$K$18+'Year Schedule'!$L$18)</f>
        <v>#VALUE!</v>
      </c>
      <c r="R531" s="0" t="e">
        <f aca="true">MAX(0,Q531*(1+(_xlfn.NORM.INV(RAND(),Inputs!$D$39,Inputs!$C$39)))-'Year Schedule'!$K$19+'Year Schedule'!$L$19)</f>
        <v>#VALUE!</v>
      </c>
      <c r="S531" s="0" t="e">
        <f aca="true">MAX(0,R531*(1+(_xlfn.NORM.INV(RAND(),Inputs!$D$39,Inputs!$C$39)))-'Year Schedule'!$K$20+'Year Schedule'!$L$20)</f>
        <v>#VALUE!</v>
      </c>
      <c r="T531" s="0" t="e">
        <f aca="true">MAX(0,S531*(1+(_xlfn.NORM.INV(RAND(),Inputs!$D$39,Inputs!$C$39)))-'Year Schedule'!$K$21+'Year Schedule'!$L$21)</f>
        <v>#VALUE!</v>
      </c>
      <c r="U531" s="0" t="e">
        <f aca="true">MAX(0,T531*(1+(_xlfn.NORM.INV(RAND(),Inputs!$D$39,Inputs!$C$39)))-'Year Schedule'!$K$22+'Year Schedule'!$L$22)</f>
        <v>#VALUE!</v>
      </c>
      <c r="V531" s="0" t="e">
        <f aca="true">MAX(0,U531*(1+(_xlfn.NORM.INV(RAND(),Inputs!$D$39,Inputs!$C$39)))-'Year Schedule'!$K$23+'Year Schedule'!$L$23)</f>
        <v>#VALUE!</v>
      </c>
      <c r="W531" s="0" t="e">
        <f aca="true">MAX(0,V531*(1+(_xlfn.NORM.INV(RAND(),Inputs!$D$39,Inputs!$C$39)))-'Year Schedule'!$K$24+'Year Schedule'!$L$24)</f>
        <v>#VALUE!</v>
      </c>
      <c r="X531" s="0" t="e">
        <f aca="true">MAX(0,W531*(1+(_xlfn.NORM.INV(RAND(),Inputs!$D$39,Inputs!$C$39)))-'Year Schedule'!$K$25+'Year Schedule'!$L$25)</f>
        <v>#VALUE!</v>
      </c>
      <c r="Y531" s="0" t="e">
        <f aca="true">MAX(0,X531*(1+(_xlfn.NORM.INV(RAND(),Inputs!$D$39,Inputs!$C$39)))-'Year Schedule'!$K$26+'Year Schedule'!$L$26)</f>
        <v>#VALUE!</v>
      </c>
      <c r="Z531" s="0" t="e">
        <f aca="true">MAX(0,Y531*(1+(_xlfn.NORM.INV(RAND(),Inputs!$D$39,Inputs!$C$39)))-'Year Schedule'!$K$27+'Year Schedule'!$L$27)</f>
        <v>#VALUE!</v>
      </c>
      <c r="AA531" s="0" t="e">
        <f aca="true">MAX(0,Z531*(1+(_xlfn.NORM.INV(RAND(),Inputs!$D$39,Inputs!$C$39)))-'Year Schedule'!$K$28+'Year Schedule'!$L$28)</f>
        <v>#VALUE!</v>
      </c>
      <c r="AB531" s="0" t="e">
        <f aca="true">MAX(0,AA531*(1+(_xlfn.NORM.INV(RAND(),Inputs!$D$39,Inputs!$C$39)))-'Year Schedule'!$K$29+'Year Schedule'!$L$29)</f>
        <v>#VALUE!</v>
      </c>
      <c r="AC531" s="0" t="e">
        <f aca="true">MAX(0,AB531*(1+(_xlfn.NORM.INV(RAND(),Inputs!$D$39,Inputs!$C$39)))-'Year Schedule'!$K$30+'Year Schedule'!$L$30)</f>
        <v>#VALUE!</v>
      </c>
      <c r="AD531" s="0" t="e">
        <f aca="true">MAX(0,AC531*(1+(_xlfn.NORM.INV(RAND(),Inputs!$D$39,Inputs!$C$39)))-'Year Schedule'!$K$31+'Year Schedule'!$L$31)</f>
        <v>#VALUE!</v>
      </c>
      <c r="AE531" s="0" t="e">
        <f aca="true">MAX(0,AD531*(1+(_xlfn.NORM.INV(RAND(),Inputs!$D$39,Inputs!$C$39)))-'Year Schedule'!$K$32+'Year Schedule'!$L$32)</f>
        <v>#VALUE!</v>
      </c>
      <c r="AF531" s="0" t="e">
        <f aca="true">MAX(0,AE531*(1+(_xlfn.NORM.INV(RAND(),Inputs!$D$39,Inputs!$C$39)))-'Year Schedule'!$K$33+'Year Schedule'!$L$33)</f>
        <v>#VALUE!</v>
      </c>
      <c r="AG531" s="0" t="e">
        <f aca="true">MAX(0,AF531*(1+(_xlfn.NORM.INV(RAND(),Inputs!$D$39,Inputs!$C$39)))-'Year Schedule'!$K$34+'Year Schedule'!$L$34)</f>
        <v>#VALUE!</v>
      </c>
      <c r="AH531" s="0" t="e">
        <f aca="true">MAX(0,AG531*(1+(_xlfn.NORM.INV(RAND(),Inputs!$D$39,Inputs!$C$39)))-'Year Schedule'!$K$35+'Year Schedule'!$L$35)</f>
        <v>#VALUE!</v>
      </c>
      <c r="AI531" s="0" t="e">
        <f aca="true">MAX(0,AH531*(1+(_xlfn.NORM.INV(RAND(),Inputs!$D$39,Inputs!$C$39)))-'Year Schedule'!$K$36+'Year Schedule'!$L$36)</f>
        <v>#VALUE!</v>
      </c>
      <c r="AJ531" s="0" t="e">
        <f aca="true">MAX(0,AI531*(1+(_xlfn.NORM.INV(RAND(),Inputs!$D$39,Inputs!$C$39)))-'Year Schedule'!$K$37+'Year Schedule'!$L$37)</f>
        <v>#VALUE!</v>
      </c>
      <c r="AK531" s="0" t="e">
        <f aca="true">MAX(0,AJ531*(1+(_xlfn.NORM.INV(RAND(),Inputs!$D$39,Inputs!$C$39)))-'Year Schedule'!$K$38+'Year Schedule'!$L$38)</f>
        <v>#VALUE!</v>
      </c>
      <c r="AL531" s="0" t="e">
        <f aca="true">MAX(0,AK531*(1+(_xlfn.NORM.INV(RAND(),Inputs!$D$39,Inputs!$C$39)))-'Year Schedule'!$K$39+'Year Schedule'!$L$39)</f>
        <v>#VALUE!</v>
      </c>
      <c r="AM531" s="0" t="e">
        <f aca="true">MAX(0,AL531*(1+(_xlfn.NORM.INV(RAND(),Inputs!$D$39,Inputs!$C$39)))-'Year Schedule'!$K$40+'Year Schedule'!$L$40)</f>
        <v>#VALUE!</v>
      </c>
      <c r="AN531" s="0" t="e">
        <f aca="true">MAX(0,AM531*(1+(_xlfn.NORM.INV(RAND(),Inputs!$D$39,Inputs!$C$39)))-'Year Schedule'!$K$41+'Year Schedule'!$L$41)</f>
        <v>#VALUE!</v>
      </c>
      <c r="AO531" s="0" t="e">
        <f aca="true">MAX(0,AN531*(1+(_xlfn.NORM.INV(RAND(),Inputs!$D$39,Inputs!$C$39)))-'Year Schedule'!$K$42+'Year Schedule'!$L$42)</f>
        <v>#VALUE!</v>
      </c>
      <c r="AP531" s="0" t="e">
        <f aca="true">MAX(0,AO531*(1+(_xlfn.NORM.INV(RAND(),Inputs!$D$39,Inputs!$C$39)))-'Year Schedule'!$K$43+'Year Schedule'!$L$43)</f>
        <v>#VALUE!</v>
      </c>
      <c r="AQ531" s="0" t="e">
        <f aca="true">MAX(0,AP531*(1+(_xlfn.NORM.INV(RAND(),Inputs!$D$39,Inputs!$C$39)))-'Year Schedule'!$K$44+'Year Schedule'!$L$44)</f>
        <v>#VALUE!</v>
      </c>
      <c r="AR531" s="0" t="e">
        <f aca="true">MAX(0,AQ531*(1+(_xlfn.NORM.INV(RAND(),Inputs!$D$39,Inputs!$C$39)))-'Year Schedule'!$K$45+'Year Schedule'!$L$45)</f>
        <v>#VALUE!</v>
      </c>
      <c r="AS531" s="0" t="e">
        <f aca="true">MAX(0,AR531*(1+(_xlfn.NORM.INV(RAND(),Inputs!$D$39,Inputs!$C$39)))-'Year Schedule'!$K$46+'Year Schedule'!$L$46)</f>
        <v>#VALUE!</v>
      </c>
      <c r="AT531" s="0" t="e">
        <f aca="true">MAX(0,AS531*(1+(_xlfn.NORM.INV(RAND(),Inputs!$D$39,Inputs!$C$39)))-'Year Schedule'!$K$47+'Year Schedule'!$L$47)</f>
        <v>#VALUE!</v>
      </c>
      <c r="AU531" s="0" t="e">
        <f aca="true">MAX(0,AT531*(1+(_xlfn.NORM.INV(RAND(),Inputs!$D$39,Inputs!$C$39)))-'Year Schedule'!$K$48+'Year Schedule'!$L$48)</f>
        <v>#VALUE!</v>
      </c>
      <c r="AV531" s="0" t="e">
        <f aca="true">MAX(0,AU531*(1+(_xlfn.NORM.INV(RAND(),Inputs!$D$39,Inputs!$C$39)))-'Year Schedule'!$K$49+'Year Schedule'!$L$49)</f>
        <v>#VALUE!</v>
      </c>
      <c r="AW531" s="0" t="e">
        <f aca="true">MAX(0,AV531*(1+(_xlfn.NORM.INV(RAND(),Inputs!$D$39,Inputs!$C$39)))-'Year Schedule'!$K$50+'Year Schedule'!$L$50)</f>
        <v>#VALUE!</v>
      </c>
      <c r="AX531" s="0" t="e">
        <f aca="true">MAX(0,AW531*(1+(_xlfn.NORM.INV(RAND(),Inputs!$D$39,Inputs!$C$39)))-'Year Schedule'!$K$51+'Year Schedule'!$L$51)</f>
        <v>#VALUE!</v>
      </c>
      <c r="AY531" s="0" t="e">
        <f aca="true">MAX(0,AX531*(1+(_xlfn.NORM.INV(RAND(),Inputs!$D$39,Inputs!$C$39)))-'Year Schedule'!$K$52+'Year Schedule'!$L$52)</f>
        <v>#VALUE!</v>
      </c>
      <c r="AZ531" s="0" t="e">
        <f aca="true">MAX(0,AY531*(1+(_xlfn.NORM.INV(RAND(),Inputs!$D$39,Inputs!$C$39)))-'Year Schedule'!$K$53+'Year Schedule'!$L$53)</f>
        <v>#VALUE!</v>
      </c>
      <c r="BA531" s="0" t="e">
        <f aca="false">INDEX(C531:AZ531,1,Inputs!$C$6)</f>
        <v>#VALUE!</v>
      </c>
      <c r="BB531" s="0" t="n">
        <f aca="false">IFERROR(EXP(SUMPRODUCT(LN((C531:INDEX(C531:AZ531,1,Inputs!$C$6)+$C$1004:INDEX($C$1004:$AZ$1004,1,Inputs!$C$6))/B531:INDEX(B531:AY531,1,Inputs!$C$6)))/Inputs!$C$6)-1,-1)</f>
        <v>-1</v>
      </c>
    </row>
    <row r="532" customFormat="false" ht="15" hidden="false" customHeight="true" outlineLevel="0" collapsed="false">
      <c r="A532" s="0" t="n">
        <v>530</v>
      </c>
      <c r="B532" s="177" t="n">
        <f aca="false">Inputs!$C$38</f>
        <v>0</v>
      </c>
      <c r="C532" s="0" t="e">
        <f aca="true">MAX(0,B532*(1+(_xlfn.NORM.INV(RAND(),Inputs!$D$39,Inputs!$C$39)))-'Year Schedule'!$K$4+'Year Schedule'!$L$4)</f>
        <v>#VALUE!</v>
      </c>
      <c r="D532" s="0" t="e">
        <f aca="true">MAX(0,C532*(1+(_xlfn.NORM.INV(RAND(),Inputs!$D$39,Inputs!$C$39)))-'Year Schedule'!$K$5+'Year Schedule'!$L$5)</f>
        <v>#VALUE!</v>
      </c>
      <c r="E532" s="0" t="e">
        <f aca="true">MAX(0,D532*(1+(_xlfn.NORM.INV(RAND(),Inputs!$D$39,Inputs!$C$39)))-'Year Schedule'!$K$6+'Year Schedule'!$L$6)</f>
        <v>#VALUE!</v>
      </c>
      <c r="F532" s="0" t="e">
        <f aca="true">MAX(0,E532*(1+(_xlfn.NORM.INV(RAND(),Inputs!$D$39,Inputs!$C$39)))-'Year Schedule'!$K$7+'Year Schedule'!$L$7)</f>
        <v>#VALUE!</v>
      </c>
      <c r="G532" s="0" t="e">
        <f aca="true">MAX(0,F532*(1+(_xlfn.NORM.INV(RAND(),Inputs!$D$39,Inputs!$C$39)))-'Year Schedule'!$K$8+'Year Schedule'!$L$8)</f>
        <v>#VALUE!</v>
      </c>
      <c r="H532" s="0" t="e">
        <f aca="true">MAX(0,G532*(1+(_xlfn.NORM.INV(RAND(),Inputs!$D$39,Inputs!$C$39)))-'Year Schedule'!$K$9+'Year Schedule'!$L$9)</f>
        <v>#VALUE!</v>
      </c>
      <c r="I532" s="0" t="e">
        <f aca="true">MAX(0,H532*(1+(_xlfn.NORM.INV(RAND(),Inputs!$D$39,Inputs!$C$39)))-'Year Schedule'!$K$10+'Year Schedule'!$L$10)</f>
        <v>#VALUE!</v>
      </c>
      <c r="J532" s="0" t="e">
        <f aca="true">MAX(0,I532*(1+(_xlfn.NORM.INV(RAND(),Inputs!$D$39,Inputs!$C$39)))-'Year Schedule'!$K$11+'Year Schedule'!$L$11)</f>
        <v>#VALUE!</v>
      </c>
      <c r="K532" s="0" t="e">
        <f aca="true">MAX(0,J532*(1+(_xlfn.NORM.INV(RAND(),Inputs!$D$39,Inputs!$C$39)))-'Year Schedule'!$K$12+'Year Schedule'!$L$12)</f>
        <v>#VALUE!</v>
      </c>
      <c r="L532" s="0" t="e">
        <f aca="true">MAX(0,K532*(1+(_xlfn.NORM.INV(RAND(),Inputs!$D$39,Inputs!$C$39)))-'Year Schedule'!$K$13+'Year Schedule'!$L$13)</f>
        <v>#VALUE!</v>
      </c>
      <c r="M532" s="0" t="e">
        <f aca="true">MAX(0,L532*(1+(_xlfn.NORM.INV(RAND(),Inputs!$D$39,Inputs!$C$39)))-'Year Schedule'!$K$14+'Year Schedule'!$L$14)</f>
        <v>#VALUE!</v>
      </c>
      <c r="N532" s="0" t="e">
        <f aca="true">MAX(0,M532*(1+(_xlfn.NORM.INV(RAND(),Inputs!$D$39,Inputs!$C$39)))-'Year Schedule'!$K$15+'Year Schedule'!$L$15)</f>
        <v>#VALUE!</v>
      </c>
      <c r="O532" s="0" t="e">
        <f aca="true">MAX(0,N532*(1+(_xlfn.NORM.INV(RAND(),Inputs!$D$39,Inputs!$C$39)))-'Year Schedule'!$K$16+'Year Schedule'!$L$16)</f>
        <v>#VALUE!</v>
      </c>
      <c r="P532" s="0" t="e">
        <f aca="true">MAX(0,O532*(1+(_xlfn.NORM.INV(RAND(),Inputs!$D$39,Inputs!$C$39)))-'Year Schedule'!$K$17+'Year Schedule'!$L$17)</f>
        <v>#VALUE!</v>
      </c>
      <c r="Q532" s="0" t="e">
        <f aca="true">MAX(0,P532*(1+(_xlfn.NORM.INV(RAND(),Inputs!$D$39,Inputs!$C$39)))-'Year Schedule'!$K$18+'Year Schedule'!$L$18)</f>
        <v>#VALUE!</v>
      </c>
      <c r="R532" s="0" t="e">
        <f aca="true">MAX(0,Q532*(1+(_xlfn.NORM.INV(RAND(),Inputs!$D$39,Inputs!$C$39)))-'Year Schedule'!$K$19+'Year Schedule'!$L$19)</f>
        <v>#VALUE!</v>
      </c>
      <c r="S532" s="0" t="e">
        <f aca="true">MAX(0,R532*(1+(_xlfn.NORM.INV(RAND(),Inputs!$D$39,Inputs!$C$39)))-'Year Schedule'!$K$20+'Year Schedule'!$L$20)</f>
        <v>#VALUE!</v>
      </c>
      <c r="T532" s="0" t="e">
        <f aca="true">MAX(0,S532*(1+(_xlfn.NORM.INV(RAND(),Inputs!$D$39,Inputs!$C$39)))-'Year Schedule'!$K$21+'Year Schedule'!$L$21)</f>
        <v>#VALUE!</v>
      </c>
      <c r="U532" s="0" t="e">
        <f aca="true">MAX(0,T532*(1+(_xlfn.NORM.INV(RAND(),Inputs!$D$39,Inputs!$C$39)))-'Year Schedule'!$K$22+'Year Schedule'!$L$22)</f>
        <v>#VALUE!</v>
      </c>
      <c r="V532" s="0" t="e">
        <f aca="true">MAX(0,U532*(1+(_xlfn.NORM.INV(RAND(),Inputs!$D$39,Inputs!$C$39)))-'Year Schedule'!$K$23+'Year Schedule'!$L$23)</f>
        <v>#VALUE!</v>
      </c>
      <c r="W532" s="0" t="e">
        <f aca="true">MAX(0,V532*(1+(_xlfn.NORM.INV(RAND(),Inputs!$D$39,Inputs!$C$39)))-'Year Schedule'!$K$24+'Year Schedule'!$L$24)</f>
        <v>#VALUE!</v>
      </c>
      <c r="X532" s="0" t="e">
        <f aca="true">MAX(0,W532*(1+(_xlfn.NORM.INV(RAND(),Inputs!$D$39,Inputs!$C$39)))-'Year Schedule'!$K$25+'Year Schedule'!$L$25)</f>
        <v>#VALUE!</v>
      </c>
      <c r="Y532" s="0" t="e">
        <f aca="true">MAX(0,X532*(1+(_xlfn.NORM.INV(RAND(),Inputs!$D$39,Inputs!$C$39)))-'Year Schedule'!$K$26+'Year Schedule'!$L$26)</f>
        <v>#VALUE!</v>
      </c>
      <c r="Z532" s="0" t="e">
        <f aca="true">MAX(0,Y532*(1+(_xlfn.NORM.INV(RAND(),Inputs!$D$39,Inputs!$C$39)))-'Year Schedule'!$K$27+'Year Schedule'!$L$27)</f>
        <v>#VALUE!</v>
      </c>
      <c r="AA532" s="0" t="e">
        <f aca="true">MAX(0,Z532*(1+(_xlfn.NORM.INV(RAND(),Inputs!$D$39,Inputs!$C$39)))-'Year Schedule'!$K$28+'Year Schedule'!$L$28)</f>
        <v>#VALUE!</v>
      </c>
      <c r="AB532" s="0" t="e">
        <f aca="true">MAX(0,AA532*(1+(_xlfn.NORM.INV(RAND(),Inputs!$D$39,Inputs!$C$39)))-'Year Schedule'!$K$29+'Year Schedule'!$L$29)</f>
        <v>#VALUE!</v>
      </c>
      <c r="AC532" s="0" t="e">
        <f aca="true">MAX(0,AB532*(1+(_xlfn.NORM.INV(RAND(),Inputs!$D$39,Inputs!$C$39)))-'Year Schedule'!$K$30+'Year Schedule'!$L$30)</f>
        <v>#VALUE!</v>
      </c>
      <c r="AD532" s="0" t="e">
        <f aca="true">MAX(0,AC532*(1+(_xlfn.NORM.INV(RAND(),Inputs!$D$39,Inputs!$C$39)))-'Year Schedule'!$K$31+'Year Schedule'!$L$31)</f>
        <v>#VALUE!</v>
      </c>
      <c r="AE532" s="0" t="e">
        <f aca="true">MAX(0,AD532*(1+(_xlfn.NORM.INV(RAND(),Inputs!$D$39,Inputs!$C$39)))-'Year Schedule'!$K$32+'Year Schedule'!$L$32)</f>
        <v>#VALUE!</v>
      </c>
      <c r="AF532" s="0" t="e">
        <f aca="true">MAX(0,AE532*(1+(_xlfn.NORM.INV(RAND(),Inputs!$D$39,Inputs!$C$39)))-'Year Schedule'!$K$33+'Year Schedule'!$L$33)</f>
        <v>#VALUE!</v>
      </c>
      <c r="AG532" s="0" t="e">
        <f aca="true">MAX(0,AF532*(1+(_xlfn.NORM.INV(RAND(),Inputs!$D$39,Inputs!$C$39)))-'Year Schedule'!$K$34+'Year Schedule'!$L$34)</f>
        <v>#VALUE!</v>
      </c>
      <c r="AH532" s="0" t="e">
        <f aca="true">MAX(0,AG532*(1+(_xlfn.NORM.INV(RAND(),Inputs!$D$39,Inputs!$C$39)))-'Year Schedule'!$K$35+'Year Schedule'!$L$35)</f>
        <v>#VALUE!</v>
      </c>
      <c r="AI532" s="0" t="e">
        <f aca="true">MAX(0,AH532*(1+(_xlfn.NORM.INV(RAND(),Inputs!$D$39,Inputs!$C$39)))-'Year Schedule'!$K$36+'Year Schedule'!$L$36)</f>
        <v>#VALUE!</v>
      </c>
      <c r="AJ532" s="0" t="e">
        <f aca="true">MAX(0,AI532*(1+(_xlfn.NORM.INV(RAND(),Inputs!$D$39,Inputs!$C$39)))-'Year Schedule'!$K$37+'Year Schedule'!$L$37)</f>
        <v>#VALUE!</v>
      </c>
      <c r="AK532" s="0" t="e">
        <f aca="true">MAX(0,AJ532*(1+(_xlfn.NORM.INV(RAND(),Inputs!$D$39,Inputs!$C$39)))-'Year Schedule'!$K$38+'Year Schedule'!$L$38)</f>
        <v>#VALUE!</v>
      </c>
      <c r="AL532" s="0" t="e">
        <f aca="true">MAX(0,AK532*(1+(_xlfn.NORM.INV(RAND(),Inputs!$D$39,Inputs!$C$39)))-'Year Schedule'!$K$39+'Year Schedule'!$L$39)</f>
        <v>#VALUE!</v>
      </c>
      <c r="AM532" s="0" t="e">
        <f aca="true">MAX(0,AL532*(1+(_xlfn.NORM.INV(RAND(),Inputs!$D$39,Inputs!$C$39)))-'Year Schedule'!$K$40+'Year Schedule'!$L$40)</f>
        <v>#VALUE!</v>
      </c>
      <c r="AN532" s="0" t="e">
        <f aca="true">MAX(0,AM532*(1+(_xlfn.NORM.INV(RAND(),Inputs!$D$39,Inputs!$C$39)))-'Year Schedule'!$K$41+'Year Schedule'!$L$41)</f>
        <v>#VALUE!</v>
      </c>
      <c r="AO532" s="0" t="e">
        <f aca="true">MAX(0,AN532*(1+(_xlfn.NORM.INV(RAND(),Inputs!$D$39,Inputs!$C$39)))-'Year Schedule'!$K$42+'Year Schedule'!$L$42)</f>
        <v>#VALUE!</v>
      </c>
      <c r="AP532" s="0" t="e">
        <f aca="true">MAX(0,AO532*(1+(_xlfn.NORM.INV(RAND(),Inputs!$D$39,Inputs!$C$39)))-'Year Schedule'!$K$43+'Year Schedule'!$L$43)</f>
        <v>#VALUE!</v>
      </c>
      <c r="AQ532" s="0" t="e">
        <f aca="true">MAX(0,AP532*(1+(_xlfn.NORM.INV(RAND(),Inputs!$D$39,Inputs!$C$39)))-'Year Schedule'!$K$44+'Year Schedule'!$L$44)</f>
        <v>#VALUE!</v>
      </c>
      <c r="AR532" s="0" t="e">
        <f aca="true">MAX(0,AQ532*(1+(_xlfn.NORM.INV(RAND(),Inputs!$D$39,Inputs!$C$39)))-'Year Schedule'!$K$45+'Year Schedule'!$L$45)</f>
        <v>#VALUE!</v>
      </c>
      <c r="AS532" s="0" t="e">
        <f aca="true">MAX(0,AR532*(1+(_xlfn.NORM.INV(RAND(),Inputs!$D$39,Inputs!$C$39)))-'Year Schedule'!$K$46+'Year Schedule'!$L$46)</f>
        <v>#VALUE!</v>
      </c>
      <c r="AT532" s="0" t="e">
        <f aca="true">MAX(0,AS532*(1+(_xlfn.NORM.INV(RAND(),Inputs!$D$39,Inputs!$C$39)))-'Year Schedule'!$K$47+'Year Schedule'!$L$47)</f>
        <v>#VALUE!</v>
      </c>
      <c r="AU532" s="0" t="e">
        <f aca="true">MAX(0,AT532*(1+(_xlfn.NORM.INV(RAND(),Inputs!$D$39,Inputs!$C$39)))-'Year Schedule'!$K$48+'Year Schedule'!$L$48)</f>
        <v>#VALUE!</v>
      </c>
      <c r="AV532" s="0" t="e">
        <f aca="true">MAX(0,AU532*(1+(_xlfn.NORM.INV(RAND(),Inputs!$D$39,Inputs!$C$39)))-'Year Schedule'!$K$49+'Year Schedule'!$L$49)</f>
        <v>#VALUE!</v>
      </c>
      <c r="AW532" s="0" t="e">
        <f aca="true">MAX(0,AV532*(1+(_xlfn.NORM.INV(RAND(),Inputs!$D$39,Inputs!$C$39)))-'Year Schedule'!$K$50+'Year Schedule'!$L$50)</f>
        <v>#VALUE!</v>
      </c>
      <c r="AX532" s="0" t="e">
        <f aca="true">MAX(0,AW532*(1+(_xlfn.NORM.INV(RAND(),Inputs!$D$39,Inputs!$C$39)))-'Year Schedule'!$K$51+'Year Schedule'!$L$51)</f>
        <v>#VALUE!</v>
      </c>
      <c r="AY532" s="0" t="e">
        <f aca="true">MAX(0,AX532*(1+(_xlfn.NORM.INV(RAND(),Inputs!$D$39,Inputs!$C$39)))-'Year Schedule'!$K$52+'Year Schedule'!$L$52)</f>
        <v>#VALUE!</v>
      </c>
      <c r="AZ532" s="0" t="e">
        <f aca="true">MAX(0,AY532*(1+(_xlfn.NORM.INV(RAND(),Inputs!$D$39,Inputs!$C$39)))-'Year Schedule'!$K$53+'Year Schedule'!$L$53)</f>
        <v>#VALUE!</v>
      </c>
      <c r="BA532" s="0" t="e">
        <f aca="false">INDEX(C532:AZ532,1,Inputs!$C$6)</f>
        <v>#VALUE!</v>
      </c>
      <c r="BB532" s="0" t="n">
        <f aca="false">IFERROR(EXP(SUMPRODUCT(LN((C532:INDEX(C532:AZ532,1,Inputs!$C$6)+$C$1004:INDEX($C$1004:$AZ$1004,1,Inputs!$C$6))/B532:INDEX(B532:AY532,1,Inputs!$C$6)))/Inputs!$C$6)-1,-1)</f>
        <v>-1</v>
      </c>
    </row>
    <row r="533" customFormat="false" ht="15" hidden="false" customHeight="true" outlineLevel="0" collapsed="false">
      <c r="A533" s="0" t="n">
        <v>531</v>
      </c>
      <c r="B533" s="177" t="n">
        <f aca="false">Inputs!$C$38</f>
        <v>0</v>
      </c>
      <c r="C533" s="0" t="e">
        <f aca="true">MAX(0,B533*(1+(_xlfn.NORM.INV(RAND(),Inputs!$D$39,Inputs!$C$39)))-'Year Schedule'!$K$4+'Year Schedule'!$L$4)</f>
        <v>#VALUE!</v>
      </c>
      <c r="D533" s="0" t="e">
        <f aca="true">MAX(0,C533*(1+(_xlfn.NORM.INV(RAND(),Inputs!$D$39,Inputs!$C$39)))-'Year Schedule'!$K$5+'Year Schedule'!$L$5)</f>
        <v>#VALUE!</v>
      </c>
      <c r="E533" s="0" t="e">
        <f aca="true">MAX(0,D533*(1+(_xlfn.NORM.INV(RAND(),Inputs!$D$39,Inputs!$C$39)))-'Year Schedule'!$K$6+'Year Schedule'!$L$6)</f>
        <v>#VALUE!</v>
      </c>
      <c r="F533" s="0" t="e">
        <f aca="true">MAX(0,E533*(1+(_xlfn.NORM.INV(RAND(),Inputs!$D$39,Inputs!$C$39)))-'Year Schedule'!$K$7+'Year Schedule'!$L$7)</f>
        <v>#VALUE!</v>
      </c>
      <c r="G533" s="0" t="e">
        <f aca="true">MAX(0,F533*(1+(_xlfn.NORM.INV(RAND(),Inputs!$D$39,Inputs!$C$39)))-'Year Schedule'!$K$8+'Year Schedule'!$L$8)</f>
        <v>#VALUE!</v>
      </c>
      <c r="H533" s="0" t="e">
        <f aca="true">MAX(0,G533*(1+(_xlfn.NORM.INV(RAND(),Inputs!$D$39,Inputs!$C$39)))-'Year Schedule'!$K$9+'Year Schedule'!$L$9)</f>
        <v>#VALUE!</v>
      </c>
      <c r="I533" s="0" t="e">
        <f aca="true">MAX(0,H533*(1+(_xlfn.NORM.INV(RAND(),Inputs!$D$39,Inputs!$C$39)))-'Year Schedule'!$K$10+'Year Schedule'!$L$10)</f>
        <v>#VALUE!</v>
      </c>
      <c r="J533" s="0" t="e">
        <f aca="true">MAX(0,I533*(1+(_xlfn.NORM.INV(RAND(),Inputs!$D$39,Inputs!$C$39)))-'Year Schedule'!$K$11+'Year Schedule'!$L$11)</f>
        <v>#VALUE!</v>
      </c>
      <c r="K533" s="0" t="e">
        <f aca="true">MAX(0,J533*(1+(_xlfn.NORM.INV(RAND(),Inputs!$D$39,Inputs!$C$39)))-'Year Schedule'!$K$12+'Year Schedule'!$L$12)</f>
        <v>#VALUE!</v>
      </c>
      <c r="L533" s="0" t="e">
        <f aca="true">MAX(0,K533*(1+(_xlfn.NORM.INV(RAND(),Inputs!$D$39,Inputs!$C$39)))-'Year Schedule'!$K$13+'Year Schedule'!$L$13)</f>
        <v>#VALUE!</v>
      </c>
      <c r="M533" s="0" t="e">
        <f aca="true">MAX(0,L533*(1+(_xlfn.NORM.INV(RAND(),Inputs!$D$39,Inputs!$C$39)))-'Year Schedule'!$K$14+'Year Schedule'!$L$14)</f>
        <v>#VALUE!</v>
      </c>
      <c r="N533" s="0" t="e">
        <f aca="true">MAX(0,M533*(1+(_xlfn.NORM.INV(RAND(),Inputs!$D$39,Inputs!$C$39)))-'Year Schedule'!$K$15+'Year Schedule'!$L$15)</f>
        <v>#VALUE!</v>
      </c>
      <c r="O533" s="0" t="e">
        <f aca="true">MAX(0,N533*(1+(_xlfn.NORM.INV(RAND(),Inputs!$D$39,Inputs!$C$39)))-'Year Schedule'!$K$16+'Year Schedule'!$L$16)</f>
        <v>#VALUE!</v>
      </c>
      <c r="P533" s="0" t="e">
        <f aca="true">MAX(0,O533*(1+(_xlfn.NORM.INV(RAND(),Inputs!$D$39,Inputs!$C$39)))-'Year Schedule'!$K$17+'Year Schedule'!$L$17)</f>
        <v>#VALUE!</v>
      </c>
      <c r="Q533" s="0" t="e">
        <f aca="true">MAX(0,P533*(1+(_xlfn.NORM.INV(RAND(),Inputs!$D$39,Inputs!$C$39)))-'Year Schedule'!$K$18+'Year Schedule'!$L$18)</f>
        <v>#VALUE!</v>
      </c>
      <c r="R533" s="0" t="e">
        <f aca="true">MAX(0,Q533*(1+(_xlfn.NORM.INV(RAND(),Inputs!$D$39,Inputs!$C$39)))-'Year Schedule'!$K$19+'Year Schedule'!$L$19)</f>
        <v>#VALUE!</v>
      </c>
      <c r="S533" s="0" t="e">
        <f aca="true">MAX(0,R533*(1+(_xlfn.NORM.INV(RAND(),Inputs!$D$39,Inputs!$C$39)))-'Year Schedule'!$K$20+'Year Schedule'!$L$20)</f>
        <v>#VALUE!</v>
      </c>
      <c r="T533" s="0" t="e">
        <f aca="true">MAX(0,S533*(1+(_xlfn.NORM.INV(RAND(),Inputs!$D$39,Inputs!$C$39)))-'Year Schedule'!$K$21+'Year Schedule'!$L$21)</f>
        <v>#VALUE!</v>
      </c>
      <c r="U533" s="0" t="e">
        <f aca="true">MAX(0,T533*(1+(_xlfn.NORM.INV(RAND(),Inputs!$D$39,Inputs!$C$39)))-'Year Schedule'!$K$22+'Year Schedule'!$L$22)</f>
        <v>#VALUE!</v>
      </c>
      <c r="V533" s="0" t="e">
        <f aca="true">MAX(0,U533*(1+(_xlfn.NORM.INV(RAND(),Inputs!$D$39,Inputs!$C$39)))-'Year Schedule'!$K$23+'Year Schedule'!$L$23)</f>
        <v>#VALUE!</v>
      </c>
      <c r="W533" s="0" t="e">
        <f aca="true">MAX(0,V533*(1+(_xlfn.NORM.INV(RAND(),Inputs!$D$39,Inputs!$C$39)))-'Year Schedule'!$K$24+'Year Schedule'!$L$24)</f>
        <v>#VALUE!</v>
      </c>
      <c r="X533" s="0" t="e">
        <f aca="true">MAX(0,W533*(1+(_xlfn.NORM.INV(RAND(),Inputs!$D$39,Inputs!$C$39)))-'Year Schedule'!$K$25+'Year Schedule'!$L$25)</f>
        <v>#VALUE!</v>
      </c>
      <c r="Y533" s="0" t="e">
        <f aca="true">MAX(0,X533*(1+(_xlfn.NORM.INV(RAND(),Inputs!$D$39,Inputs!$C$39)))-'Year Schedule'!$K$26+'Year Schedule'!$L$26)</f>
        <v>#VALUE!</v>
      </c>
      <c r="Z533" s="0" t="e">
        <f aca="true">MAX(0,Y533*(1+(_xlfn.NORM.INV(RAND(),Inputs!$D$39,Inputs!$C$39)))-'Year Schedule'!$K$27+'Year Schedule'!$L$27)</f>
        <v>#VALUE!</v>
      </c>
      <c r="AA533" s="0" t="e">
        <f aca="true">MAX(0,Z533*(1+(_xlfn.NORM.INV(RAND(),Inputs!$D$39,Inputs!$C$39)))-'Year Schedule'!$K$28+'Year Schedule'!$L$28)</f>
        <v>#VALUE!</v>
      </c>
      <c r="AB533" s="0" t="e">
        <f aca="true">MAX(0,AA533*(1+(_xlfn.NORM.INV(RAND(),Inputs!$D$39,Inputs!$C$39)))-'Year Schedule'!$K$29+'Year Schedule'!$L$29)</f>
        <v>#VALUE!</v>
      </c>
      <c r="AC533" s="0" t="e">
        <f aca="true">MAX(0,AB533*(1+(_xlfn.NORM.INV(RAND(),Inputs!$D$39,Inputs!$C$39)))-'Year Schedule'!$K$30+'Year Schedule'!$L$30)</f>
        <v>#VALUE!</v>
      </c>
      <c r="AD533" s="0" t="e">
        <f aca="true">MAX(0,AC533*(1+(_xlfn.NORM.INV(RAND(),Inputs!$D$39,Inputs!$C$39)))-'Year Schedule'!$K$31+'Year Schedule'!$L$31)</f>
        <v>#VALUE!</v>
      </c>
      <c r="AE533" s="0" t="e">
        <f aca="true">MAX(0,AD533*(1+(_xlfn.NORM.INV(RAND(),Inputs!$D$39,Inputs!$C$39)))-'Year Schedule'!$K$32+'Year Schedule'!$L$32)</f>
        <v>#VALUE!</v>
      </c>
      <c r="AF533" s="0" t="e">
        <f aca="true">MAX(0,AE533*(1+(_xlfn.NORM.INV(RAND(),Inputs!$D$39,Inputs!$C$39)))-'Year Schedule'!$K$33+'Year Schedule'!$L$33)</f>
        <v>#VALUE!</v>
      </c>
      <c r="AG533" s="0" t="e">
        <f aca="true">MAX(0,AF533*(1+(_xlfn.NORM.INV(RAND(),Inputs!$D$39,Inputs!$C$39)))-'Year Schedule'!$K$34+'Year Schedule'!$L$34)</f>
        <v>#VALUE!</v>
      </c>
      <c r="AH533" s="0" t="e">
        <f aca="true">MAX(0,AG533*(1+(_xlfn.NORM.INV(RAND(),Inputs!$D$39,Inputs!$C$39)))-'Year Schedule'!$K$35+'Year Schedule'!$L$35)</f>
        <v>#VALUE!</v>
      </c>
      <c r="AI533" s="0" t="e">
        <f aca="true">MAX(0,AH533*(1+(_xlfn.NORM.INV(RAND(),Inputs!$D$39,Inputs!$C$39)))-'Year Schedule'!$K$36+'Year Schedule'!$L$36)</f>
        <v>#VALUE!</v>
      </c>
      <c r="AJ533" s="0" t="e">
        <f aca="true">MAX(0,AI533*(1+(_xlfn.NORM.INV(RAND(),Inputs!$D$39,Inputs!$C$39)))-'Year Schedule'!$K$37+'Year Schedule'!$L$37)</f>
        <v>#VALUE!</v>
      </c>
      <c r="AK533" s="0" t="e">
        <f aca="true">MAX(0,AJ533*(1+(_xlfn.NORM.INV(RAND(),Inputs!$D$39,Inputs!$C$39)))-'Year Schedule'!$K$38+'Year Schedule'!$L$38)</f>
        <v>#VALUE!</v>
      </c>
      <c r="AL533" s="0" t="e">
        <f aca="true">MAX(0,AK533*(1+(_xlfn.NORM.INV(RAND(),Inputs!$D$39,Inputs!$C$39)))-'Year Schedule'!$K$39+'Year Schedule'!$L$39)</f>
        <v>#VALUE!</v>
      </c>
      <c r="AM533" s="0" t="e">
        <f aca="true">MAX(0,AL533*(1+(_xlfn.NORM.INV(RAND(),Inputs!$D$39,Inputs!$C$39)))-'Year Schedule'!$K$40+'Year Schedule'!$L$40)</f>
        <v>#VALUE!</v>
      </c>
      <c r="AN533" s="0" t="e">
        <f aca="true">MAX(0,AM533*(1+(_xlfn.NORM.INV(RAND(),Inputs!$D$39,Inputs!$C$39)))-'Year Schedule'!$K$41+'Year Schedule'!$L$41)</f>
        <v>#VALUE!</v>
      </c>
      <c r="AO533" s="0" t="e">
        <f aca="true">MAX(0,AN533*(1+(_xlfn.NORM.INV(RAND(),Inputs!$D$39,Inputs!$C$39)))-'Year Schedule'!$K$42+'Year Schedule'!$L$42)</f>
        <v>#VALUE!</v>
      </c>
      <c r="AP533" s="0" t="e">
        <f aca="true">MAX(0,AO533*(1+(_xlfn.NORM.INV(RAND(),Inputs!$D$39,Inputs!$C$39)))-'Year Schedule'!$K$43+'Year Schedule'!$L$43)</f>
        <v>#VALUE!</v>
      </c>
      <c r="AQ533" s="0" t="e">
        <f aca="true">MAX(0,AP533*(1+(_xlfn.NORM.INV(RAND(),Inputs!$D$39,Inputs!$C$39)))-'Year Schedule'!$K$44+'Year Schedule'!$L$44)</f>
        <v>#VALUE!</v>
      </c>
      <c r="AR533" s="0" t="e">
        <f aca="true">MAX(0,AQ533*(1+(_xlfn.NORM.INV(RAND(),Inputs!$D$39,Inputs!$C$39)))-'Year Schedule'!$K$45+'Year Schedule'!$L$45)</f>
        <v>#VALUE!</v>
      </c>
      <c r="AS533" s="0" t="e">
        <f aca="true">MAX(0,AR533*(1+(_xlfn.NORM.INV(RAND(),Inputs!$D$39,Inputs!$C$39)))-'Year Schedule'!$K$46+'Year Schedule'!$L$46)</f>
        <v>#VALUE!</v>
      </c>
      <c r="AT533" s="0" t="e">
        <f aca="true">MAX(0,AS533*(1+(_xlfn.NORM.INV(RAND(),Inputs!$D$39,Inputs!$C$39)))-'Year Schedule'!$K$47+'Year Schedule'!$L$47)</f>
        <v>#VALUE!</v>
      </c>
      <c r="AU533" s="0" t="e">
        <f aca="true">MAX(0,AT533*(1+(_xlfn.NORM.INV(RAND(),Inputs!$D$39,Inputs!$C$39)))-'Year Schedule'!$K$48+'Year Schedule'!$L$48)</f>
        <v>#VALUE!</v>
      </c>
      <c r="AV533" s="0" t="e">
        <f aca="true">MAX(0,AU533*(1+(_xlfn.NORM.INV(RAND(),Inputs!$D$39,Inputs!$C$39)))-'Year Schedule'!$K$49+'Year Schedule'!$L$49)</f>
        <v>#VALUE!</v>
      </c>
      <c r="AW533" s="0" t="e">
        <f aca="true">MAX(0,AV533*(1+(_xlfn.NORM.INV(RAND(),Inputs!$D$39,Inputs!$C$39)))-'Year Schedule'!$K$50+'Year Schedule'!$L$50)</f>
        <v>#VALUE!</v>
      </c>
      <c r="AX533" s="0" t="e">
        <f aca="true">MAX(0,AW533*(1+(_xlfn.NORM.INV(RAND(),Inputs!$D$39,Inputs!$C$39)))-'Year Schedule'!$K$51+'Year Schedule'!$L$51)</f>
        <v>#VALUE!</v>
      </c>
      <c r="AY533" s="0" t="e">
        <f aca="true">MAX(0,AX533*(1+(_xlfn.NORM.INV(RAND(),Inputs!$D$39,Inputs!$C$39)))-'Year Schedule'!$K$52+'Year Schedule'!$L$52)</f>
        <v>#VALUE!</v>
      </c>
      <c r="AZ533" s="0" t="e">
        <f aca="true">MAX(0,AY533*(1+(_xlfn.NORM.INV(RAND(),Inputs!$D$39,Inputs!$C$39)))-'Year Schedule'!$K$53+'Year Schedule'!$L$53)</f>
        <v>#VALUE!</v>
      </c>
      <c r="BA533" s="0" t="e">
        <f aca="false">INDEX(C533:AZ533,1,Inputs!$C$6)</f>
        <v>#VALUE!</v>
      </c>
      <c r="BB533" s="0" t="n">
        <f aca="false">IFERROR(EXP(SUMPRODUCT(LN((C533:INDEX(C533:AZ533,1,Inputs!$C$6)+$C$1004:INDEX($C$1004:$AZ$1004,1,Inputs!$C$6))/B533:INDEX(B533:AY533,1,Inputs!$C$6)))/Inputs!$C$6)-1,-1)</f>
        <v>-1</v>
      </c>
    </row>
    <row r="534" customFormat="false" ht="15" hidden="false" customHeight="true" outlineLevel="0" collapsed="false">
      <c r="A534" s="0" t="n">
        <v>532</v>
      </c>
      <c r="B534" s="177" t="n">
        <f aca="false">Inputs!$C$38</f>
        <v>0</v>
      </c>
      <c r="C534" s="0" t="e">
        <f aca="true">MAX(0,B534*(1+(_xlfn.NORM.INV(RAND(),Inputs!$D$39,Inputs!$C$39)))-'Year Schedule'!$K$4+'Year Schedule'!$L$4)</f>
        <v>#VALUE!</v>
      </c>
      <c r="D534" s="0" t="e">
        <f aca="true">MAX(0,C534*(1+(_xlfn.NORM.INV(RAND(),Inputs!$D$39,Inputs!$C$39)))-'Year Schedule'!$K$5+'Year Schedule'!$L$5)</f>
        <v>#VALUE!</v>
      </c>
      <c r="E534" s="0" t="e">
        <f aca="true">MAX(0,D534*(1+(_xlfn.NORM.INV(RAND(),Inputs!$D$39,Inputs!$C$39)))-'Year Schedule'!$K$6+'Year Schedule'!$L$6)</f>
        <v>#VALUE!</v>
      </c>
      <c r="F534" s="0" t="e">
        <f aca="true">MAX(0,E534*(1+(_xlfn.NORM.INV(RAND(),Inputs!$D$39,Inputs!$C$39)))-'Year Schedule'!$K$7+'Year Schedule'!$L$7)</f>
        <v>#VALUE!</v>
      </c>
      <c r="G534" s="0" t="e">
        <f aca="true">MAX(0,F534*(1+(_xlfn.NORM.INV(RAND(),Inputs!$D$39,Inputs!$C$39)))-'Year Schedule'!$K$8+'Year Schedule'!$L$8)</f>
        <v>#VALUE!</v>
      </c>
      <c r="H534" s="0" t="e">
        <f aca="true">MAX(0,G534*(1+(_xlfn.NORM.INV(RAND(),Inputs!$D$39,Inputs!$C$39)))-'Year Schedule'!$K$9+'Year Schedule'!$L$9)</f>
        <v>#VALUE!</v>
      </c>
      <c r="I534" s="0" t="e">
        <f aca="true">MAX(0,H534*(1+(_xlfn.NORM.INV(RAND(),Inputs!$D$39,Inputs!$C$39)))-'Year Schedule'!$K$10+'Year Schedule'!$L$10)</f>
        <v>#VALUE!</v>
      </c>
      <c r="J534" s="0" t="e">
        <f aca="true">MAX(0,I534*(1+(_xlfn.NORM.INV(RAND(),Inputs!$D$39,Inputs!$C$39)))-'Year Schedule'!$K$11+'Year Schedule'!$L$11)</f>
        <v>#VALUE!</v>
      </c>
      <c r="K534" s="0" t="e">
        <f aca="true">MAX(0,J534*(1+(_xlfn.NORM.INV(RAND(),Inputs!$D$39,Inputs!$C$39)))-'Year Schedule'!$K$12+'Year Schedule'!$L$12)</f>
        <v>#VALUE!</v>
      </c>
      <c r="L534" s="0" t="e">
        <f aca="true">MAX(0,K534*(1+(_xlfn.NORM.INV(RAND(),Inputs!$D$39,Inputs!$C$39)))-'Year Schedule'!$K$13+'Year Schedule'!$L$13)</f>
        <v>#VALUE!</v>
      </c>
      <c r="M534" s="0" t="e">
        <f aca="true">MAX(0,L534*(1+(_xlfn.NORM.INV(RAND(),Inputs!$D$39,Inputs!$C$39)))-'Year Schedule'!$K$14+'Year Schedule'!$L$14)</f>
        <v>#VALUE!</v>
      </c>
      <c r="N534" s="0" t="e">
        <f aca="true">MAX(0,M534*(1+(_xlfn.NORM.INV(RAND(),Inputs!$D$39,Inputs!$C$39)))-'Year Schedule'!$K$15+'Year Schedule'!$L$15)</f>
        <v>#VALUE!</v>
      </c>
      <c r="O534" s="0" t="e">
        <f aca="true">MAX(0,N534*(1+(_xlfn.NORM.INV(RAND(),Inputs!$D$39,Inputs!$C$39)))-'Year Schedule'!$K$16+'Year Schedule'!$L$16)</f>
        <v>#VALUE!</v>
      </c>
      <c r="P534" s="0" t="e">
        <f aca="true">MAX(0,O534*(1+(_xlfn.NORM.INV(RAND(),Inputs!$D$39,Inputs!$C$39)))-'Year Schedule'!$K$17+'Year Schedule'!$L$17)</f>
        <v>#VALUE!</v>
      </c>
      <c r="Q534" s="0" t="e">
        <f aca="true">MAX(0,P534*(1+(_xlfn.NORM.INV(RAND(),Inputs!$D$39,Inputs!$C$39)))-'Year Schedule'!$K$18+'Year Schedule'!$L$18)</f>
        <v>#VALUE!</v>
      </c>
      <c r="R534" s="0" t="e">
        <f aca="true">MAX(0,Q534*(1+(_xlfn.NORM.INV(RAND(),Inputs!$D$39,Inputs!$C$39)))-'Year Schedule'!$K$19+'Year Schedule'!$L$19)</f>
        <v>#VALUE!</v>
      </c>
      <c r="S534" s="0" t="e">
        <f aca="true">MAX(0,R534*(1+(_xlfn.NORM.INV(RAND(),Inputs!$D$39,Inputs!$C$39)))-'Year Schedule'!$K$20+'Year Schedule'!$L$20)</f>
        <v>#VALUE!</v>
      </c>
      <c r="T534" s="0" t="e">
        <f aca="true">MAX(0,S534*(1+(_xlfn.NORM.INV(RAND(),Inputs!$D$39,Inputs!$C$39)))-'Year Schedule'!$K$21+'Year Schedule'!$L$21)</f>
        <v>#VALUE!</v>
      </c>
      <c r="U534" s="0" t="e">
        <f aca="true">MAX(0,T534*(1+(_xlfn.NORM.INV(RAND(),Inputs!$D$39,Inputs!$C$39)))-'Year Schedule'!$K$22+'Year Schedule'!$L$22)</f>
        <v>#VALUE!</v>
      </c>
      <c r="V534" s="0" t="e">
        <f aca="true">MAX(0,U534*(1+(_xlfn.NORM.INV(RAND(),Inputs!$D$39,Inputs!$C$39)))-'Year Schedule'!$K$23+'Year Schedule'!$L$23)</f>
        <v>#VALUE!</v>
      </c>
      <c r="W534" s="0" t="e">
        <f aca="true">MAX(0,V534*(1+(_xlfn.NORM.INV(RAND(),Inputs!$D$39,Inputs!$C$39)))-'Year Schedule'!$K$24+'Year Schedule'!$L$24)</f>
        <v>#VALUE!</v>
      </c>
      <c r="X534" s="0" t="e">
        <f aca="true">MAX(0,W534*(1+(_xlfn.NORM.INV(RAND(),Inputs!$D$39,Inputs!$C$39)))-'Year Schedule'!$K$25+'Year Schedule'!$L$25)</f>
        <v>#VALUE!</v>
      </c>
      <c r="Y534" s="0" t="e">
        <f aca="true">MAX(0,X534*(1+(_xlfn.NORM.INV(RAND(),Inputs!$D$39,Inputs!$C$39)))-'Year Schedule'!$K$26+'Year Schedule'!$L$26)</f>
        <v>#VALUE!</v>
      </c>
      <c r="Z534" s="0" t="e">
        <f aca="true">MAX(0,Y534*(1+(_xlfn.NORM.INV(RAND(),Inputs!$D$39,Inputs!$C$39)))-'Year Schedule'!$K$27+'Year Schedule'!$L$27)</f>
        <v>#VALUE!</v>
      </c>
      <c r="AA534" s="0" t="e">
        <f aca="true">MAX(0,Z534*(1+(_xlfn.NORM.INV(RAND(),Inputs!$D$39,Inputs!$C$39)))-'Year Schedule'!$K$28+'Year Schedule'!$L$28)</f>
        <v>#VALUE!</v>
      </c>
      <c r="AB534" s="0" t="e">
        <f aca="true">MAX(0,AA534*(1+(_xlfn.NORM.INV(RAND(),Inputs!$D$39,Inputs!$C$39)))-'Year Schedule'!$K$29+'Year Schedule'!$L$29)</f>
        <v>#VALUE!</v>
      </c>
      <c r="AC534" s="0" t="e">
        <f aca="true">MAX(0,AB534*(1+(_xlfn.NORM.INV(RAND(),Inputs!$D$39,Inputs!$C$39)))-'Year Schedule'!$K$30+'Year Schedule'!$L$30)</f>
        <v>#VALUE!</v>
      </c>
      <c r="AD534" s="0" t="e">
        <f aca="true">MAX(0,AC534*(1+(_xlfn.NORM.INV(RAND(),Inputs!$D$39,Inputs!$C$39)))-'Year Schedule'!$K$31+'Year Schedule'!$L$31)</f>
        <v>#VALUE!</v>
      </c>
      <c r="AE534" s="0" t="e">
        <f aca="true">MAX(0,AD534*(1+(_xlfn.NORM.INV(RAND(),Inputs!$D$39,Inputs!$C$39)))-'Year Schedule'!$K$32+'Year Schedule'!$L$32)</f>
        <v>#VALUE!</v>
      </c>
      <c r="AF534" s="0" t="e">
        <f aca="true">MAX(0,AE534*(1+(_xlfn.NORM.INV(RAND(),Inputs!$D$39,Inputs!$C$39)))-'Year Schedule'!$K$33+'Year Schedule'!$L$33)</f>
        <v>#VALUE!</v>
      </c>
      <c r="AG534" s="0" t="e">
        <f aca="true">MAX(0,AF534*(1+(_xlfn.NORM.INV(RAND(),Inputs!$D$39,Inputs!$C$39)))-'Year Schedule'!$K$34+'Year Schedule'!$L$34)</f>
        <v>#VALUE!</v>
      </c>
      <c r="AH534" s="0" t="e">
        <f aca="true">MAX(0,AG534*(1+(_xlfn.NORM.INV(RAND(),Inputs!$D$39,Inputs!$C$39)))-'Year Schedule'!$K$35+'Year Schedule'!$L$35)</f>
        <v>#VALUE!</v>
      </c>
      <c r="AI534" s="0" t="e">
        <f aca="true">MAX(0,AH534*(1+(_xlfn.NORM.INV(RAND(),Inputs!$D$39,Inputs!$C$39)))-'Year Schedule'!$K$36+'Year Schedule'!$L$36)</f>
        <v>#VALUE!</v>
      </c>
      <c r="AJ534" s="0" t="e">
        <f aca="true">MAX(0,AI534*(1+(_xlfn.NORM.INV(RAND(),Inputs!$D$39,Inputs!$C$39)))-'Year Schedule'!$K$37+'Year Schedule'!$L$37)</f>
        <v>#VALUE!</v>
      </c>
      <c r="AK534" s="0" t="e">
        <f aca="true">MAX(0,AJ534*(1+(_xlfn.NORM.INV(RAND(),Inputs!$D$39,Inputs!$C$39)))-'Year Schedule'!$K$38+'Year Schedule'!$L$38)</f>
        <v>#VALUE!</v>
      </c>
      <c r="AL534" s="0" t="e">
        <f aca="true">MAX(0,AK534*(1+(_xlfn.NORM.INV(RAND(),Inputs!$D$39,Inputs!$C$39)))-'Year Schedule'!$K$39+'Year Schedule'!$L$39)</f>
        <v>#VALUE!</v>
      </c>
      <c r="AM534" s="0" t="e">
        <f aca="true">MAX(0,AL534*(1+(_xlfn.NORM.INV(RAND(),Inputs!$D$39,Inputs!$C$39)))-'Year Schedule'!$K$40+'Year Schedule'!$L$40)</f>
        <v>#VALUE!</v>
      </c>
      <c r="AN534" s="0" t="e">
        <f aca="true">MAX(0,AM534*(1+(_xlfn.NORM.INV(RAND(),Inputs!$D$39,Inputs!$C$39)))-'Year Schedule'!$K$41+'Year Schedule'!$L$41)</f>
        <v>#VALUE!</v>
      </c>
      <c r="AO534" s="0" t="e">
        <f aca="true">MAX(0,AN534*(1+(_xlfn.NORM.INV(RAND(),Inputs!$D$39,Inputs!$C$39)))-'Year Schedule'!$K$42+'Year Schedule'!$L$42)</f>
        <v>#VALUE!</v>
      </c>
      <c r="AP534" s="0" t="e">
        <f aca="true">MAX(0,AO534*(1+(_xlfn.NORM.INV(RAND(),Inputs!$D$39,Inputs!$C$39)))-'Year Schedule'!$K$43+'Year Schedule'!$L$43)</f>
        <v>#VALUE!</v>
      </c>
      <c r="AQ534" s="0" t="e">
        <f aca="true">MAX(0,AP534*(1+(_xlfn.NORM.INV(RAND(),Inputs!$D$39,Inputs!$C$39)))-'Year Schedule'!$K$44+'Year Schedule'!$L$44)</f>
        <v>#VALUE!</v>
      </c>
      <c r="AR534" s="0" t="e">
        <f aca="true">MAX(0,AQ534*(1+(_xlfn.NORM.INV(RAND(),Inputs!$D$39,Inputs!$C$39)))-'Year Schedule'!$K$45+'Year Schedule'!$L$45)</f>
        <v>#VALUE!</v>
      </c>
      <c r="AS534" s="0" t="e">
        <f aca="true">MAX(0,AR534*(1+(_xlfn.NORM.INV(RAND(),Inputs!$D$39,Inputs!$C$39)))-'Year Schedule'!$K$46+'Year Schedule'!$L$46)</f>
        <v>#VALUE!</v>
      </c>
      <c r="AT534" s="0" t="e">
        <f aca="true">MAX(0,AS534*(1+(_xlfn.NORM.INV(RAND(),Inputs!$D$39,Inputs!$C$39)))-'Year Schedule'!$K$47+'Year Schedule'!$L$47)</f>
        <v>#VALUE!</v>
      </c>
      <c r="AU534" s="0" t="e">
        <f aca="true">MAX(0,AT534*(1+(_xlfn.NORM.INV(RAND(),Inputs!$D$39,Inputs!$C$39)))-'Year Schedule'!$K$48+'Year Schedule'!$L$48)</f>
        <v>#VALUE!</v>
      </c>
      <c r="AV534" s="0" t="e">
        <f aca="true">MAX(0,AU534*(1+(_xlfn.NORM.INV(RAND(),Inputs!$D$39,Inputs!$C$39)))-'Year Schedule'!$K$49+'Year Schedule'!$L$49)</f>
        <v>#VALUE!</v>
      </c>
      <c r="AW534" s="0" t="e">
        <f aca="true">MAX(0,AV534*(1+(_xlfn.NORM.INV(RAND(),Inputs!$D$39,Inputs!$C$39)))-'Year Schedule'!$K$50+'Year Schedule'!$L$50)</f>
        <v>#VALUE!</v>
      </c>
      <c r="AX534" s="0" t="e">
        <f aca="true">MAX(0,AW534*(1+(_xlfn.NORM.INV(RAND(),Inputs!$D$39,Inputs!$C$39)))-'Year Schedule'!$K$51+'Year Schedule'!$L$51)</f>
        <v>#VALUE!</v>
      </c>
      <c r="AY534" s="0" t="e">
        <f aca="true">MAX(0,AX534*(1+(_xlfn.NORM.INV(RAND(),Inputs!$D$39,Inputs!$C$39)))-'Year Schedule'!$K$52+'Year Schedule'!$L$52)</f>
        <v>#VALUE!</v>
      </c>
      <c r="AZ534" s="0" t="e">
        <f aca="true">MAX(0,AY534*(1+(_xlfn.NORM.INV(RAND(),Inputs!$D$39,Inputs!$C$39)))-'Year Schedule'!$K$53+'Year Schedule'!$L$53)</f>
        <v>#VALUE!</v>
      </c>
      <c r="BA534" s="0" t="e">
        <f aca="false">INDEX(C534:AZ534,1,Inputs!$C$6)</f>
        <v>#VALUE!</v>
      </c>
      <c r="BB534" s="0" t="n">
        <f aca="false">IFERROR(EXP(SUMPRODUCT(LN((C534:INDEX(C534:AZ534,1,Inputs!$C$6)+$C$1004:INDEX($C$1004:$AZ$1004,1,Inputs!$C$6))/B534:INDEX(B534:AY534,1,Inputs!$C$6)))/Inputs!$C$6)-1,-1)</f>
        <v>-1</v>
      </c>
    </row>
    <row r="535" customFormat="false" ht="15" hidden="false" customHeight="true" outlineLevel="0" collapsed="false">
      <c r="A535" s="0" t="n">
        <v>533</v>
      </c>
      <c r="B535" s="177" t="n">
        <f aca="false">Inputs!$C$38</f>
        <v>0</v>
      </c>
      <c r="C535" s="0" t="e">
        <f aca="true">MAX(0,B535*(1+(_xlfn.NORM.INV(RAND(),Inputs!$D$39,Inputs!$C$39)))-'Year Schedule'!$K$4+'Year Schedule'!$L$4)</f>
        <v>#VALUE!</v>
      </c>
      <c r="D535" s="0" t="e">
        <f aca="true">MAX(0,C535*(1+(_xlfn.NORM.INV(RAND(),Inputs!$D$39,Inputs!$C$39)))-'Year Schedule'!$K$5+'Year Schedule'!$L$5)</f>
        <v>#VALUE!</v>
      </c>
      <c r="E535" s="0" t="e">
        <f aca="true">MAX(0,D535*(1+(_xlfn.NORM.INV(RAND(),Inputs!$D$39,Inputs!$C$39)))-'Year Schedule'!$K$6+'Year Schedule'!$L$6)</f>
        <v>#VALUE!</v>
      </c>
      <c r="F535" s="0" t="e">
        <f aca="true">MAX(0,E535*(1+(_xlfn.NORM.INV(RAND(),Inputs!$D$39,Inputs!$C$39)))-'Year Schedule'!$K$7+'Year Schedule'!$L$7)</f>
        <v>#VALUE!</v>
      </c>
      <c r="G535" s="0" t="e">
        <f aca="true">MAX(0,F535*(1+(_xlfn.NORM.INV(RAND(),Inputs!$D$39,Inputs!$C$39)))-'Year Schedule'!$K$8+'Year Schedule'!$L$8)</f>
        <v>#VALUE!</v>
      </c>
      <c r="H535" s="0" t="e">
        <f aca="true">MAX(0,G535*(1+(_xlfn.NORM.INV(RAND(),Inputs!$D$39,Inputs!$C$39)))-'Year Schedule'!$K$9+'Year Schedule'!$L$9)</f>
        <v>#VALUE!</v>
      </c>
      <c r="I535" s="0" t="e">
        <f aca="true">MAX(0,H535*(1+(_xlfn.NORM.INV(RAND(),Inputs!$D$39,Inputs!$C$39)))-'Year Schedule'!$K$10+'Year Schedule'!$L$10)</f>
        <v>#VALUE!</v>
      </c>
      <c r="J535" s="0" t="e">
        <f aca="true">MAX(0,I535*(1+(_xlfn.NORM.INV(RAND(),Inputs!$D$39,Inputs!$C$39)))-'Year Schedule'!$K$11+'Year Schedule'!$L$11)</f>
        <v>#VALUE!</v>
      </c>
      <c r="K535" s="0" t="e">
        <f aca="true">MAX(0,J535*(1+(_xlfn.NORM.INV(RAND(),Inputs!$D$39,Inputs!$C$39)))-'Year Schedule'!$K$12+'Year Schedule'!$L$12)</f>
        <v>#VALUE!</v>
      </c>
      <c r="L535" s="0" t="e">
        <f aca="true">MAX(0,K535*(1+(_xlfn.NORM.INV(RAND(),Inputs!$D$39,Inputs!$C$39)))-'Year Schedule'!$K$13+'Year Schedule'!$L$13)</f>
        <v>#VALUE!</v>
      </c>
      <c r="M535" s="0" t="e">
        <f aca="true">MAX(0,L535*(1+(_xlfn.NORM.INV(RAND(),Inputs!$D$39,Inputs!$C$39)))-'Year Schedule'!$K$14+'Year Schedule'!$L$14)</f>
        <v>#VALUE!</v>
      </c>
      <c r="N535" s="0" t="e">
        <f aca="true">MAX(0,M535*(1+(_xlfn.NORM.INV(RAND(),Inputs!$D$39,Inputs!$C$39)))-'Year Schedule'!$K$15+'Year Schedule'!$L$15)</f>
        <v>#VALUE!</v>
      </c>
      <c r="O535" s="0" t="e">
        <f aca="true">MAX(0,N535*(1+(_xlfn.NORM.INV(RAND(),Inputs!$D$39,Inputs!$C$39)))-'Year Schedule'!$K$16+'Year Schedule'!$L$16)</f>
        <v>#VALUE!</v>
      </c>
      <c r="P535" s="0" t="e">
        <f aca="true">MAX(0,O535*(1+(_xlfn.NORM.INV(RAND(),Inputs!$D$39,Inputs!$C$39)))-'Year Schedule'!$K$17+'Year Schedule'!$L$17)</f>
        <v>#VALUE!</v>
      </c>
      <c r="Q535" s="0" t="e">
        <f aca="true">MAX(0,P535*(1+(_xlfn.NORM.INV(RAND(),Inputs!$D$39,Inputs!$C$39)))-'Year Schedule'!$K$18+'Year Schedule'!$L$18)</f>
        <v>#VALUE!</v>
      </c>
      <c r="R535" s="0" t="e">
        <f aca="true">MAX(0,Q535*(1+(_xlfn.NORM.INV(RAND(),Inputs!$D$39,Inputs!$C$39)))-'Year Schedule'!$K$19+'Year Schedule'!$L$19)</f>
        <v>#VALUE!</v>
      </c>
      <c r="S535" s="0" t="e">
        <f aca="true">MAX(0,R535*(1+(_xlfn.NORM.INV(RAND(),Inputs!$D$39,Inputs!$C$39)))-'Year Schedule'!$K$20+'Year Schedule'!$L$20)</f>
        <v>#VALUE!</v>
      </c>
      <c r="T535" s="0" t="e">
        <f aca="true">MAX(0,S535*(1+(_xlfn.NORM.INV(RAND(),Inputs!$D$39,Inputs!$C$39)))-'Year Schedule'!$K$21+'Year Schedule'!$L$21)</f>
        <v>#VALUE!</v>
      </c>
      <c r="U535" s="0" t="e">
        <f aca="true">MAX(0,T535*(1+(_xlfn.NORM.INV(RAND(),Inputs!$D$39,Inputs!$C$39)))-'Year Schedule'!$K$22+'Year Schedule'!$L$22)</f>
        <v>#VALUE!</v>
      </c>
      <c r="V535" s="0" t="e">
        <f aca="true">MAX(0,U535*(1+(_xlfn.NORM.INV(RAND(),Inputs!$D$39,Inputs!$C$39)))-'Year Schedule'!$K$23+'Year Schedule'!$L$23)</f>
        <v>#VALUE!</v>
      </c>
      <c r="W535" s="0" t="e">
        <f aca="true">MAX(0,V535*(1+(_xlfn.NORM.INV(RAND(),Inputs!$D$39,Inputs!$C$39)))-'Year Schedule'!$K$24+'Year Schedule'!$L$24)</f>
        <v>#VALUE!</v>
      </c>
      <c r="X535" s="0" t="e">
        <f aca="true">MAX(0,W535*(1+(_xlfn.NORM.INV(RAND(),Inputs!$D$39,Inputs!$C$39)))-'Year Schedule'!$K$25+'Year Schedule'!$L$25)</f>
        <v>#VALUE!</v>
      </c>
      <c r="Y535" s="0" t="e">
        <f aca="true">MAX(0,X535*(1+(_xlfn.NORM.INV(RAND(),Inputs!$D$39,Inputs!$C$39)))-'Year Schedule'!$K$26+'Year Schedule'!$L$26)</f>
        <v>#VALUE!</v>
      </c>
      <c r="Z535" s="0" t="e">
        <f aca="true">MAX(0,Y535*(1+(_xlfn.NORM.INV(RAND(),Inputs!$D$39,Inputs!$C$39)))-'Year Schedule'!$K$27+'Year Schedule'!$L$27)</f>
        <v>#VALUE!</v>
      </c>
      <c r="AA535" s="0" t="e">
        <f aca="true">MAX(0,Z535*(1+(_xlfn.NORM.INV(RAND(),Inputs!$D$39,Inputs!$C$39)))-'Year Schedule'!$K$28+'Year Schedule'!$L$28)</f>
        <v>#VALUE!</v>
      </c>
      <c r="AB535" s="0" t="e">
        <f aca="true">MAX(0,AA535*(1+(_xlfn.NORM.INV(RAND(),Inputs!$D$39,Inputs!$C$39)))-'Year Schedule'!$K$29+'Year Schedule'!$L$29)</f>
        <v>#VALUE!</v>
      </c>
      <c r="AC535" s="0" t="e">
        <f aca="true">MAX(0,AB535*(1+(_xlfn.NORM.INV(RAND(),Inputs!$D$39,Inputs!$C$39)))-'Year Schedule'!$K$30+'Year Schedule'!$L$30)</f>
        <v>#VALUE!</v>
      </c>
      <c r="AD535" s="0" t="e">
        <f aca="true">MAX(0,AC535*(1+(_xlfn.NORM.INV(RAND(),Inputs!$D$39,Inputs!$C$39)))-'Year Schedule'!$K$31+'Year Schedule'!$L$31)</f>
        <v>#VALUE!</v>
      </c>
      <c r="AE535" s="0" t="e">
        <f aca="true">MAX(0,AD535*(1+(_xlfn.NORM.INV(RAND(),Inputs!$D$39,Inputs!$C$39)))-'Year Schedule'!$K$32+'Year Schedule'!$L$32)</f>
        <v>#VALUE!</v>
      </c>
      <c r="AF535" s="0" t="e">
        <f aca="true">MAX(0,AE535*(1+(_xlfn.NORM.INV(RAND(),Inputs!$D$39,Inputs!$C$39)))-'Year Schedule'!$K$33+'Year Schedule'!$L$33)</f>
        <v>#VALUE!</v>
      </c>
      <c r="AG535" s="0" t="e">
        <f aca="true">MAX(0,AF535*(1+(_xlfn.NORM.INV(RAND(),Inputs!$D$39,Inputs!$C$39)))-'Year Schedule'!$K$34+'Year Schedule'!$L$34)</f>
        <v>#VALUE!</v>
      </c>
      <c r="AH535" s="0" t="e">
        <f aca="true">MAX(0,AG535*(1+(_xlfn.NORM.INV(RAND(),Inputs!$D$39,Inputs!$C$39)))-'Year Schedule'!$K$35+'Year Schedule'!$L$35)</f>
        <v>#VALUE!</v>
      </c>
      <c r="AI535" s="0" t="e">
        <f aca="true">MAX(0,AH535*(1+(_xlfn.NORM.INV(RAND(),Inputs!$D$39,Inputs!$C$39)))-'Year Schedule'!$K$36+'Year Schedule'!$L$36)</f>
        <v>#VALUE!</v>
      </c>
      <c r="AJ535" s="0" t="e">
        <f aca="true">MAX(0,AI535*(1+(_xlfn.NORM.INV(RAND(),Inputs!$D$39,Inputs!$C$39)))-'Year Schedule'!$K$37+'Year Schedule'!$L$37)</f>
        <v>#VALUE!</v>
      </c>
      <c r="AK535" s="0" t="e">
        <f aca="true">MAX(0,AJ535*(1+(_xlfn.NORM.INV(RAND(),Inputs!$D$39,Inputs!$C$39)))-'Year Schedule'!$K$38+'Year Schedule'!$L$38)</f>
        <v>#VALUE!</v>
      </c>
      <c r="AL535" s="0" t="e">
        <f aca="true">MAX(0,AK535*(1+(_xlfn.NORM.INV(RAND(),Inputs!$D$39,Inputs!$C$39)))-'Year Schedule'!$K$39+'Year Schedule'!$L$39)</f>
        <v>#VALUE!</v>
      </c>
      <c r="AM535" s="0" t="e">
        <f aca="true">MAX(0,AL535*(1+(_xlfn.NORM.INV(RAND(),Inputs!$D$39,Inputs!$C$39)))-'Year Schedule'!$K$40+'Year Schedule'!$L$40)</f>
        <v>#VALUE!</v>
      </c>
      <c r="AN535" s="0" t="e">
        <f aca="true">MAX(0,AM535*(1+(_xlfn.NORM.INV(RAND(),Inputs!$D$39,Inputs!$C$39)))-'Year Schedule'!$K$41+'Year Schedule'!$L$41)</f>
        <v>#VALUE!</v>
      </c>
      <c r="AO535" s="0" t="e">
        <f aca="true">MAX(0,AN535*(1+(_xlfn.NORM.INV(RAND(),Inputs!$D$39,Inputs!$C$39)))-'Year Schedule'!$K$42+'Year Schedule'!$L$42)</f>
        <v>#VALUE!</v>
      </c>
      <c r="AP535" s="0" t="e">
        <f aca="true">MAX(0,AO535*(1+(_xlfn.NORM.INV(RAND(),Inputs!$D$39,Inputs!$C$39)))-'Year Schedule'!$K$43+'Year Schedule'!$L$43)</f>
        <v>#VALUE!</v>
      </c>
      <c r="AQ535" s="0" t="e">
        <f aca="true">MAX(0,AP535*(1+(_xlfn.NORM.INV(RAND(),Inputs!$D$39,Inputs!$C$39)))-'Year Schedule'!$K$44+'Year Schedule'!$L$44)</f>
        <v>#VALUE!</v>
      </c>
      <c r="AR535" s="0" t="e">
        <f aca="true">MAX(0,AQ535*(1+(_xlfn.NORM.INV(RAND(),Inputs!$D$39,Inputs!$C$39)))-'Year Schedule'!$K$45+'Year Schedule'!$L$45)</f>
        <v>#VALUE!</v>
      </c>
      <c r="AS535" s="0" t="e">
        <f aca="true">MAX(0,AR535*(1+(_xlfn.NORM.INV(RAND(),Inputs!$D$39,Inputs!$C$39)))-'Year Schedule'!$K$46+'Year Schedule'!$L$46)</f>
        <v>#VALUE!</v>
      </c>
      <c r="AT535" s="0" t="e">
        <f aca="true">MAX(0,AS535*(1+(_xlfn.NORM.INV(RAND(),Inputs!$D$39,Inputs!$C$39)))-'Year Schedule'!$K$47+'Year Schedule'!$L$47)</f>
        <v>#VALUE!</v>
      </c>
      <c r="AU535" s="0" t="e">
        <f aca="true">MAX(0,AT535*(1+(_xlfn.NORM.INV(RAND(),Inputs!$D$39,Inputs!$C$39)))-'Year Schedule'!$K$48+'Year Schedule'!$L$48)</f>
        <v>#VALUE!</v>
      </c>
      <c r="AV535" s="0" t="e">
        <f aca="true">MAX(0,AU535*(1+(_xlfn.NORM.INV(RAND(),Inputs!$D$39,Inputs!$C$39)))-'Year Schedule'!$K$49+'Year Schedule'!$L$49)</f>
        <v>#VALUE!</v>
      </c>
      <c r="AW535" s="0" t="e">
        <f aca="true">MAX(0,AV535*(1+(_xlfn.NORM.INV(RAND(),Inputs!$D$39,Inputs!$C$39)))-'Year Schedule'!$K$50+'Year Schedule'!$L$50)</f>
        <v>#VALUE!</v>
      </c>
      <c r="AX535" s="0" t="e">
        <f aca="true">MAX(0,AW535*(1+(_xlfn.NORM.INV(RAND(),Inputs!$D$39,Inputs!$C$39)))-'Year Schedule'!$K$51+'Year Schedule'!$L$51)</f>
        <v>#VALUE!</v>
      </c>
      <c r="AY535" s="0" t="e">
        <f aca="true">MAX(0,AX535*(1+(_xlfn.NORM.INV(RAND(),Inputs!$D$39,Inputs!$C$39)))-'Year Schedule'!$K$52+'Year Schedule'!$L$52)</f>
        <v>#VALUE!</v>
      </c>
      <c r="AZ535" s="0" t="e">
        <f aca="true">MAX(0,AY535*(1+(_xlfn.NORM.INV(RAND(),Inputs!$D$39,Inputs!$C$39)))-'Year Schedule'!$K$53+'Year Schedule'!$L$53)</f>
        <v>#VALUE!</v>
      </c>
      <c r="BA535" s="0" t="e">
        <f aca="false">INDEX(C535:AZ535,1,Inputs!$C$6)</f>
        <v>#VALUE!</v>
      </c>
      <c r="BB535" s="0" t="n">
        <f aca="false">IFERROR(EXP(SUMPRODUCT(LN((C535:INDEX(C535:AZ535,1,Inputs!$C$6)+$C$1004:INDEX($C$1004:$AZ$1004,1,Inputs!$C$6))/B535:INDEX(B535:AY535,1,Inputs!$C$6)))/Inputs!$C$6)-1,-1)</f>
        <v>-1</v>
      </c>
    </row>
    <row r="536" customFormat="false" ht="15" hidden="false" customHeight="true" outlineLevel="0" collapsed="false">
      <c r="A536" s="0" t="n">
        <v>534</v>
      </c>
      <c r="B536" s="177" t="n">
        <f aca="false">Inputs!$C$38</f>
        <v>0</v>
      </c>
      <c r="C536" s="0" t="e">
        <f aca="true">MAX(0,B536*(1+(_xlfn.NORM.INV(RAND(),Inputs!$D$39,Inputs!$C$39)))-'Year Schedule'!$K$4+'Year Schedule'!$L$4)</f>
        <v>#VALUE!</v>
      </c>
      <c r="D536" s="0" t="e">
        <f aca="true">MAX(0,C536*(1+(_xlfn.NORM.INV(RAND(),Inputs!$D$39,Inputs!$C$39)))-'Year Schedule'!$K$5+'Year Schedule'!$L$5)</f>
        <v>#VALUE!</v>
      </c>
      <c r="E536" s="0" t="e">
        <f aca="true">MAX(0,D536*(1+(_xlfn.NORM.INV(RAND(),Inputs!$D$39,Inputs!$C$39)))-'Year Schedule'!$K$6+'Year Schedule'!$L$6)</f>
        <v>#VALUE!</v>
      </c>
      <c r="F536" s="0" t="e">
        <f aca="true">MAX(0,E536*(1+(_xlfn.NORM.INV(RAND(),Inputs!$D$39,Inputs!$C$39)))-'Year Schedule'!$K$7+'Year Schedule'!$L$7)</f>
        <v>#VALUE!</v>
      </c>
      <c r="G536" s="0" t="e">
        <f aca="true">MAX(0,F536*(1+(_xlfn.NORM.INV(RAND(),Inputs!$D$39,Inputs!$C$39)))-'Year Schedule'!$K$8+'Year Schedule'!$L$8)</f>
        <v>#VALUE!</v>
      </c>
      <c r="H536" s="0" t="e">
        <f aca="true">MAX(0,G536*(1+(_xlfn.NORM.INV(RAND(),Inputs!$D$39,Inputs!$C$39)))-'Year Schedule'!$K$9+'Year Schedule'!$L$9)</f>
        <v>#VALUE!</v>
      </c>
      <c r="I536" s="0" t="e">
        <f aca="true">MAX(0,H536*(1+(_xlfn.NORM.INV(RAND(),Inputs!$D$39,Inputs!$C$39)))-'Year Schedule'!$K$10+'Year Schedule'!$L$10)</f>
        <v>#VALUE!</v>
      </c>
      <c r="J536" s="0" t="e">
        <f aca="true">MAX(0,I536*(1+(_xlfn.NORM.INV(RAND(),Inputs!$D$39,Inputs!$C$39)))-'Year Schedule'!$K$11+'Year Schedule'!$L$11)</f>
        <v>#VALUE!</v>
      </c>
      <c r="K536" s="0" t="e">
        <f aca="true">MAX(0,J536*(1+(_xlfn.NORM.INV(RAND(),Inputs!$D$39,Inputs!$C$39)))-'Year Schedule'!$K$12+'Year Schedule'!$L$12)</f>
        <v>#VALUE!</v>
      </c>
      <c r="L536" s="0" t="e">
        <f aca="true">MAX(0,K536*(1+(_xlfn.NORM.INV(RAND(),Inputs!$D$39,Inputs!$C$39)))-'Year Schedule'!$K$13+'Year Schedule'!$L$13)</f>
        <v>#VALUE!</v>
      </c>
      <c r="M536" s="0" t="e">
        <f aca="true">MAX(0,L536*(1+(_xlfn.NORM.INV(RAND(),Inputs!$D$39,Inputs!$C$39)))-'Year Schedule'!$K$14+'Year Schedule'!$L$14)</f>
        <v>#VALUE!</v>
      </c>
      <c r="N536" s="0" t="e">
        <f aca="true">MAX(0,M536*(1+(_xlfn.NORM.INV(RAND(),Inputs!$D$39,Inputs!$C$39)))-'Year Schedule'!$K$15+'Year Schedule'!$L$15)</f>
        <v>#VALUE!</v>
      </c>
      <c r="O536" s="0" t="e">
        <f aca="true">MAX(0,N536*(1+(_xlfn.NORM.INV(RAND(),Inputs!$D$39,Inputs!$C$39)))-'Year Schedule'!$K$16+'Year Schedule'!$L$16)</f>
        <v>#VALUE!</v>
      </c>
      <c r="P536" s="0" t="e">
        <f aca="true">MAX(0,O536*(1+(_xlfn.NORM.INV(RAND(),Inputs!$D$39,Inputs!$C$39)))-'Year Schedule'!$K$17+'Year Schedule'!$L$17)</f>
        <v>#VALUE!</v>
      </c>
      <c r="Q536" s="0" t="e">
        <f aca="true">MAX(0,P536*(1+(_xlfn.NORM.INV(RAND(),Inputs!$D$39,Inputs!$C$39)))-'Year Schedule'!$K$18+'Year Schedule'!$L$18)</f>
        <v>#VALUE!</v>
      </c>
      <c r="R536" s="0" t="e">
        <f aca="true">MAX(0,Q536*(1+(_xlfn.NORM.INV(RAND(),Inputs!$D$39,Inputs!$C$39)))-'Year Schedule'!$K$19+'Year Schedule'!$L$19)</f>
        <v>#VALUE!</v>
      </c>
      <c r="S536" s="0" t="e">
        <f aca="true">MAX(0,R536*(1+(_xlfn.NORM.INV(RAND(),Inputs!$D$39,Inputs!$C$39)))-'Year Schedule'!$K$20+'Year Schedule'!$L$20)</f>
        <v>#VALUE!</v>
      </c>
      <c r="T536" s="0" t="e">
        <f aca="true">MAX(0,S536*(1+(_xlfn.NORM.INV(RAND(),Inputs!$D$39,Inputs!$C$39)))-'Year Schedule'!$K$21+'Year Schedule'!$L$21)</f>
        <v>#VALUE!</v>
      </c>
      <c r="U536" s="0" t="e">
        <f aca="true">MAX(0,T536*(1+(_xlfn.NORM.INV(RAND(),Inputs!$D$39,Inputs!$C$39)))-'Year Schedule'!$K$22+'Year Schedule'!$L$22)</f>
        <v>#VALUE!</v>
      </c>
      <c r="V536" s="0" t="e">
        <f aca="true">MAX(0,U536*(1+(_xlfn.NORM.INV(RAND(),Inputs!$D$39,Inputs!$C$39)))-'Year Schedule'!$K$23+'Year Schedule'!$L$23)</f>
        <v>#VALUE!</v>
      </c>
      <c r="W536" s="0" t="e">
        <f aca="true">MAX(0,V536*(1+(_xlfn.NORM.INV(RAND(),Inputs!$D$39,Inputs!$C$39)))-'Year Schedule'!$K$24+'Year Schedule'!$L$24)</f>
        <v>#VALUE!</v>
      </c>
      <c r="X536" s="0" t="e">
        <f aca="true">MAX(0,W536*(1+(_xlfn.NORM.INV(RAND(),Inputs!$D$39,Inputs!$C$39)))-'Year Schedule'!$K$25+'Year Schedule'!$L$25)</f>
        <v>#VALUE!</v>
      </c>
      <c r="Y536" s="0" t="e">
        <f aca="true">MAX(0,X536*(1+(_xlfn.NORM.INV(RAND(),Inputs!$D$39,Inputs!$C$39)))-'Year Schedule'!$K$26+'Year Schedule'!$L$26)</f>
        <v>#VALUE!</v>
      </c>
      <c r="Z536" s="0" t="e">
        <f aca="true">MAX(0,Y536*(1+(_xlfn.NORM.INV(RAND(),Inputs!$D$39,Inputs!$C$39)))-'Year Schedule'!$K$27+'Year Schedule'!$L$27)</f>
        <v>#VALUE!</v>
      </c>
      <c r="AA536" s="0" t="e">
        <f aca="true">MAX(0,Z536*(1+(_xlfn.NORM.INV(RAND(),Inputs!$D$39,Inputs!$C$39)))-'Year Schedule'!$K$28+'Year Schedule'!$L$28)</f>
        <v>#VALUE!</v>
      </c>
      <c r="AB536" s="0" t="e">
        <f aca="true">MAX(0,AA536*(1+(_xlfn.NORM.INV(RAND(),Inputs!$D$39,Inputs!$C$39)))-'Year Schedule'!$K$29+'Year Schedule'!$L$29)</f>
        <v>#VALUE!</v>
      </c>
      <c r="AC536" s="0" t="e">
        <f aca="true">MAX(0,AB536*(1+(_xlfn.NORM.INV(RAND(),Inputs!$D$39,Inputs!$C$39)))-'Year Schedule'!$K$30+'Year Schedule'!$L$30)</f>
        <v>#VALUE!</v>
      </c>
      <c r="AD536" s="0" t="e">
        <f aca="true">MAX(0,AC536*(1+(_xlfn.NORM.INV(RAND(),Inputs!$D$39,Inputs!$C$39)))-'Year Schedule'!$K$31+'Year Schedule'!$L$31)</f>
        <v>#VALUE!</v>
      </c>
      <c r="AE536" s="0" t="e">
        <f aca="true">MAX(0,AD536*(1+(_xlfn.NORM.INV(RAND(),Inputs!$D$39,Inputs!$C$39)))-'Year Schedule'!$K$32+'Year Schedule'!$L$32)</f>
        <v>#VALUE!</v>
      </c>
      <c r="AF536" s="0" t="e">
        <f aca="true">MAX(0,AE536*(1+(_xlfn.NORM.INV(RAND(),Inputs!$D$39,Inputs!$C$39)))-'Year Schedule'!$K$33+'Year Schedule'!$L$33)</f>
        <v>#VALUE!</v>
      </c>
      <c r="AG536" s="0" t="e">
        <f aca="true">MAX(0,AF536*(1+(_xlfn.NORM.INV(RAND(),Inputs!$D$39,Inputs!$C$39)))-'Year Schedule'!$K$34+'Year Schedule'!$L$34)</f>
        <v>#VALUE!</v>
      </c>
      <c r="AH536" s="0" t="e">
        <f aca="true">MAX(0,AG536*(1+(_xlfn.NORM.INV(RAND(),Inputs!$D$39,Inputs!$C$39)))-'Year Schedule'!$K$35+'Year Schedule'!$L$35)</f>
        <v>#VALUE!</v>
      </c>
      <c r="AI536" s="0" t="e">
        <f aca="true">MAX(0,AH536*(1+(_xlfn.NORM.INV(RAND(),Inputs!$D$39,Inputs!$C$39)))-'Year Schedule'!$K$36+'Year Schedule'!$L$36)</f>
        <v>#VALUE!</v>
      </c>
      <c r="AJ536" s="0" t="e">
        <f aca="true">MAX(0,AI536*(1+(_xlfn.NORM.INV(RAND(),Inputs!$D$39,Inputs!$C$39)))-'Year Schedule'!$K$37+'Year Schedule'!$L$37)</f>
        <v>#VALUE!</v>
      </c>
      <c r="AK536" s="0" t="e">
        <f aca="true">MAX(0,AJ536*(1+(_xlfn.NORM.INV(RAND(),Inputs!$D$39,Inputs!$C$39)))-'Year Schedule'!$K$38+'Year Schedule'!$L$38)</f>
        <v>#VALUE!</v>
      </c>
      <c r="AL536" s="0" t="e">
        <f aca="true">MAX(0,AK536*(1+(_xlfn.NORM.INV(RAND(),Inputs!$D$39,Inputs!$C$39)))-'Year Schedule'!$K$39+'Year Schedule'!$L$39)</f>
        <v>#VALUE!</v>
      </c>
      <c r="AM536" s="0" t="e">
        <f aca="true">MAX(0,AL536*(1+(_xlfn.NORM.INV(RAND(),Inputs!$D$39,Inputs!$C$39)))-'Year Schedule'!$K$40+'Year Schedule'!$L$40)</f>
        <v>#VALUE!</v>
      </c>
      <c r="AN536" s="0" t="e">
        <f aca="true">MAX(0,AM536*(1+(_xlfn.NORM.INV(RAND(),Inputs!$D$39,Inputs!$C$39)))-'Year Schedule'!$K$41+'Year Schedule'!$L$41)</f>
        <v>#VALUE!</v>
      </c>
      <c r="AO536" s="0" t="e">
        <f aca="true">MAX(0,AN536*(1+(_xlfn.NORM.INV(RAND(),Inputs!$D$39,Inputs!$C$39)))-'Year Schedule'!$K$42+'Year Schedule'!$L$42)</f>
        <v>#VALUE!</v>
      </c>
      <c r="AP536" s="0" t="e">
        <f aca="true">MAX(0,AO536*(1+(_xlfn.NORM.INV(RAND(),Inputs!$D$39,Inputs!$C$39)))-'Year Schedule'!$K$43+'Year Schedule'!$L$43)</f>
        <v>#VALUE!</v>
      </c>
      <c r="AQ536" s="0" t="e">
        <f aca="true">MAX(0,AP536*(1+(_xlfn.NORM.INV(RAND(),Inputs!$D$39,Inputs!$C$39)))-'Year Schedule'!$K$44+'Year Schedule'!$L$44)</f>
        <v>#VALUE!</v>
      </c>
      <c r="AR536" s="0" t="e">
        <f aca="true">MAX(0,AQ536*(1+(_xlfn.NORM.INV(RAND(),Inputs!$D$39,Inputs!$C$39)))-'Year Schedule'!$K$45+'Year Schedule'!$L$45)</f>
        <v>#VALUE!</v>
      </c>
      <c r="AS536" s="0" t="e">
        <f aca="true">MAX(0,AR536*(1+(_xlfn.NORM.INV(RAND(),Inputs!$D$39,Inputs!$C$39)))-'Year Schedule'!$K$46+'Year Schedule'!$L$46)</f>
        <v>#VALUE!</v>
      </c>
      <c r="AT536" s="0" t="e">
        <f aca="true">MAX(0,AS536*(1+(_xlfn.NORM.INV(RAND(),Inputs!$D$39,Inputs!$C$39)))-'Year Schedule'!$K$47+'Year Schedule'!$L$47)</f>
        <v>#VALUE!</v>
      </c>
      <c r="AU536" s="0" t="e">
        <f aca="true">MAX(0,AT536*(1+(_xlfn.NORM.INV(RAND(),Inputs!$D$39,Inputs!$C$39)))-'Year Schedule'!$K$48+'Year Schedule'!$L$48)</f>
        <v>#VALUE!</v>
      </c>
      <c r="AV536" s="0" t="e">
        <f aca="true">MAX(0,AU536*(1+(_xlfn.NORM.INV(RAND(),Inputs!$D$39,Inputs!$C$39)))-'Year Schedule'!$K$49+'Year Schedule'!$L$49)</f>
        <v>#VALUE!</v>
      </c>
      <c r="AW536" s="0" t="e">
        <f aca="true">MAX(0,AV536*(1+(_xlfn.NORM.INV(RAND(),Inputs!$D$39,Inputs!$C$39)))-'Year Schedule'!$K$50+'Year Schedule'!$L$50)</f>
        <v>#VALUE!</v>
      </c>
      <c r="AX536" s="0" t="e">
        <f aca="true">MAX(0,AW536*(1+(_xlfn.NORM.INV(RAND(),Inputs!$D$39,Inputs!$C$39)))-'Year Schedule'!$K$51+'Year Schedule'!$L$51)</f>
        <v>#VALUE!</v>
      </c>
      <c r="AY536" s="0" t="e">
        <f aca="true">MAX(0,AX536*(1+(_xlfn.NORM.INV(RAND(),Inputs!$D$39,Inputs!$C$39)))-'Year Schedule'!$K$52+'Year Schedule'!$L$52)</f>
        <v>#VALUE!</v>
      </c>
      <c r="AZ536" s="0" t="e">
        <f aca="true">MAX(0,AY536*(1+(_xlfn.NORM.INV(RAND(),Inputs!$D$39,Inputs!$C$39)))-'Year Schedule'!$K$53+'Year Schedule'!$L$53)</f>
        <v>#VALUE!</v>
      </c>
      <c r="BA536" s="0" t="e">
        <f aca="false">INDEX(C536:AZ536,1,Inputs!$C$6)</f>
        <v>#VALUE!</v>
      </c>
      <c r="BB536" s="0" t="n">
        <f aca="false">IFERROR(EXP(SUMPRODUCT(LN((C536:INDEX(C536:AZ536,1,Inputs!$C$6)+$C$1004:INDEX($C$1004:$AZ$1004,1,Inputs!$C$6))/B536:INDEX(B536:AY536,1,Inputs!$C$6)))/Inputs!$C$6)-1,-1)</f>
        <v>-1</v>
      </c>
    </row>
    <row r="537" customFormat="false" ht="15" hidden="false" customHeight="true" outlineLevel="0" collapsed="false">
      <c r="A537" s="0" t="n">
        <v>535</v>
      </c>
      <c r="B537" s="177" t="n">
        <f aca="false">Inputs!$C$38</f>
        <v>0</v>
      </c>
      <c r="C537" s="0" t="e">
        <f aca="true">MAX(0,B537*(1+(_xlfn.NORM.INV(RAND(),Inputs!$D$39,Inputs!$C$39)))-'Year Schedule'!$K$4+'Year Schedule'!$L$4)</f>
        <v>#VALUE!</v>
      </c>
      <c r="D537" s="0" t="e">
        <f aca="true">MAX(0,C537*(1+(_xlfn.NORM.INV(RAND(),Inputs!$D$39,Inputs!$C$39)))-'Year Schedule'!$K$5+'Year Schedule'!$L$5)</f>
        <v>#VALUE!</v>
      </c>
      <c r="E537" s="0" t="e">
        <f aca="true">MAX(0,D537*(1+(_xlfn.NORM.INV(RAND(),Inputs!$D$39,Inputs!$C$39)))-'Year Schedule'!$K$6+'Year Schedule'!$L$6)</f>
        <v>#VALUE!</v>
      </c>
      <c r="F537" s="0" t="e">
        <f aca="true">MAX(0,E537*(1+(_xlfn.NORM.INV(RAND(),Inputs!$D$39,Inputs!$C$39)))-'Year Schedule'!$K$7+'Year Schedule'!$L$7)</f>
        <v>#VALUE!</v>
      </c>
      <c r="G537" s="0" t="e">
        <f aca="true">MAX(0,F537*(1+(_xlfn.NORM.INV(RAND(),Inputs!$D$39,Inputs!$C$39)))-'Year Schedule'!$K$8+'Year Schedule'!$L$8)</f>
        <v>#VALUE!</v>
      </c>
      <c r="H537" s="0" t="e">
        <f aca="true">MAX(0,G537*(1+(_xlfn.NORM.INV(RAND(),Inputs!$D$39,Inputs!$C$39)))-'Year Schedule'!$K$9+'Year Schedule'!$L$9)</f>
        <v>#VALUE!</v>
      </c>
      <c r="I537" s="0" t="e">
        <f aca="true">MAX(0,H537*(1+(_xlfn.NORM.INV(RAND(),Inputs!$D$39,Inputs!$C$39)))-'Year Schedule'!$K$10+'Year Schedule'!$L$10)</f>
        <v>#VALUE!</v>
      </c>
      <c r="J537" s="0" t="e">
        <f aca="true">MAX(0,I537*(1+(_xlfn.NORM.INV(RAND(),Inputs!$D$39,Inputs!$C$39)))-'Year Schedule'!$K$11+'Year Schedule'!$L$11)</f>
        <v>#VALUE!</v>
      </c>
      <c r="K537" s="0" t="e">
        <f aca="true">MAX(0,J537*(1+(_xlfn.NORM.INV(RAND(),Inputs!$D$39,Inputs!$C$39)))-'Year Schedule'!$K$12+'Year Schedule'!$L$12)</f>
        <v>#VALUE!</v>
      </c>
      <c r="L537" s="0" t="e">
        <f aca="true">MAX(0,K537*(1+(_xlfn.NORM.INV(RAND(),Inputs!$D$39,Inputs!$C$39)))-'Year Schedule'!$K$13+'Year Schedule'!$L$13)</f>
        <v>#VALUE!</v>
      </c>
      <c r="M537" s="0" t="e">
        <f aca="true">MAX(0,L537*(1+(_xlfn.NORM.INV(RAND(),Inputs!$D$39,Inputs!$C$39)))-'Year Schedule'!$K$14+'Year Schedule'!$L$14)</f>
        <v>#VALUE!</v>
      </c>
      <c r="N537" s="0" t="e">
        <f aca="true">MAX(0,M537*(1+(_xlfn.NORM.INV(RAND(),Inputs!$D$39,Inputs!$C$39)))-'Year Schedule'!$K$15+'Year Schedule'!$L$15)</f>
        <v>#VALUE!</v>
      </c>
      <c r="O537" s="0" t="e">
        <f aca="true">MAX(0,N537*(1+(_xlfn.NORM.INV(RAND(),Inputs!$D$39,Inputs!$C$39)))-'Year Schedule'!$K$16+'Year Schedule'!$L$16)</f>
        <v>#VALUE!</v>
      </c>
      <c r="P537" s="0" t="e">
        <f aca="true">MAX(0,O537*(1+(_xlfn.NORM.INV(RAND(),Inputs!$D$39,Inputs!$C$39)))-'Year Schedule'!$K$17+'Year Schedule'!$L$17)</f>
        <v>#VALUE!</v>
      </c>
      <c r="Q537" s="0" t="e">
        <f aca="true">MAX(0,P537*(1+(_xlfn.NORM.INV(RAND(),Inputs!$D$39,Inputs!$C$39)))-'Year Schedule'!$K$18+'Year Schedule'!$L$18)</f>
        <v>#VALUE!</v>
      </c>
      <c r="R537" s="0" t="e">
        <f aca="true">MAX(0,Q537*(1+(_xlfn.NORM.INV(RAND(),Inputs!$D$39,Inputs!$C$39)))-'Year Schedule'!$K$19+'Year Schedule'!$L$19)</f>
        <v>#VALUE!</v>
      </c>
      <c r="S537" s="0" t="e">
        <f aca="true">MAX(0,R537*(1+(_xlfn.NORM.INV(RAND(),Inputs!$D$39,Inputs!$C$39)))-'Year Schedule'!$K$20+'Year Schedule'!$L$20)</f>
        <v>#VALUE!</v>
      </c>
      <c r="T537" s="0" t="e">
        <f aca="true">MAX(0,S537*(1+(_xlfn.NORM.INV(RAND(),Inputs!$D$39,Inputs!$C$39)))-'Year Schedule'!$K$21+'Year Schedule'!$L$21)</f>
        <v>#VALUE!</v>
      </c>
      <c r="U537" s="0" t="e">
        <f aca="true">MAX(0,T537*(1+(_xlfn.NORM.INV(RAND(),Inputs!$D$39,Inputs!$C$39)))-'Year Schedule'!$K$22+'Year Schedule'!$L$22)</f>
        <v>#VALUE!</v>
      </c>
      <c r="V537" s="0" t="e">
        <f aca="true">MAX(0,U537*(1+(_xlfn.NORM.INV(RAND(),Inputs!$D$39,Inputs!$C$39)))-'Year Schedule'!$K$23+'Year Schedule'!$L$23)</f>
        <v>#VALUE!</v>
      </c>
      <c r="W537" s="0" t="e">
        <f aca="true">MAX(0,V537*(1+(_xlfn.NORM.INV(RAND(),Inputs!$D$39,Inputs!$C$39)))-'Year Schedule'!$K$24+'Year Schedule'!$L$24)</f>
        <v>#VALUE!</v>
      </c>
      <c r="X537" s="0" t="e">
        <f aca="true">MAX(0,W537*(1+(_xlfn.NORM.INV(RAND(),Inputs!$D$39,Inputs!$C$39)))-'Year Schedule'!$K$25+'Year Schedule'!$L$25)</f>
        <v>#VALUE!</v>
      </c>
      <c r="Y537" s="0" t="e">
        <f aca="true">MAX(0,X537*(1+(_xlfn.NORM.INV(RAND(),Inputs!$D$39,Inputs!$C$39)))-'Year Schedule'!$K$26+'Year Schedule'!$L$26)</f>
        <v>#VALUE!</v>
      </c>
      <c r="Z537" s="0" t="e">
        <f aca="true">MAX(0,Y537*(1+(_xlfn.NORM.INV(RAND(),Inputs!$D$39,Inputs!$C$39)))-'Year Schedule'!$K$27+'Year Schedule'!$L$27)</f>
        <v>#VALUE!</v>
      </c>
      <c r="AA537" s="0" t="e">
        <f aca="true">MAX(0,Z537*(1+(_xlfn.NORM.INV(RAND(),Inputs!$D$39,Inputs!$C$39)))-'Year Schedule'!$K$28+'Year Schedule'!$L$28)</f>
        <v>#VALUE!</v>
      </c>
      <c r="AB537" s="0" t="e">
        <f aca="true">MAX(0,AA537*(1+(_xlfn.NORM.INV(RAND(),Inputs!$D$39,Inputs!$C$39)))-'Year Schedule'!$K$29+'Year Schedule'!$L$29)</f>
        <v>#VALUE!</v>
      </c>
      <c r="AC537" s="0" t="e">
        <f aca="true">MAX(0,AB537*(1+(_xlfn.NORM.INV(RAND(),Inputs!$D$39,Inputs!$C$39)))-'Year Schedule'!$K$30+'Year Schedule'!$L$30)</f>
        <v>#VALUE!</v>
      </c>
      <c r="AD537" s="0" t="e">
        <f aca="true">MAX(0,AC537*(1+(_xlfn.NORM.INV(RAND(),Inputs!$D$39,Inputs!$C$39)))-'Year Schedule'!$K$31+'Year Schedule'!$L$31)</f>
        <v>#VALUE!</v>
      </c>
      <c r="AE537" s="0" t="e">
        <f aca="true">MAX(0,AD537*(1+(_xlfn.NORM.INV(RAND(),Inputs!$D$39,Inputs!$C$39)))-'Year Schedule'!$K$32+'Year Schedule'!$L$32)</f>
        <v>#VALUE!</v>
      </c>
      <c r="AF537" s="0" t="e">
        <f aca="true">MAX(0,AE537*(1+(_xlfn.NORM.INV(RAND(),Inputs!$D$39,Inputs!$C$39)))-'Year Schedule'!$K$33+'Year Schedule'!$L$33)</f>
        <v>#VALUE!</v>
      </c>
      <c r="AG537" s="0" t="e">
        <f aca="true">MAX(0,AF537*(1+(_xlfn.NORM.INV(RAND(),Inputs!$D$39,Inputs!$C$39)))-'Year Schedule'!$K$34+'Year Schedule'!$L$34)</f>
        <v>#VALUE!</v>
      </c>
      <c r="AH537" s="0" t="e">
        <f aca="true">MAX(0,AG537*(1+(_xlfn.NORM.INV(RAND(),Inputs!$D$39,Inputs!$C$39)))-'Year Schedule'!$K$35+'Year Schedule'!$L$35)</f>
        <v>#VALUE!</v>
      </c>
      <c r="AI537" s="0" t="e">
        <f aca="true">MAX(0,AH537*(1+(_xlfn.NORM.INV(RAND(),Inputs!$D$39,Inputs!$C$39)))-'Year Schedule'!$K$36+'Year Schedule'!$L$36)</f>
        <v>#VALUE!</v>
      </c>
      <c r="AJ537" s="0" t="e">
        <f aca="true">MAX(0,AI537*(1+(_xlfn.NORM.INV(RAND(),Inputs!$D$39,Inputs!$C$39)))-'Year Schedule'!$K$37+'Year Schedule'!$L$37)</f>
        <v>#VALUE!</v>
      </c>
      <c r="AK537" s="0" t="e">
        <f aca="true">MAX(0,AJ537*(1+(_xlfn.NORM.INV(RAND(),Inputs!$D$39,Inputs!$C$39)))-'Year Schedule'!$K$38+'Year Schedule'!$L$38)</f>
        <v>#VALUE!</v>
      </c>
      <c r="AL537" s="0" t="e">
        <f aca="true">MAX(0,AK537*(1+(_xlfn.NORM.INV(RAND(),Inputs!$D$39,Inputs!$C$39)))-'Year Schedule'!$K$39+'Year Schedule'!$L$39)</f>
        <v>#VALUE!</v>
      </c>
      <c r="AM537" s="0" t="e">
        <f aca="true">MAX(0,AL537*(1+(_xlfn.NORM.INV(RAND(),Inputs!$D$39,Inputs!$C$39)))-'Year Schedule'!$K$40+'Year Schedule'!$L$40)</f>
        <v>#VALUE!</v>
      </c>
      <c r="AN537" s="0" t="e">
        <f aca="true">MAX(0,AM537*(1+(_xlfn.NORM.INV(RAND(),Inputs!$D$39,Inputs!$C$39)))-'Year Schedule'!$K$41+'Year Schedule'!$L$41)</f>
        <v>#VALUE!</v>
      </c>
      <c r="AO537" s="0" t="e">
        <f aca="true">MAX(0,AN537*(1+(_xlfn.NORM.INV(RAND(),Inputs!$D$39,Inputs!$C$39)))-'Year Schedule'!$K$42+'Year Schedule'!$L$42)</f>
        <v>#VALUE!</v>
      </c>
      <c r="AP537" s="0" t="e">
        <f aca="true">MAX(0,AO537*(1+(_xlfn.NORM.INV(RAND(),Inputs!$D$39,Inputs!$C$39)))-'Year Schedule'!$K$43+'Year Schedule'!$L$43)</f>
        <v>#VALUE!</v>
      </c>
      <c r="AQ537" s="0" t="e">
        <f aca="true">MAX(0,AP537*(1+(_xlfn.NORM.INV(RAND(),Inputs!$D$39,Inputs!$C$39)))-'Year Schedule'!$K$44+'Year Schedule'!$L$44)</f>
        <v>#VALUE!</v>
      </c>
      <c r="AR537" s="0" t="e">
        <f aca="true">MAX(0,AQ537*(1+(_xlfn.NORM.INV(RAND(),Inputs!$D$39,Inputs!$C$39)))-'Year Schedule'!$K$45+'Year Schedule'!$L$45)</f>
        <v>#VALUE!</v>
      </c>
      <c r="AS537" s="0" t="e">
        <f aca="true">MAX(0,AR537*(1+(_xlfn.NORM.INV(RAND(),Inputs!$D$39,Inputs!$C$39)))-'Year Schedule'!$K$46+'Year Schedule'!$L$46)</f>
        <v>#VALUE!</v>
      </c>
      <c r="AT537" s="0" t="e">
        <f aca="true">MAX(0,AS537*(1+(_xlfn.NORM.INV(RAND(),Inputs!$D$39,Inputs!$C$39)))-'Year Schedule'!$K$47+'Year Schedule'!$L$47)</f>
        <v>#VALUE!</v>
      </c>
      <c r="AU537" s="0" t="e">
        <f aca="true">MAX(0,AT537*(1+(_xlfn.NORM.INV(RAND(),Inputs!$D$39,Inputs!$C$39)))-'Year Schedule'!$K$48+'Year Schedule'!$L$48)</f>
        <v>#VALUE!</v>
      </c>
      <c r="AV537" s="0" t="e">
        <f aca="true">MAX(0,AU537*(1+(_xlfn.NORM.INV(RAND(),Inputs!$D$39,Inputs!$C$39)))-'Year Schedule'!$K$49+'Year Schedule'!$L$49)</f>
        <v>#VALUE!</v>
      </c>
      <c r="AW537" s="0" t="e">
        <f aca="true">MAX(0,AV537*(1+(_xlfn.NORM.INV(RAND(),Inputs!$D$39,Inputs!$C$39)))-'Year Schedule'!$K$50+'Year Schedule'!$L$50)</f>
        <v>#VALUE!</v>
      </c>
      <c r="AX537" s="0" t="e">
        <f aca="true">MAX(0,AW537*(1+(_xlfn.NORM.INV(RAND(),Inputs!$D$39,Inputs!$C$39)))-'Year Schedule'!$K$51+'Year Schedule'!$L$51)</f>
        <v>#VALUE!</v>
      </c>
      <c r="AY537" s="0" t="e">
        <f aca="true">MAX(0,AX537*(1+(_xlfn.NORM.INV(RAND(),Inputs!$D$39,Inputs!$C$39)))-'Year Schedule'!$K$52+'Year Schedule'!$L$52)</f>
        <v>#VALUE!</v>
      </c>
      <c r="AZ537" s="0" t="e">
        <f aca="true">MAX(0,AY537*(1+(_xlfn.NORM.INV(RAND(),Inputs!$D$39,Inputs!$C$39)))-'Year Schedule'!$K$53+'Year Schedule'!$L$53)</f>
        <v>#VALUE!</v>
      </c>
      <c r="BA537" s="0" t="e">
        <f aca="false">INDEX(C537:AZ537,1,Inputs!$C$6)</f>
        <v>#VALUE!</v>
      </c>
      <c r="BB537" s="0" t="n">
        <f aca="false">IFERROR(EXP(SUMPRODUCT(LN((C537:INDEX(C537:AZ537,1,Inputs!$C$6)+$C$1004:INDEX($C$1004:$AZ$1004,1,Inputs!$C$6))/B537:INDEX(B537:AY537,1,Inputs!$C$6)))/Inputs!$C$6)-1,-1)</f>
        <v>-1</v>
      </c>
    </row>
    <row r="538" customFormat="false" ht="15" hidden="false" customHeight="true" outlineLevel="0" collapsed="false">
      <c r="A538" s="0" t="n">
        <v>536</v>
      </c>
      <c r="B538" s="177" t="n">
        <f aca="false">Inputs!$C$38</f>
        <v>0</v>
      </c>
      <c r="C538" s="0" t="e">
        <f aca="true">MAX(0,B538*(1+(_xlfn.NORM.INV(RAND(),Inputs!$D$39,Inputs!$C$39)))-'Year Schedule'!$K$4+'Year Schedule'!$L$4)</f>
        <v>#VALUE!</v>
      </c>
      <c r="D538" s="0" t="e">
        <f aca="true">MAX(0,C538*(1+(_xlfn.NORM.INV(RAND(),Inputs!$D$39,Inputs!$C$39)))-'Year Schedule'!$K$5+'Year Schedule'!$L$5)</f>
        <v>#VALUE!</v>
      </c>
      <c r="E538" s="0" t="e">
        <f aca="true">MAX(0,D538*(1+(_xlfn.NORM.INV(RAND(),Inputs!$D$39,Inputs!$C$39)))-'Year Schedule'!$K$6+'Year Schedule'!$L$6)</f>
        <v>#VALUE!</v>
      </c>
      <c r="F538" s="0" t="e">
        <f aca="true">MAX(0,E538*(1+(_xlfn.NORM.INV(RAND(),Inputs!$D$39,Inputs!$C$39)))-'Year Schedule'!$K$7+'Year Schedule'!$L$7)</f>
        <v>#VALUE!</v>
      </c>
      <c r="G538" s="0" t="e">
        <f aca="true">MAX(0,F538*(1+(_xlfn.NORM.INV(RAND(),Inputs!$D$39,Inputs!$C$39)))-'Year Schedule'!$K$8+'Year Schedule'!$L$8)</f>
        <v>#VALUE!</v>
      </c>
      <c r="H538" s="0" t="e">
        <f aca="true">MAX(0,G538*(1+(_xlfn.NORM.INV(RAND(),Inputs!$D$39,Inputs!$C$39)))-'Year Schedule'!$K$9+'Year Schedule'!$L$9)</f>
        <v>#VALUE!</v>
      </c>
      <c r="I538" s="0" t="e">
        <f aca="true">MAX(0,H538*(1+(_xlfn.NORM.INV(RAND(),Inputs!$D$39,Inputs!$C$39)))-'Year Schedule'!$K$10+'Year Schedule'!$L$10)</f>
        <v>#VALUE!</v>
      </c>
      <c r="J538" s="0" t="e">
        <f aca="true">MAX(0,I538*(1+(_xlfn.NORM.INV(RAND(),Inputs!$D$39,Inputs!$C$39)))-'Year Schedule'!$K$11+'Year Schedule'!$L$11)</f>
        <v>#VALUE!</v>
      </c>
      <c r="K538" s="0" t="e">
        <f aca="true">MAX(0,J538*(1+(_xlfn.NORM.INV(RAND(),Inputs!$D$39,Inputs!$C$39)))-'Year Schedule'!$K$12+'Year Schedule'!$L$12)</f>
        <v>#VALUE!</v>
      </c>
      <c r="L538" s="0" t="e">
        <f aca="true">MAX(0,K538*(1+(_xlfn.NORM.INV(RAND(),Inputs!$D$39,Inputs!$C$39)))-'Year Schedule'!$K$13+'Year Schedule'!$L$13)</f>
        <v>#VALUE!</v>
      </c>
      <c r="M538" s="0" t="e">
        <f aca="true">MAX(0,L538*(1+(_xlfn.NORM.INV(RAND(),Inputs!$D$39,Inputs!$C$39)))-'Year Schedule'!$K$14+'Year Schedule'!$L$14)</f>
        <v>#VALUE!</v>
      </c>
      <c r="N538" s="0" t="e">
        <f aca="true">MAX(0,M538*(1+(_xlfn.NORM.INV(RAND(),Inputs!$D$39,Inputs!$C$39)))-'Year Schedule'!$K$15+'Year Schedule'!$L$15)</f>
        <v>#VALUE!</v>
      </c>
      <c r="O538" s="0" t="e">
        <f aca="true">MAX(0,N538*(1+(_xlfn.NORM.INV(RAND(),Inputs!$D$39,Inputs!$C$39)))-'Year Schedule'!$K$16+'Year Schedule'!$L$16)</f>
        <v>#VALUE!</v>
      </c>
      <c r="P538" s="0" t="e">
        <f aca="true">MAX(0,O538*(1+(_xlfn.NORM.INV(RAND(),Inputs!$D$39,Inputs!$C$39)))-'Year Schedule'!$K$17+'Year Schedule'!$L$17)</f>
        <v>#VALUE!</v>
      </c>
      <c r="Q538" s="0" t="e">
        <f aca="true">MAX(0,P538*(1+(_xlfn.NORM.INV(RAND(),Inputs!$D$39,Inputs!$C$39)))-'Year Schedule'!$K$18+'Year Schedule'!$L$18)</f>
        <v>#VALUE!</v>
      </c>
      <c r="R538" s="0" t="e">
        <f aca="true">MAX(0,Q538*(1+(_xlfn.NORM.INV(RAND(),Inputs!$D$39,Inputs!$C$39)))-'Year Schedule'!$K$19+'Year Schedule'!$L$19)</f>
        <v>#VALUE!</v>
      </c>
      <c r="S538" s="0" t="e">
        <f aca="true">MAX(0,R538*(1+(_xlfn.NORM.INV(RAND(),Inputs!$D$39,Inputs!$C$39)))-'Year Schedule'!$K$20+'Year Schedule'!$L$20)</f>
        <v>#VALUE!</v>
      </c>
      <c r="T538" s="0" t="e">
        <f aca="true">MAX(0,S538*(1+(_xlfn.NORM.INV(RAND(),Inputs!$D$39,Inputs!$C$39)))-'Year Schedule'!$K$21+'Year Schedule'!$L$21)</f>
        <v>#VALUE!</v>
      </c>
      <c r="U538" s="0" t="e">
        <f aca="true">MAX(0,T538*(1+(_xlfn.NORM.INV(RAND(),Inputs!$D$39,Inputs!$C$39)))-'Year Schedule'!$K$22+'Year Schedule'!$L$22)</f>
        <v>#VALUE!</v>
      </c>
      <c r="V538" s="0" t="e">
        <f aca="true">MAX(0,U538*(1+(_xlfn.NORM.INV(RAND(),Inputs!$D$39,Inputs!$C$39)))-'Year Schedule'!$K$23+'Year Schedule'!$L$23)</f>
        <v>#VALUE!</v>
      </c>
      <c r="W538" s="0" t="e">
        <f aca="true">MAX(0,V538*(1+(_xlfn.NORM.INV(RAND(),Inputs!$D$39,Inputs!$C$39)))-'Year Schedule'!$K$24+'Year Schedule'!$L$24)</f>
        <v>#VALUE!</v>
      </c>
      <c r="X538" s="0" t="e">
        <f aca="true">MAX(0,W538*(1+(_xlfn.NORM.INV(RAND(),Inputs!$D$39,Inputs!$C$39)))-'Year Schedule'!$K$25+'Year Schedule'!$L$25)</f>
        <v>#VALUE!</v>
      </c>
      <c r="Y538" s="0" t="e">
        <f aca="true">MAX(0,X538*(1+(_xlfn.NORM.INV(RAND(),Inputs!$D$39,Inputs!$C$39)))-'Year Schedule'!$K$26+'Year Schedule'!$L$26)</f>
        <v>#VALUE!</v>
      </c>
      <c r="Z538" s="0" t="e">
        <f aca="true">MAX(0,Y538*(1+(_xlfn.NORM.INV(RAND(),Inputs!$D$39,Inputs!$C$39)))-'Year Schedule'!$K$27+'Year Schedule'!$L$27)</f>
        <v>#VALUE!</v>
      </c>
      <c r="AA538" s="0" t="e">
        <f aca="true">MAX(0,Z538*(1+(_xlfn.NORM.INV(RAND(),Inputs!$D$39,Inputs!$C$39)))-'Year Schedule'!$K$28+'Year Schedule'!$L$28)</f>
        <v>#VALUE!</v>
      </c>
      <c r="AB538" s="0" t="e">
        <f aca="true">MAX(0,AA538*(1+(_xlfn.NORM.INV(RAND(),Inputs!$D$39,Inputs!$C$39)))-'Year Schedule'!$K$29+'Year Schedule'!$L$29)</f>
        <v>#VALUE!</v>
      </c>
      <c r="AC538" s="0" t="e">
        <f aca="true">MAX(0,AB538*(1+(_xlfn.NORM.INV(RAND(),Inputs!$D$39,Inputs!$C$39)))-'Year Schedule'!$K$30+'Year Schedule'!$L$30)</f>
        <v>#VALUE!</v>
      </c>
      <c r="AD538" s="0" t="e">
        <f aca="true">MAX(0,AC538*(1+(_xlfn.NORM.INV(RAND(),Inputs!$D$39,Inputs!$C$39)))-'Year Schedule'!$K$31+'Year Schedule'!$L$31)</f>
        <v>#VALUE!</v>
      </c>
      <c r="AE538" s="0" t="e">
        <f aca="true">MAX(0,AD538*(1+(_xlfn.NORM.INV(RAND(),Inputs!$D$39,Inputs!$C$39)))-'Year Schedule'!$K$32+'Year Schedule'!$L$32)</f>
        <v>#VALUE!</v>
      </c>
      <c r="AF538" s="0" t="e">
        <f aca="true">MAX(0,AE538*(1+(_xlfn.NORM.INV(RAND(),Inputs!$D$39,Inputs!$C$39)))-'Year Schedule'!$K$33+'Year Schedule'!$L$33)</f>
        <v>#VALUE!</v>
      </c>
      <c r="AG538" s="0" t="e">
        <f aca="true">MAX(0,AF538*(1+(_xlfn.NORM.INV(RAND(),Inputs!$D$39,Inputs!$C$39)))-'Year Schedule'!$K$34+'Year Schedule'!$L$34)</f>
        <v>#VALUE!</v>
      </c>
      <c r="AH538" s="0" t="e">
        <f aca="true">MAX(0,AG538*(1+(_xlfn.NORM.INV(RAND(),Inputs!$D$39,Inputs!$C$39)))-'Year Schedule'!$K$35+'Year Schedule'!$L$35)</f>
        <v>#VALUE!</v>
      </c>
      <c r="AI538" s="0" t="e">
        <f aca="true">MAX(0,AH538*(1+(_xlfn.NORM.INV(RAND(),Inputs!$D$39,Inputs!$C$39)))-'Year Schedule'!$K$36+'Year Schedule'!$L$36)</f>
        <v>#VALUE!</v>
      </c>
      <c r="AJ538" s="0" t="e">
        <f aca="true">MAX(0,AI538*(1+(_xlfn.NORM.INV(RAND(),Inputs!$D$39,Inputs!$C$39)))-'Year Schedule'!$K$37+'Year Schedule'!$L$37)</f>
        <v>#VALUE!</v>
      </c>
      <c r="AK538" s="0" t="e">
        <f aca="true">MAX(0,AJ538*(1+(_xlfn.NORM.INV(RAND(),Inputs!$D$39,Inputs!$C$39)))-'Year Schedule'!$K$38+'Year Schedule'!$L$38)</f>
        <v>#VALUE!</v>
      </c>
      <c r="AL538" s="0" t="e">
        <f aca="true">MAX(0,AK538*(1+(_xlfn.NORM.INV(RAND(),Inputs!$D$39,Inputs!$C$39)))-'Year Schedule'!$K$39+'Year Schedule'!$L$39)</f>
        <v>#VALUE!</v>
      </c>
      <c r="AM538" s="0" t="e">
        <f aca="true">MAX(0,AL538*(1+(_xlfn.NORM.INV(RAND(),Inputs!$D$39,Inputs!$C$39)))-'Year Schedule'!$K$40+'Year Schedule'!$L$40)</f>
        <v>#VALUE!</v>
      </c>
      <c r="AN538" s="0" t="e">
        <f aca="true">MAX(0,AM538*(1+(_xlfn.NORM.INV(RAND(),Inputs!$D$39,Inputs!$C$39)))-'Year Schedule'!$K$41+'Year Schedule'!$L$41)</f>
        <v>#VALUE!</v>
      </c>
      <c r="AO538" s="0" t="e">
        <f aca="true">MAX(0,AN538*(1+(_xlfn.NORM.INV(RAND(),Inputs!$D$39,Inputs!$C$39)))-'Year Schedule'!$K$42+'Year Schedule'!$L$42)</f>
        <v>#VALUE!</v>
      </c>
      <c r="AP538" s="0" t="e">
        <f aca="true">MAX(0,AO538*(1+(_xlfn.NORM.INV(RAND(),Inputs!$D$39,Inputs!$C$39)))-'Year Schedule'!$K$43+'Year Schedule'!$L$43)</f>
        <v>#VALUE!</v>
      </c>
      <c r="AQ538" s="0" t="e">
        <f aca="true">MAX(0,AP538*(1+(_xlfn.NORM.INV(RAND(),Inputs!$D$39,Inputs!$C$39)))-'Year Schedule'!$K$44+'Year Schedule'!$L$44)</f>
        <v>#VALUE!</v>
      </c>
      <c r="AR538" s="0" t="e">
        <f aca="true">MAX(0,AQ538*(1+(_xlfn.NORM.INV(RAND(),Inputs!$D$39,Inputs!$C$39)))-'Year Schedule'!$K$45+'Year Schedule'!$L$45)</f>
        <v>#VALUE!</v>
      </c>
      <c r="AS538" s="0" t="e">
        <f aca="true">MAX(0,AR538*(1+(_xlfn.NORM.INV(RAND(),Inputs!$D$39,Inputs!$C$39)))-'Year Schedule'!$K$46+'Year Schedule'!$L$46)</f>
        <v>#VALUE!</v>
      </c>
      <c r="AT538" s="0" t="e">
        <f aca="true">MAX(0,AS538*(1+(_xlfn.NORM.INV(RAND(),Inputs!$D$39,Inputs!$C$39)))-'Year Schedule'!$K$47+'Year Schedule'!$L$47)</f>
        <v>#VALUE!</v>
      </c>
      <c r="AU538" s="0" t="e">
        <f aca="true">MAX(0,AT538*(1+(_xlfn.NORM.INV(RAND(),Inputs!$D$39,Inputs!$C$39)))-'Year Schedule'!$K$48+'Year Schedule'!$L$48)</f>
        <v>#VALUE!</v>
      </c>
      <c r="AV538" s="0" t="e">
        <f aca="true">MAX(0,AU538*(1+(_xlfn.NORM.INV(RAND(),Inputs!$D$39,Inputs!$C$39)))-'Year Schedule'!$K$49+'Year Schedule'!$L$49)</f>
        <v>#VALUE!</v>
      </c>
      <c r="AW538" s="0" t="e">
        <f aca="true">MAX(0,AV538*(1+(_xlfn.NORM.INV(RAND(),Inputs!$D$39,Inputs!$C$39)))-'Year Schedule'!$K$50+'Year Schedule'!$L$50)</f>
        <v>#VALUE!</v>
      </c>
      <c r="AX538" s="0" t="e">
        <f aca="true">MAX(0,AW538*(1+(_xlfn.NORM.INV(RAND(),Inputs!$D$39,Inputs!$C$39)))-'Year Schedule'!$K$51+'Year Schedule'!$L$51)</f>
        <v>#VALUE!</v>
      </c>
      <c r="AY538" s="0" t="e">
        <f aca="true">MAX(0,AX538*(1+(_xlfn.NORM.INV(RAND(),Inputs!$D$39,Inputs!$C$39)))-'Year Schedule'!$K$52+'Year Schedule'!$L$52)</f>
        <v>#VALUE!</v>
      </c>
      <c r="AZ538" s="0" t="e">
        <f aca="true">MAX(0,AY538*(1+(_xlfn.NORM.INV(RAND(),Inputs!$D$39,Inputs!$C$39)))-'Year Schedule'!$K$53+'Year Schedule'!$L$53)</f>
        <v>#VALUE!</v>
      </c>
      <c r="BA538" s="0" t="e">
        <f aca="false">INDEX(C538:AZ538,1,Inputs!$C$6)</f>
        <v>#VALUE!</v>
      </c>
      <c r="BB538" s="0" t="n">
        <f aca="false">IFERROR(EXP(SUMPRODUCT(LN((C538:INDEX(C538:AZ538,1,Inputs!$C$6)+$C$1004:INDEX($C$1004:$AZ$1004,1,Inputs!$C$6))/B538:INDEX(B538:AY538,1,Inputs!$C$6)))/Inputs!$C$6)-1,-1)</f>
        <v>-1</v>
      </c>
    </row>
    <row r="539" customFormat="false" ht="15" hidden="false" customHeight="true" outlineLevel="0" collapsed="false">
      <c r="A539" s="0" t="n">
        <v>537</v>
      </c>
      <c r="B539" s="177" t="n">
        <f aca="false">Inputs!$C$38</f>
        <v>0</v>
      </c>
      <c r="C539" s="0" t="e">
        <f aca="true">MAX(0,B539*(1+(_xlfn.NORM.INV(RAND(),Inputs!$D$39,Inputs!$C$39)))-'Year Schedule'!$K$4+'Year Schedule'!$L$4)</f>
        <v>#VALUE!</v>
      </c>
      <c r="D539" s="0" t="e">
        <f aca="true">MAX(0,C539*(1+(_xlfn.NORM.INV(RAND(),Inputs!$D$39,Inputs!$C$39)))-'Year Schedule'!$K$5+'Year Schedule'!$L$5)</f>
        <v>#VALUE!</v>
      </c>
      <c r="E539" s="0" t="e">
        <f aca="true">MAX(0,D539*(1+(_xlfn.NORM.INV(RAND(),Inputs!$D$39,Inputs!$C$39)))-'Year Schedule'!$K$6+'Year Schedule'!$L$6)</f>
        <v>#VALUE!</v>
      </c>
      <c r="F539" s="0" t="e">
        <f aca="true">MAX(0,E539*(1+(_xlfn.NORM.INV(RAND(),Inputs!$D$39,Inputs!$C$39)))-'Year Schedule'!$K$7+'Year Schedule'!$L$7)</f>
        <v>#VALUE!</v>
      </c>
      <c r="G539" s="0" t="e">
        <f aca="true">MAX(0,F539*(1+(_xlfn.NORM.INV(RAND(),Inputs!$D$39,Inputs!$C$39)))-'Year Schedule'!$K$8+'Year Schedule'!$L$8)</f>
        <v>#VALUE!</v>
      </c>
      <c r="H539" s="0" t="e">
        <f aca="true">MAX(0,G539*(1+(_xlfn.NORM.INV(RAND(),Inputs!$D$39,Inputs!$C$39)))-'Year Schedule'!$K$9+'Year Schedule'!$L$9)</f>
        <v>#VALUE!</v>
      </c>
      <c r="I539" s="0" t="e">
        <f aca="true">MAX(0,H539*(1+(_xlfn.NORM.INV(RAND(),Inputs!$D$39,Inputs!$C$39)))-'Year Schedule'!$K$10+'Year Schedule'!$L$10)</f>
        <v>#VALUE!</v>
      </c>
      <c r="J539" s="0" t="e">
        <f aca="true">MAX(0,I539*(1+(_xlfn.NORM.INV(RAND(),Inputs!$D$39,Inputs!$C$39)))-'Year Schedule'!$K$11+'Year Schedule'!$L$11)</f>
        <v>#VALUE!</v>
      </c>
      <c r="K539" s="0" t="e">
        <f aca="true">MAX(0,J539*(1+(_xlfn.NORM.INV(RAND(),Inputs!$D$39,Inputs!$C$39)))-'Year Schedule'!$K$12+'Year Schedule'!$L$12)</f>
        <v>#VALUE!</v>
      </c>
      <c r="L539" s="0" t="e">
        <f aca="true">MAX(0,K539*(1+(_xlfn.NORM.INV(RAND(),Inputs!$D$39,Inputs!$C$39)))-'Year Schedule'!$K$13+'Year Schedule'!$L$13)</f>
        <v>#VALUE!</v>
      </c>
      <c r="M539" s="0" t="e">
        <f aca="true">MAX(0,L539*(1+(_xlfn.NORM.INV(RAND(),Inputs!$D$39,Inputs!$C$39)))-'Year Schedule'!$K$14+'Year Schedule'!$L$14)</f>
        <v>#VALUE!</v>
      </c>
      <c r="N539" s="0" t="e">
        <f aca="true">MAX(0,M539*(1+(_xlfn.NORM.INV(RAND(),Inputs!$D$39,Inputs!$C$39)))-'Year Schedule'!$K$15+'Year Schedule'!$L$15)</f>
        <v>#VALUE!</v>
      </c>
      <c r="O539" s="0" t="e">
        <f aca="true">MAX(0,N539*(1+(_xlfn.NORM.INV(RAND(),Inputs!$D$39,Inputs!$C$39)))-'Year Schedule'!$K$16+'Year Schedule'!$L$16)</f>
        <v>#VALUE!</v>
      </c>
      <c r="P539" s="0" t="e">
        <f aca="true">MAX(0,O539*(1+(_xlfn.NORM.INV(RAND(),Inputs!$D$39,Inputs!$C$39)))-'Year Schedule'!$K$17+'Year Schedule'!$L$17)</f>
        <v>#VALUE!</v>
      </c>
      <c r="Q539" s="0" t="e">
        <f aca="true">MAX(0,P539*(1+(_xlfn.NORM.INV(RAND(),Inputs!$D$39,Inputs!$C$39)))-'Year Schedule'!$K$18+'Year Schedule'!$L$18)</f>
        <v>#VALUE!</v>
      </c>
      <c r="R539" s="0" t="e">
        <f aca="true">MAX(0,Q539*(1+(_xlfn.NORM.INV(RAND(),Inputs!$D$39,Inputs!$C$39)))-'Year Schedule'!$K$19+'Year Schedule'!$L$19)</f>
        <v>#VALUE!</v>
      </c>
      <c r="S539" s="0" t="e">
        <f aca="true">MAX(0,R539*(1+(_xlfn.NORM.INV(RAND(),Inputs!$D$39,Inputs!$C$39)))-'Year Schedule'!$K$20+'Year Schedule'!$L$20)</f>
        <v>#VALUE!</v>
      </c>
      <c r="T539" s="0" t="e">
        <f aca="true">MAX(0,S539*(1+(_xlfn.NORM.INV(RAND(),Inputs!$D$39,Inputs!$C$39)))-'Year Schedule'!$K$21+'Year Schedule'!$L$21)</f>
        <v>#VALUE!</v>
      </c>
      <c r="U539" s="0" t="e">
        <f aca="true">MAX(0,T539*(1+(_xlfn.NORM.INV(RAND(),Inputs!$D$39,Inputs!$C$39)))-'Year Schedule'!$K$22+'Year Schedule'!$L$22)</f>
        <v>#VALUE!</v>
      </c>
      <c r="V539" s="0" t="e">
        <f aca="true">MAX(0,U539*(1+(_xlfn.NORM.INV(RAND(),Inputs!$D$39,Inputs!$C$39)))-'Year Schedule'!$K$23+'Year Schedule'!$L$23)</f>
        <v>#VALUE!</v>
      </c>
      <c r="W539" s="0" t="e">
        <f aca="true">MAX(0,V539*(1+(_xlfn.NORM.INV(RAND(),Inputs!$D$39,Inputs!$C$39)))-'Year Schedule'!$K$24+'Year Schedule'!$L$24)</f>
        <v>#VALUE!</v>
      </c>
      <c r="X539" s="0" t="e">
        <f aca="true">MAX(0,W539*(1+(_xlfn.NORM.INV(RAND(),Inputs!$D$39,Inputs!$C$39)))-'Year Schedule'!$K$25+'Year Schedule'!$L$25)</f>
        <v>#VALUE!</v>
      </c>
      <c r="Y539" s="0" t="e">
        <f aca="true">MAX(0,X539*(1+(_xlfn.NORM.INV(RAND(),Inputs!$D$39,Inputs!$C$39)))-'Year Schedule'!$K$26+'Year Schedule'!$L$26)</f>
        <v>#VALUE!</v>
      </c>
      <c r="Z539" s="0" t="e">
        <f aca="true">MAX(0,Y539*(1+(_xlfn.NORM.INV(RAND(),Inputs!$D$39,Inputs!$C$39)))-'Year Schedule'!$K$27+'Year Schedule'!$L$27)</f>
        <v>#VALUE!</v>
      </c>
      <c r="AA539" s="0" t="e">
        <f aca="true">MAX(0,Z539*(1+(_xlfn.NORM.INV(RAND(),Inputs!$D$39,Inputs!$C$39)))-'Year Schedule'!$K$28+'Year Schedule'!$L$28)</f>
        <v>#VALUE!</v>
      </c>
      <c r="AB539" s="0" t="e">
        <f aca="true">MAX(0,AA539*(1+(_xlfn.NORM.INV(RAND(),Inputs!$D$39,Inputs!$C$39)))-'Year Schedule'!$K$29+'Year Schedule'!$L$29)</f>
        <v>#VALUE!</v>
      </c>
      <c r="AC539" s="0" t="e">
        <f aca="true">MAX(0,AB539*(1+(_xlfn.NORM.INV(RAND(),Inputs!$D$39,Inputs!$C$39)))-'Year Schedule'!$K$30+'Year Schedule'!$L$30)</f>
        <v>#VALUE!</v>
      </c>
      <c r="AD539" s="0" t="e">
        <f aca="true">MAX(0,AC539*(1+(_xlfn.NORM.INV(RAND(),Inputs!$D$39,Inputs!$C$39)))-'Year Schedule'!$K$31+'Year Schedule'!$L$31)</f>
        <v>#VALUE!</v>
      </c>
      <c r="AE539" s="0" t="e">
        <f aca="true">MAX(0,AD539*(1+(_xlfn.NORM.INV(RAND(),Inputs!$D$39,Inputs!$C$39)))-'Year Schedule'!$K$32+'Year Schedule'!$L$32)</f>
        <v>#VALUE!</v>
      </c>
      <c r="AF539" s="0" t="e">
        <f aca="true">MAX(0,AE539*(1+(_xlfn.NORM.INV(RAND(),Inputs!$D$39,Inputs!$C$39)))-'Year Schedule'!$K$33+'Year Schedule'!$L$33)</f>
        <v>#VALUE!</v>
      </c>
      <c r="AG539" s="0" t="e">
        <f aca="true">MAX(0,AF539*(1+(_xlfn.NORM.INV(RAND(),Inputs!$D$39,Inputs!$C$39)))-'Year Schedule'!$K$34+'Year Schedule'!$L$34)</f>
        <v>#VALUE!</v>
      </c>
      <c r="AH539" s="0" t="e">
        <f aca="true">MAX(0,AG539*(1+(_xlfn.NORM.INV(RAND(),Inputs!$D$39,Inputs!$C$39)))-'Year Schedule'!$K$35+'Year Schedule'!$L$35)</f>
        <v>#VALUE!</v>
      </c>
      <c r="AI539" s="0" t="e">
        <f aca="true">MAX(0,AH539*(1+(_xlfn.NORM.INV(RAND(),Inputs!$D$39,Inputs!$C$39)))-'Year Schedule'!$K$36+'Year Schedule'!$L$36)</f>
        <v>#VALUE!</v>
      </c>
      <c r="AJ539" s="0" t="e">
        <f aca="true">MAX(0,AI539*(1+(_xlfn.NORM.INV(RAND(),Inputs!$D$39,Inputs!$C$39)))-'Year Schedule'!$K$37+'Year Schedule'!$L$37)</f>
        <v>#VALUE!</v>
      </c>
      <c r="AK539" s="0" t="e">
        <f aca="true">MAX(0,AJ539*(1+(_xlfn.NORM.INV(RAND(),Inputs!$D$39,Inputs!$C$39)))-'Year Schedule'!$K$38+'Year Schedule'!$L$38)</f>
        <v>#VALUE!</v>
      </c>
      <c r="AL539" s="0" t="e">
        <f aca="true">MAX(0,AK539*(1+(_xlfn.NORM.INV(RAND(),Inputs!$D$39,Inputs!$C$39)))-'Year Schedule'!$K$39+'Year Schedule'!$L$39)</f>
        <v>#VALUE!</v>
      </c>
      <c r="AM539" s="0" t="e">
        <f aca="true">MAX(0,AL539*(1+(_xlfn.NORM.INV(RAND(),Inputs!$D$39,Inputs!$C$39)))-'Year Schedule'!$K$40+'Year Schedule'!$L$40)</f>
        <v>#VALUE!</v>
      </c>
      <c r="AN539" s="0" t="e">
        <f aca="true">MAX(0,AM539*(1+(_xlfn.NORM.INV(RAND(),Inputs!$D$39,Inputs!$C$39)))-'Year Schedule'!$K$41+'Year Schedule'!$L$41)</f>
        <v>#VALUE!</v>
      </c>
      <c r="AO539" s="0" t="e">
        <f aca="true">MAX(0,AN539*(1+(_xlfn.NORM.INV(RAND(),Inputs!$D$39,Inputs!$C$39)))-'Year Schedule'!$K$42+'Year Schedule'!$L$42)</f>
        <v>#VALUE!</v>
      </c>
      <c r="AP539" s="0" t="e">
        <f aca="true">MAX(0,AO539*(1+(_xlfn.NORM.INV(RAND(),Inputs!$D$39,Inputs!$C$39)))-'Year Schedule'!$K$43+'Year Schedule'!$L$43)</f>
        <v>#VALUE!</v>
      </c>
      <c r="AQ539" s="0" t="e">
        <f aca="true">MAX(0,AP539*(1+(_xlfn.NORM.INV(RAND(),Inputs!$D$39,Inputs!$C$39)))-'Year Schedule'!$K$44+'Year Schedule'!$L$44)</f>
        <v>#VALUE!</v>
      </c>
      <c r="AR539" s="0" t="e">
        <f aca="true">MAX(0,AQ539*(1+(_xlfn.NORM.INV(RAND(),Inputs!$D$39,Inputs!$C$39)))-'Year Schedule'!$K$45+'Year Schedule'!$L$45)</f>
        <v>#VALUE!</v>
      </c>
      <c r="AS539" s="0" t="e">
        <f aca="true">MAX(0,AR539*(1+(_xlfn.NORM.INV(RAND(),Inputs!$D$39,Inputs!$C$39)))-'Year Schedule'!$K$46+'Year Schedule'!$L$46)</f>
        <v>#VALUE!</v>
      </c>
      <c r="AT539" s="0" t="e">
        <f aca="true">MAX(0,AS539*(1+(_xlfn.NORM.INV(RAND(),Inputs!$D$39,Inputs!$C$39)))-'Year Schedule'!$K$47+'Year Schedule'!$L$47)</f>
        <v>#VALUE!</v>
      </c>
      <c r="AU539" s="0" t="e">
        <f aca="true">MAX(0,AT539*(1+(_xlfn.NORM.INV(RAND(),Inputs!$D$39,Inputs!$C$39)))-'Year Schedule'!$K$48+'Year Schedule'!$L$48)</f>
        <v>#VALUE!</v>
      </c>
      <c r="AV539" s="0" t="e">
        <f aca="true">MAX(0,AU539*(1+(_xlfn.NORM.INV(RAND(),Inputs!$D$39,Inputs!$C$39)))-'Year Schedule'!$K$49+'Year Schedule'!$L$49)</f>
        <v>#VALUE!</v>
      </c>
      <c r="AW539" s="0" t="e">
        <f aca="true">MAX(0,AV539*(1+(_xlfn.NORM.INV(RAND(),Inputs!$D$39,Inputs!$C$39)))-'Year Schedule'!$K$50+'Year Schedule'!$L$50)</f>
        <v>#VALUE!</v>
      </c>
      <c r="AX539" s="0" t="e">
        <f aca="true">MAX(0,AW539*(1+(_xlfn.NORM.INV(RAND(),Inputs!$D$39,Inputs!$C$39)))-'Year Schedule'!$K$51+'Year Schedule'!$L$51)</f>
        <v>#VALUE!</v>
      </c>
      <c r="AY539" s="0" t="e">
        <f aca="true">MAX(0,AX539*(1+(_xlfn.NORM.INV(RAND(),Inputs!$D$39,Inputs!$C$39)))-'Year Schedule'!$K$52+'Year Schedule'!$L$52)</f>
        <v>#VALUE!</v>
      </c>
      <c r="AZ539" s="0" t="e">
        <f aca="true">MAX(0,AY539*(1+(_xlfn.NORM.INV(RAND(),Inputs!$D$39,Inputs!$C$39)))-'Year Schedule'!$K$53+'Year Schedule'!$L$53)</f>
        <v>#VALUE!</v>
      </c>
      <c r="BA539" s="0" t="e">
        <f aca="false">INDEX(C539:AZ539,1,Inputs!$C$6)</f>
        <v>#VALUE!</v>
      </c>
      <c r="BB539" s="0" t="n">
        <f aca="false">IFERROR(EXP(SUMPRODUCT(LN((C539:INDEX(C539:AZ539,1,Inputs!$C$6)+$C$1004:INDEX($C$1004:$AZ$1004,1,Inputs!$C$6))/B539:INDEX(B539:AY539,1,Inputs!$C$6)))/Inputs!$C$6)-1,-1)</f>
        <v>-1</v>
      </c>
    </row>
    <row r="540" customFormat="false" ht="15" hidden="false" customHeight="true" outlineLevel="0" collapsed="false">
      <c r="A540" s="0" t="n">
        <v>538</v>
      </c>
      <c r="B540" s="177" t="n">
        <f aca="false">Inputs!$C$38</f>
        <v>0</v>
      </c>
      <c r="C540" s="0" t="e">
        <f aca="true">MAX(0,B540*(1+(_xlfn.NORM.INV(RAND(),Inputs!$D$39,Inputs!$C$39)))-'Year Schedule'!$K$4+'Year Schedule'!$L$4)</f>
        <v>#VALUE!</v>
      </c>
      <c r="D540" s="0" t="e">
        <f aca="true">MAX(0,C540*(1+(_xlfn.NORM.INV(RAND(),Inputs!$D$39,Inputs!$C$39)))-'Year Schedule'!$K$5+'Year Schedule'!$L$5)</f>
        <v>#VALUE!</v>
      </c>
      <c r="E540" s="0" t="e">
        <f aca="true">MAX(0,D540*(1+(_xlfn.NORM.INV(RAND(),Inputs!$D$39,Inputs!$C$39)))-'Year Schedule'!$K$6+'Year Schedule'!$L$6)</f>
        <v>#VALUE!</v>
      </c>
      <c r="F540" s="0" t="e">
        <f aca="true">MAX(0,E540*(1+(_xlfn.NORM.INV(RAND(),Inputs!$D$39,Inputs!$C$39)))-'Year Schedule'!$K$7+'Year Schedule'!$L$7)</f>
        <v>#VALUE!</v>
      </c>
      <c r="G540" s="0" t="e">
        <f aca="true">MAX(0,F540*(1+(_xlfn.NORM.INV(RAND(),Inputs!$D$39,Inputs!$C$39)))-'Year Schedule'!$K$8+'Year Schedule'!$L$8)</f>
        <v>#VALUE!</v>
      </c>
      <c r="H540" s="0" t="e">
        <f aca="true">MAX(0,G540*(1+(_xlfn.NORM.INV(RAND(),Inputs!$D$39,Inputs!$C$39)))-'Year Schedule'!$K$9+'Year Schedule'!$L$9)</f>
        <v>#VALUE!</v>
      </c>
      <c r="I540" s="0" t="e">
        <f aca="true">MAX(0,H540*(1+(_xlfn.NORM.INV(RAND(),Inputs!$D$39,Inputs!$C$39)))-'Year Schedule'!$K$10+'Year Schedule'!$L$10)</f>
        <v>#VALUE!</v>
      </c>
      <c r="J540" s="0" t="e">
        <f aca="true">MAX(0,I540*(1+(_xlfn.NORM.INV(RAND(),Inputs!$D$39,Inputs!$C$39)))-'Year Schedule'!$K$11+'Year Schedule'!$L$11)</f>
        <v>#VALUE!</v>
      </c>
      <c r="K540" s="0" t="e">
        <f aca="true">MAX(0,J540*(1+(_xlfn.NORM.INV(RAND(),Inputs!$D$39,Inputs!$C$39)))-'Year Schedule'!$K$12+'Year Schedule'!$L$12)</f>
        <v>#VALUE!</v>
      </c>
      <c r="L540" s="0" t="e">
        <f aca="true">MAX(0,K540*(1+(_xlfn.NORM.INV(RAND(),Inputs!$D$39,Inputs!$C$39)))-'Year Schedule'!$K$13+'Year Schedule'!$L$13)</f>
        <v>#VALUE!</v>
      </c>
      <c r="M540" s="0" t="e">
        <f aca="true">MAX(0,L540*(1+(_xlfn.NORM.INV(RAND(),Inputs!$D$39,Inputs!$C$39)))-'Year Schedule'!$K$14+'Year Schedule'!$L$14)</f>
        <v>#VALUE!</v>
      </c>
      <c r="N540" s="0" t="e">
        <f aca="true">MAX(0,M540*(1+(_xlfn.NORM.INV(RAND(),Inputs!$D$39,Inputs!$C$39)))-'Year Schedule'!$K$15+'Year Schedule'!$L$15)</f>
        <v>#VALUE!</v>
      </c>
      <c r="O540" s="0" t="e">
        <f aca="true">MAX(0,N540*(1+(_xlfn.NORM.INV(RAND(),Inputs!$D$39,Inputs!$C$39)))-'Year Schedule'!$K$16+'Year Schedule'!$L$16)</f>
        <v>#VALUE!</v>
      </c>
      <c r="P540" s="0" t="e">
        <f aca="true">MAX(0,O540*(1+(_xlfn.NORM.INV(RAND(),Inputs!$D$39,Inputs!$C$39)))-'Year Schedule'!$K$17+'Year Schedule'!$L$17)</f>
        <v>#VALUE!</v>
      </c>
      <c r="Q540" s="0" t="e">
        <f aca="true">MAX(0,P540*(1+(_xlfn.NORM.INV(RAND(),Inputs!$D$39,Inputs!$C$39)))-'Year Schedule'!$K$18+'Year Schedule'!$L$18)</f>
        <v>#VALUE!</v>
      </c>
      <c r="R540" s="0" t="e">
        <f aca="true">MAX(0,Q540*(1+(_xlfn.NORM.INV(RAND(),Inputs!$D$39,Inputs!$C$39)))-'Year Schedule'!$K$19+'Year Schedule'!$L$19)</f>
        <v>#VALUE!</v>
      </c>
      <c r="S540" s="0" t="e">
        <f aca="true">MAX(0,R540*(1+(_xlfn.NORM.INV(RAND(),Inputs!$D$39,Inputs!$C$39)))-'Year Schedule'!$K$20+'Year Schedule'!$L$20)</f>
        <v>#VALUE!</v>
      </c>
      <c r="T540" s="0" t="e">
        <f aca="true">MAX(0,S540*(1+(_xlfn.NORM.INV(RAND(),Inputs!$D$39,Inputs!$C$39)))-'Year Schedule'!$K$21+'Year Schedule'!$L$21)</f>
        <v>#VALUE!</v>
      </c>
      <c r="U540" s="0" t="e">
        <f aca="true">MAX(0,T540*(1+(_xlfn.NORM.INV(RAND(),Inputs!$D$39,Inputs!$C$39)))-'Year Schedule'!$K$22+'Year Schedule'!$L$22)</f>
        <v>#VALUE!</v>
      </c>
      <c r="V540" s="0" t="e">
        <f aca="true">MAX(0,U540*(1+(_xlfn.NORM.INV(RAND(),Inputs!$D$39,Inputs!$C$39)))-'Year Schedule'!$K$23+'Year Schedule'!$L$23)</f>
        <v>#VALUE!</v>
      </c>
      <c r="W540" s="0" t="e">
        <f aca="true">MAX(0,V540*(1+(_xlfn.NORM.INV(RAND(),Inputs!$D$39,Inputs!$C$39)))-'Year Schedule'!$K$24+'Year Schedule'!$L$24)</f>
        <v>#VALUE!</v>
      </c>
      <c r="X540" s="0" t="e">
        <f aca="true">MAX(0,W540*(1+(_xlfn.NORM.INV(RAND(),Inputs!$D$39,Inputs!$C$39)))-'Year Schedule'!$K$25+'Year Schedule'!$L$25)</f>
        <v>#VALUE!</v>
      </c>
      <c r="Y540" s="0" t="e">
        <f aca="true">MAX(0,X540*(1+(_xlfn.NORM.INV(RAND(),Inputs!$D$39,Inputs!$C$39)))-'Year Schedule'!$K$26+'Year Schedule'!$L$26)</f>
        <v>#VALUE!</v>
      </c>
      <c r="Z540" s="0" t="e">
        <f aca="true">MAX(0,Y540*(1+(_xlfn.NORM.INV(RAND(),Inputs!$D$39,Inputs!$C$39)))-'Year Schedule'!$K$27+'Year Schedule'!$L$27)</f>
        <v>#VALUE!</v>
      </c>
      <c r="AA540" s="0" t="e">
        <f aca="true">MAX(0,Z540*(1+(_xlfn.NORM.INV(RAND(),Inputs!$D$39,Inputs!$C$39)))-'Year Schedule'!$K$28+'Year Schedule'!$L$28)</f>
        <v>#VALUE!</v>
      </c>
      <c r="AB540" s="0" t="e">
        <f aca="true">MAX(0,AA540*(1+(_xlfn.NORM.INV(RAND(),Inputs!$D$39,Inputs!$C$39)))-'Year Schedule'!$K$29+'Year Schedule'!$L$29)</f>
        <v>#VALUE!</v>
      </c>
      <c r="AC540" s="0" t="e">
        <f aca="true">MAX(0,AB540*(1+(_xlfn.NORM.INV(RAND(),Inputs!$D$39,Inputs!$C$39)))-'Year Schedule'!$K$30+'Year Schedule'!$L$30)</f>
        <v>#VALUE!</v>
      </c>
      <c r="AD540" s="0" t="e">
        <f aca="true">MAX(0,AC540*(1+(_xlfn.NORM.INV(RAND(),Inputs!$D$39,Inputs!$C$39)))-'Year Schedule'!$K$31+'Year Schedule'!$L$31)</f>
        <v>#VALUE!</v>
      </c>
      <c r="AE540" s="0" t="e">
        <f aca="true">MAX(0,AD540*(1+(_xlfn.NORM.INV(RAND(),Inputs!$D$39,Inputs!$C$39)))-'Year Schedule'!$K$32+'Year Schedule'!$L$32)</f>
        <v>#VALUE!</v>
      </c>
      <c r="AF540" s="0" t="e">
        <f aca="true">MAX(0,AE540*(1+(_xlfn.NORM.INV(RAND(),Inputs!$D$39,Inputs!$C$39)))-'Year Schedule'!$K$33+'Year Schedule'!$L$33)</f>
        <v>#VALUE!</v>
      </c>
      <c r="AG540" s="0" t="e">
        <f aca="true">MAX(0,AF540*(1+(_xlfn.NORM.INV(RAND(),Inputs!$D$39,Inputs!$C$39)))-'Year Schedule'!$K$34+'Year Schedule'!$L$34)</f>
        <v>#VALUE!</v>
      </c>
      <c r="AH540" s="0" t="e">
        <f aca="true">MAX(0,AG540*(1+(_xlfn.NORM.INV(RAND(),Inputs!$D$39,Inputs!$C$39)))-'Year Schedule'!$K$35+'Year Schedule'!$L$35)</f>
        <v>#VALUE!</v>
      </c>
      <c r="AI540" s="0" t="e">
        <f aca="true">MAX(0,AH540*(1+(_xlfn.NORM.INV(RAND(),Inputs!$D$39,Inputs!$C$39)))-'Year Schedule'!$K$36+'Year Schedule'!$L$36)</f>
        <v>#VALUE!</v>
      </c>
      <c r="AJ540" s="0" t="e">
        <f aca="true">MAX(0,AI540*(1+(_xlfn.NORM.INV(RAND(),Inputs!$D$39,Inputs!$C$39)))-'Year Schedule'!$K$37+'Year Schedule'!$L$37)</f>
        <v>#VALUE!</v>
      </c>
      <c r="AK540" s="0" t="e">
        <f aca="true">MAX(0,AJ540*(1+(_xlfn.NORM.INV(RAND(),Inputs!$D$39,Inputs!$C$39)))-'Year Schedule'!$K$38+'Year Schedule'!$L$38)</f>
        <v>#VALUE!</v>
      </c>
      <c r="AL540" s="0" t="e">
        <f aca="true">MAX(0,AK540*(1+(_xlfn.NORM.INV(RAND(),Inputs!$D$39,Inputs!$C$39)))-'Year Schedule'!$K$39+'Year Schedule'!$L$39)</f>
        <v>#VALUE!</v>
      </c>
      <c r="AM540" s="0" t="e">
        <f aca="true">MAX(0,AL540*(1+(_xlfn.NORM.INV(RAND(),Inputs!$D$39,Inputs!$C$39)))-'Year Schedule'!$K$40+'Year Schedule'!$L$40)</f>
        <v>#VALUE!</v>
      </c>
      <c r="AN540" s="0" t="e">
        <f aca="true">MAX(0,AM540*(1+(_xlfn.NORM.INV(RAND(),Inputs!$D$39,Inputs!$C$39)))-'Year Schedule'!$K$41+'Year Schedule'!$L$41)</f>
        <v>#VALUE!</v>
      </c>
      <c r="AO540" s="0" t="e">
        <f aca="true">MAX(0,AN540*(1+(_xlfn.NORM.INV(RAND(),Inputs!$D$39,Inputs!$C$39)))-'Year Schedule'!$K$42+'Year Schedule'!$L$42)</f>
        <v>#VALUE!</v>
      </c>
      <c r="AP540" s="0" t="e">
        <f aca="true">MAX(0,AO540*(1+(_xlfn.NORM.INV(RAND(),Inputs!$D$39,Inputs!$C$39)))-'Year Schedule'!$K$43+'Year Schedule'!$L$43)</f>
        <v>#VALUE!</v>
      </c>
      <c r="AQ540" s="0" t="e">
        <f aca="true">MAX(0,AP540*(1+(_xlfn.NORM.INV(RAND(),Inputs!$D$39,Inputs!$C$39)))-'Year Schedule'!$K$44+'Year Schedule'!$L$44)</f>
        <v>#VALUE!</v>
      </c>
      <c r="AR540" s="0" t="e">
        <f aca="true">MAX(0,AQ540*(1+(_xlfn.NORM.INV(RAND(),Inputs!$D$39,Inputs!$C$39)))-'Year Schedule'!$K$45+'Year Schedule'!$L$45)</f>
        <v>#VALUE!</v>
      </c>
      <c r="AS540" s="0" t="e">
        <f aca="true">MAX(0,AR540*(1+(_xlfn.NORM.INV(RAND(),Inputs!$D$39,Inputs!$C$39)))-'Year Schedule'!$K$46+'Year Schedule'!$L$46)</f>
        <v>#VALUE!</v>
      </c>
      <c r="AT540" s="0" t="e">
        <f aca="true">MAX(0,AS540*(1+(_xlfn.NORM.INV(RAND(),Inputs!$D$39,Inputs!$C$39)))-'Year Schedule'!$K$47+'Year Schedule'!$L$47)</f>
        <v>#VALUE!</v>
      </c>
      <c r="AU540" s="0" t="e">
        <f aca="true">MAX(0,AT540*(1+(_xlfn.NORM.INV(RAND(),Inputs!$D$39,Inputs!$C$39)))-'Year Schedule'!$K$48+'Year Schedule'!$L$48)</f>
        <v>#VALUE!</v>
      </c>
      <c r="AV540" s="0" t="e">
        <f aca="true">MAX(0,AU540*(1+(_xlfn.NORM.INV(RAND(),Inputs!$D$39,Inputs!$C$39)))-'Year Schedule'!$K$49+'Year Schedule'!$L$49)</f>
        <v>#VALUE!</v>
      </c>
      <c r="AW540" s="0" t="e">
        <f aca="true">MAX(0,AV540*(1+(_xlfn.NORM.INV(RAND(),Inputs!$D$39,Inputs!$C$39)))-'Year Schedule'!$K$50+'Year Schedule'!$L$50)</f>
        <v>#VALUE!</v>
      </c>
      <c r="AX540" s="0" t="e">
        <f aca="true">MAX(0,AW540*(1+(_xlfn.NORM.INV(RAND(),Inputs!$D$39,Inputs!$C$39)))-'Year Schedule'!$K$51+'Year Schedule'!$L$51)</f>
        <v>#VALUE!</v>
      </c>
      <c r="AY540" s="0" t="e">
        <f aca="true">MAX(0,AX540*(1+(_xlfn.NORM.INV(RAND(),Inputs!$D$39,Inputs!$C$39)))-'Year Schedule'!$K$52+'Year Schedule'!$L$52)</f>
        <v>#VALUE!</v>
      </c>
      <c r="AZ540" s="0" t="e">
        <f aca="true">MAX(0,AY540*(1+(_xlfn.NORM.INV(RAND(),Inputs!$D$39,Inputs!$C$39)))-'Year Schedule'!$K$53+'Year Schedule'!$L$53)</f>
        <v>#VALUE!</v>
      </c>
      <c r="BA540" s="0" t="e">
        <f aca="false">INDEX(C540:AZ540,1,Inputs!$C$6)</f>
        <v>#VALUE!</v>
      </c>
      <c r="BB540" s="0" t="n">
        <f aca="false">IFERROR(EXP(SUMPRODUCT(LN((C540:INDEX(C540:AZ540,1,Inputs!$C$6)+$C$1004:INDEX($C$1004:$AZ$1004,1,Inputs!$C$6))/B540:INDEX(B540:AY540,1,Inputs!$C$6)))/Inputs!$C$6)-1,-1)</f>
        <v>-1</v>
      </c>
    </row>
    <row r="541" customFormat="false" ht="15" hidden="false" customHeight="true" outlineLevel="0" collapsed="false">
      <c r="A541" s="0" t="n">
        <v>539</v>
      </c>
      <c r="B541" s="177" t="n">
        <f aca="false">Inputs!$C$38</f>
        <v>0</v>
      </c>
      <c r="C541" s="0" t="e">
        <f aca="true">MAX(0,B541*(1+(_xlfn.NORM.INV(RAND(),Inputs!$D$39,Inputs!$C$39)))-'Year Schedule'!$K$4+'Year Schedule'!$L$4)</f>
        <v>#VALUE!</v>
      </c>
      <c r="D541" s="0" t="e">
        <f aca="true">MAX(0,C541*(1+(_xlfn.NORM.INV(RAND(),Inputs!$D$39,Inputs!$C$39)))-'Year Schedule'!$K$5+'Year Schedule'!$L$5)</f>
        <v>#VALUE!</v>
      </c>
      <c r="E541" s="0" t="e">
        <f aca="true">MAX(0,D541*(1+(_xlfn.NORM.INV(RAND(),Inputs!$D$39,Inputs!$C$39)))-'Year Schedule'!$K$6+'Year Schedule'!$L$6)</f>
        <v>#VALUE!</v>
      </c>
      <c r="F541" s="0" t="e">
        <f aca="true">MAX(0,E541*(1+(_xlfn.NORM.INV(RAND(),Inputs!$D$39,Inputs!$C$39)))-'Year Schedule'!$K$7+'Year Schedule'!$L$7)</f>
        <v>#VALUE!</v>
      </c>
      <c r="G541" s="0" t="e">
        <f aca="true">MAX(0,F541*(1+(_xlfn.NORM.INV(RAND(),Inputs!$D$39,Inputs!$C$39)))-'Year Schedule'!$K$8+'Year Schedule'!$L$8)</f>
        <v>#VALUE!</v>
      </c>
      <c r="H541" s="0" t="e">
        <f aca="true">MAX(0,G541*(1+(_xlfn.NORM.INV(RAND(),Inputs!$D$39,Inputs!$C$39)))-'Year Schedule'!$K$9+'Year Schedule'!$L$9)</f>
        <v>#VALUE!</v>
      </c>
      <c r="I541" s="0" t="e">
        <f aca="true">MAX(0,H541*(1+(_xlfn.NORM.INV(RAND(),Inputs!$D$39,Inputs!$C$39)))-'Year Schedule'!$K$10+'Year Schedule'!$L$10)</f>
        <v>#VALUE!</v>
      </c>
      <c r="J541" s="0" t="e">
        <f aca="true">MAX(0,I541*(1+(_xlfn.NORM.INV(RAND(),Inputs!$D$39,Inputs!$C$39)))-'Year Schedule'!$K$11+'Year Schedule'!$L$11)</f>
        <v>#VALUE!</v>
      </c>
      <c r="K541" s="0" t="e">
        <f aca="true">MAX(0,J541*(1+(_xlfn.NORM.INV(RAND(),Inputs!$D$39,Inputs!$C$39)))-'Year Schedule'!$K$12+'Year Schedule'!$L$12)</f>
        <v>#VALUE!</v>
      </c>
      <c r="L541" s="0" t="e">
        <f aca="true">MAX(0,K541*(1+(_xlfn.NORM.INV(RAND(),Inputs!$D$39,Inputs!$C$39)))-'Year Schedule'!$K$13+'Year Schedule'!$L$13)</f>
        <v>#VALUE!</v>
      </c>
      <c r="M541" s="0" t="e">
        <f aca="true">MAX(0,L541*(1+(_xlfn.NORM.INV(RAND(),Inputs!$D$39,Inputs!$C$39)))-'Year Schedule'!$K$14+'Year Schedule'!$L$14)</f>
        <v>#VALUE!</v>
      </c>
      <c r="N541" s="0" t="e">
        <f aca="true">MAX(0,M541*(1+(_xlfn.NORM.INV(RAND(),Inputs!$D$39,Inputs!$C$39)))-'Year Schedule'!$K$15+'Year Schedule'!$L$15)</f>
        <v>#VALUE!</v>
      </c>
      <c r="O541" s="0" t="e">
        <f aca="true">MAX(0,N541*(1+(_xlfn.NORM.INV(RAND(),Inputs!$D$39,Inputs!$C$39)))-'Year Schedule'!$K$16+'Year Schedule'!$L$16)</f>
        <v>#VALUE!</v>
      </c>
      <c r="P541" s="0" t="e">
        <f aca="true">MAX(0,O541*(1+(_xlfn.NORM.INV(RAND(),Inputs!$D$39,Inputs!$C$39)))-'Year Schedule'!$K$17+'Year Schedule'!$L$17)</f>
        <v>#VALUE!</v>
      </c>
      <c r="Q541" s="0" t="e">
        <f aca="true">MAX(0,P541*(1+(_xlfn.NORM.INV(RAND(),Inputs!$D$39,Inputs!$C$39)))-'Year Schedule'!$K$18+'Year Schedule'!$L$18)</f>
        <v>#VALUE!</v>
      </c>
      <c r="R541" s="0" t="e">
        <f aca="true">MAX(0,Q541*(1+(_xlfn.NORM.INV(RAND(),Inputs!$D$39,Inputs!$C$39)))-'Year Schedule'!$K$19+'Year Schedule'!$L$19)</f>
        <v>#VALUE!</v>
      </c>
      <c r="S541" s="0" t="e">
        <f aca="true">MAX(0,R541*(1+(_xlfn.NORM.INV(RAND(),Inputs!$D$39,Inputs!$C$39)))-'Year Schedule'!$K$20+'Year Schedule'!$L$20)</f>
        <v>#VALUE!</v>
      </c>
      <c r="T541" s="0" t="e">
        <f aca="true">MAX(0,S541*(1+(_xlfn.NORM.INV(RAND(),Inputs!$D$39,Inputs!$C$39)))-'Year Schedule'!$K$21+'Year Schedule'!$L$21)</f>
        <v>#VALUE!</v>
      </c>
      <c r="U541" s="0" t="e">
        <f aca="true">MAX(0,T541*(1+(_xlfn.NORM.INV(RAND(),Inputs!$D$39,Inputs!$C$39)))-'Year Schedule'!$K$22+'Year Schedule'!$L$22)</f>
        <v>#VALUE!</v>
      </c>
      <c r="V541" s="0" t="e">
        <f aca="true">MAX(0,U541*(1+(_xlfn.NORM.INV(RAND(),Inputs!$D$39,Inputs!$C$39)))-'Year Schedule'!$K$23+'Year Schedule'!$L$23)</f>
        <v>#VALUE!</v>
      </c>
      <c r="W541" s="0" t="e">
        <f aca="true">MAX(0,V541*(1+(_xlfn.NORM.INV(RAND(),Inputs!$D$39,Inputs!$C$39)))-'Year Schedule'!$K$24+'Year Schedule'!$L$24)</f>
        <v>#VALUE!</v>
      </c>
      <c r="X541" s="0" t="e">
        <f aca="true">MAX(0,W541*(1+(_xlfn.NORM.INV(RAND(),Inputs!$D$39,Inputs!$C$39)))-'Year Schedule'!$K$25+'Year Schedule'!$L$25)</f>
        <v>#VALUE!</v>
      </c>
      <c r="Y541" s="0" t="e">
        <f aca="true">MAX(0,X541*(1+(_xlfn.NORM.INV(RAND(),Inputs!$D$39,Inputs!$C$39)))-'Year Schedule'!$K$26+'Year Schedule'!$L$26)</f>
        <v>#VALUE!</v>
      </c>
      <c r="Z541" s="0" t="e">
        <f aca="true">MAX(0,Y541*(1+(_xlfn.NORM.INV(RAND(),Inputs!$D$39,Inputs!$C$39)))-'Year Schedule'!$K$27+'Year Schedule'!$L$27)</f>
        <v>#VALUE!</v>
      </c>
      <c r="AA541" s="0" t="e">
        <f aca="true">MAX(0,Z541*(1+(_xlfn.NORM.INV(RAND(),Inputs!$D$39,Inputs!$C$39)))-'Year Schedule'!$K$28+'Year Schedule'!$L$28)</f>
        <v>#VALUE!</v>
      </c>
      <c r="AB541" s="0" t="e">
        <f aca="true">MAX(0,AA541*(1+(_xlfn.NORM.INV(RAND(),Inputs!$D$39,Inputs!$C$39)))-'Year Schedule'!$K$29+'Year Schedule'!$L$29)</f>
        <v>#VALUE!</v>
      </c>
      <c r="AC541" s="0" t="e">
        <f aca="true">MAX(0,AB541*(1+(_xlfn.NORM.INV(RAND(),Inputs!$D$39,Inputs!$C$39)))-'Year Schedule'!$K$30+'Year Schedule'!$L$30)</f>
        <v>#VALUE!</v>
      </c>
      <c r="AD541" s="0" t="e">
        <f aca="true">MAX(0,AC541*(1+(_xlfn.NORM.INV(RAND(),Inputs!$D$39,Inputs!$C$39)))-'Year Schedule'!$K$31+'Year Schedule'!$L$31)</f>
        <v>#VALUE!</v>
      </c>
      <c r="AE541" s="0" t="e">
        <f aca="true">MAX(0,AD541*(1+(_xlfn.NORM.INV(RAND(),Inputs!$D$39,Inputs!$C$39)))-'Year Schedule'!$K$32+'Year Schedule'!$L$32)</f>
        <v>#VALUE!</v>
      </c>
      <c r="AF541" s="0" t="e">
        <f aca="true">MAX(0,AE541*(1+(_xlfn.NORM.INV(RAND(),Inputs!$D$39,Inputs!$C$39)))-'Year Schedule'!$K$33+'Year Schedule'!$L$33)</f>
        <v>#VALUE!</v>
      </c>
      <c r="AG541" s="0" t="e">
        <f aca="true">MAX(0,AF541*(1+(_xlfn.NORM.INV(RAND(),Inputs!$D$39,Inputs!$C$39)))-'Year Schedule'!$K$34+'Year Schedule'!$L$34)</f>
        <v>#VALUE!</v>
      </c>
      <c r="AH541" s="0" t="e">
        <f aca="true">MAX(0,AG541*(1+(_xlfn.NORM.INV(RAND(),Inputs!$D$39,Inputs!$C$39)))-'Year Schedule'!$K$35+'Year Schedule'!$L$35)</f>
        <v>#VALUE!</v>
      </c>
      <c r="AI541" s="0" t="e">
        <f aca="true">MAX(0,AH541*(1+(_xlfn.NORM.INV(RAND(),Inputs!$D$39,Inputs!$C$39)))-'Year Schedule'!$K$36+'Year Schedule'!$L$36)</f>
        <v>#VALUE!</v>
      </c>
      <c r="AJ541" s="0" t="e">
        <f aca="true">MAX(0,AI541*(1+(_xlfn.NORM.INV(RAND(),Inputs!$D$39,Inputs!$C$39)))-'Year Schedule'!$K$37+'Year Schedule'!$L$37)</f>
        <v>#VALUE!</v>
      </c>
      <c r="AK541" s="0" t="e">
        <f aca="true">MAX(0,AJ541*(1+(_xlfn.NORM.INV(RAND(),Inputs!$D$39,Inputs!$C$39)))-'Year Schedule'!$K$38+'Year Schedule'!$L$38)</f>
        <v>#VALUE!</v>
      </c>
      <c r="AL541" s="0" t="e">
        <f aca="true">MAX(0,AK541*(1+(_xlfn.NORM.INV(RAND(),Inputs!$D$39,Inputs!$C$39)))-'Year Schedule'!$K$39+'Year Schedule'!$L$39)</f>
        <v>#VALUE!</v>
      </c>
      <c r="AM541" s="0" t="e">
        <f aca="true">MAX(0,AL541*(1+(_xlfn.NORM.INV(RAND(),Inputs!$D$39,Inputs!$C$39)))-'Year Schedule'!$K$40+'Year Schedule'!$L$40)</f>
        <v>#VALUE!</v>
      </c>
      <c r="AN541" s="0" t="e">
        <f aca="true">MAX(0,AM541*(1+(_xlfn.NORM.INV(RAND(),Inputs!$D$39,Inputs!$C$39)))-'Year Schedule'!$K$41+'Year Schedule'!$L$41)</f>
        <v>#VALUE!</v>
      </c>
      <c r="AO541" s="0" t="e">
        <f aca="true">MAX(0,AN541*(1+(_xlfn.NORM.INV(RAND(),Inputs!$D$39,Inputs!$C$39)))-'Year Schedule'!$K$42+'Year Schedule'!$L$42)</f>
        <v>#VALUE!</v>
      </c>
      <c r="AP541" s="0" t="e">
        <f aca="true">MAX(0,AO541*(1+(_xlfn.NORM.INV(RAND(),Inputs!$D$39,Inputs!$C$39)))-'Year Schedule'!$K$43+'Year Schedule'!$L$43)</f>
        <v>#VALUE!</v>
      </c>
      <c r="AQ541" s="0" t="e">
        <f aca="true">MAX(0,AP541*(1+(_xlfn.NORM.INV(RAND(),Inputs!$D$39,Inputs!$C$39)))-'Year Schedule'!$K$44+'Year Schedule'!$L$44)</f>
        <v>#VALUE!</v>
      </c>
      <c r="AR541" s="0" t="e">
        <f aca="true">MAX(0,AQ541*(1+(_xlfn.NORM.INV(RAND(),Inputs!$D$39,Inputs!$C$39)))-'Year Schedule'!$K$45+'Year Schedule'!$L$45)</f>
        <v>#VALUE!</v>
      </c>
      <c r="AS541" s="0" t="e">
        <f aca="true">MAX(0,AR541*(1+(_xlfn.NORM.INV(RAND(),Inputs!$D$39,Inputs!$C$39)))-'Year Schedule'!$K$46+'Year Schedule'!$L$46)</f>
        <v>#VALUE!</v>
      </c>
      <c r="AT541" s="0" t="e">
        <f aca="true">MAX(0,AS541*(1+(_xlfn.NORM.INV(RAND(),Inputs!$D$39,Inputs!$C$39)))-'Year Schedule'!$K$47+'Year Schedule'!$L$47)</f>
        <v>#VALUE!</v>
      </c>
      <c r="AU541" s="0" t="e">
        <f aca="true">MAX(0,AT541*(1+(_xlfn.NORM.INV(RAND(),Inputs!$D$39,Inputs!$C$39)))-'Year Schedule'!$K$48+'Year Schedule'!$L$48)</f>
        <v>#VALUE!</v>
      </c>
      <c r="AV541" s="0" t="e">
        <f aca="true">MAX(0,AU541*(1+(_xlfn.NORM.INV(RAND(),Inputs!$D$39,Inputs!$C$39)))-'Year Schedule'!$K$49+'Year Schedule'!$L$49)</f>
        <v>#VALUE!</v>
      </c>
      <c r="AW541" s="0" t="e">
        <f aca="true">MAX(0,AV541*(1+(_xlfn.NORM.INV(RAND(),Inputs!$D$39,Inputs!$C$39)))-'Year Schedule'!$K$50+'Year Schedule'!$L$50)</f>
        <v>#VALUE!</v>
      </c>
      <c r="AX541" s="0" t="e">
        <f aca="true">MAX(0,AW541*(1+(_xlfn.NORM.INV(RAND(),Inputs!$D$39,Inputs!$C$39)))-'Year Schedule'!$K$51+'Year Schedule'!$L$51)</f>
        <v>#VALUE!</v>
      </c>
      <c r="AY541" s="0" t="e">
        <f aca="true">MAX(0,AX541*(1+(_xlfn.NORM.INV(RAND(),Inputs!$D$39,Inputs!$C$39)))-'Year Schedule'!$K$52+'Year Schedule'!$L$52)</f>
        <v>#VALUE!</v>
      </c>
      <c r="AZ541" s="0" t="e">
        <f aca="true">MAX(0,AY541*(1+(_xlfn.NORM.INV(RAND(),Inputs!$D$39,Inputs!$C$39)))-'Year Schedule'!$K$53+'Year Schedule'!$L$53)</f>
        <v>#VALUE!</v>
      </c>
      <c r="BA541" s="0" t="e">
        <f aca="false">INDEX(C541:AZ541,1,Inputs!$C$6)</f>
        <v>#VALUE!</v>
      </c>
      <c r="BB541" s="0" t="n">
        <f aca="false">IFERROR(EXP(SUMPRODUCT(LN((C541:INDEX(C541:AZ541,1,Inputs!$C$6)+$C$1004:INDEX($C$1004:$AZ$1004,1,Inputs!$C$6))/B541:INDEX(B541:AY541,1,Inputs!$C$6)))/Inputs!$C$6)-1,-1)</f>
        <v>-1</v>
      </c>
    </row>
    <row r="542" customFormat="false" ht="15" hidden="false" customHeight="true" outlineLevel="0" collapsed="false">
      <c r="A542" s="0" t="n">
        <v>540</v>
      </c>
      <c r="B542" s="177" t="n">
        <f aca="false">Inputs!$C$38</f>
        <v>0</v>
      </c>
      <c r="C542" s="0" t="e">
        <f aca="true">MAX(0,B542*(1+(_xlfn.NORM.INV(RAND(),Inputs!$D$39,Inputs!$C$39)))-'Year Schedule'!$K$4+'Year Schedule'!$L$4)</f>
        <v>#VALUE!</v>
      </c>
      <c r="D542" s="0" t="e">
        <f aca="true">MAX(0,C542*(1+(_xlfn.NORM.INV(RAND(),Inputs!$D$39,Inputs!$C$39)))-'Year Schedule'!$K$5+'Year Schedule'!$L$5)</f>
        <v>#VALUE!</v>
      </c>
      <c r="E542" s="0" t="e">
        <f aca="true">MAX(0,D542*(1+(_xlfn.NORM.INV(RAND(),Inputs!$D$39,Inputs!$C$39)))-'Year Schedule'!$K$6+'Year Schedule'!$L$6)</f>
        <v>#VALUE!</v>
      </c>
      <c r="F542" s="0" t="e">
        <f aca="true">MAX(0,E542*(1+(_xlfn.NORM.INV(RAND(),Inputs!$D$39,Inputs!$C$39)))-'Year Schedule'!$K$7+'Year Schedule'!$L$7)</f>
        <v>#VALUE!</v>
      </c>
      <c r="G542" s="0" t="e">
        <f aca="true">MAX(0,F542*(1+(_xlfn.NORM.INV(RAND(),Inputs!$D$39,Inputs!$C$39)))-'Year Schedule'!$K$8+'Year Schedule'!$L$8)</f>
        <v>#VALUE!</v>
      </c>
      <c r="H542" s="0" t="e">
        <f aca="true">MAX(0,G542*(1+(_xlfn.NORM.INV(RAND(),Inputs!$D$39,Inputs!$C$39)))-'Year Schedule'!$K$9+'Year Schedule'!$L$9)</f>
        <v>#VALUE!</v>
      </c>
      <c r="I542" s="0" t="e">
        <f aca="true">MAX(0,H542*(1+(_xlfn.NORM.INV(RAND(),Inputs!$D$39,Inputs!$C$39)))-'Year Schedule'!$K$10+'Year Schedule'!$L$10)</f>
        <v>#VALUE!</v>
      </c>
      <c r="J542" s="0" t="e">
        <f aca="true">MAX(0,I542*(1+(_xlfn.NORM.INV(RAND(),Inputs!$D$39,Inputs!$C$39)))-'Year Schedule'!$K$11+'Year Schedule'!$L$11)</f>
        <v>#VALUE!</v>
      </c>
      <c r="K542" s="0" t="e">
        <f aca="true">MAX(0,J542*(1+(_xlfn.NORM.INV(RAND(),Inputs!$D$39,Inputs!$C$39)))-'Year Schedule'!$K$12+'Year Schedule'!$L$12)</f>
        <v>#VALUE!</v>
      </c>
      <c r="L542" s="0" t="e">
        <f aca="true">MAX(0,K542*(1+(_xlfn.NORM.INV(RAND(),Inputs!$D$39,Inputs!$C$39)))-'Year Schedule'!$K$13+'Year Schedule'!$L$13)</f>
        <v>#VALUE!</v>
      </c>
      <c r="M542" s="0" t="e">
        <f aca="true">MAX(0,L542*(1+(_xlfn.NORM.INV(RAND(),Inputs!$D$39,Inputs!$C$39)))-'Year Schedule'!$K$14+'Year Schedule'!$L$14)</f>
        <v>#VALUE!</v>
      </c>
      <c r="N542" s="0" t="e">
        <f aca="true">MAX(0,M542*(1+(_xlfn.NORM.INV(RAND(),Inputs!$D$39,Inputs!$C$39)))-'Year Schedule'!$K$15+'Year Schedule'!$L$15)</f>
        <v>#VALUE!</v>
      </c>
      <c r="O542" s="0" t="e">
        <f aca="true">MAX(0,N542*(1+(_xlfn.NORM.INV(RAND(),Inputs!$D$39,Inputs!$C$39)))-'Year Schedule'!$K$16+'Year Schedule'!$L$16)</f>
        <v>#VALUE!</v>
      </c>
      <c r="P542" s="0" t="e">
        <f aca="true">MAX(0,O542*(1+(_xlfn.NORM.INV(RAND(),Inputs!$D$39,Inputs!$C$39)))-'Year Schedule'!$K$17+'Year Schedule'!$L$17)</f>
        <v>#VALUE!</v>
      </c>
      <c r="Q542" s="0" t="e">
        <f aca="true">MAX(0,P542*(1+(_xlfn.NORM.INV(RAND(),Inputs!$D$39,Inputs!$C$39)))-'Year Schedule'!$K$18+'Year Schedule'!$L$18)</f>
        <v>#VALUE!</v>
      </c>
      <c r="R542" s="0" t="e">
        <f aca="true">MAX(0,Q542*(1+(_xlfn.NORM.INV(RAND(),Inputs!$D$39,Inputs!$C$39)))-'Year Schedule'!$K$19+'Year Schedule'!$L$19)</f>
        <v>#VALUE!</v>
      </c>
      <c r="S542" s="0" t="e">
        <f aca="true">MAX(0,R542*(1+(_xlfn.NORM.INV(RAND(),Inputs!$D$39,Inputs!$C$39)))-'Year Schedule'!$K$20+'Year Schedule'!$L$20)</f>
        <v>#VALUE!</v>
      </c>
      <c r="T542" s="0" t="e">
        <f aca="true">MAX(0,S542*(1+(_xlfn.NORM.INV(RAND(),Inputs!$D$39,Inputs!$C$39)))-'Year Schedule'!$K$21+'Year Schedule'!$L$21)</f>
        <v>#VALUE!</v>
      </c>
      <c r="U542" s="0" t="e">
        <f aca="true">MAX(0,T542*(1+(_xlfn.NORM.INV(RAND(),Inputs!$D$39,Inputs!$C$39)))-'Year Schedule'!$K$22+'Year Schedule'!$L$22)</f>
        <v>#VALUE!</v>
      </c>
      <c r="V542" s="0" t="e">
        <f aca="true">MAX(0,U542*(1+(_xlfn.NORM.INV(RAND(),Inputs!$D$39,Inputs!$C$39)))-'Year Schedule'!$K$23+'Year Schedule'!$L$23)</f>
        <v>#VALUE!</v>
      </c>
      <c r="W542" s="0" t="e">
        <f aca="true">MAX(0,V542*(1+(_xlfn.NORM.INV(RAND(),Inputs!$D$39,Inputs!$C$39)))-'Year Schedule'!$K$24+'Year Schedule'!$L$24)</f>
        <v>#VALUE!</v>
      </c>
      <c r="X542" s="0" t="e">
        <f aca="true">MAX(0,W542*(1+(_xlfn.NORM.INV(RAND(),Inputs!$D$39,Inputs!$C$39)))-'Year Schedule'!$K$25+'Year Schedule'!$L$25)</f>
        <v>#VALUE!</v>
      </c>
      <c r="Y542" s="0" t="e">
        <f aca="true">MAX(0,X542*(1+(_xlfn.NORM.INV(RAND(),Inputs!$D$39,Inputs!$C$39)))-'Year Schedule'!$K$26+'Year Schedule'!$L$26)</f>
        <v>#VALUE!</v>
      </c>
      <c r="Z542" s="0" t="e">
        <f aca="true">MAX(0,Y542*(1+(_xlfn.NORM.INV(RAND(),Inputs!$D$39,Inputs!$C$39)))-'Year Schedule'!$K$27+'Year Schedule'!$L$27)</f>
        <v>#VALUE!</v>
      </c>
      <c r="AA542" s="0" t="e">
        <f aca="true">MAX(0,Z542*(1+(_xlfn.NORM.INV(RAND(),Inputs!$D$39,Inputs!$C$39)))-'Year Schedule'!$K$28+'Year Schedule'!$L$28)</f>
        <v>#VALUE!</v>
      </c>
      <c r="AB542" s="0" t="e">
        <f aca="true">MAX(0,AA542*(1+(_xlfn.NORM.INV(RAND(),Inputs!$D$39,Inputs!$C$39)))-'Year Schedule'!$K$29+'Year Schedule'!$L$29)</f>
        <v>#VALUE!</v>
      </c>
      <c r="AC542" s="0" t="e">
        <f aca="true">MAX(0,AB542*(1+(_xlfn.NORM.INV(RAND(),Inputs!$D$39,Inputs!$C$39)))-'Year Schedule'!$K$30+'Year Schedule'!$L$30)</f>
        <v>#VALUE!</v>
      </c>
      <c r="AD542" s="0" t="e">
        <f aca="true">MAX(0,AC542*(1+(_xlfn.NORM.INV(RAND(),Inputs!$D$39,Inputs!$C$39)))-'Year Schedule'!$K$31+'Year Schedule'!$L$31)</f>
        <v>#VALUE!</v>
      </c>
      <c r="AE542" s="0" t="e">
        <f aca="true">MAX(0,AD542*(1+(_xlfn.NORM.INV(RAND(),Inputs!$D$39,Inputs!$C$39)))-'Year Schedule'!$K$32+'Year Schedule'!$L$32)</f>
        <v>#VALUE!</v>
      </c>
      <c r="AF542" s="0" t="e">
        <f aca="true">MAX(0,AE542*(1+(_xlfn.NORM.INV(RAND(),Inputs!$D$39,Inputs!$C$39)))-'Year Schedule'!$K$33+'Year Schedule'!$L$33)</f>
        <v>#VALUE!</v>
      </c>
      <c r="AG542" s="0" t="e">
        <f aca="true">MAX(0,AF542*(1+(_xlfn.NORM.INV(RAND(),Inputs!$D$39,Inputs!$C$39)))-'Year Schedule'!$K$34+'Year Schedule'!$L$34)</f>
        <v>#VALUE!</v>
      </c>
      <c r="AH542" s="0" t="e">
        <f aca="true">MAX(0,AG542*(1+(_xlfn.NORM.INV(RAND(),Inputs!$D$39,Inputs!$C$39)))-'Year Schedule'!$K$35+'Year Schedule'!$L$35)</f>
        <v>#VALUE!</v>
      </c>
      <c r="AI542" s="0" t="e">
        <f aca="true">MAX(0,AH542*(1+(_xlfn.NORM.INV(RAND(),Inputs!$D$39,Inputs!$C$39)))-'Year Schedule'!$K$36+'Year Schedule'!$L$36)</f>
        <v>#VALUE!</v>
      </c>
      <c r="AJ542" s="0" t="e">
        <f aca="true">MAX(0,AI542*(1+(_xlfn.NORM.INV(RAND(),Inputs!$D$39,Inputs!$C$39)))-'Year Schedule'!$K$37+'Year Schedule'!$L$37)</f>
        <v>#VALUE!</v>
      </c>
      <c r="AK542" s="0" t="e">
        <f aca="true">MAX(0,AJ542*(1+(_xlfn.NORM.INV(RAND(),Inputs!$D$39,Inputs!$C$39)))-'Year Schedule'!$K$38+'Year Schedule'!$L$38)</f>
        <v>#VALUE!</v>
      </c>
      <c r="AL542" s="0" t="e">
        <f aca="true">MAX(0,AK542*(1+(_xlfn.NORM.INV(RAND(),Inputs!$D$39,Inputs!$C$39)))-'Year Schedule'!$K$39+'Year Schedule'!$L$39)</f>
        <v>#VALUE!</v>
      </c>
      <c r="AM542" s="0" t="e">
        <f aca="true">MAX(0,AL542*(1+(_xlfn.NORM.INV(RAND(),Inputs!$D$39,Inputs!$C$39)))-'Year Schedule'!$K$40+'Year Schedule'!$L$40)</f>
        <v>#VALUE!</v>
      </c>
      <c r="AN542" s="0" t="e">
        <f aca="true">MAX(0,AM542*(1+(_xlfn.NORM.INV(RAND(),Inputs!$D$39,Inputs!$C$39)))-'Year Schedule'!$K$41+'Year Schedule'!$L$41)</f>
        <v>#VALUE!</v>
      </c>
      <c r="AO542" s="0" t="e">
        <f aca="true">MAX(0,AN542*(1+(_xlfn.NORM.INV(RAND(),Inputs!$D$39,Inputs!$C$39)))-'Year Schedule'!$K$42+'Year Schedule'!$L$42)</f>
        <v>#VALUE!</v>
      </c>
      <c r="AP542" s="0" t="e">
        <f aca="true">MAX(0,AO542*(1+(_xlfn.NORM.INV(RAND(),Inputs!$D$39,Inputs!$C$39)))-'Year Schedule'!$K$43+'Year Schedule'!$L$43)</f>
        <v>#VALUE!</v>
      </c>
      <c r="AQ542" s="0" t="e">
        <f aca="true">MAX(0,AP542*(1+(_xlfn.NORM.INV(RAND(),Inputs!$D$39,Inputs!$C$39)))-'Year Schedule'!$K$44+'Year Schedule'!$L$44)</f>
        <v>#VALUE!</v>
      </c>
      <c r="AR542" s="0" t="e">
        <f aca="true">MAX(0,AQ542*(1+(_xlfn.NORM.INV(RAND(),Inputs!$D$39,Inputs!$C$39)))-'Year Schedule'!$K$45+'Year Schedule'!$L$45)</f>
        <v>#VALUE!</v>
      </c>
      <c r="AS542" s="0" t="e">
        <f aca="true">MAX(0,AR542*(1+(_xlfn.NORM.INV(RAND(),Inputs!$D$39,Inputs!$C$39)))-'Year Schedule'!$K$46+'Year Schedule'!$L$46)</f>
        <v>#VALUE!</v>
      </c>
      <c r="AT542" s="0" t="e">
        <f aca="true">MAX(0,AS542*(1+(_xlfn.NORM.INV(RAND(),Inputs!$D$39,Inputs!$C$39)))-'Year Schedule'!$K$47+'Year Schedule'!$L$47)</f>
        <v>#VALUE!</v>
      </c>
      <c r="AU542" s="0" t="e">
        <f aca="true">MAX(0,AT542*(1+(_xlfn.NORM.INV(RAND(),Inputs!$D$39,Inputs!$C$39)))-'Year Schedule'!$K$48+'Year Schedule'!$L$48)</f>
        <v>#VALUE!</v>
      </c>
      <c r="AV542" s="0" t="e">
        <f aca="true">MAX(0,AU542*(1+(_xlfn.NORM.INV(RAND(),Inputs!$D$39,Inputs!$C$39)))-'Year Schedule'!$K$49+'Year Schedule'!$L$49)</f>
        <v>#VALUE!</v>
      </c>
      <c r="AW542" s="0" t="e">
        <f aca="true">MAX(0,AV542*(1+(_xlfn.NORM.INV(RAND(),Inputs!$D$39,Inputs!$C$39)))-'Year Schedule'!$K$50+'Year Schedule'!$L$50)</f>
        <v>#VALUE!</v>
      </c>
      <c r="AX542" s="0" t="e">
        <f aca="true">MAX(0,AW542*(1+(_xlfn.NORM.INV(RAND(),Inputs!$D$39,Inputs!$C$39)))-'Year Schedule'!$K$51+'Year Schedule'!$L$51)</f>
        <v>#VALUE!</v>
      </c>
      <c r="AY542" s="0" t="e">
        <f aca="true">MAX(0,AX542*(1+(_xlfn.NORM.INV(RAND(),Inputs!$D$39,Inputs!$C$39)))-'Year Schedule'!$K$52+'Year Schedule'!$L$52)</f>
        <v>#VALUE!</v>
      </c>
      <c r="AZ542" s="0" t="e">
        <f aca="true">MAX(0,AY542*(1+(_xlfn.NORM.INV(RAND(),Inputs!$D$39,Inputs!$C$39)))-'Year Schedule'!$K$53+'Year Schedule'!$L$53)</f>
        <v>#VALUE!</v>
      </c>
      <c r="BA542" s="0" t="e">
        <f aca="false">INDEX(C542:AZ542,1,Inputs!$C$6)</f>
        <v>#VALUE!</v>
      </c>
      <c r="BB542" s="0" t="n">
        <f aca="false">IFERROR(EXP(SUMPRODUCT(LN((C542:INDEX(C542:AZ542,1,Inputs!$C$6)+$C$1004:INDEX($C$1004:$AZ$1004,1,Inputs!$C$6))/B542:INDEX(B542:AY542,1,Inputs!$C$6)))/Inputs!$C$6)-1,-1)</f>
        <v>-1</v>
      </c>
    </row>
    <row r="543" customFormat="false" ht="15" hidden="false" customHeight="true" outlineLevel="0" collapsed="false">
      <c r="A543" s="0" t="n">
        <v>541</v>
      </c>
      <c r="B543" s="177" t="n">
        <f aca="false">Inputs!$C$38</f>
        <v>0</v>
      </c>
      <c r="C543" s="0" t="e">
        <f aca="true">MAX(0,B543*(1+(_xlfn.NORM.INV(RAND(),Inputs!$D$39,Inputs!$C$39)))-'Year Schedule'!$K$4+'Year Schedule'!$L$4)</f>
        <v>#VALUE!</v>
      </c>
      <c r="D543" s="0" t="e">
        <f aca="true">MAX(0,C543*(1+(_xlfn.NORM.INV(RAND(),Inputs!$D$39,Inputs!$C$39)))-'Year Schedule'!$K$5+'Year Schedule'!$L$5)</f>
        <v>#VALUE!</v>
      </c>
      <c r="E543" s="0" t="e">
        <f aca="true">MAX(0,D543*(1+(_xlfn.NORM.INV(RAND(),Inputs!$D$39,Inputs!$C$39)))-'Year Schedule'!$K$6+'Year Schedule'!$L$6)</f>
        <v>#VALUE!</v>
      </c>
      <c r="F543" s="0" t="e">
        <f aca="true">MAX(0,E543*(1+(_xlfn.NORM.INV(RAND(),Inputs!$D$39,Inputs!$C$39)))-'Year Schedule'!$K$7+'Year Schedule'!$L$7)</f>
        <v>#VALUE!</v>
      </c>
      <c r="G543" s="0" t="e">
        <f aca="true">MAX(0,F543*(1+(_xlfn.NORM.INV(RAND(),Inputs!$D$39,Inputs!$C$39)))-'Year Schedule'!$K$8+'Year Schedule'!$L$8)</f>
        <v>#VALUE!</v>
      </c>
      <c r="H543" s="0" t="e">
        <f aca="true">MAX(0,G543*(1+(_xlfn.NORM.INV(RAND(),Inputs!$D$39,Inputs!$C$39)))-'Year Schedule'!$K$9+'Year Schedule'!$L$9)</f>
        <v>#VALUE!</v>
      </c>
      <c r="I543" s="0" t="e">
        <f aca="true">MAX(0,H543*(1+(_xlfn.NORM.INV(RAND(),Inputs!$D$39,Inputs!$C$39)))-'Year Schedule'!$K$10+'Year Schedule'!$L$10)</f>
        <v>#VALUE!</v>
      </c>
      <c r="J543" s="0" t="e">
        <f aca="true">MAX(0,I543*(1+(_xlfn.NORM.INV(RAND(),Inputs!$D$39,Inputs!$C$39)))-'Year Schedule'!$K$11+'Year Schedule'!$L$11)</f>
        <v>#VALUE!</v>
      </c>
      <c r="K543" s="0" t="e">
        <f aca="true">MAX(0,J543*(1+(_xlfn.NORM.INV(RAND(),Inputs!$D$39,Inputs!$C$39)))-'Year Schedule'!$K$12+'Year Schedule'!$L$12)</f>
        <v>#VALUE!</v>
      </c>
      <c r="L543" s="0" t="e">
        <f aca="true">MAX(0,K543*(1+(_xlfn.NORM.INV(RAND(),Inputs!$D$39,Inputs!$C$39)))-'Year Schedule'!$K$13+'Year Schedule'!$L$13)</f>
        <v>#VALUE!</v>
      </c>
      <c r="M543" s="0" t="e">
        <f aca="true">MAX(0,L543*(1+(_xlfn.NORM.INV(RAND(),Inputs!$D$39,Inputs!$C$39)))-'Year Schedule'!$K$14+'Year Schedule'!$L$14)</f>
        <v>#VALUE!</v>
      </c>
      <c r="N543" s="0" t="e">
        <f aca="true">MAX(0,M543*(1+(_xlfn.NORM.INV(RAND(),Inputs!$D$39,Inputs!$C$39)))-'Year Schedule'!$K$15+'Year Schedule'!$L$15)</f>
        <v>#VALUE!</v>
      </c>
      <c r="O543" s="0" t="e">
        <f aca="true">MAX(0,N543*(1+(_xlfn.NORM.INV(RAND(),Inputs!$D$39,Inputs!$C$39)))-'Year Schedule'!$K$16+'Year Schedule'!$L$16)</f>
        <v>#VALUE!</v>
      </c>
      <c r="P543" s="0" t="e">
        <f aca="true">MAX(0,O543*(1+(_xlfn.NORM.INV(RAND(),Inputs!$D$39,Inputs!$C$39)))-'Year Schedule'!$K$17+'Year Schedule'!$L$17)</f>
        <v>#VALUE!</v>
      </c>
      <c r="Q543" s="0" t="e">
        <f aca="true">MAX(0,P543*(1+(_xlfn.NORM.INV(RAND(),Inputs!$D$39,Inputs!$C$39)))-'Year Schedule'!$K$18+'Year Schedule'!$L$18)</f>
        <v>#VALUE!</v>
      </c>
      <c r="R543" s="0" t="e">
        <f aca="true">MAX(0,Q543*(1+(_xlfn.NORM.INV(RAND(),Inputs!$D$39,Inputs!$C$39)))-'Year Schedule'!$K$19+'Year Schedule'!$L$19)</f>
        <v>#VALUE!</v>
      </c>
      <c r="S543" s="0" t="e">
        <f aca="true">MAX(0,R543*(1+(_xlfn.NORM.INV(RAND(),Inputs!$D$39,Inputs!$C$39)))-'Year Schedule'!$K$20+'Year Schedule'!$L$20)</f>
        <v>#VALUE!</v>
      </c>
      <c r="T543" s="0" t="e">
        <f aca="true">MAX(0,S543*(1+(_xlfn.NORM.INV(RAND(),Inputs!$D$39,Inputs!$C$39)))-'Year Schedule'!$K$21+'Year Schedule'!$L$21)</f>
        <v>#VALUE!</v>
      </c>
      <c r="U543" s="0" t="e">
        <f aca="true">MAX(0,T543*(1+(_xlfn.NORM.INV(RAND(),Inputs!$D$39,Inputs!$C$39)))-'Year Schedule'!$K$22+'Year Schedule'!$L$22)</f>
        <v>#VALUE!</v>
      </c>
      <c r="V543" s="0" t="e">
        <f aca="true">MAX(0,U543*(1+(_xlfn.NORM.INV(RAND(),Inputs!$D$39,Inputs!$C$39)))-'Year Schedule'!$K$23+'Year Schedule'!$L$23)</f>
        <v>#VALUE!</v>
      </c>
      <c r="W543" s="0" t="e">
        <f aca="true">MAX(0,V543*(1+(_xlfn.NORM.INV(RAND(),Inputs!$D$39,Inputs!$C$39)))-'Year Schedule'!$K$24+'Year Schedule'!$L$24)</f>
        <v>#VALUE!</v>
      </c>
      <c r="X543" s="0" t="e">
        <f aca="true">MAX(0,W543*(1+(_xlfn.NORM.INV(RAND(),Inputs!$D$39,Inputs!$C$39)))-'Year Schedule'!$K$25+'Year Schedule'!$L$25)</f>
        <v>#VALUE!</v>
      </c>
      <c r="Y543" s="0" t="e">
        <f aca="true">MAX(0,X543*(1+(_xlfn.NORM.INV(RAND(),Inputs!$D$39,Inputs!$C$39)))-'Year Schedule'!$K$26+'Year Schedule'!$L$26)</f>
        <v>#VALUE!</v>
      </c>
      <c r="Z543" s="0" t="e">
        <f aca="true">MAX(0,Y543*(1+(_xlfn.NORM.INV(RAND(),Inputs!$D$39,Inputs!$C$39)))-'Year Schedule'!$K$27+'Year Schedule'!$L$27)</f>
        <v>#VALUE!</v>
      </c>
      <c r="AA543" s="0" t="e">
        <f aca="true">MAX(0,Z543*(1+(_xlfn.NORM.INV(RAND(),Inputs!$D$39,Inputs!$C$39)))-'Year Schedule'!$K$28+'Year Schedule'!$L$28)</f>
        <v>#VALUE!</v>
      </c>
      <c r="AB543" s="0" t="e">
        <f aca="true">MAX(0,AA543*(1+(_xlfn.NORM.INV(RAND(),Inputs!$D$39,Inputs!$C$39)))-'Year Schedule'!$K$29+'Year Schedule'!$L$29)</f>
        <v>#VALUE!</v>
      </c>
      <c r="AC543" s="0" t="e">
        <f aca="true">MAX(0,AB543*(1+(_xlfn.NORM.INV(RAND(),Inputs!$D$39,Inputs!$C$39)))-'Year Schedule'!$K$30+'Year Schedule'!$L$30)</f>
        <v>#VALUE!</v>
      </c>
      <c r="AD543" s="0" t="e">
        <f aca="true">MAX(0,AC543*(1+(_xlfn.NORM.INV(RAND(),Inputs!$D$39,Inputs!$C$39)))-'Year Schedule'!$K$31+'Year Schedule'!$L$31)</f>
        <v>#VALUE!</v>
      </c>
      <c r="AE543" s="0" t="e">
        <f aca="true">MAX(0,AD543*(1+(_xlfn.NORM.INV(RAND(),Inputs!$D$39,Inputs!$C$39)))-'Year Schedule'!$K$32+'Year Schedule'!$L$32)</f>
        <v>#VALUE!</v>
      </c>
      <c r="AF543" s="0" t="e">
        <f aca="true">MAX(0,AE543*(1+(_xlfn.NORM.INV(RAND(),Inputs!$D$39,Inputs!$C$39)))-'Year Schedule'!$K$33+'Year Schedule'!$L$33)</f>
        <v>#VALUE!</v>
      </c>
      <c r="AG543" s="0" t="e">
        <f aca="true">MAX(0,AF543*(1+(_xlfn.NORM.INV(RAND(),Inputs!$D$39,Inputs!$C$39)))-'Year Schedule'!$K$34+'Year Schedule'!$L$34)</f>
        <v>#VALUE!</v>
      </c>
      <c r="AH543" s="0" t="e">
        <f aca="true">MAX(0,AG543*(1+(_xlfn.NORM.INV(RAND(),Inputs!$D$39,Inputs!$C$39)))-'Year Schedule'!$K$35+'Year Schedule'!$L$35)</f>
        <v>#VALUE!</v>
      </c>
      <c r="AI543" s="0" t="e">
        <f aca="true">MAX(0,AH543*(1+(_xlfn.NORM.INV(RAND(),Inputs!$D$39,Inputs!$C$39)))-'Year Schedule'!$K$36+'Year Schedule'!$L$36)</f>
        <v>#VALUE!</v>
      </c>
      <c r="AJ543" s="0" t="e">
        <f aca="true">MAX(0,AI543*(1+(_xlfn.NORM.INV(RAND(),Inputs!$D$39,Inputs!$C$39)))-'Year Schedule'!$K$37+'Year Schedule'!$L$37)</f>
        <v>#VALUE!</v>
      </c>
      <c r="AK543" s="0" t="e">
        <f aca="true">MAX(0,AJ543*(1+(_xlfn.NORM.INV(RAND(),Inputs!$D$39,Inputs!$C$39)))-'Year Schedule'!$K$38+'Year Schedule'!$L$38)</f>
        <v>#VALUE!</v>
      </c>
      <c r="AL543" s="0" t="e">
        <f aca="true">MAX(0,AK543*(1+(_xlfn.NORM.INV(RAND(),Inputs!$D$39,Inputs!$C$39)))-'Year Schedule'!$K$39+'Year Schedule'!$L$39)</f>
        <v>#VALUE!</v>
      </c>
      <c r="AM543" s="0" t="e">
        <f aca="true">MAX(0,AL543*(1+(_xlfn.NORM.INV(RAND(),Inputs!$D$39,Inputs!$C$39)))-'Year Schedule'!$K$40+'Year Schedule'!$L$40)</f>
        <v>#VALUE!</v>
      </c>
      <c r="AN543" s="0" t="e">
        <f aca="true">MAX(0,AM543*(1+(_xlfn.NORM.INV(RAND(),Inputs!$D$39,Inputs!$C$39)))-'Year Schedule'!$K$41+'Year Schedule'!$L$41)</f>
        <v>#VALUE!</v>
      </c>
      <c r="AO543" s="0" t="e">
        <f aca="true">MAX(0,AN543*(1+(_xlfn.NORM.INV(RAND(),Inputs!$D$39,Inputs!$C$39)))-'Year Schedule'!$K$42+'Year Schedule'!$L$42)</f>
        <v>#VALUE!</v>
      </c>
      <c r="AP543" s="0" t="e">
        <f aca="true">MAX(0,AO543*(1+(_xlfn.NORM.INV(RAND(),Inputs!$D$39,Inputs!$C$39)))-'Year Schedule'!$K$43+'Year Schedule'!$L$43)</f>
        <v>#VALUE!</v>
      </c>
      <c r="AQ543" s="0" t="e">
        <f aca="true">MAX(0,AP543*(1+(_xlfn.NORM.INV(RAND(),Inputs!$D$39,Inputs!$C$39)))-'Year Schedule'!$K$44+'Year Schedule'!$L$44)</f>
        <v>#VALUE!</v>
      </c>
      <c r="AR543" s="0" t="e">
        <f aca="true">MAX(0,AQ543*(1+(_xlfn.NORM.INV(RAND(),Inputs!$D$39,Inputs!$C$39)))-'Year Schedule'!$K$45+'Year Schedule'!$L$45)</f>
        <v>#VALUE!</v>
      </c>
      <c r="AS543" s="0" t="e">
        <f aca="true">MAX(0,AR543*(1+(_xlfn.NORM.INV(RAND(),Inputs!$D$39,Inputs!$C$39)))-'Year Schedule'!$K$46+'Year Schedule'!$L$46)</f>
        <v>#VALUE!</v>
      </c>
      <c r="AT543" s="0" t="e">
        <f aca="true">MAX(0,AS543*(1+(_xlfn.NORM.INV(RAND(),Inputs!$D$39,Inputs!$C$39)))-'Year Schedule'!$K$47+'Year Schedule'!$L$47)</f>
        <v>#VALUE!</v>
      </c>
      <c r="AU543" s="0" t="e">
        <f aca="true">MAX(0,AT543*(1+(_xlfn.NORM.INV(RAND(),Inputs!$D$39,Inputs!$C$39)))-'Year Schedule'!$K$48+'Year Schedule'!$L$48)</f>
        <v>#VALUE!</v>
      </c>
      <c r="AV543" s="0" t="e">
        <f aca="true">MAX(0,AU543*(1+(_xlfn.NORM.INV(RAND(),Inputs!$D$39,Inputs!$C$39)))-'Year Schedule'!$K$49+'Year Schedule'!$L$49)</f>
        <v>#VALUE!</v>
      </c>
      <c r="AW543" s="0" t="e">
        <f aca="true">MAX(0,AV543*(1+(_xlfn.NORM.INV(RAND(),Inputs!$D$39,Inputs!$C$39)))-'Year Schedule'!$K$50+'Year Schedule'!$L$50)</f>
        <v>#VALUE!</v>
      </c>
      <c r="AX543" s="0" t="e">
        <f aca="true">MAX(0,AW543*(1+(_xlfn.NORM.INV(RAND(),Inputs!$D$39,Inputs!$C$39)))-'Year Schedule'!$K$51+'Year Schedule'!$L$51)</f>
        <v>#VALUE!</v>
      </c>
      <c r="AY543" s="0" t="e">
        <f aca="true">MAX(0,AX543*(1+(_xlfn.NORM.INV(RAND(),Inputs!$D$39,Inputs!$C$39)))-'Year Schedule'!$K$52+'Year Schedule'!$L$52)</f>
        <v>#VALUE!</v>
      </c>
      <c r="AZ543" s="0" t="e">
        <f aca="true">MAX(0,AY543*(1+(_xlfn.NORM.INV(RAND(),Inputs!$D$39,Inputs!$C$39)))-'Year Schedule'!$K$53+'Year Schedule'!$L$53)</f>
        <v>#VALUE!</v>
      </c>
      <c r="BA543" s="0" t="e">
        <f aca="false">INDEX(C543:AZ543,1,Inputs!$C$6)</f>
        <v>#VALUE!</v>
      </c>
      <c r="BB543" s="0" t="n">
        <f aca="false">IFERROR(EXP(SUMPRODUCT(LN((C543:INDEX(C543:AZ543,1,Inputs!$C$6)+$C$1004:INDEX($C$1004:$AZ$1004,1,Inputs!$C$6))/B543:INDEX(B543:AY543,1,Inputs!$C$6)))/Inputs!$C$6)-1,-1)</f>
        <v>-1</v>
      </c>
    </row>
    <row r="544" customFormat="false" ht="15" hidden="false" customHeight="true" outlineLevel="0" collapsed="false">
      <c r="A544" s="0" t="n">
        <v>542</v>
      </c>
      <c r="B544" s="177" t="n">
        <f aca="false">Inputs!$C$38</f>
        <v>0</v>
      </c>
      <c r="C544" s="0" t="e">
        <f aca="true">MAX(0,B544*(1+(_xlfn.NORM.INV(RAND(),Inputs!$D$39,Inputs!$C$39)))-'Year Schedule'!$K$4+'Year Schedule'!$L$4)</f>
        <v>#VALUE!</v>
      </c>
      <c r="D544" s="0" t="e">
        <f aca="true">MAX(0,C544*(1+(_xlfn.NORM.INV(RAND(),Inputs!$D$39,Inputs!$C$39)))-'Year Schedule'!$K$5+'Year Schedule'!$L$5)</f>
        <v>#VALUE!</v>
      </c>
      <c r="E544" s="0" t="e">
        <f aca="true">MAX(0,D544*(1+(_xlfn.NORM.INV(RAND(),Inputs!$D$39,Inputs!$C$39)))-'Year Schedule'!$K$6+'Year Schedule'!$L$6)</f>
        <v>#VALUE!</v>
      </c>
      <c r="F544" s="0" t="e">
        <f aca="true">MAX(0,E544*(1+(_xlfn.NORM.INV(RAND(),Inputs!$D$39,Inputs!$C$39)))-'Year Schedule'!$K$7+'Year Schedule'!$L$7)</f>
        <v>#VALUE!</v>
      </c>
      <c r="G544" s="0" t="e">
        <f aca="true">MAX(0,F544*(1+(_xlfn.NORM.INV(RAND(),Inputs!$D$39,Inputs!$C$39)))-'Year Schedule'!$K$8+'Year Schedule'!$L$8)</f>
        <v>#VALUE!</v>
      </c>
      <c r="H544" s="0" t="e">
        <f aca="true">MAX(0,G544*(1+(_xlfn.NORM.INV(RAND(),Inputs!$D$39,Inputs!$C$39)))-'Year Schedule'!$K$9+'Year Schedule'!$L$9)</f>
        <v>#VALUE!</v>
      </c>
      <c r="I544" s="0" t="e">
        <f aca="true">MAX(0,H544*(1+(_xlfn.NORM.INV(RAND(),Inputs!$D$39,Inputs!$C$39)))-'Year Schedule'!$K$10+'Year Schedule'!$L$10)</f>
        <v>#VALUE!</v>
      </c>
      <c r="J544" s="0" t="e">
        <f aca="true">MAX(0,I544*(1+(_xlfn.NORM.INV(RAND(),Inputs!$D$39,Inputs!$C$39)))-'Year Schedule'!$K$11+'Year Schedule'!$L$11)</f>
        <v>#VALUE!</v>
      </c>
      <c r="K544" s="0" t="e">
        <f aca="true">MAX(0,J544*(1+(_xlfn.NORM.INV(RAND(),Inputs!$D$39,Inputs!$C$39)))-'Year Schedule'!$K$12+'Year Schedule'!$L$12)</f>
        <v>#VALUE!</v>
      </c>
      <c r="L544" s="0" t="e">
        <f aca="true">MAX(0,K544*(1+(_xlfn.NORM.INV(RAND(),Inputs!$D$39,Inputs!$C$39)))-'Year Schedule'!$K$13+'Year Schedule'!$L$13)</f>
        <v>#VALUE!</v>
      </c>
      <c r="M544" s="0" t="e">
        <f aca="true">MAX(0,L544*(1+(_xlfn.NORM.INV(RAND(),Inputs!$D$39,Inputs!$C$39)))-'Year Schedule'!$K$14+'Year Schedule'!$L$14)</f>
        <v>#VALUE!</v>
      </c>
      <c r="N544" s="0" t="e">
        <f aca="true">MAX(0,M544*(1+(_xlfn.NORM.INV(RAND(),Inputs!$D$39,Inputs!$C$39)))-'Year Schedule'!$K$15+'Year Schedule'!$L$15)</f>
        <v>#VALUE!</v>
      </c>
      <c r="O544" s="0" t="e">
        <f aca="true">MAX(0,N544*(1+(_xlfn.NORM.INV(RAND(),Inputs!$D$39,Inputs!$C$39)))-'Year Schedule'!$K$16+'Year Schedule'!$L$16)</f>
        <v>#VALUE!</v>
      </c>
      <c r="P544" s="0" t="e">
        <f aca="true">MAX(0,O544*(1+(_xlfn.NORM.INV(RAND(),Inputs!$D$39,Inputs!$C$39)))-'Year Schedule'!$K$17+'Year Schedule'!$L$17)</f>
        <v>#VALUE!</v>
      </c>
      <c r="Q544" s="0" t="e">
        <f aca="true">MAX(0,P544*(1+(_xlfn.NORM.INV(RAND(),Inputs!$D$39,Inputs!$C$39)))-'Year Schedule'!$K$18+'Year Schedule'!$L$18)</f>
        <v>#VALUE!</v>
      </c>
      <c r="R544" s="0" t="e">
        <f aca="true">MAX(0,Q544*(1+(_xlfn.NORM.INV(RAND(),Inputs!$D$39,Inputs!$C$39)))-'Year Schedule'!$K$19+'Year Schedule'!$L$19)</f>
        <v>#VALUE!</v>
      </c>
      <c r="S544" s="0" t="e">
        <f aca="true">MAX(0,R544*(1+(_xlfn.NORM.INV(RAND(),Inputs!$D$39,Inputs!$C$39)))-'Year Schedule'!$K$20+'Year Schedule'!$L$20)</f>
        <v>#VALUE!</v>
      </c>
      <c r="T544" s="0" t="e">
        <f aca="true">MAX(0,S544*(1+(_xlfn.NORM.INV(RAND(),Inputs!$D$39,Inputs!$C$39)))-'Year Schedule'!$K$21+'Year Schedule'!$L$21)</f>
        <v>#VALUE!</v>
      </c>
      <c r="U544" s="0" t="e">
        <f aca="true">MAX(0,T544*(1+(_xlfn.NORM.INV(RAND(),Inputs!$D$39,Inputs!$C$39)))-'Year Schedule'!$K$22+'Year Schedule'!$L$22)</f>
        <v>#VALUE!</v>
      </c>
      <c r="V544" s="0" t="e">
        <f aca="true">MAX(0,U544*(1+(_xlfn.NORM.INV(RAND(),Inputs!$D$39,Inputs!$C$39)))-'Year Schedule'!$K$23+'Year Schedule'!$L$23)</f>
        <v>#VALUE!</v>
      </c>
      <c r="W544" s="0" t="e">
        <f aca="true">MAX(0,V544*(1+(_xlfn.NORM.INV(RAND(),Inputs!$D$39,Inputs!$C$39)))-'Year Schedule'!$K$24+'Year Schedule'!$L$24)</f>
        <v>#VALUE!</v>
      </c>
      <c r="X544" s="0" t="e">
        <f aca="true">MAX(0,W544*(1+(_xlfn.NORM.INV(RAND(),Inputs!$D$39,Inputs!$C$39)))-'Year Schedule'!$K$25+'Year Schedule'!$L$25)</f>
        <v>#VALUE!</v>
      </c>
      <c r="Y544" s="0" t="e">
        <f aca="true">MAX(0,X544*(1+(_xlfn.NORM.INV(RAND(),Inputs!$D$39,Inputs!$C$39)))-'Year Schedule'!$K$26+'Year Schedule'!$L$26)</f>
        <v>#VALUE!</v>
      </c>
      <c r="Z544" s="0" t="e">
        <f aca="true">MAX(0,Y544*(1+(_xlfn.NORM.INV(RAND(),Inputs!$D$39,Inputs!$C$39)))-'Year Schedule'!$K$27+'Year Schedule'!$L$27)</f>
        <v>#VALUE!</v>
      </c>
      <c r="AA544" s="0" t="e">
        <f aca="true">MAX(0,Z544*(1+(_xlfn.NORM.INV(RAND(),Inputs!$D$39,Inputs!$C$39)))-'Year Schedule'!$K$28+'Year Schedule'!$L$28)</f>
        <v>#VALUE!</v>
      </c>
      <c r="AB544" s="0" t="e">
        <f aca="true">MAX(0,AA544*(1+(_xlfn.NORM.INV(RAND(),Inputs!$D$39,Inputs!$C$39)))-'Year Schedule'!$K$29+'Year Schedule'!$L$29)</f>
        <v>#VALUE!</v>
      </c>
      <c r="AC544" s="0" t="e">
        <f aca="true">MAX(0,AB544*(1+(_xlfn.NORM.INV(RAND(),Inputs!$D$39,Inputs!$C$39)))-'Year Schedule'!$K$30+'Year Schedule'!$L$30)</f>
        <v>#VALUE!</v>
      </c>
      <c r="AD544" s="0" t="e">
        <f aca="true">MAX(0,AC544*(1+(_xlfn.NORM.INV(RAND(),Inputs!$D$39,Inputs!$C$39)))-'Year Schedule'!$K$31+'Year Schedule'!$L$31)</f>
        <v>#VALUE!</v>
      </c>
      <c r="AE544" s="0" t="e">
        <f aca="true">MAX(0,AD544*(1+(_xlfn.NORM.INV(RAND(),Inputs!$D$39,Inputs!$C$39)))-'Year Schedule'!$K$32+'Year Schedule'!$L$32)</f>
        <v>#VALUE!</v>
      </c>
      <c r="AF544" s="0" t="e">
        <f aca="true">MAX(0,AE544*(1+(_xlfn.NORM.INV(RAND(),Inputs!$D$39,Inputs!$C$39)))-'Year Schedule'!$K$33+'Year Schedule'!$L$33)</f>
        <v>#VALUE!</v>
      </c>
      <c r="AG544" s="0" t="e">
        <f aca="true">MAX(0,AF544*(1+(_xlfn.NORM.INV(RAND(),Inputs!$D$39,Inputs!$C$39)))-'Year Schedule'!$K$34+'Year Schedule'!$L$34)</f>
        <v>#VALUE!</v>
      </c>
      <c r="AH544" s="0" t="e">
        <f aca="true">MAX(0,AG544*(1+(_xlfn.NORM.INV(RAND(),Inputs!$D$39,Inputs!$C$39)))-'Year Schedule'!$K$35+'Year Schedule'!$L$35)</f>
        <v>#VALUE!</v>
      </c>
      <c r="AI544" s="0" t="e">
        <f aca="true">MAX(0,AH544*(1+(_xlfn.NORM.INV(RAND(),Inputs!$D$39,Inputs!$C$39)))-'Year Schedule'!$K$36+'Year Schedule'!$L$36)</f>
        <v>#VALUE!</v>
      </c>
      <c r="AJ544" s="0" t="e">
        <f aca="true">MAX(0,AI544*(1+(_xlfn.NORM.INV(RAND(),Inputs!$D$39,Inputs!$C$39)))-'Year Schedule'!$K$37+'Year Schedule'!$L$37)</f>
        <v>#VALUE!</v>
      </c>
      <c r="AK544" s="0" t="e">
        <f aca="true">MAX(0,AJ544*(1+(_xlfn.NORM.INV(RAND(),Inputs!$D$39,Inputs!$C$39)))-'Year Schedule'!$K$38+'Year Schedule'!$L$38)</f>
        <v>#VALUE!</v>
      </c>
      <c r="AL544" s="0" t="e">
        <f aca="true">MAX(0,AK544*(1+(_xlfn.NORM.INV(RAND(),Inputs!$D$39,Inputs!$C$39)))-'Year Schedule'!$K$39+'Year Schedule'!$L$39)</f>
        <v>#VALUE!</v>
      </c>
      <c r="AM544" s="0" t="e">
        <f aca="true">MAX(0,AL544*(1+(_xlfn.NORM.INV(RAND(),Inputs!$D$39,Inputs!$C$39)))-'Year Schedule'!$K$40+'Year Schedule'!$L$40)</f>
        <v>#VALUE!</v>
      </c>
      <c r="AN544" s="0" t="e">
        <f aca="true">MAX(0,AM544*(1+(_xlfn.NORM.INV(RAND(),Inputs!$D$39,Inputs!$C$39)))-'Year Schedule'!$K$41+'Year Schedule'!$L$41)</f>
        <v>#VALUE!</v>
      </c>
      <c r="AO544" s="0" t="e">
        <f aca="true">MAX(0,AN544*(1+(_xlfn.NORM.INV(RAND(),Inputs!$D$39,Inputs!$C$39)))-'Year Schedule'!$K$42+'Year Schedule'!$L$42)</f>
        <v>#VALUE!</v>
      </c>
      <c r="AP544" s="0" t="e">
        <f aca="true">MAX(0,AO544*(1+(_xlfn.NORM.INV(RAND(),Inputs!$D$39,Inputs!$C$39)))-'Year Schedule'!$K$43+'Year Schedule'!$L$43)</f>
        <v>#VALUE!</v>
      </c>
      <c r="AQ544" s="0" t="e">
        <f aca="true">MAX(0,AP544*(1+(_xlfn.NORM.INV(RAND(),Inputs!$D$39,Inputs!$C$39)))-'Year Schedule'!$K$44+'Year Schedule'!$L$44)</f>
        <v>#VALUE!</v>
      </c>
      <c r="AR544" s="0" t="e">
        <f aca="true">MAX(0,AQ544*(1+(_xlfn.NORM.INV(RAND(),Inputs!$D$39,Inputs!$C$39)))-'Year Schedule'!$K$45+'Year Schedule'!$L$45)</f>
        <v>#VALUE!</v>
      </c>
      <c r="AS544" s="0" t="e">
        <f aca="true">MAX(0,AR544*(1+(_xlfn.NORM.INV(RAND(),Inputs!$D$39,Inputs!$C$39)))-'Year Schedule'!$K$46+'Year Schedule'!$L$46)</f>
        <v>#VALUE!</v>
      </c>
      <c r="AT544" s="0" t="e">
        <f aca="true">MAX(0,AS544*(1+(_xlfn.NORM.INV(RAND(),Inputs!$D$39,Inputs!$C$39)))-'Year Schedule'!$K$47+'Year Schedule'!$L$47)</f>
        <v>#VALUE!</v>
      </c>
      <c r="AU544" s="0" t="e">
        <f aca="true">MAX(0,AT544*(1+(_xlfn.NORM.INV(RAND(),Inputs!$D$39,Inputs!$C$39)))-'Year Schedule'!$K$48+'Year Schedule'!$L$48)</f>
        <v>#VALUE!</v>
      </c>
      <c r="AV544" s="0" t="e">
        <f aca="true">MAX(0,AU544*(1+(_xlfn.NORM.INV(RAND(),Inputs!$D$39,Inputs!$C$39)))-'Year Schedule'!$K$49+'Year Schedule'!$L$49)</f>
        <v>#VALUE!</v>
      </c>
      <c r="AW544" s="0" t="e">
        <f aca="true">MAX(0,AV544*(1+(_xlfn.NORM.INV(RAND(),Inputs!$D$39,Inputs!$C$39)))-'Year Schedule'!$K$50+'Year Schedule'!$L$50)</f>
        <v>#VALUE!</v>
      </c>
      <c r="AX544" s="0" t="e">
        <f aca="true">MAX(0,AW544*(1+(_xlfn.NORM.INV(RAND(),Inputs!$D$39,Inputs!$C$39)))-'Year Schedule'!$K$51+'Year Schedule'!$L$51)</f>
        <v>#VALUE!</v>
      </c>
      <c r="AY544" s="0" t="e">
        <f aca="true">MAX(0,AX544*(1+(_xlfn.NORM.INV(RAND(),Inputs!$D$39,Inputs!$C$39)))-'Year Schedule'!$K$52+'Year Schedule'!$L$52)</f>
        <v>#VALUE!</v>
      </c>
      <c r="AZ544" s="0" t="e">
        <f aca="true">MAX(0,AY544*(1+(_xlfn.NORM.INV(RAND(),Inputs!$D$39,Inputs!$C$39)))-'Year Schedule'!$K$53+'Year Schedule'!$L$53)</f>
        <v>#VALUE!</v>
      </c>
      <c r="BA544" s="0" t="e">
        <f aca="false">INDEX(C544:AZ544,1,Inputs!$C$6)</f>
        <v>#VALUE!</v>
      </c>
      <c r="BB544" s="0" t="n">
        <f aca="false">IFERROR(EXP(SUMPRODUCT(LN((C544:INDEX(C544:AZ544,1,Inputs!$C$6)+$C$1004:INDEX($C$1004:$AZ$1004,1,Inputs!$C$6))/B544:INDEX(B544:AY544,1,Inputs!$C$6)))/Inputs!$C$6)-1,-1)</f>
        <v>-1</v>
      </c>
    </row>
    <row r="545" customFormat="false" ht="15" hidden="false" customHeight="true" outlineLevel="0" collapsed="false">
      <c r="A545" s="0" t="n">
        <v>543</v>
      </c>
      <c r="B545" s="177" t="n">
        <f aca="false">Inputs!$C$38</f>
        <v>0</v>
      </c>
      <c r="C545" s="0" t="e">
        <f aca="true">MAX(0,B545*(1+(_xlfn.NORM.INV(RAND(),Inputs!$D$39,Inputs!$C$39)))-'Year Schedule'!$K$4+'Year Schedule'!$L$4)</f>
        <v>#VALUE!</v>
      </c>
      <c r="D545" s="0" t="e">
        <f aca="true">MAX(0,C545*(1+(_xlfn.NORM.INV(RAND(),Inputs!$D$39,Inputs!$C$39)))-'Year Schedule'!$K$5+'Year Schedule'!$L$5)</f>
        <v>#VALUE!</v>
      </c>
      <c r="E545" s="0" t="e">
        <f aca="true">MAX(0,D545*(1+(_xlfn.NORM.INV(RAND(),Inputs!$D$39,Inputs!$C$39)))-'Year Schedule'!$K$6+'Year Schedule'!$L$6)</f>
        <v>#VALUE!</v>
      </c>
      <c r="F545" s="0" t="e">
        <f aca="true">MAX(0,E545*(1+(_xlfn.NORM.INV(RAND(),Inputs!$D$39,Inputs!$C$39)))-'Year Schedule'!$K$7+'Year Schedule'!$L$7)</f>
        <v>#VALUE!</v>
      </c>
      <c r="G545" s="0" t="e">
        <f aca="true">MAX(0,F545*(1+(_xlfn.NORM.INV(RAND(),Inputs!$D$39,Inputs!$C$39)))-'Year Schedule'!$K$8+'Year Schedule'!$L$8)</f>
        <v>#VALUE!</v>
      </c>
      <c r="H545" s="0" t="e">
        <f aca="true">MAX(0,G545*(1+(_xlfn.NORM.INV(RAND(),Inputs!$D$39,Inputs!$C$39)))-'Year Schedule'!$K$9+'Year Schedule'!$L$9)</f>
        <v>#VALUE!</v>
      </c>
      <c r="I545" s="0" t="e">
        <f aca="true">MAX(0,H545*(1+(_xlfn.NORM.INV(RAND(),Inputs!$D$39,Inputs!$C$39)))-'Year Schedule'!$K$10+'Year Schedule'!$L$10)</f>
        <v>#VALUE!</v>
      </c>
      <c r="J545" s="0" t="e">
        <f aca="true">MAX(0,I545*(1+(_xlfn.NORM.INV(RAND(),Inputs!$D$39,Inputs!$C$39)))-'Year Schedule'!$K$11+'Year Schedule'!$L$11)</f>
        <v>#VALUE!</v>
      </c>
      <c r="K545" s="0" t="e">
        <f aca="true">MAX(0,J545*(1+(_xlfn.NORM.INV(RAND(),Inputs!$D$39,Inputs!$C$39)))-'Year Schedule'!$K$12+'Year Schedule'!$L$12)</f>
        <v>#VALUE!</v>
      </c>
      <c r="L545" s="0" t="e">
        <f aca="true">MAX(0,K545*(1+(_xlfn.NORM.INV(RAND(),Inputs!$D$39,Inputs!$C$39)))-'Year Schedule'!$K$13+'Year Schedule'!$L$13)</f>
        <v>#VALUE!</v>
      </c>
      <c r="M545" s="0" t="e">
        <f aca="true">MAX(0,L545*(1+(_xlfn.NORM.INV(RAND(),Inputs!$D$39,Inputs!$C$39)))-'Year Schedule'!$K$14+'Year Schedule'!$L$14)</f>
        <v>#VALUE!</v>
      </c>
      <c r="N545" s="0" t="e">
        <f aca="true">MAX(0,M545*(1+(_xlfn.NORM.INV(RAND(),Inputs!$D$39,Inputs!$C$39)))-'Year Schedule'!$K$15+'Year Schedule'!$L$15)</f>
        <v>#VALUE!</v>
      </c>
      <c r="O545" s="0" t="e">
        <f aca="true">MAX(0,N545*(1+(_xlfn.NORM.INV(RAND(),Inputs!$D$39,Inputs!$C$39)))-'Year Schedule'!$K$16+'Year Schedule'!$L$16)</f>
        <v>#VALUE!</v>
      </c>
      <c r="P545" s="0" t="e">
        <f aca="true">MAX(0,O545*(1+(_xlfn.NORM.INV(RAND(),Inputs!$D$39,Inputs!$C$39)))-'Year Schedule'!$K$17+'Year Schedule'!$L$17)</f>
        <v>#VALUE!</v>
      </c>
      <c r="Q545" s="0" t="e">
        <f aca="true">MAX(0,P545*(1+(_xlfn.NORM.INV(RAND(),Inputs!$D$39,Inputs!$C$39)))-'Year Schedule'!$K$18+'Year Schedule'!$L$18)</f>
        <v>#VALUE!</v>
      </c>
      <c r="R545" s="0" t="e">
        <f aca="true">MAX(0,Q545*(1+(_xlfn.NORM.INV(RAND(),Inputs!$D$39,Inputs!$C$39)))-'Year Schedule'!$K$19+'Year Schedule'!$L$19)</f>
        <v>#VALUE!</v>
      </c>
      <c r="S545" s="0" t="e">
        <f aca="true">MAX(0,R545*(1+(_xlfn.NORM.INV(RAND(),Inputs!$D$39,Inputs!$C$39)))-'Year Schedule'!$K$20+'Year Schedule'!$L$20)</f>
        <v>#VALUE!</v>
      </c>
      <c r="T545" s="0" t="e">
        <f aca="true">MAX(0,S545*(1+(_xlfn.NORM.INV(RAND(),Inputs!$D$39,Inputs!$C$39)))-'Year Schedule'!$K$21+'Year Schedule'!$L$21)</f>
        <v>#VALUE!</v>
      </c>
      <c r="U545" s="0" t="e">
        <f aca="true">MAX(0,T545*(1+(_xlfn.NORM.INV(RAND(),Inputs!$D$39,Inputs!$C$39)))-'Year Schedule'!$K$22+'Year Schedule'!$L$22)</f>
        <v>#VALUE!</v>
      </c>
      <c r="V545" s="0" t="e">
        <f aca="true">MAX(0,U545*(1+(_xlfn.NORM.INV(RAND(),Inputs!$D$39,Inputs!$C$39)))-'Year Schedule'!$K$23+'Year Schedule'!$L$23)</f>
        <v>#VALUE!</v>
      </c>
      <c r="W545" s="0" t="e">
        <f aca="true">MAX(0,V545*(1+(_xlfn.NORM.INV(RAND(),Inputs!$D$39,Inputs!$C$39)))-'Year Schedule'!$K$24+'Year Schedule'!$L$24)</f>
        <v>#VALUE!</v>
      </c>
      <c r="X545" s="0" t="e">
        <f aca="true">MAX(0,W545*(1+(_xlfn.NORM.INV(RAND(),Inputs!$D$39,Inputs!$C$39)))-'Year Schedule'!$K$25+'Year Schedule'!$L$25)</f>
        <v>#VALUE!</v>
      </c>
      <c r="Y545" s="0" t="e">
        <f aca="true">MAX(0,X545*(1+(_xlfn.NORM.INV(RAND(),Inputs!$D$39,Inputs!$C$39)))-'Year Schedule'!$K$26+'Year Schedule'!$L$26)</f>
        <v>#VALUE!</v>
      </c>
      <c r="Z545" s="0" t="e">
        <f aca="true">MAX(0,Y545*(1+(_xlfn.NORM.INV(RAND(),Inputs!$D$39,Inputs!$C$39)))-'Year Schedule'!$K$27+'Year Schedule'!$L$27)</f>
        <v>#VALUE!</v>
      </c>
      <c r="AA545" s="0" t="e">
        <f aca="true">MAX(0,Z545*(1+(_xlfn.NORM.INV(RAND(),Inputs!$D$39,Inputs!$C$39)))-'Year Schedule'!$K$28+'Year Schedule'!$L$28)</f>
        <v>#VALUE!</v>
      </c>
      <c r="AB545" s="0" t="e">
        <f aca="true">MAX(0,AA545*(1+(_xlfn.NORM.INV(RAND(),Inputs!$D$39,Inputs!$C$39)))-'Year Schedule'!$K$29+'Year Schedule'!$L$29)</f>
        <v>#VALUE!</v>
      </c>
      <c r="AC545" s="0" t="e">
        <f aca="true">MAX(0,AB545*(1+(_xlfn.NORM.INV(RAND(),Inputs!$D$39,Inputs!$C$39)))-'Year Schedule'!$K$30+'Year Schedule'!$L$30)</f>
        <v>#VALUE!</v>
      </c>
      <c r="AD545" s="0" t="e">
        <f aca="true">MAX(0,AC545*(1+(_xlfn.NORM.INV(RAND(),Inputs!$D$39,Inputs!$C$39)))-'Year Schedule'!$K$31+'Year Schedule'!$L$31)</f>
        <v>#VALUE!</v>
      </c>
      <c r="AE545" s="0" t="e">
        <f aca="true">MAX(0,AD545*(1+(_xlfn.NORM.INV(RAND(),Inputs!$D$39,Inputs!$C$39)))-'Year Schedule'!$K$32+'Year Schedule'!$L$32)</f>
        <v>#VALUE!</v>
      </c>
      <c r="AF545" s="0" t="e">
        <f aca="true">MAX(0,AE545*(1+(_xlfn.NORM.INV(RAND(),Inputs!$D$39,Inputs!$C$39)))-'Year Schedule'!$K$33+'Year Schedule'!$L$33)</f>
        <v>#VALUE!</v>
      </c>
      <c r="AG545" s="0" t="e">
        <f aca="true">MAX(0,AF545*(1+(_xlfn.NORM.INV(RAND(),Inputs!$D$39,Inputs!$C$39)))-'Year Schedule'!$K$34+'Year Schedule'!$L$34)</f>
        <v>#VALUE!</v>
      </c>
      <c r="AH545" s="0" t="e">
        <f aca="true">MAX(0,AG545*(1+(_xlfn.NORM.INV(RAND(),Inputs!$D$39,Inputs!$C$39)))-'Year Schedule'!$K$35+'Year Schedule'!$L$35)</f>
        <v>#VALUE!</v>
      </c>
      <c r="AI545" s="0" t="e">
        <f aca="true">MAX(0,AH545*(1+(_xlfn.NORM.INV(RAND(),Inputs!$D$39,Inputs!$C$39)))-'Year Schedule'!$K$36+'Year Schedule'!$L$36)</f>
        <v>#VALUE!</v>
      </c>
      <c r="AJ545" s="0" t="e">
        <f aca="true">MAX(0,AI545*(1+(_xlfn.NORM.INV(RAND(),Inputs!$D$39,Inputs!$C$39)))-'Year Schedule'!$K$37+'Year Schedule'!$L$37)</f>
        <v>#VALUE!</v>
      </c>
      <c r="AK545" s="0" t="e">
        <f aca="true">MAX(0,AJ545*(1+(_xlfn.NORM.INV(RAND(),Inputs!$D$39,Inputs!$C$39)))-'Year Schedule'!$K$38+'Year Schedule'!$L$38)</f>
        <v>#VALUE!</v>
      </c>
      <c r="AL545" s="0" t="e">
        <f aca="true">MAX(0,AK545*(1+(_xlfn.NORM.INV(RAND(),Inputs!$D$39,Inputs!$C$39)))-'Year Schedule'!$K$39+'Year Schedule'!$L$39)</f>
        <v>#VALUE!</v>
      </c>
      <c r="AM545" s="0" t="e">
        <f aca="true">MAX(0,AL545*(1+(_xlfn.NORM.INV(RAND(),Inputs!$D$39,Inputs!$C$39)))-'Year Schedule'!$K$40+'Year Schedule'!$L$40)</f>
        <v>#VALUE!</v>
      </c>
      <c r="AN545" s="0" t="e">
        <f aca="true">MAX(0,AM545*(1+(_xlfn.NORM.INV(RAND(),Inputs!$D$39,Inputs!$C$39)))-'Year Schedule'!$K$41+'Year Schedule'!$L$41)</f>
        <v>#VALUE!</v>
      </c>
      <c r="AO545" s="0" t="e">
        <f aca="true">MAX(0,AN545*(1+(_xlfn.NORM.INV(RAND(),Inputs!$D$39,Inputs!$C$39)))-'Year Schedule'!$K$42+'Year Schedule'!$L$42)</f>
        <v>#VALUE!</v>
      </c>
      <c r="AP545" s="0" t="e">
        <f aca="true">MAX(0,AO545*(1+(_xlfn.NORM.INV(RAND(),Inputs!$D$39,Inputs!$C$39)))-'Year Schedule'!$K$43+'Year Schedule'!$L$43)</f>
        <v>#VALUE!</v>
      </c>
      <c r="AQ545" s="0" t="e">
        <f aca="true">MAX(0,AP545*(1+(_xlfn.NORM.INV(RAND(),Inputs!$D$39,Inputs!$C$39)))-'Year Schedule'!$K$44+'Year Schedule'!$L$44)</f>
        <v>#VALUE!</v>
      </c>
      <c r="AR545" s="0" t="e">
        <f aca="true">MAX(0,AQ545*(1+(_xlfn.NORM.INV(RAND(),Inputs!$D$39,Inputs!$C$39)))-'Year Schedule'!$K$45+'Year Schedule'!$L$45)</f>
        <v>#VALUE!</v>
      </c>
      <c r="AS545" s="0" t="e">
        <f aca="true">MAX(0,AR545*(1+(_xlfn.NORM.INV(RAND(),Inputs!$D$39,Inputs!$C$39)))-'Year Schedule'!$K$46+'Year Schedule'!$L$46)</f>
        <v>#VALUE!</v>
      </c>
      <c r="AT545" s="0" t="e">
        <f aca="true">MAX(0,AS545*(1+(_xlfn.NORM.INV(RAND(),Inputs!$D$39,Inputs!$C$39)))-'Year Schedule'!$K$47+'Year Schedule'!$L$47)</f>
        <v>#VALUE!</v>
      </c>
      <c r="AU545" s="0" t="e">
        <f aca="true">MAX(0,AT545*(1+(_xlfn.NORM.INV(RAND(),Inputs!$D$39,Inputs!$C$39)))-'Year Schedule'!$K$48+'Year Schedule'!$L$48)</f>
        <v>#VALUE!</v>
      </c>
      <c r="AV545" s="0" t="e">
        <f aca="true">MAX(0,AU545*(1+(_xlfn.NORM.INV(RAND(),Inputs!$D$39,Inputs!$C$39)))-'Year Schedule'!$K$49+'Year Schedule'!$L$49)</f>
        <v>#VALUE!</v>
      </c>
      <c r="AW545" s="0" t="e">
        <f aca="true">MAX(0,AV545*(1+(_xlfn.NORM.INV(RAND(),Inputs!$D$39,Inputs!$C$39)))-'Year Schedule'!$K$50+'Year Schedule'!$L$50)</f>
        <v>#VALUE!</v>
      </c>
      <c r="AX545" s="0" t="e">
        <f aca="true">MAX(0,AW545*(1+(_xlfn.NORM.INV(RAND(),Inputs!$D$39,Inputs!$C$39)))-'Year Schedule'!$K$51+'Year Schedule'!$L$51)</f>
        <v>#VALUE!</v>
      </c>
      <c r="AY545" s="0" t="e">
        <f aca="true">MAX(0,AX545*(1+(_xlfn.NORM.INV(RAND(),Inputs!$D$39,Inputs!$C$39)))-'Year Schedule'!$K$52+'Year Schedule'!$L$52)</f>
        <v>#VALUE!</v>
      </c>
      <c r="AZ545" s="0" t="e">
        <f aca="true">MAX(0,AY545*(1+(_xlfn.NORM.INV(RAND(),Inputs!$D$39,Inputs!$C$39)))-'Year Schedule'!$K$53+'Year Schedule'!$L$53)</f>
        <v>#VALUE!</v>
      </c>
      <c r="BA545" s="0" t="e">
        <f aca="false">INDEX(C545:AZ545,1,Inputs!$C$6)</f>
        <v>#VALUE!</v>
      </c>
      <c r="BB545" s="0" t="n">
        <f aca="false">IFERROR(EXP(SUMPRODUCT(LN((C545:INDEX(C545:AZ545,1,Inputs!$C$6)+$C$1004:INDEX($C$1004:$AZ$1004,1,Inputs!$C$6))/B545:INDEX(B545:AY545,1,Inputs!$C$6)))/Inputs!$C$6)-1,-1)</f>
        <v>-1</v>
      </c>
    </row>
    <row r="546" customFormat="false" ht="15" hidden="false" customHeight="true" outlineLevel="0" collapsed="false">
      <c r="A546" s="0" t="n">
        <v>544</v>
      </c>
      <c r="B546" s="177" t="n">
        <f aca="false">Inputs!$C$38</f>
        <v>0</v>
      </c>
      <c r="C546" s="0" t="e">
        <f aca="true">MAX(0,B546*(1+(_xlfn.NORM.INV(RAND(),Inputs!$D$39,Inputs!$C$39)))-'Year Schedule'!$K$4+'Year Schedule'!$L$4)</f>
        <v>#VALUE!</v>
      </c>
      <c r="D546" s="0" t="e">
        <f aca="true">MAX(0,C546*(1+(_xlfn.NORM.INV(RAND(),Inputs!$D$39,Inputs!$C$39)))-'Year Schedule'!$K$5+'Year Schedule'!$L$5)</f>
        <v>#VALUE!</v>
      </c>
      <c r="E546" s="0" t="e">
        <f aca="true">MAX(0,D546*(1+(_xlfn.NORM.INV(RAND(),Inputs!$D$39,Inputs!$C$39)))-'Year Schedule'!$K$6+'Year Schedule'!$L$6)</f>
        <v>#VALUE!</v>
      </c>
      <c r="F546" s="0" t="e">
        <f aca="true">MAX(0,E546*(1+(_xlfn.NORM.INV(RAND(),Inputs!$D$39,Inputs!$C$39)))-'Year Schedule'!$K$7+'Year Schedule'!$L$7)</f>
        <v>#VALUE!</v>
      </c>
      <c r="G546" s="0" t="e">
        <f aca="true">MAX(0,F546*(1+(_xlfn.NORM.INV(RAND(),Inputs!$D$39,Inputs!$C$39)))-'Year Schedule'!$K$8+'Year Schedule'!$L$8)</f>
        <v>#VALUE!</v>
      </c>
      <c r="H546" s="0" t="e">
        <f aca="true">MAX(0,G546*(1+(_xlfn.NORM.INV(RAND(),Inputs!$D$39,Inputs!$C$39)))-'Year Schedule'!$K$9+'Year Schedule'!$L$9)</f>
        <v>#VALUE!</v>
      </c>
      <c r="I546" s="0" t="e">
        <f aca="true">MAX(0,H546*(1+(_xlfn.NORM.INV(RAND(),Inputs!$D$39,Inputs!$C$39)))-'Year Schedule'!$K$10+'Year Schedule'!$L$10)</f>
        <v>#VALUE!</v>
      </c>
      <c r="J546" s="0" t="e">
        <f aca="true">MAX(0,I546*(1+(_xlfn.NORM.INV(RAND(),Inputs!$D$39,Inputs!$C$39)))-'Year Schedule'!$K$11+'Year Schedule'!$L$11)</f>
        <v>#VALUE!</v>
      </c>
      <c r="K546" s="0" t="e">
        <f aca="true">MAX(0,J546*(1+(_xlfn.NORM.INV(RAND(),Inputs!$D$39,Inputs!$C$39)))-'Year Schedule'!$K$12+'Year Schedule'!$L$12)</f>
        <v>#VALUE!</v>
      </c>
      <c r="L546" s="0" t="e">
        <f aca="true">MAX(0,K546*(1+(_xlfn.NORM.INV(RAND(),Inputs!$D$39,Inputs!$C$39)))-'Year Schedule'!$K$13+'Year Schedule'!$L$13)</f>
        <v>#VALUE!</v>
      </c>
      <c r="M546" s="0" t="e">
        <f aca="true">MAX(0,L546*(1+(_xlfn.NORM.INV(RAND(),Inputs!$D$39,Inputs!$C$39)))-'Year Schedule'!$K$14+'Year Schedule'!$L$14)</f>
        <v>#VALUE!</v>
      </c>
      <c r="N546" s="0" t="e">
        <f aca="true">MAX(0,M546*(1+(_xlfn.NORM.INV(RAND(),Inputs!$D$39,Inputs!$C$39)))-'Year Schedule'!$K$15+'Year Schedule'!$L$15)</f>
        <v>#VALUE!</v>
      </c>
      <c r="O546" s="0" t="e">
        <f aca="true">MAX(0,N546*(1+(_xlfn.NORM.INV(RAND(),Inputs!$D$39,Inputs!$C$39)))-'Year Schedule'!$K$16+'Year Schedule'!$L$16)</f>
        <v>#VALUE!</v>
      </c>
      <c r="P546" s="0" t="e">
        <f aca="true">MAX(0,O546*(1+(_xlfn.NORM.INV(RAND(),Inputs!$D$39,Inputs!$C$39)))-'Year Schedule'!$K$17+'Year Schedule'!$L$17)</f>
        <v>#VALUE!</v>
      </c>
      <c r="Q546" s="0" t="e">
        <f aca="true">MAX(0,P546*(1+(_xlfn.NORM.INV(RAND(),Inputs!$D$39,Inputs!$C$39)))-'Year Schedule'!$K$18+'Year Schedule'!$L$18)</f>
        <v>#VALUE!</v>
      </c>
      <c r="R546" s="0" t="e">
        <f aca="true">MAX(0,Q546*(1+(_xlfn.NORM.INV(RAND(),Inputs!$D$39,Inputs!$C$39)))-'Year Schedule'!$K$19+'Year Schedule'!$L$19)</f>
        <v>#VALUE!</v>
      </c>
      <c r="S546" s="0" t="e">
        <f aca="true">MAX(0,R546*(1+(_xlfn.NORM.INV(RAND(),Inputs!$D$39,Inputs!$C$39)))-'Year Schedule'!$K$20+'Year Schedule'!$L$20)</f>
        <v>#VALUE!</v>
      </c>
      <c r="T546" s="0" t="e">
        <f aca="true">MAX(0,S546*(1+(_xlfn.NORM.INV(RAND(),Inputs!$D$39,Inputs!$C$39)))-'Year Schedule'!$K$21+'Year Schedule'!$L$21)</f>
        <v>#VALUE!</v>
      </c>
      <c r="U546" s="0" t="e">
        <f aca="true">MAX(0,T546*(1+(_xlfn.NORM.INV(RAND(),Inputs!$D$39,Inputs!$C$39)))-'Year Schedule'!$K$22+'Year Schedule'!$L$22)</f>
        <v>#VALUE!</v>
      </c>
      <c r="V546" s="0" t="e">
        <f aca="true">MAX(0,U546*(1+(_xlfn.NORM.INV(RAND(),Inputs!$D$39,Inputs!$C$39)))-'Year Schedule'!$K$23+'Year Schedule'!$L$23)</f>
        <v>#VALUE!</v>
      </c>
      <c r="W546" s="0" t="e">
        <f aca="true">MAX(0,V546*(1+(_xlfn.NORM.INV(RAND(),Inputs!$D$39,Inputs!$C$39)))-'Year Schedule'!$K$24+'Year Schedule'!$L$24)</f>
        <v>#VALUE!</v>
      </c>
      <c r="X546" s="0" t="e">
        <f aca="true">MAX(0,W546*(1+(_xlfn.NORM.INV(RAND(),Inputs!$D$39,Inputs!$C$39)))-'Year Schedule'!$K$25+'Year Schedule'!$L$25)</f>
        <v>#VALUE!</v>
      </c>
      <c r="Y546" s="0" t="e">
        <f aca="true">MAX(0,X546*(1+(_xlfn.NORM.INV(RAND(),Inputs!$D$39,Inputs!$C$39)))-'Year Schedule'!$K$26+'Year Schedule'!$L$26)</f>
        <v>#VALUE!</v>
      </c>
      <c r="Z546" s="0" t="e">
        <f aca="true">MAX(0,Y546*(1+(_xlfn.NORM.INV(RAND(),Inputs!$D$39,Inputs!$C$39)))-'Year Schedule'!$K$27+'Year Schedule'!$L$27)</f>
        <v>#VALUE!</v>
      </c>
      <c r="AA546" s="0" t="e">
        <f aca="true">MAX(0,Z546*(1+(_xlfn.NORM.INV(RAND(),Inputs!$D$39,Inputs!$C$39)))-'Year Schedule'!$K$28+'Year Schedule'!$L$28)</f>
        <v>#VALUE!</v>
      </c>
      <c r="AB546" s="0" t="e">
        <f aca="true">MAX(0,AA546*(1+(_xlfn.NORM.INV(RAND(),Inputs!$D$39,Inputs!$C$39)))-'Year Schedule'!$K$29+'Year Schedule'!$L$29)</f>
        <v>#VALUE!</v>
      </c>
      <c r="AC546" s="0" t="e">
        <f aca="true">MAX(0,AB546*(1+(_xlfn.NORM.INV(RAND(),Inputs!$D$39,Inputs!$C$39)))-'Year Schedule'!$K$30+'Year Schedule'!$L$30)</f>
        <v>#VALUE!</v>
      </c>
      <c r="AD546" s="0" t="e">
        <f aca="true">MAX(0,AC546*(1+(_xlfn.NORM.INV(RAND(),Inputs!$D$39,Inputs!$C$39)))-'Year Schedule'!$K$31+'Year Schedule'!$L$31)</f>
        <v>#VALUE!</v>
      </c>
      <c r="AE546" s="0" t="e">
        <f aca="true">MAX(0,AD546*(1+(_xlfn.NORM.INV(RAND(),Inputs!$D$39,Inputs!$C$39)))-'Year Schedule'!$K$32+'Year Schedule'!$L$32)</f>
        <v>#VALUE!</v>
      </c>
      <c r="AF546" s="0" t="e">
        <f aca="true">MAX(0,AE546*(1+(_xlfn.NORM.INV(RAND(),Inputs!$D$39,Inputs!$C$39)))-'Year Schedule'!$K$33+'Year Schedule'!$L$33)</f>
        <v>#VALUE!</v>
      </c>
      <c r="AG546" s="0" t="e">
        <f aca="true">MAX(0,AF546*(1+(_xlfn.NORM.INV(RAND(),Inputs!$D$39,Inputs!$C$39)))-'Year Schedule'!$K$34+'Year Schedule'!$L$34)</f>
        <v>#VALUE!</v>
      </c>
      <c r="AH546" s="0" t="e">
        <f aca="true">MAX(0,AG546*(1+(_xlfn.NORM.INV(RAND(),Inputs!$D$39,Inputs!$C$39)))-'Year Schedule'!$K$35+'Year Schedule'!$L$35)</f>
        <v>#VALUE!</v>
      </c>
      <c r="AI546" s="0" t="e">
        <f aca="true">MAX(0,AH546*(1+(_xlfn.NORM.INV(RAND(),Inputs!$D$39,Inputs!$C$39)))-'Year Schedule'!$K$36+'Year Schedule'!$L$36)</f>
        <v>#VALUE!</v>
      </c>
      <c r="AJ546" s="0" t="e">
        <f aca="true">MAX(0,AI546*(1+(_xlfn.NORM.INV(RAND(),Inputs!$D$39,Inputs!$C$39)))-'Year Schedule'!$K$37+'Year Schedule'!$L$37)</f>
        <v>#VALUE!</v>
      </c>
      <c r="AK546" s="0" t="e">
        <f aca="true">MAX(0,AJ546*(1+(_xlfn.NORM.INV(RAND(),Inputs!$D$39,Inputs!$C$39)))-'Year Schedule'!$K$38+'Year Schedule'!$L$38)</f>
        <v>#VALUE!</v>
      </c>
      <c r="AL546" s="0" t="e">
        <f aca="true">MAX(0,AK546*(1+(_xlfn.NORM.INV(RAND(),Inputs!$D$39,Inputs!$C$39)))-'Year Schedule'!$K$39+'Year Schedule'!$L$39)</f>
        <v>#VALUE!</v>
      </c>
      <c r="AM546" s="0" t="e">
        <f aca="true">MAX(0,AL546*(1+(_xlfn.NORM.INV(RAND(),Inputs!$D$39,Inputs!$C$39)))-'Year Schedule'!$K$40+'Year Schedule'!$L$40)</f>
        <v>#VALUE!</v>
      </c>
      <c r="AN546" s="0" t="e">
        <f aca="true">MAX(0,AM546*(1+(_xlfn.NORM.INV(RAND(),Inputs!$D$39,Inputs!$C$39)))-'Year Schedule'!$K$41+'Year Schedule'!$L$41)</f>
        <v>#VALUE!</v>
      </c>
      <c r="AO546" s="0" t="e">
        <f aca="true">MAX(0,AN546*(1+(_xlfn.NORM.INV(RAND(),Inputs!$D$39,Inputs!$C$39)))-'Year Schedule'!$K$42+'Year Schedule'!$L$42)</f>
        <v>#VALUE!</v>
      </c>
      <c r="AP546" s="0" t="e">
        <f aca="true">MAX(0,AO546*(1+(_xlfn.NORM.INV(RAND(),Inputs!$D$39,Inputs!$C$39)))-'Year Schedule'!$K$43+'Year Schedule'!$L$43)</f>
        <v>#VALUE!</v>
      </c>
      <c r="AQ546" s="0" t="e">
        <f aca="true">MAX(0,AP546*(1+(_xlfn.NORM.INV(RAND(),Inputs!$D$39,Inputs!$C$39)))-'Year Schedule'!$K$44+'Year Schedule'!$L$44)</f>
        <v>#VALUE!</v>
      </c>
      <c r="AR546" s="0" t="e">
        <f aca="true">MAX(0,AQ546*(1+(_xlfn.NORM.INV(RAND(),Inputs!$D$39,Inputs!$C$39)))-'Year Schedule'!$K$45+'Year Schedule'!$L$45)</f>
        <v>#VALUE!</v>
      </c>
      <c r="AS546" s="0" t="e">
        <f aca="true">MAX(0,AR546*(1+(_xlfn.NORM.INV(RAND(),Inputs!$D$39,Inputs!$C$39)))-'Year Schedule'!$K$46+'Year Schedule'!$L$46)</f>
        <v>#VALUE!</v>
      </c>
      <c r="AT546" s="0" t="e">
        <f aca="true">MAX(0,AS546*(1+(_xlfn.NORM.INV(RAND(),Inputs!$D$39,Inputs!$C$39)))-'Year Schedule'!$K$47+'Year Schedule'!$L$47)</f>
        <v>#VALUE!</v>
      </c>
      <c r="AU546" s="0" t="e">
        <f aca="true">MAX(0,AT546*(1+(_xlfn.NORM.INV(RAND(),Inputs!$D$39,Inputs!$C$39)))-'Year Schedule'!$K$48+'Year Schedule'!$L$48)</f>
        <v>#VALUE!</v>
      </c>
      <c r="AV546" s="0" t="e">
        <f aca="true">MAX(0,AU546*(1+(_xlfn.NORM.INV(RAND(),Inputs!$D$39,Inputs!$C$39)))-'Year Schedule'!$K$49+'Year Schedule'!$L$49)</f>
        <v>#VALUE!</v>
      </c>
      <c r="AW546" s="0" t="e">
        <f aca="true">MAX(0,AV546*(1+(_xlfn.NORM.INV(RAND(),Inputs!$D$39,Inputs!$C$39)))-'Year Schedule'!$K$50+'Year Schedule'!$L$50)</f>
        <v>#VALUE!</v>
      </c>
      <c r="AX546" s="0" t="e">
        <f aca="true">MAX(0,AW546*(1+(_xlfn.NORM.INV(RAND(),Inputs!$D$39,Inputs!$C$39)))-'Year Schedule'!$K$51+'Year Schedule'!$L$51)</f>
        <v>#VALUE!</v>
      </c>
      <c r="AY546" s="0" t="e">
        <f aca="true">MAX(0,AX546*(1+(_xlfn.NORM.INV(RAND(),Inputs!$D$39,Inputs!$C$39)))-'Year Schedule'!$K$52+'Year Schedule'!$L$52)</f>
        <v>#VALUE!</v>
      </c>
      <c r="AZ546" s="0" t="e">
        <f aca="true">MAX(0,AY546*(1+(_xlfn.NORM.INV(RAND(),Inputs!$D$39,Inputs!$C$39)))-'Year Schedule'!$K$53+'Year Schedule'!$L$53)</f>
        <v>#VALUE!</v>
      </c>
      <c r="BA546" s="0" t="e">
        <f aca="false">INDEX(C546:AZ546,1,Inputs!$C$6)</f>
        <v>#VALUE!</v>
      </c>
      <c r="BB546" s="0" t="n">
        <f aca="false">IFERROR(EXP(SUMPRODUCT(LN((C546:INDEX(C546:AZ546,1,Inputs!$C$6)+$C$1004:INDEX($C$1004:$AZ$1004,1,Inputs!$C$6))/B546:INDEX(B546:AY546,1,Inputs!$C$6)))/Inputs!$C$6)-1,-1)</f>
        <v>-1</v>
      </c>
    </row>
    <row r="547" customFormat="false" ht="15" hidden="false" customHeight="true" outlineLevel="0" collapsed="false">
      <c r="A547" s="0" t="n">
        <v>545</v>
      </c>
      <c r="B547" s="177" t="n">
        <f aca="false">Inputs!$C$38</f>
        <v>0</v>
      </c>
      <c r="C547" s="0" t="e">
        <f aca="true">MAX(0,B547*(1+(_xlfn.NORM.INV(RAND(),Inputs!$D$39,Inputs!$C$39)))-'Year Schedule'!$K$4+'Year Schedule'!$L$4)</f>
        <v>#VALUE!</v>
      </c>
      <c r="D547" s="0" t="e">
        <f aca="true">MAX(0,C547*(1+(_xlfn.NORM.INV(RAND(),Inputs!$D$39,Inputs!$C$39)))-'Year Schedule'!$K$5+'Year Schedule'!$L$5)</f>
        <v>#VALUE!</v>
      </c>
      <c r="E547" s="0" t="e">
        <f aca="true">MAX(0,D547*(1+(_xlfn.NORM.INV(RAND(),Inputs!$D$39,Inputs!$C$39)))-'Year Schedule'!$K$6+'Year Schedule'!$L$6)</f>
        <v>#VALUE!</v>
      </c>
      <c r="F547" s="0" t="e">
        <f aca="true">MAX(0,E547*(1+(_xlfn.NORM.INV(RAND(),Inputs!$D$39,Inputs!$C$39)))-'Year Schedule'!$K$7+'Year Schedule'!$L$7)</f>
        <v>#VALUE!</v>
      </c>
      <c r="G547" s="0" t="e">
        <f aca="true">MAX(0,F547*(1+(_xlfn.NORM.INV(RAND(),Inputs!$D$39,Inputs!$C$39)))-'Year Schedule'!$K$8+'Year Schedule'!$L$8)</f>
        <v>#VALUE!</v>
      </c>
      <c r="H547" s="0" t="e">
        <f aca="true">MAX(0,G547*(1+(_xlfn.NORM.INV(RAND(),Inputs!$D$39,Inputs!$C$39)))-'Year Schedule'!$K$9+'Year Schedule'!$L$9)</f>
        <v>#VALUE!</v>
      </c>
      <c r="I547" s="0" t="e">
        <f aca="true">MAX(0,H547*(1+(_xlfn.NORM.INV(RAND(),Inputs!$D$39,Inputs!$C$39)))-'Year Schedule'!$K$10+'Year Schedule'!$L$10)</f>
        <v>#VALUE!</v>
      </c>
      <c r="J547" s="0" t="e">
        <f aca="true">MAX(0,I547*(1+(_xlfn.NORM.INV(RAND(),Inputs!$D$39,Inputs!$C$39)))-'Year Schedule'!$K$11+'Year Schedule'!$L$11)</f>
        <v>#VALUE!</v>
      </c>
      <c r="K547" s="0" t="e">
        <f aca="true">MAX(0,J547*(1+(_xlfn.NORM.INV(RAND(),Inputs!$D$39,Inputs!$C$39)))-'Year Schedule'!$K$12+'Year Schedule'!$L$12)</f>
        <v>#VALUE!</v>
      </c>
      <c r="L547" s="0" t="e">
        <f aca="true">MAX(0,K547*(1+(_xlfn.NORM.INV(RAND(),Inputs!$D$39,Inputs!$C$39)))-'Year Schedule'!$K$13+'Year Schedule'!$L$13)</f>
        <v>#VALUE!</v>
      </c>
      <c r="M547" s="0" t="e">
        <f aca="true">MAX(0,L547*(1+(_xlfn.NORM.INV(RAND(),Inputs!$D$39,Inputs!$C$39)))-'Year Schedule'!$K$14+'Year Schedule'!$L$14)</f>
        <v>#VALUE!</v>
      </c>
      <c r="N547" s="0" t="e">
        <f aca="true">MAX(0,M547*(1+(_xlfn.NORM.INV(RAND(),Inputs!$D$39,Inputs!$C$39)))-'Year Schedule'!$K$15+'Year Schedule'!$L$15)</f>
        <v>#VALUE!</v>
      </c>
      <c r="O547" s="0" t="e">
        <f aca="true">MAX(0,N547*(1+(_xlfn.NORM.INV(RAND(),Inputs!$D$39,Inputs!$C$39)))-'Year Schedule'!$K$16+'Year Schedule'!$L$16)</f>
        <v>#VALUE!</v>
      </c>
      <c r="P547" s="0" t="e">
        <f aca="true">MAX(0,O547*(1+(_xlfn.NORM.INV(RAND(),Inputs!$D$39,Inputs!$C$39)))-'Year Schedule'!$K$17+'Year Schedule'!$L$17)</f>
        <v>#VALUE!</v>
      </c>
      <c r="Q547" s="0" t="e">
        <f aca="true">MAX(0,P547*(1+(_xlfn.NORM.INV(RAND(),Inputs!$D$39,Inputs!$C$39)))-'Year Schedule'!$K$18+'Year Schedule'!$L$18)</f>
        <v>#VALUE!</v>
      </c>
      <c r="R547" s="0" t="e">
        <f aca="true">MAX(0,Q547*(1+(_xlfn.NORM.INV(RAND(),Inputs!$D$39,Inputs!$C$39)))-'Year Schedule'!$K$19+'Year Schedule'!$L$19)</f>
        <v>#VALUE!</v>
      </c>
      <c r="S547" s="0" t="e">
        <f aca="true">MAX(0,R547*(1+(_xlfn.NORM.INV(RAND(),Inputs!$D$39,Inputs!$C$39)))-'Year Schedule'!$K$20+'Year Schedule'!$L$20)</f>
        <v>#VALUE!</v>
      </c>
      <c r="T547" s="0" t="e">
        <f aca="true">MAX(0,S547*(1+(_xlfn.NORM.INV(RAND(),Inputs!$D$39,Inputs!$C$39)))-'Year Schedule'!$K$21+'Year Schedule'!$L$21)</f>
        <v>#VALUE!</v>
      </c>
      <c r="U547" s="0" t="e">
        <f aca="true">MAX(0,T547*(1+(_xlfn.NORM.INV(RAND(),Inputs!$D$39,Inputs!$C$39)))-'Year Schedule'!$K$22+'Year Schedule'!$L$22)</f>
        <v>#VALUE!</v>
      </c>
      <c r="V547" s="0" t="e">
        <f aca="true">MAX(0,U547*(1+(_xlfn.NORM.INV(RAND(),Inputs!$D$39,Inputs!$C$39)))-'Year Schedule'!$K$23+'Year Schedule'!$L$23)</f>
        <v>#VALUE!</v>
      </c>
      <c r="W547" s="0" t="e">
        <f aca="true">MAX(0,V547*(1+(_xlfn.NORM.INV(RAND(),Inputs!$D$39,Inputs!$C$39)))-'Year Schedule'!$K$24+'Year Schedule'!$L$24)</f>
        <v>#VALUE!</v>
      </c>
      <c r="X547" s="0" t="e">
        <f aca="true">MAX(0,W547*(1+(_xlfn.NORM.INV(RAND(),Inputs!$D$39,Inputs!$C$39)))-'Year Schedule'!$K$25+'Year Schedule'!$L$25)</f>
        <v>#VALUE!</v>
      </c>
      <c r="Y547" s="0" t="e">
        <f aca="true">MAX(0,X547*(1+(_xlfn.NORM.INV(RAND(),Inputs!$D$39,Inputs!$C$39)))-'Year Schedule'!$K$26+'Year Schedule'!$L$26)</f>
        <v>#VALUE!</v>
      </c>
      <c r="Z547" s="0" t="e">
        <f aca="true">MAX(0,Y547*(1+(_xlfn.NORM.INV(RAND(),Inputs!$D$39,Inputs!$C$39)))-'Year Schedule'!$K$27+'Year Schedule'!$L$27)</f>
        <v>#VALUE!</v>
      </c>
      <c r="AA547" s="0" t="e">
        <f aca="true">MAX(0,Z547*(1+(_xlfn.NORM.INV(RAND(),Inputs!$D$39,Inputs!$C$39)))-'Year Schedule'!$K$28+'Year Schedule'!$L$28)</f>
        <v>#VALUE!</v>
      </c>
      <c r="AB547" s="0" t="e">
        <f aca="true">MAX(0,AA547*(1+(_xlfn.NORM.INV(RAND(),Inputs!$D$39,Inputs!$C$39)))-'Year Schedule'!$K$29+'Year Schedule'!$L$29)</f>
        <v>#VALUE!</v>
      </c>
      <c r="AC547" s="0" t="e">
        <f aca="true">MAX(0,AB547*(1+(_xlfn.NORM.INV(RAND(),Inputs!$D$39,Inputs!$C$39)))-'Year Schedule'!$K$30+'Year Schedule'!$L$30)</f>
        <v>#VALUE!</v>
      </c>
      <c r="AD547" s="0" t="e">
        <f aca="true">MAX(0,AC547*(1+(_xlfn.NORM.INV(RAND(),Inputs!$D$39,Inputs!$C$39)))-'Year Schedule'!$K$31+'Year Schedule'!$L$31)</f>
        <v>#VALUE!</v>
      </c>
      <c r="AE547" s="0" t="e">
        <f aca="true">MAX(0,AD547*(1+(_xlfn.NORM.INV(RAND(),Inputs!$D$39,Inputs!$C$39)))-'Year Schedule'!$K$32+'Year Schedule'!$L$32)</f>
        <v>#VALUE!</v>
      </c>
      <c r="AF547" s="0" t="e">
        <f aca="true">MAX(0,AE547*(1+(_xlfn.NORM.INV(RAND(),Inputs!$D$39,Inputs!$C$39)))-'Year Schedule'!$K$33+'Year Schedule'!$L$33)</f>
        <v>#VALUE!</v>
      </c>
      <c r="AG547" s="0" t="e">
        <f aca="true">MAX(0,AF547*(1+(_xlfn.NORM.INV(RAND(),Inputs!$D$39,Inputs!$C$39)))-'Year Schedule'!$K$34+'Year Schedule'!$L$34)</f>
        <v>#VALUE!</v>
      </c>
      <c r="AH547" s="0" t="e">
        <f aca="true">MAX(0,AG547*(1+(_xlfn.NORM.INV(RAND(),Inputs!$D$39,Inputs!$C$39)))-'Year Schedule'!$K$35+'Year Schedule'!$L$35)</f>
        <v>#VALUE!</v>
      </c>
      <c r="AI547" s="0" t="e">
        <f aca="true">MAX(0,AH547*(1+(_xlfn.NORM.INV(RAND(),Inputs!$D$39,Inputs!$C$39)))-'Year Schedule'!$K$36+'Year Schedule'!$L$36)</f>
        <v>#VALUE!</v>
      </c>
      <c r="AJ547" s="0" t="e">
        <f aca="true">MAX(0,AI547*(1+(_xlfn.NORM.INV(RAND(),Inputs!$D$39,Inputs!$C$39)))-'Year Schedule'!$K$37+'Year Schedule'!$L$37)</f>
        <v>#VALUE!</v>
      </c>
      <c r="AK547" s="0" t="e">
        <f aca="true">MAX(0,AJ547*(1+(_xlfn.NORM.INV(RAND(),Inputs!$D$39,Inputs!$C$39)))-'Year Schedule'!$K$38+'Year Schedule'!$L$38)</f>
        <v>#VALUE!</v>
      </c>
      <c r="AL547" s="0" t="e">
        <f aca="true">MAX(0,AK547*(1+(_xlfn.NORM.INV(RAND(),Inputs!$D$39,Inputs!$C$39)))-'Year Schedule'!$K$39+'Year Schedule'!$L$39)</f>
        <v>#VALUE!</v>
      </c>
      <c r="AM547" s="0" t="e">
        <f aca="true">MAX(0,AL547*(1+(_xlfn.NORM.INV(RAND(),Inputs!$D$39,Inputs!$C$39)))-'Year Schedule'!$K$40+'Year Schedule'!$L$40)</f>
        <v>#VALUE!</v>
      </c>
      <c r="AN547" s="0" t="e">
        <f aca="true">MAX(0,AM547*(1+(_xlfn.NORM.INV(RAND(),Inputs!$D$39,Inputs!$C$39)))-'Year Schedule'!$K$41+'Year Schedule'!$L$41)</f>
        <v>#VALUE!</v>
      </c>
      <c r="AO547" s="0" t="e">
        <f aca="true">MAX(0,AN547*(1+(_xlfn.NORM.INV(RAND(),Inputs!$D$39,Inputs!$C$39)))-'Year Schedule'!$K$42+'Year Schedule'!$L$42)</f>
        <v>#VALUE!</v>
      </c>
      <c r="AP547" s="0" t="e">
        <f aca="true">MAX(0,AO547*(1+(_xlfn.NORM.INV(RAND(),Inputs!$D$39,Inputs!$C$39)))-'Year Schedule'!$K$43+'Year Schedule'!$L$43)</f>
        <v>#VALUE!</v>
      </c>
      <c r="AQ547" s="0" t="e">
        <f aca="true">MAX(0,AP547*(1+(_xlfn.NORM.INV(RAND(),Inputs!$D$39,Inputs!$C$39)))-'Year Schedule'!$K$44+'Year Schedule'!$L$44)</f>
        <v>#VALUE!</v>
      </c>
      <c r="AR547" s="0" t="e">
        <f aca="true">MAX(0,AQ547*(1+(_xlfn.NORM.INV(RAND(),Inputs!$D$39,Inputs!$C$39)))-'Year Schedule'!$K$45+'Year Schedule'!$L$45)</f>
        <v>#VALUE!</v>
      </c>
      <c r="AS547" s="0" t="e">
        <f aca="true">MAX(0,AR547*(1+(_xlfn.NORM.INV(RAND(),Inputs!$D$39,Inputs!$C$39)))-'Year Schedule'!$K$46+'Year Schedule'!$L$46)</f>
        <v>#VALUE!</v>
      </c>
      <c r="AT547" s="0" t="e">
        <f aca="true">MAX(0,AS547*(1+(_xlfn.NORM.INV(RAND(),Inputs!$D$39,Inputs!$C$39)))-'Year Schedule'!$K$47+'Year Schedule'!$L$47)</f>
        <v>#VALUE!</v>
      </c>
      <c r="AU547" s="0" t="e">
        <f aca="true">MAX(0,AT547*(1+(_xlfn.NORM.INV(RAND(),Inputs!$D$39,Inputs!$C$39)))-'Year Schedule'!$K$48+'Year Schedule'!$L$48)</f>
        <v>#VALUE!</v>
      </c>
      <c r="AV547" s="0" t="e">
        <f aca="true">MAX(0,AU547*(1+(_xlfn.NORM.INV(RAND(),Inputs!$D$39,Inputs!$C$39)))-'Year Schedule'!$K$49+'Year Schedule'!$L$49)</f>
        <v>#VALUE!</v>
      </c>
      <c r="AW547" s="0" t="e">
        <f aca="true">MAX(0,AV547*(1+(_xlfn.NORM.INV(RAND(),Inputs!$D$39,Inputs!$C$39)))-'Year Schedule'!$K$50+'Year Schedule'!$L$50)</f>
        <v>#VALUE!</v>
      </c>
      <c r="AX547" s="0" t="e">
        <f aca="true">MAX(0,AW547*(1+(_xlfn.NORM.INV(RAND(),Inputs!$D$39,Inputs!$C$39)))-'Year Schedule'!$K$51+'Year Schedule'!$L$51)</f>
        <v>#VALUE!</v>
      </c>
      <c r="AY547" s="0" t="e">
        <f aca="true">MAX(0,AX547*(1+(_xlfn.NORM.INV(RAND(),Inputs!$D$39,Inputs!$C$39)))-'Year Schedule'!$K$52+'Year Schedule'!$L$52)</f>
        <v>#VALUE!</v>
      </c>
      <c r="AZ547" s="0" t="e">
        <f aca="true">MAX(0,AY547*(1+(_xlfn.NORM.INV(RAND(),Inputs!$D$39,Inputs!$C$39)))-'Year Schedule'!$K$53+'Year Schedule'!$L$53)</f>
        <v>#VALUE!</v>
      </c>
      <c r="BA547" s="0" t="e">
        <f aca="false">INDEX(C547:AZ547,1,Inputs!$C$6)</f>
        <v>#VALUE!</v>
      </c>
      <c r="BB547" s="0" t="n">
        <f aca="false">IFERROR(EXP(SUMPRODUCT(LN((C547:INDEX(C547:AZ547,1,Inputs!$C$6)+$C$1004:INDEX($C$1004:$AZ$1004,1,Inputs!$C$6))/B547:INDEX(B547:AY547,1,Inputs!$C$6)))/Inputs!$C$6)-1,-1)</f>
        <v>-1</v>
      </c>
    </row>
    <row r="548" customFormat="false" ht="15" hidden="false" customHeight="true" outlineLevel="0" collapsed="false">
      <c r="A548" s="0" t="n">
        <v>546</v>
      </c>
      <c r="B548" s="177" t="n">
        <f aca="false">Inputs!$C$38</f>
        <v>0</v>
      </c>
      <c r="C548" s="0" t="e">
        <f aca="true">MAX(0,B548*(1+(_xlfn.NORM.INV(RAND(),Inputs!$D$39,Inputs!$C$39)))-'Year Schedule'!$K$4+'Year Schedule'!$L$4)</f>
        <v>#VALUE!</v>
      </c>
      <c r="D548" s="0" t="e">
        <f aca="true">MAX(0,C548*(1+(_xlfn.NORM.INV(RAND(),Inputs!$D$39,Inputs!$C$39)))-'Year Schedule'!$K$5+'Year Schedule'!$L$5)</f>
        <v>#VALUE!</v>
      </c>
      <c r="E548" s="0" t="e">
        <f aca="true">MAX(0,D548*(1+(_xlfn.NORM.INV(RAND(),Inputs!$D$39,Inputs!$C$39)))-'Year Schedule'!$K$6+'Year Schedule'!$L$6)</f>
        <v>#VALUE!</v>
      </c>
      <c r="F548" s="0" t="e">
        <f aca="true">MAX(0,E548*(1+(_xlfn.NORM.INV(RAND(),Inputs!$D$39,Inputs!$C$39)))-'Year Schedule'!$K$7+'Year Schedule'!$L$7)</f>
        <v>#VALUE!</v>
      </c>
      <c r="G548" s="0" t="e">
        <f aca="true">MAX(0,F548*(1+(_xlfn.NORM.INV(RAND(),Inputs!$D$39,Inputs!$C$39)))-'Year Schedule'!$K$8+'Year Schedule'!$L$8)</f>
        <v>#VALUE!</v>
      </c>
      <c r="H548" s="0" t="e">
        <f aca="true">MAX(0,G548*(1+(_xlfn.NORM.INV(RAND(),Inputs!$D$39,Inputs!$C$39)))-'Year Schedule'!$K$9+'Year Schedule'!$L$9)</f>
        <v>#VALUE!</v>
      </c>
      <c r="I548" s="0" t="e">
        <f aca="true">MAX(0,H548*(1+(_xlfn.NORM.INV(RAND(),Inputs!$D$39,Inputs!$C$39)))-'Year Schedule'!$K$10+'Year Schedule'!$L$10)</f>
        <v>#VALUE!</v>
      </c>
      <c r="J548" s="0" t="e">
        <f aca="true">MAX(0,I548*(1+(_xlfn.NORM.INV(RAND(),Inputs!$D$39,Inputs!$C$39)))-'Year Schedule'!$K$11+'Year Schedule'!$L$11)</f>
        <v>#VALUE!</v>
      </c>
      <c r="K548" s="0" t="e">
        <f aca="true">MAX(0,J548*(1+(_xlfn.NORM.INV(RAND(),Inputs!$D$39,Inputs!$C$39)))-'Year Schedule'!$K$12+'Year Schedule'!$L$12)</f>
        <v>#VALUE!</v>
      </c>
      <c r="L548" s="0" t="e">
        <f aca="true">MAX(0,K548*(1+(_xlfn.NORM.INV(RAND(),Inputs!$D$39,Inputs!$C$39)))-'Year Schedule'!$K$13+'Year Schedule'!$L$13)</f>
        <v>#VALUE!</v>
      </c>
      <c r="M548" s="0" t="e">
        <f aca="true">MAX(0,L548*(1+(_xlfn.NORM.INV(RAND(),Inputs!$D$39,Inputs!$C$39)))-'Year Schedule'!$K$14+'Year Schedule'!$L$14)</f>
        <v>#VALUE!</v>
      </c>
      <c r="N548" s="0" t="e">
        <f aca="true">MAX(0,M548*(1+(_xlfn.NORM.INV(RAND(),Inputs!$D$39,Inputs!$C$39)))-'Year Schedule'!$K$15+'Year Schedule'!$L$15)</f>
        <v>#VALUE!</v>
      </c>
      <c r="O548" s="0" t="e">
        <f aca="true">MAX(0,N548*(1+(_xlfn.NORM.INV(RAND(),Inputs!$D$39,Inputs!$C$39)))-'Year Schedule'!$K$16+'Year Schedule'!$L$16)</f>
        <v>#VALUE!</v>
      </c>
      <c r="P548" s="0" t="e">
        <f aca="true">MAX(0,O548*(1+(_xlfn.NORM.INV(RAND(),Inputs!$D$39,Inputs!$C$39)))-'Year Schedule'!$K$17+'Year Schedule'!$L$17)</f>
        <v>#VALUE!</v>
      </c>
      <c r="Q548" s="0" t="e">
        <f aca="true">MAX(0,P548*(1+(_xlfn.NORM.INV(RAND(),Inputs!$D$39,Inputs!$C$39)))-'Year Schedule'!$K$18+'Year Schedule'!$L$18)</f>
        <v>#VALUE!</v>
      </c>
      <c r="R548" s="0" t="e">
        <f aca="true">MAX(0,Q548*(1+(_xlfn.NORM.INV(RAND(),Inputs!$D$39,Inputs!$C$39)))-'Year Schedule'!$K$19+'Year Schedule'!$L$19)</f>
        <v>#VALUE!</v>
      </c>
      <c r="S548" s="0" t="e">
        <f aca="true">MAX(0,R548*(1+(_xlfn.NORM.INV(RAND(),Inputs!$D$39,Inputs!$C$39)))-'Year Schedule'!$K$20+'Year Schedule'!$L$20)</f>
        <v>#VALUE!</v>
      </c>
      <c r="T548" s="0" t="e">
        <f aca="true">MAX(0,S548*(1+(_xlfn.NORM.INV(RAND(),Inputs!$D$39,Inputs!$C$39)))-'Year Schedule'!$K$21+'Year Schedule'!$L$21)</f>
        <v>#VALUE!</v>
      </c>
      <c r="U548" s="0" t="e">
        <f aca="true">MAX(0,T548*(1+(_xlfn.NORM.INV(RAND(),Inputs!$D$39,Inputs!$C$39)))-'Year Schedule'!$K$22+'Year Schedule'!$L$22)</f>
        <v>#VALUE!</v>
      </c>
      <c r="V548" s="0" t="e">
        <f aca="true">MAX(0,U548*(1+(_xlfn.NORM.INV(RAND(),Inputs!$D$39,Inputs!$C$39)))-'Year Schedule'!$K$23+'Year Schedule'!$L$23)</f>
        <v>#VALUE!</v>
      </c>
      <c r="W548" s="0" t="e">
        <f aca="true">MAX(0,V548*(1+(_xlfn.NORM.INV(RAND(),Inputs!$D$39,Inputs!$C$39)))-'Year Schedule'!$K$24+'Year Schedule'!$L$24)</f>
        <v>#VALUE!</v>
      </c>
      <c r="X548" s="0" t="e">
        <f aca="true">MAX(0,W548*(1+(_xlfn.NORM.INV(RAND(),Inputs!$D$39,Inputs!$C$39)))-'Year Schedule'!$K$25+'Year Schedule'!$L$25)</f>
        <v>#VALUE!</v>
      </c>
      <c r="Y548" s="0" t="e">
        <f aca="true">MAX(0,X548*(1+(_xlfn.NORM.INV(RAND(),Inputs!$D$39,Inputs!$C$39)))-'Year Schedule'!$K$26+'Year Schedule'!$L$26)</f>
        <v>#VALUE!</v>
      </c>
      <c r="Z548" s="0" t="e">
        <f aca="true">MAX(0,Y548*(1+(_xlfn.NORM.INV(RAND(),Inputs!$D$39,Inputs!$C$39)))-'Year Schedule'!$K$27+'Year Schedule'!$L$27)</f>
        <v>#VALUE!</v>
      </c>
      <c r="AA548" s="0" t="e">
        <f aca="true">MAX(0,Z548*(1+(_xlfn.NORM.INV(RAND(),Inputs!$D$39,Inputs!$C$39)))-'Year Schedule'!$K$28+'Year Schedule'!$L$28)</f>
        <v>#VALUE!</v>
      </c>
      <c r="AB548" s="0" t="e">
        <f aca="true">MAX(0,AA548*(1+(_xlfn.NORM.INV(RAND(),Inputs!$D$39,Inputs!$C$39)))-'Year Schedule'!$K$29+'Year Schedule'!$L$29)</f>
        <v>#VALUE!</v>
      </c>
      <c r="AC548" s="0" t="e">
        <f aca="true">MAX(0,AB548*(1+(_xlfn.NORM.INV(RAND(),Inputs!$D$39,Inputs!$C$39)))-'Year Schedule'!$K$30+'Year Schedule'!$L$30)</f>
        <v>#VALUE!</v>
      </c>
      <c r="AD548" s="0" t="e">
        <f aca="true">MAX(0,AC548*(1+(_xlfn.NORM.INV(RAND(),Inputs!$D$39,Inputs!$C$39)))-'Year Schedule'!$K$31+'Year Schedule'!$L$31)</f>
        <v>#VALUE!</v>
      </c>
      <c r="AE548" s="0" t="e">
        <f aca="true">MAX(0,AD548*(1+(_xlfn.NORM.INV(RAND(),Inputs!$D$39,Inputs!$C$39)))-'Year Schedule'!$K$32+'Year Schedule'!$L$32)</f>
        <v>#VALUE!</v>
      </c>
      <c r="AF548" s="0" t="e">
        <f aca="true">MAX(0,AE548*(1+(_xlfn.NORM.INV(RAND(),Inputs!$D$39,Inputs!$C$39)))-'Year Schedule'!$K$33+'Year Schedule'!$L$33)</f>
        <v>#VALUE!</v>
      </c>
      <c r="AG548" s="0" t="e">
        <f aca="true">MAX(0,AF548*(1+(_xlfn.NORM.INV(RAND(),Inputs!$D$39,Inputs!$C$39)))-'Year Schedule'!$K$34+'Year Schedule'!$L$34)</f>
        <v>#VALUE!</v>
      </c>
      <c r="AH548" s="0" t="e">
        <f aca="true">MAX(0,AG548*(1+(_xlfn.NORM.INV(RAND(),Inputs!$D$39,Inputs!$C$39)))-'Year Schedule'!$K$35+'Year Schedule'!$L$35)</f>
        <v>#VALUE!</v>
      </c>
      <c r="AI548" s="0" t="e">
        <f aca="true">MAX(0,AH548*(1+(_xlfn.NORM.INV(RAND(),Inputs!$D$39,Inputs!$C$39)))-'Year Schedule'!$K$36+'Year Schedule'!$L$36)</f>
        <v>#VALUE!</v>
      </c>
      <c r="AJ548" s="0" t="e">
        <f aca="true">MAX(0,AI548*(1+(_xlfn.NORM.INV(RAND(),Inputs!$D$39,Inputs!$C$39)))-'Year Schedule'!$K$37+'Year Schedule'!$L$37)</f>
        <v>#VALUE!</v>
      </c>
      <c r="AK548" s="0" t="e">
        <f aca="true">MAX(0,AJ548*(1+(_xlfn.NORM.INV(RAND(),Inputs!$D$39,Inputs!$C$39)))-'Year Schedule'!$K$38+'Year Schedule'!$L$38)</f>
        <v>#VALUE!</v>
      </c>
      <c r="AL548" s="0" t="e">
        <f aca="true">MAX(0,AK548*(1+(_xlfn.NORM.INV(RAND(),Inputs!$D$39,Inputs!$C$39)))-'Year Schedule'!$K$39+'Year Schedule'!$L$39)</f>
        <v>#VALUE!</v>
      </c>
      <c r="AM548" s="0" t="e">
        <f aca="true">MAX(0,AL548*(1+(_xlfn.NORM.INV(RAND(),Inputs!$D$39,Inputs!$C$39)))-'Year Schedule'!$K$40+'Year Schedule'!$L$40)</f>
        <v>#VALUE!</v>
      </c>
      <c r="AN548" s="0" t="e">
        <f aca="true">MAX(0,AM548*(1+(_xlfn.NORM.INV(RAND(),Inputs!$D$39,Inputs!$C$39)))-'Year Schedule'!$K$41+'Year Schedule'!$L$41)</f>
        <v>#VALUE!</v>
      </c>
      <c r="AO548" s="0" t="e">
        <f aca="true">MAX(0,AN548*(1+(_xlfn.NORM.INV(RAND(),Inputs!$D$39,Inputs!$C$39)))-'Year Schedule'!$K$42+'Year Schedule'!$L$42)</f>
        <v>#VALUE!</v>
      </c>
      <c r="AP548" s="0" t="e">
        <f aca="true">MAX(0,AO548*(1+(_xlfn.NORM.INV(RAND(),Inputs!$D$39,Inputs!$C$39)))-'Year Schedule'!$K$43+'Year Schedule'!$L$43)</f>
        <v>#VALUE!</v>
      </c>
      <c r="AQ548" s="0" t="e">
        <f aca="true">MAX(0,AP548*(1+(_xlfn.NORM.INV(RAND(),Inputs!$D$39,Inputs!$C$39)))-'Year Schedule'!$K$44+'Year Schedule'!$L$44)</f>
        <v>#VALUE!</v>
      </c>
      <c r="AR548" s="0" t="e">
        <f aca="true">MAX(0,AQ548*(1+(_xlfn.NORM.INV(RAND(),Inputs!$D$39,Inputs!$C$39)))-'Year Schedule'!$K$45+'Year Schedule'!$L$45)</f>
        <v>#VALUE!</v>
      </c>
      <c r="AS548" s="0" t="e">
        <f aca="true">MAX(0,AR548*(1+(_xlfn.NORM.INV(RAND(),Inputs!$D$39,Inputs!$C$39)))-'Year Schedule'!$K$46+'Year Schedule'!$L$46)</f>
        <v>#VALUE!</v>
      </c>
      <c r="AT548" s="0" t="e">
        <f aca="true">MAX(0,AS548*(1+(_xlfn.NORM.INV(RAND(),Inputs!$D$39,Inputs!$C$39)))-'Year Schedule'!$K$47+'Year Schedule'!$L$47)</f>
        <v>#VALUE!</v>
      </c>
      <c r="AU548" s="0" t="e">
        <f aca="true">MAX(0,AT548*(1+(_xlfn.NORM.INV(RAND(),Inputs!$D$39,Inputs!$C$39)))-'Year Schedule'!$K$48+'Year Schedule'!$L$48)</f>
        <v>#VALUE!</v>
      </c>
      <c r="AV548" s="0" t="e">
        <f aca="true">MAX(0,AU548*(1+(_xlfn.NORM.INV(RAND(),Inputs!$D$39,Inputs!$C$39)))-'Year Schedule'!$K$49+'Year Schedule'!$L$49)</f>
        <v>#VALUE!</v>
      </c>
      <c r="AW548" s="0" t="e">
        <f aca="true">MAX(0,AV548*(1+(_xlfn.NORM.INV(RAND(),Inputs!$D$39,Inputs!$C$39)))-'Year Schedule'!$K$50+'Year Schedule'!$L$50)</f>
        <v>#VALUE!</v>
      </c>
      <c r="AX548" s="0" t="e">
        <f aca="true">MAX(0,AW548*(1+(_xlfn.NORM.INV(RAND(),Inputs!$D$39,Inputs!$C$39)))-'Year Schedule'!$K$51+'Year Schedule'!$L$51)</f>
        <v>#VALUE!</v>
      </c>
      <c r="AY548" s="0" t="e">
        <f aca="true">MAX(0,AX548*(1+(_xlfn.NORM.INV(RAND(),Inputs!$D$39,Inputs!$C$39)))-'Year Schedule'!$K$52+'Year Schedule'!$L$52)</f>
        <v>#VALUE!</v>
      </c>
      <c r="AZ548" s="0" t="e">
        <f aca="true">MAX(0,AY548*(1+(_xlfn.NORM.INV(RAND(),Inputs!$D$39,Inputs!$C$39)))-'Year Schedule'!$K$53+'Year Schedule'!$L$53)</f>
        <v>#VALUE!</v>
      </c>
      <c r="BA548" s="0" t="e">
        <f aca="false">INDEX(C548:AZ548,1,Inputs!$C$6)</f>
        <v>#VALUE!</v>
      </c>
      <c r="BB548" s="0" t="n">
        <f aca="false">IFERROR(EXP(SUMPRODUCT(LN((C548:INDEX(C548:AZ548,1,Inputs!$C$6)+$C$1004:INDEX($C$1004:$AZ$1004,1,Inputs!$C$6))/B548:INDEX(B548:AY548,1,Inputs!$C$6)))/Inputs!$C$6)-1,-1)</f>
        <v>-1</v>
      </c>
    </row>
    <row r="549" customFormat="false" ht="15" hidden="false" customHeight="true" outlineLevel="0" collapsed="false">
      <c r="A549" s="0" t="n">
        <v>547</v>
      </c>
      <c r="B549" s="177" t="n">
        <f aca="false">Inputs!$C$38</f>
        <v>0</v>
      </c>
      <c r="C549" s="0" t="e">
        <f aca="true">MAX(0,B549*(1+(_xlfn.NORM.INV(RAND(),Inputs!$D$39,Inputs!$C$39)))-'Year Schedule'!$K$4+'Year Schedule'!$L$4)</f>
        <v>#VALUE!</v>
      </c>
      <c r="D549" s="0" t="e">
        <f aca="true">MAX(0,C549*(1+(_xlfn.NORM.INV(RAND(),Inputs!$D$39,Inputs!$C$39)))-'Year Schedule'!$K$5+'Year Schedule'!$L$5)</f>
        <v>#VALUE!</v>
      </c>
      <c r="E549" s="0" t="e">
        <f aca="true">MAX(0,D549*(1+(_xlfn.NORM.INV(RAND(),Inputs!$D$39,Inputs!$C$39)))-'Year Schedule'!$K$6+'Year Schedule'!$L$6)</f>
        <v>#VALUE!</v>
      </c>
      <c r="F549" s="0" t="e">
        <f aca="true">MAX(0,E549*(1+(_xlfn.NORM.INV(RAND(),Inputs!$D$39,Inputs!$C$39)))-'Year Schedule'!$K$7+'Year Schedule'!$L$7)</f>
        <v>#VALUE!</v>
      </c>
      <c r="G549" s="0" t="e">
        <f aca="true">MAX(0,F549*(1+(_xlfn.NORM.INV(RAND(),Inputs!$D$39,Inputs!$C$39)))-'Year Schedule'!$K$8+'Year Schedule'!$L$8)</f>
        <v>#VALUE!</v>
      </c>
      <c r="H549" s="0" t="e">
        <f aca="true">MAX(0,G549*(1+(_xlfn.NORM.INV(RAND(),Inputs!$D$39,Inputs!$C$39)))-'Year Schedule'!$K$9+'Year Schedule'!$L$9)</f>
        <v>#VALUE!</v>
      </c>
      <c r="I549" s="0" t="e">
        <f aca="true">MAX(0,H549*(1+(_xlfn.NORM.INV(RAND(),Inputs!$D$39,Inputs!$C$39)))-'Year Schedule'!$K$10+'Year Schedule'!$L$10)</f>
        <v>#VALUE!</v>
      </c>
      <c r="J549" s="0" t="e">
        <f aca="true">MAX(0,I549*(1+(_xlfn.NORM.INV(RAND(),Inputs!$D$39,Inputs!$C$39)))-'Year Schedule'!$K$11+'Year Schedule'!$L$11)</f>
        <v>#VALUE!</v>
      </c>
      <c r="K549" s="0" t="e">
        <f aca="true">MAX(0,J549*(1+(_xlfn.NORM.INV(RAND(),Inputs!$D$39,Inputs!$C$39)))-'Year Schedule'!$K$12+'Year Schedule'!$L$12)</f>
        <v>#VALUE!</v>
      </c>
      <c r="L549" s="0" t="e">
        <f aca="true">MAX(0,K549*(1+(_xlfn.NORM.INV(RAND(),Inputs!$D$39,Inputs!$C$39)))-'Year Schedule'!$K$13+'Year Schedule'!$L$13)</f>
        <v>#VALUE!</v>
      </c>
      <c r="M549" s="0" t="e">
        <f aca="true">MAX(0,L549*(1+(_xlfn.NORM.INV(RAND(),Inputs!$D$39,Inputs!$C$39)))-'Year Schedule'!$K$14+'Year Schedule'!$L$14)</f>
        <v>#VALUE!</v>
      </c>
      <c r="N549" s="0" t="e">
        <f aca="true">MAX(0,M549*(1+(_xlfn.NORM.INV(RAND(),Inputs!$D$39,Inputs!$C$39)))-'Year Schedule'!$K$15+'Year Schedule'!$L$15)</f>
        <v>#VALUE!</v>
      </c>
      <c r="O549" s="0" t="e">
        <f aca="true">MAX(0,N549*(1+(_xlfn.NORM.INV(RAND(),Inputs!$D$39,Inputs!$C$39)))-'Year Schedule'!$K$16+'Year Schedule'!$L$16)</f>
        <v>#VALUE!</v>
      </c>
      <c r="P549" s="0" t="e">
        <f aca="true">MAX(0,O549*(1+(_xlfn.NORM.INV(RAND(),Inputs!$D$39,Inputs!$C$39)))-'Year Schedule'!$K$17+'Year Schedule'!$L$17)</f>
        <v>#VALUE!</v>
      </c>
      <c r="Q549" s="0" t="e">
        <f aca="true">MAX(0,P549*(1+(_xlfn.NORM.INV(RAND(),Inputs!$D$39,Inputs!$C$39)))-'Year Schedule'!$K$18+'Year Schedule'!$L$18)</f>
        <v>#VALUE!</v>
      </c>
      <c r="R549" s="0" t="e">
        <f aca="true">MAX(0,Q549*(1+(_xlfn.NORM.INV(RAND(),Inputs!$D$39,Inputs!$C$39)))-'Year Schedule'!$K$19+'Year Schedule'!$L$19)</f>
        <v>#VALUE!</v>
      </c>
      <c r="S549" s="0" t="e">
        <f aca="true">MAX(0,R549*(1+(_xlfn.NORM.INV(RAND(),Inputs!$D$39,Inputs!$C$39)))-'Year Schedule'!$K$20+'Year Schedule'!$L$20)</f>
        <v>#VALUE!</v>
      </c>
      <c r="T549" s="0" t="e">
        <f aca="true">MAX(0,S549*(1+(_xlfn.NORM.INV(RAND(),Inputs!$D$39,Inputs!$C$39)))-'Year Schedule'!$K$21+'Year Schedule'!$L$21)</f>
        <v>#VALUE!</v>
      </c>
      <c r="U549" s="0" t="e">
        <f aca="true">MAX(0,T549*(1+(_xlfn.NORM.INV(RAND(),Inputs!$D$39,Inputs!$C$39)))-'Year Schedule'!$K$22+'Year Schedule'!$L$22)</f>
        <v>#VALUE!</v>
      </c>
      <c r="V549" s="0" t="e">
        <f aca="true">MAX(0,U549*(1+(_xlfn.NORM.INV(RAND(),Inputs!$D$39,Inputs!$C$39)))-'Year Schedule'!$K$23+'Year Schedule'!$L$23)</f>
        <v>#VALUE!</v>
      </c>
      <c r="W549" s="0" t="e">
        <f aca="true">MAX(0,V549*(1+(_xlfn.NORM.INV(RAND(),Inputs!$D$39,Inputs!$C$39)))-'Year Schedule'!$K$24+'Year Schedule'!$L$24)</f>
        <v>#VALUE!</v>
      </c>
      <c r="X549" s="0" t="e">
        <f aca="true">MAX(0,W549*(1+(_xlfn.NORM.INV(RAND(),Inputs!$D$39,Inputs!$C$39)))-'Year Schedule'!$K$25+'Year Schedule'!$L$25)</f>
        <v>#VALUE!</v>
      </c>
      <c r="Y549" s="0" t="e">
        <f aca="true">MAX(0,X549*(1+(_xlfn.NORM.INV(RAND(),Inputs!$D$39,Inputs!$C$39)))-'Year Schedule'!$K$26+'Year Schedule'!$L$26)</f>
        <v>#VALUE!</v>
      </c>
      <c r="Z549" s="0" t="e">
        <f aca="true">MAX(0,Y549*(1+(_xlfn.NORM.INV(RAND(),Inputs!$D$39,Inputs!$C$39)))-'Year Schedule'!$K$27+'Year Schedule'!$L$27)</f>
        <v>#VALUE!</v>
      </c>
      <c r="AA549" s="0" t="e">
        <f aca="true">MAX(0,Z549*(1+(_xlfn.NORM.INV(RAND(),Inputs!$D$39,Inputs!$C$39)))-'Year Schedule'!$K$28+'Year Schedule'!$L$28)</f>
        <v>#VALUE!</v>
      </c>
      <c r="AB549" s="0" t="e">
        <f aca="true">MAX(0,AA549*(1+(_xlfn.NORM.INV(RAND(),Inputs!$D$39,Inputs!$C$39)))-'Year Schedule'!$K$29+'Year Schedule'!$L$29)</f>
        <v>#VALUE!</v>
      </c>
      <c r="AC549" s="0" t="e">
        <f aca="true">MAX(0,AB549*(1+(_xlfn.NORM.INV(RAND(),Inputs!$D$39,Inputs!$C$39)))-'Year Schedule'!$K$30+'Year Schedule'!$L$30)</f>
        <v>#VALUE!</v>
      </c>
      <c r="AD549" s="0" t="e">
        <f aca="true">MAX(0,AC549*(1+(_xlfn.NORM.INV(RAND(),Inputs!$D$39,Inputs!$C$39)))-'Year Schedule'!$K$31+'Year Schedule'!$L$31)</f>
        <v>#VALUE!</v>
      </c>
      <c r="AE549" s="0" t="e">
        <f aca="true">MAX(0,AD549*(1+(_xlfn.NORM.INV(RAND(),Inputs!$D$39,Inputs!$C$39)))-'Year Schedule'!$K$32+'Year Schedule'!$L$32)</f>
        <v>#VALUE!</v>
      </c>
      <c r="AF549" s="0" t="e">
        <f aca="true">MAX(0,AE549*(1+(_xlfn.NORM.INV(RAND(),Inputs!$D$39,Inputs!$C$39)))-'Year Schedule'!$K$33+'Year Schedule'!$L$33)</f>
        <v>#VALUE!</v>
      </c>
      <c r="AG549" s="0" t="e">
        <f aca="true">MAX(0,AF549*(1+(_xlfn.NORM.INV(RAND(),Inputs!$D$39,Inputs!$C$39)))-'Year Schedule'!$K$34+'Year Schedule'!$L$34)</f>
        <v>#VALUE!</v>
      </c>
      <c r="AH549" s="0" t="e">
        <f aca="true">MAX(0,AG549*(1+(_xlfn.NORM.INV(RAND(),Inputs!$D$39,Inputs!$C$39)))-'Year Schedule'!$K$35+'Year Schedule'!$L$35)</f>
        <v>#VALUE!</v>
      </c>
      <c r="AI549" s="0" t="e">
        <f aca="true">MAX(0,AH549*(1+(_xlfn.NORM.INV(RAND(),Inputs!$D$39,Inputs!$C$39)))-'Year Schedule'!$K$36+'Year Schedule'!$L$36)</f>
        <v>#VALUE!</v>
      </c>
      <c r="AJ549" s="0" t="e">
        <f aca="true">MAX(0,AI549*(1+(_xlfn.NORM.INV(RAND(),Inputs!$D$39,Inputs!$C$39)))-'Year Schedule'!$K$37+'Year Schedule'!$L$37)</f>
        <v>#VALUE!</v>
      </c>
      <c r="AK549" s="0" t="e">
        <f aca="true">MAX(0,AJ549*(1+(_xlfn.NORM.INV(RAND(),Inputs!$D$39,Inputs!$C$39)))-'Year Schedule'!$K$38+'Year Schedule'!$L$38)</f>
        <v>#VALUE!</v>
      </c>
      <c r="AL549" s="0" t="e">
        <f aca="true">MAX(0,AK549*(1+(_xlfn.NORM.INV(RAND(),Inputs!$D$39,Inputs!$C$39)))-'Year Schedule'!$K$39+'Year Schedule'!$L$39)</f>
        <v>#VALUE!</v>
      </c>
      <c r="AM549" s="0" t="e">
        <f aca="true">MAX(0,AL549*(1+(_xlfn.NORM.INV(RAND(),Inputs!$D$39,Inputs!$C$39)))-'Year Schedule'!$K$40+'Year Schedule'!$L$40)</f>
        <v>#VALUE!</v>
      </c>
      <c r="AN549" s="0" t="e">
        <f aca="true">MAX(0,AM549*(1+(_xlfn.NORM.INV(RAND(),Inputs!$D$39,Inputs!$C$39)))-'Year Schedule'!$K$41+'Year Schedule'!$L$41)</f>
        <v>#VALUE!</v>
      </c>
      <c r="AO549" s="0" t="e">
        <f aca="true">MAX(0,AN549*(1+(_xlfn.NORM.INV(RAND(),Inputs!$D$39,Inputs!$C$39)))-'Year Schedule'!$K$42+'Year Schedule'!$L$42)</f>
        <v>#VALUE!</v>
      </c>
      <c r="AP549" s="0" t="e">
        <f aca="true">MAX(0,AO549*(1+(_xlfn.NORM.INV(RAND(),Inputs!$D$39,Inputs!$C$39)))-'Year Schedule'!$K$43+'Year Schedule'!$L$43)</f>
        <v>#VALUE!</v>
      </c>
      <c r="AQ549" s="0" t="e">
        <f aca="true">MAX(0,AP549*(1+(_xlfn.NORM.INV(RAND(),Inputs!$D$39,Inputs!$C$39)))-'Year Schedule'!$K$44+'Year Schedule'!$L$44)</f>
        <v>#VALUE!</v>
      </c>
      <c r="AR549" s="0" t="e">
        <f aca="true">MAX(0,AQ549*(1+(_xlfn.NORM.INV(RAND(),Inputs!$D$39,Inputs!$C$39)))-'Year Schedule'!$K$45+'Year Schedule'!$L$45)</f>
        <v>#VALUE!</v>
      </c>
      <c r="AS549" s="0" t="e">
        <f aca="true">MAX(0,AR549*(1+(_xlfn.NORM.INV(RAND(),Inputs!$D$39,Inputs!$C$39)))-'Year Schedule'!$K$46+'Year Schedule'!$L$46)</f>
        <v>#VALUE!</v>
      </c>
      <c r="AT549" s="0" t="e">
        <f aca="true">MAX(0,AS549*(1+(_xlfn.NORM.INV(RAND(),Inputs!$D$39,Inputs!$C$39)))-'Year Schedule'!$K$47+'Year Schedule'!$L$47)</f>
        <v>#VALUE!</v>
      </c>
      <c r="AU549" s="0" t="e">
        <f aca="true">MAX(0,AT549*(1+(_xlfn.NORM.INV(RAND(),Inputs!$D$39,Inputs!$C$39)))-'Year Schedule'!$K$48+'Year Schedule'!$L$48)</f>
        <v>#VALUE!</v>
      </c>
      <c r="AV549" s="0" t="e">
        <f aca="true">MAX(0,AU549*(1+(_xlfn.NORM.INV(RAND(),Inputs!$D$39,Inputs!$C$39)))-'Year Schedule'!$K$49+'Year Schedule'!$L$49)</f>
        <v>#VALUE!</v>
      </c>
      <c r="AW549" s="0" t="e">
        <f aca="true">MAX(0,AV549*(1+(_xlfn.NORM.INV(RAND(),Inputs!$D$39,Inputs!$C$39)))-'Year Schedule'!$K$50+'Year Schedule'!$L$50)</f>
        <v>#VALUE!</v>
      </c>
      <c r="AX549" s="0" t="e">
        <f aca="true">MAX(0,AW549*(1+(_xlfn.NORM.INV(RAND(),Inputs!$D$39,Inputs!$C$39)))-'Year Schedule'!$K$51+'Year Schedule'!$L$51)</f>
        <v>#VALUE!</v>
      </c>
      <c r="AY549" s="0" t="e">
        <f aca="true">MAX(0,AX549*(1+(_xlfn.NORM.INV(RAND(),Inputs!$D$39,Inputs!$C$39)))-'Year Schedule'!$K$52+'Year Schedule'!$L$52)</f>
        <v>#VALUE!</v>
      </c>
      <c r="AZ549" s="0" t="e">
        <f aca="true">MAX(0,AY549*(1+(_xlfn.NORM.INV(RAND(),Inputs!$D$39,Inputs!$C$39)))-'Year Schedule'!$K$53+'Year Schedule'!$L$53)</f>
        <v>#VALUE!</v>
      </c>
      <c r="BA549" s="0" t="e">
        <f aca="false">INDEX(C549:AZ549,1,Inputs!$C$6)</f>
        <v>#VALUE!</v>
      </c>
      <c r="BB549" s="0" t="n">
        <f aca="false">IFERROR(EXP(SUMPRODUCT(LN((C549:INDEX(C549:AZ549,1,Inputs!$C$6)+$C$1004:INDEX($C$1004:$AZ$1004,1,Inputs!$C$6))/B549:INDEX(B549:AY549,1,Inputs!$C$6)))/Inputs!$C$6)-1,-1)</f>
        <v>-1</v>
      </c>
    </row>
    <row r="550" customFormat="false" ht="15" hidden="false" customHeight="true" outlineLevel="0" collapsed="false">
      <c r="A550" s="0" t="n">
        <v>548</v>
      </c>
      <c r="B550" s="177" t="n">
        <f aca="false">Inputs!$C$38</f>
        <v>0</v>
      </c>
      <c r="C550" s="0" t="e">
        <f aca="true">MAX(0,B550*(1+(_xlfn.NORM.INV(RAND(),Inputs!$D$39,Inputs!$C$39)))-'Year Schedule'!$K$4+'Year Schedule'!$L$4)</f>
        <v>#VALUE!</v>
      </c>
      <c r="D550" s="0" t="e">
        <f aca="true">MAX(0,C550*(1+(_xlfn.NORM.INV(RAND(),Inputs!$D$39,Inputs!$C$39)))-'Year Schedule'!$K$5+'Year Schedule'!$L$5)</f>
        <v>#VALUE!</v>
      </c>
      <c r="E550" s="0" t="e">
        <f aca="true">MAX(0,D550*(1+(_xlfn.NORM.INV(RAND(),Inputs!$D$39,Inputs!$C$39)))-'Year Schedule'!$K$6+'Year Schedule'!$L$6)</f>
        <v>#VALUE!</v>
      </c>
      <c r="F550" s="0" t="e">
        <f aca="true">MAX(0,E550*(1+(_xlfn.NORM.INV(RAND(),Inputs!$D$39,Inputs!$C$39)))-'Year Schedule'!$K$7+'Year Schedule'!$L$7)</f>
        <v>#VALUE!</v>
      </c>
      <c r="G550" s="0" t="e">
        <f aca="true">MAX(0,F550*(1+(_xlfn.NORM.INV(RAND(),Inputs!$D$39,Inputs!$C$39)))-'Year Schedule'!$K$8+'Year Schedule'!$L$8)</f>
        <v>#VALUE!</v>
      </c>
      <c r="H550" s="0" t="e">
        <f aca="true">MAX(0,G550*(1+(_xlfn.NORM.INV(RAND(),Inputs!$D$39,Inputs!$C$39)))-'Year Schedule'!$K$9+'Year Schedule'!$L$9)</f>
        <v>#VALUE!</v>
      </c>
      <c r="I550" s="0" t="e">
        <f aca="true">MAX(0,H550*(1+(_xlfn.NORM.INV(RAND(),Inputs!$D$39,Inputs!$C$39)))-'Year Schedule'!$K$10+'Year Schedule'!$L$10)</f>
        <v>#VALUE!</v>
      </c>
      <c r="J550" s="0" t="e">
        <f aca="true">MAX(0,I550*(1+(_xlfn.NORM.INV(RAND(),Inputs!$D$39,Inputs!$C$39)))-'Year Schedule'!$K$11+'Year Schedule'!$L$11)</f>
        <v>#VALUE!</v>
      </c>
      <c r="K550" s="0" t="e">
        <f aca="true">MAX(0,J550*(1+(_xlfn.NORM.INV(RAND(),Inputs!$D$39,Inputs!$C$39)))-'Year Schedule'!$K$12+'Year Schedule'!$L$12)</f>
        <v>#VALUE!</v>
      </c>
      <c r="L550" s="0" t="e">
        <f aca="true">MAX(0,K550*(1+(_xlfn.NORM.INV(RAND(),Inputs!$D$39,Inputs!$C$39)))-'Year Schedule'!$K$13+'Year Schedule'!$L$13)</f>
        <v>#VALUE!</v>
      </c>
      <c r="M550" s="0" t="e">
        <f aca="true">MAX(0,L550*(1+(_xlfn.NORM.INV(RAND(),Inputs!$D$39,Inputs!$C$39)))-'Year Schedule'!$K$14+'Year Schedule'!$L$14)</f>
        <v>#VALUE!</v>
      </c>
      <c r="N550" s="0" t="e">
        <f aca="true">MAX(0,M550*(1+(_xlfn.NORM.INV(RAND(),Inputs!$D$39,Inputs!$C$39)))-'Year Schedule'!$K$15+'Year Schedule'!$L$15)</f>
        <v>#VALUE!</v>
      </c>
      <c r="O550" s="0" t="e">
        <f aca="true">MAX(0,N550*(1+(_xlfn.NORM.INV(RAND(),Inputs!$D$39,Inputs!$C$39)))-'Year Schedule'!$K$16+'Year Schedule'!$L$16)</f>
        <v>#VALUE!</v>
      </c>
      <c r="P550" s="0" t="e">
        <f aca="true">MAX(0,O550*(1+(_xlfn.NORM.INV(RAND(),Inputs!$D$39,Inputs!$C$39)))-'Year Schedule'!$K$17+'Year Schedule'!$L$17)</f>
        <v>#VALUE!</v>
      </c>
      <c r="Q550" s="0" t="e">
        <f aca="true">MAX(0,P550*(1+(_xlfn.NORM.INV(RAND(),Inputs!$D$39,Inputs!$C$39)))-'Year Schedule'!$K$18+'Year Schedule'!$L$18)</f>
        <v>#VALUE!</v>
      </c>
      <c r="R550" s="0" t="e">
        <f aca="true">MAX(0,Q550*(1+(_xlfn.NORM.INV(RAND(),Inputs!$D$39,Inputs!$C$39)))-'Year Schedule'!$K$19+'Year Schedule'!$L$19)</f>
        <v>#VALUE!</v>
      </c>
      <c r="S550" s="0" t="e">
        <f aca="true">MAX(0,R550*(1+(_xlfn.NORM.INV(RAND(),Inputs!$D$39,Inputs!$C$39)))-'Year Schedule'!$K$20+'Year Schedule'!$L$20)</f>
        <v>#VALUE!</v>
      </c>
      <c r="T550" s="0" t="e">
        <f aca="true">MAX(0,S550*(1+(_xlfn.NORM.INV(RAND(),Inputs!$D$39,Inputs!$C$39)))-'Year Schedule'!$K$21+'Year Schedule'!$L$21)</f>
        <v>#VALUE!</v>
      </c>
      <c r="U550" s="0" t="e">
        <f aca="true">MAX(0,T550*(1+(_xlfn.NORM.INV(RAND(),Inputs!$D$39,Inputs!$C$39)))-'Year Schedule'!$K$22+'Year Schedule'!$L$22)</f>
        <v>#VALUE!</v>
      </c>
      <c r="V550" s="0" t="e">
        <f aca="true">MAX(0,U550*(1+(_xlfn.NORM.INV(RAND(),Inputs!$D$39,Inputs!$C$39)))-'Year Schedule'!$K$23+'Year Schedule'!$L$23)</f>
        <v>#VALUE!</v>
      </c>
      <c r="W550" s="0" t="e">
        <f aca="true">MAX(0,V550*(1+(_xlfn.NORM.INV(RAND(),Inputs!$D$39,Inputs!$C$39)))-'Year Schedule'!$K$24+'Year Schedule'!$L$24)</f>
        <v>#VALUE!</v>
      </c>
      <c r="X550" s="0" t="e">
        <f aca="true">MAX(0,W550*(1+(_xlfn.NORM.INV(RAND(),Inputs!$D$39,Inputs!$C$39)))-'Year Schedule'!$K$25+'Year Schedule'!$L$25)</f>
        <v>#VALUE!</v>
      </c>
      <c r="Y550" s="0" t="e">
        <f aca="true">MAX(0,X550*(1+(_xlfn.NORM.INV(RAND(),Inputs!$D$39,Inputs!$C$39)))-'Year Schedule'!$K$26+'Year Schedule'!$L$26)</f>
        <v>#VALUE!</v>
      </c>
      <c r="Z550" s="0" t="e">
        <f aca="true">MAX(0,Y550*(1+(_xlfn.NORM.INV(RAND(),Inputs!$D$39,Inputs!$C$39)))-'Year Schedule'!$K$27+'Year Schedule'!$L$27)</f>
        <v>#VALUE!</v>
      </c>
      <c r="AA550" s="0" t="e">
        <f aca="true">MAX(0,Z550*(1+(_xlfn.NORM.INV(RAND(),Inputs!$D$39,Inputs!$C$39)))-'Year Schedule'!$K$28+'Year Schedule'!$L$28)</f>
        <v>#VALUE!</v>
      </c>
      <c r="AB550" s="0" t="e">
        <f aca="true">MAX(0,AA550*(1+(_xlfn.NORM.INV(RAND(),Inputs!$D$39,Inputs!$C$39)))-'Year Schedule'!$K$29+'Year Schedule'!$L$29)</f>
        <v>#VALUE!</v>
      </c>
      <c r="AC550" s="0" t="e">
        <f aca="true">MAX(0,AB550*(1+(_xlfn.NORM.INV(RAND(),Inputs!$D$39,Inputs!$C$39)))-'Year Schedule'!$K$30+'Year Schedule'!$L$30)</f>
        <v>#VALUE!</v>
      </c>
      <c r="AD550" s="0" t="e">
        <f aca="true">MAX(0,AC550*(1+(_xlfn.NORM.INV(RAND(),Inputs!$D$39,Inputs!$C$39)))-'Year Schedule'!$K$31+'Year Schedule'!$L$31)</f>
        <v>#VALUE!</v>
      </c>
      <c r="AE550" s="0" t="e">
        <f aca="true">MAX(0,AD550*(1+(_xlfn.NORM.INV(RAND(),Inputs!$D$39,Inputs!$C$39)))-'Year Schedule'!$K$32+'Year Schedule'!$L$32)</f>
        <v>#VALUE!</v>
      </c>
      <c r="AF550" s="0" t="e">
        <f aca="true">MAX(0,AE550*(1+(_xlfn.NORM.INV(RAND(),Inputs!$D$39,Inputs!$C$39)))-'Year Schedule'!$K$33+'Year Schedule'!$L$33)</f>
        <v>#VALUE!</v>
      </c>
      <c r="AG550" s="0" t="e">
        <f aca="true">MAX(0,AF550*(1+(_xlfn.NORM.INV(RAND(),Inputs!$D$39,Inputs!$C$39)))-'Year Schedule'!$K$34+'Year Schedule'!$L$34)</f>
        <v>#VALUE!</v>
      </c>
      <c r="AH550" s="0" t="e">
        <f aca="true">MAX(0,AG550*(1+(_xlfn.NORM.INV(RAND(),Inputs!$D$39,Inputs!$C$39)))-'Year Schedule'!$K$35+'Year Schedule'!$L$35)</f>
        <v>#VALUE!</v>
      </c>
      <c r="AI550" s="0" t="e">
        <f aca="true">MAX(0,AH550*(1+(_xlfn.NORM.INV(RAND(),Inputs!$D$39,Inputs!$C$39)))-'Year Schedule'!$K$36+'Year Schedule'!$L$36)</f>
        <v>#VALUE!</v>
      </c>
      <c r="AJ550" s="0" t="e">
        <f aca="true">MAX(0,AI550*(1+(_xlfn.NORM.INV(RAND(),Inputs!$D$39,Inputs!$C$39)))-'Year Schedule'!$K$37+'Year Schedule'!$L$37)</f>
        <v>#VALUE!</v>
      </c>
      <c r="AK550" s="0" t="e">
        <f aca="true">MAX(0,AJ550*(1+(_xlfn.NORM.INV(RAND(),Inputs!$D$39,Inputs!$C$39)))-'Year Schedule'!$K$38+'Year Schedule'!$L$38)</f>
        <v>#VALUE!</v>
      </c>
      <c r="AL550" s="0" t="e">
        <f aca="true">MAX(0,AK550*(1+(_xlfn.NORM.INV(RAND(),Inputs!$D$39,Inputs!$C$39)))-'Year Schedule'!$K$39+'Year Schedule'!$L$39)</f>
        <v>#VALUE!</v>
      </c>
      <c r="AM550" s="0" t="e">
        <f aca="true">MAX(0,AL550*(1+(_xlfn.NORM.INV(RAND(),Inputs!$D$39,Inputs!$C$39)))-'Year Schedule'!$K$40+'Year Schedule'!$L$40)</f>
        <v>#VALUE!</v>
      </c>
      <c r="AN550" s="0" t="e">
        <f aca="true">MAX(0,AM550*(1+(_xlfn.NORM.INV(RAND(),Inputs!$D$39,Inputs!$C$39)))-'Year Schedule'!$K$41+'Year Schedule'!$L$41)</f>
        <v>#VALUE!</v>
      </c>
      <c r="AO550" s="0" t="e">
        <f aca="true">MAX(0,AN550*(1+(_xlfn.NORM.INV(RAND(),Inputs!$D$39,Inputs!$C$39)))-'Year Schedule'!$K$42+'Year Schedule'!$L$42)</f>
        <v>#VALUE!</v>
      </c>
      <c r="AP550" s="0" t="e">
        <f aca="true">MAX(0,AO550*(1+(_xlfn.NORM.INV(RAND(),Inputs!$D$39,Inputs!$C$39)))-'Year Schedule'!$K$43+'Year Schedule'!$L$43)</f>
        <v>#VALUE!</v>
      </c>
      <c r="AQ550" s="0" t="e">
        <f aca="true">MAX(0,AP550*(1+(_xlfn.NORM.INV(RAND(),Inputs!$D$39,Inputs!$C$39)))-'Year Schedule'!$K$44+'Year Schedule'!$L$44)</f>
        <v>#VALUE!</v>
      </c>
      <c r="AR550" s="0" t="e">
        <f aca="true">MAX(0,AQ550*(1+(_xlfn.NORM.INV(RAND(),Inputs!$D$39,Inputs!$C$39)))-'Year Schedule'!$K$45+'Year Schedule'!$L$45)</f>
        <v>#VALUE!</v>
      </c>
      <c r="AS550" s="0" t="e">
        <f aca="true">MAX(0,AR550*(1+(_xlfn.NORM.INV(RAND(),Inputs!$D$39,Inputs!$C$39)))-'Year Schedule'!$K$46+'Year Schedule'!$L$46)</f>
        <v>#VALUE!</v>
      </c>
      <c r="AT550" s="0" t="e">
        <f aca="true">MAX(0,AS550*(1+(_xlfn.NORM.INV(RAND(),Inputs!$D$39,Inputs!$C$39)))-'Year Schedule'!$K$47+'Year Schedule'!$L$47)</f>
        <v>#VALUE!</v>
      </c>
      <c r="AU550" s="0" t="e">
        <f aca="true">MAX(0,AT550*(1+(_xlfn.NORM.INV(RAND(),Inputs!$D$39,Inputs!$C$39)))-'Year Schedule'!$K$48+'Year Schedule'!$L$48)</f>
        <v>#VALUE!</v>
      </c>
      <c r="AV550" s="0" t="e">
        <f aca="true">MAX(0,AU550*(1+(_xlfn.NORM.INV(RAND(),Inputs!$D$39,Inputs!$C$39)))-'Year Schedule'!$K$49+'Year Schedule'!$L$49)</f>
        <v>#VALUE!</v>
      </c>
      <c r="AW550" s="0" t="e">
        <f aca="true">MAX(0,AV550*(1+(_xlfn.NORM.INV(RAND(),Inputs!$D$39,Inputs!$C$39)))-'Year Schedule'!$K$50+'Year Schedule'!$L$50)</f>
        <v>#VALUE!</v>
      </c>
      <c r="AX550" s="0" t="e">
        <f aca="true">MAX(0,AW550*(1+(_xlfn.NORM.INV(RAND(),Inputs!$D$39,Inputs!$C$39)))-'Year Schedule'!$K$51+'Year Schedule'!$L$51)</f>
        <v>#VALUE!</v>
      </c>
      <c r="AY550" s="0" t="e">
        <f aca="true">MAX(0,AX550*(1+(_xlfn.NORM.INV(RAND(),Inputs!$D$39,Inputs!$C$39)))-'Year Schedule'!$K$52+'Year Schedule'!$L$52)</f>
        <v>#VALUE!</v>
      </c>
      <c r="AZ550" s="0" t="e">
        <f aca="true">MAX(0,AY550*(1+(_xlfn.NORM.INV(RAND(),Inputs!$D$39,Inputs!$C$39)))-'Year Schedule'!$K$53+'Year Schedule'!$L$53)</f>
        <v>#VALUE!</v>
      </c>
      <c r="BA550" s="0" t="e">
        <f aca="false">INDEX(C550:AZ550,1,Inputs!$C$6)</f>
        <v>#VALUE!</v>
      </c>
      <c r="BB550" s="0" t="n">
        <f aca="false">IFERROR(EXP(SUMPRODUCT(LN((C550:INDEX(C550:AZ550,1,Inputs!$C$6)+$C$1004:INDEX($C$1004:$AZ$1004,1,Inputs!$C$6))/B550:INDEX(B550:AY550,1,Inputs!$C$6)))/Inputs!$C$6)-1,-1)</f>
        <v>-1</v>
      </c>
    </row>
    <row r="551" customFormat="false" ht="15" hidden="false" customHeight="true" outlineLevel="0" collapsed="false">
      <c r="A551" s="0" t="n">
        <v>549</v>
      </c>
      <c r="B551" s="177" t="n">
        <f aca="false">Inputs!$C$38</f>
        <v>0</v>
      </c>
      <c r="C551" s="0" t="e">
        <f aca="true">MAX(0,B551*(1+(_xlfn.NORM.INV(RAND(),Inputs!$D$39,Inputs!$C$39)))-'Year Schedule'!$K$4+'Year Schedule'!$L$4)</f>
        <v>#VALUE!</v>
      </c>
      <c r="D551" s="0" t="e">
        <f aca="true">MAX(0,C551*(1+(_xlfn.NORM.INV(RAND(),Inputs!$D$39,Inputs!$C$39)))-'Year Schedule'!$K$5+'Year Schedule'!$L$5)</f>
        <v>#VALUE!</v>
      </c>
      <c r="E551" s="0" t="e">
        <f aca="true">MAX(0,D551*(1+(_xlfn.NORM.INV(RAND(),Inputs!$D$39,Inputs!$C$39)))-'Year Schedule'!$K$6+'Year Schedule'!$L$6)</f>
        <v>#VALUE!</v>
      </c>
      <c r="F551" s="0" t="e">
        <f aca="true">MAX(0,E551*(1+(_xlfn.NORM.INV(RAND(),Inputs!$D$39,Inputs!$C$39)))-'Year Schedule'!$K$7+'Year Schedule'!$L$7)</f>
        <v>#VALUE!</v>
      </c>
      <c r="G551" s="0" t="e">
        <f aca="true">MAX(0,F551*(1+(_xlfn.NORM.INV(RAND(),Inputs!$D$39,Inputs!$C$39)))-'Year Schedule'!$K$8+'Year Schedule'!$L$8)</f>
        <v>#VALUE!</v>
      </c>
      <c r="H551" s="0" t="e">
        <f aca="true">MAX(0,G551*(1+(_xlfn.NORM.INV(RAND(),Inputs!$D$39,Inputs!$C$39)))-'Year Schedule'!$K$9+'Year Schedule'!$L$9)</f>
        <v>#VALUE!</v>
      </c>
      <c r="I551" s="0" t="e">
        <f aca="true">MAX(0,H551*(1+(_xlfn.NORM.INV(RAND(),Inputs!$D$39,Inputs!$C$39)))-'Year Schedule'!$K$10+'Year Schedule'!$L$10)</f>
        <v>#VALUE!</v>
      </c>
      <c r="J551" s="0" t="e">
        <f aca="true">MAX(0,I551*(1+(_xlfn.NORM.INV(RAND(),Inputs!$D$39,Inputs!$C$39)))-'Year Schedule'!$K$11+'Year Schedule'!$L$11)</f>
        <v>#VALUE!</v>
      </c>
      <c r="K551" s="0" t="e">
        <f aca="true">MAX(0,J551*(1+(_xlfn.NORM.INV(RAND(),Inputs!$D$39,Inputs!$C$39)))-'Year Schedule'!$K$12+'Year Schedule'!$L$12)</f>
        <v>#VALUE!</v>
      </c>
      <c r="L551" s="0" t="e">
        <f aca="true">MAX(0,K551*(1+(_xlfn.NORM.INV(RAND(),Inputs!$D$39,Inputs!$C$39)))-'Year Schedule'!$K$13+'Year Schedule'!$L$13)</f>
        <v>#VALUE!</v>
      </c>
      <c r="M551" s="0" t="e">
        <f aca="true">MAX(0,L551*(1+(_xlfn.NORM.INV(RAND(),Inputs!$D$39,Inputs!$C$39)))-'Year Schedule'!$K$14+'Year Schedule'!$L$14)</f>
        <v>#VALUE!</v>
      </c>
      <c r="N551" s="0" t="e">
        <f aca="true">MAX(0,M551*(1+(_xlfn.NORM.INV(RAND(),Inputs!$D$39,Inputs!$C$39)))-'Year Schedule'!$K$15+'Year Schedule'!$L$15)</f>
        <v>#VALUE!</v>
      </c>
      <c r="O551" s="0" t="e">
        <f aca="true">MAX(0,N551*(1+(_xlfn.NORM.INV(RAND(),Inputs!$D$39,Inputs!$C$39)))-'Year Schedule'!$K$16+'Year Schedule'!$L$16)</f>
        <v>#VALUE!</v>
      </c>
      <c r="P551" s="0" t="e">
        <f aca="true">MAX(0,O551*(1+(_xlfn.NORM.INV(RAND(),Inputs!$D$39,Inputs!$C$39)))-'Year Schedule'!$K$17+'Year Schedule'!$L$17)</f>
        <v>#VALUE!</v>
      </c>
      <c r="Q551" s="0" t="e">
        <f aca="true">MAX(0,P551*(1+(_xlfn.NORM.INV(RAND(),Inputs!$D$39,Inputs!$C$39)))-'Year Schedule'!$K$18+'Year Schedule'!$L$18)</f>
        <v>#VALUE!</v>
      </c>
      <c r="R551" s="0" t="e">
        <f aca="true">MAX(0,Q551*(1+(_xlfn.NORM.INV(RAND(),Inputs!$D$39,Inputs!$C$39)))-'Year Schedule'!$K$19+'Year Schedule'!$L$19)</f>
        <v>#VALUE!</v>
      </c>
      <c r="S551" s="0" t="e">
        <f aca="true">MAX(0,R551*(1+(_xlfn.NORM.INV(RAND(),Inputs!$D$39,Inputs!$C$39)))-'Year Schedule'!$K$20+'Year Schedule'!$L$20)</f>
        <v>#VALUE!</v>
      </c>
      <c r="T551" s="0" t="e">
        <f aca="true">MAX(0,S551*(1+(_xlfn.NORM.INV(RAND(),Inputs!$D$39,Inputs!$C$39)))-'Year Schedule'!$K$21+'Year Schedule'!$L$21)</f>
        <v>#VALUE!</v>
      </c>
      <c r="U551" s="0" t="e">
        <f aca="true">MAX(0,T551*(1+(_xlfn.NORM.INV(RAND(),Inputs!$D$39,Inputs!$C$39)))-'Year Schedule'!$K$22+'Year Schedule'!$L$22)</f>
        <v>#VALUE!</v>
      </c>
      <c r="V551" s="0" t="e">
        <f aca="true">MAX(0,U551*(1+(_xlfn.NORM.INV(RAND(),Inputs!$D$39,Inputs!$C$39)))-'Year Schedule'!$K$23+'Year Schedule'!$L$23)</f>
        <v>#VALUE!</v>
      </c>
      <c r="W551" s="0" t="e">
        <f aca="true">MAX(0,V551*(1+(_xlfn.NORM.INV(RAND(),Inputs!$D$39,Inputs!$C$39)))-'Year Schedule'!$K$24+'Year Schedule'!$L$24)</f>
        <v>#VALUE!</v>
      </c>
      <c r="X551" s="0" t="e">
        <f aca="true">MAX(0,W551*(1+(_xlfn.NORM.INV(RAND(),Inputs!$D$39,Inputs!$C$39)))-'Year Schedule'!$K$25+'Year Schedule'!$L$25)</f>
        <v>#VALUE!</v>
      </c>
      <c r="Y551" s="0" t="e">
        <f aca="true">MAX(0,X551*(1+(_xlfn.NORM.INV(RAND(),Inputs!$D$39,Inputs!$C$39)))-'Year Schedule'!$K$26+'Year Schedule'!$L$26)</f>
        <v>#VALUE!</v>
      </c>
      <c r="Z551" s="0" t="e">
        <f aca="true">MAX(0,Y551*(1+(_xlfn.NORM.INV(RAND(),Inputs!$D$39,Inputs!$C$39)))-'Year Schedule'!$K$27+'Year Schedule'!$L$27)</f>
        <v>#VALUE!</v>
      </c>
      <c r="AA551" s="0" t="e">
        <f aca="true">MAX(0,Z551*(1+(_xlfn.NORM.INV(RAND(),Inputs!$D$39,Inputs!$C$39)))-'Year Schedule'!$K$28+'Year Schedule'!$L$28)</f>
        <v>#VALUE!</v>
      </c>
      <c r="AB551" s="0" t="e">
        <f aca="true">MAX(0,AA551*(1+(_xlfn.NORM.INV(RAND(),Inputs!$D$39,Inputs!$C$39)))-'Year Schedule'!$K$29+'Year Schedule'!$L$29)</f>
        <v>#VALUE!</v>
      </c>
      <c r="AC551" s="0" t="e">
        <f aca="true">MAX(0,AB551*(1+(_xlfn.NORM.INV(RAND(),Inputs!$D$39,Inputs!$C$39)))-'Year Schedule'!$K$30+'Year Schedule'!$L$30)</f>
        <v>#VALUE!</v>
      </c>
      <c r="AD551" s="0" t="e">
        <f aca="true">MAX(0,AC551*(1+(_xlfn.NORM.INV(RAND(),Inputs!$D$39,Inputs!$C$39)))-'Year Schedule'!$K$31+'Year Schedule'!$L$31)</f>
        <v>#VALUE!</v>
      </c>
      <c r="AE551" s="0" t="e">
        <f aca="true">MAX(0,AD551*(1+(_xlfn.NORM.INV(RAND(),Inputs!$D$39,Inputs!$C$39)))-'Year Schedule'!$K$32+'Year Schedule'!$L$32)</f>
        <v>#VALUE!</v>
      </c>
      <c r="AF551" s="0" t="e">
        <f aca="true">MAX(0,AE551*(1+(_xlfn.NORM.INV(RAND(),Inputs!$D$39,Inputs!$C$39)))-'Year Schedule'!$K$33+'Year Schedule'!$L$33)</f>
        <v>#VALUE!</v>
      </c>
      <c r="AG551" s="0" t="e">
        <f aca="true">MAX(0,AF551*(1+(_xlfn.NORM.INV(RAND(),Inputs!$D$39,Inputs!$C$39)))-'Year Schedule'!$K$34+'Year Schedule'!$L$34)</f>
        <v>#VALUE!</v>
      </c>
      <c r="AH551" s="0" t="e">
        <f aca="true">MAX(0,AG551*(1+(_xlfn.NORM.INV(RAND(),Inputs!$D$39,Inputs!$C$39)))-'Year Schedule'!$K$35+'Year Schedule'!$L$35)</f>
        <v>#VALUE!</v>
      </c>
      <c r="AI551" s="0" t="e">
        <f aca="true">MAX(0,AH551*(1+(_xlfn.NORM.INV(RAND(),Inputs!$D$39,Inputs!$C$39)))-'Year Schedule'!$K$36+'Year Schedule'!$L$36)</f>
        <v>#VALUE!</v>
      </c>
      <c r="AJ551" s="0" t="e">
        <f aca="true">MAX(0,AI551*(1+(_xlfn.NORM.INV(RAND(),Inputs!$D$39,Inputs!$C$39)))-'Year Schedule'!$K$37+'Year Schedule'!$L$37)</f>
        <v>#VALUE!</v>
      </c>
      <c r="AK551" s="0" t="e">
        <f aca="true">MAX(0,AJ551*(1+(_xlfn.NORM.INV(RAND(),Inputs!$D$39,Inputs!$C$39)))-'Year Schedule'!$K$38+'Year Schedule'!$L$38)</f>
        <v>#VALUE!</v>
      </c>
      <c r="AL551" s="0" t="e">
        <f aca="true">MAX(0,AK551*(1+(_xlfn.NORM.INV(RAND(),Inputs!$D$39,Inputs!$C$39)))-'Year Schedule'!$K$39+'Year Schedule'!$L$39)</f>
        <v>#VALUE!</v>
      </c>
      <c r="AM551" s="0" t="e">
        <f aca="true">MAX(0,AL551*(1+(_xlfn.NORM.INV(RAND(),Inputs!$D$39,Inputs!$C$39)))-'Year Schedule'!$K$40+'Year Schedule'!$L$40)</f>
        <v>#VALUE!</v>
      </c>
      <c r="AN551" s="0" t="e">
        <f aca="true">MAX(0,AM551*(1+(_xlfn.NORM.INV(RAND(),Inputs!$D$39,Inputs!$C$39)))-'Year Schedule'!$K$41+'Year Schedule'!$L$41)</f>
        <v>#VALUE!</v>
      </c>
      <c r="AO551" s="0" t="e">
        <f aca="true">MAX(0,AN551*(1+(_xlfn.NORM.INV(RAND(),Inputs!$D$39,Inputs!$C$39)))-'Year Schedule'!$K$42+'Year Schedule'!$L$42)</f>
        <v>#VALUE!</v>
      </c>
      <c r="AP551" s="0" t="e">
        <f aca="true">MAX(0,AO551*(1+(_xlfn.NORM.INV(RAND(),Inputs!$D$39,Inputs!$C$39)))-'Year Schedule'!$K$43+'Year Schedule'!$L$43)</f>
        <v>#VALUE!</v>
      </c>
      <c r="AQ551" s="0" t="e">
        <f aca="true">MAX(0,AP551*(1+(_xlfn.NORM.INV(RAND(),Inputs!$D$39,Inputs!$C$39)))-'Year Schedule'!$K$44+'Year Schedule'!$L$44)</f>
        <v>#VALUE!</v>
      </c>
      <c r="AR551" s="0" t="e">
        <f aca="true">MAX(0,AQ551*(1+(_xlfn.NORM.INV(RAND(),Inputs!$D$39,Inputs!$C$39)))-'Year Schedule'!$K$45+'Year Schedule'!$L$45)</f>
        <v>#VALUE!</v>
      </c>
      <c r="AS551" s="0" t="e">
        <f aca="true">MAX(0,AR551*(1+(_xlfn.NORM.INV(RAND(),Inputs!$D$39,Inputs!$C$39)))-'Year Schedule'!$K$46+'Year Schedule'!$L$46)</f>
        <v>#VALUE!</v>
      </c>
      <c r="AT551" s="0" t="e">
        <f aca="true">MAX(0,AS551*(1+(_xlfn.NORM.INV(RAND(),Inputs!$D$39,Inputs!$C$39)))-'Year Schedule'!$K$47+'Year Schedule'!$L$47)</f>
        <v>#VALUE!</v>
      </c>
      <c r="AU551" s="0" t="e">
        <f aca="true">MAX(0,AT551*(1+(_xlfn.NORM.INV(RAND(),Inputs!$D$39,Inputs!$C$39)))-'Year Schedule'!$K$48+'Year Schedule'!$L$48)</f>
        <v>#VALUE!</v>
      </c>
      <c r="AV551" s="0" t="e">
        <f aca="true">MAX(0,AU551*(1+(_xlfn.NORM.INV(RAND(),Inputs!$D$39,Inputs!$C$39)))-'Year Schedule'!$K$49+'Year Schedule'!$L$49)</f>
        <v>#VALUE!</v>
      </c>
      <c r="AW551" s="0" t="e">
        <f aca="true">MAX(0,AV551*(1+(_xlfn.NORM.INV(RAND(),Inputs!$D$39,Inputs!$C$39)))-'Year Schedule'!$K$50+'Year Schedule'!$L$50)</f>
        <v>#VALUE!</v>
      </c>
      <c r="AX551" s="0" t="e">
        <f aca="true">MAX(0,AW551*(1+(_xlfn.NORM.INV(RAND(),Inputs!$D$39,Inputs!$C$39)))-'Year Schedule'!$K$51+'Year Schedule'!$L$51)</f>
        <v>#VALUE!</v>
      </c>
      <c r="AY551" s="0" t="e">
        <f aca="true">MAX(0,AX551*(1+(_xlfn.NORM.INV(RAND(),Inputs!$D$39,Inputs!$C$39)))-'Year Schedule'!$K$52+'Year Schedule'!$L$52)</f>
        <v>#VALUE!</v>
      </c>
      <c r="AZ551" s="0" t="e">
        <f aca="true">MAX(0,AY551*(1+(_xlfn.NORM.INV(RAND(),Inputs!$D$39,Inputs!$C$39)))-'Year Schedule'!$K$53+'Year Schedule'!$L$53)</f>
        <v>#VALUE!</v>
      </c>
      <c r="BA551" s="0" t="e">
        <f aca="false">INDEX(C551:AZ551,1,Inputs!$C$6)</f>
        <v>#VALUE!</v>
      </c>
      <c r="BB551" s="0" t="n">
        <f aca="false">IFERROR(EXP(SUMPRODUCT(LN((C551:INDEX(C551:AZ551,1,Inputs!$C$6)+$C$1004:INDEX($C$1004:$AZ$1004,1,Inputs!$C$6))/B551:INDEX(B551:AY551,1,Inputs!$C$6)))/Inputs!$C$6)-1,-1)</f>
        <v>-1</v>
      </c>
    </row>
    <row r="552" customFormat="false" ht="15" hidden="false" customHeight="true" outlineLevel="0" collapsed="false">
      <c r="A552" s="0" t="n">
        <v>550</v>
      </c>
      <c r="B552" s="177" t="n">
        <f aca="false">Inputs!$C$38</f>
        <v>0</v>
      </c>
      <c r="C552" s="0" t="e">
        <f aca="true">MAX(0,B552*(1+(_xlfn.NORM.INV(RAND(),Inputs!$D$39,Inputs!$C$39)))-'Year Schedule'!$K$4+'Year Schedule'!$L$4)</f>
        <v>#VALUE!</v>
      </c>
      <c r="D552" s="0" t="e">
        <f aca="true">MAX(0,C552*(1+(_xlfn.NORM.INV(RAND(),Inputs!$D$39,Inputs!$C$39)))-'Year Schedule'!$K$5+'Year Schedule'!$L$5)</f>
        <v>#VALUE!</v>
      </c>
      <c r="E552" s="0" t="e">
        <f aca="true">MAX(0,D552*(1+(_xlfn.NORM.INV(RAND(),Inputs!$D$39,Inputs!$C$39)))-'Year Schedule'!$K$6+'Year Schedule'!$L$6)</f>
        <v>#VALUE!</v>
      </c>
      <c r="F552" s="0" t="e">
        <f aca="true">MAX(0,E552*(1+(_xlfn.NORM.INV(RAND(),Inputs!$D$39,Inputs!$C$39)))-'Year Schedule'!$K$7+'Year Schedule'!$L$7)</f>
        <v>#VALUE!</v>
      </c>
      <c r="G552" s="0" t="e">
        <f aca="true">MAX(0,F552*(1+(_xlfn.NORM.INV(RAND(),Inputs!$D$39,Inputs!$C$39)))-'Year Schedule'!$K$8+'Year Schedule'!$L$8)</f>
        <v>#VALUE!</v>
      </c>
      <c r="H552" s="0" t="e">
        <f aca="true">MAX(0,G552*(1+(_xlfn.NORM.INV(RAND(),Inputs!$D$39,Inputs!$C$39)))-'Year Schedule'!$K$9+'Year Schedule'!$L$9)</f>
        <v>#VALUE!</v>
      </c>
      <c r="I552" s="0" t="e">
        <f aca="true">MAX(0,H552*(1+(_xlfn.NORM.INV(RAND(),Inputs!$D$39,Inputs!$C$39)))-'Year Schedule'!$K$10+'Year Schedule'!$L$10)</f>
        <v>#VALUE!</v>
      </c>
      <c r="J552" s="0" t="e">
        <f aca="true">MAX(0,I552*(1+(_xlfn.NORM.INV(RAND(),Inputs!$D$39,Inputs!$C$39)))-'Year Schedule'!$K$11+'Year Schedule'!$L$11)</f>
        <v>#VALUE!</v>
      </c>
      <c r="K552" s="0" t="e">
        <f aca="true">MAX(0,J552*(1+(_xlfn.NORM.INV(RAND(),Inputs!$D$39,Inputs!$C$39)))-'Year Schedule'!$K$12+'Year Schedule'!$L$12)</f>
        <v>#VALUE!</v>
      </c>
      <c r="L552" s="0" t="e">
        <f aca="true">MAX(0,K552*(1+(_xlfn.NORM.INV(RAND(),Inputs!$D$39,Inputs!$C$39)))-'Year Schedule'!$K$13+'Year Schedule'!$L$13)</f>
        <v>#VALUE!</v>
      </c>
      <c r="M552" s="0" t="e">
        <f aca="true">MAX(0,L552*(1+(_xlfn.NORM.INV(RAND(),Inputs!$D$39,Inputs!$C$39)))-'Year Schedule'!$K$14+'Year Schedule'!$L$14)</f>
        <v>#VALUE!</v>
      </c>
      <c r="N552" s="0" t="e">
        <f aca="true">MAX(0,M552*(1+(_xlfn.NORM.INV(RAND(),Inputs!$D$39,Inputs!$C$39)))-'Year Schedule'!$K$15+'Year Schedule'!$L$15)</f>
        <v>#VALUE!</v>
      </c>
      <c r="O552" s="0" t="e">
        <f aca="true">MAX(0,N552*(1+(_xlfn.NORM.INV(RAND(),Inputs!$D$39,Inputs!$C$39)))-'Year Schedule'!$K$16+'Year Schedule'!$L$16)</f>
        <v>#VALUE!</v>
      </c>
      <c r="P552" s="0" t="e">
        <f aca="true">MAX(0,O552*(1+(_xlfn.NORM.INV(RAND(),Inputs!$D$39,Inputs!$C$39)))-'Year Schedule'!$K$17+'Year Schedule'!$L$17)</f>
        <v>#VALUE!</v>
      </c>
      <c r="Q552" s="0" t="e">
        <f aca="true">MAX(0,P552*(1+(_xlfn.NORM.INV(RAND(),Inputs!$D$39,Inputs!$C$39)))-'Year Schedule'!$K$18+'Year Schedule'!$L$18)</f>
        <v>#VALUE!</v>
      </c>
      <c r="R552" s="0" t="e">
        <f aca="true">MAX(0,Q552*(1+(_xlfn.NORM.INV(RAND(),Inputs!$D$39,Inputs!$C$39)))-'Year Schedule'!$K$19+'Year Schedule'!$L$19)</f>
        <v>#VALUE!</v>
      </c>
      <c r="S552" s="0" t="e">
        <f aca="true">MAX(0,R552*(1+(_xlfn.NORM.INV(RAND(),Inputs!$D$39,Inputs!$C$39)))-'Year Schedule'!$K$20+'Year Schedule'!$L$20)</f>
        <v>#VALUE!</v>
      </c>
      <c r="T552" s="0" t="e">
        <f aca="true">MAX(0,S552*(1+(_xlfn.NORM.INV(RAND(),Inputs!$D$39,Inputs!$C$39)))-'Year Schedule'!$K$21+'Year Schedule'!$L$21)</f>
        <v>#VALUE!</v>
      </c>
      <c r="U552" s="0" t="e">
        <f aca="true">MAX(0,T552*(1+(_xlfn.NORM.INV(RAND(),Inputs!$D$39,Inputs!$C$39)))-'Year Schedule'!$K$22+'Year Schedule'!$L$22)</f>
        <v>#VALUE!</v>
      </c>
      <c r="V552" s="0" t="e">
        <f aca="true">MAX(0,U552*(1+(_xlfn.NORM.INV(RAND(),Inputs!$D$39,Inputs!$C$39)))-'Year Schedule'!$K$23+'Year Schedule'!$L$23)</f>
        <v>#VALUE!</v>
      </c>
      <c r="W552" s="0" t="e">
        <f aca="true">MAX(0,V552*(1+(_xlfn.NORM.INV(RAND(),Inputs!$D$39,Inputs!$C$39)))-'Year Schedule'!$K$24+'Year Schedule'!$L$24)</f>
        <v>#VALUE!</v>
      </c>
      <c r="X552" s="0" t="e">
        <f aca="true">MAX(0,W552*(1+(_xlfn.NORM.INV(RAND(),Inputs!$D$39,Inputs!$C$39)))-'Year Schedule'!$K$25+'Year Schedule'!$L$25)</f>
        <v>#VALUE!</v>
      </c>
      <c r="Y552" s="0" t="e">
        <f aca="true">MAX(0,X552*(1+(_xlfn.NORM.INV(RAND(),Inputs!$D$39,Inputs!$C$39)))-'Year Schedule'!$K$26+'Year Schedule'!$L$26)</f>
        <v>#VALUE!</v>
      </c>
      <c r="Z552" s="0" t="e">
        <f aca="true">MAX(0,Y552*(1+(_xlfn.NORM.INV(RAND(),Inputs!$D$39,Inputs!$C$39)))-'Year Schedule'!$K$27+'Year Schedule'!$L$27)</f>
        <v>#VALUE!</v>
      </c>
      <c r="AA552" s="0" t="e">
        <f aca="true">MAX(0,Z552*(1+(_xlfn.NORM.INV(RAND(),Inputs!$D$39,Inputs!$C$39)))-'Year Schedule'!$K$28+'Year Schedule'!$L$28)</f>
        <v>#VALUE!</v>
      </c>
      <c r="AB552" s="0" t="e">
        <f aca="true">MAX(0,AA552*(1+(_xlfn.NORM.INV(RAND(),Inputs!$D$39,Inputs!$C$39)))-'Year Schedule'!$K$29+'Year Schedule'!$L$29)</f>
        <v>#VALUE!</v>
      </c>
      <c r="AC552" s="0" t="e">
        <f aca="true">MAX(0,AB552*(1+(_xlfn.NORM.INV(RAND(),Inputs!$D$39,Inputs!$C$39)))-'Year Schedule'!$K$30+'Year Schedule'!$L$30)</f>
        <v>#VALUE!</v>
      </c>
      <c r="AD552" s="0" t="e">
        <f aca="true">MAX(0,AC552*(1+(_xlfn.NORM.INV(RAND(),Inputs!$D$39,Inputs!$C$39)))-'Year Schedule'!$K$31+'Year Schedule'!$L$31)</f>
        <v>#VALUE!</v>
      </c>
      <c r="AE552" s="0" t="e">
        <f aca="true">MAX(0,AD552*(1+(_xlfn.NORM.INV(RAND(),Inputs!$D$39,Inputs!$C$39)))-'Year Schedule'!$K$32+'Year Schedule'!$L$32)</f>
        <v>#VALUE!</v>
      </c>
      <c r="AF552" s="0" t="e">
        <f aca="true">MAX(0,AE552*(1+(_xlfn.NORM.INV(RAND(),Inputs!$D$39,Inputs!$C$39)))-'Year Schedule'!$K$33+'Year Schedule'!$L$33)</f>
        <v>#VALUE!</v>
      </c>
      <c r="AG552" s="0" t="e">
        <f aca="true">MAX(0,AF552*(1+(_xlfn.NORM.INV(RAND(),Inputs!$D$39,Inputs!$C$39)))-'Year Schedule'!$K$34+'Year Schedule'!$L$34)</f>
        <v>#VALUE!</v>
      </c>
      <c r="AH552" s="0" t="e">
        <f aca="true">MAX(0,AG552*(1+(_xlfn.NORM.INV(RAND(),Inputs!$D$39,Inputs!$C$39)))-'Year Schedule'!$K$35+'Year Schedule'!$L$35)</f>
        <v>#VALUE!</v>
      </c>
      <c r="AI552" s="0" t="e">
        <f aca="true">MAX(0,AH552*(1+(_xlfn.NORM.INV(RAND(),Inputs!$D$39,Inputs!$C$39)))-'Year Schedule'!$K$36+'Year Schedule'!$L$36)</f>
        <v>#VALUE!</v>
      </c>
      <c r="AJ552" s="0" t="e">
        <f aca="true">MAX(0,AI552*(1+(_xlfn.NORM.INV(RAND(),Inputs!$D$39,Inputs!$C$39)))-'Year Schedule'!$K$37+'Year Schedule'!$L$37)</f>
        <v>#VALUE!</v>
      </c>
      <c r="AK552" s="0" t="e">
        <f aca="true">MAX(0,AJ552*(1+(_xlfn.NORM.INV(RAND(),Inputs!$D$39,Inputs!$C$39)))-'Year Schedule'!$K$38+'Year Schedule'!$L$38)</f>
        <v>#VALUE!</v>
      </c>
      <c r="AL552" s="0" t="e">
        <f aca="true">MAX(0,AK552*(1+(_xlfn.NORM.INV(RAND(),Inputs!$D$39,Inputs!$C$39)))-'Year Schedule'!$K$39+'Year Schedule'!$L$39)</f>
        <v>#VALUE!</v>
      </c>
      <c r="AM552" s="0" t="e">
        <f aca="true">MAX(0,AL552*(1+(_xlfn.NORM.INV(RAND(),Inputs!$D$39,Inputs!$C$39)))-'Year Schedule'!$K$40+'Year Schedule'!$L$40)</f>
        <v>#VALUE!</v>
      </c>
      <c r="AN552" s="0" t="e">
        <f aca="true">MAX(0,AM552*(1+(_xlfn.NORM.INV(RAND(),Inputs!$D$39,Inputs!$C$39)))-'Year Schedule'!$K$41+'Year Schedule'!$L$41)</f>
        <v>#VALUE!</v>
      </c>
      <c r="AO552" s="0" t="e">
        <f aca="true">MAX(0,AN552*(1+(_xlfn.NORM.INV(RAND(),Inputs!$D$39,Inputs!$C$39)))-'Year Schedule'!$K$42+'Year Schedule'!$L$42)</f>
        <v>#VALUE!</v>
      </c>
      <c r="AP552" s="0" t="e">
        <f aca="true">MAX(0,AO552*(1+(_xlfn.NORM.INV(RAND(),Inputs!$D$39,Inputs!$C$39)))-'Year Schedule'!$K$43+'Year Schedule'!$L$43)</f>
        <v>#VALUE!</v>
      </c>
      <c r="AQ552" s="0" t="e">
        <f aca="true">MAX(0,AP552*(1+(_xlfn.NORM.INV(RAND(),Inputs!$D$39,Inputs!$C$39)))-'Year Schedule'!$K$44+'Year Schedule'!$L$44)</f>
        <v>#VALUE!</v>
      </c>
      <c r="AR552" s="0" t="e">
        <f aca="true">MAX(0,AQ552*(1+(_xlfn.NORM.INV(RAND(),Inputs!$D$39,Inputs!$C$39)))-'Year Schedule'!$K$45+'Year Schedule'!$L$45)</f>
        <v>#VALUE!</v>
      </c>
      <c r="AS552" s="0" t="e">
        <f aca="true">MAX(0,AR552*(1+(_xlfn.NORM.INV(RAND(),Inputs!$D$39,Inputs!$C$39)))-'Year Schedule'!$K$46+'Year Schedule'!$L$46)</f>
        <v>#VALUE!</v>
      </c>
      <c r="AT552" s="0" t="e">
        <f aca="true">MAX(0,AS552*(1+(_xlfn.NORM.INV(RAND(),Inputs!$D$39,Inputs!$C$39)))-'Year Schedule'!$K$47+'Year Schedule'!$L$47)</f>
        <v>#VALUE!</v>
      </c>
      <c r="AU552" s="0" t="e">
        <f aca="true">MAX(0,AT552*(1+(_xlfn.NORM.INV(RAND(),Inputs!$D$39,Inputs!$C$39)))-'Year Schedule'!$K$48+'Year Schedule'!$L$48)</f>
        <v>#VALUE!</v>
      </c>
      <c r="AV552" s="0" t="e">
        <f aca="true">MAX(0,AU552*(1+(_xlfn.NORM.INV(RAND(),Inputs!$D$39,Inputs!$C$39)))-'Year Schedule'!$K$49+'Year Schedule'!$L$49)</f>
        <v>#VALUE!</v>
      </c>
      <c r="AW552" s="0" t="e">
        <f aca="true">MAX(0,AV552*(1+(_xlfn.NORM.INV(RAND(),Inputs!$D$39,Inputs!$C$39)))-'Year Schedule'!$K$50+'Year Schedule'!$L$50)</f>
        <v>#VALUE!</v>
      </c>
      <c r="AX552" s="0" t="e">
        <f aca="true">MAX(0,AW552*(1+(_xlfn.NORM.INV(RAND(),Inputs!$D$39,Inputs!$C$39)))-'Year Schedule'!$K$51+'Year Schedule'!$L$51)</f>
        <v>#VALUE!</v>
      </c>
      <c r="AY552" s="0" t="e">
        <f aca="true">MAX(0,AX552*(1+(_xlfn.NORM.INV(RAND(),Inputs!$D$39,Inputs!$C$39)))-'Year Schedule'!$K$52+'Year Schedule'!$L$52)</f>
        <v>#VALUE!</v>
      </c>
      <c r="AZ552" s="0" t="e">
        <f aca="true">MAX(0,AY552*(1+(_xlfn.NORM.INV(RAND(),Inputs!$D$39,Inputs!$C$39)))-'Year Schedule'!$K$53+'Year Schedule'!$L$53)</f>
        <v>#VALUE!</v>
      </c>
      <c r="BA552" s="0" t="e">
        <f aca="false">INDEX(C552:AZ552,1,Inputs!$C$6)</f>
        <v>#VALUE!</v>
      </c>
      <c r="BB552" s="0" t="n">
        <f aca="false">IFERROR(EXP(SUMPRODUCT(LN((C552:INDEX(C552:AZ552,1,Inputs!$C$6)+$C$1004:INDEX($C$1004:$AZ$1004,1,Inputs!$C$6))/B552:INDEX(B552:AY552,1,Inputs!$C$6)))/Inputs!$C$6)-1,-1)</f>
        <v>-1</v>
      </c>
    </row>
    <row r="553" customFormat="false" ht="15" hidden="false" customHeight="true" outlineLevel="0" collapsed="false">
      <c r="A553" s="0" t="n">
        <v>551</v>
      </c>
      <c r="B553" s="177" t="n">
        <f aca="false">Inputs!$C$38</f>
        <v>0</v>
      </c>
      <c r="C553" s="0" t="e">
        <f aca="true">MAX(0,B553*(1+(_xlfn.NORM.INV(RAND(),Inputs!$D$39,Inputs!$C$39)))-'Year Schedule'!$K$4+'Year Schedule'!$L$4)</f>
        <v>#VALUE!</v>
      </c>
      <c r="D553" s="0" t="e">
        <f aca="true">MAX(0,C553*(1+(_xlfn.NORM.INV(RAND(),Inputs!$D$39,Inputs!$C$39)))-'Year Schedule'!$K$5+'Year Schedule'!$L$5)</f>
        <v>#VALUE!</v>
      </c>
      <c r="E553" s="0" t="e">
        <f aca="true">MAX(0,D553*(1+(_xlfn.NORM.INV(RAND(),Inputs!$D$39,Inputs!$C$39)))-'Year Schedule'!$K$6+'Year Schedule'!$L$6)</f>
        <v>#VALUE!</v>
      </c>
      <c r="F553" s="0" t="e">
        <f aca="true">MAX(0,E553*(1+(_xlfn.NORM.INV(RAND(),Inputs!$D$39,Inputs!$C$39)))-'Year Schedule'!$K$7+'Year Schedule'!$L$7)</f>
        <v>#VALUE!</v>
      </c>
      <c r="G553" s="0" t="e">
        <f aca="true">MAX(0,F553*(1+(_xlfn.NORM.INV(RAND(),Inputs!$D$39,Inputs!$C$39)))-'Year Schedule'!$K$8+'Year Schedule'!$L$8)</f>
        <v>#VALUE!</v>
      </c>
      <c r="H553" s="0" t="e">
        <f aca="true">MAX(0,G553*(1+(_xlfn.NORM.INV(RAND(),Inputs!$D$39,Inputs!$C$39)))-'Year Schedule'!$K$9+'Year Schedule'!$L$9)</f>
        <v>#VALUE!</v>
      </c>
      <c r="I553" s="0" t="e">
        <f aca="true">MAX(0,H553*(1+(_xlfn.NORM.INV(RAND(),Inputs!$D$39,Inputs!$C$39)))-'Year Schedule'!$K$10+'Year Schedule'!$L$10)</f>
        <v>#VALUE!</v>
      </c>
      <c r="J553" s="0" t="e">
        <f aca="true">MAX(0,I553*(1+(_xlfn.NORM.INV(RAND(),Inputs!$D$39,Inputs!$C$39)))-'Year Schedule'!$K$11+'Year Schedule'!$L$11)</f>
        <v>#VALUE!</v>
      </c>
      <c r="K553" s="0" t="e">
        <f aca="true">MAX(0,J553*(1+(_xlfn.NORM.INV(RAND(),Inputs!$D$39,Inputs!$C$39)))-'Year Schedule'!$K$12+'Year Schedule'!$L$12)</f>
        <v>#VALUE!</v>
      </c>
      <c r="L553" s="0" t="e">
        <f aca="true">MAX(0,K553*(1+(_xlfn.NORM.INV(RAND(),Inputs!$D$39,Inputs!$C$39)))-'Year Schedule'!$K$13+'Year Schedule'!$L$13)</f>
        <v>#VALUE!</v>
      </c>
      <c r="M553" s="0" t="e">
        <f aca="true">MAX(0,L553*(1+(_xlfn.NORM.INV(RAND(),Inputs!$D$39,Inputs!$C$39)))-'Year Schedule'!$K$14+'Year Schedule'!$L$14)</f>
        <v>#VALUE!</v>
      </c>
      <c r="N553" s="0" t="e">
        <f aca="true">MAX(0,M553*(1+(_xlfn.NORM.INV(RAND(),Inputs!$D$39,Inputs!$C$39)))-'Year Schedule'!$K$15+'Year Schedule'!$L$15)</f>
        <v>#VALUE!</v>
      </c>
      <c r="O553" s="0" t="e">
        <f aca="true">MAX(0,N553*(1+(_xlfn.NORM.INV(RAND(),Inputs!$D$39,Inputs!$C$39)))-'Year Schedule'!$K$16+'Year Schedule'!$L$16)</f>
        <v>#VALUE!</v>
      </c>
      <c r="P553" s="0" t="e">
        <f aca="true">MAX(0,O553*(1+(_xlfn.NORM.INV(RAND(),Inputs!$D$39,Inputs!$C$39)))-'Year Schedule'!$K$17+'Year Schedule'!$L$17)</f>
        <v>#VALUE!</v>
      </c>
      <c r="Q553" s="0" t="e">
        <f aca="true">MAX(0,P553*(1+(_xlfn.NORM.INV(RAND(),Inputs!$D$39,Inputs!$C$39)))-'Year Schedule'!$K$18+'Year Schedule'!$L$18)</f>
        <v>#VALUE!</v>
      </c>
      <c r="R553" s="0" t="e">
        <f aca="true">MAX(0,Q553*(1+(_xlfn.NORM.INV(RAND(),Inputs!$D$39,Inputs!$C$39)))-'Year Schedule'!$K$19+'Year Schedule'!$L$19)</f>
        <v>#VALUE!</v>
      </c>
      <c r="S553" s="0" t="e">
        <f aca="true">MAX(0,R553*(1+(_xlfn.NORM.INV(RAND(),Inputs!$D$39,Inputs!$C$39)))-'Year Schedule'!$K$20+'Year Schedule'!$L$20)</f>
        <v>#VALUE!</v>
      </c>
      <c r="T553" s="0" t="e">
        <f aca="true">MAX(0,S553*(1+(_xlfn.NORM.INV(RAND(),Inputs!$D$39,Inputs!$C$39)))-'Year Schedule'!$K$21+'Year Schedule'!$L$21)</f>
        <v>#VALUE!</v>
      </c>
      <c r="U553" s="0" t="e">
        <f aca="true">MAX(0,T553*(1+(_xlfn.NORM.INV(RAND(),Inputs!$D$39,Inputs!$C$39)))-'Year Schedule'!$K$22+'Year Schedule'!$L$22)</f>
        <v>#VALUE!</v>
      </c>
      <c r="V553" s="0" t="e">
        <f aca="true">MAX(0,U553*(1+(_xlfn.NORM.INV(RAND(),Inputs!$D$39,Inputs!$C$39)))-'Year Schedule'!$K$23+'Year Schedule'!$L$23)</f>
        <v>#VALUE!</v>
      </c>
      <c r="W553" s="0" t="e">
        <f aca="true">MAX(0,V553*(1+(_xlfn.NORM.INV(RAND(),Inputs!$D$39,Inputs!$C$39)))-'Year Schedule'!$K$24+'Year Schedule'!$L$24)</f>
        <v>#VALUE!</v>
      </c>
      <c r="X553" s="0" t="e">
        <f aca="true">MAX(0,W553*(1+(_xlfn.NORM.INV(RAND(),Inputs!$D$39,Inputs!$C$39)))-'Year Schedule'!$K$25+'Year Schedule'!$L$25)</f>
        <v>#VALUE!</v>
      </c>
      <c r="Y553" s="0" t="e">
        <f aca="true">MAX(0,X553*(1+(_xlfn.NORM.INV(RAND(),Inputs!$D$39,Inputs!$C$39)))-'Year Schedule'!$K$26+'Year Schedule'!$L$26)</f>
        <v>#VALUE!</v>
      </c>
      <c r="Z553" s="0" t="e">
        <f aca="true">MAX(0,Y553*(1+(_xlfn.NORM.INV(RAND(),Inputs!$D$39,Inputs!$C$39)))-'Year Schedule'!$K$27+'Year Schedule'!$L$27)</f>
        <v>#VALUE!</v>
      </c>
      <c r="AA553" s="0" t="e">
        <f aca="true">MAX(0,Z553*(1+(_xlfn.NORM.INV(RAND(),Inputs!$D$39,Inputs!$C$39)))-'Year Schedule'!$K$28+'Year Schedule'!$L$28)</f>
        <v>#VALUE!</v>
      </c>
      <c r="AB553" s="0" t="e">
        <f aca="true">MAX(0,AA553*(1+(_xlfn.NORM.INV(RAND(),Inputs!$D$39,Inputs!$C$39)))-'Year Schedule'!$K$29+'Year Schedule'!$L$29)</f>
        <v>#VALUE!</v>
      </c>
      <c r="AC553" s="0" t="e">
        <f aca="true">MAX(0,AB553*(1+(_xlfn.NORM.INV(RAND(),Inputs!$D$39,Inputs!$C$39)))-'Year Schedule'!$K$30+'Year Schedule'!$L$30)</f>
        <v>#VALUE!</v>
      </c>
      <c r="AD553" s="0" t="e">
        <f aca="true">MAX(0,AC553*(1+(_xlfn.NORM.INV(RAND(),Inputs!$D$39,Inputs!$C$39)))-'Year Schedule'!$K$31+'Year Schedule'!$L$31)</f>
        <v>#VALUE!</v>
      </c>
      <c r="AE553" s="0" t="e">
        <f aca="true">MAX(0,AD553*(1+(_xlfn.NORM.INV(RAND(),Inputs!$D$39,Inputs!$C$39)))-'Year Schedule'!$K$32+'Year Schedule'!$L$32)</f>
        <v>#VALUE!</v>
      </c>
      <c r="AF553" s="0" t="e">
        <f aca="true">MAX(0,AE553*(1+(_xlfn.NORM.INV(RAND(),Inputs!$D$39,Inputs!$C$39)))-'Year Schedule'!$K$33+'Year Schedule'!$L$33)</f>
        <v>#VALUE!</v>
      </c>
      <c r="AG553" s="0" t="e">
        <f aca="true">MAX(0,AF553*(1+(_xlfn.NORM.INV(RAND(),Inputs!$D$39,Inputs!$C$39)))-'Year Schedule'!$K$34+'Year Schedule'!$L$34)</f>
        <v>#VALUE!</v>
      </c>
      <c r="AH553" s="0" t="e">
        <f aca="true">MAX(0,AG553*(1+(_xlfn.NORM.INV(RAND(),Inputs!$D$39,Inputs!$C$39)))-'Year Schedule'!$K$35+'Year Schedule'!$L$35)</f>
        <v>#VALUE!</v>
      </c>
      <c r="AI553" s="0" t="e">
        <f aca="true">MAX(0,AH553*(1+(_xlfn.NORM.INV(RAND(),Inputs!$D$39,Inputs!$C$39)))-'Year Schedule'!$K$36+'Year Schedule'!$L$36)</f>
        <v>#VALUE!</v>
      </c>
      <c r="AJ553" s="0" t="e">
        <f aca="true">MAX(0,AI553*(1+(_xlfn.NORM.INV(RAND(),Inputs!$D$39,Inputs!$C$39)))-'Year Schedule'!$K$37+'Year Schedule'!$L$37)</f>
        <v>#VALUE!</v>
      </c>
      <c r="AK553" s="0" t="e">
        <f aca="true">MAX(0,AJ553*(1+(_xlfn.NORM.INV(RAND(),Inputs!$D$39,Inputs!$C$39)))-'Year Schedule'!$K$38+'Year Schedule'!$L$38)</f>
        <v>#VALUE!</v>
      </c>
      <c r="AL553" s="0" t="e">
        <f aca="true">MAX(0,AK553*(1+(_xlfn.NORM.INV(RAND(),Inputs!$D$39,Inputs!$C$39)))-'Year Schedule'!$K$39+'Year Schedule'!$L$39)</f>
        <v>#VALUE!</v>
      </c>
      <c r="AM553" s="0" t="e">
        <f aca="true">MAX(0,AL553*(1+(_xlfn.NORM.INV(RAND(),Inputs!$D$39,Inputs!$C$39)))-'Year Schedule'!$K$40+'Year Schedule'!$L$40)</f>
        <v>#VALUE!</v>
      </c>
      <c r="AN553" s="0" t="e">
        <f aca="true">MAX(0,AM553*(1+(_xlfn.NORM.INV(RAND(),Inputs!$D$39,Inputs!$C$39)))-'Year Schedule'!$K$41+'Year Schedule'!$L$41)</f>
        <v>#VALUE!</v>
      </c>
      <c r="AO553" s="0" t="e">
        <f aca="true">MAX(0,AN553*(1+(_xlfn.NORM.INV(RAND(),Inputs!$D$39,Inputs!$C$39)))-'Year Schedule'!$K$42+'Year Schedule'!$L$42)</f>
        <v>#VALUE!</v>
      </c>
      <c r="AP553" s="0" t="e">
        <f aca="true">MAX(0,AO553*(1+(_xlfn.NORM.INV(RAND(),Inputs!$D$39,Inputs!$C$39)))-'Year Schedule'!$K$43+'Year Schedule'!$L$43)</f>
        <v>#VALUE!</v>
      </c>
      <c r="AQ553" s="0" t="e">
        <f aca="true">MAX(0,AP553*(1+(_xlfn.NORM.INV(RAND(),Inputs!$D$39,Inputs!$C$39)))-'Year Schedule'!$K$44+'Year Schedule'!$L$44)</f>
        <v>#VALUE!</v>
      </c>
      <c r="AR553" s="0" t="e">
        <f aca="true">MAX(0,AQ553*(1+(_xlfn.NORM.INV(RAND(),Inputs!$D$39,Inputs!$C$39)))-'Year Schedule'!$K$45+'Year Schedule'!$L$45)</f>
        <v>#VALUE!</v>
      </c>
      <c r="AS553" s="0" t="e">
        <f aca="true">MAX(0,AR553*(1+(_xlfn.NORM.INV(RAND(),Inputs!$D$39,Inputs!$C$39)))-'Year Schedule'!$K$46+'Year Schedule'!$L$46)</f>
        <v>#VALUE!</v>
      </c>
      <c r="AT553" s="0" t="e">
        <f aca="true">MAX(0,AS553*(1+(_xlfn.NORM.INV(RAND(),Inputs!$D$39,Inputs!$C$39)))-'Year Schedule'!$K$47+'Year Schedule'!$L$47)</f>
        <v>#VALUE!</v>
      </c>
      <c r="AU553" s="0" t="e">
        <f aca="true">MAX(0,AT553*(1+(_xlfn.NORM.INV(RAND(),Inputs!$D$39,Inputs!$C$39)))-'Year Schedule'!$K$48+'Year Schedule'!$L$48)</f>
        <v>#VALUE!</v>
      </c>
      <c r="AV553" s="0" t="e">
        <f aca="true">MAX(0,AU553*(1+(_xlfn.NORM.INV(RAND(),Inputs!$D$39,Inputs!$C$39)))-'Year Schedule'!$K$49+'Year Schedule'!$L$49)</f>
        <v>#VALUE!</v>
      </c>
      <c r="AW553" s="0" t="e">
        <f aca="true">MAX(0,AV553*(1+(_xlfn.NORM.INV(RAND(),Inputs!$D$39,Inputs!$C$39)))-'Year Schedule'!$K$50+'Year Schedule'!$L$50)</f>
        <v>#VALUE!</v>
      </c>
      <c r="AX553" s="0" t="e">
        <f aca="true">MAX(0,AW553*(1+(_xlfn.NORM.INV(RAND(),Inputs!$D$39,Inputs!$C$39)))-'Year Schedule'!$K$51+'Year Schedule'!$L$51)</f>
        <v>#VALUE!</v>
      </c>
      <c r="AY553" s="0" t="e">
        <f aca="true">MAX(0,AX553*(1+(_xlfn.NORM.INV(RAND(),Inputs!$D$39,Inputs!$C$39)))-'Year Schedule'!$K$52+'Year Schedule'!$L$52)</f>
        <v>#VALUE!</v>
      </c>
      <c r="AZ553" s="0" t="e">
        <f aca="true">MAX(0,AY553*(1+(_xlfn.NORM.INV(RAND(),Inputs!$D$39,Inputs!$C$39)))-'Year Schedule'!$K$53+'Year Schedule'!$L$53)</f>
        <v>#VALUE!</v>
      </c>
      <c r="BA553" s="0" t="e">
        <f aca="false">INDEX(C553:AZ553,1,Inputs!$C$6)</f>
        <v>#VALUE!</v>
      </c>
      <c r="BB553" s="0" t="n">
        <f aca="false">IFERROR(EXP(SUMPRODUCT(LN((C553:INDEX(C553:AZ553,1,Inputs!$C$6)+$C$1004:INDEX($C$1004:$AZ$1004,1,Inputs!$C$6))/B553:INDEX(B553:AY553,1,Inputs!$C$6)))/Inputs!$C$6)-1,-1)</f>
        <v>-1</v>
      </c>
    </row>
    <row r="554" customFormat="false" ht="15" hidden="false" customHeight="true" outlineLevel="0" collapsed="false">
      <c r="A554" s="0" t="n">
        <v>552</v>
      </c>
      <c r="B554" s="177" t="n">
        <f aca="false">Inputs!$C$38</f>
        <v>0</v>
      </c>
      <c r="C554" s="0" t="e">
        <f aca="true">MAX(0,B554*(1+(_xlfn.NORM.INV(RAND(),Inputs!$D$39,Inputs!$C$39)))-'Year Schedule'!$K$4+'Year Schedule'!$L$4)</f>
        <v>#VALUE!</v>
      </c>
      <c r="D554" s="0" t="e">
        <f aca="true">MAX(0,C554*(1+(_xlfn.NORM.INV(RAND(),Inputs!$D$39,Inputs!$C$39)))-'Year Schedule'!$K$5+'Year Schedule'!$L$5)</f>
        <v>#VALUE!</v>
      </c>
      <c r="E554" s="0" t="e">
        <f aca="true">MAX(0,D554*(1+(_xlfn.NORM.INV(RAND(),Inputs!$D$39,Inputs!$C$39)))-'Year Schedule'!$K$6+'Year Schedule'!$L$6)</f>
        <v>#VALUE!</v>
      </c>
      <c r="F554" s="0" t="e">
        <f aca="true">MAX(0,E554*(1+(_xlfn.NORM.INV(RAND(),Inputs!$D$39,Inputs!$C$39)))-'Year Schedule'!$K$7+'Year Schedule'!$L$7)</f>
        <v>#VALUE!</v>
      </c>
      <c r="G554" s="0" t="e">
        <f aca="true">MAX(0,F554*(1+(_xlfn.NORM.INV(RAND(),Inputs!$D$39,Inputs!$C$39)))-'Year Schedule'!$K$8+'Year Schedule'!$L$8)</f>
        <v>#VALUE!</v>
      </c>
      <c r="H554" s="0" t="e">
        <f aca="true">MAX(0,G554*(1+(_xlfn.NORM.INV(RAND(),Inputs!$D$39,Inputs!$C$39)))-'Year Schedule'!$K$9+'Year Schedule'!$L$9)</f>
        <v>#VALUE!</v>
      </c>
      <c r="I554" s="0" t="e">
        <f aca="true">MAX(0,H554*(1+(_xlfn.NORM.INV(RAND(),Inputs!$D$39,Inputs!$C$39)))-'Year Schedule'!$K$10+'Year Schedule'!$L$10)</f>
        <v>#VALUE!</v>
      </c>
      <c r="J554" s="0" t="e">
        <f aca="true">MAX(0,I554*(1+(_xlfn.NORM.INV(RAND(),Inputs!$D$39,Inputs!$C$39)))-'Year Schedule'!$K$11+'Year Schedule'!$L$11)</f>
        <v>#VALUE!</v>
      </c>
      <c r="K554" s="0" t="e">
        <f aca="true">MAX(0,J554*(1+(_xlfn.NORM.INV(RAND(),Inputs!$D$39,Inputs!$C$39)))-'Year Schedule'!$K$12+'Year Schedule'!$L$12)</f>
        <v>#VALUE!</v>
      </c>
      <c r="L554" s="0" t="e">
        <f aca="true">MAX(0,K554*(1+(_xlfn.NORM.INV(RAND(),Inputs!$D$39,Inputs!$C$39)))-'Year Schedule'!$K$13+'Year Schedule'!$L$13)</f>
        <v>#VALUE!</v>
      </c>
      <c r="M554" s="0" t="e">
        <f aca="true">MAX(0,L554*(1+(_xlfn.NORM.INV(RAND(),Inputs!$D$39,Inputs!$C$39)))-'Year Schedule'!$K$14+'Year Schedule'!$L$14)</f>
        <v>#VALUE!</v>
      </c>
      <c r="N554" s="0" t="e">
        <f aca="true">MAX(0,M554*(1+(_xlfn.NORM.INV(RAND(),Inputs!$D$39,Inputs!$C$39)))-'Year Schedule'!$K$15+'Year Schedule'!$L$15)</f>
        <v>#VALUE!</v>
      </c>
      <c r="O554" s="0" t="e">
        <f aca="true">MAX(0,N554*(1+(_xlfn.NORM.INV(RAND(),Inputs!$D$39,Inputs!$C$39)))-'Year Schedule'!$K$16+'Year Schedule'!$L$16)</f>
        <v>#VALUE!</v>
      </c>
      <c r="P554" s="0" t="e">
        <f aca="true">MAX(0,O554*(1+(_xlfn.NORM.INV(RAND(),Inputs!$D$39,Inputs!$C$39)))-'Year Schedule'!$K$17+'Year Schedule'!$L$17)</f>
        <v>#VALUE!</v>
      </c>
      <c r="Q554" s="0" t="e">
        <f aca="true">MAX(0,P554*(1+(_xlfn.NORM.INV(RAND(),Inputs!$D$39,Inputs!$C$39)))-'Year Schedule'!$K$18+'Year Schedule'!$L$18)</f>
        <v>#VALUE!</v>
      </c>
      <c r="R554" s="0" t="e">
        <f aca="true">MAX(0,Q554*(1+(_xlfn.NORM.INV(RAND(),Inputs!$D$39,Inputs!$C$39)))-'Year Schedule'!$K$19+'Year Schedule'!$L$19)</f>
        <v>#VALUE!</v>
      </c>
      <c r="S554" s="0" t="e">
        <f aca="true">MAX(0,R554*(1+(_xlfn.NORM.INV(RAND(),Inputs!$D$39,Inputs!$C$39)))-'Year Schedule'!$K$20+'Year Schedule'!$L$20)</f>
        <v>#VALUE!</v>
      </c>
      <c r="T554" s="0" t="e">
        <f aca="true">MAX(0,S554*(1+(_xlfn.NORM.INV(RAND(),Inputs!$D$39,Inputs!$C$39)))-'Year Schedule'!$K$21+'Year Schedule'!$L$21)</f>
        <v>#VALUE!</v>
      </c>
      <c r="U554" s="0" t="e">
        <f aca="true">MAX(0,T554*(1+(_xlfn.NORM.INV(RAND(),Inputs!$D$39,Inputs!$C$39)))-'Year Schedule'!$K$22+'Year Schedule'!$L$22)</f>
        <v>#VALUE!</v>
      </c>
      <c r="V554" s="0" t="e">
        <f aca="true">MAX(0,U554*(1+(_xlfn.NORM.INV(RAND(),Inputs!$D$39,Inputs!$C$39)))-'Year Schedule'!$K$23+'Year Schedule'!$L$23)</f>
        <v>#VALUE!</v>
      </c>
      <c r="W554" s="0" t="e">
        <f aca="true">MAX(0,V554*(1+(_xlfn.NORM.INV(RAND(),Inputs!$D$39,Inputs!$C$39)))-'Year Schedule'!$K$24+'Year Schedule'!$L$24)</f>
        <v>#VALUE!</v>
      </c>
      <c r="X554" s="0" t="e">
        <f aca="true">MAX(0,W554*(1+(_xlfn.NORM.INV(RAND(),Inputs!$D$39,Inputs!$C$39)))-'Year Schedule'!$K$25+'Year Schedule'!$L$25)</f>
        <v>#VALUE!</v>
      </c>
      <c r="Y554" s="0" t="e">
        <f aca="true">MAX(0,X554*(1+(_xlfn.NORM.INV(RAND(),Inputs!$D$39,Inputs!$C$39)))-'Year Schedule'!$K$26+'Year Schedule'!$L$26)</f>
        <v>#VALUE!</v>
      </c>
      <c r="Z554" s="0" t="e">
        <f aca="true">MAX(0,Y554*(1+(_xlfn.NORM.INV(RAND(),Inputs!$D$39,Inputs!$C$39)))-'Year Schedule'!$K$27+'Year Schedule'!$L$27)</f>
        <v>#VALUE!</v>
      </c>
      <c r="AA554" s="0" t="e">
        <f aca="true">MAX(0,Z554*(1+(_xlfn.NORM.INV(RAND(),Inputs!$D$39,Inputs!$C$39)))-'Year Schedule'!$K$28+'Year Schedule'!$L$28)</f>
        <v>#VALUE!</v>
      </c>
      <c r="AB554" s="0" t="e">
        <f aca="true">MAX(0,AA554*(1+(_xlfn.NORM.INV(RAND(),Inputs!$D$39,Inputs!$C$39)))-'Year Schedule'!$K$29+'Year Schedule'!$L$29)</f>
        <v>#VALUE!</v>
      </c>
      <c r="AC554" s="0" t="e">
        <f aca="true">MAX(0,AB554*(1+(_xlfn.NORM.INV(RAND(),Inputs!$D$39,Inputs!$C$39)))-'Year Schedule'!$K$30+'Year Schedule'!$L$30)</f>
        <v>#VALUE!</v>
      </c>
      <c r="AD554" s="0" t="e">
        <f aca="true">MAX(0,AC554*(1+(_xlfn.NORM.INV(RAND(),Inputs!$D$39,Inputs!$C$39)))-'Year Schedule'!$K$31+'Year Schedule'!$L$31)</f>
        <v>#VALUE!</v>
      </c>
      <c r="AE554" s="0" t="e">
        <f aca="true">MAX(0,AD554*(1+(_xlfn.NORM.INV(RAND(),Inputs!$D$39,Inputs!$C$39)))-'Year Schedule'!$K$32+'Year Schedule'!$L$32)</f>
        <v>#VALUE!</v>
      </c>
      <c r="AF554" s="0" t="e">
        <f aca="true">MAX(0,AE554*(1+(_xlfn.NORM.INV(RAND(),Inputs!$D$39,Inputs!$C$39)))-'Year Schedule'!$K$33+'Year Schedule'!$L$33)</f>
        <v>#VALUE!</v>
      </c>
      <c r="AG554" s="0" t="e">
        <f aca="true">MAX(0,AF554*(1+(_xlfn.NORM.INV(RAND(),Inputs!$D$39,Inputs!$C$39)))-'Year Schedule'!$K$34+'Year Schedule'!$L$34)</f>
        <v>#VALUE!</v>
      </c>
      <c r="AH554" s="0" t="e">
        <f aca="true">MAX(0,AG554*(1+(_xlfn.NORM.INV(RAND(),Inputs!$D$39,Inputs!$C$39)))-'Year Schedule'!$K$35+'Year Schedule'!$L$35)</f>
        <v>#VALUE!</v>
      </c>
      <c r="AI554" s="0" t="e">
        <f aca="true">MAX(0,AH554*(1+(_xlfn.NORM.INV(RAND(),Inputs!$D$39,Inputs!$C$39)))-'Year Schedule'!$K$36+'Year Schedule'!$L$36)</f>
        <v>#VALUE!</v>
      </c>
      <c r="AJ554" s="0" t="e">
        <f aca="true">MAX(0,AI554*(1+(_xlfn.NORM.INV(RAND(),Inputs!$D$39,Inputs!$C$39)))-'Year Schedule'!$K$37+'Year Schedule'!$L$37)</f>
        <v>#VALUE!</v>
      </c>
      <c r="AK554" s="0" t="e">
        <f aca="true">MAX(0,AJ554*(1+(_xlfn.NORM.INV(RAND(),Inputs!$D$39,Inputs!$C$39)))-'Year Schedule'!$K$38+'Year Schedule'!$L$38)</f>
        <v>#VALUE!</v>
      </c>
      <c r="AL554" s="0" t="e">
        <f aca="true">MAX(0,AK554*(1+(_xlfn.NORM.INV(RAND(),Inputs!$D$39,Inputs!$C$39)))-'Year Schedule'!$K$39+'Year Schedule'!$L$39)</f>
        <v>#VALUE!</v>
      </c>
      <c r="AM554" s="0" t="e">
        <f aca="true">MAX(0,AL554*(1+(_xlfn.NORM.INV(RAND(),Inputs!$D$39,Inputs!$C$39)))-'Year Schedule'!$K$40+'Year Schedule'!$L$40)</f>
        <v>#VALUE!</v>
      </c>
      <c r="AN554" s="0" t="e">
        <f aca="true">MAX(0,AM554*(1+(_xlfn.NORM.INV(RAND(),Inputs!$D$39,Inputs!$C$39)))-'Year Schedule'!$K$41+'Year Schedule'!$L$41)</f>
        <v>#VALUE!</v>
      </c>
      <c r="AO554" s="0" t="e">
        <f aca="true">MAX(0,AN554*(1+(_xlfn.NORM.INV(RAND(),Inputs!$D$39,Inputs!$C$39)))-'Year Schedule'!$K$42+'Year Schedule'!$L$42)</f>
        <v>#VALUE!</v>
      </c>
      <c r="AP554" s="0" t="e">
        <f aca="true">MAX(0,AO554*(1+(_xlfn.NORM.INV(RAND(),Inputs!$D$39,Inputs!$C$39)))-'Year Schedule'!$K$43+'Year Schedule'!$L$43)</f>
        <v>#VALUE!</v>
      </c>
      <c r="AQ554" s="0" t="e">
        <f aca="true">MAX(0,AP554*(1+(_xlfn.NORM.INV(RAND(),Inputs!$D$39,Inputs!$C$39)))-'Year Schedule'!$K$44+'Year Schedule'!$L$44)</f>
        <v>#VALUE!</v>
      </c>
      <c r="AR554" s="0" t="e">
        <f aca="true">MAX(0,AQ554*(1+(_xlfn.NORM.INV(RAND(),Inputs!$D$39,Inputs!$C$39)))-'Year Schedule'!$K$45+'Year Schedule'!$L$45)</f>
        <v>#VALUE!</v>
      </c>
      <c r="AS554" s="0" t="e">
        <f aca="true">MAX(0,AR554*(1+(_xlfn.NORM.INV(RAND(),Inputs!$D$39,Inputs!$C$39)))-'Year Schedule'!$K$46+'Year Schedule'!$L$46)</f>
        <v>#VALUE!</v>
      </c>
      <c r="AT554" s="0" t="e">
        <f aca="true">MAX(0,AS554*(1+(_xlfn.NORM.INV(RAND(),Inputs!$D$39,Inputs!$C$39)))-'Year Schedule'!$K$47+'Year Schedule'!$L$47)</f>
        <v>#VALUE!</v>
      </c>
      <c r="AU554" s="0" t="e">
        <f aca="true">MAX(0,AT554*(1+(_xlfn.NORM.INV(RAND(),Inputs!$D$39,Inputs!$C$39)))-'Year Schedule'!$K$48+'Year Schedule'!$L$48)</f>
        <v>#VALUE!</v>
      </c>
      <c r="AV554" s="0" t="e">
        <f aca="true">MAX(0,AU554*(1+(_xlfn.NORM.INV(RAND(),Inputs!$D$39,Inputs!$C$39)))-'Year Schedule'!$K$49+'Year Schedule'!$L$49)</f>
        <v>#VALUE!</v>
      </c>
      <c r="AW554" s="0" t="e">
        <f aca="true">MAX(0,AV554*(1+(_xlfn.NORM.INV(RAND(),Inputs!$D$39,Inputs!$C$39)))-'Year Schedule'!$K$50+'Year Schedule'!$L$50)</f>
        <v>#VALUE!</v>
      </c>
      <c r="AX554" s="0" t="e">
        <f aca="true">MAX(0,AW554*(1+(_xlfn.NORM.INV(RAND(),Inputs!$D$39,Inputs!$C$39)))-'Year Schedule'!$K$51+'Year Schedule'!$L$51)</f>
        <v>#VALUE!</v>
      </c>
      <c r="AY554" s="0" t="e">
        <f aca="true">MAX(0,AX554*(1+(_xlfn.NORM.INV(RAND(),Inputs!$D$39,Inputs!$C$39)))-'Year Schedule'!$K$52+'Year Schedule'!$L$52)</f>
        <v>#VALUE!</v>
      </c>
      <c r="AZ554" s="0" t="e">
        <f aca="true">MAX(0,AY554*(1+(_xlfn.NORM.INV(RAND(),Inputs!$D$39,Inputs!$C$39)))-'Year Schedule'!$K$53+'Year Schedule'!$L$53)</f>
        <v>#VALUE!</v>
      </c>
      <c r="BA554" s="0" t="e">
        <f aca="false">INDEX(C554:AZ554,1,Inputs!$C$6)</f>
        <v>#VALUE!</v>
      </c>
      <c r="BB554" s="0" t="n">
        <f aca="false">IFERROR(EXP(SUMPRODUCT(LN((C554:INDEX(C554:AZ554,1,Inputs!$C$6)+$C$1004:INDEX($C$1004:$AZ$1004,1,Inputs!$C$6))/B554:INDEX(B554:AY554,1,Inputs!$C$6)))/Inputs!$C$6)-1,-1)</f>
        <v>-1</v>
      </c>
    </row>
    <row r="555" customFormat="false" ht="15" hidden="false" customHeight="true" outlineLevel="0" collapsed="false">
      <c r="A555" s="0" t="n">
        <v>553</v>
      </c>
      <c r="B555" s="177" t="n">
        <f aca="false">Inputs!$C$38</f>
        <v>0</v>
      </c>
      <c r="C555" s="0" t="e">
        <f aca="true">MAX(0,B555*(1+(_xlfn.NORM.INV(RAND(),Inputs!$D$39,Inputs!$C$39)))-'Year Schedule'!$K$4+'Year Schedule'!$L$4)</f>
        <v>#VALUE!</v>
      </c>
      <c r="D555" s="0" t="e">
        <f aca="true">MAX(0,C555*(1+(_xlfn.NORM.INV(RAND(),Inputs!$D$39,Inputs!$C$39)))-'Year Schedule'!$K$5+'Year Schedule'!$L$5)</f>
        <v>#VALUE!</v>
      </c>
      <c r="E555" s="0" t="e">
        <f aca="true">MAX(0,D555*(1+(_xlfn.NORM.INV(RAND(),Inputs!$D$39,Inputs!$C$39)))-'Year Schedule'!$K$6+'Year Schedule'!$L$6)</f>
        <v>#VALUE!</v>
      </c>
      <c r="F555" s="0" t="e">
        <f aca="true">MAX(0,E555*(1+(_xlfn.NORM.INV(RAND(),Inputs!$D$39,Inputs!$C$39)))-'Year Schedule'!$K$7+'Year Schedule'!$L$7)</f>
        <v>#VALUE!</v>
      </c>
      <c r="G555" s="0" t="e">
        <f aca="true">MAX(0,F555*(1+(_xlfn.NORM.INV(RAND(),Inputs!$D$39,Inputs!$C$39)))-'Year Schedule'!$K$8+'Year Schedule'!$L$8)</f>
        <v>#VALUE!</v>
      </c>
      <c r="H555" s="0" t="e">
        <f aca="true">MAX(0,G555*(1+(_xlfn.NORM.INV(RAND(),Inputs!$D$39,Inputs!$C$39)))-'Year Schedule'!$K$9+'Year Schedule'!$L$9)</f>
        <v>#VALUE!</v>
      </c>
      <c r="I555" s="0" t="e">
        <f aca="true">MAX(0,H555*(1+(_xlfn.NORM.INV(RAND(),Inputs!$D$39,Inputs!$C$39)))-'Year Schedule'!$K$10+'Year Schedule'!$L$10)</f>
        <v>#VALUE!</v>
      </c>
      <c r="J555" s="0" t="e">
        <f aca="true">MAX(0,I555*(1+(_xlfn.NORM.INV(RAND(),Inputs!$D$39,Inputs!$C$39)))-'Year Schedule'!$K$11+'Year Schedule'!$L$11)</f>
        <v>#VALUE!</v>
      </c>
      <c r="K555" s="0" t="e">
        <f aca="true">MAX(0,J555*(1+(_xlfn.NORM.INV(RAND(),Inputs!$D$39,Inputs!$C$39)))-'Year Schedule'!$K$12+'Year Schedule'!$L$12)</f>
        <v>#VALUE!</v>
      </c>
      <c r="L555" s="0" t="e">
        <f aca="true">MAX(0,K555*(1+(_xlfn.NORM.INV(RAND(),Inputs!$D$39,Inputs!$C$39)))-'Year Schedule'!$K$13+'Year Schedule'!$L$13)</f>
        <v>#VALUE!</v>
      </c>
      <c r="M555" s="0" t="e">
        <f aca="true">MAX(0,L555*(1+(_xlfn.NORM.INV(RAND(),Inputs!$D$39,Inputs!$C$39)))-'Year Schedule'!$K$14+'Year Schedule'!$L$14)</f>
        <v>#VALUE!</v>
      </c>
      <c r="N555" s="0" t="e">
        <f aca="true">MAX(0,M555*(1+(_xlfn.NORM.INV(RAND(),Inputs!$D$39,Inputs!$C$39)))-'Year Schedule'!$K$15+'Year Schedule'!$L$15)</f>
        <v>#VALUE!</v>
      </c>
      <c r="O555" s="0" t="e">
        <f aca="true">MAX(0,N555*(1+(_xlfn.NORM.INV(RAND(),Inputs!$D$39,Inputs!$C$39)))-'Year Schedule'!$K$16+'Year Schedule'!$L$16)</f>
        <v>#VALUE!</v>
      </c>
      <c r="P555" s="0" t="e">
        <f aca="true">MAX(0,O555*(1+(_xlfn.NORM.INV(RAND(),Inputs!$D$39,Inputs!$C$39)))-'Year Schedule'!$K$17+'Year Schedule'!$L$17)</f>
        <v>#VALUE!</v>
      </c>
      <c r="Q555" s="0" t="e">
        <f aca="true">MAX(0,P555*(1+(_xlfn.NORM.INV(RAND(),Inputs!$D$39,Inputs!$C$39)))-'Year Schedule'!$K$18+'Year Schedule'!$L$18)</f>
        <v>#VALUE!</v>
      </c>
      <c r="R555" s="0" t="e">
        <f aca="true">MAX(0,Q555*(1+(_xlfn.NORM.INV(RAND(),Inputs!$D$39,Inputs!$C$39)))-'Year Schedule'!$K$19+'Year Schedule'!$L$19)</f>
        <v>#VALUE!</v>
      </c>
      <c r="S555" s="0" t="e">
        <f aca="true">MAX(0,R555*(1+(_xlfn.NORM.INV(RAND(),Inputs!$D$39,Inputs!$C$39)))-'Year Schedule'!$K$20+'Year Schedule'!$L$20)</f>
        <v>#VALUE!</v>
      </c>
      <c r="T555" s="0" t="e">
        <f aca="true">MAX(0,S555*(1+(_xlfn.NORM.INV(RAND(),Inputs!$D$39,Inputs!$C$39)))-'Year Schedule'!$K$21+'Year Schedule'!$L$21)</f>
        <v>#VALUE!</v>
      </c>
      <c r="U555" s="0" t="e">
        <f aca="true">MAX(0,T555*(1+(_xlfn.NORM.INV(RAND(),Inputs!$D$39,Inputs!$C$39)))-'Year Schedule'!$K$22+'Year Schedule'!$L$22)</f>
        <v>#VALUE!</v>
      </c>
      <c r="V555" s="0" t="e">
        <f aca="true">MAX(0,U555*(1+(_xlfn.NORM.INV(RAND(),Inputs!$D$39,Inputs!$C$39)))-'Year Schedule'!$K$23+'Year Schedule'!$L$23)</f>
        <v>#VALUE!</v>
      </c>
      <c r="W555" s="0" t="e">
        <f aca="true">MAX(0,V555*(1+(_xlfn.NORM.INV(RAND(),Inputs!$D$39,Inputs!$C$39)))-'Year Schedule'!$K$24+'Year Schedule'!$L$24)</f>
        <v>#VALUE!</v>
      </c>
      <c r="X555" s="0" t="e">
        <f aca="true">MAX(0,W555*(1+(_xlfn.NORM.INV(RAND(),Inputs!$D$39,Inputs!$C$39)))-'Year Schedule'!$K$25+'Year Schedule'!$L$25)</f>
        <v>#VALUE!</v>
      </c>
      <c r="Y555" s="0" t="e">
        <f aca="true">MAX(0,X555*(1+(_xlfn.NORM.INV(RAND(),Inputs!$D$39,Inputs!$C$39)))-'Year Schedule'!$K$26+'Year Schedule'!$L$26)</f>
        <v>#VALUE!</v>
      </c>
      <c r="Z555" s="0" t="e">
        <f aca="true">MAX(0,Y555*(1+(_xlfn.NORM.INV(RAND(),Inputs!$D$39,Inputs!$C$39)))-'Year Schedule'!$K$27+'Year Schedule'!$L$27)</f>
        <v>#VALUE!</v>
      </c>
      <c r="AA555" s="0" t="e">
        <f aca="true">MAX(0,Z555*(1+(_xlfn.NORM.INV(RAND(),Inputs!$D$39,Inputs!$C$39)))-'Year Schedule'!$K$28+'Year Schedule'!$L$28)</f>
        <v>#VALUE!</v>
      </c>
      <c r="AB555" s="0" t="e">
        <f aca="true">MAX(0,AA555*(1+(_xlfn.NORM.INV(RAND(),Inputs!$D$39,Inputs!$C$39)))-'Year Schedule'!$K$29+'Year Schedule'!$L$29)</f>
        <v>#VALUE!</v>
      </c>
      <c r="AC555" s="0" t="e">
        <f aca="true">MAX(0,AB555*(1+(_xlfn.NORM.INV(RAND(),Inputs!$D$39,Inputs!$C$39)))-'Year Schedule'!$K$30+'Year Schedule'!$L$30)</f>
        <v>#VALUE!</v>
      </c>
      <c r="AD555" s="0" t="e">
        <f aca="true">MAX(0,AC555*(1+(_xlfn.NORM.INV(RAND(),Inputs!$D$39,Inputs!$C$39)))-'Year Schedule'!$K$31+'Year Schedule'!$L$31)</f>
        <v>#VALUE!</v>
      </c>
      <c r="AE555" s="0" t="e">
        <f aca="true">MAX(0,AD555*(1+(_xlfn.NORM.INV(RAND(),Inputs!$D$39,Inputs!$C$39)))-'Year Schedule'!$K$32+'Year Schedule'!$L$32)</f>
        <v>#VALUE!</v>
      </c>
      <c r="AF555" s="0" t="e">
        <f aca="true">MAX(0,AE555*(1+(_xlfn.NORM.INV(RAND(),Inputs!$D$39,Inputs!$C$39)))-'Year Schedule'!$K$33+'Year Schedule'!$L$33)</f>
        <v>#VALUE!</v>
      </c>
      <c r="AG555" s="0" t="e">
        <f aca="true">MAX(0,AF555*(1+(_xlfn.NORM.INV(RAND(),Inputs!$D$39,Inputs!$C$39)))-'Year Schedule'!$K$34+'Year Schedule'!$L$34)</f>
        <v>#VALUE!</v>
      </c>
      <c r="AH555" s="0" t="e">
        <f aca="true">MAX(0,AG555*(1+(_xlfn.NORM.INV(RAND(),Inputs!$D$39,Inputs!$C$39)))-'Year Schedule'!$K$35+'Year Schedule'!$L$35)</f>
        <v>#VALUE!</v>
      </c>
      <c r="AI555" s="0" t="e">
        <f aca="true">MAX(0,AH555*(1+(_xlfn.NORM.INV(RAND(),Inputs!$D$39,Inputs!$C$39)))-'Year Schedule'!$K$36+'Year Schedule'!$L$36)</f>
        <v>#VALUE!</v>
      </c>
      <c r="AJ555" s="0" t="e">
        <f aca="true">MAX(0,AI555*(1+(_xlfn.NORM.INV(RAND(),Inputs!$D$39,Inputs!$C$39)))-'Year Schedule'!$K$37+'Year Schedule'!$L$37)</f>
        <v>#VALUE!</v>
      </c>
      <c r="AK555" s="0" t="e">
        <f aca="true">MAX(0,AJ555*(1+(_xlfn.NORM.INV(RAND(),Inputs!$D$39,Inputs!$C$39)))-'Year Schedule'!$K$38+'Year Schedule'!$L$38)</f>
        <v>#VALUE!</v>
      </c>
      <c r="AL555" s="0" t="e">
        <f aca="true">MAX(0,AK555*(1+(_xlfn.NORM.INV(RAND(),Inputs!$D$39,Inputs!$C$39)))-'Year Schedule'!$K$39+'Year Schedule'!$L$39)</f>
        <v>#VALUE!</v>
      </c>
      <c r="AM555" s="0" t="e">
        <f aca="true">MAX(0,AL555*(1+(_xlfn.NORM.INV(RAND(),Inputs!$D$39,Inputs!$C$39)))-'Year Schedule'!$K$40+'Year Schedule'!$L$40)</f>
        <v>#VALUE!</v>
      </c>
      <c r="AN555" s="0" t="e">
        <f aca="true">MAX(0,AM555*(1+(_xlfn.NORM.INV(RAND(),Inputs!$D$39,Inputs!$C$39)))-'Year Schedule'!$K$41+'Year Schedule'!$L$41)</f>
        <v>#VALUE!</v>
      </c>
      <c r="AO555" s="0" t="e">
        <f aca="true">MAX(0,AN555*(1+(_xlfn.NORM.INV(RAND(),Inputs!$D$39,Inputs!$C$39)))-'Year Schedule'!$K$42+'Year Schedule'!$L$42)</f>
        <v>#VALUE!</v>
      </c>
      <c r="AP555" s="0" t="e">
        <f aca="true">MAX(0,AO555*(1+(_xlfn.NORM.INV(RAND(),Inputs!$D$39,Inputs!$C$39)))-'Year Schedule'!$K$43+'Year Schedule'!$L$43)</f>
        <v>#VALUE!</v>
      </c>
      <c r="AQ555" s="0" t="e">
        <f aca="true">MAX(0,AP555*(1+(_xlfn.NORM.INV(RAND(),Inputs!$D$39,Inputs!$C$39)))-'Year Schedule'!$K$44+'Year Schedule'!$L$44)</f>
        <v>#VALUE!</v>
      </c>
      <c r="AR555" s="0" t="e">
        <f aca="true">MAX(0,AQ555*(1+(_xlfn.NORM.INV(RAND(),Inputs!$D$39,Inputs!$C$39)))-'Year Schedule'!$K$45+'Year Schedule'!$L$45)</f>
        <v>#VALUE!</v>
      </c>
      <c r="AS555" s="0" t="e">
        <f aca="true">MAX(0,AR555*(1+(_xlfn.NORM.INV(RAND(),Inputs!$D$39,Inputs!$C$39)))-'Year Schedule'!$K$46+'Year Schedule'!$L$46)</f>
        <v>#VALUE!</v>
      </c>
      <c r="AT555" s="0" t="e">
        <f aca="true">MAX(0,AS555*(1+(_xlfn.NORM.INV(RAND(),Inputs!$D$39,Inputs!$C$39)))-'Year Schedule'!$K$47+'Year Schedule'!$L$47)</f>
        <v>#VALUE!</v>
      </c>
      <c r="AU555" s="0" t="e">
        <f aca="true">MAX(0,AT555*(1+(_xlfn.NORM.INV(RAND(),Inputs!$D$39,Inputs!$C$39)))-'Year Schedule'!$K$48+'Year Schedule'!$L$48)</f>
        <v>#VALUE!</v>
      </c>
      <c r="AV555" s="0" t="e">
        <f aca="true">MAX(0,AU555*(1+(_xlfn.NORM.INV(RAND(),Inputs!$D$39,Inputs!$C$39)))-'Year Schedule'!$K$49+'Year Schedule'!$L$49)</f>
        <v>#VALUE!</v>
      </c>
      <c r="AW555" s="0" t="e">
        <f aca="true">MAX(0,AV555*(1+(_xlfn.NORM.INV(RAND(),Inputs!$D$39,Inputs!$C$39)))-'Year Schedule'!$K$50+'Year Schedule'!$L$50)</f>
        <v>#VALUE!</v>
      </c>
      <c r="AX555" s="0" t="e">
        <f aca="true">MAX(0,AW555*(1+(_xlfn.NORM.INV(RAND(),Inputs!$D$39,Inputs!$C$39)))-'Year Schedule'!$K$51+'Year Schedule'!$L$51)</f>
        <v>#VALUE!</v>
      </c>
      <c r="AY555" s="0" t="e">
        <f aca="true">MAX(0,AX555*(1+(_xlfn.NORM.INV(RAND(),Inputs!$D$39,Inputs!$C$39)))-'Year Schedule'!$K$52+'Year Schedule'!$L$52)</f>
        <v>#VALUE!</v>
      </c>
      <c r="AZ555" s="0" t="e">
        <f aca="true">MAX(0,AY555*(1+(_xlfn.NORM.INV(RAND(),Inputs!$D$39,Inputs!$C$39)))-'Year Schedule'!$K$53+'Year Schedule'!$L$53)</f>
        <v>#VALUE!</v>
      </c>
      <c r="BA555" s="0" t="e">
        <f aca="false">INDEX(C555:AZ555,1,Inputs!$C$6)</f>
        <v>#VALUE!</v>
      </c>
      <c r="BB555" s="0" t="n">
        <f aca="false">IFERROR(EXP(SUMPRODUCT(LN((C555:INDEX(C555:AZ555,1,Inputs!$C$6)+$C$1004:INDEX($C$1004:$AZ$1004,1,Inputs!$C$6))/B555:INDEX(B555:AY555,1,Inputs!$C$6)))/Inputs!$C$6)-1,-1)</f>
        <v>-1</v>
      </c>
    </row>
    <row r="556" customFormat="false" ht="15" hidden="false" customHeight="true" outlineLevel="0" collapsed="false">
      <c r="A556" s="0" t="n">
        <v>554</v>
      </c>
      <c r="B556" s="177" t="n">
        <f aca="false">Inputs!$C$38</f>
        <v>0</v>
      </c>
      <c r="C556" s="0" t="e">
        <f aca="true">MAX(0,B556*(1+(_xlfn.NORM.INV(RAND(),Inputs!$D$39,Inputs!$C$39)))-'Year Schedule'!$K$4+'Year Schedule'!$L$4)</f>
        <v>#VALUE!</v>
      </c>
      <c r="D556" s="0" t="e">
        <f aca="true">MAX(0,C556*(1+(_xlfn.NORM.INV(RAND(),Inputs!$D$39,Inputs!$C$39)))-'Year Schedule'!$K$5+'Year Schedule'!$L$5)</f>
        <v>#VALUE!</v>
      </c>
      <c r="E556" s="0" t="e">
        <f aca="true">MAX(0,D556*(1+(_xlfn.NORM.INV(RAND(),Inputs!$D$39,Inputs!$C$39)))-'Year Schedule'!$K$6+'Year Schedule'!$L$6)</f>
        <v>#VALUE!</v>
      </c>
      <c r="F556" s="0" t="e">
        <f aca="true">MAX(0,E556*(1+(_xlfn.NORM.INV(RAND(),Inputs!$D$39,Inputs!$C$39)))-'Year Schedule'!$K$7+'Year Schedule'!$L$7)</f>
        <v>#VALUE!</v>
      </c>
      <c r="G556" s="0" t="e">
        <f aca="true">MAX(0,F556*(1+(_xlfn.NORM.INV(RAND(),Inputs!$D$39,Inputs!$C$39)))-'Year Schedule'!$K$8+'Year Schedule'!$L$8)</f>
        <v>#VALUE!</v>
      </c>
      <c r="H556" s="0" t="e">
        <f aca="true">MAX(0,G556*(1+(_xlfn.NORM.INV(RAND(),Inputs!$D$39,Inputs!$C$39)))-'Year Schedule'!$K$9+'Year Schedule'!$L$9)</f>
        <v>#VALUE!</v>
      </c>
      <c r="I556" s="0" t="e">
        <f aca="true">MAX(0,H556*(1+(_xlfn.NORM.INV(RAND(),Inputs!$D$39,Inputs!$C$39)))-'Year Schedule'!$K$10+'Year Schedule'!$L$10)</f>
        <v>#VALUE!</v>
      </c>
      <c r="J556" s="0" t="e">
        <f aca="true">MAX(0,I556*(1+(_xlfn.NORM.INV(RAND(),Inputs!$D$39,Inputs!$C$39)))-'Year Schedule'!$K$11+'Year Schedule'!$L$11)</f>
        <v>#VALUE!</v>
      </c>
      <c r="K556" s="0" t="e">
        <f aca="true">MAX(0,J556*(1+(_xlfn.NORM.INV(RAND(),Inputs!$D$39,Inputs!$C$39)))-'Year Schedule'!$K$12+'Year Schedule'!$L$12)</f>
        <v>#VALUE!</v>
      </c>
      <c r="L556" s="0" t="e">
        <f aca="true">MAX(0,K556*(1+(_xlfn.NORM.INV(RAND(),Inputs!$D$39,Inputs!$C$39)))-'Year Schedule'!$K$13+'Year Schedule'!$L$13)</f>
        <v>#VALUE!</v>
      </c>
      <c r="M556" s="0" t="e">
        <f aca="true">MAX(0,L556*(1+(_xlfn.NORM.INV(RAND(),Inputs!$D$39,Inputs!$C$39)))-'Year Schedule'!$K$14+'Year Schedule'!$L$14)</f>
        <v>#VALUE!</v>
      </c>
      <c r="N556" s="0" t="e">
        <f aca="true">MAX(0,M556*(1+(_xlfn.NORM.INV(RAND(),Inputs!$D$39,Inputs!$C$39)))-'Year Schedule'!$K$15+'Year Schedule'!$L$15)</f>
        <v>#VALUE!</v>
      </c>
      <c r="O556" s="0" t="e">
        <f aca="true">MAX(0,N556*(1+(_xlfn.NORM.INV(RAND(),Inputs!$D$39,Inputs!$C$39)))-'Year Schedule'!$K$16+'Year Schedule'!$L$16)</f>
        <v>#VALUE!</v>
      </c>
      <c r="P556" s="0" t="e">
        <f aca="true">MAX(0,O556*(1+(_xlfn.NORM.INV(RAND(),Inputs!$D$39,Inputs!$C$39)))-'Year Schedule'!$K$17+'Year Schedule'!$L$17)</f>
        <v>#VALUE!</v>
      </c>
      <c r="Q556" s="0" t="e">
        <f aca="true">MAX(0,P556*(1+(_xlfn.NORM.INV(RAND(),Inputs!$D$39,Inputs!$C$39)))-'Year Schedule'!$K$18+'Year Schedule'!$L$18)</f>
        <v>#VALUE!</v>
      </c>
      <c r="R556" s="0" t="e">
        <f aca="true">MAX(0,Q556*(1+(_xlfn.NORM.INV(RAND(),Inputs!$D$39,Inputs!$C$39)))-'Year Schedule'!$K$19+'Year Schedule'!$L$19)</f>
        <v>#VALUE!</v>
      </c>
      <c r="S556" s="0" t="e">
        <f aca="true">MAX(0,R556*(1+(_xlfn.NORM.INV(RAND(),Inputs!$D$39,Inputs!$C$39)))-'Year Schedule'!$K$20+'Year Schedule'!$L$20)</f>
        <v>#VALUE!</v>
      </c>
      <c r="T556" s="0" t="e">
        <f aca="true">MAX(0,S556*(1+(_xlfn.NORM.INV(RAND(),Inputs!$D$39,Inputs!$C$39)))-'Year Schedule'!$K$21+'Year Schedule'!$L$21)</f>
        <v>#VALUE!</v>
      </c>
      <c r="U556" s="0" t="e">
        <f aca="true">MAX(0,T556*(1+(_xlfn.NORM.INV(RAND(),Inputs!$D$39,Inputs!$C$39)))-'Year Schedule'!$K$22+'Year Schedule'!$L$22)</f>
        <v>#VALUE!</v>
      </c>
      <c r="V556" s="0" t="e">
        <f aca="true">MAX(0,U556*(1+(_xlfn.NORM.INV(RAND(),Inputs!$D$39,Inputs!$C$39)))-'Year Schedule'!$K$23+'Year Schedule'!$L$23)</f>
        <v>#VALUE!</v>
      </c>
      <c r="W556" s="0" t="e">
        <f aca="true">MAX(0,V556*(1+(_xlfn.NORM.INV(RAND(),Inputs!$D$39,Inputs!$C$39)))-'Year Schedule'!$K$24+'Year Schedule'!$L$24)</f>
        <v>#VALUE!</v>
      </c>
      <c r="X556" s="0" t="e">
        <f aca="true">MAX(0,W556*(1+(_xlfn.NORM.INV(RAND(),Inputs!$D$39,Inputs!$C$39)))-'Year Schedule'!$K$25+'Year Schedule'!$L$25)</f>
        <v>#VALUE!</v>
      </c>
      <c r="Y556" s="0" t="e">
        <f aca="true">MAX(0,X556*(1+(_xlfn.NORM.INV(RAND(),Inputs!$D$39,Inputs!$C$39)))-'Year Schedule'!$K$26+'Year Schedule'!$L$26)</f>
        <v>#VALUE!</v>
      </c>
      <c r="Z556" s="0" t="e">
        <f aca="true">MAX(0,Y556*(1+(_xlfn.NORM.INV(RAND(),Inputs!$D$39,Inputs!$C$39)))-'Year Schedule'!$K$27+'Year Schedule'!$L$27)</f>
        <v>#VALUE!</v>
      </c>
      <c r="AA556" s="0" t="e">
        <f aca="true">MAX(0,Z556*(1+(_xlfn.NORM.INV(RAND(),Inputs!$D$39,Inputs!$C$39)))-'Year Schedule'!$K$28+'Year Schedule'!$L$28)</f>
        <v>#VALUE!</v>
      </c>
      <c r="AB556" s="0" t="e">
        <f aca="true">MAX(0,AA556*(1+(_xlfn.NORM.INV(RAND(),Inputs!$D$39,Inputs!$C$39)))-'Year Schedule'!$K$29+'Year Schedule'!$L$29)</f>
        <v>#VALUE!</v>
      </c>
      <c r="AC556" s="0" t="e">
        <f aca="true">MAX(0,AB556*(1+(_xlfn.NORM.INV(RAND(),Inputs!$D$39,Inputs!$C$39)))-'Year Schedule'!$K$30+'Year Schedule'!$L$30)</f>
        <v>#VALUE!</v>
      </c>
      <c r="AD556" s="0" t="e">
        <f aca="true">MAX(0,AC556*(1+(_xlfn.NORM.INV(RAND(),Inputs!$D$39,Inputs!$C$39)))-'Year Schedule'!$K$31+'Year Schedule'!$L$31)</f>
        <v>#VALUE!</v>
      </c>
      <c r="AE556" s="0" t="e">
        <f aca="true">MAX(0,AD556*(1+(_xlfn.NORM.INV(RAND(),Inputs!$D$39,Inputs!$C$39)))-'Year Schedule'!$K$32+'Year Schedule'!$L$32)</f>
        <v>#VALUE!</v>
      </c>
      <c r="AF556" s="0" t="e">
        <f aca="true">MAX(0,AE556*(1+(_xlfn.NORM.INV(RAND(),Inputs!$D$39,Inputs!$C$39)))-'Year Schedule'!$K$33+'Year Schedule'!$L$33)</f>
        <v>#VALUE!</v>
      </c>
      <c r="AG556" s="0" t="e">
        <f aca="true">MAX(0,AF556*(1+(_xlfn.NORM.INV(RAND(),Inputs!$D$39,Inputs!$C$39)))-'Year Schedule'!$K$34+'Year Schedule'!$L$34)</f>
        <v>#VALUE!</v>
      </c>
      <c r="AH556" s="0" t="e">
        <f aca="true">MAX(0,AG556*(1+(_xlfn.NORM.INV(RAND(),Inputs!$D$39,Inputs!$C$39)))-'Year Schedule'!$K$35+'Year Schedule'!$L$35)</f>
        <v>#VALUE!</v>
      </c>
      <c r="AI556" s="0" t="e">
        <f aca="true">MAX(0,AH556*(1+(_xlfn.NORM.INV(RAND(),Inputs!$D$39,Inputs!$C$39)))-'Year Schedule'!$K$36+'Year Schedule'!$L$36)</f>
        <v>#VALUE!</v>
      </c>
      <c r="AJ556" s="0" t="e">
        <f aca="true">MAX(0,AI556*(1+(_xlfn.NORM.INV(RAND(),Inputs!$D$39,Inputs!$C$39)))-'Year Schedule'!$K$37+'Year Schedule'!$L$37)</f>
        <v>#VALUE!</v>
      </c>
      <c r="AK556" s="0" t="e">
        <f aca="true">MAX(0,AJ556*(1+(_xlfn.NORM.INV(RAND(),Inputs!$D$39,Inputs!$C$39)))-'Year Schedule'!$K$38+'Year Schedule'!$L$38)</f>
        <v>#VALUE!</v>
      </c>
      <c r="AL556" s="0" t="e">
        <f aca="true">MAX(0,AK556*(1+(_xlfn.NORM.INV(RAND(),Inputs!$D$39,Inputs!$C$39)))-'Year Schedule'!$K$39+'Year Schedule'!$L$39)</f>
        <v>#VALUE!</v>
      </c>
      <c r="AM556" s="0" t="e">
        <f aca="true">MAX(0,AL556*(1+(_xlfn.NORM.INV(RAND(),Inputs!$D$39,Inputs!$C$39)))-'Year Schedule'!$K$40+'Year Schedule'!$L$40)</f>
        <v>#VALUE!</v>
      </c>
      <c r="AN556" s="0" t="e">
        <f aca="true">MAX(0,AM556*(1+(_xlfn.NORM.INV(RAND(),Inputs!$D$39,Inputs!$C$39)))-'Year Schedule'!$K$41+'Year Schedule'!$L$41)</f>
        <v>#VALUE!</v>
      </c>
      <c r="AO556" s="0" t="e">
        <f aca="true">MAX(0,AN556*(1+(_xlfn.NORM.INV(RAND(),Inputs!$D$39,Inputs!$C$39)))-'Year Schedule'!$K$42+'Year Schedule'!$L$42)</f>
        <v>#VALUE!</v>
      </c>
      <c r="AP556" s="0" t="e">
        <f aca="true">MAX(0,AO556*(1+(_xlfn.NORM.INV(RAND(),Inputs!$D$39,Inputs!$C$39)))-'Year Schedule'!$K$43+'Year Schedule'!$L$43)</f>
        <v>#VALUE!</v>
      </c>
      <c r="AQ556" s="0" t="e">
        <f aca="true">MAX(0,AP556*(1+(_xlfn.NORM.INV(RAND(),Inputs!$D$39,Inputs!$C$39)))-'Year Schedule'!$K$44+'Year Schedule'!$L$44)</f>
        <v>#VALUE!</v>
      </c>
      <c r="AR556" s="0" t="e">
        <f aca="true">MAX(0,AQ556*(1+(_xlfn.NORM.INV(RAND(),Inputs!$D$39,Inputs!$C$39)))-'Year Schedule'!$K$45+'Year Schedule'!$L$45)</f>
        <v>#VALUE!</v>
      </c>
      <c r="AS556" s="0" t="e">
        <f aca="true">MAX(0,AR556*(1+(_xlfn.NORM.INV(RAND(),Inputs!$D$39,Inputs!$C$39)))-'Year Schedule'!$K$46+'Year Schedule'!$L$46)</f>
        <v>#VALUE!</v>
      </c>
      <c r="AT556" s="0" t="e">
        <f aca="true">MAX(0,AS556*(1+(_xlfn.NORM.INV(RAND(),Inputs!$D$39,Inputs!$C$39)))-'Year Schedule'!$K$47+'Year Schedule'!$L$47)</f>
        <v>#VALUE!</v>
      </c>
      <c r="AU556" s="0" t="e">
        <f aca="true">MAX(0,AT556*(1+(_xlfn.NORM.INV(RAND(),Inputs!$D$39,Inputs!$C$39)))-'Year Schedule'!$K$48+'Year Schedule'!$L$48)</f>
        <v>#VALUE!</v>
      </c>
      <c r="AV556" s="0" t="e">
        <f aca="true">MAX(0,AU556*(1+(_xlfn.NORM.INV(RAND(),Inputs!$D$39,Inputs!$C$39)))-'Year Schedule'!$K$49+'Year Schedule'!$L$49)</f>
        <v>#VALUE!</v>
      </c>
      <c r="AW556" s="0" t="e">
        <f aca="true">MAX(0,AV556*(1+(_xlfn.NORM.INV(RAND(),Inputs!$D$39,Inputs!$C$39)))-'Year Schedule'!$K$50+'Year Schedule'!$L$50)</f>
        <v>#VALUE!</v>
      </c>
      <c r="AX556" s="0" t="e">
        <f aca="true">MAX(0,AW556*(1+(_xlfn.NORM.INV(RAND(),Inputs!$D$39,Inputs!$C$39)))-'Year Schedule'!$K$51+'Year Schedule'!$L$51)</f>
        <v>#VALUE!</v>
      </c>
      <c r="AY556" s="0" t="e">
        <f aca="true">MAX(0,AX556*(1+(_xlfn.NORM.INV(RAND(),Inputs!$D$39,Inputs!$C$39)))-'Year Schedule'!$K$52+'Year Schedule'!$L$52)</f>
        <v>#VALUE!</v>
      </c>
      <c r="AZ556" s="0" t="e">
        <f aca="true">MAX(0,AY556*(1+(_xlfn.NORM.INV(RAND(),Inputs!$D$39,Inputs!$C$39)))-'Year Schedule'!$K$53+'Year Schedule'!$L$53)</f>
        <v>#VALUE!</v>
      </c>
      <c r="BA556" s="0" t="e">
        <f aca="false">INDEX(C556:AZ556,1,Inputs!$C$6)</f>
        <v>#VALUE!</v>
      </c>
      <c r="BB556" s="0" t="n">
        <f aca="false">IFERROR(EXP(SUMPRODUCT(LN((C556:INDEX(C556:AZ556,1,Inputs!$C$6)+$C$1004:INDEX($C$1004:$AZ$1004,1,Inputs!$C$6))/B556:INDEX(B556:AY556,1,Inputs!$C$6)))/Inputs!$C$6)-1,-1)</f>
        <v>-1</v>
      </c>
    </row>
    <row r="557" customFormat="false" ht="15" hidden="false" customHeight="true" outlineLevel="0" collapsed="false">
      <c r="A557" s="0" t="n">
        <v>555</v>
      </c>
      <c r="B557" s="177" t="n">
        <f aca="false">Inputs!$C$38</f>
        <v>0</v>
      </c>
      <c r="C557" s="0" t="e">
        <f aca="true">MAX(0,B557*(1+(_xlfn.NORM.INV(RAND(),Inputs!$D$39,Inputs!$C$39)))-'Year Schedule'!$K$4+'Year Schedule'!$L$4)</f>
        <v>#VALUE!</v>
      </c>
      <c r="D557" s="0" t="e">
        <f aca="true">MAX(0,C557*(1+(_xlfn.NORM.INV(RAND(),Inputs!$D$39,Inputs!$C$39)))-'Year Schedule'!$K$5+'Year Schedule'!$L$5)</f>
        <v>#VALUE!</v>
      </c>
      <c r="E557" s="0" t="e">
        <f aca="true">MAX(0,D557*(1+(_xlfn.NORM.INV(RAND(),Inputs!$D$39,Inputs!$C$39)))-'Year Schedule'!$K$6+'Year Schedule'!$L$6)</f>
        <v>#VALUE!</v>
      </c>
      <c r="F557" s="0" t="e">
        <f aca="true">MAX(0,E557*(1+(_xlfn.NORM.INV(RAND(),Inputs!$D$39,Inputs!$C$39)))-'Year Schedule'!$K$7+'Year Schedule'!$L$7)</f>
        <v>#VALUE!</v>
      </c>
      <c r="G557" s="0" t="e">
        <f aca="true">MAX(0,F557*(1+(_xlfn.NORM.INV(RAND(),Inputs!$D$39,Inputs!$C$39)))-'Year Schedule'!$K$8+'Year Schedule'!$L$8)</f>
        <v>#VALUE!</v>
      </c>
      <c r="H557" s="0" t="e">
        <f aca="true">MAX(0,G557*(1+(_xlfn.NORM.INV(RAND(),Inputs!$D$39,Inputs!$C$39)))-'Year Schedule'!$K$9+'Year Schedule'!$L$9)</f>
        <v>#VALUE!</v>
      </c>
      <c r="I557" s="0" t="e">
        <f aca="true">MAX(0,H557*(1+(_xlfn.NORM.INV(RAND(),Inputs!$D$39,Inputs!$C$39)))-'Year Schedule'!$K$10+'Year Schedule'!$L$10)</f>
        <v>#VALUE!</v>
      </c>
      <c r="J557" s="0" t="e">
        <f aca="true">MAX(0,I557*(1+(_xlfn.NORM.INV(RAND(),Inputs!$D$39,Inputs!$C$39)))-'Year Schedule'!$K$11+'Year Schedule'!$L$11)</f>
        <v>#VALUE!</v>
      </c>
      <c r="K557" s="0" t="e">
        <f aca="true">MAX(0,J557*(1+(_xlfn.NORM.INV(RAND(),Inputs!$D$39,Inputs!$C$39)))-'Year Schedule'!$K$12+'Year Schedule'!$L$12)</f>
        <v>#VALUE!</v>
      </c>
      <c r="L557" s="0" t="e">
        <f aca="true">MAX(0,K557*(1+(_xlfn.NORM.INV(RAND(),Inputs!$D$39,Inputs!$C$39)))-'Year Schedule'!$K$13+'Year Schedule'!$L$13)</f>
        <v>#VALUE!</v>
      </c>
      <c r="M557" s="0" t="e">
        <f aca="true">MAX(0,L557*(1+(_xlfn.NORM.INV(RAND(),Inputs!$D$39,Inputs!$C$39)))-'Year Schedule'!$K$14+'Year Schedule'!$L$14)</f>
        <v>#VALUE!</v>
      </c>
      <c r="N557" s="0" t="e">
        <f aca="true">MAX(0,M557*(1+(_xlfn.NORM.INV(RAND(),Inputs!$D$39,Inputs!$C$39)))-'Year Schedule'!$K$15+'Year Schedule'!$L$15)</f>
        <v>#VALUE!</v>
      </c>
      <c r="O557" s="0" t="e">
        <f aca="true">MAX(0,N557*(1+(_xlfn.NORM.INV(RAND(),Inputs!$D$39,Inputs!$C$39)))-'Year Schedule'!$K$16+'Year Schedule'!$L$16)</f>
        <v>#VALUE!</v>
      </c>
      <c r="P557" s="0" t="e">
        <f aca="true">MAX(0,O557*(1+(_xlfn.NORM.INV(RAND(),Inputs!$D$39,Inputs!$C$39)))-'Year Schedule'!$K$17+'Year Schedule'!$L$17)</f>
        <v>#VALUE!</v>
      </c>
      <c r="Q557" s="0" t="e">
        <f aca="true">MAX(0,P557*(1+(_xlfn.NORM.INV(RAND(),Inputs!$D$39,Inputs!$C$39)))-'Year Schedule'!$K$18+'Year Schedule'!$L$18)</f>
        <v>#VALUE!</v>
      </c>
      <c r="R557" s="0" t="e">
        <f aca="true">MAX(0,Q557*(1+(_xlfn.NORM.INV(RAND(),Inputs!$D$39,Inputs!$C$39)))-'Year Schedule'!$K$19+'Year Schedule'!$L$19)</f>
        <v>#VALUE!</v>
      </c>
      <c r="S557" s="0" t="e">
        <f aca="true">MAX(0,R557*(1+(_xlfn.NORM.INV(RAND(),Inputs!$D$39,Inputs!$C$39)))-'Year Schedule'!$K$20+'Year Schedule'!$L$20)</f>
        <v>#VALUE!</v>
      </c>
      <c r="T557" s="0" t="e">
        <f aca="true">MAX(0,S557*(1+(_xlfn.NORM.INV(RAND(),Inputs!$D$39,Inputs!$C$39)))-'Year Schedule'!$K$21+'Year Schedule'!$L$21)</f>
        <v>#VALUE!</v>
      </c>
      <c r="U557" s="0" t="e">
        <f aca="true">MAX(0,T557*(1+(_xlfn.NORM.INV(RAND(),Inputs!$D$39,Inputs!$C$39)))-'Year Schedule'!$K$22+'Year Schedule'!$L$22)</f>
        <v>#VALUE!</v>
      </c>
      <c r="V557" s="0" t="e">
        <f aca="true">MAX(0,U557*(1+(_xlfn.NORM.INV(RAND(),Inputs!$D$39,Inputs!$C$39)))-'Year Schedule'!$K$23+'Year Schedule'!$L$23)</f>
        <v>#VALUE!</v>
      </c>
      <c r="W557" s="0" t="e">
        <f aca="true">MAX(0,V557*(1+(_xlfn.NORM.INV(RAND(),Inputs!$D$39,Inputs!$C$39)))-'Year Schedule'!$K$24+'Year Schedule'!$L$24)</f>
        <v>#VALUE!</v>
      </c>
      <c r="X557" s="0" t="e">
        <f aca="true">MAX(0,W557*(1+(_xlfn.NORM.INV(RAND(),Inputs!$D$39,Inputs!$C$39)))-'Year Schedule'!$K$25+'Year Schedule'!$L$25)</f>
        <v>#VALUE!</v>
      </c>
      <c r="Y557" s="0" t="e">
        <f aca="true">MAX(0,X557*(1+(_xlfn.NORM.INV(RAND(),Inputs!$D$39,Inputs!$C$39)))-'Year Schedule'!$K$26+'Year Schedule'!$L$26)</f>
        <v>#VALUE!</v>
      </c>
      <c r="Z557" s="0" t="e">
        <f aca="true">MAX(0,Y557*(1+(_xlfn.NORM.INV(RAND(),Inputs!$D$39,Inputs!$C$39)))-'Year Schedule'!$K$27+'Year Schedule'!$L$27)</f>
        <v>#VALUE!</v>
      </c>
      <c r="AA557" s="0" t="e">
        <f aca="true">MAX(0,Z557*(1+(_xlfn.NORM.INV(RAND(),Inputs!$D$39,Inputs!$C$39)))-'Year Schedule'!$K$28+'Year Schedule'!$L$28)</f>
        <v>#VALUE!</v>
      </c>
      <c r="AB557" s="0" t="e">
        <f aca="true">MAX(0,AA557*(1+(_xlfn.NORM.INV(RAND(),Inputs!$D$39,Inputs!$C$39)))-'Year Schedule'!$K$29+'Year Schedule'!$L$29)</f>
        <v>#VALUE!</v>
      </c>
      <c r="AC557" s="0" t="e">
        <f aca="true">MAX(0,AB557*(1+(_xlfn.NORM.INV(RAND(),Inputs!$D$39,Inputs!$C$39)))-'Year Schedule'!$K$30+'Year Schedule'!$L$30)</f>
        <v>#VALUE!</v>
      </c>
      <c r="AD557" s="0" t="e">
        <f aca="true">MAX(0,AC557*(1+(_xlfn.NORM.INV(RAND(),Inputs!$D$39,Inputs!$C$39)))-'Year Schedule'!$K$31+'Year Schedule'!$L$31)</f>
        <v>#VALUE!</v>
      </c>
      <c r="AE557" s="0" t="e">
        <f aca="true">MAX(0,AD557*(1+(_xlfn.NORM.INV(RAND(),Inputs!$D$39,Inputs!$C$39)))-'Year Schedule'!$K$32+'Year Schedule'!$L$32)</f>
        <v>#VALUE!</v>
      </c>
      <c r="AF557" s="0" t="e">
        <f aca="true">MAX(0,AE557*(1+(_xlfn.NORM.INV(RAND(),Inputs!$D$39,Inputs!$C$39)))-'Year Schedule'!$K$33+'Year Schedule'!$L$33)</f>
        <v>#VALUE!</v>
      </c>
      <c r="AG557" s="0" t="e">
        <f aca="true">MAX(0,AF557*(1+(_xlfn.NORM.INV(RAND(),Inputs!$D$39,Inputs!$C$39)))-'Year Schedule'!$K$34+'Year Schedule'!$L$34)</f>
        <v>#VALUE!</v>
      </c>
      <c r="AH557" s="0" t="e">
        <f aca="true">MAX(0,AG557*(1+(_xlfn.NORM.INV(RAND(),Inputs!$D$39,Inputs!$C$39)))-'Year Schedule'!$K$35+'Year Schedule'!$L$35)</f>
        <v>#VALUE!</v>
      </c>
      <c r="AI557" s="0" t="e">
        <f aca="true">MAX(0,AH557*(1+(_xlfn.NORM.INV(RAND(),Inputs!$D$39,Inputs!$C$39)))-'Year Schedule'!$K$36+'Year Schedule'!$L$36)</f>
        <v>#VALUE!</v>
      </c>
      <c r="AJ557" s="0" t="e">
        <f aca="true">MAX(0,AI557*(1+(_xlfn.NORM.INV(RAND(),Inputs!$D$39,Inputs!$C$39)))-'Year Schedule'!$K$37+'Year Schedule'!$L$37)</f>
        <v>#VALUE!</v>
      </c>
      <c r="AK557" s="0" t="e">
        <f aca="true">MAX(0,AJ557*(1+(_xlfn.NORM.INV(RAND(),Inputs!$D$39,Inputs!$C$39)))-'Year Schedule'!$K$38+'Year Schedule'!$L$38)</f>
        <v>#VALUE!</v>
      </c>
      <c r="AL557" s="0" t="e">
        <f aca="true">MAX(0,AK557*(1+(_xlfn.NORM.INV(RAND(),Inputs!$D$39,Inputs!$C$39)))-'Year Schedule'!$K$39+'Year Schedule'!$L$39)</f>
        <v>#VALUE!</v>
      </c>
      <c r="AM557" s="0" t="e">
        <f aca="true">MAX(0,AL557*(1+(_xlfn.NORM.INV(RAND(),Inputs!$D$39,Inputs!$C$39)))-'Year Schedule'!$K$40+'Year Schedule'!$L$40)</f>
        <v>#VALUE!</v>
      </c>
      <c r="AN557" s="0" t="e">
        <f aca="true">MAX(0,AM557*(1+(_xlfn.NORM.INV(RAND(),Inputs!$D$39,Inputs!$C$39)))-'Year Schedule'!$K$41+'Year Schedule'!$L$41)</f>
        <v>#VALUE!</v>
      </c>
      <c r="AO557" s="0" t="e">
        <f aca="true">MAX(0,AN557*(1+(_xlfn.NORM.INV(RAND(),Inputs!$D$39,Inputs!$C$39)))-'Year Schedule'!$K$42+'Year Schedule'!$L$42)</f>
        <v>#VALUE!</v>
      </c>
      <c r="AP557" s="0" t="e">
        <f aca="true">MAX(0,AO557*(1+(_xlfn.NORM.INV(RAND(),Inputs!$D$39,Inputs!$C$39)))-'Year Schedule'!$K$43+'Year Schedule'!$L$43)</f>
        <v>#VALUE!</v>
      </c>
      <c r="AQ557" s="0" t="e">
        <f aca="true">MAX(0,AP557*(1+(_xlfn.NORM.INV(RAND(),Inputs!$D$39,Inputs!$C$39)))-'Year Schedule'!$K$44+'Year Schedule'!$L$44)</f>
        <v>#VALUE!</v>
      </c>
      <c r="AR557" s="0" t="e">
        <f aca="true">MAX(0,AQ557*(1+(_xlfn.NORM.INV(RAND(),Inputs!$D$39,Inputs!$C$39)))-'Year Schedule'!$K$45+'Year Schedule'!$L$45)</f>
        <v>#VALUE!</v>
      </c>
      <c r="AS557" s="0" t="e">
        <f aca="true">MAX(0,AR557*(1+(_xlfn.NORM.INV(RAND(),Inputs!$D$39,Inputs!$C$39)))-'Year Schedule'!$K$46+'Year Schedule'!$L$46)</f>
        <v>#VALUE!</v>
      </c>
      <c r="AT557" s="0" t="e">
        <f aca="true">MAX(0,AS557*(1+(_xlfn.NORM.INV(RAND(),Inputs!$D$39,Inputs!$C$39)))-'Year Schedule'!$K$47+'Year Schedule'!$L$47)</f>
        <v>#VALUE!</v>
      </c>
      <c r="AU557" s="0" t="e">
        <f aca="true">MAX(0,AT557*(1+(_xlfn.NORM.INV(RAND(),Inputs!$D$39,Inputs!$C$39)))-'Year Schedule'!$K$48+'Year Schedule'!$L$48)</f>
        <v>#VALUE!</v>
      </c>
      <c r="AV557" s="0" t="e">
        <f aca="true">MAX(0,AU557*(1+(_xlfn.NORM.INV(RAND(),Inputs!$D$39,Inputs!$C$39)))-'Year Schedule'!$K$49+'Year Schedule'!$L$49)</f>
        <v>#VALUE!</v>
      </c>
      <c r="AW557" s="0" t="e">
        <f aca="true">MAX(0,AV557*(1+(_xlfn.NORM.INV(RAND(),Inputs!$D$39,Inputs!$C$39)))-'Year Schedule'!$K$50+'Year Schedule'!$L$50)</f>
        <v>#VALUE!</v>
      </c>
      <c r="AX557" s="0" t="e">
        <f aca="true">MAX(0,AW557*(1+(_xlfn.NORM.INV(RAND(),Inputs!$D$39,Inputs!$C$39)))-'Year Schedule'!$K$51+'Year Schedule'!$L$51)</f>
        <v>#VALUE!</v>
      </c>
      <c r="AY557" s="0" t="e">
        <f aca="true">MAX(0,AX557*(1+(_xlfn.NORM.INV(RAND(),Inputs!$D$39,Inputs!$C$39)))-'Year Schedule'!$K$52+'Year Schedule'!$L$52)</f>
        <v>#VALUE!</v>
      </c>
      <c r="AZ557" s="0" t="e">
        <f aca="true">MAX(0,AY557*(1+(_xlfn.NORM.INV(RAND(),Inputs!$D$39,Inputs!$C$39)))-'Year Schedule'!$K$53+'Year Schedule'!$L$53)</f>
        <v>#VALUE!</v>
      </c>
      <c r="BA557" s="0" t="e">
        <f aca="false">INDEX(C557:AZ557,1,Inputs!$C$6)</f>
        <v>#VALUE!</v>
      </c>
      <c r="BB557" s="0" t="n">
        <f aca="false">IFERROR(EXP(SUMPRODUCT(LN((C557:INDEX(C557:AZ557,1,Inputs!$C$6)+$C$1004:INDEX($C$1004:$AZ$1004,1,Inputs!$C$6))/B557:INDEX(B557:AY557,1,Inputs!$C$6)))/Inputs!$C$6)-1,-1)</f>
        <v>-1</v>
      </c>
    </row>
    <row r="558" customFormat="false" ht="15" hidden="false" customHeight="true" outlineLevel="0" collapsed="false">
      <c r="A558" s="0" t="n">
        <v>556</v>
      </c>
      <c r="B558" s="177" t="n">
        <f aca="false">Inputs!$C$38</f>
        <v>0</v>
      </c>
      <c r="C558" s="0" t="e">
        <f aca="true">MAX(0,B558*(1+(_xlfn.NORM.INV(RAND(),Inputs!$D$39,Inputs!$C$39)))-'Year Schedule'!$K$4+'Year Schedule'!$L$4)</f>
        <v>#VALUE!</v>
      </c>
      <c r="D558" s="0" t="e">
        <f aca="true">MAX(0,C558*(1+(_xlfn.NORM.INV(RAND(),Inputs!$D$39,Inputs!$C$39)))-'Year Schedule'!$K$5+'Year Schedule'!$L$5)</f>
        <v>#VALUE!</v>
      </c>
      <c r="E558" s="0" t="e">
        <f aca="true">MAX(0,D558*(1+(_xlfn.NORM.INV(RAND(),Inputs!$D$39,Inputs!$C$39)))-'Year Schedule'!$K$6+'Year Schedule'!$L$6)</f>
        <v>#VALUE!</v>
      </c>
      <c r="F558" s="0" t="e">
        <f aca="true">MAX(0,E558*(1+(_xlfn.NORM.INV(RAND(),Inputs!$D$39,Inputs!$C$39)))-'Year Schedule'!$K$7+'Year Schedule'!$L$7)</f>
        <v>#VALUE!</v>
      </c>
      <c r="G558" s="0" t="e">
        <f aca="true">MAX(0,F558*(1+(_xlfn.NORM.INV(RAND(),Inputs!$D$39,Inputs!$C$39)))-'Year Schedule'!$K$8+'Year Schedule'!$L$8)</f>
        <v>#VALUE!</v>
      </c>
      <c r="H558" s="0" t="e">
        <f aca="true">MAX(0,G558*(1+(_xlfn.NORM.INV(RAND(),Inputs!$D$39,Inputs!$C$39)))-'Year Schedule'!$K$9+'Year Schedule'!$L$9)</f>
        <v>#VALUE!</v>
      </c>
      <c r="I558" s="0" t="e">
        <f aca="true">MAX(0,H558*(1+(_xlfn.NORM.INV(RAND(),Inputs!$D$39,Inputs!$C$39)))-'Year Schedule'!$K$10+'Year Schedule'!$L$10)</f>
        <v>#VALUE!</v>
      </c>
      <c r="J558" s="0" t="e">
        <f aca="true">MAX(0,I558*(1+(_xlfn.NORM.INV(RAND(),Inputs!$D$39,Inputs!$C$39)))-'Year Schedule'!$K$11+'Year Schedule'!$L$11)</f>
        <v>#VALUE!</v>
      </c>
      <c r="K558" s="0" t="e">
        <f aca="true">MAX(0,J558*(1+(_xlfn.NORM.INV(RAND(),Inputs!$D$39,Inputs!$C$39)))-'Year Schedule'!$K$12+'Year Schedule'!$L$12)</f>
        <v>#VALUE!</v>
      </c>
      <c r="L558" s="0" t="e">
        <f aca="true">MAX(0,K558*(1+(_xlfn.NORM.INV(RAND(),Inputs!$D$39,Inputs!$C$39)))-'Year Schedule'!$K$13+'Year Schedule'!$L$13)</f>
        <v>#VALUE!</v>
      </c>
      <c r="M558" s="0" t="e">
        <f aca="true">MAX(0,L558*(1+(_xlfn.NORM.INV(RAND(),Inputs!$D$39,Inputs!$C$39)))-'Year Schedule'!$K$14+'Year Schedule'!$L$14)</f>
        <v>#VALUE!</v>
      </c>
      <c r="N558" s="0" t="e">
        <f aca="true">MAX(0,M558*(1+(_xlfn.NORM.INV(RAND(),Inputs!$D$39,Inputs!$C$39)))-'Year Schedule'!$K$15+'Year Schedule'!$L$15)</f>
        <v>#VALUE!</v>
      </c>
      <c r="O558" s="0" t="e">
        <f aca="true">MAX(0,N558*(1+(_xlfn.NORM.INV(RAND(),Inputs!$D$39,Inputs!$C$39)))-'Year Schedule'!$K$16+'Year Schedule'!$L$16)</f>
        <v>#VALUE!</v>
      </c>
      <c r="P558" s="0" t="e">
        <f aca="true">MAX(0,O558*(1+(_xlfn.NORM.INV(RAND(),Inputs!$D$39,Inputs!$C$39)))-'Year Schedule'!$K$17+'Year Schedule'!$L$17)</f>
        <v>#VALUE!</v>
      </c>
      <c r="Q558" s="0" t="e">
        <f aca="true">MAX(0,P558*(1+(_xlfn.NORM.INV(RAND(),Inputs!$D$39,Inputs!$C$39)))-'Year Schedule'!$K$18+'Year Schedule'!$L$18)</f>
        <v>#VALUE!</v>
      </c>
      <c r="R558" s="0" t="e">
        <f aca="true">MAX(0,Q558*(1+(_xlfn.NORM.INV(RAND(),Inputs!$D$39,Inputs!$C$39)))-'Year Schedule'!$K$19+'Year Schedule'!$L$19)</f>
        <v>#VALUE!</v>
      </c>
      <c r="S558" s="0" t="e">
        <f aca="true">MAX(0,R558*(1+(_xlfn.NORM.INV(RAND(),Inputs!$D$39,Inputs!$C$39)))-'Year Schedule'!$K$20+'Year Schedule'!$L$20)</f>
        <v>#VALUE!</v>
      </c>
      <c r="T558" s="0" t="e">
        <f aca="true">MAX(0,S558*(1+(_xlfn.NORM.INV(RAND(),Inputs!$D$39,Inputs!$C$39)))-'Year Schedule'!$K$21+'Year Schedule'!$L$21)</f>
        <v>#VALUE!</v>
      </c>
      <c r="U558" s="0" t="e">
        <f aca="true">MAX(0,T558*(1+(_xlfn.NORM.INV(RAND(),Inputs!$D$39,Inputs!$C$39)))-'Year Schedule'!$K$22+'Year Schedule'!$L$22)</f>
        <v>#VALUE!</v>
      </c>
      <c r="V558" s="0" t="e">
        <f aca="true">MAX(0,U558*(1+(_xlfn.NORM.INV(RAND(),Inputs!$D$39,Inputs!$C$39)))-'Year Schedule'!$K$23+'Year Schedule'!$L$23)</f>
        <v>#VALUE!</v>
      </c>
      <c r="W558" s="0" t="e">
        <f aca="true">MAX(0,V558*(1+(_xlfn.NORM.INV(RAND(),Inputs!$D$39,Inputs!$C$39)))-'Year Schedule'!$K$24+'Year Schedule'!$L$24)</f>
        <v>#VALUE!</v>
      </c>
      <c r="X558" s="0" t="e">
        <f aca="true">MAX(0,W558*(1+(_xlfn.NORM.INV(RAND(),Inputs!$D$39,Inputs!$C$39)))-'Year Schedule'!$K$25+'Year Schedule'!$L$25)</f>
        <v>#VALUE!</v>
      </c>
      <c r="Y558" s="0" t="e">
        <f aca="true">MAX(0,X558*(1+(_xlfn.NORM.INV(RAND(),Inputs!$D$39,Inputs!$C$39)))-'Year Schedule'!$K$26+'Year Schedule'!$L$26)</f>
        <v>#VALUE!</v>
      </c>
      <c r="Z558" s="0" t="e">
        <f aca="true">MAX(0,Y558*(1+(_xlfn.NORM.INV(RAND(),Inputs!$D$39,Inputs!$C$39)))-'Year Schedule'!$K$27+'Year Schedule'!$L$27)</f>
        <v>#VALUE!</v>
      </c>
      <c r="AA558" s="0" t="e">
        <f aca="true">MAX(0,Z558*(1+(_xlfn.NORM.INV(RAND(),Inputs!$D$39,Inputs!$C$39)))-'Year Schedule'!$K$28+'Year Schedule'!$L$28)</f>
        <v>#VALUE!</v>
      </c>
      <c r="AB558" s="0" t="e">
        <f aca="true">MAX(0,AA558*(1+(_xlfn.NORM.INV(RAND(),Inputs!$D$39,Inputs!$C$39)))-'Year Schedule'!$K$29+'Year Schedule'!$L$29)</f>
        <v>#VALUE!</v>
      </c>
      <c r="AC558" s="0" t="e">
        <f aca="true">MAX(0,AB558*(1+(_xlfn.NORM.INV(RAND(),Inputs!$D$39,Inputs!$C$39)))-'Year Schedule'!$K$30+'Year Schedule'!$L$30)</f>
        <v>#VALUE!</v>
      </c>
      <c r="AD558" s="0" t="e">
        <f aca="true">MAX(0,AC558*(1+(_xlfn.NORM.INV(RAND(),Inputs!$D$39,Inputs!$C$39)))-'Year Schedule'!$K$31+'Year Schedule'!$L$31)</f>
        <v>#VALUE!</v>
      </c>
      <c r="AE558" s="0" t="e">
        <f aca="true">MAX(0,AD558*(1+(_xlfn.NORM.INV(RAND(),Inputs!$D$39,Inputs!$C$39)))-'Year Schedule'!$K$32+'Year Schedule'!$L$32)</f>
        <v>#VALUE!</v>
      </c>
      <c r="AF558" s="0" t="e">
        <f aca="true">MAX(0,AE558*(1+(_xlfn.NORM.INV(RAND(),Inputs!$D$39,Inputs!$C$39)))-'Year Schedule'!$K$33+'Year Schedule'!$L$33)</f>
        <v>#VALUE!</v>
      </c>
      <c r="AG558" s="0" t="e">
        <f aca="true">MAX(0,AF558*(1+(_xlfn.NORM.INV(RAND(),Inputs!$D$39,Inputs!$C$39)))-'Year Schedule'!$K$34+'Year Schedule'!$L$34)</f>
        <v>#VALUE!</v>
      </c>
      <c r="AH558" s="0" t="e">
        <f aca="true">MAX(0,AG558*(1+(_xlfn.NORM.INV(RAND(),Inputs!$D$39,Inputs!$C$39)))-'Year Schedule'!$K$35+'Year Schedule'!$L$35)</f>
        <v>#VALUE!</v>
      </c>
      <c r="AI558" s="0" t="e">
        <f aca="true">MAX(0,AH558*(1+(_xlfn.NORM.INV(RAND(),Inputs!$D$39,Inputs!$C$39)))-'Year Schedule'!$K$36+'Year Schedule'!$L$36)</f>
        <v>#VALUE!</v>
      </c>
      <c r="AJ558" s="0" t="e">
        <f aca="true">MAX(0,AI558*(1+(_xlfn.NORM.INV(RAND(),Inputs!$D$39,Inputs!$C$39)))-'Year Schedule'!$K$37+'Year Schedule'!$L$37)</f>
        <v>#VALUE!</v>
      </c>
      <c r="AK558" s="0" t="e">
        <f aca="true">MAX(0,AJ558*(1+(_xlfn.NORM.INV(RAND(),Inputs!$D$39,Inputs!$C$39)))-'Year Schedule'!$K$38+'Year Schedule'!$L$38)</f>
        <v>#VALUE!</v>
      </c>
      <c r="AL558" s="0" t="e">
        <f aca="true">MAX(0,AK558*(1+(_xlfn.NORM.INV(RAND(),Inputs!$D$39,Inputs!$C$39)))-'Year Schedule'!$K$39+'Year Schedule'!$L$39)</f>
        <v>#VALUE!</v>
      </c>
      <c r="AM558" s="0" t="e">
        <f aca="true">MAX(0,AL558*(1+(_xlfn.NORM.INV(RAND(),Inputs!$D$39,Inputs!$C$39)))-'Year Schedule'!$K$40+'Year Schedule'!$L$40)</f>
        <v>#VALUE!</v>
      </c>
      <c r="AN558" s="0" t="e">
        <f aca="true">MAX(0,AM558*(1+(_xlfn.NORM.INV(RAND(),Inputs!$D$39,Inputs!$C$39)))-'Year Schedule'!$K$41+'Year Schedule'!$L$41)</f>
        <v>#VALUE!</v>
      </c>
      <c r="AO558" s="0" t="e">
        <f aca="true">MAX(0,AN558*(1+(_xlfn.NORM.INV(RAND(),Inputs!$D$39,Inputs!$C$39)))-'Year Schedule'!$K$42+'Year Schedule'!$L$42)</f>
        <v>#VALUE!</v>
      </c>
      <c r="AP558" s="0" t="e">
        <f aca="true">MAX(0,AO558*(1+(_xlfn.NORM.INV(RAND(),Inputs!$D$39,Inputs!$C$39)))-'Year Schedule'!$K$43+'Year Schedule'!$L$43)</f>
        <v>#VALUE!</v>
      </c>
      <c r="AQ558" s="0" t="e">
        <f aca="true">MAX(0,AP558*(1+(_xlfn.NORM.INV(RAND(),Inputs!$D$39,Inputs!$C$39)))-'Year Schedule'!$K$44+'Year Schedule'!$L$44)</f>
        <v>#VALUE!</v>
      </c>
      <c r="AR558" s="0" t="e">
        <f aca="true">MAX(0,AQ558*(1+(_xlfn.NORM.INV(RAND(),Inputs!$D$39,Inputs!$C$39)))-'Year Schedule'!$K$45+'Year Schedule'!$L$45)</f>
        <v>#VALUE!</v>
      </c>
      <c r="AS558" s="0" t="e">
        <f aca="true">MAX(0,AR558*(1+(_xlfn.NORM.INV(RAND(),Inputs!$D$39,Inputs!$C$39)))-'Year Schedule'!$K$46+'Year Schedule'!$L$46)</f>
        <v>#VALUE!</v>
      </c>
      <c r="AT558" s="0" t="e">
        <f aca="true">MAX(0,AS558*(1+(_xlfn.NORM.INV(RAND(),Inputs!$D$39,Inputs!$C$39)))-'Year Schedule'!$K$47+'Year Schedule'!$L$47)</f>
        <v>#VALUE!</v>
      </c>
      <c r="AU558" s="0" t="e">
        <f aca="true">MAX(0,AT558*(1+(_xlfn.NORM.INV(RAND(),Inputs!$D$39,Inputs!$C$39)))-'Year Schedule'!$K$48+'Year Schedule'!$L$48)</f>
        <v>#VALUE!</v>
      </c>
      <c r="AV558" s="0" t="e">
        <f aca="true">MAX(0,AU558*(1+(_xlfn.NORM.INV(RAND(),Inputs!$D$39,Inputs!$C$39)))-'Year Schedule'!$K$49+'Year Schedule'!$L$49)</f>
        <v>#VALUE!</v>
      </c>
      <c r="AW558" s="0" t="e">
        <f aca="true">MAX(0,AV558*(1+(_xlfn.NORM.INV(RAND(),Inputs!$D$39,Inputs!$C$39)))-'Year Schedule'!$K$50+'Year Schedule'!$L$50)</f>
        <v>#VALUE!</v>
      </c>
      <c r="AX558" s="0" t="e">
        <f aca="true">MAX(0,AW558*(1+(_xlfn.NORM.INV(RAND(),Inputs!$D$39,Inputs!$C$39)))-'Year Schedule'!$K$51+'Year Schedule'!$L$51)</f>
        <v>#VALUE!</v>
      </c>
      <c r="AY558" s="0" t="e">
        <f aca="true">MAX(0,AX558*(1+(_xlfn.NORM.INV(RAND(),Inputs!$D$39,Inputs!$C$39)))-'Year Schedule'!$K$52+'Year Schedule'!$L$52)</f>
        <v>#VALUE!</v>
      </c>
      <c r="AZ558" s="0" t="e">
        <f aca="true">MAX(0,AY558*(1+(_xlfn.NORM.INV(RAND(),Inputs!$D$39,Inputs!$C$39)))-'Year Schedule'!$K$53+'Year Schedule'!$L$53)</f>
        <v>#VALUE!</v>
      </c>
      <c r="BA558" s="0" t="e">
        <f aca="false">INDEX(C558:AZ558,1,Inputs!$C$6)</f>
        <v>#VALUE!</v>
      </c>
      <c r="BB558" s="0" t="n">
        <f aca="false">IFERROR(EXP(SUMPRODUCT(LN((C558:INDEX(C558:AZ558,1,Inputs!$C$6)+$C$1004:INDEX($C$1004:$AZ$1004,1,Inputs!$C$6))/B558:INDEX(B558:AY558,1,Inputs!$C$6)))/Inputs!$C$6)-1,-1)</f>
        <v>-1</v>
      </c>
    </row>
    <row r="559" customFormat="false" ht="15" hidden="false" customHeight="true" outlineLevel="0" collapsed="false">
      <c r="A559" s="0" t="n">
        <v>557</v>
      </c>
      <c r="B559" s="177" t="n">
        <f aca="false">Inputs!$C$38</f>
        <v>0</v>
      </c>
      <c r="C559" s="0" t="e">
        <f aca="true">MAX(0,B559*(1+(_xlfn.NORM.INV(RAND(),Inputs!$D$39,Inputs!$C$39)))-'Year Schedule'!$K$4+'Year Schedule'!$L$4)</f>
        <v>#VALUE!</v>
      </c>
      <c r="D559" s="0" t="e">
        <f aca="true">MAX(0,C559*(1+(_xlfn.NORM.INV(RAND(),Inputs!$D$39,Inputs!$C$39)))-'Year Schedule'!$K$5+'Year Schedule'!$L$5)</f>
        <v>#VALUE!</v>
      </c>
      <c r="E559" s="0" t="e">
        <f aca="true">MAX(0,D559*(1+(_xlfn.NORM.INV(RAND(),Inputs!$D$39,Inputs!$C$39)))-'Year Schedule'!$K$6+'Year Schedule'!$L$6)</f>
        <v>#VALUE!</v>
      </c>
      <c r="F559" s="0" t="e">
        <f aca="true">MAX(0,E559*(1+(_xlfn.NORM.INV(RAND(),Inputs!$D$39,Inputs!$C$39)))-'Year Schedule'!$K$7+'Year Schedule'!$L$7)</f>
        <v>#VALUE!</v>
      </c>
      <c r="G559" s="0" t="e">
        <f aca="true">MAX(0,F559*(1+(_xlfn.NORM.INV(RAND(),Inputs!$D$39,Inputs!$C$39)))-'Year Schedule'!$K$8+'Year Schedule'!$L$8)</f>
        <v>#VALUE!</v>
      </c>
      <c r="H559" s="0" t="e">
        <f aca="true">MAX(0,G559*(1+(_xlfn.NORM.INV(RAND(),Inputs!$D$39,Inputs!$C$39)))-'Year Schedule'!$K$9+'Year Schedule'!$L$9)</f>
        <v>#VALUE!</v>
      </c>
      <c r="I559" s="0" t="e">
        <f aca="true">MAX(0,H559*(1+(_xlfn.NORM.INV(RAND(),Inputs!$D$39,Inputs!$C$39)))-'Year Schedule'!$K$10+'Year Schedule'!$L$10)</f>
        <v>#VALUE!</v>
      </c>
      <c r="J559" s="0" t="e">
        <f aca="true">MAX(0,I559*(1+(_xlfn.NORM.INV(RAND(),Inputs!$D$39,Inputs!$C$39)))-'Year Schedule'!$K$11+'Year Schedule'!$L$11)</f>
        <v>#VALUE!</v>
      </c>
      <c r="K559" s="0" t="e">
        <f aca="true">MAX(0,J559*(1+(_xlfn.NORM.INV(RAND(),Inputs!$D$39,Inputs!$C$39)))-'Year Schedule'!$K$12+'Year Schedule'!$L$12)</f>
        <v>#VALUE!</v>
      </c>
      <c r="L559" s="0" t="e">
        <f aca="true">MAX(0,K559*(1+(_xlfn.NORM.INV(RAND(),Inputs!$D$39,Inputs!$C$39)))-'Year Schedule'!$K$13+'Year Schedule'!$L$13)</f>
        <v>#VALUE!</v>
      </c>
      <c r="M559" s="0" t="e">
        <f aca="true">MAX(0,L559*(1+(_xlfn.NORM.INV(RAND(),Inputs!$D$39,Inputs!$C$39)))-'Year Schedule'!$K$14+'Year Schedule'!$L$14)</f>
        <v>#VALUE!</v>
      </c>
      <c r="N559" s="0" t="e">
        <f aca="true">MAX(0,M559*(1+(_xlfn.NORM.INV(RAND(),Inputs!$D$39,Inputs!$C$39)))-'Year Schedule'!$K$15+'Year Schedule'!$L$15)</f>
        <v>#VALUE!</v>
      </c>
      <c r="O559" s="0" t="e">
        <f aca="true">MAX(0,N559*(1+(_xlfn.NORM.INV(RAND(),Inputs!$D$39,Inputs!$C$39)))-'Year Schedule'!$K$16+'Year Schedule'!$L$16)</f>
        <v>#VALUE!</v>
      </c>
      <c r="P559" s="0" t="e">
        <f aca="true">MAX(0,O559*(1+(_xlfn.NORM.INV(RAND(),Inputs!$D$39,Inputs!$C$39)))-'Year Schedule'!$K$17+'Year Schedule'!$L$17)</f>
        <v>#VALUE!</v>
      </c>
      <c r="Q559" s="0" t="e">
        <f aca="true">MAX(0,P559*(1+(_xlfn.NORM.INV(RAND(),Inputs!$D$39,Inputs!$C$39)))-'Year Schedule'!$K$18+'Year Schedule'!$L$18)</f>
        <v>#VALUE!</v>
      </c>
      <c r="R559" s="0" t="e">
        <f aca="true">MAX(0,Q559*(1+(_xlfn.NORM.INV(RAND(),Inputs!$D$39,Inputs!$C$39)))-'Year Schedule'!$K$19+'Year Schedule'!$L$19)</f>
        <v>#VALUE!</v>
      </c>
      <c r="S559" s="0" t="e">
        <f aca="true">MAX(0,R559*(1+(_xlfn.NORM.INV(RAND(),Inputs!$D$39,Inputs!$C$39)))-'Year Schedule'!$K$20+'Year Schedule'!$L$20)</f>
        <v>#VALUE!</v>
      </c>
      <c r="T559" s="0" t="e">
        <f aca="true">MAX(0,S559*(1+(_xlfn.NORM.INV(RAND(),Inputs!$D$39,Inputs!$C$39)))-'Year Schedule'!$K$21+'Year Schedule'!$L$21)</f>
        <v>#VALUE!</v>
      </c>
      <c r="U559" s="0" t="e">
        <f aca="true">MAX(0,T559*(1+(_xlfn.NORM.INV(RAND(),Inputs!$D$39,Inputs!$C$39)))-'Year Schedule'!$K$22+'Year Schedule'!$L$22)</f>
        <v>#VALUE!</v>
      </c>
      <c r="V559" s="0" t="e">
        <f aca="true">MAX(0,U559*(1+(_xlfn.NORM.INV(RAND(),Inputs!$D$39,Inputs!$C$39)))-'Year Schedule'!$K$23+'Year Schedule'!$L$23)</f>
        <v>#VALUE!</v>
      </c>
      <c r="W559" s="0" t="e">
        <f aca="true">MAX(0,V559*(1+(_xlfn.NORM.INV(RAND(),Inputs!$D$39,Inputs!$C$39)))-'Year Schedule'!$K$24+'Year Schedule'!$L$24)</f>
        <v>#VALUE!</v>
      </c>
      <c r="X559" s="0" t="e">
        <f aca="true">MAX(0,W559*(1+(_xlfn.NORM.INV(RAND(),Inputs!$D$39,Inputs!$C$39)))-'Year Schedule'!$K$25+'Year Schedule'!$L$25)</f>
        <v>#VALUE!</v>
      </c>
      <c r="Y559" s="0" t="e">
        <f aca="true">MAX(0,X559*(1+(_xlfn.NORM.INV(RAND(),Inputs!$D$39,Inputs!$C$39)))-'Year Schedule'!$K$26+'Year Schedule'!$L$26)</f>
        <v>#VALUE!</v>
      </c>
      <c r="Z559" s="0" t="e">
        <f aca="true">MAX(0,Y559*(1+(_xlfn.NORM.INV(RAND(),Inputs!$D$39,Inputs!$C$39)))-'Year Schedule'!$K$27+'Year Schedule'!$L$27)</f>
        <v>#VALUE!</v>
      </c>
      <c r="AA559" s="0" t="e">
        <f aca="true">MAX(0,Z559*(1+(_xlfn.NORM.INV(RAND(),Inputs!$D$39,Inputs!$C$39)))-'Year Schedule'!$K$28+'Year Schedule'!$L$28)</f>
        <v>#VALUE!</v>
      </c>
      <c r="AB559" s="0" t="e">
        <f aca="true">MAX(0,AA559*(1+(_xlfn.NORM.INV(RAND(),Inputs!$D$39,Inputs!$C$39)))-'Year Schedule'!$K$29+'Year Schedule'!$L$29)</f>
        <v>#VALUE!</v>
      </c>
      <c r="AC559" s="0" t="e">
        <f aca="true">MAX(0,AB559*(1+(_xlfn.NORM.INV(RAND(),Inputs!$D$39,Inputs!$C$39)))-'Year Schedule'!$K$30+'Year Schedule'!$L$30)</f>
        <v>#VALUE!</v>
      </c>
      <c r="AD559" s="0" t="e">
        <f aca="true">MAX(0,AC559*(1+(_xlfn.NORM.INV(RAND(),Inputs!$D$39,Inputs!$C$39)))-'Year Schedule'!$K$31+'Year Schedule'!$L$31)</f>
        <v>#VALUE!</v>
      </c>
      <c r="AE559" s="0" t="e">
        <f aca="true">MAX(0,AD559*(1+(_xlfn.NORM.INV(RAND(),Inputs!$D$39,Inputs!$C$39)))-'Year Schedule'!$K$32+'Year Schedule'!$L$32)</f>
        <v>#VALUE!</v>
      </c>
      <c r="AF559" s="0" t="e">
        <f aca="true">MAX(0,AE559*(1+(_xlfn.NORM.INV(RAND(),Inputs!$D$39,Inputs!$C$39)))-'Year Schedule'!$K$33+'Year Schedule'!$L$33)</f>
        <v>#VALUE!</v>
      </c>
      <c r="AG559" s="0" t="e">
        <f aca="true">MAX(0,AF559*(1+(_xlfn.NORM.INV(RAND(),Inputs!$D$39,Inputs!$C$39)))-'Year Schedule'!$K$34+'Year Schedule'!$L$34)</f>
        <v>#VALUE!</v>
      </c>
      <c r="AH559" s="0" t="e">
        <f aca="true">MAX(0,AG559*(1+(_xlfn.NORM.INV(RAND(),Inputs!$D$39,Inputs!$C$39)))-'Year Schedule'!$K$35+'Year Schedule'!$L$35)</f>
        <v>#VALUE!</v>
      </c>
      <c r="AI559" s="0" t="e">
        <f aca="true">MAX(0,AH559*(1+(_xlfn.NORM.INV(RAND(),Inputs!$D$39,Inputs!$C$39)))-'Year Schedule'!$K$36+'Year Schedule'!$L$36)</f>
        <v>#VALUE!</v>
      </c>
      <c r="AJ559" s="0" t="e">
        <f aca="true">MAX(0,AI559*(1+(_xlfn.NORM.INV(RAND(),Inputs!$D$39,Inputs!$C$39)))-'Year Schedule'!$K$37+'Year Schedule'!$L$37)</f>
        <v>#VALUE!</v>
      </c>
      <c r="AK559" s="0" t="e">
        <f aca="true">MAX(0,AJ559*(1+(_xlfn.NORM.INV(RAND(),Inputs!$D$39,Inputs!$C$39)))-'Year Schedule'!$K$38+'Year Schedule'!$L$38)</f>
        <v>#VALUE!</v>
      </c>
      <c r="AL559" s="0" t="e">
        <f aca="true">MAX(0,AK559*(1+(_xlfn.NORM.INV(RAND(),Inputs!$D$39,Inputs!$C$39)))-'Year Schedule'!$K$39+'Year Schedule'!$L$39)</f>
        <v>#VALUE!</v>
      </c>
      <c r="AM559" s="0" t="e">
        <f aca="true">MAX(0,AL559*(1+(_xlfn.NORM.INV(RAND(),Inputs!$D$39,Inputs!$C$39)))-'Year Schedule'!$K$40+'Year Schedule'!$L$40)</f>
        <v>#VALUE!</v>
      </c>
      <c r="AN559" s="0" t="e">
        <f aca="true">MAX(0,AM559*(1+(_xlfn.NORM.INV(RAND(),Inputs!$D$39,Inputs!$C$39)))-'Year Schedule'!$K$41+'Year Schedule'!$L$41)</f>
        <v>#VALUE!</v>
      </c>
      <c r="AO559" s="0" t="e">
        <f aca="true">MAX(0,AN559*(1+(_xlfn.NORM.INV(RAND(),Inputs!$D$39,Inputs!$C$39)))-'Year Schedule'!$K$42+'Year Schedule'!$L$42)</f>
        <v>#VALUE!</v>
      </c>
      <c r="AP559" s="0" t="e">
        <f aca="true">MAX(0,AO559*(1+(_xlfn.NORM.INV(RAND(),Inputs!$D$39,Inputs!$C$39)))-'Year Schedule'!$K$43+'Year Schedule'!$L$43)</f>
        <v>#VALUE!</v>
      </c>
      <c r="AQ559" s="0" t="e">
        <f aca="true">MAX(0,AP559*(1+(_xlfn.NORM.INV(RAND(),Inputs!$D$39,Inputs!$C$39)))-'Year Schedule'!$K$44+'Year Schedule'!$L$44)</f>
        <v>#VALUE!</v>
      </c>
      <c r="AR559" s="0" t="e">
        <f aca="true">MAX(0,AQ559*(1+(_xlfn.NORM.INV(RAND(),Inputs!$D$39,Inputs!$C$39)))-'Year Schedule'!$K$45+'Year Schedule'!$L$45)</f>
        <v>#VALUE!</v>
      </c>
      <c r="AS559" s="0" t="e">
        <f aca="true">MAX(0,AR559*(1+(_xlfn.NORM.INV(RAND(),Inputs!$D$39,Inputs!$C$39)))-'Year Schedule'!$K$46+'Year Schedule'!$L$46)</f>
        <v>#VALUE!</v>
      </c>
      <c r="AT559" s="0" t="e">
        <f aca="true">MAX(0,AS559*(1+(_xlfn.NORM.INV(RAND(),Inputs!$D$39,Inputs!$C$39)))-'Year Schedule'!$K$47+'Year Schedule'!$L$47)</f>
        <v>#VALUE!</v>
      </c>
      <c r="AU559" s="0" t="e">
        <f aca="true">MAX(0,AT559*(1+(_xlfn.NORM.INV(RAND(),Inputs!$D$39,Inputs!$C$39)))-'Year Schedule'!$K$48+'Year Schedule'!$L$48)</f>
        <v>#VALUE!</v>
      </c>
      <c r="AV559" s="0" t="e">
        <f aca="true">MAX(0,AU559*(1+(_xlfn.NORM.INV(RAND(),Inputs!$D$39,Inputs!$C$39)))-'Year Schedule'!$K$49+'Year Schedule'!$L$49)</f>
        <v>#VALUE!</v>
      </c>
      <c r="AW559" s="0" t="e">
        <f aca="true">MAX(0,AV559*(1+(_xlfn.NORM.INV(RAND(),Inputs!$D$39,Inputs!$C$39)))-'Year Schedule'!$K$50+'Year Schedule'!$L$50)</f>
        <v>#VALUE!</v>
      </c>
      <c r="AX559" s="0" t="e">
        <f aca="true">MAX(0,AW559*(1+(_xlfn.NORM.INV(RAND(),Inputs!$D$39,Inputs!$C$39)))-'Year Schedule'!$K$51+'Year Schedule'!$L$51)</f>
        <v>#VALUE!</v>
      </c>
      <c r="AY559" s="0" t="e">
        <f aca="true">MAX(0,AX559*(1+(_xlfn.NORM.INV(RAND(),Inputs!$D$39,Inputs!$C$39)))-'Year Schedule'!$K$52+'Year Schedule'!$L$52)</f>
        <v>#VALUE!</v>
      </c>
      <c r="AZ559" s="0" t="e">
        <f aca="true">MAX(0,AY559*(1+(_xlfn.NORM.INV(RAND(),Inputs!$D$39,Inputs!$C$39)))-'Year Schedule'!$K$53+'Year Schedule'!$L$53)</f>
        <v>#VALUE!</v>
      </c>
      <c r="BA559" s="0" t="e">
        <f aca="false">INDEX(C559:AZ559,1,Inputs!$C$6)</f>
        <v>#VALUE!</v>
      </c>
      <c r="BB559" s="0" t="n">
        <f aca="false">IFERROR(EXP(SUMPRODUCT(LN((C559:INDEX(C559:AZ559,1,Inputs!$C$6)+$C$1004:INDEX($C$1004:$AZ$1004,1,Inputs!$C$6))/B559:INDEX(B559:AY559,1,Inputs!$C$6)))/Inputs!$C$6)-1,-1)</f>
        <v>-1</v>
      </c>
    </row>
    <row r="560" customFormat="false" ht="15" hidden="false" customHeight="true" outlineLevel="0" collapsed="false">
      <c r="A560" s="0" t="n">
        <v>558</v>
      </c>
      <c r="B560" s="177" t="n">
        <f aca="false">Inputs!$C$38</f>
        <v>0</v>
      </c>
      <c r="C560" s="0" t="e">
        <f aca="true">MAX(0,B560*(1+(_xlfn.NORM.INV(RAND(),Inputs!$D$39,Inputs!$C$39)))-'Year Schedule'!$K$4+'Year Schedule'!$L$4)</f>
        <v>#VALUE!</v>
      </c>
      <c r="D560" s="0" t="e">
        <f aca="true">MAX(0,C560*(1+(_xlfn.NORM.INV(RAND(),Inputs!$D$39,Inputs!$C$39)))-'Year Schedule'!$K$5+'Year Schedule'!$L$5)</f>
        <v>#VALUE!</v>
      </c>
      <c r="E560" s="0" t="e">
        <f aca="true">MAX(0,D560*(1+(_xlfn.NORM.INV(RAND(),Inputs!$D$39,Inputs!$C$39)))-'Year Schedule'!$K$6+'Year Schedule'!$L$6)</f>
        <v>#VALUE!</v>
      </c>
      <c r="F560" s="0" t="e">
        <f aca="true">MAX(0,E560*(1+(_xlfn.NORM.INV(RAND(),Inputs!$D$39,Inputs!$C$39)))-'Year Schedule'!$K$7+'Year Schedule'!$L$7)</f>
        <v>#VALUE!</v>
      </c>
      <c r="G560" s="0" t="e">
        <f aca="true">MAX(0,F560*(1+(_xlfn.NORM.INV(RAND(),Inputs!$D$39,Inputs!$C$39)))-'Year Schedule'!$K$8+'Year Schedule'!$L$8)</f>
        <v>#VALUE!</v>
      </c>
      <c r="H560" s="0" t="e">
        <f aca="true">MAX(0,G560*(1+(_xlfn.NORM.INV(RAND(),Inputs!$D$39,Inputs!$C$39)))-'Year Schedule'!$K$9+'Year Schedule'!$L$9)</f>
        <v>#VALUE!</v>
      </c>
      <c r="I560" s="0" t="e">
        <f aca="true">MAX(0,H560*(1+(_xlfn.NORM.INV(RAND(),Inputs!$D$39,Inputs!$C$39)))-'Year Schedule'!$K$10+'Year Schedule'!$L$10)</f>
        <v>#VALUE!</v>
      </c>
      <c r="J560" s="0" t="e">
        <f aca="true">MAX(0,I560*(1+(_xlfn.NORM.INV(RAND(),Inputs!$D$39,Inputs!$C$39)))-'Year Schedule'!$K$11+'Year Schedule'!$L$11)</f>
        <v>#VALUE!</v>
      </c>
      <c r="K560" s="0" t="e">
        <f aca="true">MAX(0,J560*(1+(_xlfn.NORM.INV(RAND(),Inputs!$D$39,Inputs!$C$39)))-'Year Schedule'!$K$12+'Year Schedule'!$L$12)</f>
        <v>#VALUE!</v>
      </c>
      <c r="L560" s="0" t="e">
        <f aca="true">MAX(0,K560*(1+(_xlfn.NORM.INV(RAND(),Inputs!$D$39,Inputs!$C$39)))-'Year Schedule'!$K$13+'Year Schedule'!$L$13)</f>
        <v>#VALUE!</v>
      </c>
      <c r="M560" s="0" t="e">
        <f aca="true">MAX(0,L560*(1+(_xlfn.NORM.INV(RAND(),Inputs!$D$39,Inputs!$C$39)))-'Year Schedule'!$K$14+'Year Schedule'!$L$14)</f>
        <v>#VALUE!</v>
      </c>
      <c r="N560" s="0" t="e">
        <f aca="true">MAX(0,M560*(1+(_xlfn.NORM.INV(RAND(),Inputs!$D$39,Inputs!$C$39)))-'Year Schedule'!$K$15+'Year Schedule'!$L$15)</f>
        <v>#VALUE!</v>
      </c>
      <c r="O560" s="0" t="e">
        <f aca="true">MAX(0,N560*(1+(_xlfn.NORM.INV(RAND(),Inputs!$D$39,Inputs!$C$39)))-'Year Schedule'!$K$16+'Year Schedule'!$L$16)</f>
        <v>#VALUE!</v>
      </c>
      <c r="P560" s="0" t="e">
        <f aca="true">MAX(0,O560*(1+(_xlfn.NORM.INV(RAND(),Inputs!$D$39,Inputs!$C$39)))-'Year Schedule'!$K$17+'Year Schedule'!$L$17)</f>
        <v>#VALUE!</v>
      </c>
      <c r="Q560" s="0" t="e">
        <f aca="true">MAX(0,P560*(1+(_xlfn.NORM.INV(RAND(),Inputs!$D$39,Inputs!$C$39)))-'Year Schedule'!$K$18+'Year Schedule'!$L$18)</f>
        <v>#VALUE!</v>
      </c>
      <c r="R560" s="0" t="e">
        <f aca="true">MAX(0,Q560*(1+(_xlfn.NORM.INV(RAND(),Inputs!$D$39,Inputs!$C$39)))-'Year Schedule'!$K$19+'Year Schedule'!$L$19)</f>
        <v>#VALUE!</v>
      </c>
      <c r="S560" s="0" t="e">
        <f aca="true">MAX(0,R560*(1+(_xlfn.NORM.INV(RAND(),Inputs!$D$39,Inputs!$C$39)))-'Year Schedule'!$K$20+'Year Schedule'!$L$20)</f>
        <v>#VALUE!</v>
      </c>
      <c r="T560" s="0" t="e">
        <f aca="true">MAX(0,S560*(1+(_xlfn.NORM.INV(RAND(),Inputs!$D$39,Inputs!$C$39)))-'Year Schedule'!$K$21+'Year Schedule'!$L$21)</f>
        <v>#VALUE!</v>
      </c>
      <c r="U560" s="0" t="e">
        <f aca="true">MAX(0,T560*(1+(_xlfn.NORM.INV(RAND(),Inputs!$D$39,Inputs!$C$39)))-'Year Schedule'!$K$22+'Year Schedule'!$L$22)</f>
        <v>#VALUE!</v>
      </c>
      <c r="V560" s="0" t="e">
        <f aca="true">MAX(0,U560*(1+(_xlfn.NORM.INV(RAND(),Inputs!$D$39,Inputs!$C$39)))-'Year Schedule'!$K$23+'Year Schedule'!$L$23)</f>
        <v>#VALUE!</v>
      </c>
      <c r="W560" s="0" t="e">
        <f aca="true">MAX(0,V560*(1+(_xlfn.NORM.INV(RAND(),Inputs!$D$39,Inputs!$C$39)))-'Year Schedule'!$K$24+'Year Schedule'!$L$24)</f>
        <v>#VALUE!</v>
      </c>
      <c r="X560" s="0" t="e">
        <f aca="true">MAX(0,W560*(1+(_xlfn.NORM.INV(RAND(),Inputs!$D$39,Inputs!$C$39)))-'Year Schedule'!$K$25+'Year Schedule'!$L$25)</f>
        <v>#VALUE!</v>
      </c>
      <c r="Y560" s="0" t="e">
        <f aca="true">MAX(0,X560*(1+(_xlfn.NORM.INV(RAND(),Inputs!$D$39,Inputs!$C$39)))-'Year Schedule'!$K$26+'Year Schedule'!$L$26)</f>
        <v>#VALUE!</v>
      </c>
      <c r="Z560" s="0" t="e">
        <f aca="true">MAX(0,Y560*(1+(_xlfn.NORM.INV(RAND(),Inputs!$D$39,Inputs!$C$39)))-'Year Schedule'!$K$27+'Year Schedule'!$L$27)</f>
        <v>#VALUE!</v>
      </c>
      <c r="AA560" s="0" t="e">
        <f aca="true">MAX(0,Z560*(1+(_xlfn.NORM.INV(RAND(),Inputs!$D$39,Inputs!$C$39)))-'Year Schedule'!$K$28+'Year Schedule'!$L$28)</f>
        <v>#VALUE!</v>
      </c>
      <c r="AB560" s="0" t="e">
        <f aca="true">MAX(0,AA560*(1+(_xlfn.NORM.INV(RAND(),Inputs!$D$39,Inputs!$C$39)))-'Year Schedule'!$K$29+'Year Schedule'!$L$29)</f>
        <v>#VALUE!</v>
      </c>
      <c r="AC560" s="0" t="e">
        <f aca="true">MAX(0,AB560*(1+(_xlfn.NORM.INV(RAND(),Inputs!$D$39,Inputs!$C$39)))-'Year Schedule'!$K$30+'Year Schedule'!$L$30)</f>
        <v>#VALUE!</v>
      </c>
      <c r="AD560" s="0" t="e">
        <f aca="true">MAX(0,AC560*(1+(_xlfn.NORM.INV(RAND(),Inputs!$D$39,Inputs!$C$39)))-'Year Schedule'!$K$31+'Year Schedule'!$L$31)</f>
        <v>#VALUE!</v>
      </c>
      <c r="AE560" s="0" t="e">
        <f aca="true">MAX(0,AD560*(1+(_xlfn.NORM.INV(RAND(),Inputs!$D$39,Inputs!$C$39)))-'Year Schedule'!$K$32+'Year Schedule'!$L$32)</f>
        <v>#VALUE!</v>
      </c>
      <c r="AF560" s="0" t="e">
        <f aca="true">MAX(0,AE560*(1+(_xlfn.NORM.INV(RAND(),Inputs!$D$39,Inputs!$C$39)))-'Year Schedule'!$K$33+'Year Schedule'!$L$33)</f>
        <v>#VALUE!</v>
      </c>
      <c r="AG560" s="0" t="e">
        <f aca="true">MAX(0,AF560*(1+(_xlfn.NORM.INV(RAND(),Inputs!$D$39,Inputs!$C$39)))-'Year Schedule'!$K$34+'Year Schedule'!$L$34)</f>
        <v>#VALUE!</v>
      </c>
      <c r="AH560" s="0" t="e">
        <f aca="true">MAX(0,AG560*(1+(_xlfn.NORM.INV(RAND(),Inputs!$D$39,Inputs!$C$39)))-'Year Schedule'!$K$35+'Year Schedule'!$L$35)</f>
        <v>#VALUE!</v>
      </c>
      <c r="AI560" s="0" t="e">
        <f aca="true">MAX(0,AH560*(1+(_xlfn.NORM.INV(RAND(),Inputs!$D$39,Inputs!$C$39)))-'Year Schedule'!$K$36+'Year Schedule'!$L$36)</f>
        <v>#VALUE!</v>
      </c>
      <c r="AJ560" s="0" t="e">
        <f aca="true">MAX(0,AI560*(1+(_xlfn.NORM.INV(RAND(),Inputs!$D$39,Inputs!$C$39)))-'Year Schedule'!$K$37+'Year Schedule'!$L$37)</f>
        <v>#VALUE!</v>
      </c>
      <c r="AK560" s="0" t="e">
        <f aca="true">MAX(0,AJ560*(1+(_xlfn.NORM.INV(RAND(),Inputs!$D$39,Inputs!$C$39)))-'Year Schedule'!$K$38+'Year Schedule'!$L$38)</f>
        <v>#VALUE!</v>
      </c>
      <c r="AL560" s="0" t="e">
        <f aca="true">MAX(0,AK560*(1+(_xlfn.NORM.INV(RAND(),Inputs!$D$39,Inputs!$C$39)))-'Year Schedule'!$K$39+'Year Schedule'!$L$39)</f>
        <v>#VALUE!</v>
      </c>
      <c r="AM560" s="0" t="e">
        <f aca="true">MAX(0,AL560*(1+(_xlfn.NORM.INV(RAND(),Inputs!$D$39,Inputs!$C$39)))-'Year Schedule'!$K$40+'Year Schedule'!$L$40)</f>
        <v>#VALUE!</v>
      </c>
      <c r="AN560" s="0" t="e">
        <f aca="true">MAX(0,AM560*(1+(_xlfn.NORM.INV(RAND(),Inputs!$D$39,Inputs!$C$39)))-'Year Schedule'!$K$41+'Year Schedule'!$L$41)</f>
        <v>#VALUE!</v>
      </c>
      <c r="AO560" s="0" t="e">
        <f aca="true">MAX(0,AN560*(1+(_xlfn.NORM.INV(RAND(),Inputs!$D$39,Inputs!$C$39)))-'Year Schedule'!$K$42+'Year Schedule'!$L$42)</f>
        <v>#VALUE!</v>
      </c>
      <c r="AP560" s="0" t="e">
        <f aca="true">MAX(0,AO560*(1+(_xlfn.NORM.INV(RAND(),Inputs!$D$39,Inputs!$C$39)))-'Year Schedule'!$K$43+'Year Schedule'!$L$43)</f>
        <v>#VALUE!</v>
      </c>
      <c r="AQ560" s="0" t="e">
        <f aca="true">MAX(0,AP560*(1+(_xlfn.NORM.INV(RAND(),Inputs!$D$39,Inputs!$C$39)))-'Year Schedule'!$K$44+'Year Schedule'!$L$44)</f>
        <v>#VALUE!</v>
      </c>
      <c r="AR560" s="0" t="e">
        <f aca="true">MAX(0,AQ560*(1+(_xlfn.NORM.INV(RAND(),Inputs!$D$39,Inputs!$C$39)))-'Year Schedule'!$K$45+'Year Schedule'!$L$45)</f>
        <v>#VALUE!</v>
      </c>
      <c r="AS560" s="0" t="e">
        <f aca="true">MAX(0,AR560*(1+(_xlfn.NORM.INV(RAND(),Inputs!$D$39,Inputs!$C$39)))-'Year Schedule'!$K$46+'Year Schedule'!$L$46)</f>
        <v>#VALUE!</v>
      </c>
      <c r="AT560" s="0" t="e">
        <f aca="true">MAX(0,AS560*(1+(_xlfn.NORM.INV(RAND(),Inputs!$D$39,Inputs!$C$39)))-'Year Schedule'!$K$47+'Year Schedule'!$L$47)</f>
        <v>#VALUE!</v>
      </c>
      <c r="AU560" s="0" t="e">
        <f aca="true">MAX(0,AT560*(1+(_xlfn.NORM.INV(RAND(),Inputs!$D$39,Inputs!$C$39)))-'Year Schedule'!$K$48+'Year Schedule'!$L$48)</f>
        <v>#VALUE!</v>
      </c>
      <c r="AV560" s="0" t="e">
        <f aca="true">MAX(0,AU560*(1+(_xlfn.NORM.INV(RAND(),Inputs!$D$39,Inputs!$C$39)))-'Year Schedule'!$K$49+'Year Schedule'!$L$49)</f>
        <v>#VALUE!</v>
      </c>
      <c r="AW560" s="0" t="e">
        <f aca="true">MAX(0,AV560*(1+(_xlfn.NORM.INV(RAND(),Inputs!$D$39,Inputs!$C$39)))-'Year Schedule'!$K$50+'Year Schedule'!$L$50)</f>
        <v>#VALUE!</v>
      </c>
      <c r="AX560" s="0" t="e">
        <f aca="true">MAX(0,AW560*(1+(_xlfn.NORM.INV(RAND(),Inputs!$D$39,Inputs!$C$39)))-'Year Schedule'!$K$51+'Year Schedule'!$L$51)</f>
        <v>#VALUE!</v>
      </c>
      <c r="AY560" s="0" t="e">
        <f aca="true">MAX(0,AX560*(1+(_xlfn.NORM.INV(RAND(),Inputs!$D$39,Inputs!$C$39)))-'Year Schedule'!$K$52+'Year Schedule'!$L$52)</f>
        <v>#VALUE!</v>
      </c>
      <c r="AZ560" s="0" t="e">
        <f aca="true">MAX(0,AY560*(1+(_xlfn.NORM.INV(RAND(),Inputs!$D$39,Inputs!$C$39)))-'Year Schedule'!$K$53+'Year Schedule'!$L$53)</f>
        <v>#VALUE!</v>
      </c>
      <c r="BA560" s="0" t="e">
        <f aca="false">INDEX(C560:AZ560,1,Inputs!$C$6)</f>
        <v>#VALUE!</v>
      </c>
      <c r="BB560" s="0" t="n">
        <f aca="false">IFERROR(EXP(SUMPRODUCT(LN((C560:INDEX(C560:AZ560,1,Inputs!$C$6)+$C$1004:INDEX($C$1004:$AZ$1004,1,Inputs!$C$6))/B560:INDEX(B560:AY560,1,Inputs!$C$6)))/Inputs!$C$6)-1,-1)</f>
        <v>-1</v>
      </c>
    </row>
    <row r="561" customFormat="false" ht="15" hidden="false" customHeight="true" outlineLevel="0" collapsed="false">
      <c r="A561" s="0" t="n">
        <v>559</v>
      </c>
      <c r="B561" s="177" t="n">
        <f aca="false">Inputs!$C$38</f>
        <v>0</v>
      </c>
      <c r="C561" s="0" t="e">
        <f aca="true">MAX(0,B561*(1+(_xlfn.NORM.INV(RAND(),Inputs!$D$39,Inputs!$C$39)))-'Year Schedule'!$K$4+'Year Schedule'!$L$4)</f>
        <v>#VALUE!</v>
      </c>
      <c r="D561" s="0" t="e">
        <f aca="true">MAX(0,C561*(1+(_xlfn.NORM.INV(RAND(),Inputs!$D$39,Inputs!$C$39)))-'Year Schedule'!$K$5+'Year Schedule'!$L$5)</f>
        <v>#VALUE!</v>
      </c>
      <c r="E561" s="0" t="e">
        <f aca="true">MAX(0,D561*(1+(_xlfn.NORM.INV(RAND(),Inputs!$D$39,Inputs!$C$39)))-'Year Schedule'!$K$6+'Year Schedule'!$L$6)</f>
        <v>#VALUE!</v>
      </c>
      <c r="F561" s="0" t="e">
        <f aca="true">MAX(0,E561*(1+(_xlfn.NORM.INV(RAND(),Inputs!$D$39,Inputs!$C$39)))-'Year Schedule'!$K$7+'Year Schedule'!$L$7)</f>
        <v>#VALUE!</v>
      </c>
      <c r="G561" s="0" t="e">
        <f aca="true">MAX(0,F561*(1+(_xlfn.NORM.INV(RAND(),Inputs!$D$39,Inputs!$C$39)))-'Year Schedule'!$K$8+'Year Schedule'!$L$8)</f>
        <v>#VALUE!</v>
      </c>
      <c r="H561" s="0" t="e">
        <f aca="true">MAX(0,G561*(1+(_xlfn.NORM.INV(RAND(),Inputs!$D$39,Inputs!$C$39)))-'Year Schedule'!$K$9+'Year Schedule'!$L$9)</f>
        <v>#VALUE!</v>
      </c>
      <c r="I561" s="0" t="e">
        <f aca="true">MAX(0,H561*(1+(_xlfn.NORM.INV(RAND(),Inputs!$D$39,Inputs!$C$39)))-'Year Schedule'!$K$10+'Year Schedule'!$L$10)</f>
        <v>#VALUE!</v>
      </c>
      <c r="J561" s="0" t="e">
        <f aca="true">MAX(0,I561*(1+(_xlfn.NORM.INV(RAND(),Inputs!$D$39,Inputs!$C$39)))-'Year Schedule'!$K$11+'Year Schedule'!$L$11)</f>
        <v>#VALUE!</v>
      </c>
      <c r="K561" s="0" t="e">
        <f aca="true">MAX(0,J561*(1+(_xlfn.NORM.INV(RAND(),Inputs!$D$39,Inputs!$C$39)))-'Year Schedule'!$K$12+'Year Schedule'!$L$12)</f>
        <v>#VALUE!</v>
      </c>
      <c r="L561" s="0" t="e">
        <f aca="true">MAX(0,K561*(1+(_xlfn.NORM.INV(RAND(),Inputs!$D$39,Inputs!$C$39)))-'Year Schedule'!$K$13+'Year Schedule'!$L$13)</f>
        <v>#VALUE!</v>
      </c>
      <c r="M561" s="0" t="e">
        <f aca="true">MAX(0,L561*(1+(_xlfn.NORM.INV(RAND(),Inputs!$D$39,Inputs!$C$39)))-'Year Schedule'!$K$14+'Year Schedule'!$L$14)</f>
        <v>#VALUE!</v>
      </c>
      <c r="N561" s="0" t="e">
        <f aca="true">MAX(0,M561*(1+(_xlfn.NORM.INV(RAND(),Inputs!$D$39,Inputs!$C$39)))-'Year Schedule'!$K$15+'Year Schedule'!$L$15)</f>
        <v>#VALUE!</v>
      </c>
      <c r="O561" s="0" t="e">
        <f aca="true">MAX(0,N561*(1+(_xlfn.NORM.INV(RAND(),Inputs!$D$39,Inputs!$C$39)))-'Year Schedule'!$K$16+'Year Schedule'!$L$16)</f>
        <v>#VALUE!</v>
      </c>
      <c r="P561" s="0" t="e">
        <f aca="true">MAX(0,O561*(1+(_xlfn.NORM.INV(RAND(),Inputs!$D$39,Inputs!$C$39)))-'Year Schedule'!$K$17+'Year Schedule'!$L$17)</f>
        <v>#VALUE!</v>
      </c>
      <c r="Q561" s="0" t="e">
        <f aca="true">MAX(0,P561*(1+(_xlfn.NORM.INV(RAND(),Inputs!$D$39,Inputs!$C$39)))-'Year Schedule'!$K$18+'Year Schedule'!$L$18)</f>
        <v>#VALUE!</v>
      </c>
      <c r="R561" s="0" t="e">
        <f aca="true">MAX(0,Q561*(1+(_xlfn.NORM.INV(RAND(),Inputs!$D$39,Inputs!$C$39)))-'Year Schedule'!$K$19+'Year Schedule'!$L$19)</f>
        <v>#VALUE!</v>
      </c>
      <c r="S561" s="0" t="e">
        <f aca="true">MAX(0,R561*(1+(_xlfn.NORM.INV(RAND(),Inputs!$D$39,Inputs!$C$39)))-'Year Schedule'!$K$20+'Year Schedule'!$L$20)</f>
        <v>#VALUE!</v>
      </c>
      <c r="T561" s="0" t="e">
        <f aca="true">MAX(0,S561*(1+(_xlfn.NORM.INV(RAND(),Inputs!$D$39,Inputs!$C$39)))-'Year Schedule'!$K$21+'Year Schedule'!$L$21)</f>
        <v>#VALUE!</v>
      </c>
      <c r="U561" s="0" t="e">
        <f aca="true">MAX(0,T561*(1+(_xlfn.NORM.INV(RAND(),Inputs!$D$39,Inputs!$C$39)))-'Year Schedule'!$K$22+'Year Schedule'!$L$22)</f>
        <v>#VALUE!</v>
      </c>
      <c r="V561" s="0" t="e">
        <f aca="true">MAX(0,U561*(1+(_xlfn.NORM.INV(RAND(),Inputs!$D$39,Inputs!$C$39)))-'Year Schedule'!$K$23+'Year Schedule'!$L$23)</f>
        <v>#VALUE!</v>
      </c>
      <c r="W561" s="0" t="e">
        <f aca="true">MAX(0,V561*(1+(_xlfn.NORM.INV(RAND(),Inputs!$D$39,Inputs!$C$39)))-'Year Schedule'!$K$24+'Year Schedule'!$L$24)</f>
        <v>#VALUE!</v>
      </c>
      <c r="X561" s="0" t="e">
        <f aca="true">MAX(0,W561*(1+(_xlfn.NORM.INV(RAND(),Inputs!$D$39,Inputs!$C$39)))-'Year Schedule'!$K$25+'Year Schedule'!$L$25)</f>
        <v>#VALUE!</v>
      </c>
      <c r="Y561" s="0" t="e">
        <f aca="true">MAX(0,X561*(1+(_xlfn.NORM.INV(RAND(),Inputs!$D$39,Inputs!$C$39)))-'Year Schedule'!$K$26+'Year Schedule'!$L$26)</f>
        <v>#VALUE!</v>
      </c>
      <c r="Z561" s="0" t="e">
        <f aca="true">MAX(0,Y561*(1+(_xlfn.NORM.INV(RAND(),Inputs!$D$39,Inputs!$C$39)))-'Year Schedule'!$K$27+'Year Schedule'!$L$27)</f>
        <v>#VALUE!</v>
      </c>
      <c r="AA561" s="0" t="e">
        <f aca="true">MAX(0,Z561*(1+(_xlfn.NORM.INV(RAND(),Inputs!$D$39,Inputs!$C$39)))-'Year Schedule'!$K$28+'Year Schedule'!$L$28)</f>
        <v>#VALUE!</v>
      </c>
      <c r="AB561" s="0" t="e">
        <f aca="true">MAX(0,AA561*(1+(_xlfn.NORM.INV(RAND(),Inputs!$D$39,Inputs!$C$39)))-'Year Schedule'!$K$29+'Year Schedule'!$L$29)</f>
        <v>#VALUE!</v>
      </c>
      <c r="AC561" s="0" t="e">
        <f aca="true">MAX(0,AB561*(1+(_xlfn.NORM.INV(RAND(),Inputs!$D$39,Inputs!$C$39)))-'Year Schedule'!$K$30+'Year Schedule'!$L$30)</f>
        <v>#VALUE!</v>
      </c>
      <c r="AD561" s="0" t="e">
        <f aca="true">MAX(0,AC561*(1+(_xlfn.NORM.INV(RAND(),Inputs!$D$39,Inputs!$C$39)))-'Year Schedule'!$K$31+'Year Schedule'!$L$31)</f>
        <v>#VALUE!</v>
      </c>
      <c r="AE561" s="0" t="e">
        <f aca="true">MAX(0,AD561*(1+(_xlfn.NORM.INV(RAND(),Inputs!$D$39,Inputs!$C$39)))-'Year Schedule'!$K$32+'Year Schedule'!$L$32)</f>
        <v>#VALUE!</v>
      </c>
      <c r="AF561" s="0" t="e">
        <f aca="true">MAX(0,AE561*(1+(_xlfn.NORM.INV(RAND(),Inputs!$D$39,Inputs!$C$39)))-'Year Schedule'!$K$33+'Year Schedule'!$L$33)</f>
        <v>#VALUE!</v>
      </c>
      <c r="AG561" s="0" t="e">
        <f aca="true">MAX(0,AF561*(1+(_xlfn.NORM.INV(RAND(),Inputs!$D$39,Inputs!$C$39)))-'Year Schedule'!$K$34+'Year Schedule'!$L$34)</f>
        <v>#VALUE!</v>
      </c>
      <c r="AH561" s="0" t="e">
        <f aca="true">MAX(0,AG561*(1+(_xlfn.NORM.INV(RAND(),Inputs!$D$39,Inputs!$C$39)))-'Year Schedule'!$K$35+'Year Schedule'!$L$35)</f>
        <v>#VALUE!</v>
      </c>
      <c r="AI561" s="0" t="e">
        <f aca="true">MAX(0,AH561*(1+(_xlfn.NORM.INV(RAND(),Inputs!$D$39,Inputs!$C$39)))-'Year Schedule'!$K$36+'Year Schedule'!$L$36)</f>
        <v>#VALUE!</v>
      </c>
      <c r="AJ561" s="0" t="e">
        <f aca="true">MAX(0,AI561*(1+(_xlfn.NORM.INV(RAND(),Inputs!$D$39,Inputs!$C$39)))-'Year Schedule'!$K$37+'Year Schedule'!$L$37)</f>
        <v>#VALUE!</v>
      </c>
      <c r="AK561" s="0" t="e">
        <f aca="true">MAX(0,AJ561*(1+(_xlfn.NORM.INV(RAND(),Inputs!$D$39,Inputs!$C$39)))-'Year Schedule'!$K$38+'Year Schedule'!$L$38)</f>
        <v>#VALUE!</v>
      </c>
      <c r="AL561" s="0" t="e">
        <f aca="true">MAX(0,AK561*(1+(_xlfn.NORM.INV(RAND(),Inputs!$D$39,Inputs!$C$39)))-'Year Schedule'!$K$39+'Year Schedule'!$L$39)</f>
        <v>#VALUE!</v>
      </c>
      <c r="AM561" s="0" t="e">
        <f aca="true">MAX(0,AL561*(1+(_xlfn.NORM.INV(RAND(),Inputs!$D$39,Inputs!$C$39)))-'Year Schedule'!$K$40+'Year Schedule'!$L$40)</f>
        <v>#VALUE!</v>
      </c>
      <c r="AN561" s="0" t="e">
        <f aca="true">MAX(0,AM561*(1+(_xlfn.NORM.INV(RAND(),Inputs!$D$39,Inputs!$C$39)))-'Year Schedule'!$K$41+'Year Schedule'!$L$41)</f>
        <v>#VALUE!</v>
      </c>
      <c r="AO561" s="0" t="e">
        <f aca="true">MAX(0,AN561*(1+(_xlfn.NORM.INV(RAND(),Inputs!$D$39,Inputs!$C$39)))-'Year Schedule'!$K$42+'Year Schedule'!$L$42)</f>
        <v>#VALUE!</v>
      </c>
      <c r="AP561" s="0" t="e">
        <f aca="true">MAX(0,AO561*(1+(_xlfn.NORM.INV(RAND(),Inputs!$D$39,Inputs!$C$39)))-'Year Schedule'!$K$43+'Year Schedule'!$L$43)</f>
        <v>#VALUE!</v>
      </c>
      <c r="AQ561" s="0" t="e">
        <f aca="true">MAX(0,AP561*(1+(_xlfn.NORM.INV(RAND(),Inputs!$D$39,Inputs!$C$39)))-'Year Schedule'!$K$44+'Year Schedule'!$L$44)</f>
        <v>#VALUE!</v>
      </c>
      <c r="AR561" s="0" t="e">
        <f aca="true">MAX(0,AQ561*(1+(_xlfn.NORM.INV(RAND(),Inputs!$D$39,Inputs!$C$39)))-'Year Schedule'!$K$45+'Year Schedule'!$L$45)</f>
        <v>#VALUE!</v>
      </c>
      <c r="AS561" s="0" t="e">
        <f aca="true">MAX(0,AR561*(1+(_xlfn.NORM.INV(RAND(),Inputs!$D$39,Inputs!$C$39)))-'Year Schedule'!$K$46+'Year Schedule'!$L$46)</f>
        <v>#VALUE!</v>
      </c>
      <c r="AT561" s="0" t="e">
        <f aca="true">MAX(0,AS561*(1+(_xlfn.NORM.INV(RAND(),Inputs!$D$39,Inputs!$C$39)))-'Year Schedule'!$K$47+'Year Schedule'!$L$47)</f>
        <v>#VALUE!</v>
      </c>
      <c r="AU561" s="0" t="e">
        <f aca="true">MAX(0,AT561*(1+(_xlfn.NORM.INV(RAND(),Inputs!$D$39,Inputs!$C$39)))-'Year Schedule'!$K$48+'Year Schedule'!$L$48)</f>
        <v>#VALUE!</v>
      </c>
      <c r="AV561" s="0" t="e">
        <f aca="true">MAX(0,AU561*(1+(_xlfn.NORM.INV(RAND(),Inputs!$D$39,Inputs!$C$39)))-'Year Schedule'!$K$49+'Year Schedule'!$L$49)</f>
        <v>#VALUE!</v>
      </c>
      <c r="AW561" s="0" t="e">
        <f aca="true">MAX(0,AV561*(1+(_xlfn.NORM.INV(RAND(),Inputs!$D$39,Inputs!$C$39)))-'Year Schedule'!$K$50+'Year Schedule'!$L$50)</f>
        <v>#VALUE!</v>
      </c>
      <c r="AX561" s="0" t="e">
        <f aca="true">MAX(0,AW561*(1+(_xlfn.NORM.INV(RAND(),Inputs!$D$39,Inputs!$C$39)))-'Year Schedule'!$K$51+'Year Schedule'!$L$51)</f>
        <v>#VALUE!</v>
      </c>
      <c r="AY561" s="0" t="e">
        <f aca="true">MAX(0,AX561*(1+(_xlfn.NORM.INV(RAND(),Inputs!$D$39,Inputs!$C$39)))-'Year Schedule'!$K$52+'Year Schedule'!$L$52)</f>
        <v>#VALUE!</v>
      </c>
      <c r="AZ561" s="0" t="e">
        <f aca="true">MAX(0,AY561*(1+(_xlfn.NORM.INV(RAND(),Inputs!$D$39,Inputs!$C$39)))-'Year Schedule'!$K$53+'Year Schedule'!$L$53)</f>
        <v>#VALUE!</v>
      </c>
      <c r="BA561" s="0" t="e">
        <f aca="false">INDEX(C561:AZ561,1,Inputs!$C$6)</f>
        <v>#VALUE!</v>
      </c>
      <c r="BB561" s="0" t="n">
        <f aca="false">IFERROR(EXP(SUMPRODUCT(LN((C561:INDEX(C561:AZ561,1,Inputs!$C$6)+$C$1004:INDEX($C$1004:$AZ$1004,1,Inputs!$C$6))/B561:INDEX(B561:AY561,1,Inputs!$C$6)))/Inputs!$C$6)-1,-1)</f>
        <v>-1</v>
      </c>
    </row>
    <row r="562" customFormat="false" ht="15" hidden="false" customHeight="true" outlineLevel="0" collapsed="false">
      <c r="A562" s="0" t="n">
        <v>560</v>
      </c>
      <c r="B562" s="177" t="n">
        <f aca="false">Inputs!$C$38</f>
        <v>0</v>
      </c>
      <c r="C562" s="0" t="e">
        <f aca="true">MAX(0,B562*(1+(_xlfn.NORM.INV(RAND(),Inputs!$D$39,Inputs!$C$39)))-'Year Schedule'!$K$4+'Year Schedule'!$L$4)</f>
        <v>#VALUE!</v>
      </c>
      <c r="D562" s="0" t="e">
        <f aca="true">MAX(0,C562*(1+(_xlfn.NORM.INV(RAND(),Inputs!$D$39,Inputs!$C$39)))-'Year Schedule'!$K$5+'Year Schedule'!$L$5)</f>
        <v>#VALUE!</v>
      </c>
      <c r="E562" s="0" t="e">
        <f aca="true">MAX(0,D562*(1+(_xlfn.NORM.INV(RAND(),Inputs!$D$39,Inputs!$C$39)))-'Year Schedule'!$K$6+'Year Schedule'!$L$6)</f>
        <v>#VALUE!</v>
      </c>
      <c r="F562" s="0" t="e">
        <f aca="true">MAX(0,E562*(1+(_xlfn.NORM.INV(RAND(),Inputs!$D$39,Inputs!$C$39)))-'Year Schedule'!$K$7+'Year Schedule'!$L$7)</f>
        <v>#VALUE!</v>
      </c>
      <c r="G562" s="0" t="e">
        <f aca="true">MAX(0,F562*(1+(_xlfn.NORM.INV(RAND(),Inputs!$D$39,Inputs!$C$39)))-'Year Schedule'!$K$8+'Year Schedule'!$L$8)</f>
        <v>#VALUE!</v>
      </c>
      <c r="H562" s="0" t="e">
        <f aca="true">MAX(0,G562*(1+(_xlfn.NORM.INV(RAND(),Inputs!$D$39,Inputs!$C$39)))-'Year Schedule'!$K$9+'Year Schedule'!$L$9)</f>
        <v>#VALUE!</v>
      </c>
      <c r="I562" s="0" t="e">
        <f aca="true">MAX(0,H562*(1+(_xlfn.NORM.INV(RAND(),Inputs!$D$39,Inputs!$C$39)))-'Year Schedule'!$K$10+'Year Schedule'!$L$10)</f>
        <v>#VALUE!</v>
      </c>
      <c r="J562" s="0" t="e">
        <f aca="true">MAX(0,I562*(1+(_xlfn.NORM.INV(RAND(),Inputs!$D$39,Inputs!$C$39)))-'Year Schedule'!$K$11+'Year Schedule'!$L$11)</f>
        <v>#VALUE!</v>
      </c>
      <c r="K562" s="0" t="e">
        <f aca="true">MAX(0,J562*(1+(_xlfn.NORM.INV(RAND(),Inputs!$D$39,Inputs!$C$39)))-'Year Schedule'!$K$12+'Year Schedule'!$L$12)</f>
        <v>#VALUE!</v>
      </c>
      <c r="L562" s="0" t="e">
        <f aca="true">MAX(0,K562*(1+(_xlfn.NORM.INV(RAND(),Inputs!$D$39,Inputs!$C$39)))-'Year Schedule'!$K$13+'Year Schedule'!$L$13)</f>
        <v>#VALUE!</v>
      </c>
      <c r="M562" s="0" t="e">
        <f aca="true">MAX(0,L562*(1+(_xlfn.NORM.INV(RAND(),Inputs!$D$39,Inputs!$C$39)))-'Year Schedule'!$K$14+'Year Schedule'!$L$14)</f>
        <v>#VALUE!</v>
      </c>
      <c r="N562" s="0" t="e">
        <f aca="true">MAX(0,M562*(1+(_xlfn.NORM.INV(RAND(),Inputs!$D$39,Inputs!$C$39)))-'Year Schedule'!$K$15+'Year Schedule'!$L$15)</f>
        <v>#VALUE!</v>
      </c>
      <c r="O562" s="0" t="e">
        <f aca="true">MAX(0,N562*(1+(_xlfn.NORM.INV(RAND(),Inputs!$D$39,Inputs!$C$39)))-'Year Schedule'!$K$16+'Year Schedule'!$L$16)</f>
        <v>#VALUE!</v>
      </c>
      <c r="P562" s="0" t="e">
        <f aca="true">MAX(0,O562*(1+(_xlfn.NORM.INV(RAND(),Inputs!$D$39,Inputs!$C$39)))-'Year Schedule'!$K$17+'Year Schedule'!$L$17)</f>
        <v>#VALUE!</v>
      </c>
      <c r="Q562" s="0" t="e">
        <f aca="true">MAX(0,P562*(1+(_xlfn.NORM.INV(RAND(),Inputs!$D$39,Inputs!$C$39)))-'Year Schedule'!$K$18+'Year Schedule'!$L$18)</f>
        <v>#VALUE!</v>
      </c>
      <c r="R562" s="0" t="e">
        <f aca="true">MAX(0,Q562*(1+(_xlfn.NORM.INV(RAND(),Inputs!$D$39,Inputs!$C$39)))-'Year Schedule'!$K$19+'Year Schedule'!$L$19)</f>
        <v>#VALUE!</v>
      </c>
      <c r="S562" s="0" t="e">
        <f aca="true">MAX(0,R562*(1+(_xlfn.NORM.INV(RAND(),Inputs!$D$39,Inputs!$C$39)))-'Year Schedule'!$K$20+'Year Schedule'!$L$20)</f>
        <v>#VALUE!</v>
      </c>
      <c r="T562" s="0" t="e">
        <f aca="true">MAX(0,S562*(1+(_xlfn.NORM.INV(RAND(),Inputs!$D$39,Inputs!$C$39)))-'Year Schedule'!$K$21+'Year Schedule'!$L$21)</f>
        <v>#VALUE!</v>
      </c>
      <c r="U562" s="0" t="e">
        <f aca="true">MAX(0,T562*(1+(_xlfn.NORM.INV(RAND(),Inputs!$D$39,Inputs!$C$39)))-'Year Schedule'!$K$22+'Year Schedule'!$L$22)</f>
        <v>#VALUE!</v>
      </c>
      <c r="V562" s="0" t="e">
        <f aca="true">MAX(0,U562*(1+(_xlfn.NORM.INV(RAND(),Inputs!$D$39,Inputs!$C$39)))-'Year Schedule'!$K$23+'Year Schedule'!$L$23)</f>
        <v>#VALUE!</v>
      </c>
      <c r="W562" s="0" t="e">
        <f aca="true">MAX(0,V562*(1+(_xlfn.NORM.INV(RAND(),Inputs!$D$39,Inputs!$C$39)))-'Year Schedule'!$K$24+'Year Schedule'!$L$24)</f>
        <v>#VALUE!</v>
      </c>
      <c r="X562" s="0" t="e">
        <f aca="true">MAX(0,W562*(1+(_xlfn.NORM.INV(RAND(),Inputs!$D$39,Inputs!$C$39)))-'Year Schedule'!$K$25+'Year Schedule'!$L$25)</f>
        <v>#VALUE!</v>
      </c>
      <c r="Y562" s="0" t="e">
        <f aca="true">MAX(0,X562*(1+(_xlfn.NORM.INV(RAND(),Inputs!$D$39,Inputs!$C$39)))-'Year Schedule'!$K$26+'Year Schedule'!$L$26)</f>
        <v>#VALUE!</v>
      </c>
      <c r="Z562" s="0" t="e">
        <f aca="true">MAX(0,Y562*(1+(_xlfn.NORM.INV(RAND(),Inputs!$D$39,Inputs!$C$39)))-'Year Schedule'!$K$27+'Year Schedule'!$L$27)</f>
        <v>#VALUE!</v>
      </c>
      <c r="AA562" s="0" t="e">
        <f aca="true">MAX(0,Z562*(1+(_xlfn.NORM.INV(RAND(),Inputs!$D$39,Inputs!$C$39)))-'Year Schedule'!$K$28+'Year Schedule'!$L$28)</f>
        <v>#VALUE!</v>
      </c>
      <c r="AB562" s="0" t="e">
        <f aca="true">MAX(0,AA562*(1+(_xlfn.NORM.INV(RAND(),Inputs!$D$39,Inputs!$C$39)))-'Year Schedule'!$K$29+'Year Schedule'!$L$29)</f>
        <v>#VALUE!</v>
      </c>
      <c r="AC562" s="0" t="e">
        <f aca="true">MAX(0,AB562*(1+(_xlfn.NORM.INV(RAND(),Inputs!$D$39,Inputs!$C$39)))-'Year Schedule'!$K$30+'Year Schedule'!$L$30)</f>
        <v>#VALUE!</v>
      </c>
      <c r="AD562" s="0" t="e">
        <f aca="true">MAX(0,AC562*(1+(_xlfn.NORM.INV(RAND(),Inputs!$D$39,Inputs!$C$39)))-'Year Schedule'!$K$31+'Year Schedule'!$L$31)</f>
        <v>#VALUE!</v>
      </c>
      <c r="AE562" s="0" t="e">
        <f aca="true">MAX(0,AD562*(1+(_xlfn.NORM.INV(RAND(),Inputs!$D$39,Inputs!$C$39)))-'Year Schedule'!$K$32+'Year Schedule'!$L$32)</f>
        <v>#VALUE!</v>
      </c>
      <c r="AF562" s="0" t="e">
        <f aca="true">MAX(0,AE562*(1+(_xlfn.NORM.INV(RAND(),Inputs!$D$39,Inputs!$C$39)))-'Year Schedule'!$K$33+'Year Schedule'!$L$33)</f>
        <v>#VALUE!</v>
      </c>
      <c r="AG562" s="0" t="e">
        <f aca="true">MAX(0,AF562*(1+(_xlfn.NORM.INV(RAND(),Inputs!$D$39,Inputs!$C$39)))-'Year Schedule'!$K$34+'Year Schedule'!$L$34)</f>
        <v>#VALUE!</v>
      </c>
      <c r="AH562" s="0" t="e">
        <f aca="true">MAX(0,AG562*(1+(_xlfn.NORM.INV(RAND(),Inputs!$D$39,Inputs!$C$39)))-'Year Schedule'!$K$35+'Year Schedule'!$L$35)</f>
        <v>#VALUE!</v>
      </c>
      <c r="AI562" s="0" t="e">
        <f aca="true">MAX(0,AH562*(1+(_xlfn.NORM.INV(RAND(),Inputs!$D$39,Inputs!$C$39)))-'Year Schedule'!$K$36+'Year Schedule'!$L$36)</f>
        <v>#VALUE!</v>
      </c>
      <c r="AJ562" s="0" t="e">
        <f aca="true">MAX(0,AI562*(1+(_xlfn.NORM.INV(RAND(),Inputs!$D$39,Inputs!$C$39)))-'Year Schedule'!$K$37+'Year Schedule'!$L$37)</f>
        <v>#VALUE!</v>
      </c>
      <c r="AK562" s="0" t="e">
        <f aca="true">MAX(0,AJ562*(1+(_xlfn.NORM.INV(RAND(),Inputs!$D$39,Inputs!$C$39)))-'Year Schedule'!$K$38+'Year Schedule'!$L$38)</f>
        <v>#VALUE!</v>
      </c>
      <c r="AL562" s="0" t="e">
        <f aca="true">MAX(0,AK562*(1+(_xlfn.NORM.INV(RAND(),Inputs!$D$39,Inputs!$C$39)))-'Year Schedule'!$K$39+'Year Schedule'!$L$39)</f>
        <v>#VALUE!</v>
      </c>
      <c r="AM562" s="0" t="e">
        <f aca="true">MAX(0,AL562*(1+(_xlfn.NORM.INV(RAND(),Inputs!$D$39,Inputs!$C$39)))-'Year Schedule'!$K$40+'Year Schedule'!$L$40)</f>
        <v>#VALUE!</v>
      </c>
      <c r="AN562" s="0" t="e">
        <f aca="true">MAX(0,AM562*(1+(_xlfn.NORM.INV(RAND(),Inputs!$D$39,Inputs!$C$39)))-'Year Schedule'!$K$41+'Year Schedule'!$L$41)</f>
        <v>#VALUE!</v>
      </c>
      <c r="AO562" s="0" t="e">
        <f aca="true">MAX(0,AN562*(1+(_xlfn.NORM.INV(RAND(),Inputs!$D$39,Inputs!$C$39)))-'Year Schedule'!$K$42+'Year Schedule'!$L$42)</f>
        <v>#VALUE!</v>
      </c>
      <c r="AP562" s="0" t="e">
        <f aca="true">MAX(0,AO562*(1+(_xlfn.NORM.INV(RAND(),Inputs!$D$39,Inputs!$C$39)))-'Year Schedule'!$K$43+'Year Schedule'!$L$43)</f>
        <v>#VALUE!</v>
      </c>
      <c r="AQ562" s="0" t="e">
        <f aca="true">MAX(0,AP562*(1+(_xlfn.NORM.INV(RAND(),Inputs!$D$39,Inputs!$C$39)))-'Year Schedule'!$K$44+'Year Schedule'!$L$44)</f>
        <v>#VALUE!</v>
      </c>
      <c r="AR562" s="0" t="e">
        <f aca="true">MAX(0,AQ562*(1+(_xlfn.NORM.INV(RAND(),Inputs!$D$39,Inputs!$C$39)))-'Year Schedule'!$K$45+'Year Schedule'!$L$45)</f>
        <v>#VALUE!</v>
      </c>
      <c r="AS562" s="0" t="e">
        <f aca="true">MAX(0,AR562*(1+(_xlfn.NORM.INV(RAND(),Inputs!$D$39,Inputs!$C$39)))-'Year Schedule'!$K$46+'Year Schedule'!$L$46)</f>
        <v>#VALUE!</v>
      </c>
      <c r="AT562" s="0" t="e">
        <f aca="true">MAX(0,AS562*(1+(_xlfn.NORM.INV(RAND(),Inputs!$D$39,Inputs!$C$39)))-'Year Schedule'!$K$47+'Year Schedule'!$L$47)</f>
        <v>#VALUE!</v>
      </c>
      <c r="AU562" s="0" t="e">
        <f aca="true">MAX(0,AT562*(1+(_xlfn.NORM.INV(RAND(),Inputs!$D$39,Inputs!$C$39)))-'Year Schedule'!$K$48+'Year Schedule'!$L$48)</f>
        <v>#VALUE!</v>
      </c>
      <c r="AV562" s="0" t="e">
        <f aca="true">MAX(0,AU562*(1+(_xlfn.NORM.INV(RAND(),Inputs!$D$39,Inputs!$C$39)))-'Year Schedule'!$K$49+'Year Schedule'!$L$49)</f>
        <v>#VALUE!</v>
      </c>
      <c r="AW562" s="0" t="e">
        <f aca="true">MAX(0,AV562*(1+(_xlfn.NORM.INV(RAND(),Inputs!$D$39,Inputs!$C$39)))-'Year Schedule'!$K$50+'Year Schedule'!$L$50)</f>
        <v>#VALUE!</v>
      </c>
      <c r="AX562" s="0" t="e">
        <f aca="true">MAX(0,AW562*(1+(_xlfn.NORM.INV(RAND(),Inputs!$D$39,Inputs!$C$39)))-'Year Schedule'!$K$51+'Year Schedule'!$L$51)</f>
        <v>#VALUE!</v>
      </c>
      <c r="AY562" s="0" t="e">
        <f aca="true">MAX(0,AX562*(1+(_xlfn.NORM.INV(RAND(),Inputs!$D$39,Inputs!$C$39)))-'Year Schedule'!$K$52+'Year Schedule'!$L$52)</f>
        <v>#VALUE!</v>
      </c>
      <c r="AZ562" s="0" t="e">
        <f aca="true">MAX(0,AY562*(1+(_xlfn.NORM.INV(RAND(),Inputs!$D$39,Inputs!$C$39)))-'Year Schedule'!$K$53+'Year Schedule'!$L$53)</f>
        <v>#VALUE!</v>
      </c>
      <c r="BA562" s="0" t="e">
        <f aca="false">INDEX(C562:AZ562,1,Inputs!$C$6)</f>
        <v>#VALUE!</v>
      </c>
      <c r="BB562" s="0" t="n">
        <f aca="false">IFERROR(EXP(SUMPRODUCT(LN((C562:INDEX(C562:AZ562,1,Inputs!$C$6)+$C$1004:INDEX($C$1004:$AZ$1004,1,Inputs!$C$6))/B562:INDEX(B562:AY562,1,Inputs!$C$6)))/Inputs!$C$6)-1,-1)</f>
        <v>-1</v>
      </c>
    </row>
    <row r="563" customFormat="false" ht="15" hidden="false" customHeight="true" outlineLevel="0" collapsed="false">
      <c r="A563" s="0" t="n">
        <v>561</v>
      </c>
      <c r="B563" s="177" t="n">
        <f aca="false">Inputs!$C$38</f>
        <v>0</v>
      </c>
      <c r="C563" s="0" t="e">
        <f aca="true">MAX(0,B563*(1+(_xlfn.NORM.INV(RAND(),Inputs!$D$39,Inputs!$C$39)))-'Year Schedule'!$K$4+'Year Schedule'!$L$4)</f>
        <v>#VALUE!</v>
      </c>
      <c r="D563" s="0" t="e">
        <f aca="true">MAX(0,C563*(1+(_xlfn.NORM.INV(RAND(),Inputs!$D$39,Inputs!$C$39)))-'Year Schedule'!$K$5+'Year Schedule'!$L$5)</f>
        <v>#VALUE!</v>
      </c>
      <c r="E563" s="0" t="e">
        <f aca="true">MAX(0,D563*(1+(_xlfn.NORM.INV(RAND(),Inputs!$D$39,Inputs!$C$39)))-'Year Schedule'!$K$6+'Year Schedule'!$L$6)</f>
        <v>#VALUE!</v>
      </c>
      <c r="F563" s="0" t="e">
        <f aca="true">MAX(0,E563*(1+(_xlfn.NORM.INV(RAND(),Inputs!$D$39,Inputs!$C$39)))-'Year Schedule'!$K$7+'Year Schedule'!$L$7)</f>
        <v>#VALUE!</v>
      </c>
      <c r="G563" s="0" t="e">
        <f aca="true">MAX(0,F563*(1+(_xlfn.NORM.INV(RAND(),Inputs!$D$39,Inputs!$C$39)))-'Year Schedule'!$K$8+'Year Schedule'!$L$8)</f>
        <v>#VALUE!</v>
      </c>
      <c r="H563" s="0" t="e">
        <f aca="true">MAX(0,G563*(1+(_xlfn.NORM.INV(RAND(),Inputs!$D$39,Inputs!$C$39)))-'Year Schedule'!$K$9+'Year Schedule'!$L$9)</f>
        <v>#VALUE!</v>
      </c>
      <c r="I563" s="0" t="e">
        <f aca="true">MAX(0,H563*(1+(_xlfn.NORM.INV(RAND(),Inputs!$D$39,Inputs!$C$39)))-'Year Schedule'!$K$10+'Year Schedule'!$L$10)</f>
        <v>#VALUE!</v>
      </c>
      <c r="J563" s="0" t="e">
        <f aca="true">MAX(0,I563*(1+(_xlfn.NORM.INV(RAND(),Inputs!$D$39,Inputs!$C$39)))-'Year Schedule'!$K$11+'Year Schedule'!$L$11)</f>
        <v>#VALUE!</v>
      </c>
      <c r="K563" s="0" t="e">
        <f aca="true">MAX(0,J563*(1+(_xlfn.NORM.INV(RAND(),Inputs!$D$39,Inputs!$C$39)))-'Year Schedule'!$K$12+'Year Schedule'!$L$12)</f>
        <v>#VALUE!</v>
      </c>
      <c r="L563" s="0" t="e">
        <f aca="true">MAX(0,K563*(1+(_xlfn.NORM.INV(RAND(),Inputs!$D$39,Inputs!$C$39)))-'Year Schedule'!$K$13+'Year Schedule'!$L$13)</f>
        <v>#VALUE!</v>
      </c>
      <c r="M563" s="0" t="e">
        <f aca="true">MAX(0,L563*(1+(_xlfn.NORM.INV(RAND(),Inputs!$D$39,Inputs!$C$39)))-'Year Schedule'!$K$14+'Year Schedule'!$L$14)</f>
        <v>#VALUE!</v>
      </c>
      <c r="N563" s="0" t="e">
        <f aca="true">MAX(0,M563*(1+(_xlfn.NORM.INV(RAND(),Inputs!$D$39,Inputs!$C$39)))-'Year Schedule'!$K$15+'Year Schedule'!$L$15)</f>
        <v>#VALUE!</v>
      </c>
      <c r="O563" s="0" t="e">
        <f aca="true">MAX(0,N563*(1+(_xlfn.NORM.INV(RAND(),Inputs!$D$39,Inputs!$C$39)))-'Year Schedule'!$K$16+'Year Schedule'!$L$16)</f>
        <v>#VALUE!</v>
      </c>
      <c r="P563" s="0" t="e">
        <f aca="true">MAX(0,O563*(1+(_xlfn.NORM.INV(RAND(),Inputs!$D$39,Inputs!$C$39)))-'Year Schedule'!$K$17+'Year Schedule'!$L$17)</f>
        <v>#VALUE!</v>
      </c>
      <c r="Q563" s="0" t="e">
        <f aca="true">MAX(0,P563*(1+(_xlfn.NORM.INV(RAND(),Inputs!$D$39,Inputs!$C$39)))-'Year Schedule'!$K$18+'Year Schedule'!$L$18)</f>
        <v>#VALUE!</v>
      </c>
      <c r="R563" s="0" t="e">
        <f aca="true">MAX(0,Q563*(1+(_xlfn.NORM.INV(RAND(),Inputs!$D$39,Inputs!$C$39)))-'Year Schedule'!$K$19+'Year Schedule'!$L$19)</f>
        <v>#VALUE!</v>
      </c>
      <c r="S563" s="0" t="e">
        <f aca="true">MAX(0,R563*(1+(_xlfn.NORM.INV(RAND(),Inputs!$D$39,Inputs!$C$39)))-'Year Schedule'!$K$20+'Year Schedule'!$L$20)</f>
        <v>#VALUE!</v>
      </c>
      <c r="T563" s="0" t="e">
        <f aca="true">MAX(0,S563*(1+(_xlfn.NORM.INV(RAND(),Inputs!$D$39,Inputs!$C$39)))-'Year Schedule'!$K$21+'Year Schedule'!$L$21)</f>
        <v>#VALUE!</v>
      </c>
      <c r="U563" s="0" t="e">
        <f aca="true">MAX(0,T563*(1+(_xlfn.NORM.INV(RAND(),Inputs!$D$39,Inputs!$C$39)))-'Year Schedule'!$K$22+'Year Schedule'!$L$22)</f>
        <v>#VALUE!</v>
      </c>
      <c r="V563" s="0" t="e">
        <f aca="true">MAX(0,U563*(1+(_xlfn.NORM.INV(RAND(),Inputs!$D$39,Inputs!$C$39)))-'Year Schedule'!$K$23+'Year Schedule'!$L$23)</f>
        <v>#VALUE!</v>
      </c>
      <c r="W563" s="0" t="e">
        <f aca="true">MAX(0,V563*(1+(_xlfn.NORM.INV(RAND(),Inputs!$D$39,Inputs!$C$39)))-'Year Schedule'!$K$24+'Year Schedule'!$L$24)</f>
        <v>#VALUE!</v>
      </c>
      <c r="X563" s="0" t="e">
        <f aca="true">MAX(0,W563*(1+(_xlfn.NORM.INV(RAND(),Inputs!$D$39,Inputs!$C$39)))-'Year Schedule'!$K$25+'Year Schedule'!$L$25)</f>
        <v>#VALUE!</v>
      </c>
      <c r="Y563" s="0" t="e">
        <f aca="true">MAX(0,X563*(1+(_xlfn.NORM.INV(RAND(),Inputs!$D$39,Inputs!$C$39)))-'Year Schedule'!$K$26+'Year Schedule'!$L$26)</f>
        <v>#VALUE!</v>
      </c>
      <c r="Z563" s="0" t="e">
        <f aca="true">MAX(0,Y563*(1+(_xlfn.NORM.INV(RAND(),Inputs!$D$39,Inputs!$C$39)))-'Year Schedule'!$K$27+'Year Schedule'!$L$27)</f>
        <v>#VALUE!</v>
      </c>
      <c r="AA563" s="0" t="e">
        <f aca="true">MAX(0,Z563*(1+(_xlfn.NORM.INV(RAND(),Inputs!$D$39,Inputs!$C$39)))-'Year Schedule'!$K$28+'Year Schedule'!$L$28)</f>
        <v>#VALUE!</v>
      </c>
      <c r="AB563" s="0" t="e">
        <f aca="true">MAX(0,AA563*(1+(_xlfn.NORM.INV(RAND(),Inputs!$D$39,Inputs!$C$39)))-'Year Schedule'!$K$29+'Year Schedule'!$L$29)</f>
        <v>#VALUE!</v>
      </c>
      <c r="AC563" s="0" t="e">
        <f aca="true">MAX(0,AB563*(1+(_xlfn.NORM.INV(RAND(),Inputs!$D$39,Inputs!$C$39)))-'Year Schedule'!$K$30+'Year Schedule'!$L$30)</f>
        <v>#VALUE!</v>
      </c>
      <c r="AD563" s="0" t="e">
        <f aca="true">MAX(0,AC563*(1+(_xlfn.NORM.INV(RAND(),Inputs!$D$39,Inputs!$C$39)))-'Year Schedule'!$K$31+'Year Schedule'!$L$31)</f>
        <v>#VALUE!</v>
      </c>
      <c r="AE563" s="0" t="e">
        <f aca="true">MAX(0,AD563*(1+(_xlfn.NORM.INV(RAND(),Inputs!$D$39,Inputs!$C$39)))-'Year Schedule'!$K$32+'Year Schedule'!$L$32)</f>
        <v>#VALUE!</v>
      </c>
      <c r="AF563" s="0" t="e">
        <f aca="true">MAX(0,AE563*(1+(_xlfn.NORM.INV(RAND(),Inputs!$D$39,Inputs!$C$39)))-'Year Schedule'!$K$33+'Year Schedule'!$L$33)</f>
        <v>#VALUE!</v>
      </c>
      <c r="AG563" s="0" t="e">
        <f aca="true">MAX(0,AF563*(1+(_xlfn.NORM.INV(RAND(),Inputs!$D$39,Inputs!$C$39)))-'Year Schedule'!$K$34+'Year Schedule'!$L$34)</f>
        <v>#VALUE!</v>
      </c>
      <c r="AH563" s="0" t="e">
        <f aca="true">MAX(0,AG563*(1+(_xlfn.NORM.INV(RAND(),Inputs!$D$39,Inputs!$C$39)))-'Year Schedule'!$K$35+'Year Schedule'!$L$35)</f>
        <v>#VALUE!</v>
      </c>
      <c r="AI563" s="0" t="e">
        <f aca="true">MAX(0,AH563*(1+(_xlfn.NORM.INV(RAND(),Inputs!$D$39,Inputs!$C$39)))-'Year Schedule'!$K$36+'Year Schedule'!$L$36)</f>
        <v>#VALUE!</v>
      </c>
      <c r="AJ563" s="0" t="e">
        <f aca="true">MAX(0,AI563*(1+(_xlfn.NORM.INV(RAND(),Inputs!$D$39,Inputs!$C$39)))-'Year Schedule'!$K$37+'Year Schedule'!$L$37)</f>
        <v>#VALUE!</v>
      </c>
      <c r="AK563" s="0" t="e">
        <f aca="true">MAX(0,AJ563*(1+(_xlfn.NORM.INV(RAND(),Inputs!$D$39,Inputs!$C$39)))-'Year Schedule'!$K$38+'Year Schedule'!$L$38)</f>
        <v>#VALUE!</v>
      </c>
      <c r="AL563" s="0" t="e">
        <f aca="true">MAX(0,AK563*(1+(_xlfn.NORM.INV(RAND(),Inputs!$D$39,Inputs!$C$39)))-'Year Schedule'!$K$39+'Year Schedule'!$L$39)</f>
        <v>#VALUE!</v>
      </c>
      <c r="AM563" s="0" t="e">
        <f aca="true">MAX(0,AL563*(1+(_xlfn.NORM.INV(RAND(),Inputs!$D$39,Inputs!$C$39)))-'Year Schedule'!$K$40+'Year Schedule'!$L$40)</f>
        <v>#VALUE!</v>
      </c>
      <c r="AN563" s="0" t="e">
        <f aca="true">MAX(0,AM563*(1+(_xlfn.NORM.INV(RAND(),Inputs!$D$39,Inputs!$C$39)))-'Year Schedule'!$K$41+'Year Schedule'!$L$41)</f>
        <v>#VALUE!</v>
      </c>
      <c r="AO563" s="0" t="e">
        <f aca="true">MAX(0,AN563*(1+(_xlfn.NORM.INV(RAND(),Inputs!$D$39,Inputs!$C$39)))-'Year Schedule'!$K$42+'Year Schedule'!$L$42)</f>
        <v>#VALUE!</v>
      </c>
      <c r="AP563" s="0" t="e">
        <f aca="true">MAX(0,AO563*(1+(_xlfn.NORM.INV(RAND(),Inputs!$D$39,Inputs!$C$39)))-'Year Schedule'!$K$43+'Year Schedule'!$L$43)</f>
        <v>#VALUE!</v>
      </c>
      <c r="AQ563" s="0" t="e">
        <f aca="true">MAX(0,AP563*(1+(_xlfn.NORM.INV(RAND(),Inputs!$D$39,Inputs!$C$39)))-'Year Schedule'!$K$44+'Year Schedule'!$L$44)</f>
        <v>#VALUE!</v>
      </c>
      <c r="AR563" s="0" t="e">
        <f aca="true">MAX(0,AQ563*(1+(_xlfn.NORM.INV(RAND(),Inputs!$D$39,Inputs!$C$39)))-'Year Schedule'!$K$45+'Year Schedule'!$L$45)</f>
        <v>#VALUE!</v>
      </c>
      <c r="AS563" s="0" t="e">
        <f aca="true">MAX(0,AR563*(1+(_xlfn.NORM.INV(RAND(),Inputs!$D$39,Inputs!$C$39)))-'Year Schedule'!$K$46+'Year Schedule'!$L$46)</f>
        <v>#VALUE!</v>
      </c>
      <c r="AT563" s="0" t="e">
        <f aca="true">MAX(0,AS563*(1+(_xlfn.NORM.INV(RAND(),Inputs!$D$39,Inputs!$C$39)))-'Year Schedule'!$K$47+'Year Schedule'!$L$47)</f>
        <v>#VALUE!</v>
      </c>
      <c r="AU563" s="0" t="e">
        <f aca="true">MAX(0,AT563*(1+(_xlfn.NORM.INV(RAND(),Inputs!$D$39,Inputs!$C$39)))-'Year Schedule'!$K$48+'Year Schedule'!$L$48)</f>
        <v>#VALUE!</v>
      </c>
      <c r="AV563" s="0" t="e">
        <f aca="true">MAX(0,AU563*(1+(_xlfn.NORM.INV(RAND(),Inputs!$D$39,Inputs!$C$39)))-'Year Schedule'!$K$49+'Year Schedule'!$L$49)</f>
        <v>#VALUE!</v>
      </c>
      <c r="AW563" s="0" t="e">
        <f aca="true">MAX(0,AV563*(1+(_xlfn.NORM.INV(RAND(),Inputs!$D$39,Inputs!$C$39)))-'Year Schedule'!$K$50+'Year Schedule'!$L$50)</f>
        <v>#VALUE!</v>
      </c>
      <c r="AX563" s="0" t="e">
        <f aca="true">MAX(0,AW563*(1+(_xlfn.NORM.INV(RAND(),Inputs!$D$39,Inputs!$C$39)))-'Year Schedule'!$K$51+'Year Schedule'!$L$51)</f>
        <v>#VALUE!</v>
      </c>
      <c r="AY563" s="0" t="e">
        <f aca="true">MAX(0,AX563*(1+(_xlfn.NORM.INV(RAND(),Inputs!$D$39,Inputs!$C$39)))-'Year Schedule'!$K$52+'Year Schedule'!$L$52)</f>
        <v>#VALUE!</v>
      </c>
      <c r="AZ563" s="0" t="e">
        <f aca="true">MAX(0,AY563*(1+(_xlfn.NORM.INV(RAND(),Inputs!$D$39,Inputs!$C$39)))-'Year Schedule'!$K$53+'Year Schedule'!$L$53)</f>
        <v>#VALUE!</v>
      </c>
      <c r="BA563" s="0" t="e">
        <f aca="false">INDEX(C563:AZ563,1,Inputs!$C$6)</f>
        <v>#VALUE!</v>
      </c>
      <c r="BB563" s="0" t="n">
        <f aca="false">IFERROR(EXP(SUMPRODUCT(LN((C563:INDEX(C563:AZ563,1,Inputs!$C$6)+$C$1004:INDEX($C$1004:$AZ$1004,1,Inputs!$C$6))/B563:INDEX(B563:AY563,1,Inputs!$C$6)))/Inputs!$C$6)-1,-1)</f>
        <v>-1</v>
      </c>
    </row>
    <row r="564" customFormat="false" ht="15" hidden="false" customHeight="true" outlineLevel="0" collapsed="false">
      <c r="A564" s="0" t="n">
        <v>562</v>
      </c>
      <c r="B564" s="177" t="n">
        <f aca="false">Inputs!$C$38</f>
        <v>0</v>
      </c>
      <c r="C564" s="0" t="e">
        <f aca="true">MAX(0,B564*(1+(_xlfn.NORM.INV(RAND(),Inputs!$D$39,Inputs!$C$39)))-'Year Schedule'!$K$4+'Year Schedule'!$L$4)</f>
        <v>#VALUE!</v>
      </c>
      <c r="D564" s="0" t="e">
        <f aca="true">MAX(0,C564*(1+(_xlfn.NORM.INV(RAND(),Inputs!$D$39,Inputs!$C$39)))-'Year Schedule'!$K$5+'Year Schedule'!$L$5)</f>
        <v>#VALUE!</v>
      </c>
      <c r="E564" s="0" t="e">
        <f aca="true">MAX(0,D564*(1+(_xlfn.NORM.INV(RAND(),Inputs!$D$39,Inputs!$C$39)))-'Year Schedule'!$K$6+'Year Schedule'!$L$6)</f>
        <v>#VALUE!</v>
      </c>
      <c r="F564" s="0" t="e">
        <f aca="true">MAX(0,E564*(1+(_xlfn.NORM.INV(RAND(),Inputs!$D$39,Inputs!$C$39)))-'Year Schedule'!$K$7+'Year Schedule'!$L$7)</f>
        <v>#VALUE!</v>
      </c>
      <c r="G564" s="0" t="e">
        <f aca="true">MAX(0,F564*(1+(_xlfn.NORM.INV(RAND(),Inputs!$D$39,Inputs!$C$39)))-'Year Schedule'!$K$8+'Year Schedule'!$L$8)</f>
        <v>#VALUE!</v>
      </c>
      <c r="H564" s="0" t="e">
        <f aca="true">MAX(0,G564*(1+(_xlfn.NORM.INV(RAND(),Inputs!$D$39,Inputs!$C$39)))-'Year Schedule'!$K$9+'Year Schedule'!$L$9)</f>
        <v>#VALUE!</v>
      </c>
      <c r="I564" s="0" t="e">
        <f aca="true">MAX(0,H564*(1+(_xlfn.NORM.INV(RAND(),Inputs!$D$39,Inputs!$C$39)))-'Year Schedule'!$K$10+'Year Schedule'!$L$10)</f>
        <v>#VALUE!</v>
      </c>
      <c r="J564" s="0" t="e">
        <f aca="true">MAX(0,I564*(1+(_xlfn.NORM.INV(RAND(),Inputs!$D$39,Inputs!$C$39)))-'Year Schedule'!$K$11+'Year Schedule'!$L$11)</f>
        <v>#VALUE!</v>
      </c>
      <c r="K564" s="0" t="e">
        <f aca="true">MAX(0,J564*(1+(_xlfn.NORM.INV(RAND(),Inputs!$D$39,Inputs!$C$39)))-'Year Schedule'!$K$12+'Year Schedule'!$L$12)</f>
        <v>#VALUE!</v>
      </c>
      <c r="L564" s="0" t="e">
        <f aca="true">MAX(0,K564*(1+(_xlfn.NORM.INV(RAND(),Inputs!$D$39,Inputs!$C$39)))-'Year Schedule'!$K$13+'Year Schedule'!$L$13)</f>
        <v>#VALUE!</v>
      </c>
      <c r="M564" s="0" t="e">
        <f aca="true">MAX(0,L564*(1+(_xlfn.NORM.INV(RAND(),Inputs!$D$39,Inputs!$C$39)))-'Year Schedule'!$K$14+'Year Schedule'!$L$14)</f>
        <v>#VALUE!</v>
      </c>
      <c r="N564" s="0" t="e">
        <f aca="true">MAX(0,M564*(1+(_xlfn.NORM.INV(RAND(),Inputs!$D$39,Inputs!$C$39)))-'Year Schedule'!$K$15+'Year Schedule'!$L$15)</f>
        <v>#VALUE!</v>
      </c>
      <c r="O564" s="0" t="e">
        <f aca="true">MAX(0,N564*(1+(_xlfn.NORM.INV(RAND(),Inputs!$D$39,Inputs!$C$39)))-'Year Schedule'!$K$16+'Year Schedule'!$L$16)</f>
        <v>#VALUE!</v>
      </c>
      <c r="P564" s="0" t="e">
        <f aca="true">MAX(0,O564*(1+(_xlfn.NORM.INV(RAND(),Inputs!$D$39,Inputs!$C$39)))-'Year Schedule'!$K$17+'Year Schedule'!$L$17)</f>
        <v>#VALUE!</v>
      </c>
      <c r="Q564" s="0" t="e">
        <f aca="true">MAX(0,P564*(1+(_xlfn.NORM.INV(RAND(),Inputs!$D$39,Inputs!$C$39)))-'Year Schedule'!$K$18+'Year Schedule'!$L$18)</f>
        <v>#VALUE!</v>
      </c>
      <c r="R564" s="0" t="e">
        <f aca="true">MAX(0,Q564*(1+(_xlfn.NORM.INV(RAND(),Inputs!$D$39,Inputs!$C$39)))-'Year Schedule'!$K$19+'Year Schedule'!$L$19)</f>
        <v>#VALUE!</v>
      </c>
      <c r="S564" s="0" t="e">
        <f aca="true">MAX(0,R564*(1+(_xlfn.NORM.INV(RAND(),Inputs!$D$39,Inputs!$C$39)))-'Year Schedule'!$K$20+'Year Schedule'!$L$20)</f>
        <v>#VALUE!</v>
      </c>
      <c r="T564" s="0" t="e">
        <f aca="true">MAX(0,S564*(1+(_xlfn.NORM.INV(RAND(),Inputs!$D$39,Inputs!$C$39)))-'Year Schedule'!$K$21+'Year Schedule'!$L$21)</f>
        <v>#VALUE!</v>
      </c>
      <c r="U564" s="0" t="e">
        <f aca="true">MAX(0,T564*(1+(_xlfn.NORM.INV(RAND(),Inputs!$D$39,Inputs!$C$39)))-'Year Schedule'!$K$22+'Year Schedule'!$L$22)</f>
        <v>#VALUE!</v>
      </c>
      <c r="V564" s="0" t="e">
        <f aca="true">MAX(0,U564*(1+(_xlfn.NORM.INV(RAND(),Inputs!$D$39,Inputs!$C$39)))-'Year Schedule'!$K$23+'Year Schedule'!$L$23)</f>
        <v>#VALUE!</v>
      </c>
      <c r="W564" s="0" t="e">
        <f aca="true">MAX(0,V564*(1+(_xlfn.NORM.INV(RAND(),Inputs!$D$39,Inputs!$C$39)))-'Year Schedule'!$K$24+'Year Schedule'!$L$24)</f>
        <v>#VALUE!</v>
      </c>
      <c r="X564" s="0" t="e">
        <f aca="true">MAX(0,W564*(1+(_xlfn.NORM.INV(RAND(),Inputs!$D$39,Inputs!$C$39)))-'Year Schedule'!$K$25+'Year Schedule'!$L$25)</f>
        <v>#VALUE!</v>
      </c>
      <c r="Y564" s="0" t="e">
        <f aca="true">MAX(0,X564*(1+(_xlfn.NORM.INV(RAND(),Inputs!$D$39,Inputs!$C$39)))-'Year Schedule'!$K$26+'Year Schedule'!$L$26)</f>
        <v>#VALUE!</v>
      </c>
      <c r="Z564" s="0" t="e">
        <f aca="true">MAX(0,Y564*(1+(_xlfn.NORM.INV(RAND(),Inputs!$D$39,Inputs!$C$39)))-'Year Schedule'!$K$27+'Year Schedule'!$L$27)</f>
        <v>#VALUE!</v>
      </c>
      <c r="AA564" s="0" t="e">
        <f aca="true">MAX(0,Z564*(1+(_xlfn.NORM.INV(RAND(),Inputs!$D$39,Inputs!$C$39)))-'Year Schedule'!$K$28+'Year Schedule'!$L$28)</f>
        <v>#VALUE!</v>
      </c>
      <c r="AB564" s="0" t="e">
        <f aca="true">MAX(0,AA564*(1+(_xlfn.NORM.INV(RAND(),Inputs!$D$39,Inputs!$C$39)))-'Year Schedule'!$K$29+'Year Schedule'!$L$29)</f>
        <v>#VALUE!</v>
      </c>
      <c r="AC564" s="0" t="e">
        <f aca="true">MAX(0,AB564*(1+(_xlfn.NORM.INV(RAND(),Inputs!$D$39,Inputs!$C$39)))-'Year Schedule'!$K$30+'Year Schedule'!$L$30)</f>
        <v>#VALUE!</v>
      </c>
      <c r="AD564" s="0" t="e">
        <f aca="true">MAX(0,AC564*(1+(_xlfn.NORM.INV(RAND(),Inputs!$D$39,Inputs!$C$39)))-'Year Schedule'!$K$31+'Year Schedule'!$L$31)</f>
        <v>#VALUE!</v>
      </c>
      <c r="AE564" s="0" t="e">
        <f aca="true">MAX(0,AD564*(1+(_xlfn.NORM.INV(RAND(),Inputs!$D$39,Inputs!$C$39)))-'Year Schedule'!$K$32+'Year Schedule'!$L$32)</f>
        <v>#VALUE!</v>
      </c>
      <c r="AF564" s="0" t="e">
        <f aca="true">MAX(0,AE564*(1+(_xlfn.NORM.INV(RAND(),Inputs!$D$39,Inputs!$C$39)))-'Year Schedule'!$K$33+'Year Schedule'!$L$33)</f>
        <v>#VALUE!</v>
      </c>
      <c r="AG564" s="0" t="e">
        <f aca="true">MAX(0,AF564*(1+(_xlfn.NORM.INV(RAND(),Inputs!$D$39,Inputs!$C$39)))-'Year Schedule'!$K$34+'Year Schedule'!$L$34)</f>
        <v>#VALUE!</v>
      </c>
      <c r="AH564" s="0" t="e">
        <f aca="true">MAX(0,AG564*(1+(_xlfn.NORM.INV(RAND(),Inputs!$D$39,Inputs!$C$39)))-'Year Schedule'!$K$35+'Year Schedule'!$L$35)</f>
        <v>#VALUE!</v>
      </c>
      <c r="AI564" s="0" t="e">
        <f aca="true">MAX(0,AH564*(1+(_xlfn.NORM.INV(RAND(),Inputs!$D$39,Inputs!$C$39)))-'Year Schedule'!$K$36+'Year Schedule'!$L$36)</f>
        <v>#VALUE!</v>
      </c>
      <c r="AJ564" s="0" t="e">
        <f aca="true">MAX(0,AI564*(1+(_xlfn.NORM.INV(RAND(),Inputs!$D$39,Inputs!$C$39)))-'Year Schedule'!$K$37+'Year Schedule'!$L$37)</f>
        <v>#VALUE!</v>
      </c>
      <c r="AK564" s="0" t="e">
        <f aca="true">MAX(0,AJ564*(1+(_xlfn.NORM.INV(RAND(),Inputs!$D$39,Inputs!$C$39)))-'Year Schedule'!$K$38+'Year Schedule'!$L$38)</f>
        <v>#VALUE!</v>
      </c>
      <c r="AL564" s="0" t="e">
        <f aca="true">MAX(0,AK564*(1+(_xlfn.NORM.INV(RAND(),Inputs!$D$39,Inputs!$C$39)))-'Year Schedule'!$K$39+'Year Schedule'!$L$39)</f>
        <v>#VALUE!</v>
      </c>
      <c r="AM564" s="0" t="e">
        <f aca="true">MAX(0,AL564*(1+(_xlfn.NORM.INV(RAND(),Inputs!$D$39,Inputs!$C$39)))-'Year Schedule'!$K$40+'Year Schedule'!$L$40)</f>
        <v>#VALUE!</v>
      </c>
      <c r="AN564" s="0" t="e">
        <f aca="true">MAX(0,AM564*(1+(_xlfn.NORM.INV(RAND(),Inputs!$D$39,Inputs!$C$39)))-'Year Schedule'!$K$41+'Year Schedule'!$L$41)</f>
        <v>#VALUE!</v>
      </c>
      <c r="AO564" s="0" t="e">
        <f aca="true">MAX(0,AN564*(1+(_xlfn.NORM.INV(RAND(),Inputs!$D$39,Inputs!$C$39)))-'Year Schedule'!$K$42+'Year Schedule'!$L$42)</f>
        <v>#VALUE!</v>
      </c>
      <c r="AP564" s="0" t="e">
        <f aca="true">MAX(0,AO564*(1+(_xlfn.NORM.INV(RAND(),Inputs!$D$39,Inputs!$C$39)))-'Year Schedule'!$K$43+'Year Schedule'!$L$43)</f>
        <v>#VALUE!</v>
      </c>
      <c r="AQ564" s="0" t="e">
        <f aca="true">MAX(0,AP564*(1+(_xlfn.NORM.INV(RAND(),Inputs!$D$39,Inputs!$C$39)))-'Year Schedule'!$K$44+'Year Schedule'!$L$44)</f>
        <v>#VALUE!</v>
      </c>
      <c r="AR564" s="0" t="e">
        <f aca="true">MAX(0,AQ564*(1+(_xlfn.NORM.INV(RAND(),Inputs!$D$39,Inputs!$C$39)))-'Year Schedule'!$K$45+'Year Schedule'!$L$45)</f>
        <v>#VALUE!</v>
      </c>
      <c r="AS564" s="0" t="e">
        <f aca="true">MAX(0,AR564*(1+(_xlfn.NORM.INV(RAND(),Inputs!$D$39,Inputs!$C$39)))-'Year Schedule'!$K$46+'Year Schedule'!$L$46)</f>
        <v>#VALUE!</v>
      </c>
      <c r="AT564" s="0" t="e">
        <f aca="true">MAX(0,AS564*(1+(_xlfn.NORM.INV(RAND(),Inputs!$D$39,Inputs!$C$39)))-'Year Schedule'!$K$47+'Year Schedule'!$L$47)</f>
        <v>#VALUE!</v>
      </c>
      <c r="AU564" s="0" t="e">
        <f aca="true">MAX(0,AT564*(1+(_xlfn.NORM.INV(RAND(),Inputs!$D$39,Inputs!$C$39)))-'Year Schedule'!$K$48+'Year Schedule'!$L$48)</f>
        <v>#VALUE!</v>
      </c>
      <c r="AV564" s="0" t="e">
        <f aca="true">MAX(0,AU564*(1+(_xlfn.NORM.INV(RAND(),Inputs!$D$39,Inputs!$C$39)))-'Year Schedule'!$K$49+'Year Schedule'!$L$49)</f>
        <v>#VALUE!</v>
      </c>
      <c r="AW564" s="0" t="e">
        <f aca="true">MAX(0,AV564*(1+(_xlfn.NORM.INV(RAND(),Inputs!$D$39,Inputs!$C$39)))-'Year Schedule'!$K$50+'Year Schedule'!$L$50)</f>
        <v>#VALUE!</v>
      </c>
      <c r="AX564" s="0" t="e">
        <f aca="true">MAX(0,AW564*(1+(_xlfn.NORM.INV(RAND(),Inputs!$D$39,Inputs!$C$39)))-'Year Schedule'!$K$51+'Year Schedule'!$L$51)</f>
        <v>#VALUE!</v>
      </c>
      <c r="AY564" s="0" t="e">
        <f aca="true">MAX(0,AX564*(1+(_xlfn.NORM.INV(RAND(),Inputs!$D$39,Inputs!$C$39)))-'Year Schedule'!$K$52+'Year Schedule'!$L$52)</f>
        <v>#VALUE!</v>
      </c>
      <c r="AZ564" s="0" t="e">
        <f aca="true">MAX(0,AY564*(1+(_xlfn.NORM.INV(RAND(),Inputs!$D$39,Inputs!$C$39)))-'Year Schedule'!$K$53+'Year Schedule'!$L$53)</f>
        <v>#VALUE!</v>
      </c>
      <c r="BA564" s="0" t="e">
        <f aca="false">INDEX(C564:AZ564,1,Inputs!$C$6)</f>
        <v>#VALUE!</v>
      </c>
      <c r="BB564" s="0" t="n">
        <f aca="false">IFERROR(EXP(SUMPRODUCT(LN((C564:INDEX(C564:AZ564,1,Inputs!$C$6)+$C$1004:INDEX($C$1004:$AZ$1004,1,Inputs!$C$6))/B564:INDEX(B564:AY564,1,Inputs!$C$6)))/Inputs!$C$6)-1,-1)</f>
        <v>-1</v>
      </c>
    </row>
    <row r="565" customFormat="false" ht="15" hidden="false" customHeight="true" outlineLevel="0" collapsed="false">
      <c r="A565" s="0" t="n">
        <v>563</v>
      </c>
      <c r="B565" s="177" t="n">
        <f aca="false">Inputs!$C$38</f>
        <v>0</v>
      </c>
      <c r="C565" s="0" t="e">
        <f aca="true">MAX(0,B565*(1+(_xlfn.NORM.INV(RAND(),Inputs!$D$39,Inputs!$C$39)))-'Year Schedule'!$K$4+'Year Schedule'!$L$4)</f>
        <v>#VALUE!</v>
      </c>
      <c r="D565" s="0" t="e">
        <f aca="true">MAX(0,C565*(1+(_xlfn.NORM.INV(RAND(),Inputs!$D$39,Inputs!$C$39)))-'Year Schedule'!$K$5+'Year Schedule'!$L$5)</f>
        <v>#VALUE!</v>
      </c>
      <c r="E565" s="0" t="e">
        <f aca="true">MAX(0,D565*(1+(_xlfn.NORM.INV(RAND(),Inputs!$D$39,Inputs!$C$39)))-'Year Schedule'!$K$6+'Year Schedule'!$L$6)</f>
        <v>#VALUE!</v>
      </c>
      <c r="F565" s="0" t="e">
        <f aca="true">MAX(0,E565*(1+(_xlfn.NORM.INV(RAND(),Inputs!$D$39,Inputs!$C$39)))-'Year Schedule'!$K$7+'Year Schedule'!$L$7)</f>
        <v>#VALUE!</v>
      </c>
      <c r="G565" s="0" t="e">
        <f aca="true">MAX(0,F565*(1+(_xlfn.NORM.INV(RAND(),Inputs!$D$39,Inputs!$C$39)))-'Year Schedule'!$K$8+'Year Schedule'!$L$8)</f>
        <v>#VALUE!</v>
      </c>
      <c r="H565" s="0" t="e">
        <f aca="true">MAX(0,G565*(1+(_xlfn.NORM.INV(RAND(),Inputs!$D$39,Inputs!$C$39)))-'Year Schedule'!$K$9+'Year Schedule'!$L$9)</f>
        <v>#VALUE!</v>
      </c>
      <c r="I565" s="0" t="e">
        <f aca="true">MAX(0,H565*(1+(_xlfn.NORM.INV(RAND(),Inputs!$D$39,Inputs!$C$39)))-'Year Schedule'!$K$10+'Year Schedule'!$L$10)</f>
        <v>#VALUE!</v>
      </c>
      <c r="J565" s="0" t="e">
        <f aca="true">MAX(0,I565*(1+(_xlfn.NORM.INV(RAND(),Inputs!$D$39,Inputs!$C$39)))-'Year Schedule'!$K$11+'Year Schedule'!$L$11)</f>
        <v>#VALUE!</v>
      </c>
      <c r="K565" s="0" t="e">
        <f aca="true">MAX(0,J565*(1+(_xlfn.NORM.INV(RAND(),Inputs!$D$39,Inputs!$C$39)))-'Year Schedule'!$K$12+'Year Schedule'!$L$12)</f>
        <v>#VALUE!</v>
      </c>
      <c r="L565" s="0" t="e">
        <f aca="true">MAX(0,K565*(1+(_xlfn.NORM.INV(RAND(),Inputs!$D$39,Inputs!$C$39)))-'Year Schedule'!$K$13+'Year Schedule'!$L$13)</f>
        <v>#VALUE!</v>
      </c>
      <c r="M565" s="0" t="e">
        <f aca="true">MAX(0,L565*(1+(_xlfn.NORM.INV(RAND(),Inputs!$D$39,Inputs!$C$39)))-'Year Schedule'!$K$14+'Year Schedule'!$L$14)</f>
        <v>#VALUE!</v>
      </c>
      <c r="N565" s="0" t="e">
        <f aca="true">MAX(0,M565*(1+(_xlfn.NORM.INV(RAND(),Inputs!$D$39,Inputs!$C$39)))-'Year Schedule'!$K$15+'Year Schedule'!$L$15)</f>
        <v>#VALUE!</v>
      </c>
      <c r="O565" s="0" t="e">
        <f aca="true">MAX(0,N565*(1+(_xlfn.NORM.INV(RAND(),Inputs!$D$39,Inputs!$C$39)))-'Year Schedule'!$K$16+'Year Schedule'!$L$16)</f>
        <v>#VALUE!</v>
      </c>
      <c r="P565" s="0" t="e">
        <f aca="true">MAX(0,O565*(1+(_xlfn.NORM.INV(RAND(),Inputs!$D$39,Inputs!$C$39)))-'Year Schedule'!$K$17+'Year Schedule'!$L$17)</f>
        <v>#VALUE!</v>
      </c>
      <c r="Q565" s="0" t="e">
        <f aca="true">MAX(0,P565*(1+(_xlfn.NORM.INV(RAND(),Inputs!$D$39,Inputs!$C$39)))-'Year Schedule'!$K$18+'Year Schedule'!$L$18)</f>
        <v>#VALUE!</v>
      </c>
      <c r="R565" s="0" t="e">
        <f aca="true">MAX(0,Q565*(1+(_xlfn.NORM.INV(RAND(),Inputs!$D$39,Inputs!$C$39)))-'Year Schedule'!$K$19+'Year Schedule'!$L$19)</f>
        <v>#VALUE!</v>
      </c>
      <c r="S565" s="0" t="e">
        <f aca="true">MAX(0,R565*(1+(_xlfn.NORM.INV(RAND(),Inputs!$D$39,Inputs!$C$39)))-'Year Schedule'!$K$20+'Year Schedule'!$L$20)</f>
        <v>#VALUE!</v>
      </c>
      <c r="T565" s="0" t="e">
        <f aca="true">MAX(0,S565*(1+(_xlfn.NORM.INV(RAND(),Inputs!$D$39,Inputs!$C$39)))-'Year Schedule'!$K$21+'Year Schedule'!$L$21)</f>
        <v>#VALUE!</v>
      </c>
      <c r="U565" s="0" t="e">
        <f aca="true">MAX(0,T565*(1+(_xlfn.NORM.INV(RAND(),Inputs!$D$39,Inputs!$C$39)))-'Year Schedule'!$K$22+'Year Schedule'!$L$22)</f>
        <v>#VALUE!</v>
      </c>
      <c r="V565" s="0" t="e">
        <f aca="true">MAX(0,U565*(1+(_xlfn.NORM.INV(RAND(),Inputs!$D$39,Inputs!$C$39)))-'Year Schedule'!$K$23+'Year Schedule'!$L$23)</f>
        <v>#VALUE!</v>
      </c>
      <c r="W565" s="0" t="e">
        <f aca="true">MAX(0,V565*(1+(_xlfn.NORM.INV(RAND(),Inputs!$D$39,Inputs!$C$39)))-'Year Schedule'!$K$24+'Year Schedule'!$L$24)</f>
        <v>#VALUE!</v>
      </c>
      <c r="X565" s="0" t="e">
        <f aca="true">MAX(0,W565*(1+(_xlfn.NORM.INV(RAND(),Inputs!$D$39,Inputs!$C$39)))-'Year Schedule'!$K$25+'Year Schedule'!$L$25)</f>
        <v>#VALUE!</v>
      </c>
      <c r="Y565" s="0" t="e">
        <f aca="true">MAX(0,X565*(1+(_xlfn.NORM.INV(RAND(),Inputs!$D$39,Inputs!$C$39)))-'Year Schedule'!$K$26+'Year Schedule'!$L$26)</f>
        <v>#VALUE!</v>
      </c>
      <c r="Z565" s="0" t="e">
        <f aca="true">MAX(0,Y565*(1+(_xlfn.NORM.INV(RAND(),Inputs!$D$39,Inputs!$C$39)))-'Year Schedule'!$K$27+'Year Schedule'!$L$27)</f>
        <v>#VALUE!</v>
      </c>
      <c r="AA565" s="0" t="e">
        <f aca="true">MAX(0,Z565*(1+(_xlfn.NORM.INV(RAND(),Inputs!$D$39,Inputs!$C$39)))-'Year Schedule'!$K$28+'Year Schedule'!$L$28)</f>
        <v>#VALUE!</v>
      </c>
      <c r="AB565" s="0" t="e">
        <f aca="true">MAX(0,AA565*(1+(_xlfn.NORM.INV(RAND(),Inputs!$D$39,Inputs!$C$39)))-'Year Schedule'!$K$29+'Year Schedule'!$L$29)</f>
        <v>#VALUE!</v>
      </c>
      <c r="AC565" s="0" t="e">
        <f aca="true">MAX(0,AB565*(1+(_xlfn.NORM.INV(RAND(),Inputs!$D$39,Inputs!$C$39)))-'Year Schedule'!$K$30+'Year Schedule'!$L$30)</f>
        <v>#VALUE!</v>
      </c>
      <c r="AD565" s="0" t="e">
        <f aca="true">MAX(0,AC565*(1+(_xlfn.NORM.INV(RAND(),Inputs!$D$39,Inputs!$C$39)))-'Year Schedule'!$K$31+'Year Schedule'!$L$31)</f>
        <v>#VALUE!</v>
      </c>
      <c r="AE565" s="0" t="e">
        <f aca="true">MAX(0,AD565*(1+(_xlfn.NORM.INV(RAND(),Inputs!$D$39,Inputs!$C$39)))-'Year Schedule'!$K$32+'Year Schedule'!$L$32)</f>
        <v>#VALUE!</v>
      </c>
      <c r="AF565" s="0" t="e">
        <f aca="true">MAX(0,AE565*(1+(_xlfn.NORM.INV(RAND(),Inputs!$D$39,Inputs!$C$39)))-'Year Schedule'!$K$33+'Year Schedule'!$L$33)</f>
        <v>#VALUE!</v>
      </c>
      <c r="AG565" s="0" t="e">
        <f aca="true">MAX(0,AF565*(1+(_xlfn.NORM.INV(RAND(),Inputs!$D$39,Inputs!$C$39)))-'Year Schedule'!$K$34+'Year Schedule'!$L$34)</f>
        <v>#VALUE!</v>
      </c>
      <c r="AH565" s="0" t="e">
        <f aca="true">MAX(0,AG565*(1+(_xlfn.NORM.INV(RAND(),Inputs!$D$39,Inputs!$C$39)))-'Year Schedule'!$K$35+'Year Schedule'!$L$35)</f>
        <v>#VALUE!</v>
      </c>
      <c r="AI565" s="0" t="e">
        <f aca="true">MAX(0,AH565*(1+(_xlfn.NORM.INV(RAND(),Inputs!$D$39,Inputs!$C$39)))-'Year Schedule'!$K$36+'Year Schedule'!$L$36)</f>
        <v>#VALUE!</v>
      </c>
      <c r="AJ565" s="0" t="e">
        <f aca="true">MAX(0,AI565*(1+(_xlfn.NORM.INV(RAND(),Inputs!$D$39,Inputs!$C$39)))-'Year Schedule'!$K$37+'Year Schedule'!$L$37)</f>
        <v>#VALUE!</v>
      </c>
      <c r="AK565" s="0" t="e">
        <f aca="true">MAX(0,AJ565*(1+(_xlfn.NORM.INV(RAND(),Inputs!$D$39,Inputs!$C$39)))-'Year Schedule'!$K$38+'Year Schedule'!$L$38)</f>
        <v>#VALUE!</v>
      </c>
      <c r="AL565" s="0" t="e">
        <f aca="true">MAX(0,AK565*(1+(_xlfn.NORM.INV(RAND(),Inputs!$D$39,Inputs!$C$39)))-'Year Schedule'!$K$39+'Year Schedule'!$L$39)</f>
        <v>#VALUE!</v>
      </c>
      <c r="AM565" s="0" t="e">
        <f aca="true">MAX(0,AL565*(1+(_xlfn.NORM.INV(RAND(),Inputs!$D$39,Inputs!$C$39)))-'Year Schedule'!$K$40+'Year Schedule'!$L$40)</f>
        <v>#VALUE!</v>
      </c>
      <c r="AN565" s="0" t="e">
        <f aca="true">MAX(0,AM565*(1+(_xlfn.NORM.INV(RAND(),Inputs!$D$39,Inputs!$C$39)))-'Year Schedule'!$K$41+'Year Schedule'!$L$41)</f>
        <v>#VALUE!</v>
      </c>
      <c r="AO565" s="0" t="e">
        <f aca="true">MAX(0,AN565*(1+(_xlfn.NORM.INV(RAND(),Inputs!$D$39,Inputs!$C$39)))-'Year Schedule'!$K$42+'Year Schedule'!$L$42)</f>
        <v>#VALUE!</v>
      </c>
      <c r="AP565" s="0" t="e">
        <f aca="true">MAX(0,AO565*(1+(_xlfn.NORM.INV(RAND(),Inputs!$D$39,Inputs!$C$39)))-'Year Schedule'!$K$43+'Year Schedule'!$L$43)</f>
        <v>#VALUE!</v>
      </c>
      <c r="AQ565" s="0" t="e">
        <f aca="true">MAX(0,AP565*(1+(_xlfn.NORM.INV(RAND(),Inputs!$D$39,Inputs!$C$39)))-'Year Schedule'!$K$44+'Year Schedule'!$L$44)</f>
        <v>#VALUE!</v>
      </c>
      <c r="AR565" s="0" t="e">
        <f aca="true">MAX(0,AQ565*(1+(_xlfn.NORM.INV(RAND(),Inputs!$D$39,Inputs!$C$39)))-'Year Schedule'!$K$45+'Year Schedule'!$L$45)</f>
        <v>#VALUE!</v>
      </c>
      <c r="AS565" s="0" t="e">
        <f aca="true">MAX(0,AR565*(1+(_xlfn.NORM.INV(RAND(),Inputs!$D$39,Inputs!$C$39)))-'Year Schedule'!$K$46+'Year Schedule'!$L$46)</f>
        <v>#VALUE!</v>
      </c>
      <c r="AT565" s="0" t="e">
        <f aca="true">MAX(0,AS565*(1+(_xlfn.NORM.INV(RAND(),Inputs!$D$39,Inputs!$C$39)))-'Year Schedule'!$K$47+'Year Schedule'!$L$47)</f>
        <v>#VALUE!</v>
      </c>
      <c r="AU565" s="0" t="e">
        <f aca="true">MAX(0,AT565*(1+(_xlfn.NORM.INV(RAND(),Inputs!$D$39,Inputs!$C$39)))-'Year Schedule'!$K$48+'Year Schedule'!$L$48)</f>
        <v>#VALUE!</v>
      </c>
      <c r="AV565" s="0" t="e">
        <f aca="true">MAX(0,AU565*(1+(_xlfn.NORM.INV(RAND(),Inputs!$D$39,Inputs!$C$39)))-'Year Schedule'!$K$49+'Year Schedule'!$L$49)</f>
        <v>#VALUE!</v>
      </c>
      <c r="AW565" s="0" t="e">
        <f aca="true">MAX(0,AV565*(1+(_xlfn.NORM.INV(RAND(),Inputs!$D$39,Inputs!$C$39)))-'Year Schedule'!$K$50+'Year Schedule'!$L$50)</f>
        <v>#VALUE!</v>
      </c>
      <c r="AX565" s="0" t="e">
        <f aca="true">MAX(0,AW565*(1+(_xlfn.NORM.INV(RAND(),Inputs!$D$39,Inputs!$C$39)))-'Year Schedule'!$K$51+'Year Schedule'!$L$51)</f>
        <v>#VALUE!</v>
      </c>
      <c r="AY565" s="0" t="e">
        <f aca="true">MAX(0,AX565*(1+(_xlfn.NORM.INV(RAND(),Inputs!$D$39,Inputs!$C$39)))-'Year Schedule'!$K$52+'Year Schedule'!$L$52)</f>
        <v>#VALUE!</v>
      </c>
      <c r="AZ565" s="0" t="e">
        <f aca="true">MAX(0,AY565*(1+(_xlfn.NORM.INV(RAND(),Inputs!$D$39,Inputs!$C$39)))-'Year Schedule'!$K$53+'Year Schedule'!$L$53)</f>
        <v>#VALUE!</v>
      </c>
      <c r="BA565" s="0" t="e">
        <f aca="false">INDEX(C565:AZ565,1,Inputs!$C$6)</f>
        <v>#VALUE!</v>
      </c>
      <c r="BB565" s="0" t="n">
        <f aca="false">IFERROR(EXP(SUMPRODUCT(LN((C565:INDEX(C565:AZ565,1,Inputs!$C$6)+$C$1004:INDEX($C$1004:$AZ$1004,1,Inputs!$C$6))/B565:INDEX(B565:AY565,1,Inputs!$C$6)))/Inputs!$C$6)-1,-1)</f>
        <v>-1</v>
      </c>
    </row>
    <row r="566" customFormat="false" ht="15" hidden="false" customHeight="true" outlineLevel="0" collapsed="false">
      <c r="A566" s="0" t="n">
        <v>564</v>
      </c>
      <c r="B566" s="177" t="n">
        <f aca="false">Inputs!$C$38</f>
        <v>0</v>
      </c>
      <c r="C566" s="0" t="e">
        <f aca="true">MAX(0,B566*(1+(_xlfn.NORM.INV(RAND(),Inputs!$D$39,Inputs!$C$39)))-'Year Schedule'!$K$4+'Year Schedule'!$L$4)</f>
        <v>#VALUE!</v>
      </c>
      <c r="D566" s="0" t="e">
        <f aca="true">MAX(0,C566*(1+(_xlfn.NORM.INV(RAND(),Inputs!$D$39,Inputs!$C$39)))-'Year Schedule'!$K$5+'Year Schedule'!$L$5)</f>
        <v>#VALUE!</v>
      </c>
      <c r="E566" s="0" t="e">
        <f aca="true">MAX(0,D566*(1+(_xlfn.NORM.INV(RAND(),Inputs!$D$39,Inputs!$C$39)))-'Year Schedule'!$K$6+'Year Schedule'!$L$6)</f>
        <v>#VALUE!</v>
      </c>
      <c r="F566" s="0" t="e">
        <f aca="true">MAX(0,E566*(1+(_xlfn.NORM.INV(RAND(),Inputs!$D$39,Inputs!$C$39)))-'Year Schedule'!$K$7+'Year Schedule'!$L$7)</f>
        <v>#VALUE!</v>
      </c>
      <c r="G566" s="0" t="e">
        <f aca="true">MAX(0,F566*(1+(_xlfn.NORM.INV(RAND(),Inputs!$D$39,Inputs!$C$39)))-'Year Schedule'!$K$8+'Year Schedule'!$L$8)</f>
        <v>#VALUE!</v>
      </c>
      <c r="H566" s="0" t="e">
        <f aca="true">MAX(0,G566*(1+(_xlfn.NORM.INV(RAND(),Inputs!$D$39,Inputs!$C$39)))-'Year Schedule'!$K$9+'Year Schedule'!$L$9)</f>
        <v>#VALUE!</v>
      </c>
      <c r="I566" s="0" t="e">
        <f aca="true">MAX(0,H566*(1+(_xlfn.NORM.INV(RAND(),Inputs!$D$39,Inputs!$C$39)))-'Year Schedule'!$K$10+'Year Schedule'!$L$10)</f>
        <v>#VALUE!</v>
      </c>
      <c r="J566" s="0" t="e">
        <f aca="true">MAX(0,I566*(1+(_xlfn.NORM.INV(RAND(),Inputs!$D$39,Inputs!$C$39)))-'Year Schedule'!$K$11+'Year Schedule'!$L$11)</f>
        <v>#VALUE!</v>
      </c>
      <c r="K566" s="0" t="e">
        <f aca="true">MAX(0,J566*(1+(_xlfn.NORM.INV(RAND(),Inputs!$D$39,Inputs!$C$39)))-'Year Schedule'!$K$12+'Year Schedule'!$L$12)</f>
        <v>#VALUE!</v>
      </c>
      <c r="L566" s="0" t="e">
        <f aca="true">MAX(0,K566*(1+(_xlfn.NORM.INV(RAND(),Inputs!$D$39,Inputs!$C$39)))-'Year Schedule'!$K$13+'Year Schedule'!$L$13)</f>
        <v>#VALUE!</v>
      </c>
      <c r="M566" s="0" t="e">
        <f aca="true">MAX(0,L566*(1+(_xlfn.NORM.INV(RAND(),Inputs!$D$39,Inputs!$C$39)))-'Year Schedule'!$K$14+'Year Schedule'!$L$14)</f>
        <v>#VALUE!</v>
      </c>
      <c r="N566" s="0" t="e">
        <f aca="true">MAX(0,M566*(1+(_xlfn.NORM.INV(RAND(),Inputs!$D$39,Inputs!$C$39)))-'Year Schedule'!$K$15+'Year Schedule'!$L$15)</f>
        <v>#VALUE!</v>
      </c>
      <c r="O566" s="0" t="e">
        <f aca="true">MAX(0,N566*(1+(_xlfn.NORM.INV(RAND(),Inputs!$D$39,Inputs!$C$39)))-'Year Schedule'!$K$16+'Year Schedule'!$L$16)</f>
        <v>#VALUE!</v>
      </c>
      <c r="P566" s="0" t="e">
        <f aca="true">MAX(0,O566*(1+(_xlfn.NORM.INV(RAND(),Inputs!$D$39,Inputs!$C$39)))-'Year Schedule'!$K$17+'Year Schedule'!$L$17)</f>
        <v>#VALUE!</v>
      </c>
      <c r="Q566" s="0" t="e">
        <f aca="true">MAX(0,P566*(1+(_xlfn.NORM.INV(RAND(),Inputs!$D$39,Inputs!$C$39)))-'Year Schedule'!$K$18+'Year Schedule'!$L$18)</f>
        <v>#VALUE!</v>
      </c>
      <c r="R566" s="0" t="e">
        <f aca="true">MAX(0,Q566*(1+(_xlfn.NORM.INV(RAND(),Inputs!$D$39,Inputs!$C$39)))-'Year Schedule'!$K$19+'Year Schedule'!$L$19)</f>
        <v>#VALUE!</v>
      </c>
      <c r="S566" s="0" t="e">
        <f aca="true">MAX(0,R566*(1+(_xlfn.NORM.INV(RAND(),Inputs!$D$39,Inputs!$C$39)))-'Year Schedule'!$K$20+'Year Schedule'!$L$20)</f>
        <v>#VALUE!</v>
      </c>
      <c r="T566" s="0" t="e">
        <f aca="true">MAX(0,S566*(1+(_xlfn.NORM.INV(RAND(),Inputs!$D$39,Inputs!$C$39)))-'Year Schedule'!$K$21+'Year Schedule'!$L$21)</f>
        <v>#VALUE!</v>
      </c>
      <c r="U566" s="0" t="e">
        <f aca="true">MAX(0,T566*(1+(_xlfn.NORM.INV(RAND(),Inputs!$D$39,Inputs!$C$39)))-'Year Schedule'!$K$22+'Year Schedule'!$L$22)</f>
        <v>#VALUE!</v>
      </c>
      <c r="V566" s="0" t="e">
        <f aca="true">MAX(0,U566*(1+(_xlfn.NORM.INV(RAND(),Inputs!$D$39,Inputs!$C$39)))-'Year Schedule'!$K$23+'Year Schedule'!$L$23)</f>
        <v>#VALUE!</v>
      </c>
      <c r="W566" s="0" t="e">
        <f aca="true">MAX(0,V566*(1+(_xlfn.NORM.INV(RAND(),Inputs!$D$39,Inputs!$C$39)))-'Year Schedule'!$K$24+'Year Schedule'!$L$24)</f>
        <v>#VALUE!</v>
      </c>
      <c r="X566" s="0" t="e">
        <f aca="true">MAX(0,W566*(1+(_xlfn.NORM.INV(RAND(),Inputs!$D$39,Inputs!$C$39)))-'Year Schedule'!$K$25+'Year Schedule'!$L$25)</f>
        <v>#VALUE!</v>
      </c>
      <c r="Y566" s="0" t="e">
        <f aca="true">MAX(0,X566*(1+(_xlfn.NORM.INV(RAND(),Inputs!$D$39,Inputs!$C$39)))-'Year Schedule'!$K$26+'Year Schedule'!$L$26)</f>
        <v>#VALUE!</v>
      </c>
      <c r="Z566" s="0" t="e">
        <f aca="true">MAX(0,Y566*(1+(_xlfn.NORM.INV(RAND(),Inputs!$D$39,Inputs!$C$39)))-'Year Schedule'!$K$27+'Year Schedule'!$L$27)</f>
        <v>#VALUE!</v>
      </c>
      <c r="AA566" s="0" t="e">
        <f aca="true">MAX(0,Z566*(1+(_xlfn.NORM.INV(RAND(),Inputs!$D$39,Inputs!$C$39)))-'Year Schedule'!$K$28+'Year Schedule'!$L$28)</f>
        <v>#VALUE!</v>
      </c>
      <c r="AB566" s="0" t="e">
        <f aca="true">MAX(0,AA566*(1+(_xlfn.NORM.INV(RAND(),Inputs!$D$39,Inputs!$C$39)))-'Year Schedule'!$K$29+'Year Schedule'!$L$29)</f>
        <v>#VALUE!</v>
      </c>
      <c r="AC566" s="0" t="e">
        <f aca="true">MAX(0,AB566*(1+(_xlfn.NORM.INV(RAND(),Inputs!$D$39,Inputs!$C$39)))-'Year Schedule'!$K$30+'Year Schedule'!$L$30)</f>
        <v>#VALUE!</v>
      </c>
      <c r="AD566" s="0" t="e">
        <f aca="true">MAX(0,AC566*(1+(_xlfn.NORM.INV(RAND(),Inputs!$D$39,Inputs!$C$39)))-'Year Schedule'!$K$31+'Year Schedule'!$L$31)</f>
        <v>#VALUE!</v>
      </c>
      <c r="AE566" s="0" t="e">
        <f aca="true">MAX(0,AD566*(1+(_xlfn.NORM.INV(RAND(),Inputs!$D$39,Inputs!$C$39)))-'Year Schedule'!$K$32+'Year Schedule'!$L$32)</f>
        <v>#VALUE!</v>
      </c>
      <c r="AF566" s="0" t="e">
        <f aca="true">MAX(0,AE566*(1+(_xlfn.NORM.INV(RAND(),Inputs!$D$39,Inputs!$C$39)))-'Year Schedule'!$K$33+'Year Schedule'!$L$33)</f>
        <v>#VALUE!</v>
      </c>
      <c r="AG566" s="0" t="e">
        <f aca="true">MAX(0,AF566*(1+(_xlfn.NORM.INV(RAND(),Inputs!$D$39,Inputs!$C$39)))-'Year Schedule'!$K$34+'Year Schedule'!$L$34)</f>
        <v>#VALUE!</v>
      </c>
      <c r="AH566" s="0" t="e">
        <f aca="true">MAX(0,AG566*(1+(_xlfn.NORM.INV(RAND(),Inputs!$D$39,Inputs!$C$39)))-'Year Schedule'!$K$35+'Year Schedule'!$L$35)</f>
        <v>#VALUE!</v>
      </c>
      <c r="AI566" s="0" t="e">
        <f aca="true">MAX(0,AH566*(1+(_xlfn.NORM.INV(RAND(),Inputs!$D$39,Inputs!$C$39)))-'Year Schedule'!$K$36+'Year Schedule'!$L$36)</f>
        <v>#VALUE!</v>
      </c>
      <c r="AJ566" s="0" t="e">
        <f aca="true">MAX(0,AI566*(1+(_xlfn.NORM.INV(RAND(),Inputs!$D$39,Inputs!$C$39)))-'Year Schedule'!$K$37+'Year Schedule'!$L$37)</f>
        <v>#VALUE!</v>
      </c>
      <c r="AK566" s="0" t="e">
        <f aca="true">MAX(0,AJ566*(1+(_xlfn.NORM.INV(RAND(),Inputs!$D$39,Inputs!$C$39)))-'Year Schedule'!$K$38+'Year Schedule'!$L$38)</f>
        <v>#VALUE!</v>
      </c>
      <c r="AL566" s="0" t="e">
        <f aca="true">MAX(0,AK566*(1+(_xlfn.NORM.INV(RAND(),Inputs!$D$39,Inputs!$C$39)))-'Year Schedule'!$K$39+'Year Schedule'!$L$39)</f>
        <v>#VALUE!</v>
      </c>
      <c r="AM566" s="0" t="e">
        <f aca="true">MAX(0,AL566*(1+(_xlfn.NORM.INV(RAND(),Inputs!$D$39,Inputs!$C$39)))-'Year Schedule'!$K$40+'Year Schedule'!$L$40)</f>
        <v>#VALUE!</v>
      </c>
      <c r="AN566" s="0" t="e">
        <f aca="true">MAX(0,AM566*(1+(_xlfn.NORM.INV(RAND(),Inputs!$D$39,Inputs!$C$39)))-'Year Schedule'!$K$41+'Year Schedule'!$L$41)</f>
        <v>#VALUE!</v>
      </c>
      <c r="AO566" s="0" t="e">
        <f aca="true">MAX(0,AN566*(1+(_xlfn.NORM.INV(RAND(),Inputs!$D$39,Inputs!$C$39)))-'Year Schedule'!$K$42+'Year Schedule'!$L$42)</f>
        <v>#VALUE!</v>
      </c>
      <c r="AP566" s="0" t="e">
        <f aca="true">MAX(0,AO566*(1+(_xlfn.NORM.INV(RAND(),Inputs!$D$39,Inputs!$C$39)))-'Year Schedule'!$K$43+'Year Schedule'!$L$43)</f>
        <v>#VALUE!</v>
      </c>
      <c r="AQ566" s="0" t="e">
        <f aca="true">MAX(0,AP566*(1+(_xlfn.NORM.INV(RAND(),Inputs!$D$39,Inputs!$C$39)))-'Year Schedule'!$K$44+'Year Schedule'!$L$44)</f>
        <v>#VALUE!</v>
      </c>
      <c r="AR566" s="0" t="e">
        <f aca="true">MAX(0,AQ566*(1+(_xlfn.NORM.INV(RAND(),Inputs!$D$39,Inputs!$C$39)))-'Year Schedule'!$K$45+'Year Schedule'!$L$45)</f>
        <v>#VALUE!</v>
      </c>
      <c r="AS566" s="0" t="e">
        <f aca="true">MAX(0,AR566*(1+(_xlfn.NORM.INV(RAND(),Inputs!$D$39,Inputs!$C$39)))-'Year Schedule'!$K$46+'Year Schedule'!$L$46)</f>
        <v>#VALUE!</v>
      </c>
      <c r="AT566" s="0" t="e">
        <f aca="true">MAX(0,AS566*(1+(_xlfn.NORM.INV(RAND(),Inputs!$D$39,Inputs!$C$39)))-'Year Schedule'!$K$47+'Year Schedule'!$L$47)</f>
        <v>#VALUE!</v>
      </c>
      <c r="AU566" s="0" t="e">
        <f aca="true">MAX(0,AT566*(1+(_xlfn.NORM.INV(RAND(),Inputs!$D$39,Inputs!$C$39)))-'Year Schedule'!$K$48+'Year Schedule'!$L$48)</f>
        <v>#VALUE!</v>
      </c>
      <c r="AV566" s="0" t="e">
        <f aca="true">MAX(0,AU566*(1+(_xlfn.NORM.INV(RAND(),Inputs!$D$39,Inputs!$C$39)))-'Year Schedule'!$K$49+'Year Schedule'!$L$49)</f>
        <v>#VALUE!</v>
      </c>
      <c r="AW566" s="0" t="e">
        <f aca="true">MAX(0,AV566*(1+(_xlfn.NORM.INV(RAND(),Inputs!$D$39,Inputs!$C$39)))-'Year Schedule'!$K$50+'Year Schedule'!$L$50)</f>
        <v>#VALUE!</v>
      </c>
      <c r="AX566" s="0" t="e">
        <f aca="true">MAX(0,AW566*(1+(_xlfn.NORM.INV(RAND(),Inputs!$D$39,Inputs!$C$39)))-'Year Schedule'!$K$51+'Year Schedule'!$L$51)</f>
        <v>#VALUE!</v>
      </c>
      <c r="AY566" s="0" t="e">
        <f aca="true">MAX(0,AX566*(1+(_xlfn.NORM.INV(RAND(),Inputs!$D$39,Inputs!$C$39)))-'Year Schedule'!$K$52+'Year Schedule'!$L$52)</f>
        <v>#VALUE!</v>
      </c>
      <c r="AZ566" s="0" t="e">
        <f aca="true">MAX(0,AY566*(1+(_xlfn.NORM.INV(RAND(),Inputs!$D$39,Inputs!$C$39)))-'Year Schedule'!$K$53+'Year Schedule'!$L$53)</f>
        <v>#VALUE!</v>
      </c>
      <c r="BA566" s="0" t="e">
        <f aca="false">INDEX(C566:AZ566,1,Inputs!$C$6)</f>
        <v>#VALUE!</v>
      </c>
      <c r="BB566" s="0" t="n">
        <f aca="false">IFERROR(EXP(SUMPRODUCT(LN((C566:INDEX(C566:AZ566,1,Inputs!$C$6)+$C$1004:INDEX($C$1004:$AZ$1004,1,Inputs!$C$6))/B566:INDEX(B566:AY566,1,Inputs!$C$6)))/Inputs!$C$6)-1,-1)</f>
        <v>-1</v>
      </c>
    </row>
    <row r="567" customFormat="false" ht="15" hidden="false" customHeight="true" outlineLevel="0" collapsed="false">
      <c r="A567" s="0" t="n">
        <v>565</v>
      </c>
      <c r="B567" s="177" t="n">
        <f aca="false">Inputs!$C$38</f>
        <v>0</v>
      </c>
      <c r="C567" s="0" t="e">
        <f aca="true">MAX(0,B567*(1+(_xlfn.NORM.INV(RAND(),Inputs!$D$39,Inputs!$C$39)))-'Year Schedule'!$K$4+'Year Schedule'!$L$4)</f>
        <v>#VALUE!</v>
      </c>
      <c r="D567" s="0" t="e">
        <f aca="true">MAX(0,C567*(1+(_xlfn.NORM.INV(RAND(),Inputs!$D$39,Inputs!$C$39)))-'Year Schedule'!$K$5+'Year Schedule'!$L$5)</f>
        <v>#VALUE!</v>
      </c>
      <c r="E567" s="0" t="e">
        <f aca="true">MAX(0,D567*(1+(_xlfn.NORM.INV(RAND(),Inputs!$D$39,Inputs!$C$39)))-'Year Schedule'!$K$6+'Year Schedule'!$L$6)</f>
        <v>#VALUE!</v>
      </c>
      <c r="F567" s="0" t="e">
        <f aca="true">MAX(0,E567*(1+(_xlfn.NORM.INV(RAND(),Inputs!$D$39,Inputs!$C$39)))-'Year Schedule'!$K$7+'Year Schedule'!$L$7)</f>
        <v>#VALUE!</v>
      </c>
      <c r="G567" s="0" t="e">
        <f aca="true">MAX(0,F567*(1+(_xlfn.NORM.INV(RAND(),Inputs!$D$39,Inputs!$C$39)))-'Year Schedule'!$K$8+'Year Schedule'!$L$8)</f>
        <v>#VALUE!</v>
      </c>
      <c r="H567" s="0" t="e">
        <f aca="true">MAX(0,G567*(1+(_xlfn.NORM.INV(RAND(),Inputs!$D$39,Inputs!$C$39)))-'Year Schedule'!$K$9+'Year Schedule'!$L$9)</f>
        <v>#VALUE!</v>
      </c>
      <c r="I567" s="0" t="e">
        <f aca="true">MAX(0,H567*(1+(_xlfn.NORM.INV(RAND(),Inputs!$D$39,Inputs!$C$39)))-'Year Schedule'!$K$10+'Year Schedule'!$L$10)</f>
        <v>#VALUE!</v>
      </c>
      <c r="J567" s="0" t="e">
        <f aca="true">MAX(0,I567*(1+(_xlfn.NORM.INV(RAND(),Inputs!$D$39,Inputs!$C$39)))-'Year Schedule'!$K$11+'Year Schedule'!$L$11)</f>
        <v>#VALUE!</v>
      </c>
      <c r="K567" s="0" t="e">
        <f aca="true">MAX(0,J567*(1+(_xlfn.NORM.INV(RAND(),Inputs!$D$39,Inputs!$C$39)))-'Year Schedule'!$K$12+'Year Schedule'!$L$12)</f>
        <v>#VALUE!</v>
      </c>
      <c r="L567" s="0" t="e">
        <f aca="true">MAX(0,K567*(1+(_xlfn.NORM.INV(RAND(),Inputs!$D$39,Inputs!$C$39)))-'Year Schedule'!$K$13+'Year Schedule'!$L$13)</f>
        <v>#VALUE!</v>
      </c>
      <c r="M567" s="0" t="e">
        <f aca="true">MAX(0,L567*(1+(_xlfn.NORM.INV(RAND(),Inputs!$D$39,Inputs!$C$39)))-'Year Schedule'!$K$14+'Year Schedule'!$L$14)</f>
        <v>#VALUE!</v>
      </c>
      <c r="N567" s="0" t="e">
        <f aca="true">MAX(0,M567*(1+(_xlfn.NORM.INV(RAND(),Inputs!$D$39,Inputs!$C$39)))-'Year Schedule'!$K$15+'Year Schedule'!$L$15)</f>
        <v>#VALUE!</v>
      </c>
      <c r="O567" s="0" t="e">
        <f aca="true">MAX(0,N567*(1+(_xlfn.NORM.INV(RAND(),Inputs!$D$39,Inputs!$C$39)))-'Year Schedule'!$K$16+'Year Schedule'!$L$16)</f>
        <v>#VALUE!</v>
      </c>
      <c r="P567" s="0" t="e">
        <f aca="true">MAX(0,O567*(1+(_xlfn.NORM.INV(RAND(),Inputs!$D$39,Inputs!$C$39)))-'Year Schedule'!$K$17+'Year Schedule'!$L$17)</f>
        <v>#VALUE!</v>
      </c>
      <c r="Q567" s="0" t="e">
        <f aca="true">MAX(0,P567*(1+(_xlfn.NORM.INV(RAND(),Inputs!$D$39,Inputs!$C$39)))-'Year Schedule'!$K$18+'Year Schedule'!$L$18)</f>
        <v>#VALUE!</v>
      </c>
      <c r="R567" s="0" t="e">
        <f aca="true">MAX(0,Q567*(1+(_xlfn.NORM.INV(RAND(),Inputs!$D$39,Inputs!$C$39)))-'Year Schedule'!$K$19+'Year Schedule'!$L$19)</f>
        <v>#VALUE!</v>
      </c>
      <c r="S567" s="0" t="e">
        <f aca="true">MAX(0,R567*(1+(_xlfn.NORM.INV(RAND(),Inputs!$D$39,Inputs!$C$39)))-'Year Schedule'!$K$20+'Year Schedule'!$L$20)</f>
        <v>#VALUE!</v>
      </c>
      <c r="T567" s="0" t="e">
        <f aca="true">MAX(0,S567*(1+(_xlfn.NORM.INV(RAND(),Inputs!$D$39,Inputs!$C$39)))-'Year Schedule'!$K$21+'Year Schedule'!$L$21)</f>
        <v>#VALUE!</v>
      </c>
      <c r="U567" s="0" t="e">
        <f aca="true">MAX(0,T567*(1+(_xlfn.NORM.INV(RAND(),Inputs!$D$39,Inputs!$C$39)))-'Year Schedule'!$K$22+'Year Schedule'!$L$22)</f>
        <v>#VALUE!</v>
      </c>
      <c r="V567" s="0" t="e">
        <f aca="true">MAX(0,U567*(1+(_xlfn.NORM.INV(RAND(),Inputs!$D$39,Inputs!$C$39)))-'Year Schedule'!$K$23+'Year Schedule'!$L$23)</f>
        <v>#VALUE!</v>
      </c>
      <c r="W567" s="0" t="e">
        <f aca="true">MAX(0,V567*(1+(_xlfn.NORM.INV(RAND(),Inputs!$D$39,Inputs!$C$39)))-'Year Schedule'!$K$24+'Year Schedule'!$L$24)</f>
        <v>#VALUE!</v>
      </c>
      <c r="X567" s="0" t="e">
        <f aca="true">MAX(0,W567*(1+(_xlfn.NORM.INV(RAND(),Inputs!$D$39,Inputs!$C$39)))-'Year Schedule'!$K$25+'Year Schedule'!$L$25)</f>
        <v>#VALUE!</v>
      </c>
      <c r="Y567" s="0" t="e">
        <f aca="true">MAX(0,X567*(1+(_xlfn.NORM.INV(RAND(),Inputs!$D$39,Inputs!$C$39)))-'Year Schedule'!$K$26+'Year Schedule'!$L$26)</f>
        <v>#VALUE!</v>
      </c>
      <c r="Z567" s="0" t="e">
        <f aca="true">MAX(0,Y567*(1+(_xlfn.NORM.INV(RAND(),Inputs!$D$39,Inputs!$C$39)))-'Year Schedule'!$K$27+'Year Schedule'!$L$27)</f>
        <v>#VALUE!</v>
      </c>
      <c r="AA567" s="0" t="e">
        <f aca="true">MAX(0,Z567*(1+(_xlfn.NORM.INV(RAND(),Inputs!$D$39,Inputs!$C$39)))-'Year Schedule'!$K$28+'Year Schedule'!$L$28)</f>
        <v>#VALUE!</v>
      </c>
      <c r="AB567" s="0" t="e">
        <f aca="true">MAX(0,AA567*(1+(_xlfn.NORM.INV(RAND(),Inputs!$D$39,Inputs!$C$39)))-'Year Schedule'!$K$29+'Year Schedule'!$L$29)</f>
        <v>#VALUE!</v>
      </c>
      <c r="AC567" s="0" t="e">
        <f aca="true">MAX(0,AB567*(1+(_xlfn.NORM.INV(RAND(),Inputs!$D$39,Inputs!$C$39)))-'Year Schedule'!$K$30+'Year Schedule'!$L$30)</f>
        <v>#VALUE!</v>
      </c>
      <c r="AD567" s="0" t="e">
        <f aca="true">MAX(0,AC567*(1+(_xlfn.NORM.INV(RAND(),Inputs!$D$39,Inputs!$C$39)))-'Year Schedule'!$K$31+'Year Schedule'!$L$31)</f>
        <v>#VALUE!</v>
      </c>
      <c r="AE567" s="0" t="e">
        <f aca="true">MAX(0,AD567*(1+(_xlfn.NORM.INV(RAND(),Inputs!$D$39,Inputs!$C$39)))-'Year Schedule'!$K$32+'Year Schedule'!$L$32)</f>
        <v>#VALUE!</v>
      </c>
      <c r="AF567" s="0" t="e">
        <f aca="true">MAX(0,AE567*(1+(_xlfn.NORM.INV(RAND(),Inputs!$D$39,Inputs!$C$39)))-'Year Schedule'!$K$33+'Year Schedule'!$L$33)</f>
        <v>#VALUE!</v>
      </c>
      <c r="AG567" s="0" t="e">
        <f aca="true">MAX(0,AF567*(1+(_xlfn.NORM.INV(RAND(),Inputs!$D$39,Inputs!$C$39)))-'Year Schedule'!$K$34+'Year Schedule'!$L$34)</f>
        <v>#VALUE!</v>
      </c>
      <c r="AH567" s="0" t="e">
        <f aca="true">MAX(0,AG567*(1+(_xlfn.NORM.INV(RAND(),Inputs!$D$39,Inputs!$C$39)))-'Year Schedule'!$K$35+'Year Schedule'!$L$35)</f>
        <v>#VALUE!</v>
      </c>
      <c r="AI567" s="0" t="e">
        <f aca="true">MAX(0,AH567*(1+(_xlfn.NORM.INV(RAND(),Inputs!$D$39,Inputs!$C$39)))-'Year Schedule'!$K$36+'Year Schedule'!$L$36)</f>
        <v>#VALUE!</v>
      </c>
      <c r="AJ567" s="0" t="e">
        <f aca="true">MAX(0,AI567*(1+(_xlfn.NORM.INV(RAND(),Inputs!$D$39,Inputs!$C$39)))-'Year Schedule'!$K$37+'Year Schedule'!$L$37)</f>
        <v>#VALUE!</v>
      </c>
      <c r="AK567" s="0" t="e">
        <f aca="true">MAX(0,AJ567*(1+(_xlfn.NORM.INV(RAND(),Inputs!$D$39,Inputs!$C$39)))-'Year Schedule'!$K$38+'Year Schedule'!$L$38)</f>
        <v>#VALUE!</v>
      </c>
      <c r="AL567" s="0" t="e">
        <f aca="true">MAX(0,AK567*(1+(_xlfn.NORM.INV(RAND(),Inputs!$D$39,Inputs!$C$39)))-'Year Schedule'!$K$39+'Year Schedule'!$L$39)</f>
        <v>#VALUE!</v>
      </c>
      <c r="AM567" s="0" t="e">
        <f aca="true">MAX(0,AL567*(1+(_xlfn.NORM.INV(RAND(),Inputs!$D$39,Inputs!$C$39)))-'Year Schedule'!$K$40+'Year Schedule'!$L$40)</f>
        <v>#VALUE!</v>
      </c>
      <c r="AN567" s="0" t="e">
        <f aca="true">MAX(0,AM567*(1+(_xlfn.NORM.INV(RAND(),Inputs!$D$39,Inputs!$C$39)))-'Year Schedule'!$K$41+'Year Schedule'!$L$41)</f>
        <v>#VALUE!</v>
      </c>
      <c r="AO567" s="0" t="e">
        <f aca="true">MAX(0,AN567*(1+(_xlfn.NORM.INV(RAND(),Inputs!$D$39,Inputs!$C$39)))-'Year Schedule'!$K$42+'Year Schedule'!$L$42)</f>
        <v>#VALUE!</v>
      </c>
      <c r="AP567" s="0" t="e">
        <f aca="true">MAX(0,AO567*(1+(_xlfn.NORM.INV(RAND(),Inputs!$D$39,Inputs!$C$39)))-'Year Schedule'!$K$43+'Year Schedule'!$L$43)</f>
        <v>#VALUE!</v>
      </c>
      <c r="AQ567" s="0" t="e">
        <f aca="true">MAX(0,AP567*(1+(_xlfn.NORM.INV(RAND(),Inputs!$D$39,Inputs!$C$39)))-'Year Schedule'!$K$44+'Year Schedule'!$L$44)</f>
        <v>#VALUE!</v>
      </c>
      <c r="AR567" s="0" t="e">
        <f aca="true">MAX(0,AQ567*(1+(_xlfn.NORM.INV(RAND(),Inputs!$D$39,Inputs!$C$39)))-'Year Schedule'!$K$45+'Year Schedule'!$L$45)</f>
        <v>#VALUE!</v>
      </c>
      <c r="AS567" s="0" t="e">
        <f aca="true">MAX(0,AR567*(1+(_xlfn.NORM.INV(RAND(),Inputs!$D$39,Inputs!$C$39)))-'Year Schedule'!$K$46+'Year Schedule'!$L$46)</f>
        <v>#VALUE!</v>
      </c>
      <c r="AT567" s="0" t="e">
        <f aca="true">MAX(0,AS567*(1+(_xlfn.NORM.INV(RAND(),Inputs!$D$39,Inputs!$C$39)))-'Year Schedule'!$K$47+'Year Schedule'!$L$47)</f>
        <v>#VALUE!</v>
      </c>
      <c r="AU567" s="0" t="e">
        <f aca="true">MAX(0,AT567*(1+(_xlfn.NORM.INV(RAND(),Inputs!$D$39,Inputs!$C$39)))-'Year Schedule'!$K$48+'Year Schedule'!$L$48)</f>
        <v>#VALUE!</v>
      </c>
      <c r="AV567" s="0" t="e">
        <f aca="true">MAX(0,AU567*(1+(_xlfn.NORM.INV(RAND(),Inputs!$D$39,Inputs!$C$39)))-'Year Schedule'!$K$49+'Year Schedule'!$L$49)</f>
        <v>#VALUE!</v>
      </c>
      <c r="AW567" s="0" t="e">
        <f aca="true">MAX(0,AV567*(1+(_xlfn.NORM.INV(RAND(),Inputs!$D$39,Inputs!$C$39)))-'Year Schedule'!$K$50+'Year Schedule'!$L$50)</f>
        <v>#VALUE!</v>
      </c>
      <c r="AX567" s="0" t="e">
        <f aca="true">MAX(0,AW567*(1+(_xlfn.NORM.INV(RAND(),Inputs!$D$39,Inputs!$C$39)))-'Year Schedule'!$K$51+'Year Schedule'!$L$51)</f>
        <v>#VALUE!</v>
      </c>
      <c r="AY567" s="0" t="e">
        <f aca="true">MAX(0,AX567*(1+(_xlfn.NORM.INV(RAND(),Inputs!$D$39,Inputs!$C$39)))-'Year Schedule'!$K$52+'Year Schedule'!$L$52)</f>
        <v>#VALUE!</v>
      </c>
      <c r="AZ567" s="0" t="e">
        <f aca="true">MAX(0,AY567*(1+(_xlfn.NORM.INV(RAND(),Inputs!$D$39,Inputs!$C$39)))-'Year Schedule'!$K$53+'Year Schedule'!$L$53)</f>
        <v>#VALUE!</v>
      </c>
      <c r="BA567" s="0" t="e">
        <f aca="false">INDEX(C567:AZ567,1,Inputs!$C$6)</f>
        <v>#VALUE!</v>
      </c>
      <c r="BB567" s="0" t="n">
        <f aca="false">IFERROR(EXP(SUMPRODUCT(LN((C567:INDEX(C567:AZ567,1,Inputs!$C$6)+$C$1004:INDEX($C$1004:$AZ$1004,1,Inputs!$C$6))/B567:INDEX(B567:AY567,1,Inputs!$C$6)))/Inputs!$C$6)-1,-1)</f>
        <v>-1</v>
      </c>
    </row>
    <row r="568" customFormat="false" ht="15" hidden="false" customHeight="true" outlineLevel="0" collapsed="false">
      <c r="A568" s="0" t="n">
        <v>566</v>
      </c>
      <c r="B568" s="177" t="n">
        <f aca="false">Inputs!$C$38</f>
        <v>0</v>
      </c>
      <c r="C568" s="0" t="e">
        <f aca="true">MAX(0,B568*(1+(_xlfn.NORM.INV(RAND(),Inputs!$D$39,Inputs!$C$39)))-'Year Schedule'!$K$4+'Year Schedule'!$L$4)</f>
        <v>#VALUE!</v>
      </c>
      <c r="D568" s="0" t="e">
        <f aca="true">MAX(0,C568*(1+(_xlfn.NORM.INV(RAND(),Inputs!$D$39,Inputs!$C$39)))-'Year Schedule'!$K$5+'Year Schedule'!$L$5)</f>
        <v>#VALUE!</v>
      </c>
      <c r="E568" s="0" t="e">
        <f aca="true">MAX(0,D568*(1+(_xlfn.NORM.INV(RAND(),Inputs!$D$39,Inputs!$C$39)))-'Year Schedule'!$K$6+'Year Schedule'!$L$6)</f>
        <v>#VALUE!</v>
      </c>
      <c r="F568" s="0" t="e">
        <f aca="true">MAX(0,E568*(1+(_xlfn.NORM.INV(RAND(),Inputs!$D$39,Inputs!$C$39)))-'Year Schedule'!$K$7+'Year Schedule'!$L$7)</f>
        <v>#VALUE!</v>
      </c>
      <c r="G568" s="0" t="e">
        <f aca="true">MAX(0,F568*(1+(_xlfn.NORM.INV(RAND(),Inputs!$D$39,Inputs!$C$39)))-'Year Schedule'!$K$8+'Year Schedule'!$L$8)</f>
        <v>#VALUE!</v>
      </c>
      <c r="H568" s="0" t="e">
        <f aca="true">MAX(0,G568*(1+(_xlfn.NORM.INV(RAND(),Inputs!$D$39,Inputs!$C$39)))-'Year Schedule'!$K$9+'Year Schedule'!$L$9)</f>
        <v>#VALUE!</v>
      </c>
      <c r="I568" s="0" t="e">
        <f aca="true">MAX(0,H568*(1+(_xlfn.NORM.INV(RAND(),Inputs!$D$39,Inputs!$C$39)))-'Year Schedule'!$K$10+'Year Schedule'!$L$10)</f>
        <v>#VALUE!</v>
      </c>
      <c r="J568" s="0" t="e">
        <f aca="true">MAX(0,I568*(1+(_xlfn.NORM.INV(RAND(),Inputs!$D$39,Inputs!$C$39)))-'Year Schedule'!$K$11+'Year Schedule'!$L$11)</f>
        <v>#VALUE!</v>
      </c>
      <c r="K568" s="0" t="e">
        <f aca="true">MAX(0,J568*(1+(_xlfn.NORM.INV(RAND(),Inputs!$D$39,Inputs!$C$39)))-'Year Schedule'!$K$12+'Year Schedule'!$L$12)</f>
        <v>#VALUE!</v>
      </c>
      <c r="L568" s="0" t="e">
        <f aca="true">MAX(0,K568*(1+(_xlfn.NORM.INV(RAND(),Inputs!$D$39,Inputs!$C$39)))-'Year Schedule'!$K$13+'Year Schedule'!$L$13)</f>
        <v>#VALUE!</v>
      </c>
      <c r="M568" s="0" t="e">
        <f aca="true">MAX(0,L568*(1+(_xlfn.NORM.INV(RAND(),Inputs!$D$39,Inputs!$C$39)))-'Year Schedule'!$K$14+'Year Schedule'!$L$14)</f>
        <v>#VALUE!</v>
      </c>
      <c r="N568" s="0" t="e">
        <f aca="true">MAX(0,M568*(1+(_xlfn.NORM.INV(RAND(),Inputs!$D$39,Inputs!$C$39)))-'Year Schedule'!$K$15+'Year Schedule'!$L$15)</f>
        <v>#VALUE!</v>
      </c>
      <c r="O568" s="0" t="e">
        <f aca="true">MAX(0,N568*(1+(_xlfn.NORM.INV(RAND(),Inputs!$D$39,Inputs!$C$39)))-'Year Schedule'!$K$16+'Year Schedule'!$L$16)</f>
        <v>#VALUE!</v>
      </c>
      <c r="P568" s="0" t="e">
        <f aca="true">MAX(0,O568*(1+(_xlfn.NORM.INV(RAND(),Inputs!$D$39,Inputs!$C$39)))-'Year Schedule'!$K$17+'Year Schedule'!$L$17)</f>
        <v>#VALUE!</v>
      </c>
      <c r="Q568" s="0" t="e">
        <f aca="true">MAX(0,P568*(1+(_xlfn.NORM.INV(RAND(),Inputs!$D$39,Inputs!$C$39)))-'Year Schedule'!$K$18+'Year Schedule'!$L$18)</f>
        <v>#VALUE!</v>
      </c>
      <c r="R568" s="0" t="e">
        <f aca="true">MAX(0,Q568*(1+(_xlfn.NORM.INV(RAND(),Inputs!$D$39,Inputs!$C$39)))-'Year Schedule'!$K$19+'Year Schedule'!$L$19)</f>
        <v>#VALUE!</v>
      </c>
      <c r="S568" s="0" t="e">
        <f aca="true">MAX(0,R568*(1+(_xlfn.NORM.INV(RAND(),Inputs!$D$39,Inputs!$C$39)))-'Year Schedule'!$K$20+'Year Schedule'!$L$20)</f>
        <v>#VALUE!</v>
      </c>
      <c r="T568" s="0" t="e">
        <f aca="true">MAX(0,S568*(1+(_xlfn.NORM.INV(RAND(),Inputs!$D$39,Inputs!$C$39)))-'Year Schedule'!$K$21+'Year Schedule'!$L$21)</f>
        <v>#VALUE!</v>
      </c>
      <c r="U568" s="0" t="e">
        <f aca="true">MAX(0,T568*(1+(_xlfn.NORM.INV(RAND(),Inputs!$D$39,Inputs!$C$39)))-'Year Schedule'!$K$22+'Year Schedule'!$L$22)</f>
        <v>#VALUE!</v>
      </c>
      <c r="V568" s="0" t="e">
        <f aca="true">MAX(0,U568*(1+(_xlfn.NORM.INV(RAND(),Inputs!$D$39,Inputs!$C$39)))-'Year Schedule'!$K$23+'Year Schedule'!$L$23)</f>
        <v>#VALUE!</v>
      </c>
      <c r="W568" s="0" t="e">
        <f aca="true">MAX(0,V568*(1+(_xlfn.NORM.INV(RAND(),Inputs!$D$39,Inputs!$C$39)))-'Year Schedule'!$K$24+'Year Schedule'!$L$24)</f>
        <v>#VALUE!</v>
      </c>
      <c r="X568" s="0" t="e">
        <f aca="true">MAX(0,W568*(1+(_xlfn.NORM.INV(RAND(),Inputs!$D$39,Inputs!$C$39)))-'Year Schedule'!$K$25+'Year Schedule'!$L$25)</f>
        <v>#VALUE!</v>
      </c>
      <c r="Y568" s="0" t="e">
        <f aca="true">MAX(0,X568*(1+(_xlfn.NORM.INV(RAND(),Inputs!$D$39,Inputs!$C$39)))-'Year Schedule'!$K$26+'Year Schedule'!$L$26)</f>
        <v>#VALUE!</v>
      </c>
      <c r="Z568" s="0" t="e">
        <f aca="true">MAX(0,Y568*(1+(_xlfn.NORM.INV(RAND(),Inputs!$D$39,Inputs!$C$39)))-'Year Schedule'!$K$27+'Year Schedule'!$L$27)</f>
        <v>#VALUE!</v>
      </c>
      <c r="AA568" s="0" t="e">
        <f aca="true">MAX(0,Z568*(1+(_xlfn.NORM.INV(RAND(),Inputs!$D$39,Inputs!$C$39)))-'Year Schedule'!$K$28+'Year Schedule'!$L$28)</f>
        <v>#VALUE!</v>
      </c>
      <c r="AB568" s="0" t="e">
        <f aca="true">MAX(0,AA568*(1+(_xlfn.NORM.INV(RAND(),Inputs!$D$39,Inputs!$C$39)))-'Year Schedule'!$K$29+'Year Schedule'!$L$29)</f>
        <v>#VALUE!</v>
      </c>
      <c r="AC568" s="0" t="e">
        <f aca="true">MAX(0,AB568*(1+(_xlfn.NORM.INV(RAND(),Inputs!$D$39,Inputs!$C$39)))-'Year Schedule'!$K$30+'Year Schedule'!$L$30)</f>
        <v>#VALUE!</v>
      </c>
      <c r="AD568" s="0" t="e">
        <f aca="true">MAX(0,AC568*(1+(_xlfn.NORM.INV(RAND(),Inputs!$D$39,Inputs!$C$39)))-'Year Schedule'!$K$31+'Year Schedule'!$L$31)</f>
        <v>#VALUE!</v>
      </c>
      <c r="AE568" s="0" t="e">
        <f aca="true">MAX(0,AD568*(1+(_xlfn.NORM.INV(RAND(),Inputs!$D$39,Inputs!$C$39)))-'Year Schedule'!$K$32+'Year Schedule'!$L$32)</f>
        <v>#VALUE!</v>
      </c>
      <c r="AF568" s="0" t="e">
        <f aca="true">MAX(0,AE568*(1+(_xlfn.NORM.INV(RAND(),Inputs!$D$39,Inputs!$C$39)))-'Year Schedule'!$K$33+'Year Schedule'!$L$33)</f>
        <v>#VALUE!</v>
      </c>
      <c r="AG568" s="0" t="e">
        <f aca="true">MAX(0,AF568*(1+(_xlfn.NORM.INV(RAND(),Inputs!$D$39,Inputs!$C$39)))-'Year Schedule'!$K$34+'Year Schedule'!$L$34)</f>
        <v>#VALUE!</v>
      </c>
      <c r="AH568" s="0" t="e">
        <f aca="true">MAX(0,AG568*(1+(_xlfn.NORM.INV(RAND(),Inputs!$D$39,Inputs!$C$39)))-'Year Schedule'!$K$35+'Year Schedule'!$L$35)</f>
        <v>#VALUE!</v>
      </c>
      <c r="AI568" s="0" t="e">
        <f aca="true">MAX(0,AH568*(1+(_xlfn.NORM.INV(RAND(),Inputs!$D$39,Inputs!$C$39)))-'Year Schedule'!$K$36+'Year Schedule'!$L$36)</f>
        <v>#VALUE!</v>
      </c>
      <c r="AJ568" s="0" t="e">
        <f aca="true">MAX(0,AI568*(1+(_xlfn.NORM.INV(RAND(),Inputs!$D$39,Inputs!$C$39)))-'Year Schedule'!$K$37+'Year Schedule'!$L$37)</f>
        <v>#VALUE!</v>
      </c>
      <c r="AK568" s="0" t="e">
        <f aca="true">MAX(0,AJ568*(1+(_xlfn.NORM.INV(RAND(),Inputs!$D$39,Inputs!$C$39)))-'Year Schedule'!$K$38+'Year Schedule'!$L$38)</f>
        <v>#VALUE!</v>
      </c>
      <c r="AL568" s="0" t="e">
        <f aca="true">MAX(0,AK568*(1+(_xlfn.NORM.INV(RAND(),Inputs!$D$39,Inputs!$C$39)))-'Year Schedule'!$K$39+'Year Schedule'!$L$39)</f>
        <v>#VALUE!</v>
      </c>
      <c r="AM568" s="0" t="e">
        <f aca="true">MAX(0,AL568*(1+(_xlfn.NORM.INV(RAND(),Inputs!$D$39,Inputs!$C$39)))-'Year Schedule'!$K$40+'Year Schedule'!$L$40)</f>
        <v>#VALUE!</v>
      </c>
      <c r="AN568" s="0" t="e">
        <f aca="true">MAX(0,AM568*(1+(_xlfn.NORM.INV(RAND(),Inputs!$D$39,Inputs!$C$39)))-'Year Schedule'!$K$41+'Year Schedule'!$L$41)</f>
        <v>#VALUE!</v>
      </c>
      <c r="AO568" s="0" t="e">
        <f aca="true">MAX(0,AN568*(1+(_xlfn.NORM.INV(RAND(),Inputs!$D$39,Inputs!$C$39)))-'Year Schedule'!$K$42+'Year Schedule'!$L$42)</f>
        <v>#VALUE!</v>
      </c>
      <c r="AP568" s="0" t="e">
        <f aca="true">MAX(0,AO568*(1+(_xlfn.NORM.INV(RAND(),Inputs!$D$39,Inputs!$C$39)))-'Year Schedule'!$K$43+'Year Schedule'!$L$43)</f>
        <v>#VALUE!</v>
      </c>
      <c r="AQ568" s="0" t="e">
        <f aca="true">MAX(0,AP568*(1+(_xlfn.NORM.INV(RAND(),Inputs!$D$39,Inputs!$C$39)))-'Year Schedule'!$K$44+'Year Schedule'!$L$44)</f>
        <v>#VALUE!</v>
      </c>
      <c r="AR568" s="0" t="e">
        <f aca="true">MAX(0,AQ568*(1+(_xlfn.NORM.INV(RAND(),Inputs!$D$39,Inputs!$C$39)))-'Year Schedule'!$K$45+'Year Schedule'!$L$45)</f>
        <v>#VALUE!</v>
      </c>
      <c r="AS568" s="0" t="e">
        <f aca="true">MAX(0,AR568*(1+(_xlfn.NORM.INV(RAND(),Inputs!$D$39,Inputs!$C$39)))-'Year Schedule'!$K$46+'Year Schedule'!$L$46)</f>
        <v>#VALUE!</v>
      </c>
      <c r="AT568" s="0" t="e">
        <f aca="true">MAX(0,AS568*(1+(_xlfn.NORM.INV(RAND(),Inputs!$D$39,Inputs!$C$39)))-'Year Schedule'!$K$47+'Year Schedule'!$L$47)</f>
        <v>#VALUE!</v>
      </c>
      <c r="AU568" s="0" t="e">
        <f aca="true">MAX(0,AT568*(1+(_xlfn.NORM.INV(RAND(),Inputs!$D$39,Inputs!$C$39)))-'Year Schedule'!$K$48+'Year Schedule'!$L$48)</f>
        <v>#VALUE!</v>
      </c>
      <c r="AV568" s="0" t="e">
        <f aca="true">MAX(0,AU568*(1+(_xlfn.NORM.INV(RAND(),Inputs!$D$39,Inputs!$C$39)))-'Year Schedule'!$K$49+'Year Schedule'!$L$49)</f>
        <v>#VALUE!</v>
      </c>
      <c r="AW568" s="0" t="e">
        <f aca="true">MAX(0,AV568*(1+(_xlfn.NORM.INV(RAND(),Inputs!$D$39,Inputs!$C$39)))-'Year Schedule'!$K$50+'Year Schedule'!$L$50)</f>
        <v>#VALUE!</v>
      </c>
      <c r="AX568" s="0" t="e">
        <f aca="true">MAX(0,AW568*(1+(_xlfn.NORM.INV(RAND(),Inputs!$D$39,Inputs!$C$39)))-'Year Schedule'!$K$51+'Year Schedule'!$L$51)</f>
        <v>#VALUE!</v>
      </c>
      <c r="AY568" s="0" t="e">
        <f aca="true">MAX(0,AX568*(1+(_xlfn.NORM.INV(RAND(),Inputs!$D$39,Inputs!$C$39)))-'Year Schedule'!$K$52+'Year Schedule'!$L$52)</f>
        <v>#VALUE!</v>
      </c>
      <c r="AZ568" s="0" t="e">
        <f aca="true">MAX(0,AY568*(1+(_xlfn.NORM.INV(RAND(),Inputs!$D$39,Inputs!$C$39)))-'Year Schedule'!$K$53+'Year Schedule'!$L$53)</f>
        <v>#VALUE!</v>
      </c>
      <c r="BA568" s="0" t="e">
        <f aca="false">INDEX(C568:AZ568,1,Inputs!$C$6)</f>
        <v>#VALUE!</v>
      </c>
      <c r="BB568" s="0" t="n">
        <f aca="false">IFERROR(EXP(SUMPRODUCT(LN((C568:INDEX(C568:AZ568,1,Inputs!$C$6)+$C$1004:INDEX($C$1004:$AZ$1004,1,Inputs!$C$6))/B568:INDEX(B568:AY568,1,Inputs!$C$6)))/Inputs!$C$6)-1,-1)</f>
        <v>-1</v>
      </c>
    </row>
    <row r="569" customFormat="false" ht="15" hidden="false" customHeight="true" outlineLevel="0" collapsed="false">
      <c r="A569" s="0" t="n">
        <v>567</v>
      </c>
      <c r="B569" s="177" t="n">
        <f aca="false">Inputs!$C$38</f>
        <v>0</v>
      </c>
      <c r="C569" s="0" t="e">
        <f aca="true">MAX(0,B569*(1+(_xlfn.NORM.INV(RAND(),Inputs!$D$39,Inputs!$C$39)))-'Year Schedule'!$K$4+'Year Schedule'!$L$4)</f>
        <v>#VALUE!</v>
      </c>
      <c r="D569" s="0" t="e">
        <f aca="true">MAX(0,C569*(1+(_xlfn.NORM.INV(RAND(),Inputs!$D$39,Inputs!$C$39)))-'Year Schedule'!$K$5+'Year Schedule'!$L$5)</f>
        <v>#VALUE!</v>
      </c>
      <c r="E569" s="0" t="e">
        <f aca="true">MAX(0,D569*(1+(_xlfn.NORM.INV(RAND(),Inputs!$D$39,Inputs!$C$39)))-'Year Schedule'!$K$6+'Year Schedule'!$L$6)</f>
        <v>#VALUE!</v>
      </c>
      <c r="F569" s="0" t="e">
        <f aca="true">MAX(0,E569*(1+(_xlfn.NORM.INV(RAND(),Inputs!$D$39,Inputs!$C$39)))-'Year Schedule'!$K$7+'Year Schedule'!$L$7)</f>
        <v>#VALUE!</v>
      </c>
      <c r="G569" s="0" t="e">
        <f aca="true">MAX(0,F569*(1+(_xlfn.NORM.INV(RAND(),Inputs!$D$39,Inputs!$C$39)))-'Year Schedule'!$K$8+'Year Schedule'!$L$8)</f>
        <v>#VALUE!</v>
      </c>
      <c r="H569" s="0" t="e">
        <f aca="true">MAX(0,G569*(1+(_xlfn.NORM.INV(RAND(),Inputs!$D$39,Inputs!$C$39)))-'Year Schedule'!$K$9+'Year Schedule'!$L$9)</f>
        <v>#VALUE!</v>
      </c>
      <c r="I569" s="0" t="e">
        <f aca="true">MAX(0,H569*(1+(_xlfn.NORM.INV(RAND(),Inputs!$D$39,Inputs!$C$39)))-'Year Schedule'!$K$10+'Year Schedule'!$L$10)</f>
        <v>#VALUE!</v>
      </c>
      <c r="J569" s="0" t="e">
        <f aca="true">MAX(0,I569*(1+(_xlfn.NORM.INV(RAND(),Inputs!$D$39,Inputs!$C$39)))-'Year Schedule'!$K$11+'Year Schedule'!$L$11)</f>
        <v>#VALUE!</v>
      </c>
      <c r="K569" s="0" t="e">
        <f aca="true">MAX(0,J569*(1+(_xlfn.NORM.INV(RAND(),Inputs!$D$39,Inputs!$C$39)))-'Year Schedule'!$K$12+'Year Schedule'!$L$12)</f>
        <v>#VALUE!</v>
      </c>
      <c r="L569" s="0" t="e">
        <f aca="true">MAX(0,K569*(1+(_xlfn.NORM.INV(RAND(),Inputs!$D$39,Inputs!$C$39)))-'Year Schedule'!$K$13+'Year Schedule'!$L$13)</f>
        <v>#VALUE!</v>
      </c>
      <c r="M569" s="0" t="e">
        <f aca="true">MAX(0,L569*(1+(_xlfn.NORM.INV(RAND(),Inputs!$D$39,Inputs!$C$39)))-'Year Schedule'!$K$14+'Year Schedule'!$L$14)</f>
        <v>#VALUE!</v>
      </c>
      <c r="N569" s="0" t="e">
        <f aca="true">MAX(0,M569*(1+(_xlfn.NORM.INV(RAND(),Inputs!$D$39,Inputs!$C$39)))-'Year Schedule'!$K$15+'Year Schedule'!$L$15)</f>
        <v>#VALUE!</v>
      </c>
      <c r="O569" s="0" t="e">
        <f aca="true">MAX(0,N569*(1+(_xlfn.NORM.INV(RAND(),Inputs!$D$39,Inputs!$C$39)))-'Year Schedule'!$K$16+'Year Schedule'!$L$16)</f>
        <v>#VALUE!</v>
      </c>
      <c r="P569" s="0" t="e">
        <f aca="true">MAX(0,O569*(1+(_xlfn.NORM.INV(RAND(),Inputs!$D$39,Inputs!$C$39)))-'Year Schedule'!$K$17+'Year Schedule'!$L$17)</f>
        <v>#VALUE!</v>
      </c>
      <c r="Q569" s="0" t="e">
        <f aca="true">MAX(0,P569*(1+(_xlfn.NORM.INV(RAND(),Inputs!$D$39,Inputs!$C$39)))-'Year Schedule'!$K$18+'Year Schedule'!$L$18)</f>
        <v>#VALUE!</v>
      </c>
      <c r="R569" s="0" t="e">
        <f aca="true">MAX(0,Q569*(1+(_xlfn.NORM.INV(RAND(),Inputs!$D$39,Inputs!$C$39)))-'Year Schedule'!$K$19+'Year Schedule'!$L$19)</f>
        <v>#VALUE!</v>
      </c>
      <c r="S569" s="0" t="e">
        <f aca="true">MAX(0,R569*(1+(_xlfn.NORM.INV(RAND(),Inputs!$D$39,Inputs!$C$39)))-'Year Schedule'!$K$20+'Year Schedule'!$L$20)</f>
        <v>#VALUE!</v>
      </c>
      <c r="T569" s="0" t="e">
        <f aca="true">MAX(0,S569*(1+(_xlfn.NORM.INV(RAND(),Inputs!$D$39,Inputs!$C$39)))-'Year Schedule'!$K$21+'Year Schedule'!$L$21)</f>
        <v>#VALUE!</v>
      </c>
      <c r="U569" s="0" t="e">
        <f aca="true">MAX(0,T569*(1+(_xlfn.NORM.INV(RAND(),Inputs!$D$39,Inputs!$C$39)))-'Year Schedule'!$K$22+'Year Schedule'!$L$22)</f>
        <v>#VALUE!</v>
      </c>
      <c r="V569" s="0" t="e">
        <f aca="true">MAX(0,U569*(1+(_xlfn.NORM.INV(RAND(),Inputs!$D$39,Inputs!$C$39)))-'Year Schedule'!$K$23+'Year Schedule'!$L$23)</f>
        <v>#VALUE!</v>
      </c>
      <c r="W569" s="0" t="e">
        <f aca="true">MAX(0,V569*(1+(_xlfn.NORM.INV(RAND(),Inputs!$D$39,Inputs!$C$39)))-'Year Schedule'!$K$24+'Year Schedule'!$L$24)</f>
        <v>#VALUE!</v>
      </c>
      <c r="X569" s="0" t="e">
        <f aca="true">MAX(0,W569*(1+(_xlfn.NORM.INV(RAND(),Inputs!$D$39,Inputs!$C$39)))-'Year Schedule'!$K$25+'Year Schedule'!$L$25)</f>
        <v>#VALUE!</v>
      </c>
      <c r="Y569" s="0" t="e">
        <f aca="true">MAX(0,X569*(1+(_xlfn.NORM.INV(RAND(),Inputs!$D$39,Inputs!$C$39)))-'Year Schedule'!$K$26+'Year Schedule'!$L$26)</f>
        <v>#VALUE!</v>
      </c>
      <c r="Z569" s="0" t="e">
        <f aca="true">MAX(0,Y569*(1+(_xlfn.NORM.INV(RAND(),Inputs!$D$39,Inputs!$C$39)))-'Year Schedule'!$K$27+'Year Schedule'!$L$27)</f>
        <v>#VALUE!</v>
      </c>
      <c r="AA569" s="0" t="e">
        <f aca="true">MAX(0,Z569*(1+(_xlfn.NORM.INV(RAND(),Inputs!$D$39,Inputs!$C$39)))-'Year Schedule'!$K$28+'Year Schedule'!$L$28)</f>
        <v>#VALUE!</v>
      </c>
      <c r="AB569" s="0" t="e">
        <f aca="true">MAX(0,AA569*(1+(_xlfn.NORM.INV(RAND(),Inputs!$D$39,Inputs!$C$39)))-'Year Schedule'!$K$29+'Year Schedule'!$L$29)</f>
        <v>#VALUE!</v>
      </c>
      <c r="AC569" s="0" t="e">
        <f aca="true">MAX(0,AB569*(1+(_xlfn.NORM.INV(RAND(),Inputs!$D$39,Inputs!$C$39)))-'Year Schedule'!$K$30+'Year Schedule'!$L$30)</f>
        <v>#VALUE!</v>
      </c>
      <c r="AD569" s="0" t="e">
        <f aca="true">MAX(0,AC569*(1+(_xlfn.NORM.INV(RAND(),Inputs!$D$39,Inputs!$C$39)))-'Year Schedule'!$K$31+'Year Schedule'!$L$31)</f>
        <v>#VALUE!</v>
      </c>
      <c r="AE569" s="0" t="e">
        <f aca="true">MAX(0,AD569*(1+(_xlfn.NORM.INV(RAND(),Inputs!$D$39,Inputs!$C$39)))-'Year Schedule'!$K$32+'Year Schedule'!$L$32)</f>
        <v>#VALUE!</v>
      </c>
      <c r="AF569" s="0" t="e">
        <f aca="true">MAX(0,AE569*(1+(_xlfn.NORM.INV(RAND(),Inputs!$D$39,Inputs!$C$39)))-'Year Schedule'!$K$33+'Year Schedule'!$L$33)</f>
        <v>#VALUE!</v>
      </c>
      <c r="AG569" s="0" t="e">
        <f aca="true">MAX(0,AF569*(1+(_xlfn.NORM.INV(RAND(),Inputs!$D$39,Inputs!$C$39)))-'Year Schedule'!$K$34+'Year Schedule'!$L$34)</f>
        <v>#VALUE!</v>
      </c>
      <c r="AH569" s="0" t="e">
        <f aca="true">MAX(0,AG569*(1+(_xlfn.NORM.INV(RAND(),Inputs!$D$39,Inputs!$C$39)))-'Year Schedule'!$K$35+'Year Schedule'!$L$35)</f>
        <v>#VALUE!</v>
      </c>
      <c r="AI569" s="0" t="e">
        <f aca="true">MAX(0,AH569*(1+(_xlfn.NORM.INV(RAND(),Inputs!$D$39,Inputs!$C$39)))-'Year Schedule'!$K$36+'Year Schedule'!$L$36)</f>
        <v>#VALUE!</v>
      </c>
      <c r="AJ569" s="0" t="e">
        <f aca="true">MAX(0,AI569*(1+(_xlfn.NORM.INV(RAND(),Inputs!$D$39,Inputs!$C$39)))-'Year Schedule'!$K$37+'Year Schedule'!$L$37)</f>
        <v>#VALUE!</v>
      </c>
      <c r="AK569" s="0" t="e">
        <f aca="true">MAX(0,AJ569*(1+(_xlfn.NORM.INV(RAND(),Inputs!$D$39,Inputs!$C$39)))-'Year Schedule'!$K$38+'Year Schedule'!$L$38)</f>
        <v>#VALUE!</v>
      </c>
      <c r="AL569" s="0" t="e">
        <f aca="true">MAX(0,AK569*(1+(_xlfn.NORM.INV(RAND(),Inputs!$D$39,Inputs!$C$39)))-'Year Schedule'!$K$39+'Year Schedule'!$L$39)</f>
        <v>#VALUE!</v>
      </c>
      <c r="AM569" s="0" t="e">
        <f aca="true">MAX(0,AL569*(1+(_xlfn.NORM.INV(RAND(),Inputs!$D$39,Inputs!$C$39)))-'Year Schedule'!$K$40+'Year Schedule'!$L$40)</f>
        <v>#VALUE!</v>
      </c>
      <c r="AN569" s="0" t="e">
        <f aca="true">MAX(0,AM569*(1+(_xlfn.NORM.INV(RAND(),Inputs!$D$39,Inputs!$C$39)))-'Year Schedule'!$K$41+'Year Schedule'!$L$41)</f>
        <v>#VALUE!</v>
      </c>
      <c r="AO569" s="0" t="e">
        <f aca="true">MAX(0,AN569*(1+(_xlfn.NORM.INV(RAND(),Inputs!$D$39,Inputs!$C$39)))-'Year Schedule'!$K$42+'Year Schedule'!$L$42)</f>
        <v>#VALUE!</v>
      </c>
      <c r="AP569" s="0" t="e">
        <f aca="true">MAX(0,AO569*(1+(_xlfn.NORM.INV(RAND(),Inputs!$D$39,Inputs!$C$39)))-'Year Schedule'!$K$43+'Year Schedule'!$L$43)</f>
        <v>#VALUE!</v>
      </c>
      <c r="AQ569" s="0" t="e">
        <f aca="true">MAX(0,AP569*(1+(_xlfn.NORM.INV(RAND(),Inputs!$D$39,Inputs!$C$39)))-'Year Schedule'!$K$44+'Year Schedule'!$L$44)</f>
        <v>#VALUE!</v>
      </c>
      <c r="AR569" s="0" t="e">
        <f aca="true">MAX(0,AQ569*(1+(_xlfn.NORM.INV(RAND(),Inputs!$D$39,Inputs!$C$39)))-'Year Schedule'!$K$45+'Year Schedule'!$L$45)</f>
        <v>#VALUE!</v>
      </c>
      <c r="AS569" s="0" t="e">
        <f aca="true">MAX(0,AR569*(1+(_xlfn.NORM.INV(RAND(),Inputs!$D$39,Inputs!$C$39)))-'Year Schedule'!$K$46+'Year Schedule'!$L$46)</f>
        <v>#VALUE!</v>
      </c>
      <c r="AT569" s="0" t="e">
        <f aca="true">MAX(0,AS569*(1+(_xlfn.NORM.INV(RAND(),Inputs!$D$39,Inputs!$C$39)))-'Year Schedule'!$K$47+'Year Schedule'!$L$47)</f>
        <v>#VALUE!</v>
      </c>
      <c r="AU569" s="0" t="e">
        <f aca="true">MAX(0,AT569*(1+(_xlfn.NORM.INV(RAND(),Inputs!$D$39,Inputs!$C$39)))-'Year Schedule'!$K$48+'Year Schedule'!$L$48)</f>
        <v>#VALUE!</v>
      </c>
      <c r="AV569" s="0" t="e">
        <f aca="true">MAX(0,AU569*(1+(_xlfn.NORM.INV(RAND(),Inputs!$D$39,Inputs!$C$39)))-'Year Schedule'!$K$49+'Year Schedule'!$L$49)</f>
        <v>#VALUE!</v>
      </c>
      <c r="AW569" s="0" t="e">
        <f aca="true">MAX(0,AV569*(1+(_xlfn.NORM.INV(RAND(),Inputs!$D$39,Inputs!$C$39)))-'Year Schedule'!$K$50+'Year Schedule'!$L$50)</f>
        <v>#VALUE!</v>
      </c>
      <c r="AX569" s="0" t="e">
        <f aca="true">MAX(0,AW569*(1+(_xlfn.NORM.INV(RAND(),Inputs!$D$39,Inputs!$C$39)))-'Year Schedule'!$K$51+'Year Schedule'!$L$51)</f>
        <v>#VALUE!</v>
      </c>
      <c r="AY569" s="0" t="e">
        <f aca="true">MAX(0,AX569*(1+(_xlfn.NORM.INV(RAND(),Inputs!$D$39,Inputs!$C$39)))-'Year Schedule'!$K$52+'Year Schedule'!$L$52)</f>
        <v>#VALUE!</v>
      </c>
      <c r="AZ569" s="0" t="e">
        <f aca="true">MAX(0,AY569*(1+(_xlfn.NORM.INV(RAND(),Inputs!$D$39,Inputs!$C$39)))-'Year Schedule'!$K$53+'Year Schedule'!$L$53)</f>
        <v>#VALUE!</v>
      </c>
      <c r="BA569" s="0" t="e">
        <f aca="false">INDEX(C569:AZ569,1,Inputs!$C$6)</f>
        <v>#VALUE!</v>
      </c>
      <c r="BB569" s="0" t="n">
        <f aca="false">IFERROR(EXP(SUMPRODUCT(LN((C569:INDEX(C569:AZ569,1,Inputs!$C$6)+$C$1004:INDEX($C$1004:$AZ$1004,1,Inputs!$C$6))/B569:INDEX(B569:AY569,1,Inputs!$C$6)))/Inputs!$C$6)-1,-1)</f>
        <v>-1</v>
      </c>
    </row>
    <row r="570" customFormat="false" ht="15" hidden="false" customHeight="true" outlineLevel="0" collapsed="false">
      <c r="A570" s="0" t="n">
        <v>568</v>
      </c>
      <c r="B570" s="177" t="n">
        <f aca="false">Inputs!$C$38</f>
        <v>0</v>
      </c>
      <c r="C570" s="0" t="e">
        <f aca="true">MAX(0,B570*(1+(_xlfn.NORM.INV(RAND(),Inputs!$D$39,Inputs!$C$39)))-'Year Schedule'!$K$4+'Year Schedule'!$L$4)</f>
        <v>#VALUE!</v>
      </c>
      <c r="D570" s="0" t="e">
        <f aca="true">MAX(0,C570*(1+(_xlfn.NORM.INV(RAND(),Inputs!$D$39,Inputs!$C$39)))-'Year Schedule'!$K$5+'Year Schedule'!$L$5)</f>
        <v>#VALUE!</v>
      </c>
      <c r="E570" s="0" t="e">
        <f aca="true">MAX(0,D570*(1+(_xlfn.NORM.INV(RAND(),Inputs!$D$39,Inputs!$C$39)))-'Year Schedule'!$K$6+'Year Schedule'!$L$6)</f>
        <v>#VALUE!</v>
      </c>
      <c r="F570" s="0" t="e">
        <f aca="true">MAX(0,E570*(1+(_xlfn.NORM.INV(RAND(),Inputs!$D$39,Inputs!$C$39)))-'Year Schedule'!$K$7+'Year Schedule'!$L$7)</f>
        <v>#VALUE!</v>
      </c>
      <c r="G570" s="0" t="e">
        <f aca="true">MAX(0,F570*(1+(_xlfn.NORM.INV(RAND(),Inputs!$D$39,Inputs!$C$39)))-'Year Schedule'!$K$8+'Year Schedule'!$L$8)</f>
        <v>#VALUE!</v>
      </c>
      <c r="H570" s="0" t="e">
        <f aca="true">MAX(0,G570*(1+(_xlfn.NORM.INV(RAND(),Inputs!$D$39,Inputs!$C$39)))-'Year Schedule'!$K$9+'Year Schedule'!$L$9)</f>
        <v>#VALUE!</v>
      </c>
      <c r="I570" s="0" t="e">
        <f aca="true">MAX(0,H570*(1+(_xlfn.NORM.INV(RAND(),Inputs!$D$39,Inputs!$C$39)))-'Year Schedule'!$K$10+'Year Schedule'!$L$10)</f>
        <v>#VALUE!</v>
      </c>
      <c r="J570" s="0" t="e">
        <f aca="true">MAX(0,I570*(1+(_xlfn.NORM.INV(RAND(),Inputs!$D$39,Inputs!$C$39)))-'Year Schedule'!$K$11+'Year Schedule'!$L$11)</f>
        <v>#VALUE!</v>
      </c>
      <c r="K570" s="0" t="e">
        <f aca="true">MAX(0,J570*(1+(_xlfn.NORM.INV(RAND(),Inputs!$D$39,Inputs!$C$39)))-'Year Schedule'!$K$12+'Year Schedule'!$L$12)</f>
        <v>#VALUE!</v>
      </c>
      <c r="L570" s="0" t="e">
        <f aca="true">MAX(0,K570*(1+(_xlfn.NORM.INV(RAND(),Inputs!$D$39,Inputs!$C$39)))-'Year Schedule'!$K$13+'Year Schedule'!$L$13)</f>
        <v>#VALUE!</v>
      </c>
      <c r="M570" s="0" t="e">
        <f aca="true">MAX(0,L570*(1+(_xlfn.NORM.INV(RAND(),Inputs!$D$39,Inputs!$C$39)))-'Year Schedule'!$K$14+'Year Schedule'!$L$14)</f>
        <v>#VALUE!</v>
      </c>
      <c r="N570" s="0" t="e">
        <f aca="true">MAX(0,M570*(1+(_xlfn.NORM.INV(RAND(),Inputs!$D$39,Inputs!$C$39)))-'Year Schedule'!$K$15+'Year Schedule'!$L$15)</f>
        <v>#VALUE!</v>
      </c>
      <c r="O570" s="0" t="e">
        <f aca="true">MAX(0,N570*(1+(_xlfn.NORM.INV(RAND(),Inputs!$D$39,Inputs!$C$39)))-'Year Schedule'!$K$16+'Year Schedule'!$L$16)</f>
        <v>#VALUE!</v>
      </c>
      <c r="P570" s="0" t="e">
        <f aca="true">MAX(0,O570*(1+(_xlfn.NORM.INV(RAND(),Inputs!$D$39,Inputs!$C$39)))-'Year Schedule'!$K$17+'Year Schedule'!$L$17)</f>
        <v>#VALUE!</v>
      </c>
      <c r="Q570" s="0" t="e">
        <f aca="true">MAX(0,P570*(1+(_xlfn.NORM.INV(RAND(),Inputs!$D$39,Inputs!$C$39)))-'Year Schedule'!$K$18+'Year Schedule'!$L$18)</f>
        <v>#VALUE!</v>
      </c>
      <c r="R570" s="0" t="e">
        <f aca="true">MAX(0,Q570*(1+(_xlfn.NORM.INV(RAND(),Inputs!$D$39,Inputs!$C$39)))-'Year Schedule'!$K$19+'Year Schedule'!$L$19)</f>
        <v>#VALUE!</v>
      </c>
      <c r="S570" s="0" t="e">
        <f aca="true">MAX(0,R570*(1+(_xlfn.NORM.INV(RAND(),Inputs!$D$39,Inputs!$C$39)))-'Year Schedule'!$K$20+'Year Schedule'!$L$20)</f>
        <v>#VALUE!</v>
      </c>
      <c r="T570" s="0" t="e">
        <f aca="true">MAX(0,S570*(1+(_xlfn.NORM.INV(RAND(),Inputs!$D$39,Inputs!$C$39)))-'Year Schedule'!$K$21+'Year Schedule'!$L$21)</f>
        <v>#VALUE!</v>
      </c>
      <c r="U570" s="0" t="e">
        <f aca="true">MAX(0,T570*(1+(_xlfn.NORM.INV(RAND(),Inputs!$D$39,Inputs!$C$39)))-'Year Schedule'!$K$22+'Year Schedule'!$L$22)</f>
        <v>#VALUE!</v>
      </c>
      <c r="V570" s="0" t="e">
        <f aca="true">MAX(0,U570*(1+(_xlfn.NORM.INV(RAND(),Inputs!$D$39,Inputs!$C$39)))-'Year Schedule'!$K$23+'Year Schedule'!$L$23)</f>
        <v>#VALUE!</v>
      </c>
      <c r="W570" s="0" t="e">
        <f aca="true">MAX(0,V570*(1+(_xlfn.NORM.INV(RAND(),Inputs!$D$39,Inputs!$C$39)))-'Year Schedule'!$K$24+'Year Schedule'!$L$24)</f>
        <v>#VALUE!</v>
      </c>
      <c r="X570" s="0" t="e">
        <f aca="true">MAX(0,W570*(1+(_xlfn.NORM.INV(RAND(),Inputs!$D$39,Inputs!$C$39)))-'Year Schedule'!$K$25+'Year Schedule'!$L$25)</f>
        <v>#VALUE!</v>
      </c>
      <c r="Y570" s="0" t="e">
        <f aca="true">MAX(0,X570*(1+(_xlfn.NORM.INV(RAND(),Inputs!$D$39,Inputs!$C$39)))-'Year Schedule'!$K$26+'Year Schedule'!$L$26)</f>
        <v>#VALUE!</v>
      </c>
      <c r="Z570" s="0" t="e">
        <f aca="true">MAX(0,Y570*(1+(_xlfn.NORM.INV(RAND(),Inputs!$D$39,Inputs!$C$39)))-'Year Schedule'!$K$27+'Year Schedule'!$L$27)</f>
        <v>#VALUE!</v>
      </c>
      <c r="AA570" s="0" t="e">
        <f aca="true">MAX(0,Z570*(1+(_xlfn.NORM.INV(RAND(),Inputs!$D$39,Inputs!$C$39)))-'Year Schedule'!$K$28+'Year Schedule'!$L$28)</f>
        <v>#VALUE!</v>
      </c>
      <c r="AB570" s="0" t="e">
        <f aca="true">MAX(0,AA570*(1+(_xlfn.NORM.INV(RAND(),Inputs!$D$39,Inputs!$C$39)))-'Year Schedule'!$K$29+'Year Schedule'!$L$29)</f>
        <v>#VALUE!</v>
      </c>
      <c r="AC570" s="0" t="e">
        <f aca="true">MAX(0,AB570*(1+(_xlfn.NORM.INV(RAND(),Inputs!$D$39,Inputs!$C$39)))-'Year Schedule'!$K$30+'Year Schedule'!$L$30)</f>
        <v>#VALUE!</v>
      </c>
      <c r="AD570" s="0" t="e">
        <f aca="true">MAX(0,AC570*(1+(_xlfn.NORM.INV(RAND(),Inputs!$D$39,Inputs!$C$39)))-'Year Schedule'!$K$31+'Year Schedule'!$L$31)</f>
        <v>#VALUE!</v>
      </c>
      <c r="AE570" s="0" t="e">
        <f aca="true">MAX(0,AD570*(1+(_xlfn.NORM.INV(RAND(),Inputs!$D$39,Inputs!$C$39)))-'Year Schedule'!$K$32+'Year Schedule'!$L$32)</f>
        <v>#VALUE!</v>
      </c>
      <c r="AF570" s="0" t="e">
        <f aca="true">MAX(0,AE570*(1+(_xlfn.NORM.INV(RAND(),Inputs!$D$39,Inputs!$C$39)))-'Year Schedule'!$K$33+'Year Schedule'!$L$33)</f>
        <v>#VALUE!</v>
      </c>
      <c r="AG570" s="0" t="e">
        <f aca="true">MAX(0,AF570*(1+(_xlfn.NORM.INV(RAND(),Inputs!$D$39,Inputs!$C$39)))-'Year Schedule'!$K$34+'Year Schedule'!$L$34)</f>
        <v>#VALUE!</v>
      </c>
      <c r="AH570" s="0" t="e">
        <f aca="true">MAX(0,AG570*(1+(_xlfn.NORM.INV(RAND(),Inputs!$D$39,Inputs!$C$39)))-'Year Schedule'!$K$35+'Year Schedule'!$L$35)</f>
        <v>#VALUE!</v>
      </c>
      <c r="AI570" s="0" t="e">
        <f aca="true">MAX(0,AH570*(1+(_xlfn.NORM.INV(RAND(),Inputs!$D$39,Inputs!$C$39)))-'Year Schedule'!$K$36+'Year Schedule'!$L$36)</f>
        <v>#VALUE!</v>
      </c>
      <c r="AJ570" s="0" t="e">
        <f aca="true">MAX(0,AI570*(1+(_xlfn.NORM.INV(RAND(),Inputs!$D$39,Inputs!$C$39)))-'Year Schedule'!$K$37+'Year Schedule'!$L$37)</f>
        <v>#VALUE!</v>
      </c>
      <c r="AK570" s="0" t="e">
        <f aca="true">MAX(0,AJ570*(1+(_xlfn.NORM.INV(RAND(),Inputs!$D$39,Inputs!$C$39)))-'Year Schedule'!$K$38+'Year Schedule'!$L$38)</f>
        <v>#VALUE!</v>
      </c>
      <c r="AL570" s="0" t="e">
        <f aca="true">MAX(0,AK570*(1+(_xlfn.NORM.INV(RAND(),Inputs!$D$39,Inputs!$C$39)))-'Year Schedule'!$K$39+'Year Schedule'!$L$39)</f>
        <v>#VALUE!</v>
      </c>
      <c r="AM570" s="0" t="e">
        <f aca="true">MAX(0,AL570*(1+(_xlfn.NORM.INV(RAND(),Inputs!$D$39,Inputs!$C$39)))-'Year Schedule'!$K$40+'Year Schedule'!$L$40)</f>
        <v>#VALUE!</v>
      </c>
      <c r="AN570" s="0" t="e">
        <f aca="true">MAX(0,AM570*(1+(_xlfn.NORM.INV(RAND(),Inputs!$D$39,Inputs!$C$39)))-'Year Schedule'!$K$41+'Year Schedule'!$L$41)</f>
        <v>#VALUE!</v>
      </c>
      <c r="AO570" s="0" t="e">
        <f aca="true">MAX(0,AN570*(1+(_xlfn.NORM.INV(RAND(),Inputs!$D$39,Inputs!$C$39)))-'Year Schedule'!$K$42+'Year Schedule'!$L$42)</f>
        <v>#VALUE!</v>
      </c>
      <c r="AP570" s="0" t="e">
        <f aca="true">MAX(0,AO570*(1+(_xlfn.NORM.INV(RAND(),Inputs!$D$39,Inputs!$C$39)))-'Year Schedule'!$K$43+'Year Schedule'!$L$43)</f>
        <v>#VALUE!</v>
      </c>
      <c r="AQ570" s="0" t="e">
        <f aca="true">MAX(0,AP570*(1+(_xlfn.NORM.INV(RAND(),Inputs!$D$39,Inputs!$C$39)))-'Year Schedule'!$K$44+'Year Schedule'!$L$44)</f>
        <v>#VALUE!</v>
      </c>
      <c r="AR570" s="0" t="e">
        <f aca="true">MAX(0,AQ570*(1+(_xlfn.NORM.INV(RAND(),Inputs!$D$39,Inputs!$C$39)))-'Year Schedule'!$K$45+'Year Schedule'!$L$45)</f>
        <v>#VALUE!</v>
      </c>
      <c r="AS570" s="0" t="e">
        <f aca="true">MAX(0,AR570*(1+(_xlfn.NORM.INV(RAND(),Inputs!$D$39,Inputs!$C$39)))-'Year Schedule'!$K$46+'Year Schedule'!$L$46)</f>
        <v>#VALUE!</v>
      </c>
      <c r="AT570" s="0" t="e">
        <f aca="true">MAX(0,AS570*(1+(_xlfn.NORM.INV(RAND(),Inputs!$D$39,Inputs!$C$39)))-'Year Schedule'!$K$47+'Year Schedule'!$L$47)</f>
        <v>#VALUE!</v>
      </c>
      <c r="AU570" s="0" t="e">
        <f aca="true">MAX(0,AT570*(1+(_xlfn.NORM.INV(RAND(),Inputs!$D$39,Inputs!$C$39)))-'Year Schedule'!$K$48+'Year Schedule'!$L$48)</f>
        <v>#VALUE!</v>
      </c>
      <c r="AV570" s="0" t="e">
        <f aca="true">MAX(0,AU570*(1+(_xlfn.NORM.INV(RAND(),Inputs!$D$39,Inputs!$C$39)))-'Year Schedule'!$K$49+'Year Schedule'!$L$49)</f>
        <v>#VALUE!</v>
      </c>
      <c r="AW570" s="0" t="e">
        <f aca="true">MAX(0,AV570*(1+(_xlfn.NORM.INV(RAND(),Inputs!$D$39,Inputs!$C$39)))-'Year Schedule'!$K$50+'Year Schedule'!$L$50)</f>
        <v>#VALUE!</v>
      </c>
      <c r="AX570" s="0" t="e">
        <f aca="true">MAX(0,AW570*(1+(_xlfn.NORM.INV(RAND(),Inputs!$D$39,Inputs!$C$39)))-'Year Schedule'!$K$51+'Year Schedule'!$L$51)</f>
        <v>#VALUE!</v>
      </c>
      <c r="AY570" s="0" t="e">
        <f aca="true">MAX(0,AX570*(1+(_xlfn.NORM.INV(RAND(),Inputs!$D$39,Inputs!$C$39)))-'Year Schedule'!$K$52+'Year Schedule'!$L$52)</f>
        <v>#VALUE!</v>
      </c>
      <c r="AZ570" s="0" t="e">
        <f aca="true">MAX(0,AY570*(1+(_xlfn.NORM.INV(RAND(),Inputs!$D$39,Inputs!$C$39)))-'Year Schedule'!$K$53+'Year Schedule'!$L$53)</f>
        <v>#VALUE!</v>
      </c>
      <c r="BA570" s="0" t="e">
        <f aca="false">INDEX(C570:AZ570,1,Inputs!$C$6)</f>
        <v>#VALUE!</v>
      </c>
      <c r="BB570" s="0" t="n">
        <f aca="false">IFERROR(EXP(SUMPRODUCT(LN((C570:INDEX(C570:AZ570,1,Inputs!$C$6)+$C$1004:INDEX($C$1004:$AZ$1004,1,Inputs!$C$6))/B570:INDEX(B570:AY570,1,Inputs!$C$6)))/Inputs!$C$6)-1,-1)</f>
        <v>-1</v>
      </c>
    </row>
    <row r="571" customFormat="false" ht="15" hidden="false" customHeight="true" outlineLevel="0" collapsed="false">
      <c r="A571" s="0" t="n">
        <v>569</v>
      </c>
      <c r="B571" s="177" t="n">
        <f aca="false">Inputs!$C$38</f>
        <v>0</v>
      </c>
      <c r="C571" s="0" t="e">
        <f aca="true">MAX(0,B571*(1+(_xlfn.NORM.INV(RAND(),Inputs!$D$39,Inputs!$C$39)))-'Year Schedule'!$K$4+'Year Schedule'!$L$4)</f>
        <v>#VALUE!</v>
      </c>
      <c r="D571" s="0" t="e">
        <f aca="true">MAX(0,C571*(1+(_xlfn.NORM.INV(RAND(),Inputs!$D$39,Inputs!$C$39)))-'Year Schedule'!$K$5+'Year Schedule'!$L$5)</f>
        <v>#VALUE!</v>
      </c>
      <c r="E571" s="0" t="e">
        <f aca="true">MAX(0,D571*(1+(_xlfn.NORM.INV(RAND(),Inputs!$D$39,Inputs!$C$39)))-'Year Schedule'!$K$6+'Year Schedule'!$L$6)</f>
        <v>#VALUE!</v>
      </c>
      <c r="F571" s="0" t="e">
        <f aca="true">MAX(0,E571*(1+(_xlfn.NORM.INV(RAND(),Inputs!$D$39,Inputs!$C$39)))-'Year Schedule'!$K$7+'Year Schedule'!$L$7)</f>
        <v>#VALUE!</v>
      </c>
      <c r="G571" s="0" t="e">
        <f aca="true">MAX(0,F571*(1+(_xlfn.NORM.INV(RAND(),Inputs!$D$39,Inputs!$C$39)))-'Year Schedule'!$K$8+'Year Schedule'!$L$8)</f>
        <v>#VALUE!</v>
      </c>
      <c r="H571" s="0" t="e">
        <f aca="true">MAX(0,G571*(1+(_xlfn.NORM.INV(RAND(),Inputs!$D$39,Inputs!$C$39)))-'Year Schedule'!$K$9+'Year Schedule'!$L$9)</f>
        <v>#VALUE!</v>
      </c>
      <c r="I571" s="0" t="e">
        <f aca="true">MAX(0,H571*(1+(_xlfn.NORM.INV(RAND(),Inputs!$D$39,Inputs!$C$39)))-'Year Schedule'!$K$10+'Year Schedule'!$L$10)</f>
        <v>#VALUE!</v>
      </c>
      <c r="J571" s="0" t="e">
        <f aca="true">MAX(0,I571*(1+(_xlfn.NORM.INV(RAND(),Inputs!$D$39,Inputs!$C$39)))-'Year Schedule'!$K$11+'Year Schedule'!$L$11)</f>
        <v>#VALUE!</v>
      </c>
      <c r="K571" s="0" t="e">
        <f aca="true">MAX(0,J571*(1+(_xlfn.NORM.INV(RAND(),Inputs!$D$39,Inputs!$C$39)))-'Year Schedule'!$K$12+'Year Schedule'!$L$12)</f>
        <v>#VALUE!</v>
      </c>
      <c r="L571" s="0" t="e">
        <f aca="true">MAX(0,K571*(1+(_xlfn.NORM.INV(RAND(),Inputs!$D$39,Inputs!$C$39)))-'Year Schedule'!$K$13+'Year Schedule'!$L$13)</f>
        <v>#VALUE!</v>
      </c>
      <c r="M571" s="0" t="e">
        <f aca="true">MAX(0,L571*(1+(_xlfn.NORM.INV(RAND(),Inputs!$D$39,Inputs!$C$39)))-'Year Schedule'!$K$14+'Year Schedule'!$L$14)</f>
        <v>#VALUE!</v>
      </c>
      <c r="N571" s="0" t="e">
        <f aca="true">MAX(0,M571*(1+(_xlfn.NORM.INV(RAND(),Inputs!$D$39,Inputs!$C$39)))-'Year Schedule'!$K$15+'Year Schedule'!$L$15)</f>
        <v>#VALUE!</v>
      </c>
      <c r="O571" s="0" t="e">
        <f aca="true">MAX(0,N571*(1+(_xlfn.NORM.INV(RAND(),Inputs!$D$39,Inputs!$C$39)))-'Year Schedule'!$K$16+'Year Schedule'!$L$16)</f>
        <v>#VALUE!</v>
      </c>
      <c r="P571" s="0" t="e">
        <f aca="true">MAX(0,O571*(1+(_xlfn.NORM.INV(RAND(),Inputs!$D$39,Inputs!$C$39)))-'Year Schedule'!$K$17+'Year Schedule'!$L$17)</f>
        <v>#VALUE!</v>
      </c>
      <c r="Q571" s="0" t="e">
        <f aca="true">MAX(0,P571*(1+(_xlfn.NORM.INV(RAND(),Inputs!$D$39,Inputs!$C$39)))-'Year Schedule'!$K$18+'Year Schedule'!$L$18)</f>
        <v>#VALUE!</v>
      </c>
      <c r="R571" s="0" t="e">
        <f aca="true">MAX(0,Q571*(1+(_xlfn.NORM.INV(RAND(),Inputs!$D$39,Inputs!$C$39)))-'Year Schedule'!$K$19+'Year Schedule'!$L$19)</f>
        <v>#VALUE!</v>
      </c>
      <c r="S571" s="0" t="e">
        <f aca="true">MAX(0,R571*(1+(_xlfn.NORM.INV(RAND(),Inputs!$D$39,Inputs!$C$39)))-'Year Schedule'!$K$20+'Year Schedule'!$L$20)</f>
        <v>#VALUE!</v>
      </c>
      <c r="T571" s="0" t="e">
        <f aca="true">MAX(0,S571*(1+(_xlfn.NORM.INV(RAND(),Inputs!$D$39,Inputs!$C$39)))-'Year Schedule'!$K$21+'Year Schedule'!$L$21)</f>
        <v>#VALUE!</v>
      </c>
      <c r="U571" s="0" t="e">
        <f aca="true">MAX(0,T571*(1+(_xlfn.NORM.INV(RAND(),Inputs!$D$39,Inputs!$C$39)))-'Year Schedule'!$K$22+'Year Schedule'!$L$22)</f>
        <v>#VALUE!</v>
      </c>
      <c r="V571" s="0" t="e">
        <f aca="true">MAX(0,U571*(1+(_xlfn.NORM.INV(RAND(),Inputs!$D$39,Inputs!$C$39)))-'Year Schedule'!$K$23+'Year Schedule'!$L$23)</f>
        <v>#VALUE!</v>
      </c>
      <c r="W571" s="0" t="e">
        <f aca="true">MAX(0,V571*(1+(_xlfn.NORM.INV(RAND(),Inputs!$D$39,Inputs!$C$39)))-'Year Schedule'!$K$24+'Year Schedule'!$L$24)</f>
        <v>#VALUE!</v>
      </c>
      <c r="X571" s="0" t="e">
        <f aca="true">MAX(0,W571*(1+(_xlfn.NORM.INV(RAND(),Inputs!$D$39,Inputs!$C$39)))-'Year Schedule'!$K$25+'Year Schedule'!$L$25)</f>
        <v>#VALUE!</v>
      </c>
      <c r="Y571" s="0" t="e">
        <f aca="true">MAX(0,X571*(1+(_xlfn.NORM.INV(RAND(),Inputs!$D$39,Inputs!$C$39)))-'Year Schedule'!$K$26+'Year Schedule'!$L$26)</f>
        <v>#VALUE!</v>
      </c>
      <c r="Z571" s="0" t="e">
        <f aca="true">MAX(0,Y571*(1+(_xlfn.NORM.INV(RAND(),Inputs!$D$39,Inputs!$C$39)))-'Year Schedule'!$K$27+'Year Schedule'!$L$27)</f>
        <v>#VALUE!</v>
      </c>
      <c r="AA571" s="0" t="e">
        <f aca="true">MAX(0,Z571*(1+(_xlfn.NORM.INV(RAND(),Inputs!$D$39,Inputs!$C$39)))-'Year Schedule'!$K$28+'Year Schedule'!$L$28)</f>
        <v>#VALUE!</v>
      </c>
      <c r="AB571" s="0" t="e">
        <f aca="true">MAX(0,AA571*(1+(_xlfn.NORM.INV(RAND(),Inputs!$D$39,Inputs!$C$39)))-'Year Schedule'!$K$29+'Year Schedule'!$L$29)</f>
        <v>#VALUE!</v>
      </c>
      <c r="AC571" s="0" t="e">
        <f aca="true">MAX(0,AB571*(1+(_xlfn.NORM.INV(RAND(),Inputs!$D$39,Inputs!$C$39)))-'Year Schedule'!$K$30+'Year Schedule'!$L$30)</f>
        <v>#VALUE!</v>
      </c>
      <c r="AD571" s="0" t="e">
        <f aca="true">MAX(0,AC571*(1+(_xlfn.NORM.INV(RAND(),Inputs!$D$39,Inputs!$C$39)))-'Year Schedule'!$K$31+'Year Schedule'!$L$31)</f>
        <v>#VALUE!</v>
      </c>
      <c r="AE571" s="0" t="e">
        <f aca="true">MAX(0,AD571*(1+(_xlfn.NORM.INV(RAND(),Inputs!$D$39,Inputs!$C$39)))-'Year Schedule'!$K$32+'Year Schedule'!$L$32)</f>
        <v>#VALUE!</v>
      </c>
      <c r="AF571" s="0" t="e">
        <f aca="true">MAX(0,AE571*(1+(_xlfn.NORM.INV(RAND(),Inputs!$D$39,Inputs!$C$39)))-'Year Schedule'!$K$33+'Year Schedule'!$L$33)</f>
        <v>#VALUE!</v>
      </c>
      <c r="AG571" s="0" t="e">
        <f aca="true">MAX(0,AF571*(1+(_xlfn.NORM.INV(RAND(),Inputs!$D$39,Inputs!$C$39)))-'Year Schedule'!$K$34+'Year Schedule'!$L$34)</f>
        <v>#VALUE!</v>
      </c>
      <c r="AH571" s="0" t="e">
        <f aca="true">MAX(0,AG571*(1+(_xlfn.NORM.INV(RAND(),Inputs!$D$39,Inputs!$C$39)))-'Year Schedule'!$K$35+'Year Schedule'!$L$35)</f>
        <v>#VALUE!</v>
      </c>
      <c r="AI571" s="0" t="e">
        <f aca="true">MAX(0,AH571*(1+(_xlfn.NORM.INV(RAND(),Inputs!$D$39,Inputs!$C$39)))-'Year Schedule'!$K$36+'Year Schedule'!$L$36)</f>
        <v>#VALUE!</v>
      </c>
      <c r="AJ571" s="0" t="e">
        <f aca="true">MAX(0,AI571*(1+(_xlfn.NORM.INV(RAND(),Inputs!$D$39,Inputs!$C$39)))-'Year Schedule'!$K$37+'Year Schedule'!$L$37)</f>
        <v>#VALUE!</v>
      </c>
      <c r="AK571" s="0" t="e">
        <f aca="true">MAX(0,AJ571*(1+(_xlfn.NORM.INV(RAND(),Inputs!$D$39,Inputs!$C$39)))-'Year Schedule'!$K$38+'Year Schedule'!$L$38)</f>
        <v>#VALUE!</v>
      </c>
      <c r="AL571" s="0" t="e">
        <f aca="true">MAX(0,AK571*(1+(_xlfn.NORM.INV(RAND(),Inputs!$D$39,Inputs!$C$39)))-'Year Schedule'!$K$39+'Year Schedule'!$L$39)</f>
        <v>#VALUE!</v>
      </c>
      <c r="AM571" s="0" t="e">
        <f aca="true">MAX(0,AL571*(1+(_xlfn.NORM.INV(RAND(),Inputs!$D$39,Inputs!$C$39)))-'Year Schedule'!$K$40+'Year Schedule'!$L$40)</f>
        <v>#VALUE!</v>
      </c>
      <c r="AN571" s="0" t="e">
        <f aca="true">MAX(0,AM571*(1+(_xlfn.NORM.INV(RAND(),Inputs!$D$39,Inputs!$C$39)))-'Year Schedule'!$K$41+'Year Schedule'!$L$41)</f>
        <v>#VALUE!</v>
      </c>
      <c r="AO571" s="0" t="e">
        <f aca="true">MAX(0,AN571*(1+(_xlfn.NORM.INV(RAND(),Inputs!$D$39,Inputs!$C$39)))-'Year Schedule'!$K$42+'Year Schedule'!$L$42)</f>
        <v>#VALUE!</v>
      </c>
      <c r="AP571" s="0" t="e">
        <f aca="true">MAX(0,AO571*(1+(_xlfn.NORM.INV(RAND(),Inputs!$D$39,Inputs!$C$39)))-'Year Schedule'!$K$43+'Year Schedule'!$L$43)</f>
        <v>#VALUE!</v>
      </c>
      <c r="AQ571" s="0" t="e">
        <f aca="true">MAX(0,AP571*(1+(_xlfn.NORM.INV(RAND(),Inputs!$D$39,Inputs!$C$39)))-'Year Schedule'!$K$44+'Year Schedule'!$L$44)</f>
        <v>#VALUE!</v>
      </c>
      <c r="AR571" s="0" t="e">
        <f aca="true">MAX(0,AQ571*(1+(_xlfn.NORM.INV(RAND(),Inputs!$D$39,Inputs!$C$39)))-'Year Schedule'!$K$45+'Year Schedule'!$L$45)</f>
        <v>#VALUE!</v>
      </c>
      <c r="AS571" s="0" t="e">
        <f aca="true">MAX(0,AR571*(1+(_xlfn.NORM.INV(RAND(),Inputs!$D$39,Inputs!$C$39)))-'Year Schedule'!$K$46+'Year Schedule'!$L$46)</f>
        <v>#VALUE!</v>
      </c>
      <c r="AT571" s="0" t="e">
        <f aca="true">MAX(0,AS571*(1+(_xlfn.NORM.INV(RAND(),Inputs!$D$39,Inputs!$C$39)))-'Year Schedule'!$K$47+'Year Schedule'!$L$47)</f>
        <v>#VALUE!</v>
      </c>
      <c r="AU571" s="0" t="e">
        <f aca="true">MAX(0,AT571*(1+(_xlfn.NORM.INV(RAND(),Inputs!$D$39,Inputs!$C$39)))-'Year Schedule'!$K$48+'Year Schedule'!$L$48)</f>
        <v>#VALUE!</v>
      </c>
      <c r="AV571" s="0" t="e">
        <f aca="true">MAX(0,AU571*(1+(_xlfn.NORM.INV(RAND(),Inputs!$D$39,Inputs!$C$39)))-'Year Schedule'!$K$49+'Year Schedule'!$L$49)</f>
        <v>#VALUE!</v>
      </c>
      <c r="AW571" s="0" t="e">
        <f aca="true">MAX(0,AV571*(1+(_xlfn.NORM.INV(RAND(),Inputs!$D$39,Inputs!$C$39)))-'Year Schedule'!$K$50+'Year Schedule'!$L$50)</f>
        <v>#VALUE!</v>
      </c>
      <c r="AX571" s="0" t="e">
        <f aca="true">MAX(0,AW571*(1+(_xlfn.NORM.INV(RAND(),Inputs!$D$39,Inputs!$C$39)))-'Year Schedule'!$K$51+'Year Schedule'!$L$51)</f>
        <v>#VALUE!</v>
      </c>
      <c r="AY571" s="0" t="e">
        <f aca="true">MAX(0,AX571*(1+(_xlfn.NORM.INV(RAND(),Inputs!$D$39,Inputs!$C$39)))-'Year Schedule'!$K$52+'Year Schedule'!$L$52)</f>
        <v>#VALUE!</v>
      </c>
      <c r="AZ571" s="0" t="e">
        <f aca="true">MAX(0,AY571*(1+(_xlfn.NORM.INV(RAND(),Inputs!$D$39,Inputs!$C$39)))-'Year Schedule'!$K$53+'Year Schedule'!$L$53)</f>
        <v>#VALUE!</v>
      </c>
      <c r="BA571" s="0" t="e">
        <f aca="false">INDEX(C571:AZ571,1,Inputs!$C$6)</f>
        <v>#VALUE!</v>
      </c>
      <c r="BB571" s="0" t="n">
        <f aca="false">IFERROR(EXP(SUMPRODUCT(LN((C571:INDEX(C571:AZ571,1,Inputs!$C$6)+$C$1004:INDEX($C$1004:$AZ$1004,1,Inputs!$C$6))/B571:INDEX(B571:AY571,1,Inputs!$C$6)))/Inputs!$C$6)-1,-1)</f>
        <v>-1</v>
      </c>
    </row>
    <row r="572" customFormat="false" ht="15" hidden="false" customHeight="true" outlineLevel="0" collapsed="false">
      <c r="A572" s="0" t="n">
        <v>570</v>
      </c>
      <c r="B572" s="177" t="n">
        <f aca="false">Inputs!$C$38</f>
        <v>0</v>
      </c>
      <c r="C572" s="0" t="e">
        <f aca="true">MAX(0,B572*(1+(_xlfn.NORM.INV(RAND(),Inputs!$D$39,Inputs!$C$39)))-'Year Schedule'!$K$4+'Year Schedule'!$L$4)</f>
        <v>#VALUE!</v>
      </c>
      <c r="D572" s="0" t="e">
        <f aca="true">MAX(0,C572*(1+(_xlfn.NORM.INV(RAND(),Inputs!$D$39,Inputs!$C$39)))-'Year Schedule'!$K$5+'Year Schedule'!$L$5)</f>
        <v>#VALUE!</v>
      </c>
      <c r="E572" s="0" t="e">
        <f aca="true">MAX(0,D572*(1+(_xlfn.NORM.INV(RAND(),Inputs!$D$39,Inputs!$C$39)))-'Year Schedule'!$K$6+'Year Schedule'!$L$6)</f>
        <v>#VALUE!</v>
      </c>
      <c r="F572" s="0" t="e">
        <f aca="true">MAX(0,E572*(1+(_xlfn.NORM.INV(RAND(),Inputs!$D$39,Inputs!$C$39)))-'Year Schedule'!$K$7+'Year Schedule'!$L$7)</f>
        <v>#VALUE!</v>
      </c>
      <c r="G572" s="0" t="e">
        <f aca="true">MAX(0,F572*(1+(_xlfn.NORM.INV(RAND(),Inputs!$D$39,Inputs!$C$39)))-'Year Schedule'!$K$8+'Year Schedule'!$L$8)</f>
        <v>#VALUE!</v>
      </c>
      <c r="H572" s="0" t="e">
        <f aca="true">MAX(0,G572*(1+(_xlfn.NORM.INV(RAND(),Inputs!$D$39,Inputs!$C$39)))-'Year Schedule'!$K$9+'Year Schedule'!$L$9)</f>
        <v>#VALUE!</v>
      </c>
      <c r="I572" s="0" t="e">
        <f aca="true">MAX(0,H572*(1+(_xlfn.NORM.INV(RAND(),Inputs!$D$39,Inputs!$C$39)))-'Year Schedule'!$K$10+'Year Schedule'!$L$10)</f>
        <v>#VALUE!</v>
      </c>
      <c r="J572" s="0" t="e">
        <f aca="true">MAX(0,I572*(1+(_xlfn.NORM.INV(RAND(),Inputs!$D$39,Inputs!$C$39)))-'Year Schedule'!$K$11+'Year Schedule'!$L$11)</f>
        <v>#VALUE!</v>
      </c>
      <c r="K572" s="0" t="e">
        <f aca="true">MAX(0,J572*(1+(_xlfn.NORM.INV(RAND(),Inputs!$D$39,Inputs!$C$39)))-'Year Schedule'!$K$12+'Year Schedule'!$L$12)</f>
        <v>#VALUE!</v>
      </c>
      <c r="L572" s="0" t="e">
        <f aca="true">MAX(0,K572*(1+(_xlfn.NORM.INV(RAND(),Inputs!$D$39,Inputs!$C$39)))-'Year Schedule'!$K$13+'Year Schedule'!$L$13)</f>
        <v>#VALUE!</v>
      </c>
      <c r="M572" s="0" t="e">
        <f aca="true">MAX(0,L572*(1+(_xlfn.NORM.INV(RAND(),Inputs!$D$39,Inputs!$C$39)))-'Year Schedule'!$K$14+'Year Schedule'!$L$14)</f>
        <v>#VALUE!</v>
      </c>
      <c r="N572" s="0" t="e">
        <f aca="true">MAX(0,M572*(1+(_xlfn.NORM.INV(RAND(),Inputs!$D$39,Inputs!$C$39)))-'Year Schedule'!$K$15+'Year Schedule'!$L$15)</f>
        <v>#VALUE!</v>
      </c>
      <c r="O572" s="0" t="e">
        <f aca="true">MAX(0,N572*(1+(_xlfn.NORM.INV(RAND(),Inputs!$D$39,Inputs!$C$39)))-'Year Schedule'!$K$16+'Year Schedule'!$L$16)</f>
        <v>#VALUE!</v>
      </c>
      <c r="P572" s="0" t="e">
        <f aca="true">MAX(0,O572*(1+(_xlfn.NORM.INV(RAND(),Inputs!$D$39,Inputs!$C$39)))-'Year Schedule'!$K$17+'Year Schedule'!$L$17)</f>
        <v>#VALUE!</v>
      </c>
      <c r="Q572" s="0" t="e">
        <f aca="true">MAX(0,P572*(1+(_xlfn.NORM.INV(RAND(),Inputs!$D$39,Inputs!$C$39)))-'Year Schedule'!$K$18+'Year Schedule'!$L$18)</f>
        <v>#VALUE!</v>
      </c>
      <c r="R572" s="0" t="e">
        <f aca="true">MAX(0,Q572*(1+(_xlfn.NORM.INV(RAND(),Inputs!$D$39,Inputs!$C$39)))-'Year Schedule'!$K$19+'Year Schedule'!$L$19)</f>
        <v>#VALUE!</v>
      </c>
      <c r="S572" s="0" t="e">
        <f aca="true">MAX(0,R572*(1+(_xlfn.NORM.INV(RAND(),Inputs!$D$39,Inputs!$C$39)))-'Year Schedule'!$K$20+'Year Schedule'!$L$20)</f>
        <v>#VALUE!</v>
      </c>
      <c r="T572" s="0" t="e">
        <f aca="true">MAX(0,S572*(1+(_xlfn.NORM.INV(RAND(),Inputs!$D$39,Inputs!$C$39)))-'Year Schedule'!$K$21+'Year Schedule'!$L$21)</f>
        <v>#VALUE!</v>
      </c>
      <c r="U572" s="0" t="e">
        <f aca="true">MAX(0,T572*(1+(_xlfn.NORM.INV(RAND(),Inputs!$D$39,Inputs!$C$39)))-'Year Schedule'!$K$22+'Year Schedule'!$L$22)</f>
        <v>#VALUE!</v>
      </c>
      <c r="V572" s="0" t="e">
        <f aca="true">MAX(0,U572*(1+(_xlfn.NORM.INV(RAND(),Inputs!$D$39,Inputs!$C$39)))-'Year Schedule'!$K$23+'Year Schedule'!$L$23)</f>
        <v>#VALUE!</v>
      </c>
      <c r="W572" s="0" t="e">
        <f aca="true">MAX(0,V572*(1+(_xlfn.NORM.INV(RAND(),Inputs!$D$39,Inputs!$C$39)))-'Year Schedule'!$K$24+'Year Schedule'!$L$24)</f>
        <v>#VALUE!</v>
      </c>
      <c r="X572" s="0" t="e">
        <f aca="true">MAX(0,W572*(1+(_xlfn.NORM.INV(RAND(),Inputs!$D$39,Inputs!$C$39)))-'Year Schedule'!$K$25+'Year Schedule'!$L$25)</f>
        <v>#VALUE!</v>
      </c>
      <c r="Y572" s="0" t="e">
        <f aca="true">MAX(0,X572*(1+(_xlfn.NORM.INV(RAND(),Inputs!$D$39,Inputs!$C$39)))-'Year Schedule'!$K$26+'Year Schedule'!$L$26)</f>
        <v>#VALUE!</v>
      </c>
      <c r="Z572" s="0" t="e">
        <f aca="true">MAX(0,Y572*(1+(_xlfn.NORM.INV(RAND(),Inputs!$D$39,Inputs!$C$39)))-'Year Schedule'!$K$27+'Year Schedule'!$L$27)</f>
        <v>#VALUE!</v>
      </c>
      <c r="AA572" s="0" t="e">
        <f aca="true">MAX(0,Z572*(1+(_xlfn.NORM.INV(RAND(),Inputs!$D$39,Inputs!$C$39)))-'Year Schedule'!$K$28+'Year Schedule'!$L$28)</f>
        <v>#VALUE!</v>
      </c>
      <c r="AB572" s="0" t="e">
        <f aca="true">MAX(0,AA572*(1+(_xlfn.NORM.INV(RAND(),Inputs!$D$39,Inputs!$C$39)))-'Year Schedule'!$K$29+'Year Schedule'!$L$29)</f>
        <v>#VALUE!</v>
      </c>
      <c r="AC572" s="0" t="e">
        <f aca="true">MAX(0,AB572*(1+(_xlfn.NORM.INV(RAND(),Inputs!$D$39,Inputs!$C$39)))-'Year Schedule'!$K$30+'Year Schedule'!$L$30)</f>
        <v>#VALUE!</v>
      </c>
      <c r="AD572" s="0" t="e">
        <f aca="true">MAX(0,AC572*(1+(_xlfn.NORM.INV(RAND(),Inputs!$D$39,Inputs!$C$39)))-'Year Schedule'!$K$31+'Year Schedule'!$L$31)</f>
        <v>#VALUE!</v>
      </c>
      <c r="AE572" s="0" t="e">
        <f aca="true">MAX(0,AD572*(1+(_xlfn.NORM.INV(RAND(),Inputs!$D$39,Inputs!$C$39)))-'Year Schedule'!$K$32+'Year Schedule'!$L$32)</f>
        <v>#VALUE!</v>
      </c>
      <c r="AF572" s="0" t="e">
        <f aca="true">MAX(0,AE572*(1+(_xlfn.NORM.INV(RAND(),Inputs!$D$39,Inputs!$C$39)))-'Year Schedule'!$K$33+'Year Schedule'!$L$33)</f>
        <v>#VALUE!</v>
      </c>
      <c r="AG572" s="0" t="e">
        <f aca="true">MAX(0,AF572*(1+(_xlfn.NORM.INV(RAND(),Inputs!$D$39,Inputs!$C$39)))-'Year Schedule'!$K$34+'Year Schedule'!$L$34)</f>
        <v>#VALUE!</v>
      </c>
      <c r="AH572" s="0" t="e">
        <f aca="true">MAX(0,AG572*(1+(_xlfn.NORM.INV(RAND(),Inputs!$D$39,Inputs!$C$39)))-'Year Schedule'!$K$35+'Year Schedule'!$L$35)</f>
        <v>#VALUE!</v>
      </c>
      <c r="AI572" s="0" t="e">
        <f aca="true">MAX(0,AH572*(1+(_xlfn.NORM.INV(RAND(),Inputs!$D$39,Inputs!$C$39)))-'Year Schedule'!$K$36+'Year Schedule'!$L$36)</f>
        <v>#VALUE!</v>
      </c>
      <c r="AJ572" s="0" t="e">
        <f aca="true">MAX(0,AI572*(1+(_xlfn.NORM.INV(RAND(),Inputs!$D$39,Inputs!$C$39)))-'Year Schedule'!$K$37+'Year Schedule'!$L$37)</f>
        <v>#VALUE!</v>
      </c>
      <c r="AK572" s="0" t="e">
        <f aca="true">MAX(0,AJ572*(1+(_xlfn.NORM.INV(RAND(),Inputs!$D$39,Inputs!$C$39)))-'Year Schedule'!$K$38+'Year Schedule'!$L$38)</f>
        <v>#VALUE!</v>
      </c>
      <c r="AL572" s="0" t="e">
        <f aca="true">MAX(0,AK572*(1+(_xlfn.NORM.INV(RAND(),Inputs!$D$39,Inputs!$C$39)))-'Year Schedule'!$K$39+'Year Schedule'!$L$39)</f>
        <v>#VALUE!</v>
      </c>
      <c r="AM572" s="0" t="e">
        <f aca="true">MAX(0,AL572*(1+(_xlfn.NORM.INV(RAND(),Inputs!$D$39,Inputs!$C$39)))-'Year Schedule'!$K$40+'Year Schedule'!$L$40)</f>
        <v>#VALUE!</v>
      </c>
      <c r="AN572" s="0" t="e">
        <f aca="true">MAX(0,AM572*(1+(_xlfn.NORM.INV(RAND(),Inputs!$D$39,Inputs!$C$39)))-'Year Schedule'!$K$41+'Year Schedule'!$L$41)</f>
        <v>#VALUE!</v>
      </c>
      <c r="AO572" s="0" t="e">
        <f aca="true">MAX(0,AN572*(1+(_xlfn.NORM.INV(RAND(),Inputs!$D$39,Inputs!$C$39)))-'Year Schedule'!$K$42+'Year Schedule'!$L$42)</f>
        <v>#VALUE!</v>
      </c>
      <c r="AP572" s="0" t="e">
        <f aca="true">MAX(0,AO572*(1+(_xlfn.NORM.INV(RAND(),Inputs!$D$39,Inputs!$C$39)))-'Year Schedule'!$K$43+'Year Schedule'!$L$43)</f>
        <v>#VALUE!</v>
      </c>
      <c r="AQ572" s="0" t="e">
        <f aca="true">MAX(0,AP572*(1+(_xlfn.NORM.INV(RAND(),Inputs!$D$39,Inputs!$C$39)))-'Year Schedule'!$K$44+'Year Schedule'!$L$44)</f>
        <v>#VALUE!</v>
      </c>
      <c r="AR572" s="0" t="e">
        <f aca="true">MAX(0,AQ572*(1+(_xlfn.NORM.INV(RAND(),Inputs!$D$39,Inputs!$C$39)))-'Year Schedule'!$K$45+'Year Schedule'!$L$45)</f>
        <v>#VALUE!</v>
      </c>
      <c r="AS572" s="0" t="e">
        <f aca="true">MAX(0,AR572*(1+(_xlfn.NORM.INV(RAND(),Inputs!$D$39,Inputs!$C$39)))-'Year Schedule'!$K$46+'Year Schedule'!$L$46)</f>
        <v>#VALUE!</v>
      </c>
      <c r="AT572" s="0" t="e">
        <f aca="true">MAX(0,AS572*(1+(_xlfn.NORM.INV(RAND(),Inputs!$D$39,Inputs!$C$39)))-'Year Schedule'!$K$47+'Year Schedule'!$L$47)</f>
        <v>#VALUE!</v>
      </c>
      <c r="AU572" s="0" t="e">
        <f aca="true">MAX(0,AT572*(1+(_xlfn.NORM.INV(RAND(),Inputs!$D$39,Inputs!$C$39)))-'Year Schedule'!$K$48+'Year Schedule'!$L$48)</f>
        <v>#VALUE!</v>
      </c>
      <c r="AV572" s="0" t="e">
        <f aca="true">MAX(0,AU572*(1+(_xlfn.NORM.INV(RAND(),Inputs!$D$39,Inputs!$C$39)))-'Year Schedule'!$K$49+'Year Schedule'!$L$49)</f>
        <v>#VALUE!</v>
      </c>
      <c r="AW572" s="0" t="e">
        <f aca="true">MAX(0,AV572*(1+(_xlfn.NORM.INV(RAND(),Inputs!$D$39,Inputs!$C$39)))-'Year Schedule'!$K$50+'Year Schedule'!$L$50)</f>
        <v>#VALUE!</v>
      </c>
      <c r="AX572" s="0" t="e">
        <f aca="true">MAX(0,AW572*(1+(_xlfn.NORM.INV(RAND(),Inputs!$D$39,Inputs!$C$39)))-'Year Schedule'!$K$51+'Year Schedule'!$L$51)</f>
        <v>#VALUE!</v>
      </c>
      <c r="AY572" s="0" t="e">
        <f aca="true">MAX(0,AX572*(1+(_xlfn.NORM.INV(RAND(),Inputs!$D$39,Inputs!$C$39)))-'Year Schedule'!$K$52+'Year Schedule'!$L$52)</f>
        <v>#VALUE!</v>
      </c>
      <c r="AZ572" s="0" t="e">
        <f aca="true">MAX(0,AY572*(1+(_xlfn.NORM.INV(RAND(),Inputs!$D$39,Inputs!$C$39)))-'Year Schedule'!$K$53+'Year Schedule'!$L$53)</f>
        <v>#VALUE!</v>
      </c>
      <c r="BA572" s="0" t="e">
        <f aca="false">INDEX(C572:AZ572,1,Inputs!$C$6)</f>
        <v>#VALUE!</v>
      </c>
      <c r="BB572" s="0" t="n">
        <f aca="false">IFERROR(EXP(SUMPRODUCT(LN((C572:INDEX(C572:AZ572,1,Inputs!$C$6)+$C$1004:INDEX($C$1004:$AZ$1004,1,Inputs!$C$6))/B572:INDEX(B572:AY572,1,Inputs!$C$6)))/Inputs!$C$6)-1,-1)</f>
        <v>-1</v>
      </c>
    </row>
    <row r="573" customFormat="false" ht="15" hidden="false" customHeight="true" outlineLevel="0" collapsed="false">
      <c r="A573" s="0" t="n">
        <v>571</v>
      </c>
      <c r="B573" s="177" t="n">
        <f aca="false">Inputs!$C$38</f>
        <v>0</v>
      </c>
      <c r="C573" s="0" t="e">
        <f aca="true">MAX(0,B573*(1+(_xlfn.NORM.INV(RAND(),Inputs!$D$39,Inputs!$C$39)))-'Year Schedule'!$K$4+'Year Schedule'!$L$4)</f>
        <v>#VALUE!</v>
      </c>
      <c r="D573" s="0" t="e">
        <f aca="true">MAX(0,C573*(1+(_xlfn.NORM.INV(RAND(),Inputs!$D$39,Inputs!$C$39)))-'Year Schedule'!$K$5+'Year Schedule'!$L$5)</f>
        <v>#VALUE!</v>
      </c>
      <c r="E573" s="0" t="e">
        <f aca="true">MAX(0,D573*(1+(_xlfn.NORM.INV(RAND(),Inputs!$D$39,Inputs!$C$39)))-'Year Schedule'!$K$6+'Year Schedule'!$L$6)</f>
        <v>#VALUE!</v>
      </c>
      <c r="F573" s="0" t="e">
        <f aca="true">MAX(0,E573*(1+(_xlfn.NORM.INV(RAND(),Inputs!$D$39,Inputs!$C$39)))-'Year Schedule'!$K$7+'Year Schedule'!$L$7)</f>
        <v>#VALUE!</v>
      </c>
      <c r="G573" s="0" t="e">
        <f aca="true">MAX(0,F573*(1+(_xlfn.NORM.INV(RAND(),Inputs!$D$39,Inputs!$C$39)))-'Year Schedule'!$K$8+'Year Schedule'!$L$8)</f>
        <v>#VALUE!</v>
      </c>
      <c r="H573" s="0" t="e">
        <f aca="true">MAX(0,G573*(1+(_xlfn.NORM.INV(RAND(),Inputs!$D$39,Inputs!$C$39)))-'Year Schedule'!$K$9+'Year Schedule'!$L$9)</f>
        <v>#VALUE!</v>
      </c>
      <c r="I573" s="0" t="e">
        <f aca="true">MAX(0,H573*(1+(_xlfn.NORM.INV(RAND(),Inputs!$D$39,Inputs!$C$39)))-'Year Schedule'!$K$10+'Year Schedule'!$L$10)</f>
        <v>#VALUE!</v>
      </c>
      <c r="J573" s="0" t="e">
        <f aca="true">MAX(0,I573*(1+(_xlfn.NORM.INV(RAND(),Inputs!$D$39,Inputs!$C$39)))-'Year Schedule'!$K$11+'Year Schedule'!$L$11)</f>
        <v>#VALUE!</v>
      </c>
      <c r="K573" s="0" t="e">
        <f aca="true">MAX(0,J573*(1+(_xlfn.NORM.INV(RAND(),Inputs!$D$39,Inputs!$C$39)))-'Year Schedule'!$K$12+'Year Schedule'!$L$12)</f>
        <v>#VALUE!</v>
      </c>
      <c r="L573" s="0" t="e">
        <f aca="true">MAX(0,K573*(1+(_xlfn.NORM.INV(RAND(),Inputs!$D$39,Inputs!$C$39)))-'Year Schedule'!$K$13+'Year Schedule'!$L$13)</f>
        <v>#VALUE!</v>
      </c>
      <c r="M573" s="0" t="e">
        <f aca="true">MAX(0,L573*(1+(_xlfn.NORM.INV(RAND(),Inputs!$D$39,Inputs!$C$39)))-'Year Schedule'!$K$14+'Year Schedule'!$L$14)</f>
        <v>#VALUE!</v>
      </c>
      <c r="N573" s="0" t="e">
        <f aca="true">MAX(0,M573*(1+(_xlfn.NORM.INV(RAND(),Inputs!$D$39,Inputs!$C$39)))-'Year Schedule'!$K$15+'Year Schedule'!$L$15)</f>
        <v>#VALUE!</v>
      </c>
      <c r="O573" s="0" t="e">
        <f aca="true">MAX(0,N573*(1+(_xlfn.NORM.INV(RAND(),Inputs!$D$39,Inputs!$C$39)))-'Year Schedule'!$K$16+'Year Schedule'!$L$16)</f>
        <v>#VALUE!</v>
      </c>
      <c r="P573" s="0" t="e">
        <f aca="true">MAX(0,O573*(1+(_xlfn.NORM.INV(RAND(),Inputs!$D$39,Inputs!$C$39)))-'Year Schedule'!$K$17+'Year Schedule'!$L$17)</f>
        <v>#VALUE!</v>
      </c>
      <c r="Q573" s="0" t="e">
        <f aca="true">MAX(0,P573*(1+(_xlfn.NORM.INV(RAND(),Inputs!$D$39,Inputs!$C$39)))-'Year Schedule'!$K$18+'Year Schedule'!$L$18)</f>
        <v>#VALUE!</v>
      </c>
      <c r="R573" s="0" t="e">
        <f aca="true">MAX(0,Q573*(1+(_xlfn.NORM.INV(RAND(),Inputs!$D$39,Inputs!$C$39)))-'Year Schedule'!$K$19+'Year Schedule'!$L$19)</f>
        <v>#VALUE!</v>
      </c>
      <c r="S573" s="0" t="e">
        <f aca="true">MAX(0,R573*(1+(_xlfn.NORM.INV(RAND(),Inputs!$D$39,Inputs!$C$39)))-'Year Schedule'!$K$20+'Year Schedule'!$L$20)</f>
        <v>#VALUE!</v>
      </c>
      <c r="T573" s="0" t="e">
        <f aca="true">MAX(0,S573*(1+(_xlfn.NORM.INV(RAND(),Inputs!$D$39,Inputs!$C$39)))-'Year Schedule'!$K$21+'Year Schedule'!$L$21)</f>
        <v>#VALUE!</v>
      </c>
      <c r="U573" s="0" t="e">
        <f aca="true">MAX(0,T573*(1+(_xlfn.NORM.INV(RAND(),Inputs!$D$39,Inputs!$C$39)))-'Year Schedule'!$K$22+'Year Schedule'!$L$22)</f>
        <v>#VALUE!</v>
      </c>
      <c r="V573" s="0" t="e">
        <f aca="true">MAX(0,U573*(1+(_xlfn.NORM.INV(RAND(),Inputs!$D$39,Inputs!$C$39)))-'Year Schedule'!$K$23+'Year Schedule'!$L$23)</f>
        <v>#VALUE!</v>
      </c>
      <c r="W573" s="0" t="e">
        <f aca="true">MAX(0,V573*(1+(_xlfn.NORM.INV(RAND(),Inputs!$D$39,Inputs!$C$39)))-'Year Schedule'!$K$24+'Year Schedule'!$L$24)</f>
        <v>#VALUE!</v>
      </c>
      <c r="X573" s="0" t="e">
        <f aca="true">MAX(0,W573*(1+(_xlfn.NORM.INV(RAND(),Inputs!$D$39,Inputs!$C$39)))-'Year Schedule'!$K$25+'Year Schedule'!$L$25)</f>
        <v>#VALUE!</v>
      </c>
      <c r="Y573" s="0" t="e">
        <f aca="true">MAX(0,X573*(1+(_xlfn.NORM.INV(RAND(),Inputs!$D$39,Inputs!$C$39)))-'Year Schedule'!$K$26+'Year Schedule'!$L$26)</f>
        <v>#VALUE!</v>
      </c>
      <c r="Z573" s="0" t="e">
        <f aca="true">MAX(0,Y573*(1+(_xlfn.NORM.INV(RAND(),Inputs!$D$39,Inputs!$C$39)))-'Year Schedule'!$K$27+'Year Schedule'!$L$27)</f>
        <v>#VALUE!</v>
      </c>
      <c r="AA573" s="0" t="e">
        <f aca="true">MAX(0,Z573*(1+(_xlfn.NORM.INV(RAND(),Inputs!$D$39,Inputs!$C$39)))-'Year Schedule'!$K$28+'Year Schedule'!$L$28)</f>
        <v>#VALUE!</v>
      </c>
      <c r="AB573" s="0" t="e">
        <f aca="true">MAX(0,AA573*(1+(_xlfn.NORM.INV(RAND(),Inputs!$D$39,Inputs!$C$39)))-'Year Schedule'!$K$29+'Year Schedule'!$L$29)</f>
        <v>#VALUE!</v>
      </c>
      <c r="AC573" s="0" t="e">
        <f aca="true">MAX(0,AB573*(1+(_xlfn.NORM.INV(RAND(),Inputs!$D$39,Inputs!$C$39)))-'Year Schedule'!$K$30+'Year Schedule'!$L$30)</f>
        <v>#VALUE!</v>
      </c>
      <c r="AD573" s="0" t="e">
        <f aca="true">MAX(0,AC573*(1+(_xlfn.NORM.INV(RAND(),Inputs!$D$39,Inputs!$C$39)))-'Year Schedule'!$K$31+'Year Schedule'!$L$31)</f>
        <v>#VALUE!</v>
      </c>
      <c r="AE573" s="0" t="e">
        <f aca="true">MAX(0,AD573*(1+(_xlfn.NORM.INV(RAND(),Inputs!$D$39,Inputs!$C$39)))-'Year Schedule'!$K$32+'Year Schedule'!$L$32)</f>
        <v>#VALUE!</v>
      </c>
      <c r="AF573" s="0" t="e">
        <f aca="true">MAX(0,AE573*(1+(_xlfn.NORM.INV(RAND(),Inputs!$D$39,Inputs!$C$39)))-'Year Schedule'!$K$33+'Year Schedule'!$L$33)</f>
        <v>#VALUE!</v>
      </c>
      <c r="AG573" s="0" t="e">
        <f aca="true">MAX(0,AF573*(1+(_xlfn.NORM.INV(RAND(),Inputs!$D$39,Inputs!$C$39)))-'Year Schedule'!$K$34+'Year Schedule'!$L$34)</f>
        <v>#VALUE!</v>
      </c>
      <c r="AH573" s="0" t="e">
        <f aca="true">MAX(0,AG573*(1+(_xlfn.NORM.INV(RAND(),Inputs!$D$39,Inputs!$C$39)))-'Year Schedule'!$K$35+'Year Schedule'!$L$35)</f>
        <v>#VALUE!</v>
      </c>
      <c r="AI573" s="0" t="e">
        <f aca="true">MAX(0,AH573*(1+(_xlfn.NORM.INV(RAND(),Inputs!$D$39,Inputs!$C$39)))-'Year Schedule'!$K$36+'Year Schedule'!$L$36)</f>
        <v>#VALUE!</v>
      </c>
      <c r="AJ573" s="0" t="e">
        <f aca="true">MAX(0,AI573*(1+(_xlfn.NORM.INV(RAND(),Inputs!$D$39,Inputs!$C$39)))-'Year Schedule'!$K$37+'Year Schedule'!$L$37)</f>
        <v>#VALUE!</v>
      </c>
      <c r="AK573" s="0" t="e">
        <f aca="true">MAX(0,AJ573*(1+(_xlfn.NORM.INV(RAND(),Inputs!$D$39,Inputs!$C$39)))-'Year Schedule'!$K$38+'Year Schedule'!$L$38)</f>
        <v>#VALUE!</v>
      </c>
      <c r="AL573" s="0" t="e">
        <f aca="true">MAX(0,AK573*(1+(_xlfn.NORM.INV(RAND(),Inputs!$D$39,Inputs!$C$39)))-'Year Schedule'!$K$39+'Year Schedule'!$L$39)</f>
        <v>#VALUE!</v>
      </c>
      <c r="AM573" s="0" t="e">
        <f aca="true">MAX(0,AL573*(1+(_xlfn.NORM.INV(RAND(),Inputs!$D$39,Inputs!$C$39)))-'Year Schedule'!$K$40+'Year Schedule'!$L$40)</f>
        <v>#VALUE!</v>
      </c>
      <c r="AN573" s="0" t="e">
        <f aca="true">MAX(0,AM573*(1+(_xlfn.NORM.INV(RAND(),Inputs!$D$39,Inputs!$C$39)))-'Year Schedule'!$K$41+'Year Schedule'!$L$41)</f>
        <v>#VALUE!</v>
      </c>
      <c r="AO573" s="0" t="e">
        <f aca="true">MAX(0,AN573*(1+(_xlfn.NORM.INV(RAND(),Inputs!$D$39,Inputs!$C$39)))-'Year Schedule'!$K$42+'Year Schedule'!$L$42)</f>
        <v>#VALUE!</v>
      </c>
      <c r="AP573" s="0" t="e">
        <f aca="true">MAX(0,AO573*(1+(_xlfn.NORM.INV(RAND(),Inputs!$D$39,Inputs!$C$39)))-'Year Schedule'!$K$43+'Year Schedule'!$L$43)</f>
        <v>#VALUE!</v>
      </c>
      <c r="AQ573" s="0" t="e">
        <f aca="true">MAX(0,AP573*(1+(_xlfn.NORM.INV(RAND(),Inputs!$D$39,Inputs!$C$39)))-'Year Schedule'!$K$44+'Year Schedule'!$L$44)</f>
        <v>#VALUE!</v>
      </c>
      <c r="AR573" s="0" t="e">
        <f aca="true">MAX(0,AQ573*(1+(_xlfn.NORM.INV(RAND(),Inputs!$D$39,Inputs!$C$39)))-'Year Schedule'!$K$45+'Year Schedule'!$L$45)</f>
        <v>#VALUE!</v>
      </c>
      <c r="AS573" s="0" t="e">
        <f aca="true">MAX(0,AR573*(1+(_xlfn.NORM.INV(RAND(),Inputs!$D$39,Inputs!$C$39)))-'Year Schedule'!$K$46+'Year Schedule'!$L$46)</f>
        <v>#VALUE!</v>
      </c>
      <c r="AT573" s="0" t="e">
        <f aca="true">MAX(0,AS573*(1+(_xlfn.NORM.INV(RAND(),Inputs!$D$39,Inputs!$C$39)))-'Year Schedule'!$K$47+'Year Schedule'!$L$47)</f>
        <v>#VALUE!</v>
      </c>
      <c r="AU573" s="0" t="e">
        <f aca="true">MAX(0,AT573*(1+(_xlfn.NORM.INV(RAND(),Inputs!$D$39,Inputs!$C$39)))-'Year Schedule'!$K$48+'Year Schedule'!$L$48)</f>
        <v>#VALUE!</v>
      </c>
      <c r="AV573" s="0" t="e">
        <f aca="true">MAX(0,AU573*(1+(_xlfn.NORM.INV(RAND(),Inputs!$D$39,Inputs!$C$39)))-'Year Schedule'!$K$49+'Year Schedule'!$L$49)</f>
        <v>#VALUE!</v>
      </c>
      <c r="AW573" s="0" t="e">
        <f aca="true">MAX(0,AV573*(1+(_xlfn.NORM.INV(RAND(),Inputs!$D$39,Inputs!$C$39)))-'Year Schedule'!$K$50+'Year Schedule'!$L$50)</f>
        <v>#VALUE!</v>
      </c>
      <c r="AX573" s="0" t="e">
        <f aca="true">MAX(0,AW573*(1+(_xlfn.NORM.INV(RAND(),Inputs!$D$39,Inputs!$C$39)))-'Year Schedule'!$K$51+'Year Schedule'!$L$51)</f>
        <v>#VALUE!</v>
      </c>
      <c r="AY573" s="0" t="e">
        <f aca="true">MAX(0,AX573*(1+(_xlfn.NORM.INV(RAND(),Inputs!$D$39,Inputs!$C$39)))-'Year Schedule'!$K$52+'Year Schedule'!$L$52)</f>
        <v>#VALUE!</v>
      </c>
      <c r="AZ573" s="0" t="e">
        <f aca="true">MAX(0,AY573*(1+(_xlfn.NORM.INV(RAND(),Inputs!$D$39,Inputs!$C$39)))-'Year Schedule'!$K$53+'Year Schedule'!$L$53)</f>
        <v>#VALUE!</v>
      </c>
      <c r="BA573" s="0" t="e">
        <f aca="false">INDEX(C573:AZ573,1,Inputs!$C$6)</f>
        <v>#VALUE!</v>
      </c>
      <c r="BB573" s="0" t="n">
        <f aca="false">IFERROR(EXP(SUMPRODUCT(LN((C573:INDEX(C573:AZ573,1,Inputs!$C$6)+$C$1004:INDEX($C$1004:$AZ$1004,1,Inputs!$C$6))/B573:INDEX(B573:AY573,1,Inputs!$C$6)))/Inputs!$C$6)-1,-1)</f>
        <v>-1</v>
      </c>
    </row>
    <row r="574" customFormat="false" ht="15" hidden="false" customHeight="true" outlineLevel="0" collapsed="false">
      <c r="A574" s="0" t="n">
        <v>572</v>
      </c>
      <c r="B574" s="177" t="n">
        <f aca="false">Inputs!$C$38</f>
        <v>0</v>
      </c>
      <c r="C574" s="0" t="e">
        <f aca="true">MAX(0,B574*(1+(_xlfn.NORM.INV(RAND(),Inputs!$D$39,Inputs!$C$39)))-'Year Schedule'!$K$4+'Year Schedule'!$L$4)</f>
        <v>#VALUE!</v>
      </c>
      <c r="D574" s="0" t="e">
        <f aca="true">MAX(0,C574*(1+(_xlfn.NORM.INV(RAND(),Inputs!$D$39,Inputs!$C$39)))-'Year Schedule'!$K$5+'Year Schedule'!$L$5)</f>
        <v>#VALUE!</v>
      </c>
      <c r="E574" s="0" t="e">
        <f aca="true">MAX(0,D574*(1+(_xlfn.NORM.INV(RAND(),Inputs!$D$39,Inputs!$C$39)))-'Year Schedule'!$K$6+'Year Schedule'!$L$6)</f>
        <v>#VALUE!</v>
      </c>
      <c r="F574" s="0" t="e">
        <f aca="true">MAX(0,E574*(1+(_xlfn.NORM.INV(RAND(),Inputs!$D$39,Inputs!$C$39)))-'Year Schedule'!$K$7+'Year Schedule'!$L$7)</f>
        <v>#VALUE!</v>
      </c>
      <c r="G574" s="0" t="e">
        <f aca="true">MAX(0,F574*(1+(_xlfn.NORM.INV(RAND(),Inputs!$D$39,Inputs!$C$39)))-'Year Schedule'!$K$8+'Year Schedule'!$L$8)</f>
        <v>#VALUE!</v>
      </c>
      <c r="H574" s="0" t="e">
        <f aca="true">MAX(0,G574*(1+(_xlfn.NORM.INV(RAND(),Inputs!$D$39,Inputs!$C$39)))-'Year Schedule'!$K$9+'Year Schedule'!$L$9)</f>
        <v>#VALUE!</v>
      </c>
      <c r="I574" s="0" t="e">
        <f aca="true">MAX(0,H574*(1+(_xlfn.NORM.INV(RAND(),Inputs!$D$39,Inputs!$C$39)))-'Year Schedule'!$K$10+'Year Schedule'!$L$10)</f>
        <v>#VALUE!</v>
      </c>
      <c r="J574" s="0" t="e">
        <f aca="true">MAX(0,I574*(1+(_xlfn.NORM.INV(RAND(),Inputs!$D$39,Inputs!$C$39)))-'Year Schedule'!$K$11+'Year Schedule'!$L$11)</f>
        <v>#VALUE!</v>
      </c>
      <c r="K574" s="0" t="e">
        <f aca="true">MAX(0,J574*(1+(_xlfn.NORM.INV(RAND(),Inputs!$D$39,Inputs!$C$39)))-'Year Schedule'!$K$12+'Year Schedule'!$L$12)</f>
        <v>#VALUE!</v>
      </c>
      <c r="L574" s="0" t="e">
        <f aca="true">MAX(0,K574*(1+(_xlfn.NORM.INV(RAND(),Inputs!$D$39,Inputs!$C$39)))-'Year Schedule'!$K$13+'Year Schedule'!$L$13)</f>
        <v>#VALUE!</v>
      </c>
      <c r="M574" s="0" t="e">
        <f aca="true">MAX(0,L574*(1+(_xlfn.NORM.INV(RAND(),Inputs!$D$39,Inputs!$C$39)))-'Year Schedule'!$K$14+'Year Schedule'!$L$14)</f>
        <v>#VALUE!</v>
      </c>
      <c r="N574" s="0" t="e">
        <f aca="true">MAX(0,M574*(1+(_xlfn.NORM.INV(RAND(),Inputs!$D$39,Inputs!$C$39)))-'Year Schedule'!$K$15+'Year Schedule'!$L$15)</f>
        <v>#VALUE!</v>
      </c>
      <c r="O574" s="0" t="e">
        <f aca="true">MAX(0,N574*(1+(_xlfn.NORM.INV(RAND(),Inputs!$D$39,Inputs!$C$39)))-'Year Schedule'!$K$16+'Year Schedule'!$L$16)</f>
        <v>#VALUE!</v>
      </c>
      <c r="P574" s="0" t="e">
        <f aca="true">MAX(0,O574*(1+(_xlfn.NORM.INV(RAND(),Inputs!$D$39,Inputs!$C$39)))-'Year Schedule'!$K$17+'Year Schedule'!$L$17)</f>
        <v>#VALUE!</v>
      </c>
      <c r="Q574" s="0" t="e">
        <f aca="true">MAX(0,P574*(1+(_xlfn.NORM.INV(RAND(),Inputs!$D$39,Inputs!$C$39)))-'Year Schedule'!$K$18+'Year Schedule'!$L$18)</f>
        <v>#VALUE!</v>
      </c>
      <c r="R574" s="0" t="e">
        <f aca="true">MAX(0,Q574*(1+(_xlfn.NORM.INV(RAND(),Inputs!$D$39,Inputs!$C$39)))-'Year Schedule'!$K$19+'Year Schedule'!$L$19)</f>
        <v>#VALUE!</v>
      </c>
      <c r="S574" s="0" t="e">
        <f aca="true">MAX(0,R574*(1+(_xlfn.NORM.INV(RAND(),Inputs!$D$39,Inputs!$C$39)))-'Year Schedule'!$K$20+'Year Schedule'!$L$20)</f>
        <v>#VALUE!</v>
      </c>
      <c r="T574" s="0" t="e">
        <f aca="true">MAX(0,S574*(1+(_xlfn.NORM.INV(RAND(),Inputs!$D$39,Inputs!$C$39)))-'Year Schedule'!$K$21+'Year Schedule'!$L$21)</f>
        <v>#VALUE!</v>
      </c>
      <c r="U574" s="0" t="e">
        <f aca="true">MAX(0,T574*(1+(_xlfn.NORM.INV(RAND(),Inputs!$D$39,Inputs!$C$39)))-'Year Schedule'!$K$22+'Year Schedule'!$L$22)</f>
        <v>#VALUE!</v>
      </c>
      <c r="V574" s="0" t="e">
        <f aca="true">MAX(0,U574*(1+(_xlfn.NORM.INV(RAND(),Inputs!$D$39,Inputs!$C$39)))-'Year Schedule'!$K$23+'Year Schedule'!$L$23)</f>
        <v>#VALUE!</v>
      </c>
      <c r="W574" s="0" t="e">
        <f aca="true">MAX(0,V574*(1+(_xlfn.NORM.INV(RAND(),Inputs!$D$39,Inputs!$C$39)))-'Year Schedule'!$K$24+'Year Schedule'!$L$24)</f>
        <v>#VALUE!</v>
      </c>
      <c r="X574" s="0" t="e">
        <f aca="true">MAX(0,W574*(1+(_xlfn.NORM.INV(RAND(),Inputs!$D$39,Inputs!$C$39)))-'Year Schedule'!$K$25+'Year Schedule'!$L$25)</f>
        <v>#VALUE!</v>
      </c>
      <c r="Y574" s="0" t="e">
        <f aca="true">MAX(0,X574*(1+(_xlfn.NORM.INV(RAND(),Inputs!$D$39,Inputs!$C$39)))-'Year Schedule'!$K$26+'Year Schedule'!$L$26)</f>
        <v>#VALUE!</v>
      </c>
      <c r="Z574" s="0" t="e">
        <f aca="true">MAX(0,Y574*(1+(_xlfn.NORM.INV(RAND(),Inputs!$D$39,Inputs!$C$39)))-'Year Schedule'!$K$27+'Year Schedule'!$L$27)</f>
        <v>#VALUE!</v>
      </c>
      <c r="AA574" s="0" t="e">
        <f aca="true">MAX(0,Z574*(1+(_xlfn.NORM.INV(RAND(),Inputs!$D$39,Inputs!$C$39)))-'Year Schedule'!$K$28+'Year Schedule'!$L$28)</f>
        <v>#VALUE!</v>
      </c>
      <c r="AB574" s="0" t="e">
        <f aca="true">MAX(0,AA574*(1+(_xlfn.NORM.INV(RAND(),Inputs!$D$39,Inputs!$C$39)))-'Year Schedule'!$K$29+'Year Schedule'!$L$29)</f>
        <v>#VALUE!</v>
      </c>
      <c r="AC574" s="0" t="e">
        <f aca="true">MAX(0,AB574*(1+(_xlfn.NORM.INV(RAND(),Inputs!$D$39,Inputs!$C$39)))-'Year Schedule'!$K$30+'Year Schedule'!$L$30)</f>
        <v>#VALUE!</v>
      </c>
      <c r="AD574" s="0" t="e">
        <f aca="true">MAX(0,AC574*(1+(_xlfn.NORM.INV(RAND(),Inputs!$D$39,Inputs!$C$39)))-'Year Schedule'!$K$31+'Year Schedule'!$L$31)</f>
        <v>#VALUE!</v>
      </c>
      <c r="AE574" s="0" t="e">
        <f aca="true">MAX(0,AD574*(1+(_xlfn.NORM.INV(RAND(),Inputs!$D$39,Inputs!$C$39)))-'Year Schedule'!$K$32+'Year Schedule'!$L$32)</f>
        <v>#VALUE!</v>
      </c>
      <c r="AF574" s="0" t="e">
        <f aca="true">MAX(0,AE574*(1+(_xlfn.NORM.INV(RAND(),Inputs!$D$39,Inputs!$C$39)))-'Year Schedule'!$K$33+'Year Schedule'!$L$33)</f>
        <v>#VALUE!</v>
      </c>
      <c r="AG574" s="0" t="e">
        <f aca="true">MAX(0,AF574*(1+(_xlfn.NORM.INV(RAND(),Inputs!$D$39,Inputs!$C$39)))-'Year Schedule'!$K$34+'Year Schedule'!$L$34)</f>
        <v>#VALUE!</v>
      </c>
      <c r="AH574" s="0" t="e">
        <f aca="true">MAX(0,AG574*(1+(_xlfn.NORM.INV(RAND(),Inputs!$D$39,Inputs!$C$39)))-'Year Schedule'!$K$35+'Year Schedule'!$L$35)</f>
        <v>#VALUE!</v>
      </c>
      <c r="AI574" s="0" t="e">
        <f aca="true">MAX(0,AH574*(1+(_xlfn.NORM.INV(RAND(),Inputs!$D$39,Inputs!$C$39)))-'Year Schedule'!$K$36+'Year Schedule'!$L$36)</f>
        <v>#VALUE!</v>
      </c>
      <c r="AJ574" s="0" t="e">
        <f aca="true">MAX(0,AI574*(1+(_xlfn.NORM.INV(RAND(),Inputs!$D$39,Inputs!$C$39)))-'Year Schedule'!$K$37+'Year Schedule'!$L$37)</f>
        <v>#VALUE!</v>
      </c>
      <c r="AK574" s="0" t="e">
        <f aca="true">MAX(0,AJ574*(1+(_xlfn.NORM.INV(RAND(),Inputs!$D$39,Inputs!$C$39)))-'Year Schedule'!$K$38+'Year Schedule'!$L$38)</f>
        <v>#VALUE!</v>
      </c>
      <c r="AL574" s="0" t="e">
        <f aca="true">MAX(0,AK574*(1+(_xlfn.NORM.INV(RAND(),Inputs!$D$39,Inputs!$C$39)))-'Year Schedule'!$K$39+'Year Schedule'!$L$39)</f>
        <v>#VALUE!</v>
      </c>
      <c r="AM574" s="0" t="e">
        <f aca="true">MAX(0,AL574*(1+(_xlfn.NORM.INV(RAND(),Inputs!$D$39,Inputs!$C$39)))-'Year Schedule'!$K$40+'Year Schedule'!$L$40)</f>
        <v>#VALUE!</v>
      </c>
      <c r="AN574" s="0" t="e">
        <f aca="true">MAX(0,AM574*(1+(_xlfn.NORM.INV(RAND(),Inputs!$D$39,Inputs!$C$39)))-'Year Schedule'!$K$41+'Year Schedule'!$L$41)</f>
        <v>#VALUE!</v>
      </c>
      <c r="AO574" s="0" t="e">
        <f aca="true">MAX(0,AN574*(1+(_xlfn.NORM.INV(RAND(),Inputs!$D$39,Inputs!$C$39)))-'Year Schedule'!$K$42+'Year Schedule'!$L$42)</f>
        <v>#VALUE!</v>
      </c>
      <c r="AP574" s="0" t="e">
        <f aca="true">MAX(0,AO574*(1+(_xlfn.NORM.INV(RAND(),Inputs!$D$39,Inputs!$C$39)))-'Year Schedule'!$K$43+'Year Schedule'!$L$43)</f>
        <v>#VALUE!</v>
      </c>
      <c r="AQ574" s="0" t="e">
        <f aca="true">MAX(0,AP574*(1+(_xlfn.NORM.INV(RAND(),Inputs!$D$39,Inputs!$C$39)))-'Year Schedule'!$K$44+'Year Schedule'!$L$44)</f>
        <v>#VALUE!</v>
      </c>
      <c r="AR574" s="0" t="e">
        <f aca="true">MAX(0,AQ574*(1+(_xlfn.NORM.INV(RAND(),Inputs!$D$39,Inputs!$C$39)))-'Year Schedule'!$K$45+'Year Schedule'!$L$45)</f>
        <v>#VALUE!</v>
      </c>
      <c r="AS574" s="0" t="e">
        <f aca="true">MAX(0,AR574*(1+(_xlfn.NORM.INV(RAND(),Inputs!$D$39,Inputs!$C$39)))-'Year Schedule'!$K$46+'Year Schedule'!$L$46)</f>
        <v>#VALUE!</v>
      </c>
      <c r="AT574" s="0" t="e">
        <f aca="true">MAX(0,AS574*(1+(_xlfn.NORM.INV(RAND(),Inputs!$D$39,Inputs!$C$39)))-'Year Schedule'!$K$47+'Year Schedule'!$L$47)</f>
        <v>#VALUE!</v>
      </c>
      <c r="AU574" s="0" t="e">
        <f aca="true">MAX(0,AT574*(1+(_xlfn.NORM.INV(RAND(),Inputs!$D$39,Inputs!$C$39)))-'Year Schedule'!$K$48+'Year Schedule'!$L$48)</f>
        <v>#VALUE!</v>
      </c>
      <c r="AV574" s="0" t="e">
        <f aca="true">MAX(0,AU574*(1+(_xlfn.NORM.INV(RAND(),Inputs!$D$39,Inputs!$C$39)))-'Year Schedule'!$K$49+'Year Schedule'!$L$49)</f>
        <v>#VALUE!</v>
      </c>
      <c r="AW574" s="0" t="e">
        <f aca="true">MAX(0,AV574*(1+(_xlfn.NORM.INV(RAND(),Inputs!$D$39,Inputs!$C$39)))-'Year Schedule'!$K$50+'Year Schedule'!$L$50)</f>
        <v>#VALUE!</v>
      </c>
      <c r="AX574" s="0" t="e">
        <f aca="true">MAX(0,AW574*(1+(_xlfn.NORM.INV(RAND(),Inputs!$D$39,Inputs!$C$39)))-'Year Schedule'!$K$51+'Year Schedule'!$L$51)</f>
        <v>#VALUE!</v>
      </c>
      <c r="AY574" s="0" t="e">
        <f aca="true">MAX(0,AX574*(1+(_xlfn.NORM.INV(RAND(),Inputs!$D$39,Inputs!$C$39)))-'Year Schedule'!$K$52+'Year Schedule'!$L$52)</f>
        <v>#VALUE!</v>
      </c>
      <c r="AZ574" s="0" t="e">
        <f aca="true">MAX(0,AY574*(1+(_xlfn.NORM.INV(RAND(),Inputs!$D$39,Inputs!$C$39)))-'Year Schedule'!$K$53+'Year Schedule'!$L$53)</f>
        <v>#VALUE!</v>
      </c>
      <c r="BA574" s="0" t="e">
        <f aca="false">INDEX(C574:AZ574,1,Inputs!$C$6)</f>
        <v>#VALUE!</v>
      </c>
      <c r="BB574" s="0" t="n">
        <f aca="false">IFERROR(EXP(SUMPRODUCT(LN((C574:INDEX(C574:AZ574,1,Inputs!$C$6)+$C$1004:INDEX($C$1004:$AZ$1004,1,Inputs!$C$6))/B574:INDEX(B574:AY574,1,Inputs!$C$6)))/Inputs!$C$6)-1,-1)</f>
        <v>-1</v>
      </c>
    </row>
    <row r="575" customFormat="false" ht="15" hidden="false" customHeight="true" outlineLevel="0" collapsed="false">
      <c r="A575" s="0" t="n">
        <v>573</v>
      </c>
      <c r="B575" s="177" t="n">
        <f aca="false">Inputs!$C$38</f>
        <v>0</v>
      </c>
      <c r="C575" s="0" t="e">
        <f aca="true">MAX(0,B575*(1+(_xlfn.NORM.INV(RAND(),Inputs!$D$39,Inputs!$C$39)))-'Year Schedule'!$K$4+'Year Schedule'!$L$4)</f>
        <v>#VALUE!</v>
      </c>
      <c r="D575" s="0" t="e">
        <f aca="true">MAX(0,C575*(1+(_xlfn.NORM.INV(RAND(),Inputs!$D$39,Inputs!$C$39)))-'Year Schedule'!$K$5+'Year Schedule'!$L$5)</f>
        <v>#VALUE!</v>
      </c>
      <c r="E575" s="0" t="e">
        <f aca="true">MAX(0,D575*(1+(_xlfn.NORM.INV(RAND(),Inputs!$D$39,Inputs!$C$39)))-'Year Schedule'!$K$6+'Year Schedule'!$L$6)</f>
        <v>#VALUE!</v>
      </c>
      <c r="F575" s="0" t="e">
        <f aca="true">MAX(0,E575*(1+(_xlfn.NORM.INV(RAND(),Inputs!$D$39,Inputs!$C$39)))-'Year Schedule'!$K$7+'Year Schedule'!$L$7)</f>
        <v>#VALUE!</v>
      </c>
      <c r="G575" s="0" t="e">
        <f aca="true">MAX(0,F575*(1+(_xlfn.NORM.INV(RAND(),Inputs!$D$39,Inputs!$C$39)))-'Year Schedule'!$K$8+'Year Schedule'!$L$8)</f>
        <v>#VALUE!</v>
      </c>
      <c r="H575" s="0" t="e">
        <f aca="true">MAX(0,G575*(1+(_xlfn.NORM.INV(RAND(),Inputs!$D$39,Inputs!$C$39)))-'Year Schedule'!$K$9+'Year Schedule'!$L$9)</f>
        <v>#VALUE!</v>
      </c>
      <c r="I575" s="0" t="e">
        <f aca="true">MAX(0,H575*(1+(_xlfn.NORM.INV(RAND(),Inputs!$D$39,Inputs!$C$39)))-'Year Schedule'!$K$10+'Year Schedule'!$L$10)</f>
        <v>#VALUE!</v>
      </c>
      <c r="J575" s="0" t="e">
        <f aca="true">MAX(0,I575*(1+(_xlfn.NORM.INV(RAND(),Inputs!$D$39,Inputs!$C$39)))-'Year Schedule'!$K$11+'Year Schedule'!$L$11)</f>
        <v>#VALUE!</v>
      </c>
      <c r="K575" s="0" t="e">
        <f aca="true">MAX(0,J575*(1+(_xlfn.NORM.INV(RAND(),Inputs!$D$39,Inputs!$C$39)))-'Year Schedule'!$K$12+'Year Schedule'!$L$12)</f>
        <v>#VALUE!</v>
      </c>
      <c r="L575" s="0" t="e">
        <f aca="true">MAX(0,K575*(1+(_xlfn.NORM.INV(RAND(),Inputs!$D$39,Inputs!$C$39)))-'Year Schedule'!$K$13+'Year Schedule'!$L$13)</f>
        <v>#VALUE!</v>
      </c>
      <c r="M575" s="0" t="e">
        <f aca="true">MAX(0,L575*(1+(_xlfn.NORM.INV(RAND(),Inputs!$D$39,Inputs!$C$39)))-'Year Schedule'!$K$14+'Year Schedule'!$L$14)</f>
        <v>#VALUE!</v>
      </c>
      <c r="N575" s="0" t="e">
        <f aca="true">MAX(0,M575*(1+(_xlfn.NORM.INV(RAND(),Inputs!$D$39,Inputs!$C$39)))-'Year Schedule'!$K$15+'Year Schedule'!$L$15)</f>
        <v>#VALUE!</v>
      </c>
      <c r="O575" s="0" t="e">
        <f aca="true">MAX(0,N575*(1+(_xlfn.NORM.INV(RAND(),Inputs!$D$39,Inputs!$C$39)))-'Year Schedule'!$K$16+'Year Schedule'!$L$16)</f>
        <v>#VALUE!</v>
      </c>
      <c r="P575" s="0" t="e">
        <f aca="true">MAX(0,O575*(1+(_xlfn.NORM.INV(RAND(),Inputs!$D$39,Inputs!$C$39)))-'Year Schedule'!$K$17+'Year Schedule'!$L$17)</f>
        <v>#VALUE!</v>
      </c>
      <c r="Q575" s="0" t="e">
        <f aca="true">MAX(0,P575*(1+(_xlfn.NORM.INV(RAND(),Inputs!$D$39,Inputs!$C$39)))-'Year Schedule'!$K$18+'Year Schedule'!$L$18)</f>
        <v>#VALUE!</v>
      </c>
      <c r="R575" s="0" t="e">
        <f aca="true">MAX(0,Q575*(1+(_xlfn.NORM.INV(RAND(),Inputs!$D$39,Inputs!$C$39)))-'Year Schedule'!$K$19+'Year Schedule'!$L$19)</f>
        <v>#VALUE!</v>
      </c>
      <c r="S575" s="0" t="e">
        <f aca="true">MAX(0,R575*(1+(_xlfn.NORM.INV(RAND(),Inputs!$D$39,Inputs!$C$39)))-'Year Schedule'!$K$20+'Year Schedule'!$L$20)</f>
        <v>#VALUE!</v>
      </c>
      <c r="T575" s="0" t="e">
        <f aca="true">MAX(0,S575*(1+(_xlfn.NORM.INV(RAND(),Inputs!$D$39,Inputs!$C$39)))-'Year Schedule'!$K$21+'Year Schedule'!$L$21)</f>
        <v>#VALUE!</v>
      </c>
      <c r="U575" s="0" t="e">
        <f aca="true">MAX(0,T575*(1+(_xlfn.NORM.INV(RAND(),Inputs!$D$39,Inputs!$C$39)))-'Year Schedule'!$K$22+'Year Schedule'!$L$22)</f>
        <v>#VALUE!</v>
      </c>
      <c r="V575" s="0" t="e">
        <f aca="true">MAX(0,U575*(1+(_xlfn.NORM.INV(RAND(),Inputs!$D$39,Inputs!$C$39)))-'Year Schedule'!$K$23+'Year Schedule'!$L$23)</f>
        <v>#VALUE!</v>
      </c>
      <c r="W575" s="0" t="e">
        <f aca="true">MAX(0,V575*(1+(_xlfn.NORM.INV(RAND(),Inputs!$D$39,Inputs!$C$39)))-'Year Schedule'!$K$24+'Year Schedule'!$L$24)</f>
        <v>#VALUE!</v>
      </c>
      <c r="X575" s="0" t="e">
        <f aca="true">MAX(0,W575*(1+(_xlfn.NORM.INV(RAND(),Inputs!$D$39,Inputs!$C$39)))-'Year Schedule'!$K$25+'Year Schedule'!$L$25)</f>
        <v>#VALUE!</v>
      </c>
      <c r="Y575" s="0" t="e">
        <f aca="true">MAX(0,X575*(1+(_xlfn.NORM.INV(RAND(),Inputs!$D$39,Inputs!$C$39)))-'Year Schedule'!$K$26+'Year Schedule'!$L$26)</f>
        <v>#VALUE!</v>
      </c>
      <c r="Z575" s="0" t="e">
        <f aca="true">MAX(0,Y575*(1+(_xlfn.NORM.INV(RAND(),Inputs!$D$39,Inputs!$C$39)))-'Year Schedule'!$K$27+'Year Schedule'!$L$27)</f>
        <v>#VALUE!</v>
      </c>
      <c r="AA575" s="0" t="e">
        <f aca="true">MAX(0,Z575*(1+(_xlfn.NORM.INV(RAND(),Inputs!$D$39,Inputs!$C$39)))-'Year Schedule'!$K$28+'Year Schedule'!$L$28)</f>
        <v>#VALUE!</v>
      </c>
      <c r="AB575" s="0" t="e">
        <f aca="true">MAX(0,AA575*(1+(_xlfn.NORM.INV(RAND(),Inputs!$D$39,Inputs!$C$39)))-'Year Schedule'!$K$29+'Year Schedule'!$L$29)</f>
        <v>#VALUE!</v>
      </c>
      <c r="AC575" s="0" t="e">
        <f aca="true">MAX(0,AB575*(1+(_xlfn.NORM.INV(RAND(),Inputs!$D$39,Inputs!$C$39)))-'Year Schedule'!$K$30+'Year Schedule'!$L$30)</f>
        <v>#VALUE!</v>
      </c>
      <c r="AD575" s="0" t="e">
        <f aca="true">MAX(0,AC575*(1+(_xlfn.NORM.INV(RAND(),Inputs!$D$39,Inputs!$C$39)))-'Year Schedule'!$K$31+'Year Schedule'!$L$31)</f>
        <v>#VALUE!</v>
      </c>
      <c r="AE575" s="0" t="e">
        <f aca="true">MAX(0,AD575*(1+(_xlfn.NORM.INV(RAND(),Inputs!$D$39,Inputs!$C$39)))-'Year Schedule'!$K$32+'Year Schedule'!$L$32)</f>
        <v>#VALUE!</v>
      </c>
      <c r="AF575" s="0" t="e">
        <f aca="true">MAX(0,AE575*(1+(_xlfn.NORM.INV(RAND(),Inputs!$D$39,Inputs!$C$39)))-'Year Schedule'!$K$33+'Year Schedule'!$L$33)</f>
        <v>#VALUE!</v>
      </c>
      <c r="AG575" s="0" t="e">
        <f aca="true">MAX(0,AF575*(1+(_xlfn.NORM.INV(RAND(),Inputs!$D$39,Inputs!$C$39)))-'Year Schedule'!$K$34+'Year Schedule'!$L$34)</f>
        <v>#VALUE!</v>
      </c>
      <c r="AH575" s="0" t="e">
        <f aca="true">MAX(0,AG575*(1+(_xlfn.NORM.INV(RAND(),Inputs!$D$39,Inputs!$C$39)))-'Year Schedule'!$K$35+'Year Schedule'!$L$35)</f>
        <v>#VALUE!</v>
      </c>
      <c r="AI575" s="0" t="e">
        <f aca="true">MAX(0,AH575*(1+(_xlfn.NORM.INV(RAND(),Inputs!$D$39,Inputs!$C$39)))-'Year Schedule'!$K$36+'Year Schedule'!$L$36)</f>
        <v>#VALUE!</v>
      </c>
      <c r="AJ575" s="0" t="e">
        <f aca="true">MAX(0,AI575*(1+(_xlfn.NORM.INV(RAND(),Inputs!$D$39,Inputs!$C$39)))-'Year Schedule'!$K$37+'Year Schedule'!$L$37)</f>
        <v>#VALUE!</v>
      </c>
      <c r="AK575" s="0" t="e">
        <f aca="true">MAX(0,AJ575*(1+(_xlfn.NORM.INV(RAND(),Inputs!$D$39,Inputs!$C$39)))-'Year Schedule'!$K$38+'Year Schedule'!$L$38)</f>
        <v>#VALUE!</v>
      </c>
      <c r="AL575" s="0" t="e">
        <f aca="true">MAX(0,AK575*(1+(_xlfn.NORM.INV(RAND(),Inputs!$D$39,Inputs!$C$39)))-'Year Schedule'!$K$39+'Year Schedule'!$L$39)</f>
        <v>#VALUE!</v>
      </c>
      <c r="AM575" s="0" t="e">
        <f aca="true">MAX(0,AL575*(1+(_xlfn.NORM.INV(RAND(),Inputs!$D$39,Inputs!$C$39)))-'Year Schedule'!$K$40+'Year Schedule'!$L$40)</f>
        <v>#VALUE!</v>
      </c>
      <c r="AN575" s="0" t="e">
        <f aca="true">MAX(0,AM575*(1+(_xlfn.NORM.INV(RAND(),Inputs!$D$39,Inputs!$C$39)))-'Year Schedule'!$K$41+'Year Schedule'!$L$41)</f>
        <v>#VALUE!</v>
      </c>
      <c r="AO575" s="0" t="e">
        <f aca="true">MAX(0,AN575*(1+(_xlfn.NORM.INV(RAND(),Inputs!$D$39,Inputs!$C$39)))-'Year Schedule'!$K$42+'Year Schedule'!$L$42)</f>
        <v>#VALUE!</v>
      </c>
      <c r="AP575" s="0" t="e">
        <f aca="true">MAX(0,AO575*(1+(_xlfn.NORM.INV(RAND(),Inputs!$D$39,Inputs!$C$39)))-'Year Schedule'!$K$43+'Year Schedule'!$L$43)</f>
        <v>#VALUE!</v>
      </c>
      <c r="AQ575" s="0" t="e">
        <f aca="true">MAX(0,AP575*(1+(_xlfn.NORM.INV(RAND(),Inputs!$D$39,Inputs!$C$39)))-'Year Schedule'!$K$44+'Year Schedule'!$L$44)</f>
        <v>#VALUE!</v>
      </c>
      <c r="AR575" s="0" t="e">
        <f aca="true">MAX(0,AQ575*(1+(_xlfn.NORM.INV(RAND(),Inputs!$D$39,Inputs!$C$39)))-'Year Schedule'!$K$45+'Year Schedule'!$L$45)</f>
        <v>#VALUE!</v>
      </c>
      <c r="AS575" s="0" t="e">
        <f aca="true">MAX(0,AR575*(1+(_xlfn.NORM.INV(RAND(),Inputs!$D$39,Inputs!$C$39)))-'Year Schedule'!$K$46+'Year Schedule'!$L$46)</f>
        <v>#VALUE!</v>
      </c>
      <c r="AT575" s="0" t="e">
        <f aca="true">MAX(0,AS575*(1+(_xlfn.NORM.INV(RAND(),Inputs!$D$39,Inputs!$C$39)))-'Year Schedule'!$K$47+'Year Schedule'!$L$47)</f>
        <v>#VALUE!</v>
      </c>
      <c r="AU575" s="0" t="e">
        <f aca="true">MAX(0,AT575*(1+(_xlfn.NORM.INV(RAND(),Inputs!$D$39,Inputs!$C$39)))-'Year Schedule'!$K$48+'Year Schedule'!$L$48)</f>
        <v>#VALUE!</v>
      </c>
      <c r="AV575" s="0" t="e">
        <f aca="true">MAX(0,AU575*(1+(_xlfn.NORM.INV(RAND(),Inputs!$D$39,Inputs!$C$39)))-'Year Schedule'!$K$49+'Year Schedule'!$L$49)</f>
        <v>#VALUE!</v>
      </c>
      <c r="AW575" s="0" t="e">
        <f aca="true">MAX(0,AV575*(1+(_xlfn.NORM.INV(RAND(),Inputs!$D$39,Inputs!$C$39)))-'Year Schedule'!$K$50+'Year Schedule'!$L$50)</f>
        <v>#VALUE!</v>
      </c>
      <c r="AX575" s="0" t="e">
        <f aca="true">MAX(0,AW575*(1+(_xlfn.NORM.INV(RAND(),Inputs!$D$39,Inputs!$C$39)))-'Year Schedule'!$K$51+'Year Schedule'!$L$51)</f>
        <v>#VALUE!</v>
      </c>
      <c r="AY575" s="0" t="e">
        <f aca="true">MAX(0,AX575*(1+(_xlfn.NORM.INV(RAND(),Inputs!$D$39,Inputs!$C$39)))-'Year Schedule'!$K$52+'Year Schedule'!$L$52)</f>
        <v>#VALUE!</v>
      </c>
      <c r="AZ575" s="0" t="e">
        <f aca="true">MAX(0,AY575*(1+(_xlfn.NORM.INV(RAND(),Inputs!$D$39,Inputs!$C$39)))-'Year Schedule'!$K$53+'Year Schedule'!$L$53)</f>
        <v>#VALUE!</v>
      </c>
      <c r="BA575" s="0" t="e">
        <f aca="false">INDEX(C575:AZ575,1,Inputs!$C$6)</f>
        <v>#VALUE!</v>
      </c>
      <c r="BB575" s="0" t="n">
        <f aca="false">IFERROR(EXP(SUMPRODUCT(LN((C575:INDEX(C575:AZ575,1,Inputs!$C$6)+$C$1004:INDEX($C$1004:$AZ$1004,1,Inputs!$C$6))/B575:INDEX(B575:AY575,1,Inputs!$C$6)))/Inputs!$C$6)-1,-1)</f>
        <v>-1</v>
      </c>
    </row>
    <row r="576" customFormat="false" ht="15" hidden="false" customHeight="true" outlineLevel="0" collapsed="false">
      <c r="A576" s="0" t="n">
        <v>574</v>
      </c>
      <c r="B576" s="177" t="n">
        <f aca="false">Inputs!$C$38</f>
        <v>0</v>
      </c>
      <c r="C576" s="0" t="e">
        <f aca="true">MAX(0,B576*(1+(_xlfn.NORM.INV(RAND(),Inputs!$D$39,Inputs!$C$39)))-'Year Schedule'!$K$4+'Year Schedule'!$L$4)</f>
        <v>#VALUE!</v>
      </c>
      <c r="D576" s="0" t="e">
        <f aca="true">MAX(0,C576*(1+(_xlfn.NORM.INV(RAND(),Inputs!$D$39,Inputs!$C$39)))-'Year Schedule'!$K$5+'Year Schedule'!$L$5)</f>
        <v>#VALUE!</v>
      </c>
      <c r="E576" s="0" t="e">
        <f aca="true">MAX(0,D576*(1+(_xlfn.NORM.INV(RAND(),Inputs!$D$39,Inputs!$C$39)))-'Year Schedule'!$K$6+'Year Schedule'!$L$6)</f>
        <v>#VALUE!</v>
      </c>
      <c r="F576" s="0" t="e">
        <f aca="true">MAX(0,E576*(1+(_xlfn.NORM.INV(RAND(),Inputs!$D$39,Inputs!$C$39)))-'Year Schedule'!$K$7+'Year Schedule'!$L$7)</f>
        <v>#VALUE!</v>
      </c>
      <c r="G576" s="0" t="e">
        <f aca="true">MAX(0,F576*(1+(_xlfn.NORM.INV(RAND(),Inputs!$D$39,Inputs!$C$39)))-'Year Schedule'!$K$8+'Year Schedule'!$L$8)</f>
        <v>#VALUE!</v>
      </c>
      <c r="H576" s="0" t="e">
        <f aca="true">MAX(0,G576*(1+(_xlfn.NORM.INV(RAND(),Inputs!$D$39,Inputs!$C$39)))-'Year Schedule'!$K$9+'Year Schedule'!$L$9)</f>
        <v>#VALUE!</v>
      </c>
      <c r="I576" s="0" t="e">
        <f aca="true">MAX(0,H576*(1+(_xlfn.NORM.INV(RAND(),Inputs!$D$39,Inputs!$C$39)))-'Year Schedule'!$K$10+'Year Schedule'!$L$10)</f>
        <v>#VALUE!</v>
      </c>
      <c r="J576" s="0" t="e">
        <f aca="true">MAX(0,I576*(1+(_xlfn.NORM.INV(RAND(),Inputs!$D$39,Inputs!$C$39)))-'Year Schedule'!$K$11+'Year Schedule'!$L$11)</f>
        <v>#VALUE!</v>
      </c>
      <c r="K576" s="0" t="e">
        <f aca="true">MAX(0,J576*(1+(_xlfn.NORM.INV(RAND(),Inputs!$D$39,Inputs!$C$39)))-'Year Schedule'!$K$12+'Year Schedule'!$L$12)</f>
        <v>#VALUE!</v>
      </c>
      <c r="L576" s="0" t="e">
        <f aca="true">MAX(0,K576*(1+(_xlfn.NORM.INV(RAND(),Inputs!$D$39,Inputs!$C$39)))-'Year Schedule'!$K$13+'Year Schedule'!$L$13)</f>
        <v>#VALUE!</v>
      </c>
      <c r="M576" s="0" t="e">
        <f aca="true">MAX(0,L576*(1+(_xlfn.NORM.INV(RAND(),Inputs!$D$39,Inputs!$C$39)))-'Year Schedule'!$K$14+'Year Schedule'!$L$14)</f>
        <v>#VALUE!</v>
      </c>
      <c r="N576" s="0" t="e">
        <f aca="true">MAX(0,M576*(1+(_xlfn.NORM.INV(RAND(),Inputs!$D$39,Inputs!$C$39)))-'Year Schedule'!$K$15+'Year Schedule'!$L$15)</f>
        <v>#VALUE!</v>
      </c>
      <c r="O576" s="0" t="e">
        <f aca="true">MAX(0,N576*(1+(_xlfn.NORM.INV(RAND(),Inputs!$D$39,Inputs!$C$39)))-'Year Schedule'!$K$16+'Year Schedule'!$L$16)</f>
        <v>#VALUE!</v>
      </c>
      <c r="P576" s="0" t="e">
        <f aca="true">MAX(0,O576*(1+(_xlfn.NORM.INV(RAND(),Inputs!$D$39,Inputs!$C$39)))-'Year Schedule'!$K$17+'Year Schedule'!$L$17)</f>
        <v>#VALUE!</v>
      </c>
      <c r="Q576" s="0" t="e">
        <f aca="true">MAX(0,P576*(1+(_xlfn.NORM.INV(RAND(),Inputs!$D$39,Inputs!$C$39)))-'Year Schedule'!$K$18+'Year Schedule'!$L$18)</f>
        <v>#VALUE!</v>
      </c>
      <c r="R576" s="0" t="e">
        <f aca="true">MAX(0,Q576*(1+(_xlfn.NORM.INV(RAND(),Inputs!$D$39,Inputs!$C$39)))-'Year Schedule'!$K$19+'Year Schedule'!$L$19)</f>
        <v>#VALUE!</v>
      </c>
      <c r="S576" s="0" t="e">
        <f aca="true">MAX(0,R576*(1+(_xlfn.NORM.INV(RAND(),Inputs!$D$39,Inputs!$C$39)))-'Year Schedule'!$K$20+'Year Schedule'!$L$20)</f>
        <v>#VALUE!</v>
      </c>
      <c r="T576" s="0" t="e">
        <f aca="true">MAX(0,S576*(1+(_xlfn.NORM.INV(RAND(),Inputs!$D$39,Inputs!$C$39)))-'Year Schedule'!$K$21+'Year Schedule'!$L$21)</f>
        <v>#VALUE!</v>
      </c>
      <c r="U576" s="0" t="e">
        <f aca="true">MAX(0,T576*(1+(_xlfn.NORM.INV(RAND(),Inputs!$D$39,Inputs!$C$39)))-'Year Schedule'!$K$22+'Year Schedule'!$L$22)</f>
        <v>#VALUE!</v>
      </c>
      <c r="V576" s="0" t="e">
        <f aca="true">MAX(0,U576*(1+(_xlfn.NORM.INV(RAND(),Inputs!$D$39,Inputs!$C$39)))-'Year Schedule'!$K$23+'Year Schedule'!$L$23)</f>
        <v>#VALUE!</v>
      </c>
      <c r="W576" s="0" t="e">
        <f aca="true">MAX(0,V576*(1+(_xlfn.NORM.INV(RAND(),Inputs!$D$39,Inputs!$C$39)))-'Year Schedule'!$K$24+'Year Schedule'!$L$24)</f>
        <v>#VALUE!</v>
      </c>
      <c r="X576" s="0" t="e">
        <f aca="true">MAX(0,W576*(1+(_xlfn.NORM.INV(RAND(),Inputs!$D$39,Inputs!$C$39)))-'Year Schedule'!$K$25+'Year Schedule'!$L$25)</f>
        <v>#VALUE!</v>
      </c>
      <c r="Y576" s="0" t="e">
        <f aca="true">MAX(0,X576*(1+(_xlfn.NORM.INV(RAND(),Inputs!$D$39,Inputs!$C$39)))-'Year Schedule'!$K$26+'Year Schedule'!$L$26)</f>
        <v>#VALUE!</v>
      </c>
      <c r="Z576" s="0" t="e">
        <f aca="true">MAX(0,Y576*(1+(_xlfn.NORM.INV(RAND(),Inputs!$D$39,Inputs!$C$39)))-'Year Schedule'!$K$27+'Year Schedule'!$L$27)</f>
        <v>#VALUE!</v>
      </c>
      <c r="AA576" s="0" t="e">
        <f aca="true">MAX(0,Z576*(1+(_xlfn.NORM.INV(RAND(),Inputs!$D$39,Inputs!$C$39)))-'Year Schedule'!$K$28+'Year Schedule'!$L$28)</f>
        <v>#VALUE!</v>
      </c>
      <c r="AB576" s="0" t="e">
        <f aca="true">MAX(0,AA576*(1+(_xlfn.NORM.INV(RAND(),Inputs!$D$39,Inputs!$C$39)))-'Year Schedule'!$K$29+'Year Schedule'!$L$29)</f>
        <v>#VALUE!</v>
      </c>
      <c r="AC576" s="0" t="e">
        <f aca="true">MAX(0,AB576*(1+(_xlfn.NORM.INV(RAND(),Inputs!$D$39,Inputs!$C$39)))-'Year Schedule'!$K$30+'Year Schedule'!$L$30)</f>
        <v>#VALUE!</v>
      </c>
      <c r="AD576" s="0" t="e">
        <f aca="true">MAX(0,AC576*(1+(_xlfn.NORM.INV(RAND(),Inputs!$D$39,Inputs!$C$39)))-'Year Schedule'!$K$31+'Year Schedule'!$L$31)</f>
        <v>#VALUE!</v>
      </c>
      <c r="AE576" s="0" t="e">
        <f aca="true">MAX(0,AD576*(1+(_xlfn.NORM.INV(RAND(),Inputs!$D$39,Inputs!$C$39)))-'Year Schedule'!$K$32+'Year Schedule'!$L$32)</f>
        <v>#VALUE!</v>
      </c>
      <c r="AF576" s="0" t="e">
        <f aca="true">MAX(0,AE576*(1+(_xlfn.NORM.INV(RAND(),Inputs!$D$39,Inputs!$C$39)))-'Year Schedule'!$K$33+'Year Schedule'!$L$33)</f>
        <v>#VALUE!</v>
      </c>
      <c r="AG576" s="0" t="e">
        <f aca="true">MAX(0,AF576*(1+(_xlfn.NORM.INV(RAND(),Inputs!$D$39,Inputs!$C$39)))-'Year Schedule'!$K$34+'Year Schedule'!$L$34)</f>
        <v>#VALUE!</v>
      </c>
      <c r="AH576" s="0" t="e">
        <f aca="true">MAX(0,AG576*(1+(_xlfn.NORM.INV(RAND(),Inputs!$D$39,Inputs!$C$39)))-'Year Schedule'!$K$35+'Year Schedule'!$L$35)</f>
        <v>#VALUE!</v>
      </c>
      <c r="AI576" s="0" t="e">
        <f aca="true">MAX(0,AH576*(1+(_xlfn.NORM.INV(RAND(),Inputs!$D$39,Inputs!$C$39)))-'Year Schedule'!$K$36+'Year Schedule'!$L$36)</f>
        <v>#VALUE!</v>
      </c>
      <c r="AJ576" s="0" t="e">
        <f aca="true">MAX(0,AI576*(1+(_xlfn.NORM.INV(RAND(),Inputs!$D$39,Inputs!$C$39)))-'Year Schedule'!$K$37+'Year Schedule'!$L$37)</f>
        <v>#VALUE!</v>
      </c>
      <c r="AK576" s="0" t="e">
        <f aca="true">MAX(0,AJ576*(1+(_xlfn.NORM.INV(RAND(),Inputs!$D$39,Inputs!$C$39)))-'Year Schedule'!$K$38+'Year Schedule'!$L$38)</f>
        <v>#VALUE!</v>
      </c>
      <c r="AL576" s="0" t="e">
        <f aca="true">MAX(0,AK576*(1+(_xlfn.NORM.INV(RAND(),Inputs!$D$39,Inputs!$C$39)))-'Year Schedule'!$K$39+'Year Schedule'!$L$39)</f>
        <v>#VALUE!</v>
      </c>
      <c r="AM576" s="0" t="e">
        <f aca="true">MAX(0,AL576*(1+(_xlfn.NORM.INV(RAND(),Inputs!$D$39,Inputs!$C$39)))-'Year Schedule'!$K$40+'Year Schedule'!$L$40)</f>
        <v>#VALUE!</v>
      </c>
      <c r="AN576" s="0" t="e">
        <f aca="true">MAX(0,AM576*(1+(_xlfn.NORM.INV(RAND(),Inputs!$D$39,Inputs!$C$39)))-'Year Schedule'!$K$41+'Year Schedule'!$L$41)</f>
        <v>#VALUE!</v>
      </c>
      <c r="AO576" s="0" t="e">
        <f aca="true">MAX(0,AN576*(1+(_xlfn.NORM.INV(RAND(),Inputs!$D$39,Inputs!$C$39)))-'Year Schedule'!$K$42+'Year Schedule'!$L$42)</f>
        <v>#VALUE!</v>
      </c>
      <c r="AP576" s="0" t="e">
        <f aca="true">MAX(0,AO576*(1+(_xlfn.NORM.INV(RAND(),Inputs!$D$39,Inputs!$C$39)))-'Year Schedule'!$K$43+'Year Schedule'!$L$43)</f>
        <v>#VALUE!</v>
      </c>
      <c r="AQ576" s="0" t="e">
        <f aca="true">MAX(0,AP576*(1+(_xlfn.NORM.INV(RAND(),Inputs!$D$39,Inputs!$C$39)))-'Year Schedule'!$K$44+'Year Schedule'!$L$44)</f>
        <v>#VALUE!</v>
      </c>
      <c r="AR576" s="0" t="e">
        <f aca="true">MAX(0,AQ576*(1+(_xlfn.NORM.INV(RAND(),Inputs!$D$39,Inputs!$C$39)))-'Year Schedule'!$K$45+'Year Schedule'!$L$45)</f>
        <v>#VALUE!</v>
      </c>
      <c r="AS576" s="0" t="e">
        <f aca="true">MAX(0,AR576*(1+(_xlfn.NORM.INV(RAND(),Inputs!$D$39,Inputs!$C$39)))-'Year Schedule'!$K$46+'Year Schedule'!$L$46)</f>
        <v>#VALUE!</v>
      </c>
      <c r="AT576" s="0" t="e">
        <f aca="true">MAX(0,AS576*(1+(_xlfn.NORM.INV(RAND(),Inputs!$D$39,Inputs!$C$39)))-'Year Schedule'!$K$47+'Year Schedule'!$L$47)</f>
        <v>#VALUE!</v>
      </c>
      <c r="AU576" s="0" t="e">
        <f aca="true">MAX(0,AT576*(1+(_xlfn.NORM.INV(RAND(),Inputs!$D$39,Inputs!$C$39)))-'Year Schedule'!$K$48+'Year Schedule'!$L$48)</f>
        <v>#VALUE!</v>
      </c>
      <c r="AV576" s="0" t="e">
        <f aca="true">MAX(0,AU576*(1+(_xlfn.NORM.INV(RAND(),Inputs!$D$39,Inputs!$C$39)))-'Year Schedule'!$K$49+'Year Schedule'!$L$49)</f>
        <v>#VALUE!</v>
      </c>
      <c r="AW576" s="0" t="e">
        <f aca="true">MAX(0,AV576*(1+(_xlfn.NORM.INV(RAND(),Inputs!$D$39,Inputs!$C$39)))-'Year Schedule'!$K$50+'Year Schedule'!$L$50)</f>
        <v>#VALUE!</v>
      </c>
      <c r="AX576" s="0" t="e">
        <f aca="true">MAX(0,AW576*(1+(_xlfn.NORM.INV(RAND(),Inputs!$D$39,Inputs!$C$39)))-'Year Schedule'!$K$51+'Year Schedule'!$L$51)</f>
        <v>#VALUE!</v>
      </c>
      <c r="AY576" s="0" t="e">
        <f aca="true">MAX(0,AX576*(1+(_xlfn.NORM.INV(RAND(),Inputs!$D$39,Inputs!$C$39)))-'Year Schedule'!$K$52+'Year Schedule'!$L$52)</f>
        <v>#VALUE!</v>
      </c>
      <c r="AZ576" s="0" t="e">
        <f aca="true">MAX(0,AY576*(1+(_xlfn.NORM.INV(RAND(),Inputs!$D$39,Inputs!$C$39)))-'Year Schedule'!$K$53+'Year Schedule'!$L$53)</f>
        <v>#VALUE!</v>
      </c>
      <c r="BA576" s="0" t="e">
        <f aca="false">INDEX(C576:AZ576,1,Inputs!$C$6)</f>
        <v>#VALUE!</v>
      </c>
      <c r="BB576" s="0" t="n">
        <f aca="false">IFERROR(EXP(SUMPRODUCT(LN((C576:INDEX(C576:AZ576,1,Inputs!$C$6)+$C$1004:INDEX($C$1004:$AZ$1004,1,Inputs!$C$6))/B576:INDEX(B576:AY576,1,Inputs!$C$6)))/Inputs!$C$6)-1,-1)</f>
        <v>-1</v>
      </c>
    </row>
    <row r="577" customFormat="false" ht="15" hidden="false" customHeight="true" outlineLevel="0" collapsed="false">
      <c r="A577" s="0" t="n">
        <v>575</v>
      </c>
      <c r="B577" s="177" t="n">
        <f aca="false">Inputs!$C$38</f>
        <v>0</v>
      </c>
      <c r="C577" s="0" t="e">
        <f aca="true">MAX(0,B577*(1+(_xlfn.NORM.INV(RAND(),Inputs!$D$39,Inputs!$C$39)))-'Year Schedule'!$K$4+'Year Schedule'!$L$4)</f>
        <v>#VALUE!</v>
      </c>
      <c r="D577" s="0" t="e">
        <f aca="true">MAX(0,C577*(1+(_xlfn.NORM.INV(RAND(),Inputs!$D$39,Inputs!$C$39)))-'Year Schedule'!$K$5+'Year Schedule'!$L$5)</f>
        <v>#VALUE!</v>
      </c>
      <c r="E577" s="0" t="e">
        <f aca="true">MAX(0,D577*(1+(_xlfn.NORM.INV(RAND(),Inputs!$D$39,Inputs!$C$39)))-'Year Schedule'!$K$6+'Year Schedule'!$L$6)</f>
        <v>#VALUE!</v>
      </c>
      <c r="F577" s="0" t="e">
        <f aca="true">MAX(0,E577*(1+(_xlfn.NORM.INV(RAND(),Inputs!$D$39,Inputs!$C$39)))-'Year Schedule'!$K$7+'Year Schedule'!$L$7)</f>
        <v>#VALUE!</v>
      </c>
      <c r="G577" s="0" t="e">
        <f aca="true">MAX(0,F577*(1+(_xlfn.NORM.INV(RAND(),Inputs!$D$39,Inputs!$C$39)))-'Year Schedule'!$K$8+'Year Schedule'!$L$8)</f>
        <v>#VALUE!</v>
      </c>
      <c r="H577" s="0" t="e">
        <f aca="true">MAX(0,G577*(1+(_xlfn.NORM.INV(RAND(),Inputs!$D$39,Inputs!$C$39)))-'Year Schedule'!$K$9+'Year Schedule'!$L$9)</f>
        <v>#VALUE!</v>
      </c>
      <c r="I577" s="0" t="e">
        <f aca="true">MAX(0,H577*(1+(_xlfn.NORM.INV(RAND(),Inputs!$D$39,Inputs!$C$39)))-'Year Schedule'!$K$10+'Year Schedule'!$L$10)</f>
        <v>#VALUE!</v>
      </c>
      <c r="J577" s="0" t="e">
        <f aca="true">MAX(0,I577*(1+(_xlfn.NORM.INV(RAND(),Inputs!$D$39,Inputs!$C$39)))-'Year Schedule'!$K$11+'Year Schedule'!$L$11)</f>
        <v>#VALUE!</v>
      </c>
      <c r="K577" s="0" t="e">
        <f aca="true">MAX(0,J577*(1+(_xlfn.NORM.INV(RAND(),Inputs!$D$39,Inputs!$C$39)))-'Year Schedule'!$K$12+'Year Schedule'!$L$12)</f>
        <v>#VALUE!</v>
      </c>
      <c r="L577" s="0" t="e">
        <f aca="true">MAX(0,K577*(1+(_xlfn.NORM.INV(RAND(),Inputs!$D$39,Inputs!$C$39)))-'Year Schedule'!$K$13+'Year Schedule'!$L$13)</f>
        <v>#VALUE!</v>
      </c>
      <c r="M577" s="0" t="e">
        <f aca="true">MAX(0,L577*(1+(_xlfn.NORM.INV(RAND(),Inputs!$D$39,Inputs!$C$39)))-'Year Schedule'!$K$14+'Year Schedule'!$L$14)</f>
        <v>#VALUE!</v>
      </c>
      <c r="N577" s="0" t="e">
        <f aca="true">MAX(0,M577*(1+(_xlfn.NORM.INV(RAND(),Inputs!$D$39,Inputs!$C$39)))-'Year Schedule'!$K$15+'Year Schedule'!$L$15)</f>
        <v>#VALUE!</v>
      </c>
      <c r="O577" s="0" t="e">
        <f aca="true">MAX(0,N577*(1+(_xlfn.NORM.INV(RAND(),Inputs!$D$39,Inputs!$C$39)))-'Year Schedule'!$K$16+'Year Schedule'!$L$16)</f>
        <v>#VALUE!</v>
      </c>
      <c r="P577" s="0" t="e">
        <f aca="true">MAX(0,O577*(1+(_xlfn.NORM.INV(RAND(),Inputs!$D$39,Inputs!$C$39)))-'Year Schedule'!$K$17+'Year Schedule'!$L$17)</f>
        <v>#VALUE!</v>
      </c>
      <c r="Q577" s="0" t="e">
        <f aca="true">MAX(0,P577*(1+(_xlfn.NORM.INV(RAND(),Inputs!$D$39,Inputs!$C$39)))-'Year Schedule'!$K$18+'Year Schedule'!$L$18)</f>
        <v>#VALUE!</v>
      </c>
      <c r="R577" s="0" t="e">
        <f aca="true">MAX(0,Q577*(1+(_xlfn.NORM.INV(RAND(),Inputs!$D$39,Inputs!$C$39)))-'Year Schedule'!$K$19+'Year Schedule'!$L$19)</f>
        <v>#VALUE!</v>
      </c>
      <c r="S577" s="0" t="e">
        <f aca="true">MAX(0,R577*(1+(_xlfn.NORM.INV(RAND(),Inputs!$D$39,Inputs!$C$39)))-'Year Schedule'!$K$20+'Year Schedule'!$L$20)</f>
        <v>#VALUE!</v>
      </c>
      <c r="T577" s="0" t="e">
        <f aca="true">MAX(0,S577*(1+(_xlfn.NORM.INV(RAND(),Inputs!$D$39,Inputs!$C$39)))-'Year Schedule'!$K$21+'Year Schedule'!$L$21)</f>
        <v>#VALUE!</v>
      </c>
      <c r="U577" s="0" t="e">
        <f aca="true">MAX(0,T577*(1+(_xlfn.NORM.INV(RAND(),Inputs!$D$39,Inputs!$C$39)))-'Year Schedule'!$K$22+'Year Schedule'!$L$22)</f>
        <v>#VALUE!</v>
      </c>
      <c r="V577" s="0" t="e">
        <f aca="true">MAX(0,U577*(1+(_xlfn.NORM.INV(RAND(),Inputs!$D$39,Inputs!$C$39)))-'Year Schedule'!$K$23+'Year Schedule'!$L$23)</f>
        <v>#VALUE!</v>
      </c>
      <c r="W577" s="0" t="e">
        <f aca="true">MAX(0,V577*(1+(_xlfn.NORM.INV(RAND(),Inputs!$D$39,Inputs!$C$39)))-'Year Schedule'!$K$24+'Year Schedule'!$L$24)</f>
        <v>#VALUE!</v>
      </c>
      <c r="X577" s="0" t="e">
        <f aca="true">MAX(0,W577*(1+(_xlfn.NORM.INV(RAND(),Inputs!$D$39,Inputs!$C$39)))-'Year Schedule'!$K$25+'Year Schedule'!$L$25)</f>
        <v>#VALUE!</v>
      </c>
      <c r="Y577" s="0" t="e">
        <f aca="true">MAX(0,X577*(1+(_xlfn.NORM.INV(RAND(),Inputs!$D$39,Inputs!$C$39)))-'Year Schedule'!$K$26+'Year Schedule'!$L$26)</f>
        <v>#VALUE!</v>
      </c>
      <c r="Z577" s="0" t="e">
        <f aca="true">MAX(0,Y577*(1+(_xlfn.NORM.INV(RAND(),Inputs!$D$39,Inputs!$C$39)))-'Year Schedule'!$K$27+'Year Schedule'!$L$27)</f>
        <v>#VALUE!</v>
      </c>
      <c r="AA577" s="0" t="e">
        <f aca="true">MAX(0,Z577*(1+(_xlfn.NORM.INV(RAND(),Inputs!$D$39,Inputs!$C$39)))-'Year Schedule'!$K$28+'Year Schedule'!$L$28)</f>
        <v>#VALUE!</v>
      </c>
      <c r="AB577" s="0" t="e">
        <f aca="true">MAX(0,AA577*(1+(_xlfn.NORM.INV(RAND(),Inputs!$D$39,Inputs!$C$39)))-'Year Schedule'!$K$29+'Year Schedule'!$L$29)</f>
        <v>#VALUE!</v>
      </c>
      <c r="AC577" s="0" t="e">
        <f aca="true">MAX(0,AB577*(1+(_xlfn.NORM.INV(RAND(),Inputs!$D$39,Inputs!$C$39)))-'Year Schedule'!$K$30+'Year Schedule'!$L$30)</f>
        <v>#VALUE!</v>
      </c>
      <c r="AD577" s="0" t="e">
        <f aca="true">MAX(0,AC577*(1+(_xlfn.NORM.INV(RAND(),Inputs!$D$39,Inputs!$C$39)))-'Year Schedule'!$K$31+'Year Schedule'!$L$31)</f>
        <v>#VALUE!</v>
      </c>
      <c r="AE577" s="0" t="e">
        <f aca="true">MAX(0,AD577*(1+(_xlfn.NORM.INV(RAND(),Inputs!$D$39,Inputs!$C$39)))-'Year Schedule'!$K$32+'Year Schedule'!$L$32)</f>
        <v>#VALUE!</v>
      </c>
      <c r="AF577" s="0" t="e">
        <f aca="true">MAX(0,AE577*(1+(_xlfn.NORM.INV(RAND(),Inputs!$D$39,Inputs!$C$39)))-'Year Schedule'!$K$33+'Year Schedule'!$L$33)</f>
        <v>#VALUE!</v>
      </c>
      <c r="AG577" s="0" t="e">
        <f aca="true">MAX(0,AF577*(1+(_xlfn.NORM.INV(RAND(),Inputs!$D$39,Inputs!$C$39)))-'Year Schedule'!$K$34+'Year Schedule'!$L$34)</f>
        <v>#VALUE!</v>
      </c>
      <c r="AH577" s="0" t="e">
        <f aca="true">MAX(0,AG577*(1+(_xlfn.NORM.INV(RAND(),Inputs!$D$39,Inputs!$C$39)))-'Year Schedule'!$K$35+'Year Schedule'!$L$35)</f>
        <v>#VALUE!</v>
      </c>
      <c r="AI577" s="0" t="e">
        <f aca="true">MAX(0,AH577*(1+(_xlfn.NORM.INV(RAND(),Inputs!$D$39,Inputs!$C$39)))-'Year Schedule'!$K$36+'Year Schedule'!$L$36)</f>
        <v>#VALUE!</v>
      </c>
      <c r="AJ577" s="0" t="e">
        <f aca="true">MAX(0,AI577*(1+(_xlfn.NORM.INV(RAND(),Inputs!$D$39,Inputs!$C$39)))-'Year Schedule'!$K$37+'Year Schedule'!$L$37)</f>
        <v>#VALUE!</v>
      </c>
      <c r="AK577" s="0" t="e">
        <f aca="true">MAX(0,AJ577*(1+(_xlfn.NORM.INV(RAND(),Inputs!$D$39,Inputs!$C$39)))-'Year Schedule'!$K$38+'Year Schedule'!$L$38)</f>
        <v>#VALUE!</v>
      </c>
      <c r="AL577" s="0" t="e">
        <f aca="true">MAX(0,AK577*(1+(_xlfn.NORM.INV(RAND(),Inputs!$D$39,Inputs!$C$39)))-'Year Schedule'!$K$39+'Year Schedule'!$L$39)</f>
        <v>#VALUE!</v>
      </c>
      <c r="AM577" s="0" t="e">
        <f aca="true">MAX(0,AL577*(1+(_xlfn.NORM.INV(RAND(),Inputs!$D$39,Inputs!$C$39)))-'Year Schedule'!$K$40+'Year Schedule'!$L$40)</f>
        <v>#VALUE!</v>
      </c>
      <c r="AN577" s="0" t="e">
        <f aca="true">MAX(0,AM577*(1+(_xlfn.NORM.INV(RAND(),Inputs!$D$39,Inputs!$C$39)))-'Year Schedule'!$K$41+'Year Schedule'!$L$41)</f>
        <v>#VALUE!</v>
      </c>
      <c r="AO577" s="0" t="e">
        <f aca="true">MAX(0,AN577*(1+(_xlfn.NORM.INV(RAND(),Inputs!$D$39,Inputs!$C$39)))-'Year Schedule'!$K$42+'Year Schedule'!$L$42)</f>
        <v>#VALUE!</v>
      </c>
      <c r="AP577" s="0" t="e">
        <f aca="true">MAX(0,AO577*(1+(_xlfn.NORM.INV(RAND(),Inputs!$D$39,Inputs!$C$39)))-'Year Schedule'!$K$43+'Year Schedule'!$L$43)</f>
        <v>#VALUE!</v>
      </c>
      <c r="AQ577" s="0" t="e">
        <f aca="true">MAX(0,AP577*(1+(_xlfn.NORM.INV(RAND(),Inputs!$D$39,Inputs!$C$39)))-'Year Schedule'!$K$44+'Year Schedule'!$L$44)</f>
        <v>#VALUE!</v>
      </c>
      <c r="AR577" s="0" t="e">
        <f aca="true">MAX(0,AQ577*(1+(_xlfn.NORM.INV(RAND(),Inputs!$D$39,Inputs!$C$39)))-'Year Schedule'!$K$45+'Year Schedule'!$L$45)</f>
        <v>#VALUE!</v>
      </c>
      <c r="AS577" s="0" t="e">
        <f aca="true">MAX(0,AR577*(1+(_xlfn.NORM.INV(RAND(),Inputs!$D$39,Inputs!$C$39)))-'Year Schedule'!$K$46+'Year Schedule'!$L$46)</f>
        <v>#VALUE!</v>
      </c>
      <c r="AT577" s="0" t="e">
        <f aca="true">MAX(0,AS577*(1+(_xlfn.NORM.INV(RAND(),Inputs!$D$39,Inputs!$C$39)))-'Year Schedule'!$K$47+'Year Schedule'!$L$47)</f>
        <v>#VALUE!</v>
      </c>
      <c r="AU577" s="0" t="e">
        <f aca="true">MAX(0,AT577*(1+(_xlfn.NORM.INV(RAND(),Inputs!$D$39,Inputs!$C$39)))-'Year Schedule'!$K$48+'Year Schedule'!$L$48)</f>
        <v>#VALUE!</v>
      </c>
      <c r="AV577" s="0" t="e">
        <f aca="true">MAX(0,AU577*(1+(_xlfn.NORM.INV(RAND(),Inputs!$D$39,Inputs!$C$39)))-'Year Schedule'!$K$49+'Year Schedule'!$L$49)</f>
        <v>#VALUE!</v>
      </c>
      <c r="AW577" s="0" t="e">
        <f aca="true">MAX(0,AV577*(1+(_xlfn.NORM.INV(RAND(),Inputs!$D$39,Inputs!$C$39)))-'Year Schedule'!$K$50+'Year Schedule'!$L$50)</f>
        <v>#VALUE!</v>
      </c>
      <c r="AX577" s="0" t="e">
        <f aca="true">MAX(0,AW577*(1+(_xlfn.NORM.INV(RAND(),Inputs!$D$39,Inputs!$C$39)))-'Year Schedule'!$K$51+'Year Schedule'!$L$51)</f>
        <v>#VALUE!</v>
      </c>
      <c r="AY577" s="0" t="e">
        <f aca="true">MAX(0,AX577*(1+(_xlfn.NORM.INV(RAND(),Inputs!$D$39,Inputs!$C$39)))-'Year Schedule'!$K$52+'Year Schedule'!$L$52)</f>
        <v>#VALUE!</v>
      </c>
      <c r="AZ577" s="0" t="e">
        <f aca="true">MAX(0,AY577*(1+(_xlfn.NORM.INV(RAND(),Inputs!$D$39,Inputs!$C$39)))-'Year Schedule'!$K$53+'Year Schedule'!$L$53)</f>
        <v>#VALUE!</v>
      </c>
      <c r="BA577" s="0" t="e">
        <f aca="false">INDEX(C577:AZ577,1,Inputs!$C$6)</f>
        <v>#VALUE!</v>
      </c>
      <c r="BB577" s="0" t="n">
        <f aca="false">IFERROR(EXP(SUMPRODUCT(LN((C577:INDEX(C577:AZ577,1,Inputs!$C$6)+$C$1004:INDEX($C$1004:$AZ$1004,1,Inputs!$C$6))/B577:INDEX(B577:AY577,1,Inputs!$C$6)))/Inputs!$C$6)-1,-1)</f>
        <v>-1</v>
      </c>
    </row>
    <row r="578" customFormat="false" ht="15" hidden="false" customHeight="true" outlineLevel="0" collapsed="false">
      <c r="A578" s="0" t="n">
        <v>576</v>
      </c>
      <c r="B578" s="177" t="n">
        <f aca="false">Inputs!$C$38</f>
        <v>0</v>
      </c>
      <c r="C578" s="0" t="e">
        <f aca="true">MAX(0,B578*(1+(_xlfn.NORM.INV(RAND(),Inputs!$D$39,Inputs!$C$39)))-'Year Schedule'!$K$4+'Year Schedule'!$L$4)</f>
        <v>#VALUE!</v>
      </c>
      <c r="D578" s="0" t="e">
        <f aca="true">MAX(0,C578*(1+(_xlfn.NORM.INV(RAND(),Inputs!$D$39,Inputs!$C$39)))-'Year Schedule'!$K$5+'Year Schedule'!$L$5)</f>
        <v>#VALUE!</v>
      </c>
      <c r="E578" s="0" t="e">
        <f aca="true">MAX(0,D578*(1+(_xlfn.NORM.INV(RAND(),Inputs!$D$39,Inputs!$C$39)))-'Year Schedule'!$K$6+'Year Schedule'!$L$6)</f>
        <v>#VALUE!</v>
      </c>
      <c r="F578" s="0" t="e">
        <f aca="true">MAX(0,E578*(1+(_xlfn.NORM.INV(RAND(),Inputs!$D$39,Inputs!$C$39)))-'Year Schedule'!$K$7+'Year Schedule'!$L$7)</f>
        <v>#VALUE!</v>
      </c>
      <c r="G578" s="0" t="e">
        <f aca="true">MAX(0,F578*(1+(_xlfn.NORM.INV(RAND(),Inputs!$D$39,Inputs!$C$39)))-'Year Schedule'!$K$8+'Year Schedule'!$L$8)</f>
        <v>#VALUE!</v>
      </c>
      <c r="H578" s="0" t="e">
        <f aca="true">MAX(0,G578*(1+(_xlfn.NORM.INV(RAND(),Inputs!$D$39,Inputs!$C$39)))-'Year Schedule'!$K$9+'Year Schedule'!$L$9)</f>
        <v>#VALUE!</v>
      </c>
      <c r="I578" s="0" t="e">
        <f aca="true">MAX(0,H578*(1+(_xlfn.NORM.INV(RAND(),Inputs!$D$39,Inputs!$C$39)))-'Year Schedule'!$K$10+'Year Schedule'!$L$10)</f>
        <v>#VALUE!</v>
      </c>
      <c r="J578" s="0" t="e">
        <f aca="true">MAX(0,I578*(1+(_xlfn.NORM.INV(RAND(),Inputs!$D$39,Inputs!$C$39)))-'Year Schedule'!$K$11+'Year Schedule'!$L$11)</f>
        <v>#VALUE!</v>
      </c>
      <c r="K578" s="0" t="e">
        <f aca="true">MAX(0,J578*(1+(_xlfn.NORM.INV(RAND(),Inputs!$D$39,Inputs!$C$39)))-'Year Schedule'!$K$12+'Year Schedule'!$L$12)</f>
        <v>#VALUE!</v>
      </c>
      <c r="L578" s="0" t="e">
        <f aca="true">MAX(0,K578*(1+(_xlfn.NORM.INV(RAND(),Inputs!$D$39,Inputs!$C$39)))-'Year Schedule'!$K$13+'Year Schedule'!$L$13)</f>
        <v>#VALUE!</v>
      </c>
      <c r="M578" s="0" t="e">
        <f aca="true">MAX(0,L578*(1+(_xlfn.NORM.INV(RAND(),Inputs!$D$39,Inputs!$C$39)))-'Year Schedule'!$K$14+'Year Schedule'!$L$14)</f>
        <v>#VALUE!</v>
      </c>
      <c r="N578" s="0" t="e">
        <f aca="true">MAX(0,M578*(1+(_xlfn.NORM.INV(RAND(),Inputs!$D$39,Inputs!$C$39)))-'Year Schedule'!$K$15+'Year Schedule'!$L$15)</f>
        <v>#VALUE!</v>
      </c>
      <c r="O578" s="0" t="e">
        <f aca="true">MAX(0,N578*(1+(_xlfn.NORM.INV(RAND(),Inputs!$D$39,Inputs!$C$39)))-'Year Schedule'!$K$16+'Year Schedule'!$L$16)</f>
        <v>#VALUE!</v>
      </c>
      <c r="P578" s="0" t="e">
        <f aca="true">MAX(0,O578*(1+(_xlfn.NORM.INV(RAND(),Inputs!$D$39,Inputs!$C$39)))-'Year Schedule'!$K$17+'Year Schedule'!$L$17)</f>
        <v>#VALUE!</v>
      </c>
      <c r="Q578" s="0" t="e">
        <f aca="true">MAX(0,P578*(1+(_xlfn.NORM.INV(RAND(),Inputs!$D$39,Inputs!$C$39)))-'Year Schedule'!$K$18+'Year Schedule'!$L$18)</f>
        <v>#VALUE!</v>
      </c>
      <c r="R578" s="0" t="e">
        <f aca="true">MAX(0,Q578*(1+(_xlfn.NORM.INV(RAND(),Inputs!$D$39,Inputs!$C$39)))-'Year Schedule'!$K$19+'Year Schedule'!$L$19)</f>
        <v>#VALUE!</v>
      </c>
      <c r="S578" s="0" t="e">
        <f aca="true">MAX(0,R578*(1+(_xlfn.NORM.INV(RAND(),Inputs!$D$39,Inputs!$C$39)))-'Year Schedule'!$K$20+'Year Schedule'!$L$20)</f>
        <v>#VALUE!</v>
      </c>
      <c r="T578" s="0" t="e">
        <f aca="true">MAX(0,S578*(1+(_xlfn.NORM.INV(RAND(),Inputs!$D$39,Inputs!$C$39)))-'Year Schedule'!$K$21+'Year Schedule'!$L$21)</f>
        <v>#VALUE!</v>
      </c>
      <c r="U578" s="0" t="e">
        <f aca="true">MAX(0,T578*(1+(_xlfn.NORM.INV(RAND(),Inputs!$D$39,Inputs!$C$39)))-'Year Schedule'!$K$22+'Year Schedule'!$L$22)</f>
        <v>#VALUE!</v>
      </c>
      <c r="V578" s="0" t="e">
        <f aca="true">MAX(0,U578*(1+(_xlfn.NORM.INV(RAND(),Inputs!$D$39,Inputs!$C$39)))-'Year Schedule'!$K$23+'Year Schedule'!$L$23)</f>
        <v>#VALUE!</v>
      </c>
      <c r="W578" s="0" t="e">
        <f aca="true">MAX(0,V578*(1+(_xlfn.NORM.INV(RAND(),Inputs!$D$39,Inputs!$C$39)))-'Year Schedule'!$K$24+'Year Schedule'!$L$24)</f>
        <v>#VALUE!</v>
      </c>
      <c r="X578" s="0" t="e">
        <f aca="true">MAX(0,W578*(1+(_xlfn.NORM.INV(RAND(),Inputs!$D$39,Inputs!$C$39)))-'Year Schedule'!$K$25+'Year Schedule'!$L$25)</f>
        <v>#VALUE!</v>
      </c>
      <c r="Y578" s="0" t="e">
        <f aca="true">MAX(0,X578*(1+(_xlfn.NORM.INV(RAND(),Inputs!$D$39,Inputs!$C$39)))-'Year Schedule'!$K$26+'Year Schedule'!$L$26)</f>
        <v>#VALUE!</v>
      </c>
      <c r="Z578" s="0" t="e">
        <f aca="true">MAX(0,Y578*(1+(_xlfn.NORM.INV(RAND(),Inputs!$D$39,Inputs!$C$39)))-'Year Schedule'!$K$27+'Year Schedule'!$L$27)</f>
        <v>#VALUE!</v>
      </c>
      <c r="AA578" s="0" t="e">
        <f aca="true">MAX(0,Z578*(1+(_xlfn.NORM.INV(RAND(),Inputs!$D$39,Inputs!$C$39)))-'Year Schedule'!$K$28+'Year Schedule'!$L$28)</f>
        <v>#VALUE!</v>
      </c>
      <c r="AB578" s="0" t="e">
        <f aca="true">MAX(0,AA578*(1+(_xlfn.NORM.INV(RAND(),Inputs!$D$39,Inputs!$C$39)))-'Year Schedule'!$K$29+'Year Schedule'!$L$29)</f>
        <v>#VALUE!</v>
      </c>
      <c r="AC578" s="0" t="e">
        <f aca="true">MAX(0,AB578*(1+(_xlfn.NORM.INV(RAND(),Inputs!$D$39,Inputs!$C$39)))-'Year Schedule'!$K$30+'Year Schedule'!$L$30)</f>
        <v>#VALUE!</v>
      </c>
      <c r="AD578" s="0" t="e">
        <f aca="true">MAX(0,AC578*(1+(_xlfn.NORM.INV(RAND(),Inputs!$D$39,Inputs!$C$39)))-'Year Schedule'!$K$31+'Year Schedule'!$L$31)</f>
        <v>#VALUE!</v>
      </c>
      <c r="AE578" s="0" t="e">
        <f aca="true">MAX(0,AD578*(1+(_xlfn.NORM.INV(RAND(),Inputs!$D$39,Inputs!$C$39)))-'Year Schedule'!$K$32+'Year Schedule'!$L$32)</f>
        <v>#VALUE!</v>
      </c>
      <c r="AF578" s="0" t="e">
        <f aca="true">MAX(0,AE578*(1+(_xlfn.NORM.INV(RAND(),Inputs!$D$39,Inputs!$C$39)))-'Year Schedule'!$K$33+'Year Schedule'!$L$33)</f>
        <v>#VALUE!</v>
      </c>
      <c r="AG578" s="0" t="e">
        <f aca="true">MAX(0,AF578*(1+(_xlfn.NORM.INV(RAND(),Inputs!$D$39,Inputs!$C$39)))-'Year Schedule'!$K$34+'Year Schedule'!$L$34)</f>
        <v>#VALUE!</v>
      </c>
      <c r="AH578" s="0" t="e">
        <f aca="true">MAX(0,AG578*(1+(_xlfn.NORM.INV(RAND(),Inputs!$D$39,Inputs!$C$39)))-'Year Schedule'!$K$35+'Year Schedule'!$L$35)</f>
        <v>#VALUE!</v>
      </c>
      <c r="AI578" s="0" t="e">
        <f aca="true">MAX(0,AH578*(1+(_xlfn.NORM.INV(RAND(),Inputs!$D$39,Inputs!$C$39)))-'Year Schedule'!$K$36+'Year Schedule'!$L$36)</f>
        <v>#VALUE!</v>
      </c>
      <c r="AJ578" s="0" t="e">
        <f aca="true">MAX(0,AI578*(1+(_xlfn.NORM.INV(RAND(),Inputs!$D$39,Inputs!$C$39)))-'Year Schedule'!$K$37+'Year Schedule'!$L$37)</f>
        <v>#VALUE!</v>
      </c>
      <c r="AK578" s="0" t="e">
        <f aca="true">MAX(0,AJ578*(1+(_xlfn.NORM.INV(RAND(),Inputs!$D$39,Inputs!$C$39)))-'Year Schedule'!$K$38+'Year Schedule'!$L$38)</f>
        <v>#VALUE!</v>
      </c>
      <c r="AL578" s="0" t="e">
        <f aca="true">MAX(0,AK578*(1+(_xlfn.NORM.INV(RAND(),Inputs!$D$39,Inputs!$C$39)))-'Year Schedule'!$K$39+'Year Schedule'!$L$39)</f>
        <v>#VALUE!</v>
      </c>
      <c r="AM578" s="0" t="e">
        <f aca="true">MAX(0,AL578*(1+(_xlfn.NORM.INV(RAND(),Inputs!$D$39,Inputs!$C$39)))-'Year Schedule'!$K$40+'Year Schedule'!$L$40)</f>
        <v>#VALUE!</v>
      </c>
      <c r="AN578" s="0" t="e">
        <f aca="true">MAX(0,AM578*(1+(_xlfn.NORM.INV(RAND(),Inputs!$D$39,Inputs!$C$39)))-'Year Schedule'!$K$41+'Year Schedule'!$L$41)</f>
        <v>#VALUE!</v>
      </c>
      <c r="AO578" s="0" t="e">
        <f aca="true">MAX(0,AN578*(1+(_xlfn.NORM.INV(RAND(),Inputs!$D$39,Inputs!$C$39)))-'Year Schedule'!$K$42+'Year Schedule'!$L$42)</f>
        <v>#VALUE!</v>
      </c>
      <c r="AP578" s="0" t="e">
        <f aca="true">MAX(0,AO578*(1+(_xlfn.NORM.INV(RAND(),Inputs!$D$39,Inputs!$C$39)))-'Year Schedule'!$K$43+'Year Schedule'!$L$43)</f>
        <v>#VALUE!</v>
      </c>
      <c r="AQ578" s="0" t="e">
        <f aca="true">MAX(0,AP578*(1+(_xlfn.NORM.INV(RAND(),Inputs!$D$39,Inputs!$C$39)))-'Year Schedule'!$K$44+'Year Schedule'!$L$44)</f>
        <v>#VALUE!</v>
      </c>
      <c r="AR578" s="0" t="e">
        <f aca="true">MAX(0,AQ578*(1+(_xlfn.NORM.INV(RAND(),Inputs!$D$39,Inputs!$C$39)))-'Year Schedule'!$K$45+'Year Schedule'!$L$45)</f>
        <v>#VALUE!</v>
      </c>
      <c r="AS578" s="0" t="e">
        <f aca="true">MAX(0,AR578*(1+(_xlfn.NORM.INV(RAND(),Inputs!$D$39,Inputs!$C$39)))-'Year Schedule'!$K$46+'Year Schedule'!$L$46)</f>
        <v>#VALUE!</v>
      </c>
      <c r="AT578" s="0" t="e">
        <f aca="true">MAX(0,AS578*(1+(_xlfn.NORM.INV(RAND(),Inputs!$D$39,Inputs!$C$39)))-'Year Schedule'!$K$47+'Year Schedule'!$L$47)</f>
        <v>#VALUE!</v>
      </c>
      <c r="AU578" s="0" t="e">
        <f aca="true">MAX(0,AT578*(1+(_xlfn.NORM.INV(RAND(),Inputs!$D$39,Inputs!$C$39)))-'Year Schedule'!$K$48+'Year Schedule'!$L$48)</f>
        <v>#VALUE!</v>
      </c>
      <c r="AV578" s="0" t="e">
        <f aca="true">MAX(0,AU578*(1+(_xlfn.NORM.INV(RAND(),Inputs!$D$39,Inputs!$C$39)))-'Year Schedule'!$K$49+'Year Schedule'!$L$49)</f>
        <v>#VALUE!</v>
      </c>
      <c r="AW578" s="0" t="e">
        <f aca="true">MAX(0,AV578*(1+(_xlfn.NORM.INV(RAND(),Inputs!$D$39,Inputs!$C$39)))-'Year Schedule'!$K$50+'Year Schedule'!$L$50)</f>
        <v>#VALUE!</v>
      </c>
      <c r="AX578" s="0" t="e">
        <f aca="true">MAX(0,AW578*(1+(_xlfn.NORM.INV(RAND(),Inputs!$D$39,Inputs!$C$39)))-'Year Schedule'!$K$51+'Year Schedule'!$L$51)</f>
        <v>#VALUE!</v>
      </c>
      <c r="AY578" s="0" t="e">
        <f aca="true">MAX(0,AX578*(1+(_xlfn.NORM.INV(RAND(),Inputs!$D$39,Inputs!$C$39)))-'Year Schedule'!$K$52+'Year Schedule'!$L$52)</f>
        <v>#VALUE!</v>
      </c>
      <c r="AZ578" s="0" t="e">
        <f aca="true">MAX(0,AY578*(1+(_xlfn.NORM.INV(RAND(),Inputs!$D$39,Inputs!$C$39)))-'Year Schedule'!$K$53+'Year Schedule'!$L$53)</f>
        <v>#VALUE!</v>
      </c>
      <c r="BA578" s="0" t="e">
        <f aca="false">INDEX(C578:AZ578,1,Inputs!$C$6)</f>
        <v>#VALUE!</v>
      </c>
      <c r="BB578" s="0" t="n">
        <f aca="false">IFERROR(EXP(SUMPRODUCT(LN((C578:INDEX(C578:AZ578,1,Inputs!$C$6)+$C$1004:INDEX($C$1004:$AZ$1004,1,Inputs!$C$6))/B578:INDEX(B578:AY578,1,Inputs!$C$6)))/Inputs!$C$6)-1,-1)</f>
        <v>-1</v>
      </c>
    </row>
    <row r="579" customFormat="false" ht="15" hidden="false" customHeight="true" outlineLevel="0" collapsed="false">
      <c r="A579" s="0" t="n">
        <v>577</v>
      </c>
      <c r="B579" s="177" t="n">
        <f aca="false">Inputs!$C$38</f>
        <v>0</v>
      </c>
      <c r="C579" s="0" t="e">
        <f aca="true">MAX(0,B579*(1+(_xlfn.NORM.INV(RAND(),Inputs!$D$39,Inputs!$C$39)))-'Year Schedule'!$K$4+'Year Schedule'!$L$4)</f>
        <v>#VALUE!</v>
      </c>
      <c r="D579" s="0" t="e">
        <f aca="true">MAX(0,C579*(1+(_xlfn.NORM.INV(RAND(),Inputs!$D$39,Inputs!$C$39)))-'Year Schedule'!$K$5+'Year Schedule'!$L$5)</f>
        <v>#VALUE!</v>
      </c>
      <c r="E579" s="0" t="e">
        <f aca="true">MAX(0,D579*(1+(_xlfn.NORM.INV(RAND(),Inputs!$D$39,Inputs!$C$39)))-'Year Schedule'!$K$6+'Year Schedule'!$L$6)</f>
        <v>#VALUE!</v>
      </c>
      <c r="F579" s="0" t="e">
        <f aca="true">MAX(0,E579*(1+(_xlfn.NORM.INV(RAND(),Inputs!$D$39,Inputs!$C$39)))-'Year Schedule'!$K$7+'Year Schedule'!$L$7)</f>
        <v>#VALUE!</v>
      </c>
      <c r="G579" s="0" t="e">
        <f aca="true">MAX(0,F579*(1+(_xlfn.NORM.INV(RAND(),Inputs!$D$39,Inputs!$C$39)))-'Year Schedule'!$K$8+'Year Schedule'!$L$8)</f>
        <v>#VALUE!</v>
      </c>
      <c r="H579" s="0" t="e">
        <f aca="true">MAX(0,G579*(1+(_xlfn.NORM.INV(RAND(),Inputs!$D$39,Inputs!$C$39)))-'Year Schedule'!$K$9+'Year Schedule'!$L$9)</f>
        <v>#VALUE!</v>
      </c>
      <c r="I579" s="0" t="e">
        <f aca="true">MAX(0,H579*(1+(_xlfn.NORM.INV(RAND(),Inputs!$D$39,Inputs!$C$39)))-'Year Schedule'!$K$10+'Year Schedule'!$L$10)</f>
        <v>#VALUE!</v>
      </c>
      <c r="J579" s="0" t="e">
        <f aca="true">MAX(0,I579*(1+(_xlfn.NORM.INV(RAND(),Inputs!$D$39,Inputs!$C$39)))-'Year Schedule'!$K$11+'Year Schedule'!$L$11)</f>
        <v>#VALUE!</v>
      </c>
      <c r="K579" s="0" t="e">
        <f aca="true">MAX(0,J579*(1+(_xlfn.NORM.INV(RAND(),Inputs!$D$39,Inputs!$C$39)))-'Year Schedule'!$K$12+'Year Schedule'!$L$12)</f>
        <v>#VALUE!</v>
      </c>
      <c r="L579" s="0" t="e">
        <f aca="true">MAX(0,K579*(1+(_xlfn.NORM.INV(RAND(),Inputs!$D$39,Inputs!$C$39)))-'Year Schedule'!$K$13+'Year Schedule'!$L$13)</f>
        <v>#VALUE!</v>
      </c>
      <c r="M579" s="0" t="e">
        <f aca="true">MAX(0,L579*(1+(_xlfn.NORM.INV(RAND(),Inputs!$D$39,Inputs!$C$39)))-'Year Schedule'!$K$14+'Year Schedule'!$L$14)</f>
        <v>#VALUE!</v>
      </c>
      <c r="N579" s="0" t="e">
        <f aca="true">MAX(0,M579*(1+(_xlfn.NORM.INV(RAND(),Inputs!$D$39,Inputs!$C$39)))-'Year Schedule'!$K$15+'Year Schedule'!$L$15)</f>
        <v>#VALUE!</v>
      </c>
      <c r="O579" s="0" t="e">
        <f aca="true">MAX(0,N579*(1+(_xlfn.NORM.INV(RAND(),Inputs!$D$39,Inputs!$C$39)))-'Year Schedule'!$K$16+'Year Schedule'!$L$16)</f>
        <v>#VALUE!</v>
      </c>
      <c r="P579" s="0" t="e">
        <f aca="true">MAX(0,O579*(1+(_xlfn.NORM.INV(RAND(),Inputs!$D$39,Inputs!$C$39)))-'Year Schedule'!$K$17+'Year Schedule'!$L$17)</f>
        <v>#VALUE!</v>
      </c>
      <c r="Q579" s="0" t="e">
        <f aca="true">MAX(0,P579*(1+(_xlfn.NORM.INV(RAND(),Inputs!$D$39,Inputs!$C$39)))-'Year Schedule'!$K$18+'Year Schedule'!$L$18)</f>
        <v>#VALUE!</v>
      </c>
      <c r="R579" s="0" t="e">
        <f aca="true">MAX(0,Q579*(1+(_xlfn.NORM.INV(RAND(),Inputs!$D$39,Inputs!$C$39)))-'Year Schedule'!$K$19+'Year Schedule'!$L$19)</f>
        <v>#VALUE!</v>
      </c>
      <c r="S579" s="0" t="e">
        <f aca="true">MAX(0,R579*(1+(_xlfn.NORM.INV(RAND(),Inputs!$D$39,Inputs!$C$39)))-'Year Schedule'!$K$20+'Year Schedule'!$L$20)</f>
        <v>#VALUE!</v>
      </c>
      <c r="T579" s="0" t="e">
        <f aca="true">MAX(0,S579*(1+(_xlfn.NORM.INV(RAND(),Inputs!$D$39,Inputs!$C$39)))-'Year Schedule'!$K$21+'Year Schedule'!$L$21)</f>
        <v>#VALUE!</v>
      </c>
      <c r="U579" s="0" t="e">
        <f aca="true">MAX(0,T579*(1+(_xlfn.NORM.INV(RAND(),Inputs!$D$39,Inputs!$C$39)))-'Year Schedule'!$K$22+'Year Schedule'!$L$22)</f>
        <v>#VALUE!</v>
      </c>
      <c r="V579" s="0" t="e">
        <f aca="true">MAX(0,U579*(1+(_xlfn.NORM.INV(RAND(),Inputs!$D$39,Inputs!$C$39)))-'Year Schedule'!$K$23+'Year Schedule'!$L$23)</f>
        <v>#VALUE!</v>
      </c>
      <c r="W579" s="0" t="e">
        <f aca="true">MAX(0,V579*(1+(_xlfn.NORM.INV(RAND(),Inputs!$D$39,Inputs!$C$39)))-'Year Schedule'!$K$24+'Year Schedule'!$L$24)</f>
        <v>#VALUE!</v>
      </c>
      <c r="X579" s="0" t="e">
        <f aca="true">MAX(0,W579*(1+(_xlfn.NORM.INV(RAND(),Inputs!$D$39,Inputs!$C$39)))-'Year Schedule'!$K$25+'Year Schedule'!$L$25)</f>
        <v>#VALUE!</v>
      </c>
      <c r="Y579" s="0" t="e">
        <f aca="true">MAX(0,X579*(1+(_xlfn.NORM.INV(RAND(),Inputs!$D$39,Inputs!$C$39)))-'Year Schedule'!$K$26+'Year Schedule'!$L$26)</f>
        <v>#VALUE!</v>
      </c>
      <c r="Z579" s="0" t="e">
        <f aca="true">MAX(0,Y579*(1+(_xlfn.NORM.INV(RAND(),Inputs!$D$39,Inputs!$C$39)))-'Year Schedule'!$K$27+'Year Schedule'!$L$27)</f>
        <v>#VALUE!</v>
      </c>
      <c r="AA579" s="0" t="e">
        <f aca="true">MAX(0,Z579*(1+(_xlfn.NORM.INV(RAND(),Inputs!$D$39,Inputs!$C$39)))-'Year Schedule'!$K$28+'Year Schedule'!$L$28)</f>
        <v>#VALUE!</v>
      </c>
      <c r="AB579" s="0" t="e">
        <f aca="true">MAX(0,AA579*(1+(_xlfn.NORM.INV(RAND(),Inputs!$D$39,Inputs!$C$39)))-'Year Schedule'!$K$29+'Year Schedule'!$L$29)</f>
        <v>#VALUE!</v>
      </c>
      <c r="AC579" s="0" t="e">
        <f aca="true">MAX(0,AB579*(1+(_xlfn.NORM.INV(RAND(),Inputs!$D$39,Inputs!$C$39)))-'Year Schedule'!$K$30+'Year Schedule'!$L$30)</f>
        <v>#VALUE!</v>
      </c>
      <c r="AD579" s="0" t="e">
        <f aca="true">MAX(0,AC579*(1+(_xlfn.NORM.INV(RAND(),Inputs!$D$39,Inputs!$C$39)))-'Year Schedule'!$K$31+'Year Schedule'!$L$31)</f>
        <v>#VALUE!</v>
      </c>
      <c r="AE579" s="0" t="e">
        <f aca="true">MAX(0,AD579*(1+(_xlfn.NORM.INV(RAND(),Inputs!$D$39,Inputs!$C$39)))-'Year Schedule'!$K$32+'Year Schedule'!$L$32)</f>
        <v>#VALUE!</v>
      </c>
      <c r="AF579" s="0" t="e">
        <f aca="true">MAX(0,AE579*(1+(_xlfn.NORM.INV(RAND(),Inputs!$D$39,Inputs!$C$39)))-'Year Schedule'!$K$33+'Year Schedule'!$L$33)</f>
        <v>#VALUE!</v>
      </c>
      <c r="AG579" s="0" t="e">
        <f aca="true">MAX(0,AF579*(1+(_xlfn.NORM.INV(RAND(),Inputs!$D$39,Inputs!$C$39)))-'Year Schedule'!$K$34+'Year Schedule'!$L$34)</f>
        <v>#VALUE!</v>
      </c>
      <c r="AH579" s="0" t="e">
        <f aca="true">MAX(0,AG579*(1+(_xlfn.NORM.INV(RAND(),Inputs!$D$39,Inputs!$C$39)))-'Year Schedule'!$K$35+'Year Schedule'!$L$35)</f>
        <v>#VALUE!</v>
      </c>
      <c r="AI579" s="0" t="e">
        <f aca="true">MAX(0,AH579*(1+(_xlfn.NORM.INV(RAND(),Inputs!$D$39,Inputs!$C$39)))-'Year Schedule'!$K$36+'Year Schedule'!$L$36)</f>
        <v>#VALUE!</v>
      </c>
      <c r="AJ579" s="0" t="e">
        <f aca="true">MAX(0,AI579*(1+(_xlfn.NORM.INV(RAND(),Inputs!$D$39,Inputs!$C$39)))-'Year Schedule'!$K$37+'Year Schedule'!$L$37)</f>
        <v>#VALUE!</v>
      </c>
      <c r="AK579" s="0" t="e">
        <f aca="true">MAX(0,AJ579*(1+(_xlfn.NORM.INV(RAND(),Inputs!$D$39,Inputs!$C$39)))-'Year Schedule'!$K$38+'Year Schedule'!$L$38)</f>
        <v>#VALUE!</v>
      </c>
      <c r="AL579" s="0" t="e">
        <f aca="true">MAX(0,AK579*(1+(_xlfn.NORM.INV(RAND(),Inputs!$D$39,Inputs!$C$39)))-'Year Schedule'!$K$39+'Year Schedule'!$L$39)</f>
        <v>#VALUE!</v>
      </c>
      <c r="AM579" s="0" t="e">
        <f aca="true">MAX(0,AL579*(1+(_xlfn.NORM.INV(RAND(),Inputs!$D$39,Inputs!$C$39)))-'Year Schedule'!$K$40+'Year Schedule'!$L$40)</f>
        <v>#VALUE!</v>
      </c>
      <c r="AN579" s="0" t="e">
        <f aca="true">MAX(0,AM579*(1+(_xlfn.NORM.INV(RAND(),Inputs!$D$39,Inputs!$C$39)))-'Year Schedule'!$K$41+'Year Schedule'!$L$41)</f>
        <v>#VALUE!</v>
      </c>
      <c r="AO579" s="0" t="e">
        <f aca="true">MAX(0,AN579*(1+(_xlfn.NORM.INV(RAND(),Inputs!$D$39,Inputs!$C$39)))-'Year Schedule'!$K$42+'Year Schedule'!$L$42)</f>
        <v>#VALUE!</v>
      </c>
      <c r="AP579" s="0" t="e">
        <f aca="true">MAX(0,AO579*(1+(_xlfn.NORM.INV(RAND(),Inputs!$D$39,Inputs!$C$39)))-'Year Schedule'!$K$43+'Year Schedule'!$L$43)</f>
        <v>#VALUE!</v>
      </c>
      <c r="AQ579" s="0" t="e">
        <f aca="true">MAX(0,AP579*(1+(_xlfn.NORM.INV(RAND(),Inputs!$D$39,Inputs!$C$39)))-'Year Schedule'!$K$44+'Year Schedule'!$L$44)</f>
        <v>#VALUE!</v>
      </c>
      <c r="AR579" s="0" t="e">
        <f aca="true">MAX(0,AQ579*(1+(_xlfn.NORM.INV(RAND(),Inputs!$D$39,Inputs!$C$39)))-'Year Schedule'!$K$45+'Year Schedule'!$L$45)</f>
        <v>#VALUE!</v>
      </c>
      <c r="AS579" s="0" t="e">
        <f aca="true">MAX(0,AR579*(1+(_xlfn.NORM.INV(RAND(),Inputs!$D$39,Inputs!$C$39)))-'Year Schedule'!$K$46+'Year Schedule'!$L$46)</f>
        <v>#VALUE!</v>
      </c>
      <c r="AT579" s="0" t="e">
        <f aca="true">MAX(0,AS579*(1+(_xlfn.NORM.INV(RAND(),Inputs!$D$39,Inputs!$C$39)))-'Year Schedule'!$K$47+'Year Schedule'!$L$47)</f>
        <v>#VALUE!</v>
      </c>
      <c r="AU579" s="0" t="e">
        <f aca="true">MAX(0,AT579*(1+(_xlfn.NORM.INV(RAND(),Inputs!$D$39,Inputs!$C$39)))-'Year Schedule'!$K$48+'Year Schedule'!$L$48)</f>
        <v>#VALUE!</v>
      </c>
      <c r="AV579" s="0" t="e">
        <f aca="true">MAX(0,AU579*(1+(_xlfn.NORM.INV(RAND(),Inputs!$D$39,Inputs!$C$39)))-'Year Schedule'!$K$49+'Year Schedule'!$L$49)</f>
        <v>#VALUE!</v>
      </c>
      <c r="AW579" s="0" t="e">
        <f aca="true">MAX(0,AV579*(1+(_xlfn.NORM.INV(RAND(),Inputs!$D$39,Inputs!$C$39)))-'Year Schedule'!$K$50+'Year Schedule'!$L$50)</f>
        <v>#VALUE!</v>
      </c>
      <c r="AX579" s="0" t="e">
        <f aca="true">MAX(0,AW579*(1+(_xlfn.NORM.INV(RAND(),Inputs!$D$39,Inputs!$C$39)))-'Year Schedule'!$K$51+'Year Schedule'!$L$51)</f>
        <v>#VALUE!</v>
      </c>
      <c r="AY579" s="0" t="e">
        <f aca="true">MAX(0,AX579*(1+(_xlfn.NORM.INV(RAND(),Inputs!$D$39,Inputs!$C$39)))-'Year Schedule'!$K$52+'Year Schedule'!$L$52)</f>
        <v>#VALUE!</v>
      </c>
      <c r="AZ579" s="0" t="e">
        <f aca="true">MAX(0,AY579*(1+(_xlfn.NORM.INV(RAND(),Inputs!$D$39,Inputs!$C$39)))-'Year Schedule'!$K$53+'Year Schedule'!$L$53)</f>
        <v>#VALUE!</v>
      </c>
      <c r="BA579" s="0" t="e">
        <f aca="false">INDEX(C579:AZ579,1,Inputs!$C$6)</f>
        <v>#VALUE!</v>
      </c>
      <c r="BB579" s="0" t="n">
        <f aca="false">IFERROR(EXP(SUMPRODUCT(LN((C579:INDEX(C579:AZ579,1,Inputs!$C$6)+$C$1004:INDEX($C$1004:$AZ$1004,1,Inputs!$C$6))/B579:INDEX(B579:AY579,1,Inputs!$C$6)))/Inputs!$C$6)-1,-1)</f>
        <v>-1</v>
      </c>
    </row>
    <row r="580" customFormat="false" ht="15" hidden="false" customHeight="true" outlineLevel="0" collapsed="false">
      <c r="A580" s="0" t="n">
        <v>578</v>
      </c>
      <c r="B580" s="177" t="n">
        <f aca="false">Inputs!$C$38</f>
        <v>0</v>
      </c>
      <c r="C580" s="0" t="e">
        <f aca="true">MAX(0,B580*(1+(_xlfn.NORM.INV(RAND(),Inputs!$D$39,Inputs!$C$39)))-'Year Schedule'!$K$4+'Year Schedule'!$L$4)</f>
        <v>#VALUE!</v>
      </c>
      <c r="D580" s="0" t="e">
        <f aca="true">MAX(0,C580*(1+(_xlfn.NORM.INV(RAND(),Inputs!$D$39,Inputs!$C$39)))-'Year Schedule'!$K$5+'Year Schedule'!$L$5)</f>
        <v>#VALUE!</v>
      </c>
      <c r="E580" s="0" t="e">
        <f aca="true">MAX(0,D580*(1+(_xlfn.NORM.INV(RAND(),Inputs!$D$39,Inputs!$C$39)))-'Year Schedule'!$K$6+'Year Schedule'!$L$6)</f>
        <v>#VALUE!</v>
      </c>
      <c r="F580" s="0" t="e">
        <f aca="true">MAX(0,E580*(1+(_xlfn.NORM.INV(RAND(),Inputs!$D$39,Inputs!$C$39)))-'Year Schedule'!$K$7+'Year Schedule'!$L$7)</f>
        <v>#VALUE!</v>
      </c>
      <c r="G580" s="0" t="e">
        <f aca="true">MAX(0,F580*(1+(_xlfn.NORM.INV(RAND(),Inputs!$D$39,Inputs!$C$39)))-'Year Schedule'!$K$8+'Year Schedule'!$L$8)</f>
        <v>#VALUE!</v>
      </c>
      <c r="H580" s="0" t="e">
        <f aca="true">MAX(0,G580*(1+(_xlfn.NORM.INV(RAND(),Inputs!$D$39,Inputs!$C$39)))-'Year Schedule'!$K$9+'Year Schedule'!$L$9)</f>
        <v>#VALUE!</v>
      </c>
      <c r="I580" s="0" t="e">
        <f aca="true">MAX(0,H580*(1+(_xlfn.NORM.INV(RAND(),Inputs!$D$39,Inputs!$C$39)))-'Year Schedule'!$K$10+'Year Schedule'!$L$10)</f>
        <v>#VALUE!</v>
      </c>
      <c r="J580" s="0" t="e">
        <f aca="true">MAX(0,I580*(1+(_xlfn.NORM.INV(RAND(),Inputs!$D$39,Inputs!$C$39)))-'Year Schedule'!$K$11+'Year Schedule'!$L$11)</f>
        <v>#VALUE!</v>
      </c>
      <c r="K580" s="0" t="e">
        <f aca="true">MAX(0,J580*(1+(_xlfn.NORM.INV(RAND(),Inputs!$D$39,Inputs!$C$39)))-'Year Schedule'!$K$12+'Year Schedule'!$L$12)</f>
        <v>#VALUE!</v>
      </c>
      <c r="L580" s="0" t="e">
        <f aca="true">MAX(0,K580*(1+(_xlfn.NORM.INV(RAND(),Inputs!$D$39,Inputs!$C$39)))-'Year Schedule'!$K$13+'Year Schedule'!$L$13)</f>
        <v>#VALUE!</v>
      </c>
      <c r="M580" s="0" t="e">
        <f aca="true">MAX(0,L580*(1+(_xlfn.NORM.INV(RAND(),Inputs!$D$39,Inputs!$C$39)))-'Year Schedule'!$K$14+'Year Schedule'!$L$14)</f>
        <v>#VALUE!</v>
      </c>
      <c r="N580" s="0" t="e">
        <f aca="true">MAX(0,M580*(1+(_xlfn.NORM.INV(RAND(),Inputs!$D$39,Inputs!$C$39)))-'Year Schedule'!$K$15+'Year Schedule'!$L$15)</f>
        <v>#VALUE!</v>
      </c>
      <c r="O580" s="0" t="e">
        <f aca="true">MAX(0,N580*(1+(_xlfn.NORM.INV(RAND(),Inputs!$D$39,Inputs!$C$39)))-'Year Schedule'!$K$16+'Year Schedule'!$L$16)</f>
        <v>#VALUE!</v>
      </c>
      <c r="P580" s="0" t="e">
        <f aca="true">MAX(0,O580*(1+(_xlfn.NORM.INV(RAND(),Inputs!$D$39,Inputs!$C$39)))-'Year Schedule'!$K$17+'Year Schedule'!$L$17)</f>
        <v>#VALUE!</v>
      </c>
      <c r="Q580" s="0" t="e">
        <f aca="true">MAX(0,P580*(1+(_xlfn.NORM.INV(RAND(),Inputs!$D$39,Inputs!$C$39)))-'Year Schedule'!$K$18+'Year Schedule'!$L$18)</f>
        <v>#VALUE!</v>
      </c>
      <c r="R580" s="0" t="e">
        <f aca="true">MAX(0,Q580*(1+(_xlfn.NORM.INV(RAND(),Inputs!$D$39,Inputs!$C$39)))-'Year Schedule'!$K$19+'Year Schedule'!$L$19)</f>
        <v>#VALUE!</v>
      </c>
      <c r="S580" s="0" t="e">
        <f aca="true">MAX(0,R580*(1+(_xlfn.NORM.INV(RAND(),Inputs!$D$39,Inputs!$C$39)))-'Year Schedule'!$K$20+'Year Schedule'!$L$20)</f>
        <v>#VALUE!</v>
      </c>
      <c r="T580" s="0" t="e">
        <f aca="true">MAX(0,S580*(1+(_xlfn.NORM.INV(RAND(),Inputs!$D$39,Inputs!$C$39)))-'Year Schedule'!$K$21+'Year Schedule'!$L$21)</f>
        <v>#VALUE!</v>
      </c>
      <c r="U580" s="0" t="e">
        <f aca="true">MAX(0,T580*(1+(_xlfn.NORM.INV(RAND(),Inputs!$D$39,Inputs!$C$39)))-'Year Schedule'!$K$22+'Year Schedule'!$L$22)</f>
        <v>#VALUE!</v>
      </c>
      <c r="V580" s="0" t="e">
        <f aca="true">MAX(0,U580*(1+(_xlfn.NORM.INV(RAND(),Inputs!$D$39,Inputs!$C$39)))-'Year Schedule'!$K$23+'Year Schedule'!$L$23)</f>
        <v>#VALUE!</v>
      </c>
      <c r="W580" s="0" t="e">
        <f aca="true">MAX(0,V580*(1+(_xlfn.NORM.INV(RAND(),Inputs!$D$39,Inputs!$C$39)))-'Year Schedule'!$K$24+'Year Schedule'!$L$24)</f>
        <v>#VALUE!</v>
      </c>
      <c r="X580" s="0" t="e">
        <f aca="true">MAX(0,W580*(1+(_xlfn.NORM.INV(RAND(),Inputs!$D$39,Inputs!$C$39)))-'Year Schedule'!$K$25+'Year Schedule'!$L$25)</f>
        <v>#VALUE!</v>
      </c>
      <c r="Y580" s="0" t="e">
        <f aca="true">MAX(0,X580*(1+(_xlfn.NORM.INV(RAND(),Inputs!$D$39,Inputs!$C$39)))-'Year Schedule'!$K$26+'Year Schedule'!$L$26)</f>
        <v>#VALUE!</v>
      </c>
      <c r="Z580" s="0" t="e">
        <f aca="true">MAX(0,Y580*(1+(_xlfn.NORM.INV(RAND(),Inputs!$D$39,Inputs!$C$39)))-'Year Schedule'!$K$27+'Year Schedule'!$L$27)</f>
        <v>#VALUE!</v>
      </c>
      <c r="AA580" s="0" t="e">
        <f aca="true">MAX(0,Z580*(1+(_xlfn.NORM.INV(RAND(),Inputs!$D$39,Inputs!$C$39)))-'Year Schedule'!$K$28+'Year Schedule'!$L$28)</f>
        <v>#VALUE!</v>
      </c>
      <c r="AB580" s="0" t="e">
        <f aca="true">MAX(0,AA580*(1+(_xlfn.NORM.INV(RAND(),Inputs!$D$39,Inputs!$C$39)))-'Year Schedule'!$K$29+'Year Schedule'!$L$29)</f>
        <v>#VALUE!</v>
      </c>
      <c r="AC580" s="0" t="e">
        <f aca="true">MAX(0,AB580*(1+(_xlfn.NORM.INV(RAND(),Inputs!$D$39,Inputs!$C$39)))-'Year Schedule'!$K$30+'Year Schedule'!$L$30)</f>
        <v>#VALUE!</v>
      </c>
      <c r="AD580" s="0" t="e">
        <f aca="true">MAX(0,AC580*(1+(_xlfn.NORM.INV(RAND(),Inputs!$D$39,Inputs!$C$39)))-'Year Schedule'!$K$31+'Year Schedule'!$L$31)</f>
        <v>#VALUE!</v>
      </c>
      <c r="AE580" s="0" t="e">
        <f aca="true">MAX(0,AD580*(1+(_xlfn.NORM.INV(RAND(),Inputs!$D$39,Inputs!$C$39)))-'Year Schedule'!$K$32+'Year Schedule'!$L$32)</f>
        <v>#VALUE!</v>
      </c>
      <c r="AF580" s="0" t="e">
        <f aca="true">MAX(0,AE580*(1+(_xlfn.NORM.INV(RAND(),Inputs!$D$39,Inputs!$C$39)))-'Year Schedule'!$K$33+'Year Schedule'!$L$33)</f>
        <v>#VALUE!</v>
      </c>
      <c r="AG580" s="0" t="e">
        <f aca="true">MAX(0,AF580*(1+(_xlfn.NORM.INV(RAND(),Inputs!$D$39,Inputs!$C$39)))-'Year Schedule'!$K$34+'Year Schedule'!$L$34)</f>
        <v>#VALUE!</v>
      </c>
      <c r="AH580" s="0" t="e">
        <f aca="true">MAX(0,AG580*(1+(_xlfn.NORM.INV(RAND(),Inputs!$D$39,Inputs!$C$39)))-'Year Schedule'!$K$35+'Year Schedule'!$L$35)</f>
        <v>#VALUE!</v>
      </c>
      <c r="AI580" s="0" t="e">
        <f aca="true">MAX(0,AH580*(1+(_xlfn.NORM.INV(RAND(),Inputs!$D$39,Inputs!$C$39)))-'Year Schedule'!$K$36+'Year Schedule'!$L$36)</f>
        <v>#VALUE!</v>
      </c>
      <c r="AJ580" s="0" t="e">
        <f aca="true">MAX(0,AI580*(1+(_xlfn.NORM.INV(RAND(),Inputs!$D$39,Inputs!$C$39)))-'Year Schedule'!$K$37+'Year Schedule'!$L$37)</f>
        <v>#VALUE!</v>
      </c>
      <c r="AK580" s="0" t="e">
        <f aca="true">MAX(0,AJ580*(1+(_xlfn.NORM.INV(RAND(),Inputs!$D$39,Inputs!$C$39)))-'Year Schedule'!$K$38+'Year Schedule'!$L$38)</f>
        <v>#VALUE!</v>
      </c>
      <c r="AL580" s="0" t="e">
        <f aca="true">MAX(0,AK580*(1+(_xlfn.NORM.INV(RAND(),Inputs!$D$39,Inputs!$C$39)))-'Year Schedule'!$K$39+'Year Schedule'!$L$39)</f>
        <v>#VALUE!</v>
      </c>
      <c r="AM580" s="0" t="e">
        <f aca="true">MAX(0,AL580*(1+(_xlfn.NORM.INV(RAND(),Inputs!$D$39,Inputs!$C$39)))-'Year Schedule'!$K$40+'Year Schedule'!$L$40)</f>
        <v>#VALUE!</v>
      </c>
      <c r="AN580" s="0" t="e">
        <f aca="true">MAX(0,AM580*(1+(_xlfn.NORM.INV(RAND(),Inputs!$D$39,Inputs!$C$39)))-'Year Schedule'!$K$41+'Year Schedule'!$L$41)</f>
        <v>#VALUE!</v>
      </c>
      <c r="AO580" s="0" t="e">
        <f aca="true">MAX(0,AN580*(1+(_xlfn.NORM.INV(RAND(),Inputs!$D$39,Inputs!$C$39)))-'Year Schedule'!$K$42+'Year Schedule'!$L$42)</f>
        <v>#VALUE!</v>
      </c>
      <c r="AP580" s="0" t="e">
        <f aca="true">MAX(0,AO580*(1+(_xlfn.NORM.INV(RAND(),Inputs!$D$39,Inputs!$C$39)))-'Year Schedule'!$K$43+'Year Schedule'!$L$43)</f>
        <v>#VALUE!</v>
      </c>
      <c r="AQ580" s="0" t="e">
        <f aca="true">MAX(0,AP580*(1+(_xlfn.NORM.INV(RAND(),Inputs!$D$39,Inputs!$C$39)))-'Year Schedule'!$K$44+'Year Schedule'!$L$44)</f>
        <v>#VALUE!</v>
      </c>
      <c r="AR580" s="0" t="e">
        <f aca="true">MAX(0,AQ580*(1+(_xlfn.NORM.INV(RAND(),Inputs!$D$39,Inputs!$C$39)))-'Year Schedule'!$K$45+'Year Schedule'!$L$45)</f>
        <v>#VALUE!</v>
      </c>
      <c r="AS580" s="0" t="e">
        <f aca="true">MAX(0,AR580*(1+(_xlfn.NORM.INV(RAND(),Inputs!$D$39,Inputs!$C$39)))-'Year Schedule'!$K$46+'Year Schedule'!$L$46)</f>
        <v>#VALUE!</v>
      </c>
      <c r="AT580" s="0" t="e">
        <f aca="true">MAX(0,AS580*(1+(_xlfn.NORM.INV(RAND(),Inputs!$D$39,Inputs!$C$39)))-'Year Schedule'!$K$47+'Year Schedule'!$L$47)</f>
        <v>#VALUE!</v>
      </c>
      <c r="AU580" s="0" t="e">
        <f aca="true">MAX(0,AT580*(1+(_xlfn.NORM.INV(RAND(),Inputs!$D$39,Inputs!$C$39)))-'Year Schedule'!$K$48+'Year Schedule'!$L$48)</f>
        <v>#VALUE!</v>
      </c>
      <c r="AV580" s="0" t="e">
        <f aca="true">MAX(0,AU580*(1+(_xlfn.NORM.INV(RAND(),Inputs!$D$39,Inputs!$C$39)))-'Year Schedule'!$K$49+'Year Schedule'!$L$49)</f>
        <v>#VALUE!</v>
      </c>
      <c r="AW580" s="0" t="e">
        <f aca="true">MAX(0,AV580*(1+(_xlfn.NORM.INV(RAND(),Inputs!$D$39,Inputs!$C$39)))-'Year Schedule'!$K$50+'Year Schedule'!$L$50)</f>
        <v>#VALUE!</v>
      </c>
      <c r="AX580" s="0" t="e">
        <f aca="true">MAX(0,AW580*(1+(_xlfn.NORM.INV(RAND(),Inputs!$D$39,Inputs!$C$39)))-'Year Schedule'!$K$51+'Year Schedule'!$L$51)</f>
        <v>#VALUE!</v>
      </c>
      <c r="AY580" s="0" t="e">
        <f aca="true">MAX(0,AX580*(1+(_xlfn.NORM.INV(RAND(),Inputs!$D$39,Inputs!$C$39)))-'Year Schedule'!$K$52+'Year Schedule'!$L$52)</f>
        <v>#VALUE!</v>
      </c>
      <c r="AZ580" s="0" t="e">
        <f aca="true">MAX(0,AY580*(1+(_xlfn.NORM.INV(RAND(),Inputs!$D$39,Inputs!$C$39)))-'Year Schedule'!$K$53+'Year Schedule'!$L$53)</f>
        <v>#VALUE!</v>
      </c>
      <c r="BA580" s="0" t="e">
        <f aca="false">INDEX(C580:AZ580,1,Inputs!$C$6)</f>
        <v>#VALUE!</v>
      </c>
      <c r="BB580" s="0" t="n">
        <f aca="false">IFERROR(EXP(SUMPRODUCT(LN((C580:INDEX(C580:AZ580,1,Inputs!$C$6)+$C$1004:INDEX($C$1004:$AZ$1004,1,Inputs!$C$6))/B580:INDEX(B580:AY580,1,Inputs!$C$6)))/Inputs!$C$6)-1,-1)</f>
        <v>-1</v>
      </c>
    </row>
    <row r="581" customFormat="false" ht="15" hidden="false" customHeight="true" outlineLevel="0" collapsed="false">
      <c r="A581" s="0" t="n">
        <v>579</v>
      </c>
      <c r="B581" s="177" t="n">
        <f aca="false">Inputs!$C$38</f>
        <v>0</v>
      </c>
      <c r="C581" s="0" t="e">
        <f aca="true">MAX(0,B581*(1+(_xlfn.NORM.INV(RAND(),Inputs!$D$39,Inputs!$C$39)))-'Year Schedule'!$K$4+'Year Schedule'!$L$4)</f>
        <v>#VALUE!</v>
      </c>
      <c r="D581" s="0" t="e">
        <f aca="true">MAX(0,C581*(1+(_xlfn.NORM.INV(RAND(),Inputs!$D$39,Inputs!$C$39)))-'Year Schedule'!$K$5+'Year Schedule'!$L$5)</f>
        <v>#VALUE!</v>
      </c>
      <c r="E581" s="0" t="e">
        <f aca="true">MAX(0,D581*(1+(_xlfn.NORM.INV(RAND(),Inputs!$D$39,Inputs!$C$39)))-'Year Schedule'!$K$6+'Year Schedule'!$L$6)</f>
        <v>#VALUE!</v>
      </c>
      <c r="F581" s="0" t="e">
        <f aca="true">MAX(0,E581*(1+(_xlfn.NORM.INV(RAND(),Inputs!$D$39,Inputs!$C$39)))-'Year Schedule'!$K$7+'Year Schedule'!$L$7)</f>
        <v>#VALUE!</v>
      </c>
      <c r="G581" s="0" t="e">
        <f aca="true">MAX(0,F581*(1+(_xlfn.NORM.INV(RAND(),Inputs!$D$39,Inputs!$C$39)))-'Year Schedule'!$K$8+'Year Schedule'!$L$8)</f>
        <v>#VALUE!</v>
      </c>
      <c r="H581" s="0" t="e">
        <f aca="true">MAX(0,G581*(1+(_xlfn.NORM.INV(RAND(),Inputs!$D$39,Inputs!$C$39)))-'Year Schedule'!$K$9+'Year Schedule'!$L$9)</f>
        <v>#VALUE!</v>
      </c>
      <c r="I581" s="0" t="e">
        <f aca="true">MAX(0,H581*(1+(_xlfn.NORM.INV(RAND(),Inputs!$D$39,Inputs!$C$39)))-'Year Schedule'!$K$10+'Year Schedule'!$L$10)</f>
        <v>#VALUE!</v>
      </c>
      <c r="J581" s="0" t="e">
        <f aca="true">MAX(0,I581*(1+(_xlfn.NORM.INV(RAND(),Inputs!$D$39,Inputs!$C$39)))-'Year Schedule'!$K$11+'Year Schedule'!$L$11)</f>
        <v>#VALUE!</v>
      </c>
      <c r="K581" s="0" t="e">
        <f aca="true">MAX(0,J581*(1+(_xlfn.NORM.INV(RAND(),Inputs!$D$39,Inputs!$C$39)))-'Year Schedule'!$K$12+'Year Schedule'!$L$12)</f>
        <v>#VALUE!</v>
      </c>
      <c r="L581" s="0" t="e">
        <f aca="true">MAX(0,K581*(1+(_xlfn.NORM.INV(RAND(),Inputs!$D$39,Inputs!$C$39)))-'Year Schedule'!$K$13+'Year Schedule'!$L$13)</f>
        <v>#VALUE!</v>
      </c>
      <c r="M581" s="0" t="e">
        <f aca="true">MAX(0,L581*(1+(_xlfn.NORM.INV(RAND(),Inputs!$D$39,Inputs!$C$39)))-'Year Schedule'!$K$14+'Year Schedule'!$L$14)</f>
        <v>#VALUE!</v>
      </c>
      <c r="N581" s="0" t="e">
        <f aca="true">MAX(0,M581*(1+(_xlfn.NORM.INV(RAND(),Inputs!$D$39,Inputs!$C$39)))-'Year Schedule'!$K$15+'Year Schedule'!$L$15)</f>
        <v>#VALUE!</v>
      </c>
      <c r="O581" s="0" t="e">
        <f aca="true">MAX(0,N581*(1+(_xlfn.NORM.INV(RAND(),Inputs!$D$39,Inputs!$C$39)))-'Year Schedule'!$K$16+'Year Schedule'!$L$16)</f>
        <v>#VALUE!</v>
      </c>
      <c r="P581" s="0" t="e">
        <f aca="true">MAX(0,O581*(1+(_xlfn.NORM.INV(RAND(),Inputs!$D$39,Inputs!$C$39)))-'Year Schedule'!$K$17+'Year Schedule'!$L$17)</f>
        <v>#VALUE!</v>
      </c>
      <c r="Q581" s="0" t="e">
        <f aca="true">MAX(0,P581*(1+(_xlfn.NORM.INV(RAND(),Inputs!$D$39,Inputs!$C$39)))-'Year Schedule'!$K$18+'Year Schedule'!$L$18)</f>
        <v>#VALUE!</v>
      </c>
      <c r="R581" s="0" t="e">
        <f aca="true">MAX(0,Q581*(1+(_xlfn.NORM.INV(RAND(),Inputs!$D$39,Inputs!$C$39)))-'Year Schedule'!$K$19+'Year Schedule'!$L$19)</f>
        <v>#VALUE!</v>
      </c>
      <c r="S581" s="0" t="e">
        <f aca="true">MAX(0,R581*(1+(_xlfn.NORM.INV(RAND(),Inputs!$D$39,Inputs!$C$39)))-'Year Schedule'!$K$20+'Year Schedule'!$L$20)</f>
        <v>#VALUE!</v>
      </c>
      <c r="T581" s="0" t="e">
        <f aca="true">MAX(0,S581*(1+(_xlfn.NORM.INV(RAND(),Inputs!$D$39,Inputs!$C$39)))-'Year Schedule'!$K$21+'Year Schedule'!$L$21)</f>
        <v>#VALUE!</v>
      </c>
      <c r="U581" s="0" t="e">
        <f aca="true">MAX(0,T581*(1+(_xlfn.NORM.INV(RAND(),Inputs!$D$39,Inputs!$C$39)))-'Year Schedule'!$K$22+'Year Schedule'!$L$22)</f>
        <v>#VALUE!</v>
      </c>
      <c r="V581" s="0" t="e">
        <f aca="true">MAX(0,U581*(1+(_xlfn.NORM.INV(RAND(),Inputs!$D$39,Inputs!$C$39)))-'Year Schedule'!$K$23+'Year Schedule'!$L$23)</f>
        <v>#VALUE!</v>
      </c>
      <c r="W581" s="0" t="e">
        <f aca="true">MAX(0,V581*(1+(_xlfn.NORM.INV(RAND(),Inputs!$D$39,Inputs!$C$39)))-'Year Schedule'!$K$24+'Year Schedule'!$L$24)</f>
        <v>#VALUE!</v>
      </c>
      <c r="X581" s="0" t="e">
        <f aca="true">MAX(0,W581*(1+(_xlfn.NORM.INV(RAND(),Inputs!$D$39,Inputs!$C$39)))-'Year Schedule'!$K$25+'Year Schedule'!$L$25)</f>
        <v>#VALUE!</v>
      </c>
      <c r="Y581" s="0" t="e">
        <f aca="true">MAX(0,X581*(1+(_xlfn.NORM.INV(RAND(),Inputs!$D$39,Inputs!$C$39)))-'Year Schedule'!$K$26+'Year Schedule'!$L$26)</f>
        <v>#VALUE!</v>
      </c>
      <c r="Z581" s="0" t="e">
        <f aca="true">MAX(0,Y581*(1+(_xlfn.NORM.INV(RAND(),Inputs!$D$39,Inputs!$C$39)))-'Year Schedule'!$K$27+'Year Schedule'!$L$27)</f>
        <v>#VALUE!</v>
      </c>
      <c r="AA581" s="0" t="e">
        <f aca="true">MAX(0,Z581*(1+(_xlfn.NORM.INV(RAND(),Inputs!$D$39,Inputs!$C$39)))-'Year Schedule'!$K$28+'Year Schedule'!$L$28)</f>
        <v>#VALUE!</v>
      </c>
      <c r="AB581" s="0" t="e">
        <f aca="true">MAX(0,AA581*(1+(_xlfn.NORM.INV(RAND(),Inputs!$D$39,Inputs!$C$39)))-'Year Schedule'!$K$29+'Year Schedule'!$L$29)</f>
        <v>#VALUE!</v>
      </c>
      <c r="AC581" s="0" t="e">
        <f aca="true">MAX(0,AB581*(1+(_xlfn.NORM.INV(RAND(),Inputs!$D$39,Inputs!$C$39)))-'Year Schedule'!$K$30+'Year Schedule'!$L$30)</f>
        <v>#VALUE!</v>
      </c>
      <c r="AD581" s="0" t="e">
        <f aca="true">MAX(0,AC581*(1+(_xlfn.NORM.INV(RAND(),Inputs!$D$39,Inputs!$C$39)))-'Year Schedule'!$K$31+'Year Schedule'!$L$31)</f>
        <v>#VALUE!</v>
      </c>
      <c r="AE581" s="0" t="e">
        <f aca="true">MAX(0,AD581*(1+(_xlfn.NORM.INV(RAND(),Inputs!$D$39,Inputs!$C$39)))-'Year Schedule'!$K$32+'Year Schedule'!$L$32)</f>
        <v>#VALUE!</v>
      </c>
      <c r="AF581" s="0" t="e">
        <f aca="true">MAX(0,AE581*(1+(_xlfn.NORM.INV(RAND(),Inputs!$D$39,Inputs!$C$39)))-'Year Schedule'!$K$33+'Year Schedule'!$L$33)</f>
        <v>#VALUE!</v>
      </c>
      <c r="AG581" s="0" t="e">
        <f aca="true">MAX(0,AF581*(1+(_xlfn.NORM.INV(RAND(),Inputs!$D$39,Inputs!$C$39)))-'Year Schedule'!$K$34+'Year Schedule'!$L$34)</f>
        <v>#VALUE!</v>
      </c>
      <c r="AH581" s="0" t="e">
        <f aca="true">MAX(0,AG581*(1+(_xlfn.NORM.INV(RAND(),Inputs!$D$39,Inputs!$C$39)))-'Year Schedule'!$K$35+'Year Schedule'!$L$35)</f>
        <v>#VALUE!</v>
      </c>
      <c r="AI581" s="0" t="e">
        <f aca="true">MAX(0,AH581*(1+(_xlfn.NORM.INV(RAND(),Inputs!$D$39,Inputs!$C$39)))-'Year Schedule'!$K$36+'Year Schedule'!$L$36)</f>
        <v>#VALUE!</v>
      </c>
      <c r="AJ581" s="0" t="e">
        <f aca="true">MAX(0,AI581*(1+(_xlfn.NORM.INV(RAND(),Inputs!$D$39,Inputs!$C$39)))-'Year Schedule'!$K$37+'Year Schedule'!$L$37)</f>
        <v>#VALUE!</v>
      </c>
      <c r="AK581" s="0" t="e">
        <f aca="true">MAX(0,AJ581*(1+(_xlfn.NORM.INV(RAND(),Inputs!$D$39,Inputs!$C$39)))-'Year Schedule'!$K$38+'Year Schedule'!$L$38)</f>
        <v>#VALUE!</v>
      </c>
      <c r="AL581" s="0" t="e">
        <f aca="true">MAX(0,AK581*(1+(_xlfn.NORM.INV(RAND(),Inputs!$D$39,Inputs!$C$39)))-'Year Schedule'!$K$39+'Year Schedule'!$L$39)</f>
        <v>#VALUE!</v>
      </c>
      <c r="AM581" s="0" t="e">
        <f aca="true">MAX(0,AL581*(1+(_xlfn.NORM.INV(RAND(),Inputs!$D$39,Inputs!$C$39)))-'Year Schedule'!$K$40+'Year Schedule'!$L$40)</f>
        <v>#VALUE!</v>
      </c>
      <c r="AN581" s="0" t="e">
        <f aca="true">MAX(0,AM581*(1+(_xlfn.NORM.INV(RAND(),Inputs!$D$39,Inputs!$C$39)))-'Year Schedule'!$K$41+'Year Schedule'!$L$41)</f>
        <v>#VALUE!</v>
      </c>
      <c r="AO581" s="0" t="e">
        <f aca="true">MAX(0,AN581*(1+(_xlfn.NORM.INV(RAND(),Inputs!$D$39,Inputs!$C$39)))-'Year Schedule'!$K$42+'Year Schedule'!$L$42)</f>
        <v>#VALUE!</v>
      </c>
      <c r="AP581" s="0" t="e">
        <f aca="true">MAX(0,AO581*(1+(_xlfn.NORM.INV(RAND(),Inputs!$D$39,Inputs!$C$39)))-'Year Schedule'!$K$43+'Year Schedule'!$L$43)</f>
        <v>#VALUE!</v>
      </c>
      <c r="AQ581" s="0" t="e">
        <f aca="true">MAX(0,AP581*(1+(_xlfn.NORM.INV(RAND(),Inputs!$D$39,Inputs!$C$39)))-'Year Schedule'!$K$44+'Year Schedule'!$L$44)</f>
        <v>#VALUE!</v>
      </c>
      <c r="AR581" s="0" t="e">
        <f aca="true">MAX(0,AQ581*(1+(_xlfn.NORM.INV(RAND(),Inputs!$D$39,Inputs!$C$39)))-'Year Schedule'!$K$45+'Year Schedule'!$L$45)</f>
        <v>#VALUE!</v>
      </c>
      <c r="AS581" s="0" t="e">
        <f aca="true">MAX(0,AR581*(1+(_xlfn.NORM.INV(RAND(),Inputs!$D$39,Inputs!$C$39)))-'Year Schedule'!$K$46+'Year Schedule'!$L$46)</f>
        <v>#VALUE!</v>
      </c>
      <c r="AT581" s="0" t="e">
        <f aca="true">MAX(0,AS581*(1+(_xlfn.NORM.INV(RAND(),Inputs!$D$39,Inputs!$C$39)))-'Year Schedule'!$K$47+'Year Schedule'!$L$47)</f>
        <v>#VALUE!</v>
      </c>
      <c r="AU581" s="0" t="e">
        <f aca="true">MAX(0,AT581*(1+(_xlfn.NORM.INV(RAND(),Inputs!$D$39,Inputs!$C$39)))-'Year Schedule'!$K$48+'Year Schedule'!$L$48)</f>
        <v>#VALUE!</v>
      </c>
      <c r="AV581" s="0" t="e">
        <f aca="true">MAX(0,AU581*(1+(_xlfn.NORM.INV(RAND(),Inputs!$D$39,Inputs!$C$39)))-'Year Schedule'!$K$49+'Year Schedule'!$L$49)</f>
        <v>#VALUE!</v>
      </c>
      <c r="AW581" s="0" t="e">
        <f aca="true">MAX(0,AV581*(1+(_xlfn.NORM.INV(RAND(),Inputs!$D$39,Inputs!$C$39)))-'Year Schedule'!$K$50+'Year Schedule'!$L$50)</f>
        <v>#VALUE!</v>
      </c>
      <c r="AX581" s="0" t="e">
        <f aca="true">MAX(0,AW581*(1+(_xlfn.NORM.INV(RAND(),Inputs!$D$39,Inputs!$C$39)))-'Year Schedule'!$K$51+'Year Schedule'!$L$51)</f>
        <v>#VALUE!</v>
      </c>
      <c r="AY581" s="0" t="e">
        <f aca="true">MAX(0,AX581*(1+(_xlfn.NORM.INV(RAND(),Inputs!$D$39,Inputs!$C$39)))-'Year Schedule'!$K$52+'Year Schedule'!$L$52)</f>
        <v>#VALUE!</v>
      </c>
      <c r="AZ581" s="0" t="e">
        <f aca="true">MAX(0,AY581*(1+(_xlfn.NORM.INV(RAND(),Inputs!$D$39,Inputs!$C$39)))-'Year Schedule'!$K$53+'Year Schedule'!$L$53)</f>
        <v>#VALUE!</v>
      </c>
      <c r="BA581" s="0" t="e">
        <f aca="false">INDEX(C581:AZ581,1,Inputs!$C$6)</f>
        <v>#VALUE!</v>
      </c>
      <c r="BB581" s="0" t="n">
        <f aca="false">IFERROR(EXP(SUMPRODUCT(LN((C581:INDEX(C581:AZ581,1,Inputs!$C$6)+$C$1004:INDEX($C$1004:$AZ$1004,1,Inputs!$C$6))/B581:INDEX(B581:AY581,1,Inputs!$C$6)))/Inputs!$C$6)-1,-1)</f>
        <v>-1</v>
      </c>
    </row>
    <row r="582" customFormat="false" ht="15" hidden="false" customHeight="true" outlineLevel="0" collapsed="false">
      <c r="A582" s="0" t="n">
        <v>580</v>
      </c>
      <c r="B582" s="177" t="n">
        <f aca="false">Inputs!$C$38</f>
        <v>0</v>
      </c>
      <c r="C582" s="0" t="e">
        <f aca="true">MAX(0,B582*(1+(_xlfn.NORM.INV(RAND(),Inputs!$D$39,Inputs!$C$39)))-'Year Schedule'!$K$4+'Year Schedule'!$L$4)</f>
        <v>#VALUE!</v>
      </c>
      <c r="D582" s="0" t="e">
        <f aca="true">MAX(0,C582*(1+(_xlfn.NORM.INV(RAND(),Inputs!$D$39,Inputs!$C$39)))-'Year Schedule'!$K$5+'Year Schedule'!$L$5)</f>
        <v>#VALUE!</v>
      </c>
      <c r="E582" s="0" t="e">
        <f aca="true">MAX(0,D582*(1+(_xlfn.NORM.INV(RAND(),Inputs!$D$39,Inputs!$C$39)))-'Year Schedule'!$K$6+'Year Schedule'!$L$6)</f>
        <v>#VALUE!</v>
      </c>
      <c r="F582" s="0" t="e">
        <f aca="true">MAX(0,E582*(1+(_xlfn.NORM.INV(RAND(),Inputs!$D$39,Inputs!$C$39)))-'Year Schedule'!$K$7+'Year Schedule'!$L$7)</f>
        <v>#VALUE!</v>
      </c>
      <c r="G582" s="0" t="e">
        <f aca="true">MAX(0,F582*(1+(_xlfn.NORM.INV(RAND(),Inputs!$D$39,Inputs!$C$39)))-'Year Schedule'!$K$8+'Year Schedule'!$L$8)</f>
        <v>#VALUE!</v>
      </c>
      <c r="H582" s="0" t="e">
        <f aca="true">MAX(0,G582*(1+(_xlfn.NORM.INV(RAND(),Inputs!$D$39,Inputs!$C$39)))-'Year Schedule'!$K$9+'Year Schedule'!$L$9)</f>
        <v>#VALUE!</v>
      </c>
      <c r="I582" s="0" t="e">
        <f aca="true">MAX(0,H582*(1+(_xlfn.NORM.INV(RAND(),Inputs!$D$39,Inputs!$C$39)))-'Year Schedule'!$K$10+'Year Schedule'!$L$10)</f>
        <v>#VALUE!</v>
      </c>
      <c r="J582" s="0" t="e">
        <f aca="true">MAX(0,I582*(1+(_xlfn.NORM.INV(RAND(),Inputs!$D$39,Inputs!$C$39)))-'Year Schedule'!$K$11+'Year Schedule'!$L$11)</f>
        <v>#VALUE!</v>
      </c>
      <c r="K582" s="0" t="e">
        <f aca="true">MAX(0,J582*(1+(_xlfn.NORM.INV(RAND(),Inputs!$D$39,Inputs!$C$39)))-'Year Schedule'!$K$12+'Year Schedule'!$L$12)</f>
        <v>#VALUE!</v>
      </c>
      <c r="L582" s="0" t="e">
        <f aca="true">MAX(0,K582*(1+(_xlfn.NORM.INV(RAND(),Inputs!$D$39,Inputs!$C$39)))-'Year Schedule'!$K$13+'Year Schedule'!$L$13)</f>
        <v>#VALUE!</v>
      </c>
      <c r="M582" s="0" t="e">
        <f aca="true">MAX(0,L582*(1+(_xlfn.NORM.INV(RAND(),Inputs!$D$39,Inputs!$C$39)))-'Year Schedule'!$K$14+'Year Schedule'!$L$14)</f>
        <v>#VALUE!</v>
      </c>
      <c r="N582" s="0" t="e">
        <f aca="true">MAX(0,M582*(1+(_xlfn.NORM.INV(RAND(),Inputs!$D$39,Inputs!$C$39)))-'Year Schedule'!$K$15+'Year Schedule'!$L$15)</f>
        <v>#VALUE!</v>
      </c>
      <c r="O582" s="0" t="e">
        <f aca="true">MAX(0,N582*(1+(_xlfn.NORM.INV(RAND(),Inputs!$D$39,Inputs!$C$39)))-'Year Schedule'!$K$16+'Year Schedule'!$L$16)</f>
        <v>#VALUE!</v>
      </c>
      <c r="P582" s="0" t="e">
        <f aca="true">MAX(0,O582*(1+(_xlfn.NORM.INV(RAND(),Inputs!$D$39,Inputs!$C$39)))-'Year Schedule'!$K$17+'Year Schedule'!$L$17)</f>
        <v>#VALUE!</v>
      </c>
      <c r="Q582" s="0" t="e">
        <f aca="true">MAX(0,P582*(1+(_xlfn.NORM.INV(RAND(),Inputs!$D$39,Inputs!$C$39)))-'Year Schedule'!$K$18+'Year Schedule'!$L$18)</f>
        <v>#VALUE!</v>
      </c>
      <c r="R582" s="0" t="e">
        <f aca="true">MAX(0,Q582*(1+(_xlfn.NORM.INV(RAND(),Inputs!$D$39,Inputs!$C$39)))-'Year Schedule'!$K$19+'Year Schedule'!$L$19)</f>
        <v>#VALUE!</v>
      </c>
      <c r="S582" s="0" t="e">
        <f aca="true">MAX(0,R582*(1+(_xlfn.NORM.INV(RAND(),Inputs!$D$39,Inputs!$C$39)))-'Year Schedule'!$K$20+'Year Schedule'!$L$20)</f>
        <v>#VALUE!</v>
      </c>
      <c r="T582" s="0" t="e">
        <f aca="true">MAX(0,S582*(1+(_xlfn.NORM.INV(RAND(),Inputs!$D$39,Inputs!$C$39)))-'Year Schedule'!$K$21+'Year Schedule'!$L$21)</f>
        <v>#VALUE!</v>
      </c>
      <c r="U582" s="0" t="e">
        <f aca="true">MAX(0,T582*(1+(_xlfn.NORM.INV(RAND(),Inputs!$D$39,Inputs!$C$39)))-'Year Schedule'!$K$22+'Year Schedule'!$L$22)</f>
        <v>#VALUE!</v>
      </c>
      <c r="V582" s="0" t="e">
        <f aca="true">MAX(0,U582*(1+(_xlfn.NORM.INV(RAND(),Inputs!$D$39,Inputs!$C$39)))-'Year Schedule'!$K$23+'Year Schedule'!$L$23)</f>
        <v>#VALUE!</v>
      </c>
      <c r="W582" s="0" t="e">
        <f aca="true">MAX(0,V582*(1+(_xlfn.NORM.INV(RAND(),Inputs!$D$39,Inputs!$C$39)))-'Year Schedule'!$K$24+'Year Schedule'!$L$24)</f>
        <v>#VALUE!</v>
      </c>
      <c r="X582" s="0" t="e">
        <f aca="true">MAX(0,W582*(1+(_xlfn.NORM.INV(RAND(),Inputs!$D$39,Inputs!$C$39)))-'Year Schedule'!$K$25+'Year Schedule'!$L$25)</f>
        <v>#VALUE!</v>
      </c>
      <c r="Y582" s="0" t="e">
        <f aca="true">MAX(0,X582*(1+(_xlfn.NORM.INV(RAND(),Inputs!$D$39,Inputs!$C$39)))-'Year Schedule'!$K$26+'Year Schedule'!$L$26)</f>
        <v>#VALUE!</v>
      </c>
      <c r="Z582" s="0" t="e">
        <f aca="true">MAX(0,Y582*(1+(_xlfn.NORM.INV(RAND(),Inputs!$D$39,Inputs!$C$39)))-'Year Schedule'!$K$27+'Year Schedule'!$L$27)</f>
        <v>#VALUE!</v>
      </c>
      <c r="AA582" s="0" t="e">
        <f aca="true">MAX(0,Z582*(1+(_xlfn.NORM.INV(RAND(),Inputs!$D$39,Inputs!$C$39)))-'Year Schedule'!$K$28+'Year Schedule'!$L$28)</f>
        <v>#VALUE!</v>
      </c>
      <c r="AB582" s="0" t="e">
        <f aca="true">MAX(0,AA582*(1+(_xlfn.NORM.INV(RAND(),Inputs!$D$39,Inputs!$C$39)))-'Year Schedule'!$K$29+'Year Schedule'!$L$29)</f>
        <v>#VALUE!</v>
      </c>
      <c r="AC582" s="0" t="e">
        <f aca="true">MAX(0,AB582*(1+(_xlfn.NORM.INV(RAND(),Inputs!$D$39,Inputs!$C$39)))-'Year Schedule'!$K$30+'Year Schedule'!$L$30)</f>
        <v>#VALUE!</v>
      </c>
      <c r="AD582" s="0" t="e">
        <f aca="true">MAX(0,AC582*(1+(_xlfn.NORM.INV(RAND(),Inputs!$D$39,Inputs!$C$39)))-'Year Schedule'!$K$31+'Year Schedule'!$L$31)</f>
        <v>#VALUE!</v>
      </c>
      <c r="AE582" s="0" t="e">
        <f aca="true">MAX(0,AD582*(1+(_xlfn.NORM.INV(RAND(),Inputs!$D$39,Inputs!$C$39)))-'Year Schedule'!$K$32+'Year Schedule'!$L$32)</f>
        <v>#VALUE!</v>
      </c>
      <c r="AF582" s="0" t="e">
        <f aca="true">MAX(0,AE582*(1+(_xlfn.NORM.INV(RAND(),Inputs!$D$39,Inputs!$C$39)))-'Year Schedule'!$K$33+'Year Schedule'!$L$33)</f>
        <v>#VALUE!</v>
      </c>
      <c r="AG582" s="0" t="e">
        <f aca="true">MAX(0,AF582*(1+(_xlfn.NORM.INV(RAND(),Inputs!$D$39,Inputs!$C$39)))-'Year Schedule'!$K$34+'Year Schedule'!$L$34)</f>
        <v>#VALUE!</v>
      </c>
      <c r="AH582" s="0" t="e">
        <f aca="true">MAX(0,AG582*(1+(_xlfn.NORM.INV(RAND(),Inputs!$D$39,Inputs!$C$39)))-'Year Schedule'!$K$35+'Year Schedule'!$L$35)</f>
        <v>#VALUE!</v>
      </c>
      <c r="AI582" s="0" t="e">
        <f aca="true">MAX(0,AH582*(1+(_xlfn.NORM.INV(RAND(),Inputs!$D$39,Inputs!$C$39)))-'Year Schedule'!$K$36+'Year Schedule'!$L$36)</f>
        <v>#VALUE!</v>
      </c>
      <c r="AJ582" s="0" t="e">
        <f aca="true">MAX(0,AI582*(1+(_xlfn.NORM.INV(RAND(),Inputs!$D$39,Inputs!$C$39)))-'Year Schedule'!$K$37+'Year Schedule'!$L$37)</f>
        <v>#VALUE!</v>
      </c>
      <c r="AK582" s="0" t="e">
        <f aca="true">MAX(0,AJ582*(1+(_xlfn.NORM.INV(RAND(),Inputs!$D$39,Inputs!$C$39)))-'Year Schedule'!$K$38+'Year Schedule'!$L$38)</f>
        <v>#VALUE!</v>
      </c>
      <c r="AL582" s="0" t="e">
        <f aca="true">MAX(0,AK582*(1+(_xlfn.NORM.INV(RAND(),Inputs!$D$39,Inputs!$C$39)))-'Year Schedule'!$K$39+'Year Schedule'!$L$39)</f>
        <v>#VALUE!</v>
      </c>
      <c r="AM582" s="0" t="e">
        <f aca="true">MAX(0,AL582*(1+(_xlfn.NORM.INV(RAND(),Inputs!$D$39,Inputs!$C$39)))-'Year Schedule'!$K$40+'Year Schedule'!$L$40)</f>
        <v>#VALUE!</v>
      </c>
      <c r="AN582" s="0" t="e">
        <f aca="true">MAX(0,AM582*(1+(_xlfn.NORM.INV(RAND(),Inputs!$D$39,Inputs!$C$39)))-'Year Schedule'!$K$41+'Year Schedule'!$L$41)</f>
        <v>#VALUE!</v>
      </c>
      <c r="AO582" s="0" t="e">
        <f aca="true">MAX(0,AN582*(1+(_xlfn.NORM.INV(RAND(),Inputs!$D$39,Inputs!$C$39)))-'Year Schedule'!$K$42+'Year Schedule'!$L$42)</f>
        <v>#VALUE!</v>
      </c>
      <c r="AP582" s="0" t="e">
        <f aca="true">MAX(0,AO582*(1+(_xlfn.NORM.INV(RAND(),Inputs!$D$39,Inputs!$C$39)))-'Year Schedule'!$K$43+'Year Schedule'!$L$43)</f>
        <v>#VALUE!</v>
      </c>
      <c r="AQ582" s="0" t="e">
        <f aca="true">MAX(0,AP582*(1+(_xlfn.NORM.INV(RAND(),Inputs!$D$39,Inputs!$C$39)))-'Year Schedule'!$K$44+'Year Schedule'!$L$44)</f>
        <v>#VALUE!</v>
      </c>
      <c r="AR582" s="0" t="e">
        <f aca="true">MAX(0,AQ582*(1+(_xlfn.NORM.INV(RAND(),Inputs!$D$39,Inputs!$C$39)))-'Year Schedule'!$K$45+'Year Schedule'!$L$45)</f>
        <v>#VALUE!</v>
      </c>
      <c r="AS582" s="0" t="e">
        <f aca="true">MAX(0,AR582*(1+(_xlfn.NORM.INV(RAND(),Inputs!$D$39,Inputs!$C$39)))-'Year Schedule'!$K$46+'Year Schedule'!$L$46)</f>
        <v>#VALUE!</v>
      </c>
      <c r="AT582" s="0" t="e">
        <f aca="true">MAX(0,AS582*(1+(_xlfn.NORM.INV(RAND(),Inputs!$D$39,Inputs!$C$39)))-'Year Schedule'!$K$47+'Year Schedule'!$L$47)</f>
        <v>#VALUE!</v>
      </c>
      <c r="AU582" s="0" t="e">
        <f aca="true">MAX(0,AT582*(1+(_xlfn.NORM.INV(RAND(),Inputs!$D$39,Inputs!$C$39)))-'Year Schedule'!$K$48+'Year Schedule'!$L$48)</f>
        <v>#VALUE!</v>
      </c>
      <c r="AV582" s="0" t="e">
        <f aca="true">MAX(0,AU582*(1+(_xlfn.NORM.INV(RAND(),Inputs!$D$39,Inputs!$C$39)))-'Year Schedule'!$K$49+'Year Schedule'!$L$49)</f>
        <v>#VALUE!</v>
      </c>
      <c r="AW582" s="0" t="e">
        <f aca="true">MAX(0,AV582*(1+(_xlfn.NORM.INV(RAND(),Inputs!$D$39,Inputs!$C$39)))-'Year Schedule'!$K$50+'Year Schedule'!$L$50)</f>
        <v>#VALUE!</v>
      </c>
      <c r="AX582" s="0" t="e">
        <f aca="true">MAX(0,AW582*(1+(_xlfn.NORM.INV(RAND(),Inputs!$D$39,Inputs!$C$39)))-'Year Schedule'!$K$51+'Year Schedule'!$L$51)</f>
        <v>#VALUE!</v>
      </c>
      <c r="AY582" s="0" t="e">
        <f aca="true">MAX(0,AX582*(1+(_xlfn.NORM.INV(RAND(),Inputs!$D$39,Inputs!$C$39)))-'Year Schedule'!$K$52+'Year Schedule'!$L$52)</f>
        <v>#VALUE!</v>
      </c>
      <c r="AZ582" s="0" t="e">
        <f aca="true">MAX(0,AY582*(1+(_xlfn.NORM.INV(RAND(),Inputs!$D$39,Inputs!$C$39)))-'Year Schedule'!$K$53+'Year Schedule'!$L$53)</f>
        <v>#VALUE!</v>
      </c>
      <c r="BA582" s="0" t="e">
        <f aca="false">INDEX(C582:AZ582,1,Inputs!$C$6)</f>
        <v>#VALUE!</v>
      </c>
      <c r="BB582" s="0" t="n">
        <f aca="false">IFERROR(EXP(SUMPRODUCT(LN((C582:INDEX(C582:AZ582,1,Inputs!$C$6)+$C$1004:INDEX($C$1004:$AZ$1004,1,Inputs!$C$6))/B582:INDEX(B582:AY582,1,Inputs!$C$6)))/Inputs!$C$6)-1,-1)</f>
        <v>-1</v>
      </c>
    </row>
    <row r="583" customFormat="false" ht="15" hidden="false" customHeight="true" outlineLevel="0" collapsed="false">
      <c r="A583" s="0" t="n">
        <v>581</v>
      </c>
      <c r="B583" s="177" t="n">
        <f aca="false">Inputs!$C$38</f>
        <v>0</v>
      </c>
      <c r="C583" s="0" t="e">
        <f aca="true">MAX(0,B583*(1+(_xlfn.NORM.INV(RAND(),Inputs!$D$39,Inputs!$C$39)))-'Year Schedule'!$K$4+'Year Schedule'!$L$4)</f>
        <v>#VALUE!</v>
      </c>
      <c r="D583" s="0" t="e">
        <f aca="true">MAX(0,C583*(1+(_xlfn.NORM.INV(RAND(),Inputs!$D$39,Inputs!$C$39)))-'Year Schedule'!$K$5+'Year Schedule'!$L$5)</f>
        <v>#VALUE!</v>
      </c>
      <c r="E583" s="0" t="e">
        <f aca="true">MAX(0,D583*(1+(_xlfn.NORM.INV(RAND(),Inputs!$D$39,Inputs!$C$39)))-'Year Schedule'!$K$6+'Year Schedule'!$L$6)</f>
        <v>#VALUE!</v>
      </c>
      <c r="F583" s="0" t="e">
        <f aca="true">MAX(0,E583*(1+(_xlfn.NORM.INV(RAND(),Inputs!$D$39,Inputs!$C$39)))-'Year Schedule'!$K$7+'Year Schedule'!$L$7)</f>
        <v>#VALUE!</v>
      </c>
      <c r="G583" s="0" t="e">
        <f aca="true">MAX(0,F583*(1+(_xlfn.NORM.INV(RAND(),Inputs!$D$39,Inputs!$C$39)))-'Year Schedule'!$K$8+'Year Schedule'!$L$8)</f>
        <v>#VALUE!</v>
      </c>
      <c r="H583" s="0" t="e">
        <f aca="true">MAX(0,G583*(1+(_xlfn.NORM.INV(RAND(),Inputs!$D$39,Inputs!$C$39)))-'Year Schedule'!$K$9+'Year Schedule'!$L$9)</f>
        <v>#VALUE!</v>
      </c>
      <c r="I583" s="0" t="e">
        <f aca="true">MAX(0,H583*(1+(_xlfn.NORM.INV(RAND(),Inputs!$D$39,Inputs!$C$39)))-'Year Schedule'!$K$10+'Year Schedule'!$L$10)</f>
        <v>#VALUE!</v>
      </c>
      <c r="J583" s="0" t="e">
        <f aca="true">MAX(0,I583*(1+(_xlfn.NORM.INV(RAND(),Inputs!$D$39,Inputs!$C$39)))-'Year Schedule'!$K$11+'Year Schedule'!$L$11)</f>
        <v>#VALUE!</v>
      </c>
      <c r="K583" s="0" t="e">
        <f aca="true">MAX(0,J583*(1+(_xlfn.NORM.INV(RAND(),Inputs!$D$39,Inputs!$C$39)))-'Year Schedule'!$K$12+'Year Schedule'!$L$12)</f>
        <v>#VALUE!</v>
      </c>
      <c r="L583" s="0" t="e">
        <f aca="true">MAX(0,K583*(1+(_xlfn.NORM.INV(RAND(),Inputs!$D$39,Inputs!$C$39)))-'Year Schedule'!$K$13+'Year Schedule'!$L$13)</f>
        <v>#VALUE!</v>
      </c>
      <c r="M583" s="0" t="e">
        <f aca="true">MAX(0,L583*(1+(_xlfn.NORM.INV(RAND(),Inputs!$D$39,Inputs!$C$39)))-'Year Schedule'!$K$14+'Year Schedule'!$L$14)</f>
        <v>#VALUE!</v>
      </c>
      <c r="N583" s="0" t="e">
        <f aca="true">MAX(0,M583*(1+(_xlfn.NORM.INV(RAND(),Inputs!$D$39,Inputs!$C$39)))-'Year Schedule'!$K$15+'Year Schedule'!$L$15)</f>
        <v>#VALUE!</v>
      </c>
      <c r="O583" s="0" t="e">
        <f aca="true">MAX(0,N583*(1+(_xlfn.NORM.INV(RAND(),Inputs!$D$39,Inputs!$C$39)))-'Year Schedule'!$K$16+'Year Schedule'!$L$16)</f>
        <v>#VALUE!</v>
      </c>
      <c r="P583" s="0" t="e">
        <f aca="true">MAX(0,O583*(1+(_xlfn.NORM.INV(RAND(),Inputs!$D$39,Inputs!$C$39)))-'Year Schedule'!$K$17+'Year Schedule'!$L$17)</f>
        <v>#VALUE!</v>
      </c>
      <c r="Q583" s="0" t="e">
        <f aca="true">MAX(0,P583*(1+(_xlfn.NORM.INV(RAND(),Inputs!$D$39,Inputs!$C$39)))-'Year Schedule'!$K$18+'Year Schedule'!$L$18)</f>
        <v>#VALUE!</v>
      </c>
      <c r="R583" s="0" t="e">
        <f aca="true">MAX(0,Q583*(1+(_xlfn.NORM.INV(RAND(),Inputs!$D$39,Inputs!$C$39)))-'Year Schedule'!$K$19+'Year Schedule'!$L$19)</f>
        <v>#VALUE!</v>
      </c>
      <c r="S583" s="0" t="e">
        <f aca="true">MAX(0,R583*(1+(_xlfn.NORM.INV(RAND(),Inputs!$D$39,Inputs!$C$39)))-'Year Schedule'!$K$20+'Year Schedule'!$L$20)</f>
        <v>#VALUE!</v>
      </c>
      <c r="T583" s="0" t="e">
        <f aca="true">MAX(0,S583*(1+(_xlfn.NORM.INV(RAND(),Inputs!$D$39,Inputs!$C$39)))-'Year Schedule'!$K$21+'Year Schedule'!$L$21)</f>
        <v>#VALUE!</v>
      </c>
      <c r="U583" s="0" t="e">
        <f aca="true">MAX(0,T583*(1+(_xlfn.NORM.INV(RAND(),Inputs!$D$39,Inputs!$C$39)))-'Year Schedule'!$K$22+'Year Schedule'!$L$22)</f>
        <v>#VALUE!</v>
      </c>
      <c r="V583" s="0" t="e">
        <f aca="true">MAX(0,U583*(1+(_xlfn.NORM.INV(RAND(),Inputs!$D$39,Inputs!$C$39)))-'Year Schedule'!$K$23+'Year Schedule'!$L$23)</f>
        <v>#VALUE!</v>
      </c>
      <c r="W583" s="0" t="e">
        <f aca="true">MAX(0,V583*(1+(_xlfn.NORM.INV(RAND(),Inputs!$D$39,Inputs!$C$39)))-'Year Schedule'!$K$24+'Year Schedule'!$L$24)</f>
        <v>#VALUE!</v>
      </c>
      <c r="X583" s="0" t="e">
        <f aca="true">MAX(0,W583*(1+(_xlfn.NORM.INV(RAND(),Inputs!$D$39,Inputs!$C$39)))-'Year Schedule'!$K$25+'Year Schedule'!$L$25)</f>
        <v>#VALUE!</v>
      </c>
      <c r="Y583" s="0" t="e">
        <f aca="true">MAX(0,X583*(1+(_xlfn.NORM.INV(RAND(),Inputs!$D$39,Inputs!$C$39)))-'Year Schedule'!$K$26+'Year Schedule'!$L$26)</f>
        <v>#VALUE!</v>
      </c>
      <c r="Z583" s="0" t="e">
        <f aca="true">MAX(0,Y583*(1+(_xlfn.NORM.INV(RAND(),Inputs!$D$39,Inputs!$C$39)))-'Year Schedule'!$K$27+'Year Schedule'!$L$27)</f>
        <v>#VALUE!</v>
      </c>
      <c r="AA583" s="0" t="e">
        <f aca="true">MAX(0,Z583*(1+(_xlfn.NORM.INV(RAND(),Inputs!$D$39,Inputs!$C$39)))-'Year Schedule'!$K$28+'Year Schedule'!$L$28)</f>
        <v>#VALUE!</v>
      </c>
      <c r="AB583" s="0" t="e">
        <f aca="true">MAX(0,AA583*(1+(_xlfn.NORM.INV(RAND(),Inputs!$D$39,Inputs!$C$39)))-'Year Schedule'!$K$29+'Year Schedule'!$L$29)</f>
        <v>#VALUE!</v>
      </c>
      <c r="AC583" s="0" t="e">
        <f aca="true">MAX(0,AB583*(1+(_xlfn.NORM.INV(RAND(),Inputs!$D$39,Inputs!$C$39)))-'Year Schedule'!$K$30+'Year Schedule'!$L$30)</f>
        <v>#VALUE!</v>
      </c>
      <c r="AD583" s="0" t="e">
        <f aca="true">MAX(0,AC583*(1+(_xlfn.NORM.INV(RAND(),Inputs!$D$39,Inputs!$C$39)))-'Year Schedule'!$K$31+'Year Schedule'!$L$31)</f>
        <v>#VALUE!</v>
      </c>
      <c r="AE583" s="0" t="e">
        <f aca="true">MAX(0,AD583*(1+(_xlfn.NORM.INV(RAND(),Inputs!$D$39,Inputs!$C$39)))-'Year Schedule'!$K$32+'Year Schedule'!$L$32)</f>
        <v>#VALUE!</v>
      </c>
      <c r="AF583" s="0" t="e">
        <f aca="true">MAX(0,AE583*(1+(_xlfn.NORM.INV(RAND(),Inputs!$D$39,Inputs!$C$39)))-'Year Schedule'!$K$33+'Year Schedule'!$L$33)</f>
        <v>#VALUE!</v>
      </c>
      <c r="AG583" s="0" t="e">
        <f aca="true">MAX(0,AF583*(1+(_xlfn.NORM.INV(RAND(),Inputs!$D$39,Inputs!$C$39)))-'Year Schedule'!$K$34+'Year Schedule'!$L$34)</f>
        <v>#VALUE!</v>
      </c>
      <c r="AH583" s="0" t="e">
        <f aca="true">MAX(0,AG583*(1+(_xlfn.NORM.INV(RAND(),Inputs!$D$39,Inputs!$C$39)))-'Year Schedule'!$K$35+'Year Schedule'!$L$35)</f>
        <v>#VALUE!</v>
      </c>
      <c r="AI583" s="0" t="e">
        <f aca="true">MAX(0,AH583*(1+(_xlfn.NORM.INV(RAND(),Inputs!$D$39,Inputs!$C$39)))-'Year Schedule'!$K$36+'Year Schedule'!$L$36)</f>
        <v>#VALUE!</v>
      </c>
      <c r="AJ583" s="0" t="e">
        <f aca="true">MAX(0,AI583*(1+(_xlfn.NORM.INV(RAND(),Inputs!$D$39,Inputs!$C$39)))-'Year Schedule'!$K$37+'Year Schedule'!$L$37)</f>
        <v>#VALUE!</v>
      </c>
      <c r="AK583" s="0" t="e">
        <f aca="true">MAX(0,AJ583*(1+(_xlfn.NORM.INV(RAND(),Inputs!$D$39,Inputs!$C$39)))-'Year Schedule'!$K$38+'Year Schedule'!$L$38)</f>
        <v>#VALUE!</v>
      </c>
      <c r="AL583" s="0" t="e">
        <f aca="true">MAX(0,AK583*(1+(_xlfn.NORM.INV(RAND(),Inputs!$D$39,Inputs!$C$39)))-'Year Schedule'!$K$39+'Year Schedule'!$L$39)</f>
        <v>#VALUE!</v>
      </c>
      <c r="AM583" s="0" t="e">
        <f aca="true">MAX(0,AL583*(1+(_xlfn.NORM.INV(RAND(),Inputs!$D$39,Inputs!$C$39)))-'Year Schedule'!$K$40+'Year Schedule'!$L$40)</f>
        <v>#VALUE!</v>
      </c>
      <c r="AN583" s="0" t="e">
        <f aca="true">MAX(0,AM583*(1+(_xlfn.NORM.INV(RAND(),Inputs!$D$39,Inputs!$C$39)))-'Year Schedule'!$K$41+'Year Schedule'!$L$41)</f>
        <v>#VALUE!</v>
      </c>
      <c r="AO583" s="0" t="e">
        <f aca="true">MAX(0,AN583*(1+(_xlfn.NORM.INV(RAND(),Inputs!$D$39,Inputs!$C$39)))-'Year Schedule'!$K$42+'Year Schedule'!$L$42)</f>
        <v>#VALUE!</v>
      </c>
      <c r="AP583" s="0" t="e">
        <f aca="true">MAX(0,AO583*(1+(_xlfn.NORM.INV(RAND(),Inputs!$D$39,Inputs!$C$39)))-'Year Schedule'!$K$43+'Year Schedule'!$L$43)</f>
        <v>#VALUE!</v>
      </c>
      <c r="AQ583" s="0" t="e">
        <f aca="true">MAX(0,AP583*(1+(_xlfn.NORM.INV(RAND(),Inputs!$D$39,Inputs!$C$39)))-'Year Schedule'!$K$44+'Year Schedule'!$L$44)</f>
        <v>#VALUE!</v>
      </c>
      <c r="AR583" s="0" t="e">
        <f aca="true">MAX(0,AQ583*(1+(_xlfn.NORM.INV(RAND(),Inputs!$D$39,Inputs!$C$39)))-'Year Schedule'!$K$45+'Year Schedule'!$L$45)</f>
        <v>#VALUE!</v>
      </c>
      <c r="AS583" s="0" t="e">
        <f aca="true">MAX(0,AR583*(1+(_xlfn.NORM.INV(RAND(),Inputs!$D$39,Inputs!$C$39)))-'Year Schedule'!$K$46+'Year Schedule'!$L$46)</f>
        <v>#VALUE!</v>
      </c>
      <c r="AT583" s="0" t="e">
        <f aca="true">MAX(0,AS583*(1+(_xlfn.NORM.INV(RAND(),Inputs!$D$39,Inputs!$C$39)))-'Year Schedule'!$K$47+'Year Schedule'!$L$47)</f>
        <v>#VALUE!</v>
      </c>
      <c r="AU583" s="0" t="e">
        <f aca="true">MAX(0,AT583*(1+(_xlfn.NORM.INV(RAND(),Inputs!$D$39,Inputs!$C$39)))-'Year Schedule'!$K$48+'Year Schedule'!$L$48)</f>
        <v>#VALUE!</v>
      </c>
      <c r="AV583" s="0" t="e">
        <f aca="true">MAX(0,AU583*(1+(_xlfn.NORM.INV(RAND(),Inputs!$D$39,Inputs!$C$39)))-'Year Schedule'!$K$49+'Year Schedule'!$L$49)</f>
        <v>#VALUE!</v>
      </c>
      <c r="AW583" s="0" t="e">
        <f aca="true">MAX(0,AV583*(1+(_xlfn.NORM.INV(RAND(),Inputs!$D$39,Inputs!$C$39)))-'Year Schedule'!$K$50+'Year Schedule'!$L$50)</f>
        <v>#VALUE!</v>
      </c>
      <c r="AX583" s="0" t="e">
        <f aca="true">MAX(0,AW583*(1+(_xlfn.NORM.INV(RAND(),Inputs!$D$39,Inputs!$C$39)))-'Year Schedule'!$K$51+'Year Schedule'!$L$51)</f>
        <v>#VALUE!</v>
      </c>
      <c r="AY583" s="0" t="e">
        <f aca="true">MAX(0,AX583*(1+(_xlfn.NORM.INV(RAND(),Inputs!$D$39,Inputs!$C$39)))-'Year Schedule'!$K$52+'Year Schedule'!$L$52)</f>
        <v>#VALUE!</v>
      </c>
      <c r="AZ583" s="0" t="e">
        <f aca="true">MAX(0,AY583*(1+(_xlfn.NORM.INV(RAND(),Inputs!$D$39,Inputs!$C$39)))-'Year Schedule'!$K$53+'Year Schedule'!$L$53)</f>
        <v>#VALUE!</v>
      </c>
      <c r="BA583" s="0" t="e">
        <f aca="false">INDEX(C583:AZ583,1,Inputs!$C$6)</f>
        <v>#VALUE!</v>
      </c>
      <c r="BB583" s="0" t="n">
        <f aca="false">IFERROR(EXP(SUMPRODUCT(LN((C583:INDEX(C583:AZ583,1,Inputs!$C$6)+$C$1004:INDEX($C$1004:$AZ$1004,1,Inputs!$C$6))/B583:INDEX(B583:AY583,1,Inputs!$C$6)))/Inputs!$C$6)-1,-1)</f>
        <v>-1</v>
      </c>
    </row>
    <row r="584" customFormat="false" ht="15" hidden="false" customHeight="true" outlineLevel="0" collapsed="false">
      <c r="A584" s="0" t="n">
        <v>582</v>
      </c>
      <c r="B584" s="177" t="n">
        <f aca="false">Inputs!$C$38</f>
        <v>0</v>
      </c>
      <c r="C584" s="0" t="e">
        <f aca="true">MAX(0,B584*(1+(_xlfn.NORM.INV(RAND(),Inputs!$D$39,Inputs!$C$39)))-'Year Schedule'!$K$4+'Year Schedule'!$L$4)</f>
        <v>#VALUE!</v>
      </c>
      <c r="D584" s="0" t="e">
        <f aca="true">MAX(0,C584*(1+(_xlfn.NORM.INV(RAND(),Inputs!$D$39,Inputs!$C$39)))-'Year Schedule'!$K$5+'Year Schedule'!$L$5)</f>
        <v>#VALUE!</v>
      </c>
      <c r="E584" s="0" t="e">
        <f aca="true">MAX(0,D584*(1+(_xlfn.NORM.INV(RAND(),Inputs!$D$39,Inputs!$C$39)))-'Year Schedule'!$K$6+'Year Schedule'!$L$6)</f>
        <v>#VALUE!</v>
      </c>
      <c r="F584" s="0" t="e">
        <f aca="true">MAX(0,E584*(1+(_xlfn.NORM.INV(RAND(),Inputs!$D$39,Inputs!$C$39)))-'Year Schedule'!$K$7+'Year Schedule'!$L$7)</f>
        <v>#VALUE!</v>
      </c>
      <c r="G584" s="0" t="e">
        <f aca="true">MAX(0,F584*(1+(_xlfn.NORM.INV(RAND(),Inputs!$D$39,Inputs!$C$39)))-'Year Schedule'!$K$8+'Year Schedule'!$L$8)</f>
        <v>#VALUE!</v>
      </c>
      <c r="H584" s="0" t="e">
        <f aca="true">MAX(0,G584*(1+(_xlfn.NORM.INV(RAND(),Inputs!$D$39,Inputs!$C$39)))-'Year Schedule'!$K$9+'Year Schedule'!$L$9)</f>
        <v>#VALUE!</v>
      </c>
      <c r="I584" s="0" t="e">
        <f aca="true">MAX(0,H584*(1+(_xlfn.NORM.INV(RAND(),Inputs!$D$39,Inputs!$C$39)))-'Year Schedule'!$K$10+'Year Schedule'!$L$10)</f>
        <v>#VALUE!</v>
      </c>
      <c r="J584" s="0" t="e">
        <f aca="true">MAX(0,I584*(1+(_xlfn.NORM.INV(RAND(),Inputs!$D$39,Inputs!$C$39)))-'Year Schedule'!$K$11+'Year Schedule'!$L$11)</f>
        <v>#VALUE!</v>
      </c>
      <c r="K584" s="0" t="e">
        <f aca="true">MAX(0,J584*(1+(_xlfn.NORM.INV(RAND(),Inputs!$D$39,Inputs!$C$39)))-'Year Schedule'!$K$12+'Year Schedule'!$L$12)</f>
        <v>#VALUE!</v>
      </c>
      <c r="L584" s="0" t="e">
        <f aca="true">MAX(0,K584*(1+(_xlfn.NORM.INV(RAND(),Inputs!$D$39,Inputs!$C$39)))-'Year Schedule'!$K$13+'Year Schedule'!$L$13)</f>
        <v>#VALUE!</v>
      </c>
      <c r="M584" s="0" t="e">
        <f aca="true">MAX(0,L584*(1+(_xlfn.NORM.INV(RAND(),Inputs!$D$39,Inputs!$C$39)))-'Year Schedule'!$K$14+'Year Schedule'!$L$14)</f>
        <v>#VALUE!</v>
      </c>
      <c r="N584" s="0" t="e">
        <f aca="true">MAX(0,M584*(1+(_xlfn.NORM.INV(RAND(),Inputs!$D$39,Inputs!$C$39)))-'Year Schedule'!$K$15+'Year Schedule'!$L$15)</f>
        <v>#VALUE!</v>
      </c>
      <c r="O584" s="0" t="e">
        <f aca="true">MAX(0,N584*(1+(_xlfn.NORM.INV(RAND(),Inputs!$D$39,Inputs!$C$39)))-'Year Schedule'!$K$16+'Year Schedule'!$L$16)</f>
        <v>#VALUE!</v>
      </c>
      <c r="P584" s="0" t="e">
        <f aca="true">MAX(0,O584*(1+(_xlfn.NORM.INV(RAND(),Inputs!$D$39,Inputs!$C$39)))-'Year Schedule'!$K$17+'Year Schedule'!$L$17)</f>
        <v>#VALUE!</v>
      </c>
      <c r="Q584" s="0" t="e">
        <f aca="true">MAX(0,P584*(1+(_xlfn.NORM.INV(RAND(),Inputs!$D$39,Inputs!$C$39)))-'Year Schedule'!$K$18+'Year Schedule'!$L$18)</f>
        <v>#VALUE!</v>
      </c>
      <c r="R584" s="0" t="e">
        <f aca="true">MAX(0,Q584*(1+(_xlfn.NORM.INV(RAND(),Inputs!$D$39,Inputs!$C$39)))-'Year Schedule'!$K$19+'Year Schedule'!$L$19)</f>
        <v>#VALUE!</v>
      </c>
      <c r="S584" s="0" t="e">
        <f aca="true">MAX(0,R584*(1+(_xlfn.NORM.INV(RAND(),Inputs!$D$39,Inputs!$C$39)))-'Year Schedule'!$K$20+'Year Schedule'!$L$20)</f>
        <v>#VALUE!</v>
      </c>
      <c r="T584" s="0" t="e">
        <f aca="true">MAX(0,S584*(1+(_xlfn.NORM.INV(RAND(),Inputs!$D$39,Inputs!$C$39)))-'Year Schedule'!$K$21+'Year Schedule'!$L$21)</f>
        <v>#VALUE!</v>
      </c>
      <c r="U584" s="0" t="e">
        <f aca="true">MAX(0,T584*(1+(_xlfn.NORM.INV(RAND(),Inputs!$D$39,Inputs!$C$39)))-'Year Schedule'!$K$22+'Year Schedule'!$L$22)</f>
        <v>#VALUE!</v>
      </c>
      <c r="V584" s="0" t="e">
        <f aca="true">MAX(0,U584*(1+(_xlfn.NORM.INV(RAND(),Inputs!$D$39,Inputs!$C$39)))-'Year Schedule'!$K$23+'Year Schedule'!$L$23)</f>
        <v>#VALUE!</v>
      </c>
      <c r="W584" s="0" t="e">
        <f aca="true">MAX(0,V584*(1+(_xlfn.NORM.INV(RAND(),Inputs!$D$39,Inputs!$C$39)))-'Year Schedule'!$K$24+'Year Schedule'!$L$24)</f>
        <v>#VALUE!</v>
      </c>
      <c r="X584" s="0" t="e">
        <f aca="true">MAX(0,W584*(1+(_xlfn.NORM.INV(RAND(),Inputs!$D$39,Inputs!$C$39)))-'Year Schedule'!$K$25+'Year Schedule'!$L$25)</f>
        <v>#VALUE!</v>
      </c>
      <c r="Y584" s="0" t="e">
        <f aca="true">MAX(0,X584*(1+(_xlfn.NORM.INV(RAND(),Inputs!$D$39,Inputs!$C$39)))-'Year Schedule'!$K$26+'Year Schedule'!$L$26)</f>
        <v>#VALUE!</v>
      </c>
      <c r="Z584" s="0" t="e">
        <f aca="true">MAX(0,Y584*(1+(_xlfn.NORM.INV(RAND(),Inputs!$D$39,Inputs!$C$39)))-'Year Schedule'!$K$27+'Year Schedule'!$L$27)</f>
        <v>#VALUE!</v>
      </c>
      <c r="AA584" s="0" t="e">
        <f aca="true">MAX(0,Z584*(1+(_xlfn.NORM.INV(RAND(),Inputs!$D$39,Inputs!$C$39)))-'Year Schedule'!$K$28+'Year Schedule'!$L$28)</f>
        <v>#VALUE!</v>
      </c>
      <c r="AB584" s="0" t="e">
        <f aca="true">MAX(0,AA584*(1+(_xlfn.NORM.INV(RAND(),Inputs!$D$39,Inputs!$C$39)))-'Year Schedule'!$K$29+'Year Schedule'!$L$29)</f>
        <v>#VALUE!</v>
      </c>
      <c r="AC584" s="0" t="e">
        <f aca="true">MAX(0,AB584*(1+(_xlfn.NORM.INV(RAND(),Inputs!$D$39,Inputs!$C$39)))-'Year Schedule'!$K$30+'Year Schedule'!$L$30)</f>
        <v>#VALUE!</v>
      </c>
      <c r="AD584" s="0" t="e">
        <f aca="true">MAX(0,AC584*(1+(_xlfn.NORM.INV(RAND(),Inputs!$D$39,Inputs!$C$39)))-'Year Schedule'!$K$31+'Year Schedule'!$L$31)</f>
        <v>#VALUE!</v>
      </c>
      <c r="AE584" s="0" t="e">
        <f aca="true">MAX(0,AD584*(1+(_xlfn.NORM.INV(RAND(),Inputs!$D$39,Inputs!$C$39)))-'Year Schedule'!$K$32+'Year Schedule'!$L$32)</f>
        <v>#VALUE!</v>
      </c>
      <c r="AF584" s="0" t="e">
        <f aca="true">MAX(0,AE584*(1+(_xlfn.NORM.INV(RAND(),Inputs!$D$39,Inputs!$C$39)))-'Year Schedule'!$K$33+'Year Schedule'!$L$33)</f>
        <v>#VALUE!</v>
      </c>
      <c r="AG584" s="0" t="e">
        <f aca="true">MAX(0,AF584*(1+(_xlfn.NORM.INV(RAND(),Inputs!$D$39,Inputs!$C$39)))-'Year Schedule'!$K$34+'Year Schedule'!$L$34)</f>
        <v>#VALUE!</v>
      </c>
      <c r="AH584" s="0" t="e">
        <f aca="true">MAX(0,AG584*(1+(_xlfn.NORM.INV(RAND(),Inputs!$D$39,Inputs!$C$39)))-'Year Schedule'!$K$35+'Year Schedule'!$L$35)</f>
        <v>#VALUE!</v>
      </c>
      <c r="AI584" s="0" t="e">
        <f aca="true">MAX(0,AH584*(1+(_xlfn.NORM.INV(RAND(),Inputs!$D$39,Inputs!$C$39)))-'Year Schedule'!$K$36+'Year Schedule'!$L$36)</f>
        <v>#VALUE!</v>
      </c>
      <c r="AJ584" s="0" t="e">
        <f aca="true">MAX(0,AI584*(1+(_xlfn.NORM.INV(RAND(),Inputs!$D$39,Inputs!$C$39)))-'Year Schedule'!$K$37+'Year Schedule'!$L$37)</f>
        <v>#VALUE!</v>
      </c>
      <c r="AK584" s="0" t="e">
        <f aca="true">MAX(0,AJ584*(1+(_xlfn.NORM.INV(RAND(),Inputs!$D$39,Inputs!$C$39)))-'Year Schedule'!$K$38+'Year Schedule'!$L$38)</f>
        <v>#VALUE!</v>
      </c>
      <c r="AL584" s="0" t="e">
        <f aca="true">MAX(0,AK584*(1+(_xlfn.NORM.INV(RAND(),Inputs!$D$39,Inputs!$C$39)))-'Year Schedule'!$K$39+'Year Schedule'!$L$39)</f>
        <v>#VALUE!</v>
      </c>
      <c r="AM584" s="0" t="e">
        <f aca="true">MAX(0,AL584*(1+(_xlfn.NORM.INV(RAND(),Inputs!$D$39,Inputs!$C$39)))-'Year Schedule'!$K$40+'Year Schedule'!$L$40)</f>
        <v>#VALUE!</v>
      </c>
      <c r="AN584" s="0" t="e">
        <f aca="true">MAX(0,AM584*(1+(_xlfn.NORM.INV(RAND(),Inputs!$D$39,Inputs!$C$39)))-'Year Schedule'!$K$41+'Year Schedule'!$L$41)</f>
        <v>#VALUE!</v>
      </c>
      <c r="AO584" s="0" t="e">
        <f aca="true">MAX(0,AN584*(1+(_xlfn.NORM.INV(RAND(),Inputs!$D$39,Inputs!$C$39)))-'Year Schedule'!$K$42+'Year Schedule'!$L$42)</f>
        <v>#VALUE!</v>
      </c>
      <c r="AP584" s="0" t="e">
        <f aca="true">MAX(0,AO584*(1+(_xlfn.NORM.INV(RAND(),Inputs!$D$39,Inputs!$C$39)))-'Year Schedule'!$K$43+'Year Schedule'!$L$43)</f>
        <v>#VALUE!</v>
      </c>
      <c r="AQ584" s="0" t="e">
        <f aca="true">MAX(0,AP584*(1+(_xlfn.NORM.INV(RAND(),Inputs!$D$39,Inputs!$C$39)))-'Year Schedule'!$K$44+'Year Schedule'!$L$44)</f>
        <v>#VALUE!</v>
      </c>
      <c r="AR584" s="0" t="e">
        <f aca="true">MAX(0,AQ584*(1+(_xlfn.NORM.INV(RAND(),Inputs!$D$39,Inputs!$C$39)))-'Year Schedule'!$K$45+'Year Schedule'!$L$45)</f>
        <v>#VALUE!</v>
      </c>
      <c r="AS584" s="0" t="e">
        <f aca="true">MAX(0,AR584*(1+(_xlfn.NORM.INV(RAND(),Inputs!$D$39,Inputs!$C$39)))-'Year Schedule'!$K$46+'Year Schedule'!$L$46)</f>
        <v>#VALUE!</v>
      </c>
      <c r="AT584" s="0" t="e">
        <f aca="true">MAX(0,AS584*(1+(_xlfn.NORM.INV(RAND(),Inputs!$D$39,Inputs!$C$39)))-'Year Schedule'!$K$47+'Year Schedule'!$L$47)</f>
        <v>#VALUE!</v>
      </c>
      <c r="AU584" s="0" t="e">
        <f aca="true">MAX(0,AT584*(1+(_xlfn.NORM.INV(RAND(),Inputs!$D$39,Inputs!$C$39)))-'Year Schedule'!$K$48+'Year Schedule'!$L$48)</f>
        <v>#VALUE!</v>
      </c>
      <c r="AV584" s="0" t="e">
        <f aca="true">MAX(0,AU584*(1+(_xlfn.NORM.INV(RAND(),Inputs!$D$39,Inputs!$C$39)))-'Year Schedule'!$K$49+'Year Schedule'!$L$49)</f>
        <v>#VALUE!</v>
      </c>
      <c r="AW584" s="0" t="e">
        <f aca="true">MAX(0,AV584*(1+(_xlfn.NORM.INV(RAND(),Inputs!$D$39,Inputs!$C$39)))-'Year Schedule'!$K$50+'Year Schedule'!$L$50)</f>
        <v>#VALUE!</v>
      </c>
      <c r="AX584" s="0" t="e">
        <f aca="true">MAX(0,AW584*(1+(_xlfn.NORM.INV(RAND(),Inputs!$D$39,Inputs!$C$39)))-'Year Schedule'!$K$51+'Year Schedule'!$L$51)</f>
        <v>#VALUE!</v>
      </c>
      <c r="AY584" s="0" t="e">
        <f aca="true">MAX(0,AX584*(1+(_xlfn.NORM.INV(RAND(),Inputs!$D$39,Inputs!$C$39)))-'Year Schedule'!$K$52+'Year Schedule'!$L$52)</f>
        <v>#VALUE!</v>
      </c>
      <c r="AZ584" s="0" t="e">
        <f aca="true">MAX(0,AY584*(1+(_xlfn.NORM.INV(RAND(),Inputs!$D$39,Inputs!$C$39)))-'Year Schedule'!$K$53+'Year Schedule'!$L$53)</f>
        <v>#VALUE!</v>
      </c>
      <c r="BA584" s="0" t="e">
        <f aca="false">INDEX(C584:AZ584,1,Inputs!$C$6)</f>
        <v>#VALUE!</v>
      </c>
      <c r="BB584" s="0" t="n">
        <f aca="false">IFERROR(EXP(SUMPRODUCT(LN((C584:INDEX(C584:AZ584,1,Inputs!$C$6)+$C$1004:INDEX($C$1004:$AZ$1004,1,Inputs!$C$6))/B584:INDEX(B584:AY584,1,Inputs!$C$6)))/Inputs!$C$6)-1,-1)</f>
        <v>-1</v>
      </c>
    </row>
    <row r="585" customFormat="false" ht="15" hidden="false" customHeight="true" outlineLevel="0" collapsed="false">
      <c r="A585" s="0" t="n">
        <v>583</v>
      </c>
      <c r="B585" s="177" t="n">
        <f aca="false">Inputs!$C$38</f>
        <v>0</v>
      </c>
      <c r="C585" s="0" t="e">
        <f aca="true">MAX(0,B585*(1+(_xlfn.NORM.INV(RAND(),Inputs!$D$39,Inputs!$C$39)))-'Year Schedule'!$K$4+'Year Schedule'!$L$4)</f>
        <v>#VALUE!</v>
      </c>
      <c r="D585" s="0" t="e">
        <f aca="true">MAX(0,C585*(1+(_xlfn.NORM.INV(RAND(),Inputs!$D$39,Inputs!$C$39)))-'Year Schedule'!$K$5+'Year Schedule'!$L$5)</f>
        <v>#VALUE!</v>
      </c>
      <c r="E585" s="0" t="e">
        <f aca="true">MAX(0,D585*(1+(_xlfn.NORM.INV(RAND(),Inputs!$D$39,Inputs!$C$39)))-'Year Schedule'!$K$6+'Year Schedule'!$L$6)</f>
        <v>#VALUE!</v>
      </c>
      <c r="F585" s="0" t="e">
        <f aca="true">MAX(0,E585*(1+(_xlfn.NORM.INV(RAND(),Inputs!$D$39,Inputs!$C$39)))-'Year Schedule'!$K$7+'Year Schedule'!$L$7)</f>
        <v>#VALUE!</v>
      </c>
      <c r="G585" s="0" t="e">
        <f aca="true">MAX(0,F585*(1+(_xlfn.NORM.INV(RAND(),Inputs!$D$39,Inputs!$C$39)))-'Year Schedule'!$K$8+'Year Schedule'!$L$8)</f>
        <v>#VALUE!</v>
      </c>
      <c r="H585" s="0" t="e">
        <f aca="true">MAX(0,G585*(1+(_xlfn.NORM.INV(RAND(),Inputs!$D$39,Inputs!$C$39)))-'Year Schedule'!$K$9+'Year Schedule'!$L$9)</f>
        <v>#VALUE!</v>
      </c>
      <c r="I585" s="0" t="e">
        <f aca="true">MAX(0,H585*(1+(_xlfn.NORM.INV(RAND(),Inputs!$D$39,Inputs!$C$39)))-'Year Schedule'!$K$10+'Year Schedule'!$L$10)</f>
        <v>#VALUE!</v>
      </c>
      <c r="J585" s="0" t="e">
        <f aca="true">MAX(0,I585*(1+(_xlfn.NORM.INV(RAND(),Inputs!$D$39,Inputs!$C$39)))-'Year Schedule'!$K$11+'Year Schedule'!$L$11)</f>
        <v>#VALUE!</v>
      </c>
      <c r="K585" s="0" t="e">
        <f aca="true">MAX(0,J585*(1+(_xlfn.NORM.INV(RAND(),Inputs!$D$39,Inputs!$C$39)))-'Year Schedule'!$K$12+'Year Schedule'!$L$12)</f>
        <v>#VALUE!</v>
      </c>
      <c r="L585" s="0" t="e">
        <f aca="true">MAX(0,K585*(1+(_xlfn.NORM.INV(RAND(),Inputs!$D$39,Inputs!$C$39)))-'Year Schedule'!$K$13+'Year Schedule'!$L$13)</f>
        <v>#VALUE!</v>
      </c>
      <c r="M585" s="0" t="e">
        <f aca="true">MAX(0,L585*(1+(_xlfn.NORM.INV(RAND(),Inputs!$D$39,Inputs!$C$39)))-'Year Schedule'!$K$14+'Year Schedule'!$L$14)</f>
        <v>#VALUE!</v>
      </c>
      <c r="N585" s="0" t="e">
        <f aca="true">MAX(0,M585*(1+(_xlfn.NORM.INV(RAND(),Inputs!$D$39,Inputs!$C$39)))-'Year Schedule'!$K$15+'Year Schedule'!$L$15)</f>
        <v>#VALUE!</v>
      </c>
      <c r="O585" s="0" t="e">
        <f aca="true">MAX(0,N585*(1+(_xlfn.NORM.INV(RAND(),Inputs!$D$39,Inputs!$C$39)))-'Year Schedule'!$K$16+'Year Schedule'!$L$16)</f>
        <v>#VALUE!</v>
      </c>
      <c r="P585" s="0" t="e">
        <f aca="true">MAX(0,O585*(1+(_xlfn.NORM.INV(RAND(),Inputs!$D$39,Inputs!$C$39)))-'Year Schedule'!$K$17+'Year Schedule'!$L$17)</f>
        <v>#VALUE!</v>
      </c>
      <c r="Q585" s="0" t="e">
        <f aca="true">MAX(0,P585*(1+(_xlfn.NORM.INV(RAND(),Inputs!$D$39,Inputs!$C$39)))-'Year Schedule'!$K$18+'Year Schedule'!$L$18)</f>
        <v>#VALUE!</v>
      </c>
      <c r="R585" s="0" t="e">
        <f aca="true">MAX(0,Q585*(1+(_xlfn.NORM.INV(RAND(),Inputs!$D$39,Inputs!$C$39)))-'Year Schedule'!$K$19+'Year Schedule'!$L$19)</f>
        <v>#VALUE!</v>
      </c>
      <c r="S585" s="0" t="e">
        <f aca="true">MAX(0,R585*(1+(_xlfn.NORM.INV(RAND(),Inputs!$D$39,Inputs!$C$39)))-'Year Schedule'!$K$20+'Year Schedule'!$L$20)</f>
        <v>#VALUE!</v>
      </c>
      <c r="T585" s="0" t="e">
        <f aca="true">MAX(0,S585*(1+(_xlfn.NORM.INV(RAND(),Inputs!$D$39,Inputs!$C$39)))-'Year Schedule'!$K$21+'Year Schedule'!$L$21)</f>
        <v>#VALUE!</v>
      </c>
      <c r="U585" s="0" t="e">
        <f aca="true">MAX(0,T585*(1+(_xlfn.NORM.INV(RAND(),Inputs!$D$39,Inputs!$C$39)))-'Year Schedule'!$K$22+'Year Schedule'!$L$22)</f>
        <v>#VALUE!</v>
      </c>
      <c r="V585" s="0" t="e">
        <f aca="true">MAX(0,U585*(1+(_xlfn.NORM.INV(RAND(),Inputs!$D$39,Inputs!$C$39)))-'Year Schedule'!$K$23+'Year Schedule'!$L$23)</f>
        <v>#VALUE!</v>
      </c>
      <c r="W585" s="0" t="e">
        <f aca="true">MAX(0,V585*(1+(_xlfn.NORM.INV(RAND(),Inputs!$D$39,Inputs!$C$39)))-'Year Schedule'!$K$24+'Year Schedule'!$L$24)</f>
        <v>#VALUE!</v>
      </c>
      <c r="X585" s="0" t="e">
        <f aca="true">MAX(0,W585*(1+(_xlfn.NORM.INV(RAND(),Inputs!$D$39,Inputs!$C$39)))-'Year Schedule'!$K$25+'Year Schedule'!$L$25)</f>
        <v>#VALUE!</v>
      </c>
      <c r="Y585" s="0" t="e">
        <f aca="true">MAX(0,X585*(1+(_xlfn.NORM.INV(RAND(),Inputs!$D$39,Inputs!$C$39)))-'Year Schedule'!$K$26+'Year Schedule'!$L$26)</f>
        <v>#VALUE!</v>
      </c>
      <c r="Z585" s="0" t="e">
        <f aca="true">MAX(0,Y585*(1+(_xlfn.NORM.INV(RAND(),Inputs!$D$39,Inputs!$C$39)))-'Year Schedule'!$K$27+'Year Schedule'!$L$27)</f>
        <v>#VALUE!</v>
      </c>
      <c r="AA585" s="0" t="e">
        <f aca="true">MAX(0,Z585*(1+(_xlfn.NORM.INV(RAND(),Inputs!$D$39,Inputs!$C$39)))-'Year Schedule'!$K$28+'Year Schedule'!$L$28)</f>
        <v>#VALUE!</v>
      </c>
      <c r="AB585" s="0" t="e">
        <f aca="true">MAX(0,AA585*(1+(_xlfn.NORM.INV(RAND(),Inputs!$D$39,Inputs!$C$39)))-'Year Schedule'!$K$29+'Year Schedule'!$L$29)</f>
        <v>#VALUE!</v>
      </c>
      <c r="AC585" s="0" t="e">
        <f aca="true">MAX(0,AB585*(1+(_xlfn.NORM.INV(RAND(),Inputs!$D$39,Inputs!$C$39)))-'Year Schedule'!$K$30+'Year Schedule'!$L$30)</f>
        <v>#VALUE!</v>
      </c>
      <c r="AD585" s="0" t="e">
        <f aca="true">MAX(0,AC585*(1+(_xlfn.NORM.INV(RAND(),Inputs!$D$39,Inputs!$C$39)))-'Year Schedule'!$K$31+'Year Schedule'!$L$31)</f>
        <v>#VALUE!</v>
      </c>
      <c r="AE585" s="0" t="e">
        <f aca="true">MAX(0,AD585*(1+(_xlfn.NORM.INV(RAND(),Inputs!$D$39,Inputs!$C$39)))-'Year Schedule'!$K$32+'Year Schedule'!$L$32)</f>
        <v>#VALUE!</v>
      </c>
      <c r="AF585" s="0" t="e">
        <f aca="true">MAX(0,AE585*(1+(_xlfn.NORM.INV(RAND(),Inputs!$D$39,Inputs!$C$39)))-'Year Schedule'!$K$33+'Year Schedule'!$L$33)</f>
        <v>#VALUE!</v>
      </c>
      <c r="AG585" s="0" t="e">
        <f aca="true">MAX(0,AF585*(1+(_xlfn.NORM.INV(RAND(),Inputs!$D$39,Inputs!$C$39)))-'Year Schedule'!$K$34+'Year Schedule'!$L$34)</f>
        <v>#VALUE!</v>
      </c>
      <c r="AH585" s="0" t="e">
        <f aca="true">MAX(0,AG585*(1+(_xlfn.NORM.INV(RAND(),Inputs!$D$39,Inputs!$C$39)))-'Year Schedule'!$K$35+'Year Schedule'!$L$35)</f>
        <v>#VALUE!</v>
      </c>
      <c r="AI585" s="0" t="e">
        <f aca="true">MAX(0,AH585*(1+(_xlfn.NORM.INV(RAND(),Inputs!$D$39,Inputs!$C$39)))-'Year Schedule'!$K$36+'Year Schedule'!$L$36)</f>
        <v>#VALUE!</v>
      </c>
      <c r="AJ585" s="0" t="e">
        <f aca="true">MAX(0,AI585*(1+(_xlfn.NORM.INV(RAND(),Inputs!$D$39,Inputs!$C$39)))-'Year Schedule'!$K$37+'Year Schedule'!$L$37)</f>
        <v>#VALUE!</v>
      </c>
      <c r="AK585" s="0" t="e">
        <f aca="true">MAX(0,AJ585*(1+(_xlfn.NORM.INV(RAND(),Inputs!$D$39,Inputs!$C$39)))-'Year Schedule'!$K$38+'Year Schedule'!$L$38)</f>
        <v>#VALUE!</v>
      </c>
      <c r="AL585" s="0" t="e">
        <f aca="true">MAX(0,AK585*(1+(_xlfn.NORM.INV(RAND(),Inputs!$D$39,Inputs!$C$39)))-'Year Schedule'!$K$39+'Year Schedule'!$L$39)</f>
        <v>#VALUE!</v>
      </c>
      <c r="AM585" s="0" t="e">
        <f aca="true">MAX(0,AL585*(1+(_xlfn.NORM.INV(RAND(),Inputs!$D$39,Inputs!$C$39)))-'Year Schedule'!$K$40+'Year Schedule'!$L$40)</f>
        <v>#VALUE!</v>
      </c>
      <c r="AN585" s="0" t="e">
        <f aca="true">MAX(0,AM585*(1+(_xlfn.NORM.INV(RAND(),Inputs!$D$39,Inputs!$C$39)))-'Year Schedule'!$K$41+'Year Schedule'!$L$41)</f>
        <v>#VALUE!</v>
      </c>
      <c r="AO585" s="0" t="e">
        <f aca="true">MAX(0,AN585*(1+(_xlfn.NORM.INV(RAND(),Inputs!$D$39,Inputs!$C$39)))-'Year Schedule'!$K$42+'Year Schedule'!$L$42)</f>
        <v>#VALUE!</v>
      </c>
      <c r="AP585" s="0" t="e">
        <f aca="true">MAX(0,AO585*(1+(_xlfn.NORM.INV(RAND(),Inputs!$D$39,Inputs!$C$39)))-'Year Schedule'!$K$43+'Year Schedule'!$L$43)</f>
        <v>#VALUE!</v>
      </c>
      <c r="AQ585" s="0" t="e">
        <f aca="true">MAX(0,AP585*(1+(_xlfn.NORM.INV(RAND(),Inputs!$D$39,Inputs!$C$39)))-'Year Schedule'!$K$44+'Year Schedule'!$L$44)</f>
        <v>#VALUE!</v>
      </c>
      <c r="AR585" s="0" t="e">
        <f aca="true">MAX(0,AQ585*(1+(_xlfn.NORM.INV(RAND(),Inputs!$D$39,Inputs!$C$39)))-'Year Schedule'!$K$45+'Year Schedule'!$L$45)</f>
        <v>#VALUE!</v>
      </c>
      <c r="AS585" s="0" t="e">
        <f aca="true">MAX(0,AR585*(1+(_xlfn.NORM.INV(RAND(),Inputs!$D$39,Inputs!$C$39)))-'Year Schedule'!$K$46+'Year Schedule'!$L$46)</f>
        <v>#VALUE!</v>
      </c>
      <c r="AT585" s="0" t="e">
        <f aca="true">MAX(0,AS585*(1+(_xlfn.NORM.INV(RAND(),Inputs!$D$39,Inputs!$C$39)))-'Year Schedule'!$K$47+'Year Schedule'!$L$47)</f>
        <v>#VALUE!</v>
      </c>
      <c r="AU585" s="0" t="e">
        <f aca="true">MAX(0,AT585*(1+(_xlfn.NORM.INV(RAND(),Inputs!$D$39,Inputs!$C$39)))-'Year Schedule'!$K$48+'Year Schedule'!$L$48)</f>
        <v>#VALUE!</v>
      </c>
      <c r="AV585" s="0" t="e">
        <f aca="true">MAX(0,AU585*(1+(_xlfn.NORM.INV(RAND(),Inputs!$D$39,Inputs!$C$39)))-'Year Schedule'!$K$49+'Year Schedule'!$L$49)</f>
        <v>#VALUE!</v>
      </c>
      <c r="AW585" s="0" t="e">
        <f aca="true">MAX(0,AV585*(1+(_xlfn.NORM.INV(RAND(),Inputs!$D$39,Inputs!$C$39)))-'Year Schedule'!$K$50+'Year Schedule'!$L$50)</f>
        <v>#VALUE!</v>
      </c>
      <c r="AX585" s="0" t="e">
        <f aca="true">MAX(0,AW585*(1+(_xlfn.NORM.INV(RAND(),Inputs!$D$39,Inputs!$C$39)))-'Year Schedule'!$K$51+'Year Schedule'!$L$51)</f>
        <v>#VALUE!</v>
      </c>
      <c r="AY585" s="0" t="e">
        <f aca="true">MAX(0,AX585*(1+(_xlfn.NORM.INV(RAND(),Inputs!$D$39,Inputs!$C$39)))-'Year Schedule'!$K$52+'Year Schedule'!$L$52)</f>
        <v>#VALUE!</v>
      </c>
      <c r="AZ585" s="0" t="e">
        <f aca="true">MAX(0,AY585*(1+(_xlfn.NORM.INV(RAND(),Inputs!$D$39,Inputs!$C$39)))-'Year Schedule'!$K$53+'Year Schedule'!$L$53)</f>
        <v>#VALUE!</v>
      </c>
      <c r="BA585" s="0" t="e">
        <f aca="false">INDEX(C585:AZ585,1,Inputs!$C$6)</f>
        <v>#VALUE!</v>
      </c>
      <c r="BB585" s="0" t="n">
        <f aca="false">IFERROR(EXP(SUMPRODUCT(LN((C585:INDEX(C585:AZ585,1,Inputs!$C$6)+$C$1004:INDEX($C$1004:$AZ$1004,1,Inputs!$C$6))/B585:INDEX(B585:AY585,1,Inputs!$C$6)))/Inputs!$C$6)-1,-1)</f>
        <v>-1</v>
      </c>
    </row>
    <row r="586" customFormat="false" ht="15" hidden="false" customHeight="true" outlineLevel="0" collapsed="false">
      <c r="A586" s="0" t="n">
        <v>584</v>
      </c>
      <c r="B586" s="177" t="n">
        <f aca="false">Inputs!$C$38</f>
        <v>0</v>
      </c>
      <c r="C586" s="0" t="e">
        <f aca="true">MAX(0,B586*(1+(_xlfn.NORM.INV(RAND(),Inputs!$D$39,Inputs!$C$39)))-'Year Schedule'!$K$4+'Year Schedule'!$L$4)</f>
        <v>#VALUE!</v>
      </c>
      <c r="D586" s="0" t="e">
        <f aca="true">MAX(0,C586*(1+(_xlfn.NORM.INV(RAND(),Inputs!$D$39,Inputs!$C$39)))-'Year Schedule'!$K$5+'Year Schedule'!$L$5)</f>
        <v>#VALUE!</v>
      </c>
      <c r="E586" s="0" t="e">
        <f aca="true">MAX(0,D586*(1+(_xlfn.NORM.INV(RAND(),Inputs!$D$39,Inputs!$C$39)))-'Year Schedule'!$K$6+'Year Schedule'!$L$6)</f>
        <v>#VALUE!</v>
      </c>
      <c r="F586" s="0" t="e">
        <f aca="true">MAX(0,E586*(1+(_xlfn.NORM.INV(RAND(),Inputs!$D$39,Inputs!$C$39)))-'Year Schedule'!$K$7+'Year Schedule'!$L$7)</f>
        <v>#VALUE!</v>
      </c>
      <c r="G586" s="0" t="e">
        <f aca="true">MAX(0,F586*(1+(_xlfn.NORM.INV(RAND(),Inputs!$D$39,Inputs!$C$39)))-'Year Schedule'!$K$8+'Year Schedule'!$L$8)</f>
        <v>#VALUE!</v>
      </c>
      <c r="H586" s="0" t="e">
        <f aca="true">MAX(0,G586*(1+(_xlfn.NORM.INV(RAND(),Inputs!$D$39,Inputs!$C$39)))-'Year Schedule'!$K$9+'Year Schedule'!$L$9)</f>
        <v>#VALUE!</v>
      </c>
      <c r="I586" s="0" t="e">
        <f aca="true">MAX(0,H586*(1+(_xlfn.NORM.INV(RAND(),Inputs!$D$39,Inputs!$C$39)))-'Year Schedule'!$K$10+'Year Schedule'!$L$10)</f>
        <v>#VALUE!</v>
      </c>
      <c r="J586" s="0" t="e">
        <f aca="true">MAX(0,I586*(1+(_xlfn.NORM.INV(RAND(),Inputs!$D$39,Inputs!$C$39)))-'Year Schedule'!$K$11+'Year Schedule'!$L$11)</f>
        <v>#VALUE!</v>
      </c>
      <c r="K586" s="0" t="e">
        <f aca="true">MAX(0,J586*(1+(_xlfn.NORM.INV(RAND(),Inputs!$D$39,Inputs!$C$39)))-'Year Schedule'!$K$12+'Year Schedule'!$L$12)</f>
        <v>#VALUE!</v>
      </c>
      <c r="L586" s="0" t="e">
        <f aca="true">MAX(0,K586*(1+(_xlfn.NORM.INV(RAND(),Inputs!$D$39,Inputs!$C$39)))-'Year Schedule'!$K$13+'Year Schedule'!$L$13)</f>
        <v>#VALUE!</v>
      </c>
      <c r="M586" s="0" t="e">
        <f aca="true">MAX(0,L586*(1+(_xlfn.NORM.INV(RAND(),Inputs!$D$39,Inputs!$C$39)))-'Year Schedule'!$K$14+'Year Schedule'!$L$14)</f>
        <v>#VALUE!</v>
      </c>
      <c r="N586" s="0" t="e">
        <f aca="true">MAX(0,M586*(1+(_xlfn.NORM.INV(RAND(),Inputs!$D$39,Inputs!$C$39)))-'Year Schedule'!$K$15+'Year Schedule'!$L$15)</f>
        <v>#VALUE!</v>
      </c>
      <c r="O586" s="0" t="e">
        <f aca="true">MAX(0,N586*(1+(_xlfn.NORM.INV(RAND(),Inputs!$D$39,Inputs!$C$39)))-'Year Schedule'!$K$16+'Year Schedule'!$L$16)</f>
        <v>#VALUE!</v>
      </c>
      <c r="P586" s="0" t="e">
        <f aca="true">MAX(0,O586*(1+(_xlfn.NORM.INV(RAND(),Inputs!$D$39,Inputs!$C$39)))-'Year Schedule'!$K$17+'Year Schedule'!$L$17)</f>
        <v>#VALUE!</v>
      </c>
      <c r="Q586" s="0" t="e">
        <f aca="true">MAX(0,P586*(1+(_xlfn.NORM.INV(RAND(),Inputs!$D$39,Inputs!$C$39)))-'Year Schedule'!$K$18+'Year Schedule'!$L$18)</f>
        <v>#VALUE!</v>
      </c>
      <c r="R586" s="0" t="e">
        <f aca="true">MAX(0,Q586*(1+(_xlfn.NORM.INV(RAND(),Inputs!$D$39,Inputs!$C$39)))-'Year Schedule'!$K$19+'Year Schedule'!$L$19)</f>
        <v>#VALUE!</v>
      </c>
      <c r="S586" s="0" t="e">
        <f aca="true">MAX(0,R586*(1+(_xlfn.NORM.INV(RAND(),Inputs!$D$39,Inputs!$C$39)))-'Year Schedule'!$K$20+'Year Schedule'!$L$20)</f>
        <v>#VALUE!</v>
      </c>
      <c r="T586" s="0" t="e">
        <f aca="true">MAX(0,S586*(1+(_xlfn.NORM.INV(RAND(),Inputs!$D$39,Inputs!$C$39)))-'Year Schedule'!$K$21+'Year Schedule'!$L$21)</f>
        <v>#VALUE!</v>
      </c>
      <c r="U586" s="0" t="e">
        <f aca="true">MAX(0,T586*(1+(_xlfn.NORM.INV(RAND(),Inputs!$D$39,Inputs!$C$39)))-'Year Schedule'!$K$22+'Year Schedule'!$L$22)</f>
        <v>#VALUE!</v>
      </c>
      <c r="V586" s="0" t="e">
        <f aca="true">MAX(0,U586*(1+(_xlfn.NORM.INV(RAND(),Inputs!$D$39,Inputs!$C$39)))-'Year Schedule'!$K$23+'Year Schedule'!$L$23)</f>
        <v>#VALUE!</v>
      </c>
      <c r="W586" s="0" t="e">
        <f aca="true">MAX(0,V586*(1+(_xlfn.NORM.INV(RAND(),Inputs!$D$39,Inputs!$C$39)))-'Year Schedule'!$K$24+'Year Schedule'!$L$24)</f>
        <v>#VALUE!</v>
      </c>
      <c r="X586" s="0" t="e">
        <f aca="true">MAX(0,W586*(1+(_xlfn.NORM.INV(RAND(),Inputs!$D$39,Inputs!$C$39)))-'Year Schedule'!$K$25+'Year Schedule'!$L$25)</f>
        <v>#VALUE!</v>
      </c>
      <c r="Y586" s="0" t="e">
        <f aca="true">MAX(0,X586*(1+(_xlfn.NORM.INV(RAND(),Inputs!$D$39,Inputs!$C$39)))-'Year Schedule'!$K$26+'Year Schedule'!$L$26)</f>
        <v>#VALUE!</v>
      </c>
      <c r="Z586" s="0" t="e">
        <f aca="true">MAX(0,Y586*(1+(_xlfn.NORM.INV(RAND(),Inputs!$D$39,Inputs!$C$39)))-'Year Schedule'!$K$27+'Year Schedule'!$L$27)</f>
        <v>#VALUE!</v>
      </c>
      <c r="AA586" s="0" t="e">
        <f aca="true">MAX(0,Z586*(1+(_xlfn.NORM.INV(RAND(),Inputs!$D$39,Inputs!$C$39)))-'Year Schedule'!$K$28+'Year Schedule'!$L$28)</f>
        <v>#VALUE!</v>
      </c>
      <c r="AB586" s="0" t="e">
        <f aca="true">MAX(0,AA586*(1+(_xlfn.NORM.INV(RAND(),Inputs!$D$39,Inputs!$C$39)))-'Year Schedule'!$K$29+'Year Schedule'!$L$29)</f>
        <v>#VALUE!</v>
      </c>
      <c r="AC586" s="0" t="e">
        <f aca="true">MAX(0,AB586*(1+(_xlfn.NORM.INV(RAND(),Inputs!$D$39,Inputs!$C$39)))-'Year Schedule'!$K$30+'Year Schedule'!$L$30)</f>
        <v>#VALUE!</v>
      </c>
      <c r="AD586" s="0" t="e">
        <f aca="true">MAX(0,AC586*(1+(_xlfn.NORM.INV(RAND(),Inputs!$D$39,Inputs!$C$39)))-'Year Schedule'!$K$31+'Year Schedule'!$L$31)</f>
        <v>#VALUE!</v>
      </c>
      <c r="AE586" s="0" t="e">
        <f aca="true">MAX(0,AD586*(1+(_xlfn.NORM.INV(RAND(),Inputs!$D$39,Inputs!$C$39)))-'Year Schedule'!$K$32+'Year Schedule'!$L$32)</f>
        <v>#VALUE!</v>
      </c>
      <c r="AF586" s="0" t="e">
        <f aca="true">MAX(0,AE586*(1+(_xlfn.NORM.INV(RAND(),Inputs!$D$39,Inputs!$C$39)))-'Year Schedule'!$K$33+'Year Schedule'!$L$33)</f>
        <v>#VALUE!</v>
      </c>
      <c r="AG586" s="0" t="e">
        <f aca="true">MAX(0,AF586*(1+(_xlfn.NORM.INV(RAND(),Inputs!$D$39,Inputs!$C$39)))-'Year Schedule'!$K$34+'Year Schedule'!$L$34)</f>
        <v>#VALUE!</v>
      </c>
      <c r="AH586" s="0" t="e">
        <f aca="true">MAX(0,AG586*(1+(_xlfn.NORM.INV(RAND(),Inputs!$D$39,Inputs!$C$39)))-'Year Schedule'!$K$35+'Year Schedule'!$L$35)</f>
        <v>#VALUE!</v>
      </c>
      <c r="AI586" s="0" t="e">
        <f aca="true">MAX(0,AH586*(1+(_xlfn.NORM.INV(RAND(),Inputs!$D$39,Inputs!$C$39)))-'Year Schedule'!$K$36+'Year Schedule'!$L$36)</f>
        <v>#VALUE!</v>
      </c>
      <c r="AJ586" s="0" t="e">
        <f aca="true">MAX(0,AI586*(1+(_xlfn.NORM.INV(RAND(),Inputs!$D$39,Inputs!$C$39)))-'Year Schedule'!$K$37+'Year Schedule'!$L$37)</f>
        <v>#VALUE!</v>
      </c>
      <c r="AK586" s="0" t="e">
        <f aca="true">MAX(0,AJ586*(1+(_xlfn.NORM.INV(RAND(),Inputs!$D$39,Inputs!$C$39)))-'Year Schedule'!$K$38+'Year Schedule'!$L$38)</f>
        <v>#VALUE!</v>
      </c>
      <c r="AL586" s="0" t="e">
        <f aca="true">MAX(0,AK586*(1+(_xlfn.NORM.INV(RAND(),Inputs!$D$39,Inputs!$C$39)))-'Year Schedule'!$K$39+'Year Schedule'!$L$39)</f>
        <v>#VALUE!</v>
      </c>
      <c r="AM586" s="0" t="e">
        <f aca="true">MAX(0,AL586*(1+(_xlfn.NORM.INV(RAND(),Inputs!$D$39,Inputs!$C$39)))-'Year Schedule'!$K$40+'Year Schedule'!$L$40)</f>
        <v>#VALUE!</v>
      </c>
      <c r="AN586" s="0" t="e">
        <f aca="true">MAX(0,AM586*(1+(_xlfn.NORM.INV(RAND(),Inputs!$D$39,Inputs!$C$39)))-'Year Schedule'!$K$41+'Year Schedule'!$L$41)</f>
        <v>#VALUE!</v>
      </c>
      <c r="AO586" s="0" t="e">
        <f aca="true">MAX(0,AN586*(1+(_xlfn.NORM.INV(RAND(),Inputs!$D$39,Inputs!$C$39)))-'Year Schedule'!$K$42+'Year Schedule'!$L$42)</f>
        <v>#VALUE!</v>
      </c>
      <c r="AP586" s="0" t="e">
        <f aca="true">MAX(0,AO586*(1+(_xlfn.NORM.INV(RAND(),Inputs!$D$39,Inputs!$C$39)))-'Year Schedule'!$K$43+'Year Schedule'!$L$43)</f>
        <v>#VALUE!</v>
      </c>
      <c r="AQ586" s="0" t="e">
        <f aca="true">MAX(0,AP586*(1+(_xlfn.NORM.INV(RAND(),Inputs!$D$39,Inputs!$C$39)))-'Year Schedule'!$K$44+'Year Schedule'!$L$44)</f>
        <v>#VALUE!</v>
      </c>
      <c r="AR586" s="0" t="e">
        <f aca="true">MAX(0,AQ586*(1+(_xlfn.NORM.INV(RAND(),Inputs!$D$39,Inputs!$C$39)))-'Year Schedule'!$K$45+'Year Schedule'!$L$45)</f>
        <v>#VALUE!</v>
      </c>
      <c r="AS586" s="0" t="e">
        <f aca="true">MAX(0,AR586*(1+(_xlfn.NORM.INV(RAND(),Inputs!$D$39,Inputs!$C$39)))-'Year Schedule'!$K$46+'Year Schedule'!$L$46)</f>
        <v>#VALUE!</v>
      </c>
      <c r="AT586" s="0" t="e">
        <f aca="true">MAX(0,AS586*(1+(_xlfn.NORM.INV(RAND(),Inputs!$D$39,Inputs!$C$39)))-'Year Schedule'!$K$47+'Year Schedule'!$L$47)</f>
        <v>#VALUE!</v>
      </c>
      <c r="AU586" s="0" t="e">
        <f aca="true">MAX(0,AT586*(1+(_xlfn.NORM.INV(RAND(),Inputs!$D$39,Inputs!$C$39)))-'Year Schedule'!$K$48+'Year Schedule'!$L$48)</f>
        <v>#VALUE!</v>
      </c>
      <c r="AV586" s="0" t="e">
        <f aca="true">MAX(0,AU586*(1+(_xlfn.NORM.INV(RAND(),Inputs!$D$39,Inputs!$C$39)))-'Year Schedule'!$K$49+'Year Schedule'!$L$49)</f>
        <v>#VALUE!</v>
      </c>
      <c r="AW586" s="0" t="e">
        <f aca="true">MAX(0,AV586*(1+(_xlfn.NORM.INV(RAND(),Inputs!$D$39,Inputs!$C$39)))-'Year Schedule'!$K$50+'Year Schedule'!$L$50)</f>
        <v>#VALUE!</v>
      </c>
      <c r="AX586" s="0" t="e">
        <f aca="true">MAX(0,AW586*(1+(_xlfn.NORM.INV(RAND(),Inputs!$D$39,Inputs!$C$39)))-'Year Schedule'!$K$51+'Year Schedule'!$L$51)</f>
        <v>#VALUE!</v>
      </c>
      <c r="AY586" s="0" t="e">
        <f aca="true">MAX(0,AX586*(1+(_xlfn.NORM.INV(RAND(),Inputs!$D$39,Inputs!$C$39)))-'Year Schedule'!$K$52+'Year Schedule'!$L$52)</f>
        <v>#VALUE!</v>
      </c>
      <c r="AZ586" s="0" t="e">
        <f aca="true">MAX(0,AY586*(1+(_xlfn.NORM.INV(RAND(),Inputs!$D$39,Inputs!$C$39)))-'Year Schedule'!$K$53+'Year Schedule'!$L$53)</f>
        <v>#VALUE!</v>
      </c>
      <c r="BA586" s="0" t="e">
        <f aca="false">INDEX(C586:AZ586,1,Inputs!$C$6)</f>
        <v>#VALUE!</v>
      </c>
      <c r="BB586" s="0" t="n">
        <f aca="false">IFERROR(EXP(SUMPRODUCT(LN((C586:INDEX(C586:AZ586,1,Inputs!$C$6)+$C$1004:INDEX($C$1004:$AZ$1004,1,Inputs!$C$6))/B586:INDEX(B586:AY586,1,Inputs!$C$6)))/Inputs!$C$6)-1,-1)</f>
        <v>-1</v>
      </c>
    </row>
    <row r="587" customFormat="false" ht="15" hidden="false" customHeight="true" outlineLevel="0" collapsed="false">
      <c r="A587" s="0" t="n">
        <v>585</v>
      </c>
      <c r="B587" s="177" t="n">
        <f aca="false">Inputs!$C$38</f>
        <v>0</v>
      </c>
      <c r="C587" s="0" t="e">
        <f aca="true">MAX(0,B587*(1+(_xlfn.NORM.INV(RAND(),Inputs!$D$39,Inputs!$C$39)))-'Year Schedule'!$K$4+'Year Schedule'!$L$4)</f>
        <v>#VALUE!</v>
      </c>
      <c r="D587" s="0" t="e">
        <f aca="true">MAX(0,C587*(1+(_xlfn.NORM.INV(RAND(),Inputs!$D$39,Inputs!$C$39)))-'Year Schedule'!$K$5+'Year Schedule'!$L$5)</f>
        <v>#VALUE!</v>
      </c>
      <c r="E587" s="0" t="e">
        <f aca="true">MAX(0,D587*(1+(_xlfn.NORM.INV(RAND(),Inputs!$D$39,Inputs!$C$39)))-'Year Schedule'!$K$6+'Year Schedule'!$L$6)</f>
        <v>#VALUE!</v>
      </c>
      <c r="F587" s="0" t="e">
        <f aca="true">MAX(0,E587*(1+(_xlfn.NORM.INV(RAND(),Inputs!$D$39,Inputs!$C$39)))-'Year Schedule'!$K$7+'Year Schedule'!$L$7)</f>
        <v>#VALUE!</v>
      </c>
      <c r="G587" s="0" t="e">
        <f aca="true">MAX(0,F587*(1+(_xlfn.NORM.INV(RAND(),Inputs!$D$39,Inputs!$C$39)))-'Year Schedule'!$K$8+'Year Schedule'!$L$8)</f>
        <v>#VALUE!</v>
      </c>
      <c r="H587" s="0" t="e">
        <f aca="true">MAX(0,G587*(1+(_xlfn.NORM.INV(RAND(),Inputs!$D$39,Inputs!$C$39)))-'Year Schedule'!$K$9+'Year Schedule'!$L$9)</f>
        <v>#VALUE!</v>
      </c>
      <c r="I587" s="0" t="e">
        <f aca="true">MAX(0,H587*(1+(_xlfn.NORM.INV(RAND(),Inputs!$D$39,Inputs!$C$39)))-'Year Schedule'!$K$10+'Year Schedule'!$L$10)</f>
        <v>#VALUE!</v>
      </c>
      <c r="J587" s="0" t="e">
        <f aca="true">MAX(0,I587*(1+(_xlfn.NORM.INV(RAND(),Inputs!$D$39,Inputs!$C$39)))-'Year Schedule'!$K$11+'Year Schedule'!$L$11)</f>
        <v>#VALUE!</v>
      </c>
      <c r="K587" s="0" t="e">
        <f aca="true">MAX(0,J587*(1+(_xlfn.NORM.INV(RAND(),Inputs!$D$39,Inputs!$C$39)))-'Year Schedule'!$K$12+'Year Schedule'!$L$12)</f>
        <v>#VALUE!</v>
      </c>
      <c r="L587" s="0" t="e">
        <f aca="true">MAX(0,K587*(1+(_xlfn.NORM.INV(RAND(),Inputs!$D$39,Inputs!$C$39)))-'Year Schedule'!$K$13+'Year Schedule'!$L$13)</f>
        <v>#VALUE!</v>
      </c>
      <c r="M587" s="0" t="e">
        <f aca="true">MAX(0,L587*(1+(_xlfn.NORM.INV(RAND(),Inputs!$D$39,Inputs!$C$39)))-'Year Schedule'!$K$14+'Year Schedule'!$L$14)</f>
        <v>#VALUE!</v>
      </c>
      <c r="N587" s="0" t="e">
        <f aca="true">MAX(0,M587*(1+(_xlfn.NORM.INV(RAND(),Inputs!$D$39,Inputs!$C$39)))-'Year Schedule'!$K$15+'Year Schedule'!$L$15)</f>
        <v>#VALUE!</v>
      </c>
      <c r="O587" s="0" t="e">
        <f aca="true">MAX(0,N587*(1+(_xlfn.NORM.INV(RAND(),Inputs!$D$39,Inputs!$C$39)))-'Year Schedule'!$K$16+'Year Schedule'!$L$16)</f>
        <v>#VALUE!</v>
      </c>
      <c r="P587" s="0" t="e">
        <f aca="true">MAX(0,O587*(1+(_xlfn.NORM.INV(RAND(),Inputs!$D$39,Inputs!$C$39)))-'Year Schedule'!$K$17+'Year Schedule'!$L$17)</f>
        <v>#VALUE!</v>
      </c>
      <c r="Q587" s="0" t="e">
        <f aca="true">MAX(0,P587*(1+(_xlfn.NORM.INV(RAND(),Inputs!$D$39,Inputs!$C$39)))-'Year Schedule'!$K$18+'Year Schedule'!$L$18)</f>
        <v>#VALUE!</v>
      </c>
      <c r="R587" s="0" t="e">
        <f aca="true">MAX(0,Q587*(1+(_xlfn.NORM.INV(RAND(),Inputs!$D$39,Inputs!$C$39)))-'Year Schedule'!$K$19+'Year Schedule'!$L$19)</f>
        <v>#VALUE!</v>
      </c>
      <c r="S587" s="0" t="e">
        <f aca="true">MAX(0,R587*(1+(_xlfn.NORM.INV(RAND(),Inputs!$D$39,Inputs!$C$39)))-'Year Schedule'!$K$20+'Year Schedule'!$L$20)</f>
        <v>#VALUE!</v>
      </c>
      <c r="T587" s="0" t="e">
        <f aca="true">MAX(0,S587*(1+(_xlfn.NORM.INV(RAND(),Inputs!$D$39,Inputs!$C$39)))-'Year Schedule'!$K$21+'Year Schedule'!$L$21)</f>
        <v>#VALUE!</v>
      </c>
      <c r="U587" s="0" t="e">
        <f aca="true">MAX(0,T587*(1+(_xlfn.NORM.INV(RAND(),Inputs!$D$39,Inputs!$C$39)))-'Year Schedule'!$K$22+'Year Schedule'!$L$22)</f>
        <v>#VALUE!</v>
      </c>
      <c r="V587" s="0" t="e">
        <f aca="true">MAX(0,U587*(1+(_xlfn.NORM.INV(RAND(),Inputs!$D$39,Inputs!$C$39)))-'Year Schedule'!$K$23+'Year Schedule'!$L$23)</f>
        <v>#VALUE!</v>
      </c>
      <c r="W587" s="0" t="e">
        <f aca="true">MAX(0,V587*(1+(_xlfn.NORM.INV(RAND(),Inputs!$D$39,Inputs!$C$39)))-'Year Schedule'!$K$24+'Year Schedule'!$L$24)</f>
        <v>#VALUE!</v>
      </c>
      <c r="X587" s="0" t="e">
        <f aca="true">MAX(0,W587*(1+(_xlfn.NORM.INV(RAND(),Inputs!$D$39,Inputs!$C$39)))-'Year Schedule'!$K$25+'Year Schedule'!$L$25)</f>
        <v>#VALUE!</v>
      </c>
      <c r="Y587" s="0" t="e">
        <f aca="true">MAX(0,X587*(1+(_xlfn.NORM.INV(RAND(),Inputs!$D$39,Inputs!$C$39)))-'Year Schedule'!$K$26+'Year Schedule'!$L$26)</f>
        <v>#VALUE!</v>
      </c>
      <c r="Z587" s="0" t="e">
        <f aca="true">MAX(0,Y587*(1+(_xlfn.NORM.INV(RAND(),Inputs!$D$39,Inputs!$C$39)))-'Year Schedule'!$K$27+'Year Schedule'!$L$27)</f>
        <v>#VALUE!</v>
      </c>
      <c r="AA587" s="0" t="e">
        <f aca="true">MAX(0,Z587*(1+(_xlfn.NORM.INV(RAND(),Inputs!$D$39,Inputs!$C$39)))-'Year Schedule'!$K$28+'Year Schedule'!$L$28)</f>
        <v>#VALUE!</v>
      </c>
      <c r="AB587" s="0" t="e">
        <f aca="true">MAX(0,AA587*(1+(_xlfn.NORM.INV(RAND(),Inputs!$D$39,Inputs!$C$39)))-'Year Schedule'!$K$29+'Year Schedule'!$L$29)</f>
        <v>#VALUE!</v>
      </c>
      <c r="AC587" s="0" t="e">
        <f aca="true">MAX(0,AB587*(1+(_xlfn.NORM.INV(RAND(),Inputs!$D$39,Inputs!$C$39)))-'Year Schedule'!$K$30+'Year Schedule'!$L$30)</f>
        <v>#VALUE!</v>
      </c>
      <c r="AD587" s="0" t="e">
        <f aca="true">MAX(0,AC587*(1+(_xlfn.NORM.INV(RAND(),Inputs!$D$39,Inputs!$C$39)))-'Year Schedule'!$K$31+'Year Schedule'!$L$31)</f>
        <v>#VALUE!</v>
      </c>
      <c r="AE587" s="0" t="e">
        <f aca="true">MAX(0,AD587*(1+(_xlfn.NORM.INV(RAND(),Inputs!$D$39,Inputs!$C$39)))-'Year Schedule'!$K$32+'Year Schedule'!$L$32)</f>
        <v>#VALUE!</v>
      </c>
      <c r="AF587" s="0" t="e">
        <f aca="true">MAX(0,AE587*(1+(_xlfn.NORM.INV(RAND(),Inputs!$D$39,Inputs!$C$39)))-'Year Schedule'!$K$33+'Year Schedule'!$L$33)</f>
        <v>#VALUE!</v>
      </c>
      <c r="AG587" s="0" t="e">
        <f aca="true">MAX(0,AF587*(1+(_xlfn.NORM.INV(RAND(),Inputs!$D$39,Inputs!$C$39)))-'Year Schedule'!$K$34+'Year Schedule'!$L$34)</f>
        <v>#VALUE!</v>
      </c>
      <c r="AH587" s="0" t="e">
        <f aca="true">MAX(0,AG587*(1+(_xlfn.NORM.INV(RAND(),Inputs!$D$39,Inputs!$C$39)))-'Year Schedule'!$K$35+'Year Schedule'!$L$35)</f>
        <v>#VALUE!</v>
      </c>
      <c r="AI587" s="0" t="e">
        <f aca="true">MAX(0,AH587*(1+(_xlfn.NORM.INV(RAND(),Inputs!$D$39,Inputs!$C$39)))-'Year Schedule'!$K$36+'Year Schedule'!$L$36)</f>
        <v>#VALUE!</v>
      </c>
      <c r="AJ587" s="0" t="e">
        <f aca="true">MAX(0,AI587*(1+(_xlfn.NORM.INV(RAND(),Inputs!$D$39,Inputs!$C$39)))-'Year Schedule'!$K$37+'Year Schedule'!$L$37)</f>
        <v>#VALUE!</v>
      </c>
      <c r="AK587" s="0" t="e">
        <f aca="true">MAX(0,AJ587*(1+(_xlfn.NORM.INV(RAND(),Inputs!$D$39,Inputs!$C$39)))-'Year Schedule'!$K$38+'Year Schedule'!$L$38)</f>
        <v>#VALUE!</v>
      </c>
      <c r="AL587" s="0" t="e">
        <f aca="true">MAX(0,AK587*(1+(_xlfn.NORM.INV(RAND(),Inputs!$D$39,Inputs!$C$39)))-'Year Schedule'!$K$39+'Year Schedule'!$L$39)</f>
        <v>#VALUE!</v>
      </c>
      <c r="AM587" s="0" t="e">
        <f aca="true">MAX(0,AL587*(1+(_xlfn.NORM.INV(RAND(),Inputs!$D$39,Inputs!$C$39)))-'Year Schedule'!$K$40+'Year Schedule'!$L$40)</f>
        <v>#VALUE!</v>
      </c>
      <c r="AN587" s="0" t="e">
        <f aca="true">MAX(0,AM587*(1+(_xlfn.NORM.INV(RAND(),Inputs!$D$39,Inputs!$C$39)))-'Year Schedule'!$K$41+'Year Schedule'!$L$41)</f>
        <v>#VALUE!</v>
      </c>
      <c r="AO587" s="0" t="e">
        <f aca="true">MAX(0,AN587*(1+(_xlfn.NORM.INV(RAND(),Inputs!$D$39,Inputs!$C$39)))-'Year Schedule'!$K$42+'Year Schedule'!$L$42)</f>
        <v>#VALUE!</v>
      </c>
      <c r="AP587" s="0" t="e">
        <f aca="true">MAX(0,AO587*(1+(_xlfn.NORM.INV(RAND(),Inputs!$D$39,Inputs!$C$39)))-'Year Schedule'!$K$43+'Year Schedule'!$L$43)</f>
        <v>#VALUE!</v>
      </c>
      <c r="AQ587" s="0" t="e">
        <f aca="true">MAX(0,AP587*(1+(_xlfn.NORM.INV(RAND(),Inputs!$D$39,Inputs!$C$39)))-'Year Schedule'!$K$44+'Year Schedule'!$L$44)</f>
        <v>#VALUE!</v>
      </c>
      <c r="AR587" s="0" t="e">
        <f aca="true">MAX(0,AQ587*(1+(_xlfn.NORM.INV(RAND(),Inputs!$D$39,Inputs!$C$39)))-'Year Schedule'!$K$45+'Year Schedule'!$L$45)</f>
        <v>#VALUE!</v>
      </c>
      <c r="AS587" s="0" t="e">
        <f aca="true">MAX(0,AR587*(1+(_xlfn.NORM.INV(RAND(),Inputs!$D$39,Inputs!$C$39)))-'Year Schedule'!$K$46+'Year Schedule'!$L$46)</f>
        <v>#VALUE!</v>
      </c>
      <c r="AT587" s="0" t="e">
        <f aca="true">MAX(0,AS587*(1+(_xlfn.NORM.INV(RAND(),Inputs!$D$39,Inputs!$C$39)))-'Year Schedule'!$K$47+'Year Schedule'!$L$47)</f>
        <v>#VALUE!</v>
      </c>
      <c r="AU587" s="0" t="e">
        <f aca="true">MAX(0,AT587*(1+(_xlfn.NORM.INV(RAND(),Inputs!$D$39,Inputs!$C$39)))-'Year Schedule'!$K$48+'Year Schedule'!$L$48)</f>
        <v>#VALUE!</v>
      </c>
      <c r="AV587" s="0" t="e">
        <f aca="true">MAX(0,AU587*(1+(_xlfn.NORM.INV(RAND(),Inputs!$D$39,Inputs!$C$39)))-'Year Schedule'!$K$49+'Year Schedule'!$L$49)</f>
        <v>#VALUE!</v>
      </c>
      <c r="AW587" s="0" t="e">
        <f aca="true">MAX(0,AV587*(1+(_xlfn.NORM.INV(RAND(),Inputs!$D$39,Inputs!$C$39)))-'Year Schedule'!$K$50+'Year Schedule'!$L$50)</f>
        <v>#VALUE!</v>
      </c>
      <c r="AX587" s="0" t="e">
        <f aca="true">MAX(0,AW587*(1+(_xlfn.NORM.INV(RAND(),Inputs!$D$39,Inputs!$C$39)))-'Year Schedule'!$K$51+'Year Schedule'!$L$51)</f>
        <v>#VALUE!</v>
      </c>
      <c r="AY587" s="0" t="e">
        <f aca="true">MAX(0,AX587*(1+(_xlfn.NORM.INV(RAND(),Inputs!$D$39,Inputs!$C$39)))-'Year Schedule'!$K$52+'Year Schedule'!$L$52)</f>
        <v>#VALUE!</v>
      </c>
      <c r="AZ587" s="0" t="e">
        <f aca="true">MAX(0,AY587*(1+(_xlfn.NORM.INV(RAND(),Inputs!$D$39,Inputs!$C$39)))-'Year Schedule'!$K$53+'Year Schedule'!$L$53)</f>
        <v>#VALUE!</v>
      </c>
      <c r="BA587" s="0" t="e">
        <f aca="false">INDEX(C587:AZ587,1,Inputs!$C$6)</f>
        <v>#VALUE!</v>
      </c>
      <c r="BB587" s="0" t="n">
        <f aca="false">IFERROR(EXP(SUMPRODUCT(LN((C587:INDEX(C587:AZ587,1,Inputs!$C$6)+$C$1004:INDEX($C$1004:$AZ$1004,1,Inputs!$C$6))/B587:INDEX(B587:AY587,1,Inputs!$C$6)))/Inputs!$C$6)-1,-1)</f>
        <v>-1</v>
      </c>
    </row>
    <row r="588" customFormat="false" ht="15" hidden="false" customHeight="true" outlineLevel="0" collapsed="false">
      <c r="A588" s="0" t="n">
        <v>586</v>
      </c>
      <c r="B588" s="177" t="n">
        <f aca="false">Inputs!$C$38</f>
        <v>0</v>
      </c>
      <c r="C588" s="0" t="e">
        <f aca="true">MAX(0,B588*(1+(_xlfn.NORM.INV(RAND(),Inputs!$D$39,Inputs!$C$39)))-'Year Schedule'!$K$4+'Year Schedule'!$L$4)</f>
        <v>#VALUE!</v>
      </c>
      <c r="D588" s="0" t="e">
        <f aca="true">MAX(0,C588*(1+(_xlfn.NORM.INV(RAND(),Inputs!$D$39,Inputs!$C$39)))-'Year Schedule'!$K$5+'Year Schedule'!$L$5)</f>
        <v>#VALUE!</v>
      </c>
      <c r="E588" s="0" t="e">
        <f aca="true">MAX(0,D588*(1+(_xlfn.NORM.INV(RAND(),Inputs!$D$39,Inputs!$C$39)))-'Year Schedule'!$K$6+'Year Schedule'!$L$6)</f>
        <v>#VALUE!</v>
      </c>
      <c r="F588" s="0" t="e">
        <f aca="true">MAX(0,E588*(1+(_xlfn.NORM.INV(RAND(),Inputs!$D$39,Inputs!$C$39)))-'Year Schedule'!$K$7+'Year Schedule'!$L$7)</f>
        <v>#VALUE!</v>
      </c>
      <c r="G588" s="0" t="e">
        <f aca="true">MAX(0,F588*(1+(_xlfn.NORM.INV(RAND(),Inputs!$D$39,Inputs!$C$39)))-'Year Schedule'!$K$8+'Year Schedule'!$L$8)</f>
        <v>#VALUE!</v>
      </c>
      <c r="H588" s="0" t="e">
        <f aca="true">MAX(0,G588*(1+(_xlfn.NORM.INV(RAND(),Inputs!$D$39,Inputs!$C$39)))-'Year Schedule'!$K$9+'Year Schedule'!$L$9)</f>
        <v>#VALUE!</v>
      </c>
      <c r="I588" s="0" t="e">
        <f aca="true">MAX(0,H588*(1+(_xlfn.NORM.INV(RAND(),Inputs!$D$39,Inputs!$C$39)))-'Year Schedule'!$K$10+'Year Schedule'!$L$10)</f>
        <v>#VALUE!</v>
      </c>
      <c r="J588" s="0" t="e">
        <f aca="true">MAX(0,I588*(1+(_xlfn.NORM.INV(RAND(),Inputs!$D$39,Inputs!$C$39)))-'Year Schedule'!$K$11+'Year Schedule'!$L$11)</f>
        <v>#VALUE!</v>
      </c>
      <c r="K588" s="0" t="e">
        <f aca="true">MAX(0,J588*(1+(_xlfn.NORM.INV(RAND(),Inputs!$D$39,Inputs!$C$39)))-'Year Schedule'!$K$12+'Year Schedule'!$L$12)</f>
        <v>#VALUE!</v>
      </c>
      <c r="L588" s="0" t="e">
        <f aca="true">MAX(0,K588*(1+(_xlfn.NORM.INV(RAND(),Inputs!$D$39,Inputs!$C$39)))-'Year Schedule'!$K$13+'Year Schedule'!$L$13)</f>
        <v>#VALUE!</v>
      </c>
      <c r="M588" s="0" t="e">
        <f aca="true">MAX(0,L588*(1+(_xlfn.NORM.INV(RAND(),Inputs!$D$39,Inputs!$C$39)))-'Year Schedule'!$K$14+'Year Schedule'!$L$14)</f>
        <v>#VALUE!</v>
      </c>
      <c r="N588" s="0" t="e">
        <f aca="true">MAX(0,M588*(1+(_xlfn.NORM.INV(RAND(),Inputs!$D$39,Inputs!$C$39)))-'Year Schedule'!$K$15+'Year Schedule'!$L$15)</f>
        <v>#VALUE!</v>
      </c>
      <c r="O588" s="0" t="e">
        <f aca="true">MAX(0,N588*(1+(_xlfn.NORM.INV(RAND(),Inputs!$D$39,Inputs!$C$39)))-'Year Schedule'!$K$16+'Year Schedule'!$L$16)</f>
        <v>#VALUE!</v>
      </c>
      <c r="P588" s="0" t="e">
        <f aca="true">MAX(0,O588*(1+(_xlfn.NORM.INV(RAND(),Inputs!$D$39,Inputs!$C$39)))-'Year Schedule'!$K$17+'Year Schedule'!$L$17)</f>
        <v>#VALUE!</v>
      </c>
      <c r="Q588" s="0" t="e">
        <f aca="true">MAX(0,P588*(1+(_xlfn.NORM.INV(RAND(),Inputs!$D$39,Inputs!$C$39)))-'Year Schedule'!$K$18+'Year Schedule'!$L$18)</f>
        <v>#VALUE!</v>
      </c>
      <c r="R588" s="0" t="e">
        <f aca="true">MAX(0,Q588*(1+(_xlfn.NORM.INV(RAND(),Inputs!$D$39,Inputs!$C$39)))-'Year Schedule'!$K$19+'Year Schedule'!$L$19)</f>
        <v>#VALUE!</v>
      </c>
      <c r="S588" s="0" t="e">
        <f aca="true">MAX(0,R588*(1+(_xlfn.NORM.INV(RAND(),Inputs!$D$39,Inputs!$C$39)))-'Year Schedule'!$K$20+'Year Schedule'!$L$20)</f>
        <v>#VALUE!</v>
      </c>
      <c r="T588" s="0" t="e">
        <f aca="true">MAX(0,S588*(1+(_xlfn.NORM.INV(RAND(),Inputs!$D$39,Inputs!$C$39)))-'Year Schedule'!$K$21+'Year Schedule'!$L$21)</f>
        <v>#VALUE!</v>
      </c>
      <c r="U588" s="0" t="e">
        <f aca="true">MAX(0,T588*(1+(_xlfn.NORM.INV(RAND(),Inputs!$D$39,Inputs!$C$39)))-'Year Schedule'!$K$22+'Year Schedule'!$L$22)</f>
        <v>#VALUE!</v>
      </c>
      <c r="V588" s="0" t="e">
        <f aca="true">MAX(0,U588*(1+(_xlfn.NORM.INV(RAND(),Inputs!$D$39,Inputs!$C$39)))-'Year Schedule'!$K$23+'Year Schedule'!$L$23)</f>
        <v>#VALUE!</v>
      </c>
      <c r="W588" s="0" t="e">
        <f aca="true">MAX(0,V588*(1+(_xlfn.NORM.INV(RAND(),Inputs!$D$39,Inputs!$C$39)))-'Year Schedule'!$K$24+'Year Schedule'!$L$24)</f>
        <v>#VALUE!</v>
      </c>
      <c r="X588" s="0" t="e">
        <f aca="true">MAX(0,W588*(1+(_xlfn.NORM.INV(RAND(),Inputs!$D$39,Inputs!$C$39)))-'Year Schedule'!$K$25+'Year Schedule'!$L$25)</f>
        <v>#VALUE!</v>
      </c>
      <c r="Y588" s="0" t="e">
        <f aca="true">MAX(0,X588*(1+(_xlfn.NORM.INV(RAND(),Inputs!$D$39,Inputs!$C$39)))-'Year Schedule'!$K$26+'Year Schedule'!$L$26)</f>
        <v>#VALUE!</v>
      </c>
      <c r="Z588" s="0" t="e">
        <f aca="true">MAX(0,Y588*(1+(_xlfn.NORM.INV(RAND(),Inputs!$D$39,Inputs!$C$39)))-'Year Schedule'!$K$27+'Year Schedule'!$L$27)</f>
        <v>#VALUE!</v>
      </c>
      <c r="AA588" s="0" t="e">
        <f aca="true">MAX(0,Z588*(1+(_xlfn.NORM.INV(RAND(),Inputs!$D$39,Inputs!$C$39)))-'Year Schedule'!$K$28+'Year Schedule'!$L$28)</f>
        <v>#VALUE!</v>
      </c>
      <c r="AB588" s="0" t="e">
        <f aca="true">MAX(0,AA588*(1+(_xlfn.NORM.INV(RAND(),Inputs!$D$39,Inputs!$C$39)))-'Year Schedule'!$K$29+'Year Schedule'!$L$29)</f>
        <v>#VALUE!</v>
      </c>
      <c r="AC588" s="0" t="e">
        <f aca="true">MAX(0,AB588*(1+(_xlfn.NORM.INV(RAND(),Inputs!$D$39,Inputs!$C$39)))-'Year Schedule'!$K$30+'Year Schedule'!$L$30)</f>
        <v>#VALUE!</v>
      </c>
      <c r="AD588" s="0" t="e">
        <f aca="true">MAX(0,AC588*(1+(_xlfn.NORM.INV(RAND(),Inputs!$D$39,Inputs!$C$39)))-'Year Schedule'!$K$31+'Year Schedule'!$L$31)</f>
        <v>#VALUE!</v>
      </c>
      <c r="AE588" s="0" t="e">
        <f aca="true">MAX(0,AD588*(1+(_xlfn.NORM.INV(RAND(),Inputs!$D$39,Inputs!$C$39)))-'Year Schedule'!$K$32+'Year Schedule'!$L$32)</f>
        <v>#VALUE!</v>
      </c>
      <c r="AF588" s="0" t="e">
        <f aca="true">MAX(0,AE588*(1+(_xlfn.NORM.INV(RAND(),Inputs!$D$39,Inputs!$C$39)))-'Year Schedule'!$K$33+'Year Schedule'!$L$33)</f>
        <v>#VALUE!</v>
      </c>
      <c r="AG588" s="0" t="e">
        <f aca="true">MAX(0,AF588*(1+(_xlfn.NORM.INV(RAND(),Inputs!$D$39,Inputs!$C$39)))-'Year Schedule'!$K$34+'Year Schedule'!$L$34)</f>
        <v>#VALUE!</v>
      </c>
      <c r="AH588" s="0" t="e">
        <f aca="true">MAX(0,AG588*(1+(_xlfn.NORM.INV(RAND(),Inputs!$D$39,Inputs!$C$39)))-'Year Schedule'!$K$35+'Year Schedule'!$L$35)</f>
        <v>#VALUE!</v>
      </c>
      <c r="AI588" s="0" t="e">
        <f aca="true">MAX(0,AH588*(1+(_xlfn.NORM.INV(RAND(),Inputs!$D$39,Inputs!$C$39)))-'Year Schedule'!$K$36+'Year Schedule'!$L$36)</f>
        <v>#VALUE!</v>
      </c>
      <c r="AJ588" s="0" t="e">
        <f aca="true">MAX(0,AI588*(1+(_xlfn.NORM.INV(RAND(),Inputs!$D$39,Inputs!$C$39)))-'Year Schedule'!$K$37+'Year Schedule'!$L$37)</f>
        <v>#VALUE!</v>
      </c>
      <c r="AK588" s="0" t="e">
        <f aca="true">MAX(0,AJ588*(1+(_xlfn.NORM.INV(RAND(),Inputs!$D$39,Inputs!$C$39)))-'Year Schedule'!$K$38+'Year Schedule'!$L$38)</f>
        <v>#VALUE!</v>
      </c>
      <c r="AL588" s="0" t="e">
        <f aca="true">MAX(0,AK588*(1+(_xlfn.NORM.INV(RAND(),Inputs!$D$39,Inputs!$C$39)))-'Year Schedule'!$K$39+'Year Schedule'!$L$39)</f>
        <v>#VALUE!</v>
      </c>
      <c r="AM588" s="0" t="e">
        <f aca="true">MAX(0,AL588*(1+(_xlfn.NORM.INV(RAND(),Inputs!$D$39,Inputs!$C$39)))-'Year Schedule'!$K$40+'Year Schedule'!$L$40)</f>
        <v>#VALUE!</v>
      </c>
      <c r="AN588" s="0" t="e">
        <f aca="true">MAX(0,AM588*(1+(_xlfn.NORM.INV(RAND(),Inputs!$D$39,Inputs!$C$39)))-'Year Schedule'!$K$41+'Year Schedule'!$L$41)</f>
        <v>#VALUE!</v>
      </c>
      <c r="AO588" s="0" t="e">
        <f aca="true">MAX(0,AN588*(1+(_xlfn.NORM.INV(RAND(),Inputs!$D$39,Inputs!$C$39)))-'Year Schedule'!$K$42+'Year Schedule'!$L$42)</f>
        <v>#VALUE!</v>
      </c>
      <c r="AP588" s="0" t="e">
        <f aca="true">MAX(0,AO588*(1+(_xlfn.NORM.INV(RAND(),Inputs!$D$39,Inputs!$C$39)))-'Year Schedule'!$K$43+'Year Schedule'!$L$43)</f>
        <v>#VALUE!</v>
      </c>
      <c r="AQ588" s="0" t="e">
        <f aca="true">MAX(0,AP588*(1+(_xlfn.NORM.INV(RAND(),Inputs!$D$39,Inputs!$C$39)))-'Year Schedule'!$K$44+'Year Schedule'!$L$44)</f>
        <v>#VALUE!</v>
      </c>
      <c r="AR588" s="0" t="e">
        <f aca="true">MAX(0,AQ588*(1+(_xlfn.NORM.INV(RAND(),Inputs!$D$39,Inputs!$C$39)))-'Year Schedule'!$K$45+'Year Schedule'!$L$45)</f>
        <v>#VALUE!</v>
      </c>
      <c r="AS588" s="0" t="e">
        <f aca="true">MAX(0,AR588*(1+(_xlfn.NORM.INV(RAND(),Inputs!$D$39,Inputs!$C$39)))-'Year Schedule'!$K$46+'Year Schedule'!$L$46)</f>
        <v>#VALUE!</v>
      </c>
      <c r="AT588" s="0" t="e">
        <f aca="true">MAX(0,AS588*(1+(_xlfn.NORM.INV(RAND(),Inputs!$D$39,Inputs!$C$39)))-'Year Schedule'!$K$47+'Year Schedule'!$L$47)</f>
        <v>#VALUE!</v>
      </c>
      <c r="AU588" s="0" t="e">
        <f aca="true">MAX(0,AT588*(1+(_xlfn.NORM.INV(RAND(),Inputs!$D$39,Inputs!$C$39)))-'Year Schedule'!$K$48+'Year Schedule'!$L$48)</f>
        <v>#VALUE!</v>
      </c>
      <c r="AV588" s="0" t="e">
        <f aca="true">MAX(0,AU588*(1+(_xlfn.NORM.INV(RAND(),Inputs!$D$39,Inputs!$C$39)))-'Year Schedule'!$K$49+'Year Schedule'!$L$49)</f>
        <v>#VALUE!</v>
      </c>
      <c r="AW588" s="0" t="e">
        <f aca="true">MAX(0,AV588*(1+(_xlfn.NORM.INV(RAND(),Inputs!$D$39,Inputs!$C$39)))-'Year Schedule'!$K$50+'Year Schedule'!$L$50)</f>
        <v>#VALUE!</v>
      </c>
      <c r="AX588" s="0" t="e">
        <f aca="true">MAX(0,AW588*(1+(_xlfn.NORM.INV(RAND(),Inputs!$D$39,Inputs!$C$39)))-'Year Schedule'!$K$51+'Year Schedule'!$L$51)</f>
        <v>#VALUE!</v>
      </c>
      <c r="AY588" s="0" t="e">
        <f aca="true">MAX(0,AX588*(1+(_xlfn.NORM.INV(RAND(),Inputs!$D$39,Inputs!$C$39)))-'Year Schedule'!$K$52+'Year Schedule'!$L$52)</f>
        <v>#VALUE!</v>
      </c>
      <c r="AZ588" s="0" t="e">
        <f aca="true">MAX(0,AY588*(1+(_xlfn.NORM.INV(RAND(),Inputs!$D$39,Inputs!$C$39)))-'Year Schedule'!$K$53+'Year Schedule'!$L$53)</f>
        <v>#VALUE!</v>
      </c>
      <c r="BA588" s="0" t="e">
        <f aca="false">INDEX(C588:AZ588,1,Inputs!$C$6)</f>
        <v>#VALUE!</v>
      </c>
      <c r="BB588" s="0" t="n">
        <f aca="false">IFERROR(EXP(SUMPRODUCT(LN((C588:INDEX(C588:AZ588,1,Inputs!$C$6)+$C$1004:INDEX($C$1004:$AZ$1004,1,Inputs!$C$6))/B588:INDEX(B588:AY588,1,Inputs!$C$6)))/Inputs!$C$6)-1,-1)</f>
        <v>-1</v>
      </c>
    </row>
    <row r="589" customFormat="false" ht="15" hidden="false" customHeight="true" outlineLevel="0" collapsed="false">
      <c r="A589" s="0" t="n">
        <v>587</v>
      </c>
      <c r="B589" s="177" t="n">
        <f aca="false">Inputs!$C$38</f>
        <v>0</v>
      </c>
      <c r="C589" s="0" t="e">
        <f aca="true">MAX(0,B589*(1+(_xlfn.NORM.INV(RAND(),Inputs!$D$39,Inputs!$C$39)))-'Year Schedule'!$K$4+'Year Schedule'!$L$4)</f>
        <v>#VALUE!</v>
      </c>
      <c r="D589" s="0" t="e">
        <f aca="true">MAX(0,C589*(1+(_xlfn.NORM.INV(RAND(),Inputs!$D$39,Inputs!$C$39)))-'Year Schedule'!$K$5+'Year Schedule'!$L$5)</f>
        <v>#VALUE!</v>
      </c>
      <c r="E589" s="0" t="e">
        <f aca="true">MAX(0,D589*(1+(_xlfn.NORM.INV(RAND(),Inputs!$D$39,Inputs!$C$39)))-'Year Schedule'!$K$6+'Year Schedule'!$L$6)</f>
        <v>#VALUE!</v>
      </c>
      <c r="F589" s="0" t="e">
        <f aca="true">MAX(0,E589*(1+(_xlfn.NORM.INV(RAND(),Inputs!$D$39,Inputs!$C$39)))-'Year Schedule'!$K$7+'Year Schedule'!$L$7)</f>
        <v>#VALUE!</v>
      </c>
      <c r="G589" s="0" t="e">
        <f aca="true">MAX(0,F589*(1+(_xlfn.NORM.INV(RAND(),Inputs!$D$39,Inputs!$C$39)))-'Year Schedule'!$K$8+'Year Schedule'!$L$8)</f>
        <v>#VALUE!</v>
      </c>
      <c r="H589" s="0" t="e">
        <f aca="true">MAX(0,G589*(1+(_xlfn.NORM.INV(RAND(),Inputs!$D$39,Inputs!$C$39)))-'Year Schedule'!$K$9+'Year Schedule'!$L$9)</f>
        <v>#VALUE!</v>
      </c>
      <c r="I589" s="0" t="e">
        <f aca="true">MAX(0,H589*(1+(_xlfn.NORM.INV(RAND(),Inputs!$D$39,Inputs!$C$39)))-'Year Schedule'!$K$10+'Year Schedule'!$L$10)</f>
        <v>#VALUE!</v>
      </c>
      <c r="J589" s="0" t="e">
        <f aca="true">MAX(0,I589*(1+(_xlfn.NORM.INV(RAND(),Inputs!$D$39,Inputs!$C$39)))-'Year Schedule'!$K$11+'Year Schedule'!$L$11)</f>
        <v>#VALUE!</v>
      </c>
      <c r="K589" s="0" t="e">
        <f aca="true">MAX(0,J589*(1+(_xlfn.NORM.INV(RAND(),Inputs!$D$39,Inputs!$C$39)))-'Year Schedule'!$K$12+'Year Schedule'!$L$12)</f>
        <v>#VALUE!</v>
      </c>
      <c r="L589" s="0" t="e">
        <f aca="true">MAX(0,K589*(1+(_xlfn.NORM.INV(RAND(),Inputs!$D$39,Inputs!$C$39)))-'Year Schedule'!$K$13+'Year Schedule'!$L$13)</f>
        <v>#VALUE!</v>
      </c>
      <c r="M589" s="0" t="e">
        <f aca="true">MAX(0,L589*(1+(_xlfn.NORM.INV(RAND(),Inputs!$D$39,Inputs!$C$39)))-'Year Schedule'!$K$14+'Year Schedule'!$L$14)</f>
        <v>#VALUE!</v>
      </c>
      <c r="N589" s="0" t="e">
        <f aca="true">MAX(0,M589*(1+(_xlfn.NORM.INV(RAND(),Inputs!$D$39,Inputs!$C$39)))-'Year Schedule'!$K$15+'Year Schedule'!$L$15)</f>
        <v>#VALUE!</v>
      </c>
      <c r="O589" s="0" t="e">
        <f aca="true">MAX(0,N589*(1+(_xlfn.NORM.INV(RAND(),Inputs!$D$39,Inputs!$C$39)))-'Year Schedule'!$K$16+'Year Schedule'!$L$16)</f>
        <v>#VALUE!</v>
      </c>
      <c r="P589" s="0" t="e">
        <f aca="true">MAX(0,O589*(1+(_xlfn.NORM.INV(RAND(),Inputs!$D$39,Inputs!$C$39)))-'Year Schedule'!$K$17+'Year Schedule'!$L$17)</f>
        <v>#VALUE!</v>
      </c>
      <c r="Q589" s="0" t="e">
        <f aca="true">MAX(0,P589*(1+(_xlfn.NORM.INV(RAND(),Inputs!$D$39,Inputs!$C$39)))-'Year Schedule'!$K$18+'Year Schedule'!$L$18)</f>
        <v>#VALUE!</v>
      </c>
      <c r="R589" s="0" t="e">
        <f aca="true">MAX(0,Q589*(1+(_xlfn.NORM.INV(RAND(),Inputs!$D$39,Inputs!$C$39)))-'Year Schedule'!$K$19+'Year Schedule'!$L$19)</f>
        <v>#VALUE!</v>
      </c>
      <c r="S589" s="0" t="e">
        <f aca="true">MAX(0,R589*(1+(_xlfn.NORM.INV(RAND(),Inputs!$D$39,Inputs!$C$39)))-'Year Schedule'!$K$20+'Year Schedule'!$L$20)</f>
        <v>#VALUE!</v>
      </c>
      <c r="T589" s="0" t="e">
        <f aca="true">MAX(0,S589*(1+(_xlfn.NORM.INV(RAND(),Inputs!$D$39,Inputs!$C$39)))-'Year Schedule'!$K$21+'Year Schedule'!$L$21)</f>
        <v>#VALUE!</v>
      </c>
      <c r="U589" s="0" t="e">
        <f aca="true">MAX(0,T589*(1+(_xlfn.NORM.INV(RAND(),Inputs!$D$39,Inputs!$C$39)))-'Year Schedule'!$K$22+'Year Schedule'!$L$22)</f>
        <v>#VALUE!</v>
      </c>
      <c r="V589" s="0" t="e">
        <f aca="true">MAX(0,U589*(1+(_xlfn.NORM.INV(RAND(),Inputs!$D$39,Inputs!$C$39)))-'Year Schedule'!$K$23+'Year Schedule'!$L$23)</f>
        <v>#VALUE!</v>
      </c>
      <c r="W589" s="0" t="e">
        <f aca="true">MAX(0,V589*(1+(_xlfn.NORM.INV(RAND(),Inputs!$D$39,Inputs!$C$39)))-'Year Schedule'!$K$24+'Year Schedule'!$L$24)</f>
        <v>#VALUE!</v>
      </c>
      <c r="X589" s="0" t="e">
        <f aca="true">MAX(0,W589*(1+(_xlfn.NORM.INV(RAND(),Inputs!$D$39,Inputs!$C$39)))-'Year Schedule'!$K$25+'Year Schedule'!$L$25)</f>
        <v>#VALUE!</v>
      </c>
      <c r="Y589" s="0" t="e">
        <f aca="true">MAX(0,X589*(1+(_xlfn.NORM.INV(RAND(),Inputs!$D$39,Inputs!$C$39)))-'Year Schedule'!$K$26+'Year Schedule'!$L$26)</f>
        <v>#VALUE!</v>
      </c>
      <c r="Z589" s="0" t="e">
        <f aca="true">MAX(0,Y589*(1+(_xlfn.NORM.INV(RAND(),Inputs!$D$39,Inputs!$C$39)))-'Year Schedule'!$K$27+'Year Schedule'!$L$27)</f>
        <v>#VALUE!</v>
      </c>
      <c r="AA589" s="0" t="e">
        <f aca="true">MAX(0,Z589*(1+(_xlfn.NORM.INV(RAND(),Inputs!$D$39,Inputs!$C$39)))-'Year Schedule'!$K$28+'Year Schedule'!$L$28)</f>
        <v>#VALUE!</v>
      </c>
      <c r="AB589" s="0" t="e">
        <f aca="true">MAX(0,AA589*(1+(_xlfn.NORM.INV(RAND(),Inputs!$D$39,Inputs!$C$39)))-'Year Schedule'!$K$29+'Year Schedule'!$L$29)</f>
        <v>#VALUE!</v>
      </c>
      <c r="AC589" s="0" t="e">
        <f aca="true">MAX(0,AB589*(1+(_xlfn.NORM.INV(RAND(),Inputs!$D$39,Inputs!$C$39)))-'Year Schedule'!$K$30+'Year Schedule'!$L$30)</f>
        <v>#VALUE!</v>
      </c>
      <c r="AD589" s="0" t="e">
        <f aca="true">MAX(0,AC589*(1+(_xlfn.NORM.INV(RAND(),Inputs!$D$39,Inputs!$C$39)))-'Year Schedule'!$K$31+'Year Schedule'!$L$31)</f>
        <v>#VALUE!</v>
      </c>
      <c r="AE589" s="0" t="e">
        <f aca="true">MAX(0,AD589*(1+(_xlfn.NORM.INV(RAND(),Inputs!$D$39,Inputs!$C$39)))-'Year Schedule'!$K$32+'Year Schedule'!$L$32)</f>
        <v>#VALUE!</v>
      </c>
      <c r="AF589" s="0" t="e">
        <f aca="true">MAX(0,AE589*(1+(_xlfn.NORM.INV(RAND(),Inputs!$D$39,Inputs!$C$39)))-'Year Schedule'!$K$33+'Year Schedule'!$L$33)</f>
        <v>#VALUE!</v>
      </c>
      <c r="AG589" s="0" t="e">
        <f aca="true">MAX(0,AF589*(1+(_xlfn.NORM.INV(RAND(),Inputs!$D$39,Inputs!$C$39)))-'Year Schedule'!$K$34+'Year Schedule'!$L$34)</f>
        <v>#VALUE!</v>
      </c>
      <c r="AH589" s="0" t="e">
        <f aca="true">MAX(0,AG589*(1+(_xlfn.NORM.INV(RAND(),Inputs!$D$39,Inputs!$C$39)))-'Year Schedule'!$K$35+'Year Schedule'!$L$35)</f>
        <v>#VALUE!</v>
      </c>
      <c r="AI589" s="0" t="e">
        <f aca="true">MAX(0,AH589*(1+(_xlfn.NORM.INV(RAND(),Inputs!$D$39,Inputs!$C$39)))-'Year Schedule'!$K$36+'Year Schedule'!$L$36)</f>
        <v>#VALUE!</v>
      </c>
      <c r="AJ589" s="0" t="e">
        <f aca="true">MAX(0,AI589*(1+(_xlfn.NORM.INV(RAND(),Inputs!$D$39,Inputs!$C$39)))-'Year Schedule'!$K$37+'Year Schedule'!$L$37)</f>
        <v>#VALUE!</v>
      </c>
      <c r="AK589" s="0" t="e">
        <f aca="true">MAX(0,AJ589*(1+(_xlfn.NORM.INV(RAND(),Inputs!$D$39,Inputs!$C$39)))-'Year Schedule'!$K$38+'Year Schedule'!$L$38)</f>
        <v>#VALUE!</v>
      </c>
      <c r="AL589" s="0" t="e">
        <f aca="true">MAX(0,AK589*(1+(_xlfn.NORM.INV(RAND(),Inputs!$D$39,Inputs!$C$39)))-'Year Schedule'!$K$39+'Year Schedule'!$L$39)</f>
        <v>#VALUE!</v>
      </c>
      <c r="AM589" s="0" t="e">
        <f aca="true">MAX(0,AL589*(1+(_xlfn.NORM.INV(RAND(),Inputs!$D$39,Inputs!$C$39)))-'Year Schedule'!$K$40+'Year Schedule'!$L$40)</f>
        <v>#VALUE!</v>
      </c>
      <c r="AN589" s="0" t="e">
        <f aca="true">MAX(0,AM589*(1+(_xlfn.NORM.INV(RAND(),Inputs!$D$39,Inputs!$C$39)))-'Year Schedule'!$K$41+'Year Schedule'!$L$41)</f>
        <v>#VALUE!</v>
      </c>
      <c r="AO589" s="0" t="e">
        <f aca="true">MAX(0,AN589*(1+(_xlfn.NORM.INV(RAND(),Inputs!$D$39,Inputs!$C$39)))-'Year Schedule'!$K$42+'Year Schedule'!$L$42)</f>
        <v>#VALUE!</v>
      </c>
      <c r="AP589" s="0" t="e">
        <f aca="true">MAX(0,AO589*(1+(_xlfn.NORM.INV(RAND(),Inputs!$D$39,Inputs!$C$39)))-'Year Schedule'!$K$43+'Year Schedule'!$L$43)</f>
        <v>#VALUE!</v>
      </c>
      <c r="AQ589" s="0" t="e">
        <f aca="true">MAX(0,AP589*(1+(_xlfn.NORM.INV(RAND(),Inputs!$D$39,Inputs!$C$39)))-'Year Schedule'!$K$44+'Year Schedule'!$L$44)</f>
        <v>#VALUE!</v>
      </c>
      <c r="AR589" s="0" t="e">
        <f aca="true">MAX(0,AQ589*(1+(_xlfn.NORM.INV(RAND(),Inputs!$D$39,Inputs!$C$39)))-'Year Schedule'!$K$45+'Year Schedule'!$L$45)</f>
        <v>#VALUE!</v>
      </c>
      <c r="AS589" s="0" t="e">
        <f aca="true">MAX(0,AR589*(1+(_xlfn.NORM.INV(RAND(),Inputs!$D$39,Inputs!$C$39)))-'Year Schedule'!$K$46+'Year Schedule'!$L$46)</f>
        <v>#VALUE!</v>
      </c>
      <c r="AT589" s="0" t="e">
        <f aca="true">MAX(0,AS589*(1+(_xlfn.NORM.INV(RAND(),Inputs!$D$39,Inputs!$C$39)))-'Year Schedule'!$K$47+'Year Schedule'!$L$47)</f>
        <v>#VALUE!</v>
      </c>
      <c r="AU589" s="0" t="e">
        <f aca="true">MAX(0,AT589*(1+(_xlfn.NORM.INV(RAND(),Inputs!$D$39,Inputs!$C$39)))-'Year Schedule'!$K$48+'Year Schedule'!$L$48)</f>
        <v>#VALUE!</v>
      </c>
      <c r="AV589" s="0" t="e">
        <f aca="true">MAX(0,AU589*(1+(_xlfn.NORM.INV(RAND(),Inputs!$D$39,Inputs!$C$39)))-'Year Schedule'!$K$49+'Year Schedule'!$L$49)</f>
        <v>#VALUE!</v>
      </c>
      <c r="AW589" s="0" t="e">
        <f aca="true">MAX(0,AV589*(1+(_xlfn.NORM.INV(RAND(),Inputs!$D$39,Inputs!$C$39)))-'Year Schedule'!$K$50+'Year Schedule'!$L$50)</f>
        <v>#VALUE!</v>
      </c>
      <c r="AX589" s="0" t="e">
        <f aca="true">MAX(0,AW589*(1+(_xlfn.NORM.INV(RAND(),Inputs!$D$39,Inputs!$C$39)))-'Year Schedule'!$K$51+'Year Schedule'!$L$51)</f>
        <v>#VALUE!</v>
      </c>
      <c r="AY589" s="0" t="e">
        <f aca="true">MAX(0,AX589*(1+(_xlfn.NORM.INV(RAND(),Inputs!$D$39,Inputs!$C$39)))-'Year Schedule'!$K$52+'Year Schedule'!$L$52)</f>
        <v>#VALUE!</v>
      </c>
      <c r="AZ589" s="0" t="e">
        <f aca="true">MAX(0,AY589*(1+(_xlfn.NORM.INV(RAND(),Inputs!$D$39,Inputs!$C$39)))-'Year Schedule'!$K$53+'Year Schedule'!$L$53)</f>
        <v>#VALUE!</v>
      </c>
      <c r="BA589" s="0" t="e">
        <f aca="false">INDEX(C589:AZ589,1,Inputs!$C$6)</f>
        <v>#VALUE!</v>
      </c>
      <c r="BB589" s="0" t="n">
        <f aca="false">IFERROR(EXP(SUMPRODUCT(LN((C589:INDEX(C589:AZ589,1,Inputs!$C$6)+$C$1004:INDEX($C$1004:$AZ$1004,1,Inputs!$C$6))/B589:INDEX(B589:AY589,1,Inputs!$C$6)))/Inputs!$C$6)-1,-1)</f>
        <v>-1</v>
      </c>
    </row>
    <row r="590" customFormat="false" ht="15" hidden="false" customHeight="true" outlineLevel="0" collapsed="false">
      <c r="A590" s="0" t="n">
        <v>588</v>
      </c>
      <c r="B590" s="177" t="n">
        <f aca="false">Inputs!$C$38</f>
        <v>0</v>
      </c>
      <c r="C590" s="0" t="e">
        <f aca="true">MAX(0,B590*(1+(_xlfn.NORM.INV(RAND(),Inputs!$D$39,Inputs!$C$39)))-'Year Schedule'!$K$4+'Year Schedule'!$L$4)</f>
        <v>#VALUE!</v>
      </c>
      <c r="D590" s="0" t="e">
        <f aca="true">MAX(0,C590*(1+(_xlfn.NORM.INV(RAND(),Inputs!$D$39,Inputs!$C$39)))-'Year Schedule'!$K$5+'Year Schedule'!$L$5)</f>
        <v>#VALUE!</v>
      </c>
      <c r="E590" s="0" t="e">
        <f aca="true">MAX(0,D590*(1+(_xlfn.NORM.INV(RAND(),Inputs!$D$39,Inputs!$C$39)))-'Year Schedule'!$K$6+'Year Schedule'!$L$6)</f>
        <v>#VALUE!</v>
      </c>
      <c r="F590" s="0" t="e">
        <f aca="true">MAX(0,E590*(1+(_xlfn.NORM.INV(RAND(),Inputs!$D$39,Inputs!$C$39)))-'Year Schedule'!$K$7+'Year Schedule'!$L$7)</f>
        <v>#VALUE!</v>
      </c>
      <c r="G590" s="0" t="e">
        <f aca="true">MAX(0,F590*(1+(_xlfn.NORM.INV(RAND(),Inputs!$D$39,Inputs!$C$39)))-'Year Schedule'!$K$8+'Year Schedule'!$L$8)</f>
        <v>#VALUE!</v>
      </c>
      <c r="H590" s="0" t="e">
        <f aca="true">MAX(0,G590*(1+(_xlfn.NORM.INV(RAND(),Inputs!$D$39,Inputs!$C$39)))-'Year Schedule'!$K$9+'Year Schedule'!$L$9)</f>
        <v>#VALUE!</v>
      </c>
      <c r="I590" s="0" t="e">
        <f aca="true">MAX(0,H590*(1+(_xlfn.NORM.INV(RAND(),Inputs!$D$39,Inputs!$C$39)))-'Year Schedule'!$K$10+'Year Schedule'!$L$10)</f>
        <v>#VALUE!</v>
      </c>
      <c r="J590" s="0" t="e">
        <f aca="true">MAX(0,I590*(1+(_xlfn.NORM.INV(RAND(),Inputs!$D$39,Inputs!$C$39)))-'Year Schedule'!$K$11+'Year Schedule'!$L$11)</f>
        <v>#VALUE!</v>
      </c>
      <c r="K590" s="0" t="e">
        <f aca="true">MAX(0,J590*(1+(_xlfn.NORM.INV(RAND(),Inputs!$D$39,Inputs!$C$39)))-'Year Schedule'!$K$12+'Year Schedule'!$L$12)</f>
        <v>#VALUE!</v>
      </c>
      <c r="L590" s="0" t="e">
        <f aca="true">MAX(0,K590*(1+(_xlfn.NORM.INV(RAND(),Inputs!$D$39,Inputs!$C$39)))-'Year Schedule'!$K$13+'Year Schedule'!$L$13)</f>
        <v>#VALUE!</v>
      </c>
      <c r="M590" s="0" t="e">
        <f aca="true">MAX(0,L590*(1+(_xlfn.NORM.INV(RAND(),Inputs!$D$39,Inputs!$C$39)))-'Year Schedule'!$K$14+'Year Schedule'!$L$14)</f>
        <v>#VALUE!</v>
      </c>
      <c r="N590" s="0" t="e">
        <f aca="true">MAX(0,M590*(1+(_xlfn.NORM.INV(RAND(),Inputs!$D$39,Inputs!$C$39)))-'Year Schedule'!$K$15+'Year Schedule'!$L$15)</f>
        <v>#VALUE!</v>
      </c>
      <c r="O590" s="0" t="e">
        <f aca="true">MAX(0,N590*(1+(_xlfn.NORM.INV(RAND(),Inputs!$D$39,Inputs!$C$39)))-'Year Schedule'!$K$16+'Year Schedule'!$L$16)</f>
        <v>#VALUE!</v>
      </c>
      <c r="P590" s="0" t="e">
        <f aca="true">MAX(0,O590*(1+(_xlfn.NORM.INV(RAND(),Inputs!$D$39,Inputs!$C$39)))-'Year Schedule'!$K$17+'Year Schedule'!$L$17)</f>
        <v>#VALUE!</v>
      </c>
      <c r="Q590" s="0" t="e">
        <f aca="true">MAX(0,P590*(1+(_xlfn.NORM.INV(RAND(),Inputs!$D$39,Inputs!$C$39)))-'Year Schedule'!$K$18+'Year Schedule'!$L$18)</f>
        <v>#VALUE!</v>
      </c>
      <c r="R590" s="0" t="e">
        <f aca="true">MAX(0,Q590*(1+(_xlfn.NORM.INV(RAND(),Inputs!$D$39,Inputs!$C$39)))-'Year Schedule'!$K$19+'Year Schedule'!$L$19)</f>
        <v>#VALUE!</v>
      </c>
      <c r="S590" s="0" t="e">
        <f aca="true">MAX(0,R590*(1+(_xlfn.NORM.INV(RAND(),Inputs!$D$39,Inputs!$C$39)))-'Year Schedule'!$K$20+'Year Schedule'!$L$20)</f>
        <v>#VALUE!</v>
      </c>
      <c r="T590" s="0" t="e">
        <f aca="true">MAX(0,S590*(1+(_xlfn.NORM.INV(RAND(),Inputs!$D$39,Inputs!$C$39)))-'Year Schedule'!$K$21+'Year Schedule'!$L$21)</f>
        <v>#VALUE!</v>
      </c>
      <c r="U590" s="0" t="e">
        <f aca="true">MAX(0,T590*(1+(_xlfn.NORM.INV(RAND(),Inputs!$D$39,Inputs!$C$39)))-'Year Schedule'!$K$22+'Year Schedule'!$L$22)</f>
        <v>#VALUE!</v>
      </c>
      <c r="V590" s="0" t="e">
        <f aca="true">MAX(0,U590*(1+(_xlfn.NORM.INV(RAND(),Inputs!$D$39,Inputs!$C$39)))-'Year Schedule'!$K$23+'Year Schedule'!$L$23)</f>
        <v>#VALUE!</v>
      </c>
      <c r="W590" s="0" t="e">
        <f aca="true">MAX(0,V590*(1+(_xlfn.NORM.INV(RAND(),Inputs!$D$39,Inputs!$C$39)))-'Year Schedule'!$K$24+'Year Schedule'!$L$24)</f>
        <v>#VALUE!</v>
      </c>
      <c r="X590" s="0" t="e">
        <f aca="true">MAX(0,W590*(1+(_xlfn.NORM.INV(RAND(),Inputs!$D$39,Inputs!$C$39)))-'Year Schedule'!$K$25+'Year Schedule'!$L$25)</f>
        <v>#VALUE!</v>
      </c>
      <c r="Y590" s="0" t="e">
        <f aca="true">MAX(0,X590*(1+(_xlfn.NORM.INV(RAND(),Inputs!$D$39,Inputs!$C$39)))-'Year Schedule'!$K$26+'Year Schedule'!$L$26)</f>
        <v>#VALUE!</v>
      </c>
      <c r="Z590" s="0" t="e">
        <f aca="true">MAX(0,Y590*(1+(_xlfn.NORM.INV(RAND(),Inputs!$D$39,Inputs!$C$39)))-'Year Schedule'!$K$27+'Year Schedule'!$L$27)</f>
        <v>#VALUE!</v>
      </c>
      <c r="AA590" s="0" t="e">
        <f aca="true">MAX(0,Z590*(1+(_xlfn.NORM.INV(RAND(),Inputs!$D$39,Inputs!$C$39)))-'Year Schedule'!$K$28+'Year Schedule'!$L$28)</f>
        <v>#VALUE!</v>
      </c>
      <c r="AB590" s="0" t="e">
        <f aca="true">MAX(0,AA590*(1+(_xlfn.NORM.INV(RAND(),Inputs!$D$39,Inputs!$C$39)))-'Year Schedule'!$K$29+'Year Schedule'!$L$29)</f>
        <v>#VALUE!</v>
      </c>
      <c r="AC590" s="0" t="e">
        <f aca="true">MAX(0,AB590*(1+(_xlfn.NORM.INV(RAND(),Inputs!$D$39,Inputs!$C$39)))-'Year Schedule'!$K$30+'Year Schedule'!$L$30)</f>
        <v>#VALUE!</v>
      </c>
      <c r="AD590" s="0" t="e">
        <f aca="true">MAX(0,AC590*(1+(_xlfn.NORM.INV(RAND(),Inputs!$D$39,Inputs!$C$39)))-'Year Schedule'!$K$31+'Year Schedule'!$L$31)</f>
        <v>#VALUE!</v>
      </c>
      <c r="AE590" s="0" t="e">
        <f aca="true">MAX(0,AD590*(1+(_xlfn.NORM.INV(RAND(),Inputs!$D$39,Inputs!$C$39)))-'Year Schedule'!$K$32+'Year Schedule'!$L$32)</f>
        <v>#VALUE!</v>
      </c>
      <c r="AF590" s="0" t="e">
        <f aca="true">MAX(0,AE590*(1+(_xlfn.NORM.INV(RAND(),Inputs!$D$39,Inputs!$C$39)))-'Year Schedule'!$K$33+'Year Schedule'!$L$33)</f>
        <v>#VALUE!</v>
      </c>
      <c r="AG590" s="0" t="e">
        <f aca="true">MAX(0,AF590*(1+(_xlfn.NORM.INV(RAND(),Inputs!$D$39,Inputs!$C$39)))-'Year Schedule'!$K$34+'Year Schedule'!$L$34)</f>
        <v>#VALUE!</v>
      </c>
      <c r="AH590" s="0" t="e">
        <f aca="true">MAX(0,AG590*(1+(_xlfn.NORM.INV(RAND(),Inputs!$D$39,Inputs!$C$39)))-'Year Schedule'!$K$35+'Year Schedule'!$L$35)</f>
        <v>#VALUE!</v>
      </c>
      <c r="AI590" s="0" t="e">
        <f aca="true">MAX(0,AH590*(1+(_xlfn.NORM.INV(RAND(),Inputs!$D$39,Inputs!$C$39)))-'Year Schedule'!$K$36+'Year Schedule'!$L$36)</f>
        <v>#VALUE!</v>
      </c>
      <c r="AJ590" s="0" t="e">
        <f aca="true">MAX(0,AI590*(1+(_xlfn.NORM.INV(RAND(),Inputs!$D$39,Inputs!$C$39)))-'Year Schedule'!$K$37+'Year Schedule'!$L$37)</f>
        <v>#VALUE!</v>
      </c>
      <c r="AK590" s="0" t="e">
        <f aca="true">MAX(0,AJ590*(1+(_xlfn.NORM.INV(RAND(),Inputs!$D$39,Inputs!$C$39)))-'Year Schedule'!$K$38+'Year Schedule'!$L$38)</f>
        <v>#VALUE!</v>
      </c>
      <c r="AL590" s="0" t="e">
        <f aca="true">MAX(0,AK590*(1+(_xlfn.NORM.INV(RAND(),Inputs!$D$39,Inputs!$C$39)))-'Year Schedule'!$K$39+'Year Schedule'!$L$39)</f>
        <v>#VALUE!</v>
      </c>
      <c r="AM590" s="0" t="e">
        <f aca="true">MAX(0,AL590*(1+(_xlfn.NORM.INV(RAND(),Inputs!$D$39,Inputs!$C$39)))-'Year Schedule'!$K$40+'Year Schedule'!$L$40)</f>
        <v>#VALUE!</v>
      </c>
      <c r="AN590" s="0" t="e">
        <f aca="true">MAX(0,AM590*(1+(_xlfn.NORM.INV(RAND(),Inputs!$D$39,Inputs!$C$39)))-'Year Schedule'!$K$41+'Year Schedule'!$L$41)</f>
        <v>#VALUE!</v>
      </c>
      <c r="AO590" s="0" t="e">
        <f aca="true">MAX(0,AN590*(1+(_xlfn.NORM.INV(RAND(),Inputs!$D$39,Inputs!$C$39)))-'Year Schedule'!$K$42+'Year Schedule'!$L$42)</f>
        <v>#VALUE!</v>
      </c>
      <c r="AP590" s="0" t="e">
        <f aca="true">MAX(0,AO590*(1+(_xlfn.NORM.INV(RAND(),Inputs!$D$39,Inputs!$C$39)))-'Year Schedule'!$K$43+'Year Schedule'!$L$43)</f>
        <v>#VALUE!</v>
      </c>
      <c r="AQ590" s="0" t="e">
        <f aca="true">MAX(0,AP590*(1+(_xlfn.NORM.INV(RAND(),Inputs!$D$39,Inputs!$C$39)))-'Year Schedule'!$K$44+'Year Schedule'!$L$44)</f>
        <v>#VALUE!</v>
      </c>
      <c r="AR590" s="0" t="e">
        <f aca="true">MAX(0,AQ590*(1+(_xlfn.NORM.INV(RAND(),Inputs!$D$39,Inputs!$C$39)))-'Year Schedule'!$K$45+'Year Schedule'!$L$45)</f>
        <v>#VALUE!</v>
      </c>
      <c r="AS590" s="0" t="e">
        <f aca="true">MAX(0,AR590*(1+(_xlfn.NORM.INV(RAND(),Inputs!$D$39,Inputs!$C$39)))-'Year Schedule'!$K$46+'Year Schedule'!$L$46)</f>
        <v>#VALUE!</v>
      </c>
      <c r="AT590" s="0" t="e">
        <f aca="true">MAX(0,AS590*(1+(_xlfn.NORM.INV(RAND(),Inputs!$D$39,Inputs!$C$39)))-'Year Schedule'!$K$47+'Year Schedule'!$L$47)</f>
        <v>#VALUE!</v>
      </c>
      <c r="AU590" s="0" t="e">
        <f aca="true">MAX(0,AT590*(1+(_xlfn.NORM.INV(RAND(),Inputs!$D$39,Inputs!$C$39)))-'Year Schedule'!$K$48+'Year Schedule'!$L$48)</f>
        <v>#VALUE!</v>
      </c>
      <c r="AV590" s="0" t="e">
        <f aca="true">MAX(0,AU590*(1+(_xlfn.NORM.INV(RAND(),Inputs!$D$39,Inputs!$C$39)))-'Year Schedule'!$K$49+'Year Schedule'!$L$49)</f>
        <v>#VALUE!</v>
      </c>
      <c r="AW590" s="0" t="e">
        <f aca="true">MAX(0,AV590*(1+(_xlfn.NORM.INV(RAND(),Inputs!$D$39,Inputs!$C$39)))-'Year Schedule'!$K$50+'Year Schedule'!$L$50)</f>
        <v>#VALUE!</v>
      </c>
      <c r="AX590" s="0" t="e">
        <f aca="true">MAX(0,AW590*(1+(_xlfn.NORM.INV(RAND(),Inputs!$D$39,Inputs!$C$39)))-'Year Schedule'!$K$51+'Year Schedule'!$L$51)</f>
        <v>#VALUE!</v>
      </c>
      <c r="AY590" s="0" t="e">
        <f aca="true">MAX(0,AX590*(1+(_xlfn.NORM.INV(RAND(),Inputs!$D$39,Inputs!$C$39)))-'Year Schedule'!$K$52+'Year Schedule'!$L$52)</f>
        <v>#VALUE!</v>
      </c>
      <c r="AZ590" s="0" t="e">
        <f aca="true">MAX(0,AY590*(1+(_xlfn.NORM.INV(RAND(),Inputs!$D$39,Inputs!$C$39)))-'Year Schedule'!$K$53+'Year Schedule'!$L$53)</f>
        <v>#VALUE!</v>
      </c>
      <c r="BA590" s="0" t="e">
        <f aca="false">INDEX(C590:AZ590,1,Inputs!$C$6)</f>
        <v>#VALUE!</v>
      </c>
      <c r="BB590" s="0" t="n">
        <f aca="false">IFERROR(EXP(SUMPRODUCT(LN((C590:INDEX(C590:AZ590,1,Inputs!$C$6)+$C$1004:INDEX($C$1004:$AZ$1004,1,Inputs!$C$6))/B590:INDEX(B590:AY590,1,Inputs!$C$6)))/Inputs!$C$6)-1,-1)</f>
        <v>-1</v>
      </c>
    </row>
    <row r="591" customFormat="false" ht="15" hidden="false" customHeight="true" outlineLevel="0" collapsed="false">
      <c r="A591" s="0" t="n">
        <v>589</v>
      </c>
      <c r="B591" s="177" t="n">
        <f aca="false">Inputs!$C$38</f>
        <v>0</v>
      </c>
      <c r="C591" s="0" t="e">
        <f aca="true">MAX(0,B591*(1+(_xlfn.NORM.INV(RAND(),Inputs!$D$39,Inputs!$C$39)))-'Year Schedule'!$K$4+'Year Schedule'!$L$4)</f>
        <v>#VALUE!</v>
      </c>
      <c r="D591" s="0" t="e">
        <f aca="true">MAX(0,C591*(1+(_xlfn.NORM.INV(RAND(),Inputs!$D$39,Inputs!$C$39)))-'Year Schedule'!$K$5+'Year Schedule'!$L$5)</f>
        <v>#VALUE!</v>
      </c>
      <c r="E591" s="0" t="e">
        <f aca="true">MAX(0,D591*(1+(_xlfn.NORM.INV(RAND(),Inputs!$D$39,Inputs!$C$39)))-'Year Schedule'!$K$6+'Year Schedule'!$L$6)</f>
        <v>#VALUE!</v>
      </c>
      <c r="F591" s="0" t="e">
        <f aca="true">MAX(0,E591*(1+(_xlfn.NORM.INV(RAND(),Inputs!$D$39,Inputs!$C$39)))-'Year Schedule'!$K$7+'Year Schedule'!$L$7)</f>
        <v>#VALUE!</v>
      </c>
      <c r="G591" s="0" t="e">
        <f aca="true">MAX(0,F591*(1+(_xlfn.NORM.INV(RAND(),Inputs!$D$39,Inputs!$C$39)))-'Year Schedule'!$K$8+'Year Schedule'!$L$8)</f>
        <v>#VALUE!</v>
      </c>
      <c r="H591" s="0" t="e">
        <f aca="true">MAX(0,G591*(1+(_xlfn.NORM.INV(RAND(),Inputs!$D$39,Inputs!$C$39)))-'Year Schedule'!$K$9+'Year Schedule'!$L$9)</f>
        <v>#VALUE!</v>
      </c>
      <c r="I591" s="0" t="e">
        <f aca="true">MAX(0,H591*(1+(_xlfn.NORM.INV(RAND(),Inputs!$D$39,Inputs!$C$39)))-'Year Schedule'!$K$10+'Year Schedule'!$L$10)</f>
        <v>#VALUE!</v>
      </c>
      <c r="J591" s="0" t="e">
        <f aca="true">MAX(0,I591*(1+(_xlfn.NORM.INV(RAND(),Inputs!$D$39,Inputs!$C$39)))-'Year Schedule'!$K$11+'Year Schedule'!$L$11)</f>
        <v>#VALUE!</v>
      </c>
      <c r="K591" s="0" t="e">
        <f aca="true">MAX(0,J591*(1+(_xlfn.NORM.INV(RAND(),Inputs!$D$39,Inputs!$C$39)))-'Year Schedule'!$K$12+'Year Schedule'!$L$12)</f>
        <v>#VALUE!</v>
      </c>
      <c r="L591" s="0" t="e">
        <f aca="true">MAX(0,K591*(1+(_xlfn.NORM.INV(RAND(),Inputs!$D$39,Inputs!$C$39)))-'Year Schedule'!$K$13+'Year Schedule'!$L$13)</f>
        <v>#VALUE!</v>
      </c>
      <c r="M591" s="0" t="e">
        <f aca="true">MAX(0,L591*(1+(_xlfn.NORM.INV(RAND(),Inputs!$D$39,Inputs!$C$39)))-'Year Schedule'!$K$14+'Year Schedule'!$L$14)</f>
        <v>#VALUE!</v>
      </c>
      <c r="N591" s="0" t="e">
        <f aca="true">MAX(0,M591*(1+(_xlfn.NORM.INV(RAND(),Inputs!$D$39,Inputs!$C$39)))-'Year Schedule'!$K$15+'Year Schedule'!$L$15)</f>
        <v>#VALUE!</v>
      </c>
      <c r="O591" s="0" t="e">
        <f aca="true">MAX(0,N591*(1+(_xlfn.NORM.INV(RAND(),Inputs!$D$39,Inputs!$C$39)))-'Year Schedule'!$K$16+'Year Schedule'!$L$16)</f>
        <v>#VALUE!</v>
      </c>
      <c r="P591" s="0" t="e">
        <f aca="true">MAX(0,O591*(1+(_xlfn.NORM.INV(RAND(),Inputs!$D$39,Inputs!$C$39)))-'Year Schedule'!$K$17+'Year Schedule'!$L$17)</f>
        <v>#VALUE!</v>
      </c>
      <c r="Q591" s="0" t="e">
        <f aca="true">MAX(0,P591*(1+(_xlfn.NORM.INV(RAND(),Inputs!$D$39,Inputs!$C$39)))-'Year Schedule'!$K$18+'Year Schedule'!$L$18)</f>
        <v>#VALUE!</v>
      </c>
      <c r="R591" s="0" t="e">
        <f aca="true">MAX(0,Q591*(1+(_xlfn.NORM.INV(RAND(),Inputs!$D$39,Inputs!$C$39)))-'Year Schedule'!$K$19+'Year Schedule'!$L$19)</f>
        <v>#VALUE!</v>
      </c>
      <c r="S591" s="0" t="e">
        <f aca="true">MAX(0,R591*(1+(_xlfn.NORM.INV(RAND(),Inputs!$D$39,Inputs!$C$39)))-'Year Schedule'!$K$20+'Year Schedule'!$L$20)</f>
        <v>#VALUE!</v>
      </c>
      <c r="T591" s="0" t="e">
        <f aca="true">MAX(0,S591*(1+(_xlfn.NORM.INV(RAND(),Inputs!$D$39,Inputs!$C$39)))-'Year Schedule'!$K$21+'Year Schedule'!$L$21)</f>
        <v>#VALUE!</v>
      </c>
      <c r="U591" s="0" t="e">
        <f aca="true">MAX(0,T591*(1+(_xlfn.NORM.INV(RAND(),Inputs!$D$39,Inputs!$C$39)))-'Year Schedule'!$K$22+'Year Schedule'!$L$22)</f>
        <v>#VALUE!</v>
      </c>
      <c r="V591" s="0" t="e">
        <f aca="true">MAX(0,U591*(1+(_xlfn.NORM.INV(RAND(),Inputs!$D$39,Inputs!$C$39)))-'Year Schedule'!$K$23+'Year Schedule'!$L$23)</f>
        <v>#VALUE!</v>
      </c>
      <c r="W591" s="0" t="e">
        <f aca="true">MAX(0,V591*(1+(_xlfn.NORM.INV(RAND(),Inputs!$D$39,Inputs!$C$39)))-'Year Schedule'!$K$24+'Year Schedule'!$L$24)</f>
        <v>#VALUE!</v>
      </c>
      <c r="X591" s="0" t="e">
        <f aca="true">MAX(0,W591*(1+(_xlfn.NORM.INV(RAND(),Inputs!$D$39,Inputs!$C$39)))-'Year Schedule'!$K$25+'Year Schedule'!$L$25)</f>
        <v>#VALUE!</v>
      </c>
      <c r="Y591" s="0" t="e">
        <f aca="true">MAX(0,X591*(1+(_xlfn.NORM.INV(RAND(),Inputs!$D$39,Inputs!$C$39)))-'Year Schedule'!$K$26+'Year Schedule'!$L$26)</f>
        <v>#VALUE!</v>
      </c>
      <c r="Z591" s="0" t="e">
        <f aca="true">MAX(0,Y591*(1+(_xlfn.NORM.INV(RAND(),Inputs!$D$39,Inputs!$C$39)))-'Year Schedule'!$K$27+'Year Schedule'!$L$27)</f>
        <v>#VALUE!</v>
      </c>
      <c r="AA591" s="0" t="e">
        <f aca="true">MAX(0,Z591*(1+(_xlfn.NORM.INV(RAND(),Inputs!$D$39,Inputs!$C$39)))-'Year Schedule'!$K$28+'Year Schedule'!$L$28)</f>
        <v>#VALUE!</v>
      </c>
      <c r="AB591" s="0" t="e">
        <f aca="true">MAX(0,AA591*(1+(_xlfn.NORM.INV(RAND(),Inputs!$D$39,Inputs!$C$39)))-'Year Schedule'!$K$29+'Year Schedule'!$L$29)</f>
        <v>#VALUE!</v>
      </c>
      <c r="AC591" s="0" t="e">
        <f aca="true">MAX(0,AB591*(1+(_xlfn.NORM.INV(RAND(),Inputs!$D$39,Inputs!$C$39)))-'Year Schedule'!$K$30+'Year Schedule'!$L$30)</f>
        <v>#VALUE!</v>
      </c>
      <c r="AD591" s="0" t="e">
        <f aca="true">MAX(0,AC591*(1+(_xlfn.NORM.INV(RAND(),Inputs!$D$39,Inputs!$C$39)))-'Year Schedule'!$K$31+'Year Schedule'!$L$31)</f>
        <v>#VALUE!</v>
      </c>
      <c r="AE591" s="0" t="e">
        <f aca="true">MAX(0,AD591*(1+(_xlfn.NORM.INV(RAND(),Inputs!$D$39,Inputs!$C$39)))-'Year Schedule'!$K$32+'Year Schedule'!$L$32)</f>
        <v>#VALUE!</v>
      </c>
      <c r="AF591" s="0" t="e">
        <f aca="true">MAX(0,AE591*(1+(_xlfn.NORM.INV(RAND(),Inputs!$D$39,Inputs!$C$39)))-'Year Schedule'!$K$33+'Year Schedule'!$L$33)</f>
        <v>#VALUE!</v>
      </c>
      <c r="AG591" s="0" t="e">
        <f aca="true">MAX(0,AF591*(1+(_xlfn.NORM.INV(RAND(),Inputs!$D$39,Inputs!$C$39)))-'Year Schedule'!$K$34+'Year Schedule'!$L$34)</f>
        <v>#VALUE!</v>
      </c>
      <c r="AH591" s="0" t="e">
        <f aca="true">MAX(0,AG591*(1+(_xlfn.NORM.INV(RAND(),Inputs!$D$39,Inputs!$C$39)))-'Year Schedule'!$K$35+'Year Schedule'!$L$35)</f>
        <v>#VALUE!</v>
      </c>
      <c r="AI591" s="0" t="e">
        <f aca="true">MAX(0,AH591*(1+(_xlfn.NORM.INV(RAND(),Inputs!$D$39,Inputs!$C$39)))-'Year Schedule'!$K$36+'Year Schedule'!$L$36)</f>
        <v>#VALUE!</v>
      </c>
      <c r="AJ591" s="0" t="e">
        <f aca="true">MAX(0,AI591*(1+(_xlfn.NORM.INV(RAND(),Inputs!$D$39,Inputs!$C$39)))-'Year Schedule'!$K$37+'Year Schedule'!$L$37)</f>
        <v>#VALUE!</v>
      </c>
      <c r="AK591" s="0" t="e">
        <f aca="true">MAX(0,AJ591*(1+(_xlfn.NORM.INV(RAND(),Inputs!$D$39,Inputs!$C$39)))-'Year Schedule'!$K$38+'Year Schedule'!$L$38)</f>
        <v>#VALUE!</v>
      </c>
      <c r="AL591" s="0" t="e">
        <f aca="true">MAX(0,AK591*(1+(_xlfn.NORM.INV(RAND(),Inputs!$D$39,Inputs!$C$39)))-'Year Schedule'!$K$39+'Year Schedule'!$L$39)</f>
        <v>#VALUE!</v>
      </c>
      <c r="AM591" s="0" t="e">
        <f aca="true">MAX(0,AL591*(1+(_xlfn.NORM.INV(RAND(),Inputs!$D$39,Inputs!$C$39)))-'Year Schedule'!$K$40+'Year Schedule'!$L$40)</f>
        <v>#VALUE!</v>
      </c>
      <c r="AN591" s="0" t="e">
        <f aca="true">MAX(0,AM591*(1+(_xlfn.NORM.INV(RAND(),Inputs!$D$39,Inputs!$C$39)))-'Year Schedule'!$K$41+'Year Schedule'!$L$41)</f>
        <v>#VALUE!</v>
      </c>
      <c r="AO591" s="0" t="e">
        <f aca="true">MAX(0,AN591*(1+(_xlfn.NORM.INV(RAND(),Inputs!$D$39,Inputs!$C$39)))-'Year Schedule'!$K$42+'Year Schedule'!$L$42)</f>
        <v>#VALUE!</v>
      </c>
      <c r="AP591" s="0" t="e">
        <f aca="true">MAX(0,AO591*(1+(_xlfn.NORM.INV(RAND(),Inputs!$D$39,Inputs!$C$39)))-'Year Schedule'!$K$43+'Year Schedule'!$L$43)</f>
        <v>#VALUE!</v>
      </c>
      <c r="AQ591" s="0" t="e">
        <f aca="true">MAX(0,AP591*(1+(_xlfn.NORM.INV(RAND(),Inputs!$D$39,Inputs!$C$39)))-'Year Schedule'!$K$44+'Year Schedule'!$L$44)</f>
        <v>#VALUE!</v>
      </c>
      <c r="AR591" s="0" t="e">
        <f aca="true">MAX(0,AQ591*(1+(_xlfn.NORM.INV(RAND(),Inputs!$D$39,Inputs!$C$39)))-'Year Schedule'!$K$45+'Year Schedule'!$L$45)</f>
        <v>#VALUE!</v>
      </c>
      <c r="AS591" s="0" t="e">
        <f aca="true">MAX(0,AR591*(1+(_xlfn.NORM.INV(RAND(),Inputs!$D$39,Inputs!$C$39)))-'Year Schedule'!$K$46+'Year Schedule'!$L$46)</f>
        <v>#VALUE!</v>
      </c>
      <c r="AT591" s="0" t="e">
        <f aca="true">MAX(0,AS591*(1+(_xlfn.NORM.INV(RAND(),Inputs!$D$39,Inputs!$C$39)))-'Year Schedule'!$K$47+'Year Schedule'!$L$47)</f>
        <v>#VALUE!</v>
      </c>
      <c r="AU591" s="0" t="e">
        <f aca="true">MAX(0,AT591*(1+(_xlfn.NORM.INV(RAND(),Inputs!$D$39,Inputs!$C$39)))-'Year Schedule'!$K$48+'Year Schedule'!$L$48)</f>
        <v>#VALUE!</v>
      </c>
      <c r="AV591" s="0" t="e">
        <f aca="true">MAX(0,AU591*(1+(_xlfn.NORM.INV(RAND(),Inputs!$D$39,Inputs!$C$39)))-'Year Schedule'!$K$49+'Year Schedule'!$L$49)</f>
        <v>#VALUE!</v>
      </c>
      <c r="AW591" s="0" t="e">
        <f aca="true">MAX(0,AV591*(1+(_xlfn.NORM.INV(RAND(),Inputs!$D$39,Inputs!$C$39)))-'Year Schedule'!$K$50+'Year Schedule'!$L$50)</f>
        <v>#VALUE!</v>
      </c>
      <c r="AX591" s="0" t="e">
        <f aca="true">MAX(0,AW591*(1+(_xlfn.NORM.INV(RAND(),Inputs!$D$39,Inputs!$C$39)))-'Year Schedule'!$K$51+'Year Schedule'!$L$51)</f>
        <v>#VALUE!</v>
      </c>
      <c r="AY591" s="0" t="e">
        <f aca="true">MAX(0,AX591*(1+(_xlfn.NORM.INV(RAND(),Inputs!$D$39,Inputs!$C$39)))-'Year Schedule'!$K$52+'Year Schedule'!$L$52)</f>
        <v>#VALUE!</v>
      </c>
      <c r="AZ591" s="0" t="e">
        <f aca="true">MAX(0,AY591*(1+(_xlfn.NORM.INV(RAND(),Inputs!$D$39,Inputs!$C$39)))-'Year Schedule'!$K$53+'Year Schedule'!$L$53)</f>
        <v>#VALUE!</v>
      </c>
      <c r="BA591" s="0" t="e">
        <f aca="false">INDEX(C591:AZ591,1,Inputs!$C$6)</f>
        <v>#VALUE!</v>
      </c>
      <c r="BB591" s="0" t="n">
        <f aca="false">IFERROR(EXP(SUMPRODUCT(LN((C591:INDEX(C591:AZ591,1,Inputs!$C$6)+$C$1004:INDEX($C$1004:$AZ$1004,1,Inputs!$C$6))/B591:INDEX(B591:AY591,1,Inputs!$C$6)))/Inputs!$C$6)-1,-1)</f>
        <v>-1</v>
      </c>
    </row>
    <row r="592" customFormat="false" ht="15" hidden="false" customHeight="true" outlineLevel="0" collapsed="false">
      <c r="A592" s="0" t="n">
        <v>590</v>
      </c>
      <c r="B592" s="177" t="n">
        <f aca="false">Inputs!$C$38</f>
        <v>0</v>
      </c>
      <c r="C592" s="0" t="e">
        <f aca="true">MAX(0,B592*(1+(_xlfn.NORM.INV(RAND(),Inputs!$D$39,Inputs!$C$39)))-'Year Schedule'!$K$4+'Year Schedule'!$L$4)</f>
        <v>#VALUE!</v>
      </c>
      <c r="D592" s="0" t="e">
        <f aca="true">MAX(0,C592*(1+(_xlfn.NORM.INV(RAND(),Inputs!$D$39,Inputs!$C$39)))-'Year Schedule'!$K$5+'Year Schedule'!$L$5)</f>
        <v>#VALUE!</v>
      </c>
      <c r="E592" s="0" t="e">
        <f aca="true">MAX(0,D592*(1+(_xlfn.NORM.INV(RAND(),Inputs!$D$39,Inputs!$C$39)))-'Year Schedule'!$K$6+'Year Schedule'!$L$6)</f>
        <v>#VALUE!</v>
      </c>
      <c r="F592" s="0" t="e">
        <f aca="true">MAX(0,E592*(1+(_xlfn.NORM.INV(RAND(),Inputs!$D$39,Inputs!$C$39)))-'Year Schedule'!$K$7+'Year Schedule'!$L$7)</f>
        <v>#VALUE!</v>
      </c>
      <c r="G592" s="0" t="e">
        <f aca="true">MAX(0,F592*(1+(_xlfn.NORM.INV(RAND(),Inputs!$D$39,Inputs!$C$39)))-'Year Schedule'!$K$8+'Year Schedule'!$L$8)</f>
        <v>#VALUE!</v>
      </c>
      <c r="H592" s="0" t="e">
        <f aca="true">MAX(0,G592*(1+(_xlfn.NORM.INV(RAND(),Inputs!$D$39,Inputs!$C$39)))-'Year Schedule'!$K$9+'Year Schedule'!$L$9)</f>
        <v>#VALUE!</v>
      </c>
      <c r="I592" s="0" t="e">
        <f aca="true">MAX(0,H592*(1+(_xlfn.NORM.INV(RAND(),Inputs!$D$39,Inputs!$C$39)))-'Year Schedule'!$K$10+'Year Schedule'!$L$10)</f>
        <v>#VALUE!</v>
      </c>
      <c r="J592" s="0" t="e">
        <f aca="true">MAX(0,I592*(1+(_xlfn.NORM.INV(RAND(),Inputs!$D$39,Inputs!$C$39)))-'Year Schedule'!$K$11+'Year Schedule'!$L$11)</f>
        <v>#VALUE!</v>
      </c>
      <c r="K592" s="0" t="e">
        <f aca="true">MAX(0,J592*(1+(_xlfn.NORM.INV(RAND(),Inputs!$D$39,Inputs!$C$39)))-'Year Schedule'!$K$12+'Year Schedule'!$L$12)</f>
        <v>#VALUE!</v>
      </c>
      <c r="L592" s="0" t="e">
        <f aca="true">MAX(0,K592*(1+(_xlfn.NORM.INV(RAND(),Inputs!$D$39,Inputs!$C$39)))-'Year Schedule'!$K$13+'Year Schedule'!$L$13)</f>
        <v>#VALUE!</v>
      </c>
      <c r="M592" s="0" t="e">
        <f aca="true">MAX(0,L592*(1+(_xlfn.NORM.INV(RAND(),Inputs!$D$39,Inputs!$C$39)))-'Year Schedule'!$K$14+'Year Schedule'!$L$14)</f>
        <v>#VALUE!</v>
      </c>
      <c r="N592" s="0" t="e">
        <f aca="true">MAX(0,M592*(1+(_xlfn.NORM.INV(RAND(),Inputs!$D$39,Inputs!$C$39)))-'Year Schedule'!$K$15+'Year Schedule'!$L$15)</f>
        <v>#VALUE!</v>
      </c>
      <c r="O592" s="0" t="e">
        <f aca="true">MAX(0,N592*(1+(_xlfn.NORM.INV(RAND(),Inputs!$D$39,Inputs!$C$39)))-'Year Schedule'!$K$16+'Year Schedule'!$L$16)</f>
        <v>#VALUE!</v>
      </c>
      <c r="P592" s="0" t="e">
        <f aca="true">MAX(0,O592*(1+(_xlfn.NORM.INV(RAND(),Inputs!$D$39,Inputs!$C$39)))-'Year Schedule'!$K$17+'Year Schedule'!$L$17)</f>
        <v>#VALUE!</v>
      </c>
      <c r="Q592" s="0" t="e">
        <f aca="true">MAX(0,P592*(1+(_xlfn.NORM.INV(RAND(),Inputs!$D$39,Inputs!$C$39)))-'Year Schedule'!$K$18+'Year Schedule'!$L$18)</f>
        <v>#VALUE!</v>
      </c>
      <c r="R592" s="0" t="e">
        <f aca="true">MAX(0,Q592*(1+(_xlfn.NORM.INV(RAND(),Inputs!$D$39,Inputs!$C$39)))-'Year Schedule'!$K$19+'Year Schedule'!$L$19)</f>
        <v>#VALUE!</v>
      </c>
      <c r="S592" s="0" t="e">
        <f aca="true">MAX(0,R592*(1+(_xlfn.NORM.INV(RAND(),Inputs!$D$39,Inputs!$C$39)))-'Year Schedule'!$K$20+'Year Schedule'!$L$20)</f>
        <v>#VALUE!</v>
      </c>
      <c r="T592" s="0" t="e">
        <f aca="true">MAX(0,S592*(1+(_xlfn.NORM.INV(RAND(),Inputs!$D$39,Inputs!$C$39)))-'Year Schedule'!$K$21+'Year Schedule'!$L$21)</f>
        <v>#VALUE!</v>
      </c>
      <c r="U592" s="0" t="e">
        <f aca="true">MAX(0,T592*(1+(_xlfn.NORM.INV(RAND(),Inputs!$D$39,Inputs!$C$39)))-'Year Schedule'!$K$22+'Year Schedule'!$L$22)</f>
        <v>#VALUE!</v>
      </c>
      <c r="V592" s="0" t="e">
        <f aca="true">MAX(0,U592*(1+(_xlfn.NORM.INV(RAND(),Inputs!$D$39,Inputs!$C$39)))-'Year Schedule'!$K$23+'Year Schedule'!$L$23)</f>
        <v>#VALUE!</v>
      </c>
      <c r="W592" s="0" t="e">
        <f aca="true">MAX(0,V592*(1+(_xlfn.NORM.INV(RAND(),Inputs!$D$39,Inputs!$C$39)))-'Year Schedule'!$K$24+'Year Schedule'!$L$24)</f>
        <v>#VALUE!</v>
      </c>
      <c r="X592" s="0" t="e">
        <f aca="true">MAX(0,W592*(1+(_xlfn.NORM.INV(RAND(),Inputs!$D$39,Inputs!$C$39)))-'Year Schedule'!$K$25+'Year Schedule'!$L$25)</f>
        <v>#VALUE!</v>
      </c>
      <c r="Y592" s="0" t="e">
        <f aca="true">MAX(0,X592*(1+(_xlfn.NORM.INV(RAND(),Inputs!$D$39,Inputs!$C$39)))-'Year Schedule'!$K$26+'Year Schedule'!$L$26)</f>
        <v>#VALUE!</v>
      </c>
      <c r="Z592" s="0" t="e">
        <f aca="true">MAX(0,Y592*(1+(_xlfn.NORM.INV(RAND(),Inputs!$D$39,Inputs!$C$39)))-'Year Schedule'!$K$27+'Year Schedule'!$L$27)</f>
        <v>#VALUE!</v>
      </c>
      <c r="AA592" s="0" t="e">
        <f aca="true">MAX(0,Z592*(1+(_xlfn.NORM.INV(RAND(),Inputs!$D$39,Inputs!$C$39)))-'Year Schedule'!$K$28+'Year Schedule'!$L$28)</f>
        <v>#VALUE!</v>
      </c>
      <c r="AB592" s="0" t="e">
        <f aca="true">MAX(0,AA592*(1+(_xlfn.NORM.INV(RAND(),Inputs!$D$39,Inputs!$C$39)))-'Year Schedule'!$K$29+'Year Schedule'!$L$29)</f>
        <v>#VALUE!</v>
      </c>
      <c r="AC592" s="0" t="e">
        <f aca="true">MAX(0,AB592*(1+(_xlfn.NORM.INV(RAND(),Inputs!$D$39,Inputs!$C$39)))-'Year Schedule'!$K$30+'Year Schedule'!$L$30)</f>
        <v>#VALUE!</v>
      </c>
      <c r="AD592" s="0" t="e">
        <f aca="true">MAX(0,AC592*(1+(_xlfn.NORM.INV(RAND(),Inputs!$D$39,Inputs!$C$39)))-'Year Schedule'!$K$31+'Year Schedule'!$L$31)</f>
        <v>#VALUE!</v>
      </c>
      <c r="AE592" s="0" t="e">
        <f aca="true">MAX(0,AD592*(1+(_xlfn.NORM.INV(RAND(),Inputs!$D$39,Inputs!$C$39)))-'Year Schedule'!$K$32+'Year Schedule'!$L$32)</f>
        <v>#VALUE!</v>
      </c>
      <c r="AF592" s="0" t="e">
        <f aca="true">MAX(0,AE592*(1+(_xlfn.NORM.INV(RAND(),Inputs!$D$39,Inputs!$C$39)))-'Year Schedule'!$K$33+'Year Schedule'!$L$33)</f>
        <v>#VALUE!</v>
      </c>
      <c r="AG592" s="0" t="e">
        <f aca="true">MAX(0,AF592*(1+(_xlfn.NORM.INV(RAND(),Inputs!$D$39,Inputs!$C$39)))-'Year Schedule'!$K$34+'Year Schedule'!$L$34)</f>
        <v>#VALUE!</v>
      </c>
      <c r="AH592" s="0" t="e">
        <f aca="true">MAX(0,AG592*(1+(_xlfn.NORM.INV(RAND(),Inputs!$D$39,Inputs!$C$39)))-'Year Schedule'!$K$35+'Year Schedule'!$L$35)</f>
        <v>#VALUE!</v>
      </c>
      <c r="AI592" s="0" t="e">
        <f aca="true">MAX(0,AH592*(1+(_xlfn.NORM.INV(RAND(),Inputs!$D$39,Inputs!$C$39)))-'Year Schedule'!$K$36+'Year Schedule'!$L$36)</f>
        <v>#VALUE!</v>
      </c>
      <c r="AJ592" s="0" t="e">
        <f aca="true">MAX(0,AI592*(1+(_xlfn.NORM.INV(RAND(),Inputs!$D$39,Inputs!$C$39)))-'Year Schedule'!$K$37+'Year Schedule'!$L$37)</f>
        <v>#VALUE!</v>
      </c>
      <c r="AK592" s="0" t="e">
        <f aca="true">MAX(0,AJ592*(1+(_xlfn.NORM.INV(RAND(),Inputs!$D$39,Inputs!$C$39)))-'Year Schedule'!$K$38+'Year Schedule'!$L$38)</f>
        <v>#VALUE!</v>
      </c>
      <c r="AL592" s="0" t="e">
        <f aca="true">MAX(0,AK592*(1+(_xlfn.NORM.INV(RAND(),Inputs!$D$39,Inputs!$C$39)))-'Year Schedule'!$K$39+'Year Schedule'!$L$39)</f>
        <v>#VALUE!</v>
      </c>
      <c r="AM592" s="0" t="e">
        <f aca="true">MAX(0,AL592*(1+(_xlfn.NORM.INV(RAND(),Inputs!$D$39,Inputs!$C$39)))-'Year Schedule'!$K$40+'Year Schedule'!$L$40)</f>
        <v>#VALUE!</v>
      </c>
      <c r="AN592" s="0" t="e">
        <f aca="true">MAX(0,AM592*(1+(_xlfn.NORM.INV(RAND(),Inputs!$D$39,Inputs!$C$39)))-'Year Schedule'!$K$41+'Year Schedule'!$L$41)</f>
        <v>#VALUE!</v>
      </c>
      <c r="AO592" s="0" t="e">
        <f aca="true">MAX(0,AN592*(1+(_xlfn.NORM.INV(RAND(),Inputs!$D$39,Inputs!$C$39)))-'Year Schedule'!$K$42+'Year Schedule'!$L$42)</f>
        <v>#VALUE!</v>
      </c>
      <c r="AP592" s="0" t="e">
        <f aca="true">MAX(0,AO592*(1+(_xlfn.NORM.INV(RAND(),Inputs!$D$39,Inputs!$C$39)))-'Year Schedule'!$K$43+'Year Schedule'!$L$43)</f>
        <v>#VALUE!</v>
      </c>
      <c r="AQ592" s="0" t="e">
        <f aca="true">MAX(0,AP592*(1+(_xlfn.NORM.INV(RAND(),Inputs!$D$39,Inputs!$C$39)))-'Year Schedule'!$K$44+'Year Schedule'!$L$44)</f>
        <v>#VALUE!</v>
      </c>
      <c r="AR592" s="0" t="e">
        <f aca="true">MAX(0,AQ592*(1+(_xlfn.NORM.INV(RAND(),Inputs!$D$39,Inputs!$C$39)))-'Year Schedule'!$K$45+'Year Schedule'!$L$45)</f>
        <v>#VALUE!</v>
      </c>
      <c r="AS592" s="0" t="e">
        <f aca="true">MAX(0,AR592*(1+(_xlfn.NORM.INV(RAND(),Inputs!$D$39,Inputs!$C$39)))-'Year Schedule'!$K$46+'Year Schedule'!$L$46)</f>
        <v>#VALUE!</v>
      </c>
      <c r="AT592" s="0" t="e">
        <f aca="true">MAX(0,AS592*(1+(_xlfn.NORM.INV(RAND(),Inputs!$D$39,Inputs!$C$39)))-'Year Schedule'!$K$47+'Year Schedule'!$L$47)</f>
        <v>#VALUE!</v>
      </c>
      <c r="AU592" s="0" t="e">
        <f aca="true">MAX(0,AT592*(1+(_xlfn.NORM.INV(RAND(),Inputs!$D$39,Inputs!$C$39)))-'Year Schedule'!$K$48+'Year Schedule'!$L$48)</f>
        <v>#VALUE!</v>
      </c>
      <c r="AV592" s="0" t="e">
        <f aca="true">MAX(0,AU592*(1+(_xlfn.NORM.INV(RAND(),Inputs!$D$39,Inputs!$C$39)))-'Year Schedule'!$K$49+'Year Schedule'!$L$49)</f>
        <v>#VALUE!</v>
      </c>
      <c r="AW592" s="0" t="e">
        <f aca="true">MAX(0,AV592*(1+(_xlfn.NORM.INV(RAND(),Inputs!$D$39,Inputs!$C$39)))-'Year Schedule'!$K$50+'Year Schedule'!$L$50)</f>
        <v>#VALUE!</v>
      </c>
      <c r="AX592" s="0" t="e">
        <f aca="true">MAX(0,AW592*(1+(_xlfn.NORM.INV(RAND(),Inputs!$D$39,Inputs!$C$39)))-'Year Schedule'!$K$51+'Year Schedule'!$L$51)</f>
        <v>#VALUE!</v>
      </c>
      <c r="AY592" s="0" t="e">
        <f aca="true">MAX(0,AX592*(1+(_xlfn.NORM.INV(RAND(),Inputs!$D$39,Inputs!$C$39)))-'Year Schedule'!$K$52+'Year Schedule'!$L$52)</f>
        <v>#VALUE!</v>
      </c>
      <c r="AZ592" s="0" t="e">
        <f aca="true">MAX(0,AY592*(1+(_xlfn.NORM.INV(RAND(),Inputs!$D$39,Inputs!$C$39)))-'Year Schedule'!$K$53+'Year Schedule'!$L$53)</f>
        <v>#VALUE!</v>
      </c>
      <c r="BA592" s="0" t="e">
        <f aca="false">INDEX(C592:AZ592,1,Inputs!$C$6)</f>
        <v>#VALUE!</v>
      </c>
      <c r="BB592" s="0" t="n">
        <f aca="false">IFERROR(EXP(SUMPRODUCT(LN((C592:INDEX(C592:AZ592,1,Inputs!$C$6)+$C$1004:INDEX($C$1004:$AZ$1004,1,Inputs!$C$6))/B592:INDEX(B592:AY592,1,Inputs!$C$6)))/Inputs!$C$6)-1,-1)</f>
        <v>-1</v>
      </c>
    </row>
    <row r="593" customFormat="false" ht="15" hidden="false" customHeight="true" outlineLevel="0" collapsed="false">
      <c r="A593" s="0" t="n">
        <v>591</v>
      </c>
      <c r="B593" s="177" t="n">
        <f aca="false">Inputs!$C$38</f>
        <v>0</v>
      </c>
      <c r="C593" s="0" t="e">
        <f aca="true">MAX(0,B593*(1+(_xlfn.NORM.INV(RAND(),Inputs!$D$39,Inputs!$C$39)))-'Year Schedule'!$K$4+'Year Schedule'!$L$4)</f>
        <v>#VALUE!</v>
      </c>
      <c r="D593" s="0" t="e">
        <f aca="true">MAX(0,C593*(1+(_xlfn.NORM.INV(RAND(),Inputs!$D$39,Inputs!$C$39)))-'Year Schedule'!$K$5+'Year Schedule'!$L$5)</f>
        <v>#VALUE!</v>
      </c>
      <c r="E593" s="0" t="e">
        <f aca="true">MAX(0,D593*(1+(_xlfn.NORM.INV(RAND(),Inputs!$D$39,Inputs!$C$39)))-'Year Schedule'!$K$6+'Year Schedule'!$L$6)</f>
        <v>#VALUE!</v>
      </c>
      <c r="F593" s="0" t="e">
        <f aca="true">MAX(0,E593*(1+(_xlfn.NORM.INV(RAND(),Inputs!$D$39,Inputs!$C$39)))-'Year Schedule'!$K$7+'Year Schedule'!$L$7)</f>
        <v>#VALUE!</v>
      </c>
      <c r="G593" s="0" t="e">
        <f aca="true">MAX(0,F593*(1+(_xlfn.NORM.INV(RAND(),Inputs!$D$39,Inputs!$C$39)))-'Year Schedule'!$K$8+'Year Schedule'!$L$8)</f>
        <v>#VALUE!</v>
      </c>
      <c r="H593" s="0" t="e">
        <f aca="true">MAX(0,G593*(1+(_xlfn.NORM.INV(RAND(),Inputs!$D$39,Inputs!$C$39)))-'Year Schedule'!$K$9+'Year Schedule'!$L$9)</f>
        <v>#VALUE!</v>
      </c>
      <c r="I593" s="0" t="e">
        <f aca="true">MAX(0,H593*(1+(_xlfn.NORM.INV(RAND(),Inputs!$D$39,Inputs!$C$39)))-'Year Schedule'!$K$10+'Year Schedule'!$L$10)</f>
        <v>#VALUE!</v>
      </c>
      <c r="J593" s="0" t="e">
        <f aca="true">MAX(0,I593*(1+(_xlfn.NORM.INV(RAND(),Inputs!$D$39,Inputs!$C$39)))-'Year Schedule'!$K$11+'Year Schedule'!$L$11)</f>
        <v>#VALUE!</v>
      </c>
      <c r="K593" s="0" t="e">
        <f aca="true">MAX(0,J593*(1+(_xlfn.NORM.INV(RAND(),Inputs!$D$39,Inputs!$C$39)))-'Year Schedule'!$K$12+'Year Schedule'!$L$12)</f>
        <v>#VALUE!</v>
      </c>
      <c r="L593" s="0" t="e">
        <f aca="true">MAX(0,K593*(1+(_xlfn.NORM.INV(RAND(),Inputs!$D$39,Inputs!$C$39)))-'Year Schedule'!$K$13+'Year Schedule'!$L$13)</f>
        <v>#VALUE!</v>
      </c>
      <c r="M593" s="0" t="e">
        <f aca="true">MAX(0,L593*(1+(_xlfn.NORM.INV(RAND(),Inputs!$D$39,Inputs!$C$39)))-'Year Schedule'!$K$14+'Year Schedule'!$L$14)</f>
        <v>#VALUE!</v>
      </c>
      <c r="N593" s="0" t="e">
        <f aca="true">MAX(0,M593*(1+(_xlfn.NORM.INV(RAND(),Inputs!$D$39,Inputs!$C$39)))-'Year Schedule'!$K$15+'Year Schedule'!$L$15)</f>
        <v>#VALUE!</v>
      </c>
      <c r="O593" s="0" t="e">
        <f aca="true">MAX(0,N593*(1+(_xlfn.NORM.INV(RAND(),Inputs!$D$39,Inputs!$C$39)))-'Year Schedule'!$K$16+'Year Schedule'!$L$16)</f>
        <v>#VALUE!</v>
      </c>
      <c r="P593" s="0" t="e">
        <f aca="true">MAX(0,O593*(1+(_xlfn.NORM.INV(RAND(),Inputs!$D$39,Inputs!$C$39)))-'Year Schedule'!$K$17+'Year Schedule'!$L$17)</f>
        <v>#VALUE!</v>
      </c>
      <c r="Q593" s="0" t="e">
        <f aca="true">MAX(0,P593*(1+(_xlfn.NORM.INV(RAND(),Inputs!$D$39,Inputs!$C$39)))-'Year Schedule'!$K$18+'Year Schedule'!$L$18)</f>
        <v>#VALUE!</v>
      </c>
      <c r="R593" s="0" t="e">
        <f aca="true">MAX(0,Q593*(1+(_xlfn.NORM.INV(RAND(),Inputs!$D$39,Inputs!$C$39)))-'Year Schedule'!$K$19+'Year Schedule'!$L$19)</f>
        <v>#VALUE!</v>
      </c>
      <c r="S593" s="0" t="e">
        <f aca="true">MAX(0,R593*(1+(_xlfn.NORM.INV(RAND(),Inputs!$D$39,Inputs!$C$39)))-'Year Schedule'!$K$20+'Year Schedule'!$L$20)</f>
        <v>#VALUE!</v>
      </c>
      <c r="T593" s="0" t="e">
        <f aca="true">MAX(0,S593*(1+(_xlfn.NORM.INV(RAND(),Inputs!$D$39,Inputs!$C$39)))-'Year Schedule'!$K$21+'Year Schedule'!$L$21)</f>
        <v>#VALUE!</v>
      </c>
      <c r="U593" s="0" t="e">
        <f aca="true">MAX(0,T593*(1+(_xlfn.NORM.INV(RAND(),Inputs!$D$39,Inputs!$C$39)))-'Year Schedule'!$K$22+'Year Schedule'!$L$22)</f>
        <v>#VALUE!</v>
      </c>
      <c r="V593" s="0" t="e">
        <f aca="true">MAX(0,U593*(1+(_xlfn.NORM.INV(RAND(),Inputs!$D$39,Inputs!$C$39)))-'Year Schedule'!$K$23+'Year Schedule'!$L$23)</f>
        <v>#VALUE!</v>
      </c>
      <c r="W593" s="0" t="e">
        <f aca="true">MAX(0,V593*(1+(_xlfn.NORM.INV(RAND(),Inputs!$D$39,Inputs!$C$39)))-'Year Schedule'!$K$24+'Year Schedule'!$L$24)</f>
        <v>#VALUE!</v>
      </c>
      <c r="X593" s="0" t="e">
        <f aca="true">MAX(0,W593*(1+(_xlfn.NORM.INV(RAND(),Inputs!$D$39,Inputs!$C$39)))-'Year Schedule'!$K$25+'Year Schedule'!$L$25)</f>
        <v>#VALUE!</v>
      </c>
      <c r="Y593" s="0" t="e">
        <f aca="true">MAX(0,X593*(1+(_xlfn.NORM.INV(RAND(),Inputs!$D$39,Inputs!$C$39)))-'Year Schedule'!$K$26+'Year Schedule'!$L$26)</f>
        <v>#VALUE!</v>
      </c>
      <c r="Z593" s="0" t="e">
        <f aca="true">MAX(0,Y593*(1+(_xlfn.NORM.INV(RAND(),Inputs!$D$39,Inputs!$C$39)))-'Year Schedule'!$K$27+'Year Schedule'!$L$27)</f>
        <v>#VALUE!</v>
      </c>
      <c r="AA593" s="0" t="e">
        <f aca="true">MAX(0,Z593*(1+(_xlfn.NORM.INV(RAND(),Inputs!$D$39,Inputs!$C$39)))-'Year Schedule'!$K$28+'Year Schedule'!$L$28)</f>
        <v>#VALUE!</v>
      </c>
      <c r="AB593" s="0" t="e">
        <f aca="true">MAX(0,AA593*(1+(_xlfn.NORM.INV(RAND(),Inputs!$D$39,Inputs!$C$39)))-'Year Schedule'!$K$29+'Year Schedule'!$L$29)</f>
        <v>#VALUE!</v>
      </c>
      <c r="AC593" s="0" t="e">
        <f aca="true">MAX(0,AB593*(1+(_xlfn.NORM.INV(RAND(),Inputs!$D$39,Inputs!$C$39)))-'Year Schedule'!$K$30+'Year Schedule'!$L$30)</f>
        <v>#VALUE!</v>
      </c>
      <c r="AD593" s="0" t="e">
        <f aca="true">MAX(0,AC593*(1+(_xlfn.NORM.INV(RAND(),Inputs!$D$39,Inputs!$C$39)))-'Year Schedule'!$K$31+'Year Schedule'!$L$31)</f>
        <v>#VALUE!</v>
      </c>
      <c r="AE593" s="0" t="e">
        <f aca="true">MAX(0,AD593*(1+(_xlfn.NORM.INV(RAND(),Inputs!$D$39,Inputs!$C$39)))-'Year Schedule'!$K$32+'Year Schedule'!$L$32)</f>
        <v>#VALUE!</v>
      </c>
      <c r="AF593" s="0" t="e">
        <f aca="true">MAX(0,AE593*(1+(_xlfn.NORM.INV(RAND(),Inputs!$D$39,Inputs!$C$39)))-'Year Schedule'!$K$33+'Year Schedule'!$L$33)</f>
        <v>#VALUE!</v>
      </c>
      <c r="AG593" s="0" t="e">
        <f aca="true">MAX(0,AF593*(1+(_xlfn.NORM.INV(RAND(),Inputs!$D$39,Inputs!$C$39)))-'Year Schedule'!$K$34+'Year Schedule'!$L$34)</f>
        <v>#VALUE!</v>
      </c>
      <c r="AH593" s="0" t="e">
        <f aca="true">MAX(0,AG593*(1+(_xlfn.NORM.INV(RAND(),Inputs!$D$39,Inputs!$C$39)))-'Year Schedule'!$K$35+'Year Schedule'!$L$35)</f>
        <v>#VALUE!</v>
      </c>
      <c r="AI593" s="0" t="e">
        <f aca="true">MAX(0,AH593*(1+(_xlfn.NORM.INV(RAND(),Inputs!$D$39,Inputs!$C$39)))-'Year Schedule'!$K$36+'Year Schedule'!$L$36)</f>
        <v>#VALUE!</v>
      </c>
      <c r="AJ593" s="0" t="e">
        <f aca="true">MAX(0,AI593*(1+(_xlfn.NORM.INV(RAND(),Inputs!$D$39,Inputs!$C$39)))-'Year Schedule'!$K$37+'Year Schedule'!$L$37)</f>
        <v>#VALUE!</v>
      </c>
      <c r="AK593" s="0" t="e">
        <f aca="true">MAX(0,AJ593*(1+(_xlfn.NORM.INV(RAND(),Inputs!$D$39,Inputs!$C$39)))-'Year Schedule'!$K$38+'Year Schedule'!$L$38)</f>
        <v>#VALUE!</v>
      </c>
      <c r="AL593" s="0" t="e">
        <f aca="true">MAX(0,AK593*(1+(_xlfn.NORM.INV(RAND(),Inputs!$D$39,Inputs!$C$39)))-'Year Schedule'!$K$39+'Year Schedule'!$L$39)</f>
        <v>#VALUE!</v>
      </c>
      <c r="AM593" s="0" t="e">
        <f aca="true">MAX(0,AL593*(1+(_xlfn.NORM.INV(RAND(),Inputs!$D$39,Inputs!$C$39)))-'Year Schedule'!$K$40+'Year Schedule'!$L$40)</f>
        <v>#VALUE!</v>
      </c>
      <c r="AN593" s="0" t="e">
        <f aca="true">MAX(0,AM593*(1+(_xlfn.NORM.INV(RAND(),Inputs!$D$39,Inputs!$C$39)))-'Year Schedule'!$K$41+'Year Schedule'!$L$41)</f>
        <v>#VALUE!</v>
      </c>
      <c r="AO593" s="0" t="e">
        <f aca="true">MAX(0,AN593*(1+(_xlfn.NORM.INV(RAND(),Inputs!$D$39,Inputs!$C$39)))-'Year Schedule'!$K$42+'Year Schedule'!$L$42)</f>
        <v>#VALUE!</v>
      </c>
      <c r="AP593" s="0" t="e">
        <f aca="true">MAX(0,AO593*(1+(_xlfn.NORM.INV(RAND(),Inputs!$D$39,Inputs!$C$39)))-'Year Schedule'!$K$43+'Year Schedule'!$L$43)</f>
        <v>#VALUE!</v>
      </c>
      <c r="AQ593" s="0" t="e">
        <f aca="true">MAX(0,AP593*(1+(_xlfn.NORM.INV(RAND(),Inputs!$D$39,Inputs!$C$39)))-'Year Schedule'!$K$44+'Year Schedule'!$L$44)</f>
        <v>#VALUE!</v>
      </c>
      <c r="AR593" s="0" t="e">
        <f aca="true">MAX(0,AQ593*(1+(_xlfn.NORM.INV(RAND(),Inputs!$D$39,Inputs!$C$39)))-'Year Schedule'!$K$45+'Year Schedule'!$L$45)</f>
        <v>#VALUE!</v>
      </c>
      <c r="AS593" s="0" t="e">
        <f aca="true">MAX(0,AR593*(1+(_xlfn.NORM.INV(RAND(),Inputs!$D$39,Inputs!$C$39)))-'Year Schedule'!$K$46+'Year Schedule'!$L$46)</f>
        <v>#VALUE!</v>
      </c>
      <c r="AT593" s="0" t="e">
        <f aca="true">MAX(0,AS593*(1+(_xlfn.NORM.INV(RAND(),Inputs!$D$39,Inputs!$C$39)))-'Year Schedule'!$K$47+'Year Schedule'!$L$47)</f>
        <v>#VALUE!</v>
      </c>
      <c r="AU593" s="0" t="e">
        <f aca="true">MAX(0,AT593*(1+(_xlfn.NORM.INV(RAND(),Inputs!$D$39,Inputs!$C$39)))-'Year Schedule'!$K$48+'Year Schedule'!$L$48)</f>
        <v>#VALUE!</v>
      </c>
      <c r="AV593" s="0" t="e">
        <f aca="true">MAX(0,AU593*(1+(_xlfn.NORM.INV(RAND(),Inputs!$D$39,Inputs!$C$39)))-'Year Schedule'!$K$49+'Year Schedule'!$L$49)</f>
        <v>#VALUE!</v>
      </c>
      <c r="AW593" s="0" t="e">
        <f aca="true">MAX(0,AV593*(1+(_xlfn.NORM.INV(RAND(),Inputs!$D$39,Inputs!$C$39)))-'Year Schedule'!$K$50+'Year Schedule'!$L$50)</f>
        <v>#VALUE!</v>
      </c>
      <c r="AX593" s="0" t="e">
        <f aca="true">MAX(0,AW593*(1+(_xlfn.NORM.INV(RAND(),Inputs!$D$39,Inputs!$C$39)))-'Year Schedule'!$K$51+'Year Schedule'!$L$51)</f>
        <v>#VALUE!</v>
      </c>
      <c r="AY593" s="0" t="e">
        <f aca="true">MAX(0,AX593*(1+(_xlfn.NORM.INV(RAND(),Inputs!$D$39,Inputs!$C$39)))-'Year Schedule'!$K$52+'Year Schedule'!$L$52)</f>
        <v>#VALUE!</v>
      </c>
      <c r="AZ593" s="0" t="e">
        <f aca="true">MAX(0,AY593*(1+(_xlfn.NORM.INV(RAND(),Inputs!$D$39,Inputs!$C$39)))-'Year Schedule'!$K$53+'Year Schedule'!$L$53)</f>
        <v>#VALUE!</v>
      </c>
      <c r="BA593" s="0" t="e">
        <f aca="false">INDEX(C593:AZ593,1,Inputs!$C$6)</f>
        <v>#VALUE!</v>
      </c>
      <c r="BB593" s="0" t="n">
        <f aca="false">IFERROR(EXP(SUMPRODUCT(LN((C593:INDEX(C593:AZ593,1,Inputs!$C$6)+$C$1004:INDEX($C$1004:$AZ$1004,1,Inputs!$C$6))/B593:INDEX(B593:AY593,1,Inputs!$C$6)))/Inputs!$C$6)-1,-1)</f>
        <v>-1</v>
      </c>
    </row>
    <row r="594" customFormat="false" ht="15" hidden="false" customHeight="true" outlineLevel="0" collapsed="false">
      <c r="A594" s="0" t="n">
        <v>592</v>
      </c>
      <c r="B594" s="177" t="n">
        <f aca="false">Inputs!$C$38</f>
        <v>0</v>
      </c>
      <c r="C594" s="0" t="e">
        <f aca="true">MAX(0,B594*(1+(_xlfn.NORM.INV(RAND(),Inputs!$D$39,Inputs!$C$39)))-'Year Schedule'!$K$4+'Year Schedule'!$L$4)</f>
        <v>#VALUE!</v>
      </c>
      <c r="D594" s="0" t="e">
        <f aca="true">MAX(0,C594*(1+(_xlfn.NORM.INV(RAND(),Inputs!$D$39,Inputs!$C$39)))-'Year Schedule'!$K$5+'Year Schedule'!$L$5)</f>
        <v>#VALUE!</v>
      </c>
      <c r="E594" s="0" t="e">
        <f aca="true">MAX(0,D594*(1+(_xlfn.NORM.INV(RAND(),Inputs!$D$39,Inputs!$C$39)))-'Year Schedule'!$K$6+'Year Schedule'!$L$6)</f>
        <v>#VALUE!</v>
      </c>
      <c r="F594" s="0" t="e">
        <f aca="true">MAX(0,E594*(1+(_xlfn.NORM.INV(RAND(),Inputs!$D$39,Inputs!$C$39)))-'Year Schedule'!$K$7+'Year Schedule'!$L$7)</f>
        <v>#VALUE!</v>
      </c>
      <c r="G594" s="0" t="e">
        <f aca="true">MAX(0,F594*(1+(_xlfn.NORM.INV(RAND(),Inputs!$D$39,Inputs!$C$39)))-'Year Schedule'!$K$8+'Year Schedule'!$L$8)</f>
        <v>#VALUE!</v>
      </c>
      <c r="H594" s="0" t="e">
        <f aca="true">MAX(0,G594*(1+(_xlfn.NORM.INV(RAND(),Inputs!$D$39,Inputs!$C$39)))-'Year Schedule'!$K$9+'Year Schedule'!$L$9)</f>
        <v>#VALUE!</v>
      </c>
      <c r="I594" s="0" t="e">
        <f aca="true">MAX(0,H594*(1+(_xlfn.NORM.INV(RAND(),Inputs!$D$39,Inputs!$C$39)))-'Year Schedule'!$K$10+'Year Schedule'!$L$10)</f>
        <v>#VALUE!</v>
      </c>
      <c r="J594" s="0" t="e">
        <f aca="true">MAX(0,I594*(1+(_xlfn.NORM.INV(RAND(),Inputs!$D$39,Inputs!$C$39)))-'Year Schedule'!$K$11+'Year Schedule'!$L$11)</f>
        <v>#VALUE!</v>
      </c>
      <c r="K594" s="0" t="e">
        <f aca="true">MAX(0,J594*(1+(_xlfn.NORM.INV(RAND(),Inputs!$D$39,Inputs!$C$39)))-'Year Schedule'!$K$12+'Year Schedule'!$L$12)</f>
        <v>#VALUE!</v>
      </c>
      <c r="L594" s="0" t="e">
        <f aca="true">MAX(0,K594*(1+(_xlfn.NORM.INV(RAND(),Inputs!$D$39,Inputs!$C$39)))-'Year Schedule'!$K$13+'Year Schedule'!$L$13)</f>
        <v>#VALUE!</v>
      </c>
      <c r="M594" s="0" t="e">
        <f aca="true">MAX(0,L594*(1+(_xlfn.NORM.INV(RAND(),Inputs!$D$39,Inputs!$C$39)))-'Year Schedule'!$K$14+'Year Schedule'!$L$14)</f>
        <v>#VALUE!</v>
      </c>
      <c r="N594" s="0" t="e">
        <f aca="true">MAX(0,M594*(1+(_xlfn.NORM.INV(RAND(),Inputs!$D$39,Inputs!$C$39)))-'Year Schedule'!$K$15+'Year Schedule'!$L$15)</f>
        <v>#VALUE!</v>
      </c>
      <c r="O594" s="0" t="e">
        <f aca="true">MAX(0,N594*(1+(_xlfn.NORM.INV(RAND(),Inputs!$D$39,Inputs!$C$39)))-'Year Schedule'!$K$16+'Year Schedule'!$L$16)</f>
        <v>#VALUE!</v>
      </c>
      <c r="P594" s="0" t="e">
        <f aca="true">MAX(0,O594*(1+(_xlfn.NORM.INV(RAND(),Inputs!$D$39,Inputs!$C$39)))-'Year Schedule'!$K$17+'Year Schedule'!$L$17)</f>
        <v>#VALUE!</v>
      </c>
      <c r="Q594" s="0" t="e">
        <f aca="true">MAX(0,P594*(1+(_xlfn.NORM.INV(RAND(),Inputs!$D$39,Inputs!$C$39)))-'Year Schedule'!$K$18+'Year Schedule'!$L$18)</f>
        <v>#VALUE!</v>
      </c>
      <c r="R594" s="0" t="e">
        <f aca="true">MAX(0,Q594*(1+(_xlfn.NORM.INV(RAND(),Inputs!$D$39,Inputs!$C$39)))-'Year Schedule'!$K$19+'Year Schedule'!$L$19)</f>
        <v>#VALUE!</v>
      </c>
      <c r="S594" s="0" t="e">
        <f aca="true">MAX(0,R594*(1+(_xlfn.NORM.INV(RAND(),Inputs!$D$39,Inputs!$C$39)))-'Year Schedule'!$K$20+'Year Schedule'!$L$20)</f>
        <v>#VALUE!</v>
      </c>
      <c r="T594" s="0" t="e">
        <f aca="true">MAX(0,S594*(1+(_xlfn.NORM.INV(RAND(),Inputs!$D$39,Inputs!$C$39)))-'Year Schedule'!$K$21+'Year Schedule'!$L$21)</f>
        <v>#VALUE!</v>
      </c>
      <c r="U594" s="0" t="e">
        <f aca="true">MAX(0,T594*(1+(_xlfn.NORM.INV(RAND(),Inputs!$D$39,Inputs!$C$39)))-'Year Schedule'!$K$22+'Year Schedule'!$L$22)</f>
        <v>#VALUE!</v>
      </c>
      <c r="V594" s="0" t="e">
        <f aca="true">MAX(0,U594*(1+(_xlfn.NORM.INV(RAND(),Inputs!$D$39,Inputs!$C$39)))-'Year Schedule'!$K$23+'Year Schedule'!$L$23)</f>
        <v>#VALUE!</v>
      </c>
      <c r="W594" s="0" t="e">
        <f aca="true">MAX(0,V594*(1+(_xlfn.NORM.INV(RAND(),Inputs!$D$39,Inputs!$C$39)))-'Year Schedule'!$K$24+'Year Schedule'!$L$24)</f>
        <v>#VALUE!</v>
      </c>
      <c r="X594" s="0" t="e">
        <f aca="true">MAX(0,W594*(1+(_xlfn.NORM.INV(RAND(),Inputs!$D$39,Inputs!$C$39)))-'Year Schedule'!$K$25+'Year Schedule'!$L$25)</f>
        <v>#VALUE!</v>
      </c>
      <c r="Y594" s="0" t="e">
        <f aca="true">MAX(0,X594*(1+(_xlfn.NORM.INV(RAND(),Inputs!$D$39,Inputs!$C$39)))-'Year Schedule'!$K$26+'Year Schedule'!$L$26)</f>
        <v>#VALUE!</v>
      </c>
      <c r="Z594" s="0" t="e">
        <f aca="true">MAX(0,Y594*(1+(_xlfn.NORM.INV(RAND(),Inputs!$D$39,Inputs!$C$39)))-'Year Schedule'!$K$27+'Year Schedule'!$L$27)</f>
        <v>#VALUE!</v>
      </c>
      <c r="AA594" s="0" t="e">
        <f aca="true">MAX(0,Z594*(1+(_xlfn.NORM.INV(RAND(),Inputs!$D$39,Inputs!$C$39)))-'Year Schedule'!$K$28+'Year Schedule'!$L$28)</f>
        <v>#VALUE!</v>
      </c>
      <c r="AB594" s="0" t="e">
        <f aca="true">MAX(0,AA594*(1+(_xlfn.NORM.INV(RAND(),Inputs!$D$39,Inputs!$C$39)))-'Year Schedule'!$K$29+'Year Schedule'!$L$29)</f>
        <v>#VALUE!</v>
      </c>
      <c r="AC594" s="0" t="e">
        <f aca="true">MAX(0,AB594*(1+(_xlfn.NORM.INV(RAND(),Inputs!$D$39,Inputs!$C$39)))-'Year Schedule'!$K$30+'Year Schedule'!$L$30)</f>
        <v>#VALUE!</v>
      </c>
      <c r="AD594" s="0" t="e">
        <f aca="true">MAX(0,AC594*(1+(_xlfn.NORM.INV(RAND(),Inputs!$D$39,Inputs!$C$39)))-'Year Schedule'!$K$31+'Year Schedule'!$L$31)</f>
        <v>#VALUE!</v>
      </c>
      <c r="AE594" s="0" t="e">
        <f aca="true">MAX(0,AD594*(1+(_xlfn.NORM.INV(RAND(),Inputs!$D$39,Inputs!$C$39)))-'Year Schedule'!$K$32+'Year Schedule'!$L$32)</f>
        <v>#VALUE!</v>
      </c>
      <c r="AF594" s="0" t="e">
        <f aca="true">MAX(0,AE594*(1+(_xlfn.NORM.INV(RAND(),Inputs!$D$39,Inputs!$C$39)))-'Year Schedule'!$K$33+'Year Schedule'!$L$33)</f>
        <v>#VALUE!</v>
      </c>
      <c r="AG594" s="0" t="e">
        <f aca="true">MAX(0,AF594*(1+(_xlfn.NORM.INV(RAND(),Inputs!$D$39,Inputs!$C$39)))-'Year Schedule'!$K$34+'Year Schedule'!$L$34)</f>
        <v>#VALUE!</v>
      </c>
      <c r="AH594" s="0" t="e">
        <f aca="true">MAX(0,AG594*(1+(_xlfn.NORM.INV(RAND(),Inputs!$D$39,Inputs!$C$39)))-'Year Schedule'!$K$35+'Year Schedule'!$L$35)</f>
        <v>#VALUE!</v>
      </c>
      <c r="AI594" s="0" t="e">
        <f aca="true">MAX(0,AH594*(1+(_xlfn.NORM.INV(RAND(),Inputs!$D$39,Inputs!$C$39)))-'Year Schedule'!$K$36+'Year Schedule'!$L$36)</f>
        <v>#VALUE!</v>
      </c>
      <c r="AJ594" s="0" t="e">
        <f aca="true">MAX(0,AI594*(1+(_xlfn.NORM.INV(RAND(),Inputs!$D$39,Inputs!$C$39)))-'Year Schedule'!$K$37+'Year Schedule'!$L$37)</f>
        <v>#VALUE!</v>
      </c>
      <c r="AK594" s="0" t="e">
        <f aca="true">MAX(0,AJ594*(1+(_xlfn.NORM.INV(RAND(),Inputs!$D$39,Inputs!$C$39)))-'Year Schedule'!$K$38+'Year Schedule'!$L$38)</f>
        <v>#VALUE!</v>
      </c>
      <c r="AL594" s="0" t="e">
        <f aca="true">MAX(0,AK594*(1+(_xlfn.NORM.INV(RAND(),Inputs!$D$39,Inputs!$C$39)))-'Year Schedule'!$K$39+'Year Schedule'!$L$39)</f>
        <v>#VALUE!</v>
      </c>
      <c r="AM594" s="0" t="e">
        <f aca="true">MAX(0,AL594*(1+(_xlfn.NORM.INV(RAND(),Inputs!$D$39,Inputs!$C$39)))-'Year Schedule'!$K$40+'Year Schedule'!$L$40)</f>
        <v>#VALUE!</v>
      </c>
      <c r="AN594" s="0" t="e">
        <f aca="true">MAX(0,AM594*(1+(_xlfn.NORM.INV(RAND(),Inputs!$D$39,Inputs!$C$39)))-'Year Schedule'!$K$41+'Year Schedule'!$L$41)</f>
        <v>#VALUE!</v>
      </c>
      <c r="AO594" s="0" t="e">
        <f aca="true">MAX(0,AN594*(1+(_xlfn.NORM.INV(RAND(),Inputs!$D$39,Inputs!$C$39)))-'Year Schedule'!$K$42+'Year Schedule'!$L$42)</f>
        <v>#VALUE!</v>
      </c>
      <c r="AP594" s="0" t="e">
        <f aca="true">MAX(0,AO594*(1+(_xlfn.NORM.INV(RAND(),Inputs!$D$39,Inputs!$C$39)))-'Year Schedule'!$K$43+'Year Schedule'!$L$43)</f>
        <v>#VALUE!</v>
      </c>
      <c r="AQ594" s="0" t="e">
        <f aca="true">MAX(0,AP594*(1+(_xlfn.NORM.INV(RAND(),Inputs!$D$39,Inputs!$C$39)))-'Year Schedule'!$K$44+'Year Schedule'!$L$44)</f>
        <v>#VALUE!</v>
      </c>
      <c r="AR594" s="0" t="e">
        <f aca="true">MAX(0,AQ594*(1+(_xlfn.NORM.INV(RAND(),Inputs!$D$39,Inputs!$C$39)))-'Year Schedule'!$K$45+'Year Schedule'!$L$45)</f>
        <v>#VALUE!</v>
      </c>
      <c r="AS594" s="0" t="e">
        <f aca="true">MAX(0,AR594*(1+(_xlfn.NORM.INV(RAND(),Inputs!$D$39,Inputs!$C$39)))-'Year Schedule'!$K$46+'Year Schedule'!$L$46)</f>
        <v>#VALUE!</v>
      </c>
      <c r="AT594" s="0" t="e">
        <f aca="true">MAX(0,AS594*(1+(_xlfn.NORM.INV(RAND(),Inputs!$D$39,Inputs!$C$39)))-'Year Schedule'!$K$47+'Year Schedule'!$L$47)</f>
        <v>#VALUE!</v>
      </c>
      <c r="AU594" s="0" t="e">
        <f aca="true">MAX(0,AT594*(1+(_xlfn.NORM.INV(RAND(),Inputs!$D$39,Inputs!$C$39)))-'Year Schedule'!$K$48+'Year Schedule'!$L$48)</f>
        <v>#VALUE!</v>
      </c>
      <c r="AV594" s="0" t="e">
        <f aca="true">MAX(0,AU594*(1+(_xlfn.NORM.INV(RAND(),Inputs!$D$39,Inputs!$C$39)))-'Year Schedule'!$K$49+'Year Schedule'!$L$49)</f>
        <v>#VALUE!</v>
      </c>
      <c r="AW594" s="0" t="e">
        <f aca="true">MAX(0,AV594*(1+(_xlfn.NORM.INV(RAND(),Inputs!$D$39,Inputs!$C$39)))-'Year Schedule'!$K$50+'Year Schedule'!$L$50)</f>
        <v>#VALUE!</v>
      </c>
      <c r="AX594" s="0" t="e">
        <f aca="true">MAX(0,AW594*(1+(_xlfn.NORM.INV(RAND(),Inputs!$D$39,Inputs!$C$39)))-'Year Schedule'!$K$51+'Year Schedule'!$L$51)</f>
        <v>#VALUE!</v>
      </c>
      <c r="AY594" s="0" t="e">
        <f aca="true">MAX(0,AX594*(1+(_xlfn.NORM.INV(RAND(),Inputs!$D$39,Inputs!$C$39)))-'Year Schedule'!$K$52+'Year Schedule'!$L$52)</f>
        <v>#VALUE!</v>
      </c>
      <c r="AZ594" s="0" t="e">
        <f aca="true">MAX(0,AY594*(1+(_xlfn.NORM.INV(RAND(),Inputs!$D$39,Inputs!$C$39)))-'Year Schedule'!$K$53+'Year Schedule'!$L$53)</f>
        <v>#VALUE!</v>
      </c>
      <c r="BA594" s="0" t="e">
        <f aca="false">INDEX(C594:AZ594,1,Inputs!$C$6)</f>
        <v>#VALUE!</v>
      </c>
      <c r="BB594" s="0" t="n">
        <f aca="false">IFERROR(EXP(SUMPRODUCT(LN((C594:INDEX(C594:AZ594,1,Inputs!$C$6)+$C$1004:INDEX($C$1004:$AZ$1004,1,Inputs!$C$6))/B594:INDEX(B594:AY594,1,Inputs!$C$6)))/Inputs!$C$6)-1,-1)</f>
        <v>-1</v>
      </c>
    </row>
    <row r="595" customFormat="false" ht="15" hidden="false" customHeight="true" outlineLevel="0" collapsed="false">
      <c r="A595" s="0" t="n">
        <v>593</v>
      </c>
      <c r="B595" s="177" t="n">
        <f aca="false">Inputs!$C$38</f>
        <v>0</v>
      </c>
      <c r="C595" s="0" t="e">
        <f aca="true">MAX(0,B595*(1+(_xlfn.NORM.INV(RAND(),Inputs!$D$39,Inputs!$C$39)))-'Year Schedule'!$K$4+'Year Schedule'!$L$4)</f>
        <v>#VALUE!</v>
      </c>
      <c r="D595" s="0" t="e">
        <f aca="true">MAX(0,C595*(1+(_xlfn.NORM.INV(RAND(),Inputs!$D$39,Inputs!$C$39)))-'Year Schedule'!$K$5+'Year Schedule'!$L$5)</f>
        <v>#VALUE!</v>
      </c>
      <c r="E595" s="0" t="e">
        <f aca="true">MAX(0,D595*(1+(_xlfn.NORM.INV(RAND(),Inputs!$D$39,Inputs!$C$39)))-'Year Schedule'!$K$6+'Year Schedule'!$L$6)</f>
        <v>#VALUE!</v>
      </c>
      <c r="F595" s="0" t="e">
        <f aca="true">MAX(0,E595*(1+(_xlfn.NORM.INV(RAND(),Inputs!$D$39,Inputs!$C$39)))-'Year Schedule'!$K$7+'Year Schedule'!$L$7)</f>
        <v>#VALUE!</v>
      </c>
      <c r="G595" s="0" t="e">
        <f aca="true">MAX(0,F595*(1+(_xlfn.NORM.INV(RAND(),Inputs!$D$39,Inputs!$C$39)))-'Year Schedule'!$K$8+'Year Schedule'!$L$8)</f>
        <v>#VALUE!</v>
      </c>
      <c r="H595" s="0" t="e">
        <f aca="true">MAX(0,G595*(1+(_xlfn.NORM.INV(RAND(),Inputs!$D$39,Inputs!$C$39)))-'Year Schedule'!$K$9+'Year Schedule'!$L$9)</f>
        <v>#VALUE!</v>
      </c>
      <c r="I595" s="0" t="e">
        <f aca="true">MAX(0,H595*(1+(_xlfn.NORM.INV(RAND(),Inputs!$D$39,Inputs!$C$39)))-'Year Schedule'!$K$10+'Year Schedule'!$L$10)</f>
        <v>#VALUE!</v>
      </c>
      <c r="J595" s="0" t="e">
        <f aca="true">MAX(0,I595*(1+(_xlfn.NORM.INV(RAND(),Inputs!$D$39,Inputs!$C$39)))-'Year Schedule'!$K$11+'Year Schedule'!$L$11)</f>
        <v>#VALUE!</v>
      </c>
      <c r="K595" s="0" t="e">
        <f aca="true">MAX(0,J595*(1+(_xlfn.NORM.INV(RAND(),Inputs!$D$39,Inputs!$C$39)))-'Year Schedule'!$K$12+'Year Schedule'!$L$12)</f>
        <v>#VALUE!</v>
      </c>
      <c r="L595" s="0" t="e">
        <f aca="true">MAX(0,K595*(1+(_xlfn.NORM.INV(RAND(),Inputs!$D$39,Inputs!$C$39)))-'Year Schedule'!$K$13+'Year Schedule'!$L$13)</f>
        <v>#VALUE!</v>
      </c>
      <c r="M595" s="0" t="e">
        <f aca="true">MAX(0,L595*(1+(_xlfn.NORM.INV(RAND(),Inputs!$D$39,Inputs!$C$39)))-'Year Schedule'!$K$14+'Year Schedule'!$L$14)</f>
        <v>#VALUE!</v>
      </c>
      <c r="N595" s="0" t="e">
        <f aca="true">MAX(0,M595*(1+(_xlfn.NORM.INV(RAND(),Inputs!$D$39,Inputs!$C$39)))-'Year Schedule'!$K$15+'Year Schedule'!$L$15)</f>
        <v>#VALUE!</v>
      </c>
      <c r="O595" s="0" t="e">
        <f aca="true">MAX(0,N595*(1+(_xlfn.NORM.INV(RAND(),Inputs!$D$39,Inputs!$C$39)))-'Year Schedule'!$K$16+'Year Schedule'!$L$16)</f>
        <v>#VALUE!</v>
      </c>
      <c r="P595" s="0" t="e">
        <f aca="true">MAX(0,O595*(1+(_xlfn.NORM.INV(RAND(),Inputs!$D$39,Inputs!$C$39)))-'Year Schedule'!$K$17+'Year Schedule'!$L$17)</f>
        <v>#VALUE!</v>
      </c>
      <c r="Q595" s="0" t="e">
        <f aca="true">MAX(0,P595*(1+(_xlfn.NORM.INV(RAND(),Inputs!$D$39,Inputs!$C$39)))-'Year Schedule'!$K$18+'Year Schedule'!$L$18)</f>
        <v>#VALUE!</v>
      </c>
      <c r="R595" s="0" t="e">
        <f aca="true">MAX(0,Q595*(1+(_xlfn.NORM.INV(RAND(),Inputs!$D$39,Inputs!$C$39)))-'Year Schedule'!$K$19+'Year Schedule'!$L$19)</f>
        <v>#VALUE!</v>
      </c>
      <c r="S595" s="0" t="e">
        <f aca="true">MAX(0,R595*(1+(_xlfn.NORM.INV(RAND(),Inputs!$D$39,Inputs!$C$39)))-'Year Schedule'!$K$20+'Year Schedule'!$L$20)</f>
        <v>#VALUE!</v>
      </c>
      <c r="T595" s="0" t="e">
        <f aca="true">MAX(0,S595*(1+(_xlfn.NORM.INV(RAND(),Inputs!$D$39,Inputs!$C$39)))-'Year Schedule'!$K$21+'Year Schedule'!$L$21)</f>
        <v>#VALUE!</v>
      </c>
      <c r="U595" s="0" t="e">
        <f aca="true">MAX(0,T595*(1+(_xlfn.NORM.INV(RAND(),Inputs!$D$39,Inputs!$C$39)))-'Year Schedule'!$K$22+'Year Schedule'!$L$22)</f>
        <v>#VALUE!</v>
      </c>
      <c r="V595" s="0" t="e">
        <f aca="true">MAX(0,U595*(1+(_xlfn.NORM.INV(RAND(),Inputs!$D$39,Inputs!$C$39)))-'Year Schedule'!$K$23+'Year Schedule'!$L$23)</f>
        <v>#VALUE!</v>
      </c>
      <c r="W595" s="0" t="e">
        <f aca="true">MAX(0,V595*(1+(_xlfn.NORM.INV(RAND(),Inputs!$D$39,Inputs!$C$39)))-'Year Schedule'!$K$24+'Year Schedule'!$L$24)</f>
        <v>#VALUE!</v>
      </c>
      <c r="X595" s="0" t="e">
        <f aca="true">MAX(0,W595*(1+(_xlfn.NORM.INV(RAND(),Inputs!$D$39,Inputs!$C$39)))-'Year Schedule'!$K$25+'Year Schedule'!$L$25)</f>
        <v>#VALUE!</v>
      </c>
      <c r="Y595" s="0" t="e">
        <f aca="true">MAX(0,X595*(1+(_xlfn.NORM.INV(RAND(),Inputs!$D$39,Inputs!$C$39)))-'Year Schedule'!$K$26+'Year Schedule'!$L$26)</f>
        <v>#VALUE!</v>
      </c>
      <c r="Z595" s="0" t="e">
        <f aca="true">MAX(0,Y595*(1+(_xlfn.NORM.INV(RAND(),Inputs!$D$39,Inputs!$C$39)))-'Year Schedule'!$K$27+'Year Schedule'!$L$27)</f>
        <v>#VALUE!</v>
      </c>
      <c r="AA595" s="0" t="e">
        <f aca="true">MAX(0,Z595*(1+(_xlfn.NORM.INV(RAND(),Inputs!$D$39,Inputs!$C$39)))-'Year Schedule'!$K$28+'Year Schedule'!$L$28)</f>
        <v>#VALUE!</v>
      </c>
      <c r="AB595" s="0" t="e">
        <f aca="true">MAX(0,AA595*(1+(_xlfn.NORM.INV(RAND(),Inputs!$D$39,Inputs!$C$39)))-'Year Schedule'!$K$29+'Year Schedule'!$L$29)</f>
        <v>#VALUE!</v>
      </c>
      <c r="AC595" s="0" t="e">
        <f aca="true">MAX(0,AB595*(1+(_xlfn.NORM.INV(RAND(),Inputs!$D$39,Inputs!$C$39)))-'Year Schedule'!$K$30+'Year Schedule'!$L$30)</f>
        <v>#VALUE!</v>
      </c>
      <c r="AD595" s="0" t="e">
        <f aca="true">MAX(0,AC595*(1+(_xlfn.NORM.INV(RAND(),Inputs!$D$39,Inputs!$C$39)))-'Year Schedule'!$K$31+'Year Schedule'!$L$31)</f>
        <v>#VALUE!</v>
      </c>
      <c r="AE595" s="0" t="e">
        <f aca="true">MAX(0,AD595*(1+(_xlfn.NORM.INV(RAND(),Inputs!$D$39,Inputs!$C$39)))-'Year Schedule'!$K$32+'Year Schedule'!$L$32)</f>
        <v>#VALUE!</v>
      </c>
      <c r="AF595" s="0" t="e">
        <f aca="true">MAX(0,AE595*(1+(_xlfn.NORM.INV(RAND(),Inputs!$D$39,Inputs!$C$39)))-'Year Schedule'!$K$33+'Year Schedule'!$L$33)</f>
        <v>#VALUE!</v>
      </c>
      <c r="AG595" s="0" t="e">
        <f aca="true">MAX(0,AF595*(1+(_xlfn.NORM.INV(RAND(),Inputs!$D$39,Inputs!$C$39)))-'Year Schedule'!$K$34+'Year Schedule'!$L$34)</f>
        <v>#VALUE!</v>
      </c>
      <c r="AH595" s="0" t="e">
        <f aca="true">MAX(0,AG595*(1+(_xlfn.NORM.INV(RAND(),Inputs!$D$39,Inputs!$C$39)))-'Year Schedule'!$K$35+'Year Schedule'!$L$35)</f>
        <v>#VALUE!</v>
      </c>
      <c r="AI595" s="0" t="e">
        <f aca="true">MAX(0,AH595*(1+(_xlfn.NORM.INV(RAND(),Inputs!$D$39,Inputs!$C$39)))-'Year Schedule'!$K$36+'Year Schedule'!$L$36)</f>
        <v>#VALUE!</v>
      </c>
      <c r="AJ595" s="0" t="e">
        <f aca="true">MAX(0,AI595*(1+(_xlfn.NORM.INV(RAND(),Inputs!$D$39,Inputs!$C$39)))-'Year Schedule'!$K$37+'Year Schedule'!$L$37)</f>
        <v>#VALUE!</v>
      </c>
      <c r="AK595" s="0" t="e">
        <f aca="true">MAX(0,AJ595*(1+(_xlfn.NORM.INV(RAND(),Inputs!$D$39,Inputs!$C$39)))-'Year Schedule'!$K$38+'Year Schedule'!$L$38)</f>
        <v>#VALUE!</v>
      </c>
      <c r="AL595" s="0" t="e">
        <f aca="true">MAX(0,AK595*(1+(_xlfn.NORM.INV(RAND(),Inputs!$D$39,Inputs!$C$39)))-'Year Schedule'!$K$39+'Year Schedule'!$L$39)</f>
        <v>#VALUE!</v>
      </c>
      <c r="AM595" s="0" t="e">
        <f aca="true">MAX(0,AL595*(1+(_xlfn.NORM.INV(RAND(),Inputs!$D$39,Inputs!$C$39)))-'Year Schedule'!$K$40+'Year Schedule'!$L$40)</f>
        <v>#VALUE!</v>
      </c>
      <c r="AN595" s="0" t="e">
        <f aca="true">MAX(0,AM595*(1+(_xlfn.NORM.INV(RAND(),Inputs!$D$39,Inputs!$C$39)))-'Year Schedule'!$K$41+'Year Schedule'!$L$41)</f>
        <v>#VALUE!</v>
      </c>
      <c r="AO595" s="0" t="e">
        <f aca="true">MAX(0,AN595*(1+(_xlfn.NORM.INV(RAND(),Inputs!$D$39,Inputs!$C$39)))-'Year Schedule'!$K$42+'Year Schedule'!$L$42)</f>
        <v>#VALUE!</v>
      </c>
      <c r="AP595" s="0" t="e">
        <f aca="true">MAX(0,AO595*(1+(_xlfn.NORM.INV(RAND(),Inputs!$D$39,Inputs!$C$39)))-'Year Schedule'!$K$43+'Year Schedule'!$L$43)</f>
        <v>#VALUE!</v>
      </c>
      <c r="AQ595" s="0" t="e">
        <f aca="true">MAX(0,AP595*(1+(_xlfn.NORM.INV(RAND(),Inputs!$D$39,Inputs!$C$39)))-'Year Schedule'!$K$44+'Year Schedule'!$L$44)</f>
        <v>#VALUE!</v>
      </c>
      <c r="AR595" s="0" t="e">
        <f aca="true">MAX(0,AQ595*(1+(_xlfn.NORM.INV(RAND(),Inputs!$D$39,Inputs!$C$39)))-'Year Schedule'!$K$45+'Year Schedule'!$L$45)</f>
        <v>#VALUE!</v>
      </c>
      <c r="AS595" s="0" t="e">
        <f aca="true">MAX(0,AR595*(1+(_xlfn.NORM.INV(RAND(),Inputs!$D$39,Inputs!$C$39)))-'Year Schedule'!$K$46+'Year Schedule'!$L$46)</f>
        <v>#VALUE!</v>
      </c>
      <c r="AT595" s="0" t="e">
        <f aca="true">MAX(0,AS595*(1+(_xlfn.NORM.INV(RAND(),Inputs!$D$39,Inputs!$C$39)))-'Year Schedule'!$K$47+'Year Schedule'!$L$47)</f>
        <v>#VALUE!</v>
      </c>
      <c r="AU595" s="0" t="e">
        <f aca="true">MAX(0,AT595*(1+(_xlfn.NORM.INV(RAND(),Inputs!$D$39,Inputs!$C$39)))-'Year Schedule'!$K$48+'Year Schedule'!$L$48)</f>
        <v>#VALUE!</v>
      </c>
      <c r="AV595" s="0" t="e">
        <f aca="true">MAX(0,AU595*(1+(_xlfn.NORM.INV(RAND(),Inputs!$D$39,Inputs!$C$39)))-'Year Schedule'!$K$49+'Year Schedule'!$L$49)</f>
        <v>#VALUE!</v>
      </c>
      <c r="AW595" s="0" t="e">
        <f aca="true">MAX(0,AV595*(1+(_xlfn.NORM.INV(RAND(),Inputs!$D$39,Inputs!$C$39)))-'Year Schedule'!$K$50+'Year Schedule'!$L$50)</f>
        <v>#VALUE!</v>
      </c>
      <c r="AX595" s="0" t="e">
        <f aca="true">MAX(0,AW595*(1+(_xlfn.NORM.INV(RAND(),Inputs!$D$39,Inputs!$C$39)))-'Year Schedule'!$K$51+'Year Schedule'!$L$51)</f>
        <v>#VALUE!</v>
      </c>
      <c r="AY595" s="0" t="e">
        <f aca="true">MAX(0,AX595*(1+(_xlfn.NORM.INV(RAND(),Inputs!$D$39,Inputs!$C$39)))-'Year Schedule'!$K$52+'Year Schedule'!$L$52)</f>
        <v>#VALUE!</v>
      </c>
      <c r="AZ595" s="0" t="e">
        <f aca="true">MAX(0,AY595*(1+(_xlfn.NORM.INV(RAND(),Inputs!$D$39,Inputs!$C$39)))-'Year Schedule'!$K$53+'Year Schedule'!$L$53)</f>
        <v>#VALUE!</v>
      </c>
      <c r="BA595" s="0" t="e">
        <f aca="false">INDEX(C595:AZ595,1,Inputs!$C$6)</f>
        <v>#VALUE!</v>
      </c>
      <c r="BB595" s="0" t="n">
        <f aca="false">IFERROR(EXP(SUMPRODUCT(LN((C595:INDEX(C595:AZ595,1,Inputs!$C$6)+$C$1004:INDEX($C$1004:$AZ$1004,1,Inputs!$C$6))/B595:INDEX(B595:AY595,1,Inputs!$C$6)))/Inputs!$C$6)-1,-1)</f>
        <v>-1</v>
      </c>
    </row>
    <row r="596" customFormat="false" ht="15" hidden="false" customHeight="true" outlineLevel="0" collapsed="false">
      <c r="A596" s="0" t="n">
        <v>594</v>
      </c>
      <c r="B596" s="177" t="n">
        <f aca="false">Inputs!$C$38</f>
        <v>0</v>
      </c>
      <c r="C596" s="0" t="e">
        <f aca="true">MAX(0,B596*(1+(_xlfn.NORM.INV(RAND(),Inputs!$D$39,Inputs!$C$39)))-'Year Schedule'!$K$4+'Year Schedule'!$L$4)</f>
        <v>#VALUE!</v>
      </c>
      <c r="D596" s="0" t="e">
        <f aca="true">MAX(0,C596*(1+(_xlfn.NORM.INV(RAND(),Inputs!$D$39,Inputs!$C$39)))-'Year Schedule'!$K$5+'Year Schedule'!$L$5)</f>
        <v>#VALUE!</v>
      </c>
      <c r="E596" s="0" t="e">
        <f aca="true">MAX(0,D596*(1+(_xlfn.NORM.INV(RAND(),Inputs!$D$39,Inputs!$C$39)))-'Year Schedule'!$K$6+'Year Schedule'!$L$6)</f>
        <v>#VALUE!</v>
      </c>
      <c r="F596" s="0" t="e">
        <f aca="true">MAX(0,E596*(1+(_xlfn.NORM.INV(RAND(),Inputs!$D$39,Inputs!$C$39)))-'Year Schedule'!$K$7+'Year Schedule'!$L$7)</f>
        <v>#VALUE!</v>
      </c>
      <c r="G596" s="0" t="e">
        <f aca="true">MAX(0,F596*(1+(_xlfn.NORM.INV(RAND(),Inputs!$D$39,Inputs!$C$39)))-'Year Schedule'!$K$8+'Year Schedule'!$L$8)</f>
        <v>#VALUE!</v>
      </c>
      <c r="H596" s="0" t="e">
        <f aca="true">MAX(0,G596*(1+(_xlfn.NORM.INV(RAND(),Inputs!$D$39,Inputs!$C$39)))-'Year Schedule'!$K$9+'Year Schedule'!$L$9)</f>
        <v>#VALUE!</v>
      </c>
      <c r="I596" s="0" t="e">
        <f aca="true">MAX(0,H596*(1+(_xlfn.NORM.INV(RAND(),Inputs!$D$39,Inputs!$C$39)))-'Year Schedule'!$K$10+'Year Schedule'!$L$10)</f>
        <v>#VALUE!</v>
      </c>
      <c r="J596" s="0" t="e">
        <f aca="true">MAX(0,I596*(1+(_xlfn.NORM.INV(RAND(),Inputs!$D$39,Inputs!$C$39)))-'Year Schedule'!$K$11+'Year Schedule'!$L$11)</f>
        <v>#VALUE!</v>
      </c>
      <c r="K596" s="0" t="e">
        <f aca="true">MAX(0,J596*(1+(_xlfn.NORM.INV(RAND(),Inputs!$D$39,Inputs!$C$39)))-'Year Schedule'!$K$12+'Year Schedule'!$L$12)</f>
        <v>#VALUE!</v>
      </c>
      <c r="L596" s="0" t="e">
        <f aca="true">MAX(0,K596*(1+(_xlfn.NORM.INV(RAND(),Inputs!$D$39,Inputs!$C$39)))-'Year Schedule'!$K$13+'Year Schedule'!$L$13)</f>
        <v>#VALUE!</v>
      </c>
      <c r="M596" s="0" t="e">
        <f aca="true">MAX(0,L596*(1+(_xlfn.NORM.INV(RAND(),Inputs!$D$39,Inputs!$C$39)))-'Year Schedule'!$K$14+'Year Schedule'!$L$14)</f>
        <v>#VALUE!</v>
      </c>
      <c r="N596" s="0" t="e">
        <f aca="true">MAX(0,M596*(1+(_xlfn.NORM.INV(RAND(),Inputs!$D$39,Inputs!$C$39)))-'Year Schedule'!$K$15+'Year Schedule'!$L$15)</f>
        <v>#VALUE!</v>
      </c>
      <c r="O596" s="0" t="e">
        <f aca="true">MAX(0,N596*(1+(_xlfn.NORM.INV(RAND(),Inputs!$D$39,Inputs!$C$39)))-'Year Schedule'!$K$16+'Year Schedule'!$L$16)</f>
        <v>#VALUE!</v>
      </c>
      <c r="P596" s="0" t="e">
        <f aca="true">MAX(0,O596*(1+(_xlfn.NORM.INV(RAND(),Inputs!$D$39,Inputs!$C$39)))-'Year Schedule'!$K$17+'Year Schedule'!$L$17)</f>
        <v>#VALUE!</v>
      </c>
      <c r="Q596" s="0" t="e">
        <f aca="true">MAX(0,P596*(1+(_xlfn.NORM.INV(RAND(),Inputs!$D$39,Inputs!$C$39)))-'Year Schedule'!$K$18+'Year Schedule'!$L$18)</f>
        <v>#VALUE!</v>
      </c>
      <c r="R596" s="0" t="e">
        <f aca="true">MAX(0,Q596*(1+(_xlfn.NORM.INV(RAND(),Inputs!$D$39,Inputs!$C$39)))-'Year Schedule'!$K$19+'Year Schedule'!$L$19)</f>
        <v>#VALUE!</v>
      </c>
      <c r="S596" s="0" t="e">
        <f aca="true">MAX(0,R596*(1+(_xlfn.NORM.INV(RAND(),Inputs!$D$39,Inputs!$C$39)))-'Year Schedule'!$K$20+'Year Schedule'!$L$20)</f>
        <v>#VALUE!</v>
      </c>
      <c r="T596" s="0" t="e">
        <f aca="true">MAX(0,S596*(1+(_xlfn.NORM.INV(RAND(),Inputs!$D$39,Inputs!$C$39)))-'Year Schedule'!$K$21+'Year Schedule'!$L$21)</f>
        <v>#VALUE!</v>
      </c>
      <c r="U596" s="0" t="e">
        <f aca="true">MAX(0,T596*(1+(_xlfn.NORM.INV(RAND(),Inputs!$D$39,Inputs!$C$39)))-'Year Schedule'!$K$22+'Year Schedule'!$L$22)</f>
        <v>#VALUE!</v>
      </c>
      <c r="V596" s="0" t="e">
        <f aca="true">MAX(0,U596*(1+(_xlfn.NORM.INV(RAND(),Inputs!$D$39,Inputs!$C$39)))-'Year Schedule'!$K$23+'Year Schedule'!$L$23)</f>
        <v>#VALUE!</v>
      </c>
      <c r="W596" s="0" t="e">
        <f aca="true">MAX(0,V596*(1+(_xlfn.NORM.INV(RAND(),Inputs!$D$39,Inputs!$C$39)))-'Year Schedule'!$K$24+'Year Schedule'!$L$24)</f>
        <v>#VALUE!</v>
      </c>
      <c r="X596" s="0" t="e">
        <f aca="true">MAX(0,W596*(1+(_xlfn.NORM.INV(RAND(),Inputs!$D$39,Inputs!$C$39)))-'Year Schedule'!$K$25+'Year Schedule'!$L$25)</f>
        <v>#VALUE!</v>
      </c>
      <c r="Y596" s="0" t="e">
        <f aca="true">MAX(0,X596*(1+(_xlfn.NORM.INV(RAND(),Inputs!$D$39,Inputs!$C$39)))-'Year Schedule'!$K$26+'Year Schedule'!$L$26)</f>
        <v>#VALUE!</v>
      </c>
      <c r="Z596" s="0" t="e">
        <f aca="true">MAX(0,Y596*(1+(_xlfn.NORM.INV(RAND(),Inputs!$D$39,Inputs!$C$39)))-'Year Schedule'!$K$27+'Year Schedule'!$L$27)</f>
        <v>#VALUE!</v>
      </c>
      <c r="AA596" s="0" t="e">
        <f aca="true">MAX(0,Z596*(1+(_xlfn.NORM.INV(RAND(),Inputs!$D$39,Inputs!$C$39)))-'Year Schedule'!$K$28+'Year Schedule'!$L$28)</f>
        <v>#VALUE!</v>
      </c>
      <c r="AB596" s="0" t="e">
        <f aca="true">MAX(0,AA596*(1+(_xlfn.NORM.INV(RAND(),Inputs!$D$39,Inputs!$C$39)))-'Year Schedule'!$K$29+'Year Schedule'!$L$29)</f>
        <v>#VALUE!</v>
      </c>
      <c r="AC596" s="0" t="e">
        <f aca="true">MAX(0,AB596*(1+(_xlfn.NORM.INV(RAND(),Inputs!$D$39,Inputs!$C$39)))-'Year Schedule'!$K$30+'Year Schedule'!$L$30)</f>
        <v>#VALUE!</v>
      </c>
      <c r="AD596" s="0" t="e">
        <f aca="true">MAX(0,AC596*(1+(_xlfn.NORM.INV(RAND(),Inputs!$D$39,Inputs!$C$39)))-'Year Schedule'!$K$31+'Year Schedule'!$L$31)</f>
        <v>#VALUE!</v>
      </c>
      <c r="AE596" s="0" t="e">
        <f aca="true">MAX(0,AD596*(1+(_xlfn.NORM.INV(RAND(),Inputs!$D$39,Inputs!$C$39)))-'Year Schedule'!$K$32+'Year Schedule'!$L$32)</f>
        <v>#VALUE!</v>
      </c>
      <c r="AF596" s="0" t="e">
        <f aca="true">MAX(0,AE596*(1+(_xlfn.NORM.INV(RAND(),Inputs!$D$39,Inputs!$C$39)))-'Year Schedule'!$K$33+'Year Schedule'!$L$33)</f>
        <v>#VALUE!</v>
      </c>
      <c r="AG596" s="0" t="e">
        <f aca="true">MAX(0,AF596*(1+(_xlfn.NORM.INV(RAND(),Inputs!$D$39,Inputs!$C$39)))-'Year Schedule'!$K$34+'Year Schedule'!$L$34)</f>
        <v>#VALUE!</v>
      </c>
      <c r="AH596" s="0" t="e">
        <f aca="true">MAX(0,AG596*(1+(_xlfn.NORM.INV(RAND(),Inputs!$D$39,Inputs!$C$39)))-'Year Schedule'!$K$35+'Year Schedule'!$L$35)</f>
        <v>#VALUE!</v>
      </c>
      <c r="AI596" s="0" t="e">
        <f aca="true">MAX(0,AH596*(1+(_xlfn.NORM.INV(RAND(),Inputs!$D$39,Inputs!$C$39)))-'Year Schedule'!$K$36+'Year Schedule'!$L$36)</f>
        <v>#VALUE!</v>
      </c>
      <c r="AJ596" s="0" t="e">
        <f aca="true">MAX(0,AI596*(1+(_xlfn.NORM.INV(RAND(),Inputs!$D$39,Inputs!$C$39)))-'Year Schedule'!$K$37+'Year Schedule'!$L$37)</f>
        <v>#VALUE!</v>
      </c>
      <c r="AK596" s="0" t="e">
        <f aca="true">MAX(0,AJ596*(1+(_xlfn.NORM.INV(RAND(),Inputs!$D$39,Inputs!$C$39)))-'Year Schedule'!$K$38+'Year Schedule'!$L$38)</f>
        <v>#VALUE!</v>
      </c>
      <c r="AL596" s="0" t="e">
        <f aca="true">MAX(0,AK596*(1+(_xlfn.NORM.INV(RAND(),Inputs!$D$39,Inputs!$C$39)))-'Year Schedule'!$K$39+'Year Schedule'!$L$39)</f>
        <v>#VALUE!</v>
      </c>
      <c r="AM596" s="0" t="e">
        <f aca="true">MAX(0,AL596*(1+(_xlfn.NORM.INV(RAND(),Inputs!$D$39,Inputs!$C$39)))-'Year Schedule'!$K$40+'Year Schedule'!$L$40)</f>
        <v>#VALUE!</v>
      </c>
      <c r="AN596" s="0" t="e">
        <f aca="true">MAX(0,AM596*(1+(_xlfn.NORM.INV(RAND(),Inputs!$D$39,Inputs!$C$39)))-'Year Schedule'!$K$41+'Year Schedule'!$L$41)</f>
        <v>#VALUE!</v>
      </c>
      <c r="AO596" s="0" t="e">
        <f aca="true">MAX(0,AN596*(1+(_xlfn.NORM.INV(RAND(),Inputs!$D$39,Inputs!$C$39)))-'Year Schedule'!$K$42+'Year Schedule'!$L$42)</f>
        <v>#VALUE!</v>
      </c>
      <c r="AP596" s="0" t="e">
        <f aca="true">MAX(0,AO596*(1+(_xlfn.NORM.INV(RAND(),Inputs!$D$39,Inputs!$C$39)))-'Year Schedule'!$K$43+'Year Schedule'!$L$43)</f>
        <v>#VALUE!</v>
      </c>
      <c r="AQ596" s="0" t="e">
        <f aca="true">MAX(0,AP596*(1+(_xlfn.NORM.INV(RAND(),Inputs!$D$39,Inputs!$C$39)))-'Year Schedule'!$K$44+'Year Schedule'!$L$44)</f>
        <v>#VALUE!</v>
      </c>
      <c r="AR596" s="0" t="e">
        <f aca="true">MAX(0,AQ596*(1+(_xlfn.NORM.INV(RAND(),Inputs!$D$39,Inputs!$C$39)))-'Year Schedule'!$K$45+'Year Schedule'!$L$45)</f>
        <v>#VALUE!</v>
      </c>
      <c r="AS596" s="0" t="e">
        <f aca="true">MAX(0,AR596*(1+(_xlfn.NORM.INV(RAND(),Inputs!$D$39,Inputs!$C$39)))-'Year Schedule'!$K$46+'Year Schedule'!$L$46)</f>
        <v>#VALUE!</v>
      </c>
      <c r="AT596" s="0" t="e">
        <f aca="true">MAX(0,AS596*(1+(_xlfn.NORM.INV(RAND(),Inputs!$D$39,Inputs!$C$39)))-'Year Schedule'!$K$47+'Year Schedule'!$L$47)</f>
        <v>#VALUE!</v>
      </c>
      <c r="AU596" s="0" t="e">
        <f aca="true">MAX(0,AT596*(1+(_xlfn.NORM.INV(RAND(),Inputs!$D$39,Inputs!$C$39)))-'Year Schedule'!$K$48+'Year Schedule'!$L$48)</f>
        <v>#VALUE!</v>
      </c>
      <c r="AV596" s="0" t="e">
        <f aca="true">MAX(0,AU596*(1+(_xlfn.NORM.INV(RAND(),Inputs!$D$39,Inputs!$C$39)))-'Year Schedule'!$K$49+'Year Schedule'!$L$49)</f>
        <v>#VALUE!</v>
      </c>
      <c r="AW596" s="0" t="e">
        <f aca="true">MAX(0,AV596*(1+(_xlfn.NORM.INV(RAND(),Inputs!$D$39,Inputs!$C$39)))-'Year Schedule'!$K$50+'Year Schedule'!$L$50)</f>
        <v>#VALUE!</v>
      </c>
      <c r="AX596" s="0" t="e">
        <f aca="true">MAX(0,AW596*(1+(_xlfn.NORM.INV(RAND(),Inputs!$D$39,Inputs!$C$39)))-'Year Schedule'!$K$51+'Year Schedule'!$L$51)</f>
        <v>#VALUE!</v>
      </c>
      <c r="AY596" s="0" t="e">
        <f aca="true">MAX(0,AX596*(1+(_xlfn.NORM.INV(RAND(),Inputs!$D$39,Inputs!$C$39)))-'Year Schedule'!$K$52+'Year Schedule'!$L$52)</f>
        <v>#VALUE!</v>
      </c>
      <c r="AZ596" s="0" t="e">
        <f aca="true">MAX(0,AY596*(1+(_xlfn.NORM.INV(RAND(),Inputs!$D$39,Inputs!$C$39)))-'Year Schedule'!$K$53+'Year Schedule'!$L$53)</f>
        <v>#VALUE!</v>
      </c>
      <c r="BA596" s="0" t="e">
        <f aca="false">INDEX(C596:AZ596,1,Inputs!$C$6)</f>
        <v>#VALUE!</v>
      </c>
      <c r="BB596" s="0" t="n">
        <f aca="false">IFERROR(EXP(SUMPRODUCT(LN((C596:INDEX(C596:AZ596,1,Inputs!$C$6)+$C$1004:INDEX($C$1004:$AZ$1004,1,Inputs!$C$6))/B596:INDEX(B596:AY596,1,Inputs!$C$6)))/Inputs!$C$6)-1,-1)</f>
        <v>-1</v>
      </c>
    </row>
    <row r="597" customFormat="false" ht="15" hidden="false" customHeight="true" outlineLevel="0" collapsed="false">
      <c r="A597" s="0" t="n">
        <v>595</v>
      </c>
      <c r="B597" s="177" t="n">
        <f aca="false">Inputs!$C$38</f>
        <v>0</v>
      </c>
      <c r="C597" s="0" t="e">
        <f aca="true">MAX(0,B597*(1+(_xlfn.NORM.INV(RAND(),Inputs!$D$39,Inputs!$C$39)))-'Year Schedule'!$K$4+'Year Schedule'!$L$4)</f>
        <v>#VALUE!</v>
      </c>
      <c r="D597" s="0" t="e">
        <f aca="true">MAX(0,C597*(1+(_xlfn.NORM.INV(RAND(),Inputs!$D$39,Inputs!$C$39)))-'Year Schedule'!$K$5+'Year Schedule'!$L$5)</f>
        <v>#VALUE!</v>
      </c>
      <c r="E597" s="0" t="e">
        <f aca="true">MAX(0,D597*(1+(_xlfn.NORM.INV(RAND(),Inputs!$D$39,Inputs!$C$39)))-'Year Schedule'!$K$6+'Year Schedule'!$L$6)</f>
        <v>#VALUE!</v>
      </c>
      <c r="F597" s="0" t="e">
        <f aca="true">MAX(0,E597*(1+(_xlfn.NORM.INV(RAND(),Inputs!$D$39,Inputs!$C$39)))-'Year Schedule'!$K$7+'Year Schedule'!$L$7)</f>
        <v>#VALUE!</v>
      </c>
      <c r="G597" s="0" t="e">
        <f aca="true">MAX(0,F597*(1+(_xlfn.NORM.INV(RAND(),Inputs!$D$39,Inputs!$C$39)))-'Year Schedule'!$K$8+'Year Schedule'!$L$8)</f>
        <v>#VALUE!</v>
      </c>
      <c r="H597" s="0" t="e">
        <f aca="true">MAX(0,G597*(1+(_xlfn.NORM.INV(RAND(),Inputs!$D$39,Inputs!$C$39)))-'Year Schedule'!$K$9+'Year Schedule'!$L$9)</f>
        <v>#VALUE!</v>
      </c>
      <c r="I597" s="0" t="e">
        <f aca="true">MAX(0,H597*(1+(_xlfn.NORM.INV(RAND(),Inputs!$D$39,Inputs!$C$39)))-'Year Schedule'!$K$10+'Year Schedule'!$L$10)</f>
        <v>#VALUE!</v>
      </c>
      <c r="J597" s="0" t="e">
        <f aca="true">MAX(0,I597*(1+(_xlfn.NORM.INV(RAND(),Inputs!$D$39,Inputs!$C$39)))-'Year Schedule'!$K$11+'Year Schedule'!$L$11)</f>
        <v>#VALUE!</v>
      </c>
      <c r="K597" s="0" t="e">
        <f aca="true">MAX(0,J597*(1+(_xlfn.NORM.INV(RAND(),Inputs!$D$39,Inputs!$C$39)))-'Year Schedule'!$K$12+'Year Schedule'!$L$12)</f>
        <v>#VALUE!</v>
      </c>
      <c r="L597" s="0" t="e">
        <f aca="true">MAX(0,K597*(1+(_xlfn.NORM.INV(RAND(),Inputs!$D$39,Inputs!$C$39)))-'Year Schedule'!$K$13+'Year Schedule'!$L$13)</f>
        <v>#VALUE!</v>
      </c>
      <c r="M597" s="0" t="e">
        <f aca="true">MAX(0,L597*(1+(_xlfn.NORM.INV(RAND(),Inputs!$D$39,Inputs!$C$39)))-'Year Schedule'!$K$14+'Year Schedule'!$L$14)</f>
        <v>#VALUE!</v>
      </c>
      <c r="N597" s="0" t="e">
        <f aca="true">MAX(0,M597*(1+(_xlfn.NORM.INV(RAND(),Inputs!$D$39,Inputs!$C$39)))-'Year Schedule'!$K$15+'Year Schedule'!$L$15)</f>
        <v>#VALUE!</v>
      </c>
      <c r="O597" s="0" t="e">
        <f aca="true">MAX(0,N597*(1+(_xlfn.NORM.INV(RAND(),Inputs!$D$39,Inputs!$C$39)))-'Year Schedule'!$K$16+'Year Schedule'!$L$16)</f>
        <v>#VALUE!</v>
      </c>
      <c r="P597" s="0" t="e">
        <f aca="true">MAX(0,O597*(1+(_xlfn.NORM.INV(RAND(),Inputs!$D$39,Inputs!$C$39)))-'Year Schedule'!$K$17+'Year Schedule'!$L$17)</f>
        <v>#VALUE!</v>
      </c>
      <c r="Q597" s="0" t="e">
        <f aca="true">MAX(0,P597*(1+(_xlfn.NORM.INV(RAND(),Inputs!$D$39,Inputs!$C$39)))-'Year Schedule'!$K$18+'Year Schedule'!$L$18)</f>
        <v>#VALUE!</v>
      </c>
      <c r="R597" s="0" t="e">
        <f aca="true">MAX(0,Q597*(1+(_xlfn.NORM.INV(RAND(),Inputs!$D$39,Inputs!$C$39)))-'Year Schedule'!$K$19+'Year Schedule'!$L$19)</f>
        <v>#VALUE!</v>
      </c>
      <c r="S597" s="0" t="e">
        <f aca="true">MAX(0,R597*(1+(_xlfn.NORM.INV(RAND(),Inputs!$D$39,Inputs!$C$39)))-'Year Schedule'!$K$20+'Year Schedule'!$L$20)</f>
        <v>#VALUE!</v>
      </c>
      <c r="T597" s="0" t="e">
        <f aca="true">MAX(0,S597*(1+(_xlfn.NORM.INV(RAND(),Inputs!$D$39,Inputs!$C$39)))-'Year Schedule'!$K$21+'Year Schedule'!$L$21)</f>
        <v>#VALUE!</v>
      </c>
      <c r="U597" s="0" t="e">
        <f aca="true">MAX(0,T597*(1+(_xlfn.NORM.INV(RAND(),Inputs!$D$39,Inputs!$C$39)))-'Year Schedule'!$K$22+'Year Schedule'!$L$22)</f>
        <v>#VALUE!</v>
      </c>
      <c r="V597" s="0" t="e">
        <f aca="true">MAX(0,U597*(1+(_xlfn.NORM.INV(RAND(),Inputs!$D$39,Inputs!$C$39)))-'Year Schedule'!$K$23+'Year Schedule'!$L$23)</f>
        <v>#VALUE!</v>
      </c>
      <c r="W597" s="0" t="e">
        <f aca="true">MAX(0,V597*(1+(_xlfn.NORM.INV(RAND(),Inputs!$D$39,Inputs!$C$39)))-'Year Schedule'!$K$24+'Year Schedule'!$L$24)</f>
        <v>#VALUE!</v>
      </c>
      <c r="X597" s="0" t="e">
        <f aca="true">MAX(0,W597*(1+(_xlfn.NORM.INV(RAND(),Inputs!$D$39,Inputs!$C$39)))-'Year Schedule'!$K$25+'Year Schedule'!$L$25)</f>
        <v>#VALUE!</v>
      </c>
      <c r="Y597" s="0" t="e">
        <f aca="true">MAX(0,X597*(1+(_xlfn.NORM.INV(RAND(),Inputs!$D$39,Inputs!$C$39)))-'Year Schedule'!$K$26+'Year Schedule'!$L$26)</f>
        <v>#VALUE!</v>
      </c>
      <c r="Z597" s="0" t="e">
        <f aca="true">MAX(0,Y597*(1+(_xlfn.NORM.INV(RAND(),Inputs!$D$39,Inputs!$C$39)))-'Year Schedule'!$K$27+'Year Schedule'!$L$27)</f>
        <v>#VALUE!</v>
      </c>
      <c r="AA597" s="0" t="e">
        <f aca="true">MAX(0,Z597*(1+(_xlfn.NORM.INV(RAND(),Inputs!$D$39,Inputs!$C$39)))-'Year Schedule'!$K$28+'Year Schedule'!$L$28)</f>
        <v>#VALUE!</v>
      </c>
      <c r="AB597" s="0" t="e">
        <f aca="true">MAX(0,AA597*(1+(_xlfn.NORM.INV(RAND(),Inputs!$D$39,Inputs!$C$39)))-'Year Schedule'!$K$29+'Year Schedule'!$L$29)</f>
        <v>#VALUE!</v>
      </c>
      <c r="AC597" s="0" t="e">
        <f aca="true">MAX(0,AB597*(1+(_xlfn.NORM.INV(RAND(),Inputs!$D$39,Inputs!$C$39)))-'Year Schedule'!$K$30+'Year Schedule'!$L$30)</f>
        <v>#VALUE!</v>
      </c>
      <c r="AD597" s="0" t="e">
        <f aca="true">MAX(0,AC597*(1+(_xlfn.NORM.INV(RAND(),Inputs!$D$39,Inputs!$C$39)))-'Year Schedule'!$K$31+'Year Schedule'!$L$31)</f>
        <v>#VALUE!</v>
      </c>
      <c r="AE597" s="0" t="e">
        <f aca="true">MAX(0,AD597*(1+(_xlfn.NORM.INV(RAND(),Inputs!$D$39,Inputs!$C$39)))-'Year Schedule'!$K$32+'Year Schedule'!$L$32)</f>
        <v>#VALUE!</v>
      </c>
      <c r="AF597" s="0" t="e">
        <f aca="true">MAX(0,AE597*(1+(_xlfn.NORM.INV(RAND(),Inputs!$D$39,Inputs!$C$39)))-'Year Schedule'!$K$33+'Year Schedule'!$L$33)</f>
        <v>#VALUE!</v>
      </c>
      <c r="AG597" s="0" t="e">
        <f aca="true">MAX(0,AF597*(1+(_xlfn.NORM.INV(RAND(),Inputs!$D$39,Inputs!$C$39)))-'Year Schedule'!$K$34+'Year Schedule'!$L$34)</f>
        <v>#VALUE!</v>
      </c>
      <c r="AH597" s="0" t="e">
        <f aca="true">MAX(0,AG597*(1+(_xlfn.NORM.INV(RAND(),Inputs!$D$39,Inputs!$C$39)))-'Year Schedule'!$K$35+'Year Schedule'!$L$35)</f>
        <v>#VALUE!</v>
      </c>
      <c r="AI597" s="0" t="e">
        <f aca="true">MAX(0,AH597*(1+(_xlfn.NORM.INV(RAND(),Inputs!$D$39,Inputs!$C$39)))-'Year Schedule'!$K$36+'Year Schedule'!$L$36)</f>
        <v>#VALUE!</v>
      </c>
      <c r="AJ597" s="0" t="e">
        <f aca="true">MAX(0,AI597*(1+(_xlfn.NORM.INV(RAND(),Inputs!$D$39,Inputs!$C$39)))-'Year Schedule'!$K$37+'Year Schedule'!$L$37)</f>
        <v>#VALUE!</v>
      </c>
      <c r="AK597" s="0" t="e">
        <f aca="true">MAX(0,AJ597*(1+(_xlfn.NORM.INV(RAND(),Inputs!$D$39,Inputs!$C$39)))-'Year Schedule'!$K$38+'Year Schedule'!$L$38)</f>
        <v>#VALUE!</v>
      </c>
      <c r="AL597" s="0" t="e">
        <f aca="true">MAX(0,AK597*(1+(_xlfn.NORM.INV(RAND(),Inputs!$D$39,Inputs!$C$39)))-'Year Schedule'!$K$39+'Year Schedule'!$L$39)</f>
        <v>#VALUE!</v>
      </c>
      <c r="AM597" s="0" t="e">
        <f aca="true">MAX(0,AL597*(1+(_xlfn.NORM.INV(RAND(),Inputs!$D$39,Inputs!$C$39)))-'Year Schedule'!$K$40+'Year Schedule'!$L$40)</f>
        <v>#VALUE!</v>
      </c>
      <c r="AN597" s="0" t="e">
        <f aca="true">MAX(0,AM597*(1+(_xlfn.NORM.INV(RAND(),Inputs!$D$39,Inputs!$C$39)))-'Year Schedule'!$K$41+'Year Schedule'!$L$41)</f>
        <v>#VALUE!</v>
      </c>
      <c r="AO597" s="0" t="e">
        <f aca="true">MAX(0,AN597*(1+(_xlfn.NORM.INV(RAND(),Inputs!$D$39,Inputs!$C$39)))-'Year Schedule'!$K$42+'Year Schedule'!$L$42)</f>
        <v>#VALUE!</v>
      </c>
      <c r="AP597" s="0" t="e">
        <f aca="true">MAX(0,AO597*(1+(_xlfn.NORM.INV(RAND(),Inputs!$D$39,Inputs!$C$39)))-'Year Schedule'!$K$43+'Year Schedule'!$L$43)</f>
        <v>#VALUE!</v>
      </c>
      <c r="AQ597" s="0" t="e">
        <f aca="true">MAX(0,AP597*(1+(_xlfn.NORM.INV(RAND(),Inputs!$D$39,Inputs!$C$39)))-'Year Schedule'!$K$44+'Year Schedule'!$L$44)</f>
        <v>#VALUE!</v>
      </c>
      <c r="AR597" s="0" t="e">
        <f aca="true">MAX(0,AQ597*(1+(_xlfn.NORM.INV(RAND(),Inputs!$D$39,Inputs!$C$39)))-'Year Schedule'!$K$45+'Year Schedule'!$L$45)</f>
        <v>#VALUE!</v>
      </c>
      <c r="AS597" s="0" t="e">
        <f aca="true">MAX(0,AR597*(1+(_xlfn.NORM.INV(RAND(),Inputs!$D$39,Inputs!$C$39)))-'Year Schedule'!$K$46+'Year Schedule'!$L$46)</f>
        <v>#VALUE!</v>
      </c>
      <c r="AT597" s="0" t="e">
        <f aca="true">MAX(0,AS597*(1+(_xlfn.NORM.INV(RAND(),Inputs!$D$39,Inputs!$C$39)))-'Year Schedule'!$K$47+'Year Schedule'!$L$47)</f>
        <v>#VALUE!</v>
      </c>
      <c r="AU597" s="0" t="e">
        <f aca="true">MAX(0,AT597*(1+(_xlfn.NORM.INV(RAND(),Inputs!$D$39,Inputs!$C$39)))-'Year Schedule'!$K$48+'Year Schedule'!$L$48)</f>
        <v>#VALUE!</v>
      </c>
      <c r="AV597" s="0" t="e">
        <f aca="true">MAX(0,AU597*(1+(_xlfn.NORM.INV(RAND(),Inputs!$D$39,Inputs!$C$39)))-'Year Schedule'!$K$49+'Year Schedule'!$L$49)</f>
        <v>#VALUE!</v>
      </c>
      <c r="AW597" s="0" t="e">
        <f aca="true">MAX(0,AV597*(1+(_xlfn.NORM.INV(RAND(),Inputs!$D$39,Inputs!$C$39)))-'Year Schedule'!$K$50+'Year Schedule'!$L$50)</f>
        <v>#VALUE!</v>
      </c>
      <c r="AX597" s="0" t="e">
        <f aca="true">MAX(0,AW597*(1+(_xlfn.NORM.INV(RAND(),Inputs!$D$39,Inputs!$C$39)))-'Year Schedule'!$K$51+'Year Schedule'!$L$51)</f>
        <v>#VALUE!</v>
      </c>
      <c r="AY597" s="0" t="e">
        <f aca="true">MAX(0,AX597*(1+(_xlfn.NORM.INV(RAND(),Inputs!$D$39,Inputs!$C$39)))-'Year Schedule'!$K$52+'Year Schedule'!$L$52)</f>
        <v>#VALUE!</v>
      </c>
      <c r="AZ597" s="0" t="e">
        <f aca="true">MAX(0,AY597*(1+(_xlfn.NORM.INV(RAND(),Inputs!$D$39,Inputs!$C$39)))-'Year Schedule'!$K$53+'Year Schedule'!$L$53)</f>
        <v>#VALUE!</v>
      </c>
      <c r="BA597" s="0" t="e">
        <f aca="false">INDEX(C597:AZ597,1,Inputs!$C$6)</f>
        <v>#VALUE!</v>
      </c>
      <c r="BB597" s="0" t="n">
        <f aca="false">IFERROR(EXP(SUMPRODUCT(LN((C597:INDEX(C597:AZ597,1,Inputs!$C$6)+$C$1004:INDEX($C$1004:$AZ$1004,1,Inputs!$C$6))/B597:INDEX(B597:AY597,1,Inputs!$C$6)))/Inputs!$C$6)-1,-1)</f>
        <v>-1</v>
      </c>
    </row>
    <row r="598" customFormat="false" ht="15" hidden="false" customHeight="true" outlineLevel="0" collapsed="false">
      <c r="A598" s="0" t="n">
        <v>596</v>
      </c>
      <c r="B598" s="177" t="n">
        <f aca="false">Inputs!$C$38</f>
        <v>0</v>
      </c>
      <c r="C598" s="0" t="e">
        <f aca="true">MAX(0,B598*(1+(_xlfn.NORM.INV(RAND(),Inputs!$D$39,Inputs!$C$39)))-'Year Schedule'!$K$4+'Year Schedule'!$L$4)</f>
        <v>#VALUE!</v>
      </c>
      <c r="D598" s="0" t="e">
        <f aca="true">MAX(0,C598*(1+(_xlfn.NORM.INV(RAND(),Inputs!$D$39,Inputs!$C$39)))-'Year Schedule'!$K$5+'Year Schedule'!$L$5)</f>
        <v>#VALUE!</v>
      </c>
      <c r="E598" s="0" t="e">
        <f aca="true">MAX(0,D598*(1+(_xlfn.NORM.INV(RAND(),Inputs!$D$39,Inputs!$C$39)))-'Year Schedule'!$K$6+'Year Schedule'!$L$6)</f>
        <v>#VALUE!</v>
      </c>
      <c r="F598" s="0" t="e">
        <f aca="true">MAX(0,E598*(1+(_xlfn.NORM.INV(RAND(),Inputs!$D$39,Inputs!$C$39)))-'Year Schedule'!$K$7+'Year Schedule'!$L$7)</f>
        <v>#VALUE!</v>
      </c>
      <c r="G598" s="0" t="e">
        <f aca="true">MAX(0,F598*(1+(_xlfn.NORM.INV(RAND(),Inputs!$D$39,Inputs!$C$39)))-'Year Schedule'!$K$8+'Year Schedule'!$L$8)</f>
        <v>#VALUE!</v>
      </c>
      <c r="H598" s="0" t="e">
        <f aca="true">MAX(0,G598*(1+(_xlfn.NORM.INV(RAND(),Inputs!$D$39,Inputs!$C$39)))-'Year Schedule'!$K$9+'Year Schedule'!$L$9)</f>
        <v>#VALUE!</v>
      </c>
      <c r="I598" s="0" t="e">
        <f aca="true">MAX(0,H598*(1+(_xlfn.NORM.INV(RAND(),Inputs!$D$39,Inputs!$C$39)))-'Year Schedule'!$K$10+'Year Schedule'!$L$10)</f>
        <v>#VALUE!</v>
      </c>
      <c r="J598" s="0" t="e">
        <f aca="true">MAX(0,I598*(1+(_xlfn.NORM.INV(RAND(),Inputs!$D$39,Inputs!$C$39)))-'Year Schedule'!$K$11+'Year Schedule'!$L$11)</f>
        <v>#VALUE!</v>
      </c>
      <c r="K598" s="0" t="e">
        <f aca="true">MAX(0,J598*(1+(_xlfn.NORM.INV(RAND(),Inputs!$D$39,Inputs!$C$39)))-'Year Schedule'!$K$12+'Year Schedule'!$L$12)</f>
        <v>#VALUE!</v>
      </c>
      <c r="L598" s="0" t="e">
        <f aca="true">MAX(0,K598*(1+(_xlfn.NORM.INV(RAND(),Inputs!$D$39,Inputs!$C$39)))-'Year Schedule'!$K$13+'Year Schedule'!$L$13)</f>
        <v>#VALUE!</v>
      </c>
      <c r="M598" s="0" t="e">
        <f aca="true">MAX(0,L598*(1+(_xlfn.NORM.INV(RAND(),Inputs!$D$39,Inputs!$C$39)))-'Year Schedule'!$K$14+'Year Schedule'!$L$14)</f>
        <v>#VALUE!</v>
      </c>
      <c r="N598" s="0" t="e">
        <f aca="true">MAX(0,M598*(1+(_xlfn.NORM.INV(RAND(),Inputs!$D$39,Inputs!$C$39)))-'Year Schedule'!$K$15+'Year Schedule'!$L$15)</f>
        <v>#VALUE!</v>
      </c>
      <c r="O598" s="0" t="e">
        <f aca="true">MAX(0,N598*(1+(_xlfn.NORM.INV(RAND(),Inputs!$D$39,Inputs!$C$39)))-'Year Schedule'!$K$16+'Year Schedule'!$L$16)</f>
        <v>#VALUE!</v>
      </c>
      <c r="P598" s="0" t="e">
        <f aca="true">MAX(0,O598*(1+(_xlfn.NORM.INV(RAND(),Inputs!$D$39,Inputs!$C$39)))-'Year Schedule'!$K$17+'Year Schedule'!$L$17)</f>
        <v>#VALUE!</v>
      </c>
      <c r="Q598" s="0" t="e">
        <f aca="true">MAX(0,P598*(1+(_xlfn.NORM.INV(RAND(),Inputs!$D$39,Inputs!$C$39)))-'Year Schedule'!$K$18+'Year Schedule'!$L$18)</f>
        <v>#VALUE!</v>
      </c>
      <c r="R598" s="0" t="e">
        <f aca="true">MAX(0,Q598*(1+(_xlfn.NORM.INV(RAND(),Inputs!$D$39,Inputs!$C$39)))-'Year Schedule'!$K$19+'Year Schedule'!$L$19)</f>
        <v>#VALUE!</v>
      </c>
      <c r="S598" s="0" t="e">
        <f aca="true">MAX(0,R598*(1+(_xlfn.NORM.INV(RAND(),Inputs!$D$39,Inputs!$C$39)))-'Year Schedule'!$K$20+'Year Schedule'!$L$20)</f>
        <v>#VALUE!</v>
      </c>
      <c r="T598" s="0" t="e">
        <f aca="true">MAX(0,S598*(1+(_xlfn.NORM.INV(RAND(),Inputs!$D$39,Inputs!$C$39)))-'Year Schedule'!$K$21+'Year Schedule'!$L$21)</f>
        <v>#VALUE!</v>
      </c>
      <c r="U598" s="0" t="e">
        <f aca="true">MAX(0,T598*(1+(_xlfn.NORM.INV(RAND(),Inputs!$D$39,Inputs!$C$39)))-'Year Schedule'!$K$22+'Year Schedule'!$L$22)</f>
        <v>#VALUE!</v>
      </c>
      <c r="V598" s="0" t="e">
        <f aca="true">MAX(0,U598*(1+(_xlfn.NORM.INV(RAND(),Inputs!$D$39,Inputs!$C$39)))-'Year Schedule'!$K$23+'Year Schedule'!$L$23)</f>
        <v>#VALUE!</v>
      </c>
      <c r="W598" s="0" t="e">
        <f aca="true">MAX(0,V598*(1+(_xlfn.NORM.INV(RAND(),Inputs!$D$39,Inputs!$C$39)))-'Year Schedule'!$K$24+'Year Schedule'!$L$24)</f>
        <v>#VALUE!</v>
      </c>
      <c r="X598" s="0" t="e">
        <f aca="true">MAX(0,W598*(1+(_xlfn.NORM.INV(RAND(),Inputs!$D$39,Inputs!$C$39)))-'Year Schedule'!$K$25+'Year Schedule'!$L$25)</f>
        <v>#VALUE!</v>
      </c>
      <c r="Y598" s="0" t="e">
        <f aca="true">MAX(0,X598*(1+(_xlfn.NORM.INV(RAND(),Inputs!$D$39,Inputs!$C$39)))-'Year Schedule'!$K$26+'Year Schedule'!$L$26)</f>
        <v>#VALUE!</v>
      </c>
      <c r="Z598" s="0" t="e">
        <f aca="true">MAX(0,Y598*(1+(_xlfn.NORM.INV(RAND(),Inputs!$D$39,Inputs!$C$39)))-'Year Schedule'!$K$27+'Year Schedule'!$L$27)</f>
        <v>#VALUE!</v>
      </c>
      <c r="AA598" s="0" t="e">
        <f aca="true">MAX(0,Z598*(1+(_xlfn.NORM.INV(RAND(),Inputs!$D$39,Inputs!$C$39)))-'Year Schedule'!$K$28+'Year Schedule'!$L$28)</f>
        <v>#VALUE!</v>
      </c>
      <c r="AB598" s="0" t="e">
        <f aca="true">MAX(0,AA598*(1+(_xlfn.NORM.INV(RAND(),Inputs!$D$39,Inputs!$C$39)))-'Year Schedule'!$K$29+'Year Schedule'!$L$29)</f>
        <v>#VALUE!</v>
      </c>
      <c r="AC598" s="0" t="e">
        <f aca="true">MAX(0,AB598*(1+(_xlfn.NORM.INV(RAND(),Inputs!$D$39,Inputs!$C$39)))-'Year Schedule'!$K$30+'Year Schedule'!$L$30)</f>
        <v>#VALUE!</v>
      </c>
      <c r="AD598" s="0" t="e">
        <f aca="true">MAX(0,AC598*(1+(_xlfn.NORM.INV(RAND(),Inputs!$D$39,Inputs!$C$39)))-'Year Schedule'!$K$31+'Year Schedule'!$L$31)</f>
        <v>#VALUE!</v>
      </c>
      <c r="AE598" s="0" t="e">
        <f aca="true">MAX(0,AD598*(1+(_xlfn.NORM.INV(RAND(),Inputs!$D$39,Inputs!$C$39)))-'Year Schedule'!$K$32+'Year Schedule'!$L$32)</f>
        <v>#VALUE!</v>
      </c>
      <c r="AF598" s="0" t="e">
        <f aca="true">MAX(0,AE598*(1+(_xlfn.NORM.INV(RAND(),Inputs!$D$39,Inputs!$C$39)))-'Year Schedule'!$K$33+'Year Schedule'!$L$33)</f>
        <v>#VALUE!</v>
      </c>
      <c r="AG598" s="0" t="e">
        <f aca="true">MAX(0,AF598*(1+(_xlfn.NORM.INV(RAND(),Inputs!$D$39,Inputs!$C$39)))-'Year Schedule'!$K$34+'Year Schedule'!$L$34)</f>
        <v>#VALUE!</v>
      </c>
      <c r="AH598" s="0" t="e">
        <f aca="true">MAX(0,AG598*(1+(_xlfn.NORM.INV(RAND(),Inputs!$D$39,Inputs!$C$39)))-'Year Schedule'!$K$35+'Year Schedule'!$L$35)</f>
        <v>#VALUE!</v>
      </c>
      <c r="AI598" s="0" t="e">
        <f aca="true">MAX(0,AH598*(1+(_xlfn.NORM.INV(RAND(),Inputs!$D$39,Inputs!$C$39)))-'Year Schedule'!$K$36+'Year Schedule'!$L$36)</f>
        <v>#VALUE!</v>
      </c>
      <c r="AJ598" s="0" t="e">
        <f aca="true">MAX(0,AI598*(1+(_xlfn.NORM.INV(RAND(),Inputs!$D$39,Inputs!$C$39)))-'Year Schedule'!$K$37+'Year Schedule'!$L$37)</f>
        <v>#VALUE!</v>
      </c>
      <c r="AK598" s="0" t="e">
        <f aca="true">MAX(0,AJ598*(1+(_xlfn.NORM.INV(RAND(),Inputs!$D$39,Inputs!$C$39)))-'Year Schedule'!$K$38+'Year Schedule'!$L$38)</f>
        <v>#VALUE!</v>
      </c>
      <c r="AL598" s="0" t="e">
        <f aca="true">MAX(0,AK598*(1+(_xlfn.NORM.INV(RAND(),Inputs!$D$39,Inputs!$C$39)))-'Year Schedule'!$K$39+'Year Schedule'!$L$39)</f>
        <v>#VALUE!</v>
      </c>
      <c r="AM598" s="0" t="e">
        <f aca="true">MAX(0,AL598*(1+(_xlfn.NORM.INV(RAND(),Inputs!$D$39,Inputs!$C$39)))-'Year Schedule'!$K$40+'Year Schedule'!$L$40)</f>
        <v>#VALUE!</v>
      </c>
      <c r="AN598" s="0" t="e">
        <f aca="true">MAX(0,AM598*(1+(_xlfn.NORM.INV(RAND(),Inputs!$D$39,Inputs!$C$39)))-'Year Schedule'!$K$41+'Year Schedule'!$L$41)</f>
        <v>#VALUE!</v>
      </c>
      <c r="AO598" s="0" t="e">
        <f aca="true">MAX(0,AN598*(1+(_xlfn.NORM.INV(RAND(),Inputs!$D$39,Inputs!$C$39)))-'Year Schedule'!$K$42+'Year Schedule'!$L$42)</f>
        <v>#VALUE!</v>
      </c>
      <c r="AP598" s="0" t="e">
        <f aca="true">MAX(0,AO598*(1+(_xlfn.NORM.INV(RAND(),Inputs!$D$39,Inputs!$C$39)))-'Year Schedule'!$K$43+'Year Schedule'!$L$43)</f>
        <v>#VALUE!</v>
      </c>
      <c r="AQ598" s="0" t="e">
        <f aca="true">MAX(0,AP598*(1+(_xlfn.NORM.INV(RAND(),Inputs!$D$39,Inputs!$C$39)))-'Year Schedule'!$K$44+'Year Schedule'!$L$44)</f>
        <v>#VALUE!</v>
      </c>
      <c r="AR598" s="0" t="e">
        <f aca="true">MAX(0,AQ598*(1+(_xlfn.NORM.INV(RAND(),Inputs!$D$39,Inputs!$C$39)))-'Year Schedule'!$K$45+'Year Schedule'!$L$45)</f>
        <v>#VALUE!</v>
      </c>
      <c r="AS598" s="0" t="e">
        <f aca="true">MAX(0,AR598*(1+(_xlfn.NORM.INV(RAND(),Inputs!$D$39,Inputs!$C$39)))-'Year Schedule'!$K$46+'Year Schedule'!$L$46)</f>
        <v>#VALUE!</v>
      </c>
      <c r="AT598" s="0" t="e">
        <f aca="true">MAX(0,AS598*(1+(_xlfn.NORM.INV(RAND(),Inputs!$D$39,Inputs!$C$39)))-'Year Schedule'!$K$47+'Year Schedule'!$L$47)</f>
        <v>#VALUE!</v>
      </c>
      <c r="AU598" s="0" t="e">
        <f aca="true">MAX(0,AT598*(1+(_xlfn.NORM.INV(RAND(),Inputs!$D$39,Inputs!$C$39)))-'Year Schedule'!$K$48+'Year Schedule'!$L$48)</f>
        <v>#VALUE!</v>
      </c>
      <c r="AV598" s="0" t="e">
        <f aca="true">MAX(0,AU598*(1+(_xlfn.NORM.INV(RAND(),Inputs!$D$39,Inputs!$C$39)))-'Year Schedule'!$K$49+'Year Schedule'!$L$49)</f>
        <v>#VALUE!</v>
      </c>
      <c r="AW598" s="0" t="e">
        <f aca="true">MAX(0,AV598*(1+(_xlfn.NORM.INV(RAND(),Inputs!$D$39,Inputs!$C$39)))-'Year Schedule'!$K$50+'Year Schedule'!$L$50)</f>
        <v>#VALUE!</v>
      </c>
      <c r="AX598" s="0" t="e">
        <f aca="true">MAX(0,AW598*(1+(_xlfn.NORM.INV(RAND(),Inputs!$D$39,Inputs!$C$39)))-'Year Schedule'!$K$51+'Year Schedule'!$L$51)</f>
        <v>#VALUE!</v>
      </c>
      <c r="AY598" s="0" t="e">
        <f aca="true">MAX(0,AX598*(1+(_xlfn.NORM.INV(RAND(),Inputs!$D$39,Inputs!$C$39)))-'Year Schedule'!$K$52+'Year Schedule'!$L$52)</f>
        <v>#VALUE!</v>
      </c>
      <c r="AZ598" s="0" t="e">
        <f aca="true">MAX(0,AY598*(1+(_xlfn.NORM.INV(RAND(),Inputs!$D$39,Inputs!$C$39)))-'Year Schedule'!$K$53+'Year Schedule'!$L$53)</f>
        <v>#VALUE!</v>
      </c>
      <c r="BA598" s="0" t="e">
        <f aca="false">INDEX(C598:AZ598,1,Inputs!$C$6)</f>
        <v>#VALUE!</v>
      </c>
      <c r="BB598" s="0" t="n">
        <f aca="false">IFERROR(EXP(SUMPRODUCT(LN((C598:INDEX(C598:AZ598,1,Inputs!$C$6)+$C$1004:INDEX($C$1004:$AZ$1004,1,Inputs!$C$6))/B598:INDEX(B598:AY598,1,Inputs!$C$6)))/Inputs!$C$6)-1,-1)</f>
        <v>-1</v>
      </c>
    </row>
    <row r="599" customFormat="false" ht="15" hidden="false" customHeight="true" outlineLevel="0" collapsed="false">
      <c r="A599" s="0" t="n">
        <v>597</v>
      </c>
      <c r="B599" s="177" t="n">
        <f aca="false">Inputs!$C$38</f>
        <v>0</v>
      </c>
      <c r="C599" s="0" t="e">
        <f aca="true">MAX(0,B599*(1+(_xlfn.NORM.INV(RAND(),Inputs!$D$39,Inputs!$C$39)))-'Year Schedule'!$K$4+'Year Schedule'!$L$4)</f>
        <v>#VALUE!</v>
      </c>
      <c r="D599" s="0" t="e">
        <f aca="true">MAX(0,C599*(1+(_xlfn.NORM.INV(RAND(),Inputs!$D$39,Inputs!$C$39)))-'Year Schedule'!$K$5+'Year Schedule'!$L$5)</f>
        <v>#VALUE!</v>
      </c>
      <c r="E599" s="0" t="e">
        <f aca="true">MAX(0,D599*(1+(_xlfn.NORM.INV(RAND(),Inputs!$D$39,Inputs!$C$39)))-'Year Schedule'!$K$6+'Year Schedule'!$L$6)</f>
        <v>#VALUE!</v>
      </c>
      <c r="F599" s="0" t="e">
        <f aca="true">MAX(0,E599*(1+(_xlfn.NORM.INV(RAND(),Inputs!$D$39,Inputs!$C$39)))-'Year Schedule'!$K$7+'Year Schedule'!$L$7)</f>
        <v>#VALUE!</v>
      </c>
      <c r="G599" s="0" t="e">
        <f aca="true">MAX(0,F599*(1+(_xlfn.NORM.INV(RAND(),Inputs!$D$39,Inputs!$C$39)))-'Year Schedule'!$K$8+'Year Schedule'!$L$8)</f>
        <v>#VALUE!</v>
      </c>
      <c r="H599" s="0" t="e">
        <f aca="true">MAX(0,G599*(1+(_xlfn.NORM.INV(RAND(),Inputs!$D$39,Inputs!$C$39)))-'Year Schedule'!$K$9+'Year Schedule'!$L$9)</f>
        <v>#VALUE!</v>
      </c>
      <c r="I599" s="0" t="e">
        <f aca="true">MAX(0,H599*(1+(_xlfn.NORM.INV(RAND(),Inputs!$D$39,Inputs!$C$39)))-'Year Schedule'!$K$10+'Year Schedule'!$L$10)</f>
        <v>#VALUE!</v>
      </c>
      <c r="J599" s="0" t="e">
        <f aca="true">MAX(0,I599*(1+(_xlfn.NORM.INV(RAND(),Inputs!$D$39,Inputs!$C$39)))-'Year Schedule'!$K$11+'Year Schedule'!$L$11)</f>
        <v>#VALUE!</v>
      </c>
      <c r="K599" s="0" t="e">
        <f aca="true">MAX(0,J599*(1+(_xlfn.NORM.INV(RAND(),Inputs!$D$39,Inputs!$C$39)))-'Year Schedule'!$K$12+'Year Schedule'!$L$12)</f>
        <v>#VALUE!</v>
      </c>
      <c r="L599" s="0" t="e">
        <f aca="true">MAX(0,K599*(1+(_xlfn.NORM.INV(RAND(),Inputs!$D$39,Inputs!$C$39)))-'Year Schedule'!$K$13+'Year Schedule'!$L$13)</f>
        <v>#VALUE!</v>
      </c>
      <c r="M599" s="0" t="e">
        <f aca="true">MAX(0,L599*(1+(_xlfn.NORM.INV(RAND(),Inputs!$D$39,Inputs!$C$39)))-'Year Schedule'!$K$14+'Year Schedule'!$L$14)</f>
        <v>#VALUE!</v>
      </c>
      <c r="N599" s="0" t="e">
        <f aca="true">MAX(0,M599*(1+(_xlfn.NORM.INV(RAND(),Inputs!$D$39,Inputs!$C$39)))-'Year Schedule'!$K$15+'Year Schedule'!$L$15)</f>
        <v>#VALUE!</v>
      </c>
      <c r="O599" s="0" t="e">
        <f aca="true">MAX(0,N599*(1+(_xlfn.NORM.INV(RAND(),Inputs!$D$39,Inputs!$C$39)))-'Year Schedule'!$K$16+'Year Schedule'!$L$16)</f>
        <v>#VALUE!</v>
      </c>
      <c r="P599" s="0" t="e">
        <f aca="true">MAX(0,O599*(1+(_xlfn.NORM.INV(RAND(),Inputs!$D$39,Inputs!$C$39)))-'Year Schedule'!$K$17+'Year Schedule'!$L$17)</f>
        <v>#VALUE!</v>
      </c>
      <c r="Q599" s="0" t="e">
        <f aca="true">MAX(0,P599*(1+(_xlfn.NORM.INV(RAND(),Inputs!$D$39,Inputs!$C$39)))-'Year Schedule'!$K$18+'Year Schedule'!$L$18)</f>
        <v>#VALUE!</v>
      </c>
      <c r="R599" s="0" t="e">
        <f aca="true">MAX(0,Q599*(1+(_xlfn.NORM.INV(RAND(),Inputs!$D$39,Inputs!$C$39)))-'Year Schedule'!$K$19+'Year Schedule'!$L$19)</f>
        <v>#VALUE!</v>
      </c>
      <c r="S599" s="0" t="e">
        <f aca="true">MAX(0,R599*(1+(_xlfn.NORM.INV(RAND(),Inputs!$D$39,Inputs!$C$39)))-'Year Schedule'!$K$20+'Year Schedule'!$L$20)</f>
        <v>#VALUE!</v>
      </c>
      <c r="T599" s="0" t="e">
        <f aca="true">MAX(0,S599*(1+(_xlfn.NORM.INV(RAND(),Inputs!$D$39,Inputs!$C$39)))-'Year Schedule'!$K$21+'Year Schedule'!$L$21)</f>
        <v>#VALUE!</v>
      </c>
      <c r="U599" s="0" t="e">
        <f aca="true">MAX(0,T599*(1+(_xlfn.NORM.INV(RAND(),Inputs!$D$39,Inputs!$C$39)))-'Year Schedule'!$K$22+'Year Schedule'!$L$22)</f>
        <v>#VALUE!</v>
      </c>
      <c r="V599" s="0" t="e">
        <f aca="true">MAX(0,U599*(1+(_xlfn.NORM.INV(RAND(),Inputs!$D$39,Inputs!$C$39)))-'Year Schedule'!$K$23+'Year Schedule'!$L$23)</f>
        <v>#VALUE!</v>
      </c>
      <c r="W599" s="0" t="e">
        <f aca="true">MAX(0,V599*(1+(_xlfn.NORM.INV(RAND(),Inputs!$D$39,Inputs!$C$39)))-'Year Schedule'!$K$24+'Year Schedule'!$L$24)</f>
        <v>#VALUE!</v>
      </c>
      <c r="X599" s="0" t="e">
        <f aca="true">MAX(0,W599*(1+(_xlfn.NORM.INV(RAND(),Inputs!$D$39,Inputs!$C$39)))-'Year Schedule'!$K$25+'Year Schedule'!$L$25)</f>
        <v>#VALUE!</v>
      </c>
      <c r="Y599" s="0" t="e">
        <f aca="true">MAX(0,X599*(1+(_xlfn.NORM.INV(RAND(),Inputs!$D$39,Inputs!$C$39)))-'Year Schedule'!$K$26+'Year Schedule'!$L$26)</f>
        <v>#VALUE!</v>
      </c>
      <c r="Z599" s="0" t="e">
        <f aca="true">MAX(0,Y599*(1+(_xlfn.NORM.INV(RAND(),Inputs!$D$39,Inputs!$C$39)))-'Year Schedule'!$K$27+'Year Schedule'!$L$27)</f>
        <v>#VALUE!</v>
      </c>
      <c r="AA599" s="0" t="e">
        <f aca="true">MAX(0,Z599*(1+(_xlfn.NORM.INV(RAND(),Inputs!$D$39,Inputs!$C$39)))-'Year Schedule'!$K$28+'Year Schedule'!$L$28)</f>
        <v>#VALUE!</v>
      </c>
      <c r="AB599" s="0" t="e">
        <f aca="true">MAX(0,AA599*(1+(_xlfn.NORM.INV(RAND(),Inputs!$D$39,Inputs!$C$39)))-'Year Schedule'!$K$29+'Year Schedule'!$L$29)</f>
        <v>#VALUE!</v>
      </c>
      <c r="AC599" s="0" t="e">
        <f aca="true">MAX(0,AB599*(1+(_xlfn.NORM.INV(RAND(),Inputs!$D$39,Inputs!$C$39)))-'Year Schedule'!$K$30+'Year Schedule'!$L$30)</f>
        <v>#VALUE!</v>
      </c>
      <c r="AD599" s="0" t="e">
        <f aca="true">MAX(0,AC599*(1+(_xlfn.NORM.INV(RAND(),Inputs!$D$39,Inputs!$C$39)))-'Year Schedule'!$K$31+'Year Schedule'!$L$31)</f>
        <v>#VALUE!</v>
      </c>
      <c r="AE599" s="0" t="e">
        <f aca="true">MAX(0,AD599*(1+(_xlfn.NORM.INV(RAND(),Inputs!$D$39,Inputs!$C$39)))-'Year Schedule'!$K$32+'Year Schedule'!$L$32)</f>
        <v>#VALUE!</v>
      </c>
      <c r="AF599" s="0" t="e">
        <f aca="true">MAX(0,AE599*(1+(_xlfn.NORM.INV(RAND(),Inputs!$D$39,Inputs!$C$39)))-'Year Schedule'!$K$33+'Year Schedule'!$L$33)</f>
        <v>#VALUE!</v>
      </c>
      <c r="AG599" s="0" t="e">
        <f aca="true">MAX(0,AF599*(1+(_xlfn.NORM.INV(RAND(),Inputs!$D$39,Inputs!$C$39)))-'Year Schedule'!$K$34+'Year Schedule'!$L$34)</f>
        <v>#VALUE!</v>
      </c>
      <c r="AH599" s="0" t="e">
        <f aca="true">MAX(0,AG599*(1+(_xlfn.NORM.INV(RAND(),Inputs!$D$39,Inputs!$C$39)))-'Year Schedule'!$K$35+'Year Schedule'!$L$35)</f>
        <v>#VALUE!</v>
      </c>
      <c r="AI599" s="0" t="e">
        <f aca="true">MAX(0,AH599*(1+(_xlfn.NORM.INV(RAND(),Inputs!$D$39,Inputs!$C$39)))-'Year Schedule'!$K$36+'Year Schedule'!$L$36)</f>
        <v>#VALUE!</v>
      </c>
      <c r="AJ599" s="0" t="e">
        <f aca="true">MAX(0,AI599*(1+(_xlfn.NORM.INV(RAND(),Inputs!$D$39,Inputs!$C$39)))-'Year Schedule'!$K$37+'Year Schedule'!$L$37)</f>
        <v>#VALUE!</v>
      </c>
      <c r="AK599" s="0" t="e">
        <f aca="true">MAX(0,AJ599*(1+(_xlfn.NORM.INV(RAND(),Inputs!$D$39,Inputs!$C$39)))-'Year Schedule'!$K$38+'Year Schedule'!$L$38)</f>
        <v>#VALUE!</v>
      </c>
      <c r="AL599" s="0" t="e">
        <f aca="true">MAX(0,AK599*(1+(_xlfn.NORM.INV(RAND(),Inputs!$D$39,Inputs!$C$39)))-'Year Schedule'!$K$39+'Year Schedule'!$L$39)</f>
        <v>#VALUE!</v>
      </c>
      <c r="AM599" s="0" t="e">
        <f aca="true">MAX(0,AL599*(1+(_xlfn.NORM.INV(RAND(),Inputs!$D$39,Inputs!$C$39)))-'Year Schedule'!$K$40+'Year Schedule'!$L$40)</f>
        <v>#VALUE!</v>
      </c>
      <c r="AN599" s="0" t="e">
        <f aca="true">MAX(0,AM599*(1+(_xlfn.NORM.INV(RAND(),Inputs!$D$39,Inputs!$C$39)))-'Year Schedule'!$K$41+'Year Schedule'!$L$41)</f>
        <v>#VALUE!</v>
      </c>
      <c r="AO599" s="0" t="e">
        <f aca="true">MAX(0,AN599*(1+(_xlfn.NORM.INV(RAND(),Inputs!$D$39,Inputs!$C$39)))-'Year Schedule'!$K$42+'Year Schedule'!$L$42)</f>
        <v>#VALUE!</v>
      </c>
      <c r="AP599" s="0" t="e">
        <f aca="true">MAX(0,AO599*(1+(_xlfn.NORM.INV(RAND(),Inputs!$D$39,Inputs!$C$39)))-'Year Schedule'!$K$43+'Year Schedule'!$L$43)</f>
        <v>#VALUE!</v>
      </c>
      <c r="AQ599" s="0" t="e">
        <f aca="true">MAX(0,AP599*(1+(_xlfn.NORM.INV(RAND(),Inputs!$D$39,Inputs!$C$39)))-'Year Schedule'!$K$44+'Year Schedule'!$L$44)</f>
        <v>#VALUE!</v>
      </c>
      <c r="AR599" s="0" t="e">
        <f aca="true">MAX(0,AQ599*(1+(_xlfn.NORM.INV(RAND(),Inputs!$D$39,Inputs!$C$39)))-'Year Schedule'!$K$45+'Year Schedule'!$L$45)</f>
        <v>#VALUE!</v>
      </c>
      <c r="AS599" s="0" t="e">
        <f aca="true">MAX(0,AR599*(1+(_xlfn.NORM.INV(RAND(),Inputs!$D$39,Inputs!$C$39)))-'Year Schedule'!$K$46+'Year Schedule'!$L$46)</f>
        <v>#VALUE!</v>
      </c>
      <c r="AT599" s="0" t="e">
        <f aca="true">MAX(0,AS599*(1+(_xlfn.NORM.INV(RAND(),Inputs!$D$39,Inputs!$C$39)))-'Year Schedule'!$K$47+'Year Schedule'!$L$47)</f>
        <v>#VALUE!</v>
      </c>
      <c r="AU599" s="0" t="e">
        <f aca="true">MAX(0,AT599*(1+(_xlfn.NORM.INV(RAND(),Inputs!$D$39,Inputs!$C$39)))-'Year Schedule'!$K$48+'Year Schedule'!$L$48)</f>
        <v>#VALUE!</v>
      </c>
      <c r="AV599" s="0" t="e">
        <f aca="true">MAX(0,AU599*(1+(_xlfn.NORM.INV(RAND(),Inputs!$D$39,Inputs!$C$39)))-'Year Schedule'!$K$49+'Year Schedule'!$L$49)</f>
        <v>#VALUE!</v>
      </c>
      <c r="AW599" s="0" t="e">
        <f aca="true">MAX(0,AV599*(1+(_xlfn.NORM.INV(RAND(),Inputs!$D$39,Inputs!$C$39)))-'Year Schedule'!$K$50+'Year Schedule'!$L$50)</f>
        <v>#VALUE!</v>
      </c>
      <c r="AX599" s="0" t="e">
        <f aca="true">MAX(0,AW599*(1+(_xlfn.NORM.INV(RAND(),Inputs!$D$39,Inputs!$C$39)))-'Year Schedule'!$K$51+'Year Schedule'!$L$51)</f>
        <v>#VALUE!</v>
      </c>
      <c r="AY599" s="0" t="e">
        <f aca="true">MAX(0,AX599*(1+(_xlfn.NORM.INV(RAND(),Inputs!$D$39,Inputs!$C$39)))-'Year Schedule'!$K$52+'Year Schedule'!$L$52)</f>
        <v>#VALUE!</v>
      </c>
      <c r="AZ599" s="0" t="e">
        <f aca="true">MAX(0,AY599*(1+(_xlfn.NORM.INV(RAND(),Inputs!$D$39,Inputs!$C$39)))-'Year Schedule'!$K$53+'Year Schedule'!$L$53)</f>
        <v>#VALUE!</v>
      </c>
      <c r="BA599" s="0" t="e">
        <f aca="false">INDEX(C599:AZ599,1,Inputs!$C$6)</f>
        <v>#VALUE!</v>
      </c>
      <c r="BB599" s="0" t="n">
        <f aca="false">IFERROR(EXP(SUMPRODUCT(LN((C599:INDEX(C599:AZ599,1,Inputs!$C$6)+$C$1004:INDEX($C$1004:$AZ$1004,1,Inputs!$C$6))/B599:INDEX(B599:AY599,1,Inputs!$C$6)))/Inputs!$C$6)-1,-1)</f>
        <v>-1</v>
      </c>
    </row>
    <row r="600" customFormat="false" ht="15" hidden="false" customHeight="true" outlineLevel="0" collapsed="false">
      <c r="A600" s="0" t="n">
        <v>598</v>
      </c>
      <c r="B600" s="177" t="n">
        <f aca="false">Inputs!$C$38</f>
        <v>0</v>
      </c>
      <c r="C600" s="0" t="e">
        <f aca="true">MAX(0,B600*(1+(_xlfn.NORM.INV(RAND(),Inputs!$D$39,Inputs!$C$39)))-'Year Schedule'!$K$4+'Year Schedule'!$L$4)</f>
        <v>#VALUE!</v>
      </c>
      <c r="D600" s="0" t="e">
        <f aca="true">MAX(0,C600*(1+(_xlfn.NORM.INV(RAND(),Inputs!$D$39,Inputs!$C$39)))-'Year Schedule'!$K$5+'Year Schedule'!$L$5)</f>
        <v>#VALUE!</v>
      </c>
      <c r="E600" s="0" t="e">
        <f aca="true">MAX(0,D600*(1+(_xlfn.NORM.INV(RAND(),Inputs!$D$39,Inputs!$C$39)))-'Year Schedule'!$K$6+'Year Schedule'!$L$6)</f>
        <v>#VALUE!</v>
      </c>
      <c r="F600" s="0" t="e">
        <f aca="true">MAX(0,E600*(1+(_xlfn.NORM.INV(RAND(),Inputs!$D$39,Inputs!$C$39)))-'Year Schedule'!$K$7+'Year Schedule'!$L$7)</f>
        <v>#VALUE!</v>
      </c>
      <c r="G600" s="0" t="e">
        <f aca="true">MAX(0,F600*(1+(_xlfn.NORM.INV(RAND(),Inputs!$D$39,Inputs!$C$39)))-'Year Schedule'!$K$8+'Year Schedule'!$L$8)</f>
        <v>#VALUE!</v>
      </c>
      <c r="H600" s="0" t="e">
        <f aca="true">MAX(0,G600*(1+(_xlfn.NORM.INV(RAND(),Inputs!$D$39,Inputs!$C$39)))-'Year Schedule'!$K$9+'Year Schedule'!$L$9)</f>
        <v>#VALUE!</v>
      </c>
      <c r="I600" s="0" t="e">
        <f aca="true">MAX(0,H600*(1+(_xlfn.NORM.INV(RAND(),Inputs!$D$39,Inputs!$C$39)))-'Year Schedule'!$K$10+'Year Schedule'!$L$10)</f>
        <v>#VALUE!</v>
      </c>
      <c r="J600" s="0" t="e">
        <f aca="true">MAX(0,I600*(1+(_xlfn.NORM.INV(RAND(),Inputs!$D$39,Inputs!$C$39)))-'Year Schedule'!$K$11+'Year Schedule'!$L$11)</f>
        <v>#VALUE!</v>
      </c>
      <c r="K600" s="0" t="e">
        <f aca="true">MAX(0,J600*(1+(_xlfn.NORM.INV(RAND(),Inputs!$D$39,Inputs!$C$39)))-'Year Schedule'!$K$12+'Year Schedule'!$L$12)</f>
        <v>#VALUE!</v>
      </c>
      <c r="L600" s="0" t="e">
        <f aca="true">MAX(0,K600*(1+(_xlfn.NORM.INV(RAND(),Inputs!$D$39,Inputs!$C$39)))-'Year Schedule'!$K$13+'Year Schedule'!$L$13)</f>
        <v>#VALUE!</v>
      </c>
      <c r="M600" s="0" t="e">
        <f aca="true">MAX(0,L600*(1+(_xlfn.NORM.INV(RAND(),Inputs!$D$39,Inputs!$C$39)))-'Year Schedule'!$K$14+'Year Schedule'!$L$14)</f>
        <v>#VALUE!</v>
      </c>
      <c r="N600" s="0" t="e">
        <f aca="true">MAX(0,M600*(1+(_xlfn.NORM.INV(RAND(),Inputs!$D$39,Inputs!$C$39)))-'Year Schedule'!$K$15+'Year Schedule'!$L$15)</f>
        <v>#VALUE!</v>
      </c>
      <c r="O600" s="0" t="e">
        <f aca="true">MAX(0,N600*(1+(_xlfn.NORM.INV(RAND(),Inputs!$D$39,Inputs!$C$39)))-'Year Schedule'!$K$16+'Year Schedule'!$L$16)</f>
        <v>#VALUE!</v>
      </c>
      <c r="P600" s="0" t="e">
        <f aca="true">MAX(0,O600*(1+(_xlfn.NORM.INV(RAND(),Inputs!$D$39,Inputs!$C$39)))-'Year Schedule'!$K$17+'Year Schedule'!$L$17)</f>
        <v>#VALUE!</v>
      </c>
      <c r="Q600" s="0" t="e">
        <f aca="true">MAX(0,P600*(1+(_xlfn.NORM.INV(RAND(),Inputs!$D$39,Inputs!$C$39)))-'Year Schedule'!$K$18+'Year Schedule'!$L$18)</f>
        <v>#VALUE!</v>
      </c>
      <c r="R600" s="0" t="e">
        <f aca="true">MAX(0,Q600*(1+(_xlfn.NORM.INV(RAND(),Inputs!$D$39,Inputs!$C$39)))-'Year Schedule'!$K$19+'Year Schedule'!$L$19)</f>
        <v>#VALUE!</v>
      </c>
      <c r="S600" s="0" t="e">
        <f aca="true">MAX(0,R600*(1+(_xlfn.NORM.INV(RAND(),Inputs!$D$39,Inputs!$C$39)))-'Year Schedule'!$K$20+'Year Schedule'!$L$20)</f>
        <v>#VALUE!</v>
      </c>
      <c r="T600" s="0" t="e">
        <f aca="true">MAX(0,S600*(1+(_xlfn.NORM.INV(RAND(),Inputs!$D$39,Inputs!$C$39)))-'Year Schedule'!$K$21+'Year Schedule'!$L$21)</f>
        <v>#VALUE!</v>
      </c>
      <c r="U600" s="0" t="e">
        <f aca="true">MAX(0,T600*(1+(_xlfn.NORM.INV(RAND(),Inputs!$D$39,Inputs!$C$39)))-'Year Schedule'!$K$22+'Year Schedule'!$L$22)</f>
        <v>#VALUE!</v>
      </c>
      <c r="V600" s="0" t="e">
        <f aca="true">MAX(0,U600*(1+(_xlfn.NORM.INV(RAND(),Inputs!$D$39,Inputs!$C$39)))-'Year Schedule'!$K$23+'Year Schedule'!$L$23)</f>
        <v>#VALUE!</v>
      </c>
      <c r="W600" s="0" t="e">
        <f aca="true">MAX(0,V600*(1+(_xlfn.NORM.INV(RAND(),Inputs!$D$39,Inputs!$C$39)))-'Year Schedule'!$K$24+'Year Schedule'!$L$24)</f>
        <v>#VALUE!</v>
      </c>
      <c r="X600" s="0" t="e">
        <f aca="true">MAX(0,W600*(1+(_xlfn.NORM.INV(RAND(),Inputs!$D$39,Inputs!$C$39)))-'Year Schedule'!$K$25+'Year Schedule'!$L$25)</f>
        <v>#VALUE!</v>
      </c>
      <c r="Y600" s="0" t="e">
        <f aca="true">MAX(0,X600*(1+(_xlfn.NORM.INV(RAND(),Inputs!$D$39,Inputs!$C$39)))-'Year Schedule'!$K$26+'Year Schedule'!$L$26)</f>
        <v>#VALUE!</v>
      </c>
      <c r="Z600" s="0" t="e">
        <f aca="true">MAX(0,Y600*(1+(_xlfn.NORM.INV(RAND(),Inputs!$D$39,Inputs!$C$39)))-'Year Schedule'!$K$27+'Year Schedule'!$L$27)</f>
        <v>#VALUE!</v>
      </c>
      <c r="AA600" s="0" t="e">
        <f aca="true">MAX(0,Z600*(1+(_xlfn.NORM.INV(RAND(),Inputs!$D$39,Inputs!$C$39)))-'Year Schedule'!$K$28+'Year Schedule'!$L$28)</f>
        <v>#VALUE!</v>
      </c>
      <c r="AB600" s="0" t="e">
        <f aca="true">MAX(0,AA600*(1+(_xlfn.NORM.INV(RAND(),Inputs!$D$39,Inputs!$C$39)))-'Year Schedule'!$K$29+'Year Schedule'!$L$29)</f>
        <v>#VALUE!</v>
      </c>
      <c r="AC600" s="0" t="e">
        <f aca="true">MAX(0,AB600*(1+(_xlfn.NORM.INV(RAND(),Inputs!$D$39,Inputs!$C$39)))-'Year Schedule'!$K$30+'Year Schedule'!$L$30)</f>
        <v>#VALUE!</v>
      </c>
      <c r="AD600" s="0" t="e">
        <f aca="true">MAX(0,AC600*(1+(_xlfn.NORM.INV(RAND(),Inputs!$D$39,Inputs!$C$39)))-'Year Schedule'!$K$31+'Year Schedule'!$L$31)</f>
        <v>#VALUE!</v>
      </c>
      <c r="AE600" s="0" t="e">
        <f aca="true">MAX(0,AD600*(1+(_xlfn.NORM.INV(RAND(),Inputs!$D$39,Inputs!$C$39)))-'Year Schedule'!$K$32+'Year Schedule'!$L$32)</f>
        <v>#VALUE!</v>
      </c>
      <c r="AF600" s="0" t="e">
        <f aca="true">MAX(0,AE600*(1+(_xlfn.NORM.INV(RAND(),Inputs!$D$39,Inputs!$C$39)))-'Year Schedule'!$K$33+'Year Schedule'!$L$33)</f>
        <v>#VALUE!</v>
      </c>
      <c r="AG600" s="0" t="e">
        <f aca="true">MAX(0,AF600*(1+(_xlfn.NORM.INV(RAND(),Inputs!$D$39,Inputs!$C$39)))-'Year Schedule'!$K$34+'Year Schedule'!$L$34)</f>
        <v>#VALUE!</v>
      </c>
      <c r="AH600" s="0" t="e">
        <f aca="true">MAX(0,AG600*(1+(_xlfn.NORM.INV(RAND(),Inputs!$D$39,Inputs!$C$39)))-'Year Schedule'!$K$35+'Year Schedule'!$L$35)</f>
        <v>#VALUE!</v>
      </c>
      <c r="AI600" s="0" t="e">
        <f aca="true">MAX(0,AH600*(1+(_xlfn.NORM.INV(RAND(),Inputs!$D$39,Inputs!$C$39)))-'Year Schedule'!$K$36+'Year Schedule'!$L$36)</f>
        <v>#VALUE!</v>
      </c>
      <c r="AJ600" s="0" t="e">
        <f aca="true">MAX(0,AI600*(1+(_xlfn.NORM.INV(RAND(),Inputs!$D$39,Inputs!$C$39)))-'Year Schedule'!$K$37+'Year Schedule'!$L$37)</f>
        <v>#VALUE!</v>
      </c>
      <c r="AK600" s="0" t="e">
        <f aca="true">MAX(0,AJ600*(1+(_xlfn.NORM.INV(RAND(),Inputs!$D$39,Inputs!$C$39)))-'Year Schedule'!$K$38+'Year Schedule'!$L$38)</f>
        <v>#VALUE!</v>
      </c>
      <c r="AL600" s="0" t="e">
        <f aca="true">MAX(0,AK600*(1+(_xlfn.NORM.INV(RAND(),Inputs!$D$39,Inputs!$C$39)))-'Year Schedule'!$K$39+'Year Schedule'!$L$39)</f>
        <v>#VALUE!</v>
      </c>
      <c r="AM600" s="0" t="e">
        <f aca="true">MAX(0,AL600*(1+(_xlfn.NORM.INV(RAND(),Inputs!$D$39,Inputs!$C$39)))-'Year Schedule'!$K$40+'Year Schedule'!$L$40)</f>
        <v>#VALUE!</v>
      </c>
      <c r="AN600" s="0" t="e">
        <f aca="true">MAX(0,AM600*(1+(_xlfn.NORM.INV(RAND(),Inputs!$D$39,Inputs!$C$39)))-'Year Schedule'!$K$41+'Year Schedule'!$L$41)</f>
        <v>#VALUE!</v>
      </c>
      <c r="AO600" s="0" t="e">
        <f aca="true">MAX(0,AN600*(1+(_xlfn.NORM.INV(RAND(),Inputs!$D$39,Inputs!$C$39)))-'Year Schedule'!$K$42+'Year Schedule'!$L$42)</f>
        <v>#VALUE!</v>
      </c>
      <c r="AP600" s="0" t="e">
        <f aca="true">MAX(0,AO600*(1+(_xlfn.NORM.INV(RAND(),Inputs!$D$39,Inputs!$C$39)))-'Year Schedule'!$K$43+'Year Schedule'!$L$43)</f>
        <v>#VALUE!</v>
      </c>
      <c r="AQ600" s="0" t="e">
        <f aca="true">MAX(0,AP600*(1+(_xlfn.NORM.INV(RAND(),Inputs!$D$39,Inputs!$C$39)))-'Year Schedule'!$K$44+'Year Schedule'!$L$44)</f>
        <v>#VALUE!</v>
      </c>
      <c r="AR600" s="0" t="e">
        <f aca="true">MAX(0,AQ600*(1+(_xlfn.NORM.INV(RAND(),Inputs!$D$39,Inputs!$C$39)))-'Year Schedule'!$K$45+'Year Schedule'!$L$45)</f>
        <v>#VALUE!</v>
      </c>
      <c r="AS600" s="0" t="e">
        <f aca="true">MAX(0,AR600*(1+(_xlfn.NORM.INV(RAND(),Inputs!$D$39,Inputs!$C$39)))-'Year Schedule'!$K$46+'Year Schedule'!$L$46)</f>
        <v>#VALUE!</v>
      </c>
      <c r="AT600" s="0" t="e">
        <f aca="true">MAX(0,AS600*(1+(_xlfn.NORM.INV(RAND(),Inputs!$D$39,Inputs!$C$39)))-'Year Schedule'!$K$47+'Year Schedule'!$L$47)</f>
        <v>#VALUE!</v>
      </c>
      <c r="AU600" s="0" t="e">
        <f aca="true">MAX(0,AT600*(1+(_xlfn.NORM.INV(RAND(),Inputs!$D$39,Inputs!$C$39)))-'Year Schedule'!$K$48+'Year Schedule'!$L$48)</f>
        <v>#VALUE!</v>
      </c>
      <c r="AV600" s="0" t="e">
        <f aca="true">MAX(0,AU600*(1+(_xlfn.NORM.INV(RAND(),Inputs!$D$39,Inputs!$C$39)))-'Year Schedule'!$K$49+'Year Schedule'!$L$49)</f>
        <v>#VALUE!</v>
      </c>
      <c r="AW600" s="0" t="e">
        <f aca="true">MAX(0,AV600*(1+(_xlfn.NORM.INV(RAND(),Inputs!$D$39,Inputs!$C$39)))-'Year Schedule'!$K$50+'Year Schedule'!$L$50)</f>
        <v>#VALUE!</v>
      </c>
      <c r="AX600" s="0" t="e">
        <f aca="true">MAX(0,AW600*(1+(_xlfn.NORM.INV(RAND(),Inputs!$D$39,Inputs!$C$39)))-'Year Schedule'!$K$51+'Year Schedule'!$L$51)</f>
        <v>#VALUE!</v>
      </c>
      <c r="AY600" s="0" t="e">
        <f aca="true">MAX(0,AX600*(1+(_xlfn.NORM.INV(RAND(),Inputs!$D$39,Inputs!$C$39)))-'Year Schedule'!$K$52+'Year Schedule'!$L$52)</f>
        <v>#VALUE!</v>
      </c>
      <c r="AZ600" s="0" t="e">
        <f aca="true">MAX(0,AY600*(1+(_xlfn.NORM.INV(RAND(),Inputs!$D$39,Inputs!$C$39)))-'Year Schedule'!$K$53+'Year Schedule'!$L$53)</f>
        <v>#VALUE!</v>
      </c>
      <c r="BA600" s="0" t="e">
        <f aca="false">INDEX(C600:AZ600,1,Inputs!$C$6)</f>
        <v>#VALUE!</v>
      </c>
      <c r="BB600" s="0" t="n">
        <f aca="false">IFERROR(EXP(SUMPRODUCT(LN((C600:INDEX(C600:AZ600,1,Inputs!$C$6)+$C$1004:INDEX($C$1004:$AZ$1004,1,Inputs!$C$6))/B600:INDEX(B600:AY600,1,Inputs!$C$6)))/Inputs!$C$6)-1,-1)</f>
        <v>-1</v>
      </c>
    </row>
    <row r="601" customFormat="false" ht="15" hidden="false" customHeight="true" outlineLevel="0" collapsed="false">
      <c r="A601" s="0" t="n">
        <v>599</v>
      </c>
      <c r="B601" s="177" t="n">
        <f aca="false">Inputs!$C$38</f>
        <v>0</v>
      </c>
      <c r="C601" s="0" t="e">
        <f aca="true">MAX(0,B601*(1+(_xlfn.NORM.INV(RAND(),Inputs!$D$39,Inputs!$C$39)))-'Year Schedule'!$K$4+'Year Schedule'!$L$4)</f>
        <v>#VALUE!</v>
      </c>
      <c r="D601" s="0" t="e">
        <f aca="true">MAX(0,C601*(1+(_xlfn.NORM.INV(RAND(),Inputs!$D$39,Inputs!$C$39)))-'Year Schedule'!$K$5+'Year Schedule'!$L$5)</f>
        <v>#VALUE!</v>
      </c>
      <c r="E601" s="0" t="e">
        <f aca="true">MAX(0,D601*(1+(_xlfn.NORM.INV(RAND(),Inputs!$D$39,Inputs!$C$39)))-'Year Schedule'!$K$6+'Year Schedule'!$L$6)</f>
        <v>#VALUE!</v>
      </c>
      <c r="F601" s="0" t="e">
        <f aca="true">MAX(0,E601*(1+(_xlfn.NORM.INV(RAND(),Inputs!$D$39,Inputs!$C$39)))-'Year Schedule'!$K$7+'Year Schedule'!$L$7)</f>
        <v>#VALUE!</v>
      </c>
      <c r="G601" s="0" t="e">
        <f aca="true">MAX(0,F601*(1+(_xlfn.NORM.INV(RAND(),Inputs!$D$39,Inputs!$C$39)))-'Year Schedule'!$K$8+'Year Schedule'!$L$8)</f>
        <v>#VALUE!</v>
      </c>
      <c r="H601" s="0" t="e">
        <f aca="true">MAX(0,G601*(1+(_xlfn.NORM.INV(RAND(),Inputs!$D$39,Inputs!$C$39)))-'Year Schedule'!$K$9+'Year Schedule'!$L$9)</f>
        <v>#VALUE!</v>
      </c>
      <c r="I601" s="0" t="e">
        <f aca="true">MAX(0,H601*(1+(_xlfn.NORM.INV(RAND(),Inputs!$D$39,Inputs!$C$39)))-'Year Schedule'!$K$10+'Year Schedule'!$L$10)</f>
        <v>#VALUE!</v>
      </c>
      <c r="J601" s="0" t="e">
        <f aca="true">MAX(0,I601*(1+(_xlfn.NORM.INV(RAND(),Inputs!$D$39,Inputs!$C$39)))-'Year Schedule'!$K$11+'Year Schedule'!$L$11)</f>
        <v>#VALUE!</v>
      </c>
      <c r="K601" s="0" t="e">
        <f aca="true">MAX(0,J601*(1+(_xlfn.NORM.INV(RAND(),Inputs!$D$39,Inputs!$C$39)))-'Year Schedule'!$K$12+'Year Schedule'!$L$12)</f>
        <v>#VALUE!</v>
      </c>
      <c r="L601" s="0" t="e">
        <f aca="true">MAX(0,K601*(1+(_xlfn.NORM.INV(RAND(),Inputs!$D$39,Inputs!$C$39)))-'Year Schedule'!$K$13+'Year Schedule'!$L$13)</f>
        <v>#VALUE!</v>
      </c>
      <c r="M601" s="0" t="e">
        <f aca="true">MAX(0,L601*(1+(_xlfn.NORM.INV(RAND(),Inputs!$D$39,Inputs!$C$39)))-'Year Schedule'!$K$14+'Year Schedule'!$L$14)</f>
        <v>#VALUE!</v>
      </c>
      <c r="N601" s="0" t="e">
        <f aca="true">MAX(0,M601*(1+(_xlfn.NORM.INV(RAND(),Inputs!$D$39,Inputs!$C$39)))-'Year Schedule'!$K$15+'Year Schedule'!$L$15)</f>
        <v>#VALUE!</v>
      </c>
      <c r="O601" s="0" t="e">
        <f aca="true">MAX(0,N601*(1+(_xlfn.NORM.INV(RAND(),Inputs!$D$39,Inputs!$C$39)))-'Year Schedule'!$K$16+'Year Schedule'!$L$16)</f>
        <v>#VALUE!</v>
      </c>
      <c r="P601" s="0" t="e">
        <f aca="true">MAX(0,O601*(1+(_xlfn.NORM.INV(RAND(),Inputs!$D$39,Inputs!$C$39)))-'Year Schedule'!$K$17+'Year Schedule'!$L$17)</f>
        <v>#VALUE!</v>
      </c>
      <c r="Q601" s="0" t="e">
        <f aca="true">MAX(0,P601*(1+(_xlfn.NORM.INV(RAND(),Inputs!$D$39,Inputs!$C$39)))-'Year Schedule'!$K$18+'Year Schedule'!$L$18)</f>
        <v>#VALUE!</v>
      </c>
      <c r="R601" s="0" t="e">
        <f aca="true">MAX(0,Q601*(1+(_xlfn.NORM.INV(RAND(),Inputs!$D$39,Inputs!$C$39)))-'Year Schedule'!$K$19+'Year Schedule'!$L$19)</f>
        <v>#VALUE!</v>
      </c>
      <c r="S601" s="0" t="e">
        <f aca="true">MAX(0,R601*(1+(_xlfn.NORM.INV(RAND(),Inputs!$D$39,Inputs!$C$39)))-'Year Schedule'!$K$20+'Year Schedule'!$L$20)</f>
        <v>#VALUE!</v>
      </c>
      <c r="T601" s="0" t="e">
        <f aca="true">MAX(0,S601*(1+(_xlfn.NORM.INV(RAND(),Inputs!$D$39,Inputs!$C$39)))-'Year Schedule'!$K$21+'Year Schedule'!$L$21)</f>
        <v>#VALUE!</v>
      </c>
      <c r="U601" s="0" t="e">
        <f aca="true">MAX(0,T601*(1+(_xlfn.NORM.INV(RAND(),Inputs!$D$39,Inputs!$C$39)))-'Year Schedule'!$K$22+'Year Schedule'!$L$22)</f>
        <v>#VALUE!</v>
      </c>
      <c r="V601" s="0" t="e">
        <f aca="true">MAX(0,U601*(1+(_xlfn.NORM.INV(RAND(),Inputs!$D$39,Inputs!$C$39)))-'Year Schedule'!$K$23+'Year Schedule'!$L$23)</f>
        <v>#VALUE!</v>
      </c>
      <c r="W601" s="0" t="e">
        <f aca="true">MAX(0,V601*(1+(_xlfn.NORM.INV(RAND(),Inputs!$D$39,Inputs!$C$39)))-'Year Schedule'!$K$24+'Year Schedule'!$L$24)</f>
        <v>#VALUE!</v>
      </c>
      <c r="X601" s="0" t="e">
        <f aca="true">MAX(0,W601*(1+(_xlfn.NORM.INV(RAND(),Inputs!$D$39,Inputs!$C$39)))-'Year Schedule'!$K$25+'Year Schedule'!$L$25)</f>
        <v>#VALUE!</v>
      </c>
      <c r="Y601" s="0" t="e">
        <f aca="true">MAX(0,X601*(1+(_xlfn.NORM.INV(RAND(),Inputs!$D$39,Inputs!$C$39)))-'Year Schedule'!$K$26+'Year Schedule'!$L$26)</f>
        <v>#VALUE!</v>
      </c>
      <c r="Z601" s="0" t="e">
        <f aca="true">MAX(0,Y601*(1+(_xlfn.NORM.INV(RAND(),Inputs!$D$39,Inputs!$C$39)))-'Year Schedule'!$K$27+'Year Schedule'!$L$27)</f>
        <v>#VALUE!</v>
      </c>
      <c r="AA601" s="0" t="e">
        <f aca="true">MAX(0,Z601*(1+(_xlfn.NORM.INV(RAND(),Inputs!$D$39,Inputs!$C$39)))-'Year Schedule'!$K$28+'Year Schedule'!$L$28)</f>
        <v>#VALUE!</v>
      </c>
      <c r="AB601" s="0" t="e">
        <f aca="true">MAX(0,AA601*(1+(_xlfn.NORM.INV(RAND(),Inputs!$D$39,Inputs!$C$39)))-'Year Schedule'!$K$29+'Year Schedule'!$L$29)</f>
        <v>#VALUE!</v>
      </c>
      <c r="AC601" s="0" t="e">
        <f aca="true">MAX(0,AB601*(1+(_xlfn.NORM.INV(RAND(),Inputs!$D$39,Inputs!$C$39)))-'Year Schedule'!$K$30+'Year Schedule'!$L$30)</f>
        <v>#VALUE!</v>
      </c>
      <c r="AD601" s="0" t="e">
        <f aca="true">MAX(0,AC601*(1+(_xlfn.NORM.INV(RAND(),Inputs!$D$39,Inputs!$C$39)))-'Year Schedule'!$K$31+'Year Schedule'!$L$31)</f>
        <v>#VALUE!</v>
      </c>
      <c r="AE601" s="0" t="e">
        <f aca="true">MAX(0,AD601*(1+(_xlfn.NORM.INV(RAND(),Inputs!$D$39,Inputs!$C$39)))-'Year Schedule'!$K$32+'Year Schedule'!$L$32)</f>
        <v>#VALUE!</v>
      </c>
      <c r="AF601" s="0" t="e">
        <f aca="true">MAX(0,AE601*(1+(_xlfn.NORM.INV(RAND(),Inputs!$D$39,Inputs!$C$39)))-'Year Schedule'!$K$33+'Year Schedule'!$L$33)</f>
        <v>#VALUE!</v>
      </c>
      <c r="AG601" s="0" t="e">
        <f aca="true">MAX(0,AF601*(1+(_xlfn.NORM.INV(RAND(),Inputs!$D$39,Inputs!$C$39)))-'Year Schedule'!$K$34+'Year Schedule'!$L$34)</f>
        <v>#VALUE!</v>
      </c>
      <c r="AH601" s="0" t="e">
        <f aca="true">MAX(0,AG601*(1+(_xlfn.NORM.INV(RAND(),Inputs!$D$39,Inputs!$C$39)))-'Year Schedule'!$K$35+'Year Schedule'!$L$35)</f>
        <v>#VALUE!</v>
      </c>
      <c r="AI601" s="0" t="e">
        <f aca="true">MAX(0,AH601*(1+(_xlfn.NORM.INV(RAND(),Inputs!$D$39,Inputs!$C$39)))-'Year Schedule'!$K$36+'Year Schedule'!$L$36)</f>
        <v>#VALUE!</v>
      </c>
      <c r="AJ601" s="0" t="e">
        <f aca="true">MAX(0,AI601*(1+(_xlfn.NORM.INV(RAND(),Inputs!$D$39,Inputs!$C$39)))-'Year Schedule'!$K$37+'Year Schedule'!$L$37)</f>
        <v>#VALUE!</v>
      </c>
      <c r="AK601" s="0" t="e">
        <f aca="true">MAX(0,AJ601*(1+(_xlfn.NORM.INV(RAND(),Inputs!$D$39,Inputs!$C$39)))-'Year Schedule'!$K$38+'Year Schedule'!$L$38)</f>
        <v>#VALUE!</v>
      </c>
      <c r="AL601" s="0" t="e">
        <f aca="true">MAX(0,AK601*(1+(_xlfn.NORM.INV(RAND(),Inputs!$D$39,Inputs!$C$39)))-'Year Schedule'!$K$39+'Year Schedule'!$L$39)</f>
        <v>#VALUE!</v>
      </c>
      <c r="AM601" s="0" t="e">
        <f aca="true">MAX(0,AL601*(1+(_xlfn.NORM.INV(RAND(),Inputs!$D$39,Inputs!$C$39)))-'Year Schedule'!$K$40+'Year Schedule'!$L$40)</f>
        <v>#VALUE!</v>
      </c>
      <c r="AN601" s="0" t="e">
        <f aca="true">MAX(0,AM601*(1+(_xlfn.NORM.INV(RAND(),Inputs!$D$39,Inputs!$C$39)))-'Year Schedule'!$K$41+'Year Schedule'!$L$41)</f>
        <v>#VALUE!</v>
      </c>
      <c r="AO601" s="0" t="e">
        <f aca="true">MAX(0,AN601*(1+(_xlfn.NORM.INV(RAND(),Inputs!$D$39,Inputs!$C$39)))-'Year Schedule'!$K$42+'Year Schedule'!$L$42)</f>
        <v>#VALUE!</v>
      </c>
      <c r="AP601" s="0" t="e">
        <f aca="true">MAX(0,AO601*(1+(_xlfn.NORM.INV(RAND(),Inputs!$D$39,Inputs!$C$39)))-'Year Schedule'!$K$43+'Year Schedule'!$L$43)</f>
        <v>#VALUE!</v>
      </c>
      <c r="AQ601" s="0" t="e">
        <f aca="true">MAX(0,AP601*(1+(_xlfn.NORM.INV(RAND(),Inputs!$D$39,Inputs!$C$39)))-'Year Schedule'!$K$44+'Year Schedule'!$L$44)</f>
        <v>#VALUE!</v>
      </c>
      <c r="AR601" s="0" t="e">
        <f aca="true">MAX(0,AQ601*(1+(_xlfn.NORM.INV(RAND(),Inputs!$D$39,Inputs!$C$39)))-'Year Schedule'!$K$45+'Year Schedule'!$L$45)</f>
        <v>#VALUE!</v>
      </c>
      <c r="AS601" s="0" t="e">
        <f aca="true">MAX(0,AR601*(1+(_xlfn.NORM.INV(RAND(),Inputs!$D$39,Inputs!$C$39)))-'Year Schedule'!$K$46+'Year Schedule'!$L$46)</f>
        <v>#VALUE!</v>
      </c>
      <c r="AT601" s="0" t="e">
        <f aca="true">MAX(0,AS601*(1+(_xlfn.NORM.INV(RAND(),Inputs!$D$39,Inputs!$C$39)))-'Year Schedule'!$K$47+'Year Schedule'!$L$47)</f>
        <v>#VALUE!</v>
      </c>
      <c r="AU601" s="0" t="e">
        <f aca="true">MAX(0,AT601*(1+(_xlfn.NORM.INV(RAND(),Inputs!$D$39,Inputs!$C$39)))-'Year Schedule'!$K$48+'Year Schedule'!$L$48)</f>
        <v>#VALUE!</v>
      </c>
      <c r="AV601" s="0" t="e">
        <f aca="true">MAX(0,AU601*(1+(_xlfn.NORM.INV(RAND(),Inputs!$D$39,Inputs!$C$39)))-'Year Schedule'!$K$49+'Year Schedule'!$L$49)</f>
        <v>#VALUE!</v>
      </c>
      <c r="AW601" s="0" t="e">
        <f aca="true">MAX(0,AV601*(1+(_xlfn.NORM.INV(RAND(),Inputs!$D$39,Inputs!$C$39)))-'Year Schedule'!$K$50+'Year Schedule'!$L$50)</f>
        <v>#VALUE!</v>
      </c>
      <c r="AX601" s="0" t="e">
        <f aca="true">MAX(0,AW601*(1+(_xlfn.NORM.INV(RAND(),Inputs!$D$39,Inputs!$C$39)))-'Year Schedule'!$K$51+'Year Schedule'!$L$51)</f>
        <v>#VALUE!</v>
      </c>
      <c r="AY601" s="0" t="e">
        <f aca="true">MAX(0,AX601*(1+(_xlfn.NORM.INV(RAND(),Inputs!$D$39,Inputs!$C$39)))-'Year Schedule'!$K$52+'Year Schedule'!$L$52)</f>
        <v>#VALUE!</v>
      </c>
      <c r="AZ601" s="0" t="e">
        <f aca="true">MAX(0,AY601*(1+(_xlfn.NORM.INV(RAND(),Inputs!$D$39,Inputs!$C$39)))-'Year Schedule'!$K$53+'Year Schedule'!$L$53)</f>
        <v>#VALUE!</v>
      </c>
      <c r="BA601" s="0" t="e">
        <f aca="false">INDEX(C601:AZ601,1,Inputs!$C$6)</f>
        <v>#VALUE!</v>
      </c>
      <c r="BB601" s="0" t="n">
        <f aca="false">IFERROR(EXP(SUMPRODUCT(LN((C601:INDEX(C601:AZ601,1,Inputs!$C$6)+$C$1004:INDEX($C$1004:$AZ$1004,1,Inputs!$C$6))/B601:INDEX(B601:AY601,1,Inputs!$C$6)))/Inputs!$C$6)-1,-1)</f>
        <v>-1</v>
      </c>
    </row>
    <row r="602" customFormat="false" ht="15" hidden="false" customHeight="true" outlineLevel="0" collapsed="false">
      <c r="A602" s="0" t="n">
        <v>600</v>
      </c>
      <c r="B602" s="177" t="n">
        <f aca="false">Inputs!$C$38</f>
        <v>0</v>
      </c>
      <c r="C602" s="0" t="e">
        <f aca="true">MAX(0,B602*(1+(_xlfn.NORM.INV(RAND(),Inputs!$D$39,Inputs!$C$39)))-'Year Schedule'!$K$4+'Year Schedule'!$L$4)</f>
        <v>#VALUE!</v>
      </c>
      <c r="D602" s="0" t="e">
        <f aca="true">MAX(0,C602*(1+(_xlfn.NORM.INV(RAND(),Inputs!$D$39,Inputs!$C$39)))-'Year Schedule'!$K$5+'Year Schedule'!$L$5)</f>
        <v>#VALUE!</v>
      </c>
      <c r="E602" s="0" t="e">
        <f aca="true">MAX(0,D602*(1+(_xlfn.NORM.INV(RAND(),Inputs!$D$39,Inputs!$C$39)))-'Year Schedule'!$K$6+'Year Schedule'!$L$6)</f>
        <v>#VALUE!</v>
      </c>
      <c r="F602" s="0" t="e">
        <f aca="true">MAX(0,E602*(1+(_xlfn.NORM.INV(RAND(),Inputs!$D$39,Inputs!$C$39)))-'Year Schedule'!$K$7+'Year Schedule'!$L$7)</f>
        <v>#VALUE!</v>
      </c>
      <c r="G602" s="0" t="e">
        <f aca="true">MAX(0,F602*(1+(_xlfn.NORM.INV(RAND(),Inputs!$D$39,Inputs!$C$39)))-'Year Schedule'!$K$8+'Year Schedule'!$L$8)</f>
        <v>#VALUE!</v>
      </c>
      <c r="H602" s="0" t="e">
        <f aca="true">MAX(0,G602*(1+(_xlfn.NORM.INV(RAND(),Inputs!$D$39,Inputs!$C$39)))-'Year Schedule'!$K$9+'Year Schedule'!$L$9)</f>
        <v>#VALUE!</v>
      </c>
      <c r="I602" s="0" t="e">
        <f aca="true">MAX(0,H602*(1+(_xlfn.NORM.INV(RAND(),Inputs!$D$39,Inputs!$C$39)))-'Year Schedule'!$K$10+'Year Schedule'!$L$10)</f>
        <v>#VALUE!</v>
      </c>
      <c r="J602" s="0" t="e">
        <f aca="true">MAX(0,I602*(1+(_xlfn.NORM.INV(RAND(),Inputs!$D$39,Inputs!$C$39)))-'Year Schedule'!$K$11+'Year Schedule'!$L$11)</f>
        <v>#VALUE!</v>
      </c>
      <c r="K602" s="0" t="e">
        <f aca="true">MAX(0,J602*(1+(_xlfn.NORM.INV(RAND(),Inputs!$D$39,Inputs!$C$39)))-'Year Schedule'!$K$12+'Year Schedule'!$L$12)</f>
        <v>#VALUE!</v>
      </c>
      <c r="L602" s="0" t="e">
        <f aca="true">MAX(0,K602*(1+(_xlfn.NORM.INV(RAND(),Inputs!$D$39,Inputs!$C$39)))-'Year Schedule'!$K$13+'Year Schedule'!$L$13)</f>
        <v>#VALUE!</v>
      </c>
      <c r="M602" s="0" t="e">
        <f aca="true">MAX(0,L602*(1+(_xlfn.NORM.INV(RAND(),Inputs!$D$39,Inputs!$C$39)))-'Year Schedule'!$K$14+'Year Schedule'!$L$14)</f>
        <v>#VALUE!</v>
      </c>
      <c r="N602" s="0" t="e">
        <f aca="true">MAX(0,M602*(1+(_xlfn.NORM.INV(RAND(),Inputs!$D$39,Inputs!$C$39)))-'Year Schedule'!$K$15+'Year Schedule'!$L$15)</f>
        <v>#VALUE!</v>
      </c>
      <c r="O602" s="0" t="e">
        <f aca="true">MAX(0,N602*(1+(_xlfn.NORM.INV(RAND(),Inputs!$D$39,Inputs!$C$39)))-'Year Schedule'!$K$16+'Year Schedule'!$L$16)</f>
        <v>#VALUE!</v>
      </c>
      <c r="P602" s="0" t="e">
        <f aca="true">MAX(0,O602*(1+(_xlfn.NORM.INV(RAND(),Inputs!$D$39,Inputs!$C$39)))-'Year Schedule'!$K$17+'Year Schedule'!$L$17)</f>
        <v>#VALUE!</v>
      </c>
      <c r="Q602" s="0" t="e">
        <f aca="true">MAX(0,P602*(1+(_xlfn.NORM.INV(RAND(),Inputs!$D$39,Inputs!$C$39)))-'Year Schedule'!$K$18+'Year Schedule'!$L$18)</f>
        <v>#VALUE!</v>
      </c>
      <c r="R602" s="0" t="e">
        <f aca="true">MAX(0,Q602*(1+(_xlfn.NORM.INV(RAND(),Inputs!$D$39,Inputs!$C$39)))-'Year Schedule'!$K$19+'Year Schedule'!$L$19)</f>
        <v>#VALUE!</v>
      </c>
      <c r="S602" s="0" t="e">
        <f aca="true">MAX(0,R602*(1+(_xlfn.NORM.INV(RAND(),Inputs!$D$39,Inputs!$C$39)))-'Year Schedule'!$K$20+'Year Schedule'!$L$20)</f>
        <v>#VALUE!</v>
      </c>
      <c r="T602" s="0" t="e">
        <f aca="true">MAX(0,S602*(1+(_xlfn.NORM.INV(RAND(),Inputs!$D$39,Inputs!$C$39)))-'Year Schedule'!$K$21+'Year Schedule'!$L$21)</f>
        <v>#VALUE!</v>
      </c>
      <c r="U602" s="0" t="e">
        <f aca="true">MAX(0,T602*(1+(_xlfn.NORM.INV(RAND(),Inputs!$D$39,Inputs!$C$39)))-'Year Schedule'!$K$22+'Year Schedule'!$L$22)</f>
        <v>#VALUE!</v>
      </c>
      <c r="V602" s="0" t="e">
        <f aca="true">MAX(0,U602*(1+(_xlfn.NORM.INV(RAND(),Inputs!$D$39,Inputs!$C$39)))-'Year Schedule'!$K$23+'Year Schedule'!$L$23)</f>
        <v>#VALUE!</v>
      </c>
      <c r="W602" s="0" t="e">
        <f aca="true">MAX(0,V602*(1+(_xlfn.NORM.INV(RAND(),Inputs!$D$39,Inputs!$C$39)))-'Year Schedule'!$K$24+'Year Schedule'!$L$24)</f>
        <v>#VALUE!</v>
      </c>
      <c r="X602" s="0" t="e">
        <f aca="true">MAX(0,W602*(1+(_xlfn.NORM.INV(RAND(),Inputs!$D$39,Inputs!$C$39)))-'Year Schedule'!$K$25+'Year Schedule'!$L$25)</f>
        <v>#VALUE!</v>
      </c>
      <c r="Y602" s="0" t="e">
        <f aca="true">MAX(0,X602*(1+(_xlfn.NORM.INV(RAND(),Inputs!$D$39,Inputs!$C$39)))-'Year Schedule'!$K$26+'Year Schedule'!$L$26)</f>
        <v>#VALUE!</v>
      </c>
      <c r="Z602" s="0" t="e">
        <f aca="true">MAX(0,Y602*(1+(_xlfn.NORM.INV(RAND(),Inputs!$D$39,Inputs!$C$39)))-'Year Schedule'!$K$27+'Year Schedule'!$L$27)</f>
        <v>#VALUE!</v>
      </c>
      <c r="AA602" s="0" t="e">
        <f aca="true">MAX(0,Z602*(1+(_xlfn.NORM.INV(RAND(),Inputs!$D$39,Inputs!$C$39)))-'Year Schedule'!$K$28+'Year Schedule'!$L$28)</f>
        <v>#VALUE!</v>
      </c>
      <c r="AB602" s="0" t="e">
        <f aca="true">MAX(0,AA602*(1+(_xlfn.NORM.INV(RAND(),Inputs!$D$39,Inputs!$C$39)))-'Year Schedule'!$K$29+'Year Schedule'!$L$29)</f>
        <v>#VALUE!</v>
      </c>
      <c r="AC602" s="0" t="e">
        <f aca="true">MAX(0,AB602*(1+(_xlfn.NORM.INV(RAND(),Inputs!$D$39,Inputs!$C$39)))-'Year Schedule'!$K$30+'Year Schedule'!$L$30)</f>
        <v>#VALUE!</v>
      </c>
      <c r="AD602" s="0" t="e">
        <f aca="true">MAX(0,AC602*(1+(_xlfn.NORM.INV(RAND(),Inputs!$D$39,Inputs!$C$39)))-'Year Schedule'!$K$31+'Year Schedule'!$L$31)</f>
        <v>#VALUE!</v>
      </c>
      <c r="AE602" s="0" t="e">
        <f aca="true">MAX(0,AD602*(1+(_xlfn.NORM.INV(RAND(),Inputs!$D$39,Inputs!$C$39)))-'Year Schedule'!$K$32+'Year Schedule'!$L$32)</f>
        <v>#VALUE!</v>
      </c>
      <c r="AF602" s="0" t="e">
        <f aca="true">MAX(0,AE602*(1+(_xlfn.NORM.INV(RAND(),Inputs!$D$39,Inputs!$C$39)))-'Year Schedule'!$K$33+'Year Schedule'!$L$33)</f>
        <v>#VALUE!</v>
      </c>
      <c r="AG602" s="0" t="e">
        <f aca="true">MAX(0,AF602*(1+(_xlfn.NORM.INV(RAND(),Inputs!$D$39,Inputs!$C$39)))-'Year Schedule'!$K$34+'Year Schedule'!$L$34)</f>
        <v>#VALUE!</v>
      </c>
      <c r="AH602" s="0" t="e">
        <f aca="true">MAX(0,AG602*(1+(_xlfn.NORM.INV(RAND(),Inputs!$D$39,Inputs!$C$39)))-'Year Schedule'!$K$35+'Year Schedule'!$L$35)</f>
        <v>#VALUE!</v>
      </c>
      <c r="AI602" s="0" t="e">
        <f aca="true">MAX(0,AH602*(1+(_xlfn.NORM.INV(RAND(),Inputs!$D$39,Inputs!$C$39)))-'Year Schedule'!$K$36+'Year Schedule'!$L$36)</f>
        <v>#VALUE!</v>
      </c>
      <c r="AJ602" s="0" t="e">
        <f aca="true">MAX(0,AI602*(1+(_xlfn.NORM.INV(RAND(),Inputs!$D$39,Inputs!$C$39)))-'Year Schedule'!$K$37+'Year Schedule'!$L$37)</f>
        <v>#VALUE!</v>
      </c>
      <c r="AK602" s="0" t="e">
        <f aca="true">MAX(0,AJ602*(1+(_xlfn.NORM.INV(RAND(),Inputs!$D$39,Inputs!$C$39)))-'Year Schedule'!$K$38+'Year Schedule'!$L$38)</f>
        <v>#VALUE!</v>
      </c>
      <c r="AL602" s="0" t="e">
        <f aca="true">MAX(0,AK602*(1+(_xlfn.NORM.INV(RAND(),Inputs!$D$39,Inputs!$C$39)))-'Year Schedule'!$K$39+'Year Schedule'!$L$39)</f>
        <v>#VALUE!</v>
      </c>
      <c r="AM602" s="0" t="e">
        <f aca="true">MAX(0,AL602*(1+(_xlfn.NORM.INV(RAND(),Inputs!$D$39,Inputs!$C$39)))-'Year Schedule'!$K$40+'Year Schedule'!$L$40)</f>
        <v>#VALUE!</v>
      </c>
      <c r="AN602" s="0" t="e">
        <f aca="true">MAX(0,AM602*(1+(_xlfn.NORM.INV(RAND(),Inputs!$D$39,Inputs!$C$39)))-'Year Schedule'!$K$41+'Year Schedule'!$L$41)</f>
        <v>#VALUE!</v>
      </c>
      <c r="AO602" s="0" t="e">
        <f aca="true">MAX(0,AN602*(1+(_xlfn.NORM.INV(RAND(),Inputs!$D$39,Inputs!$C$39)))-'Year Schedule'!$K$42+'Year Schedule'!$L$42)</f>
        <v>#VALUE!</v>
      </c>
      <c r="AP602" s="0" t="e">
        <f aca="true">MAX(0,AO602*(1+(_xlfn.NORM.INV(RAND(),Inputs!$D$39,Inputs!$C$39)))-'Year Schedule'!$K$43+'Year Schedule'!$L$43)</f>
        <v>#VALUE!</v>
      </c>
      <c r="AQ602" s="0" t="e">
        <f aca="true">MAX(0,AP602*(1+(_xlfn.NORM.INV(RAND(),Inputs!$D$39,Inputs!$C$39)))-'Year Schedule'!$K$44+'Year Schedule'!$L$44)</f>
        <v>#VALUE!</v>
      </c>
      <c r="AR602" s="0" t="e">
        <f aca="true">MAX(0,AQ602*(1+(_xlfn.NORM.INV(RAND(),Inputs!$D$39,Inputs!$C$39)))-'Year Schedule'!$K$45+'Year Schedule'!$L$45)</f>
        <v>#VALUE!</v>
      </c>
      <c r="AS602" s="0" t="e">
        <f aca="true">MAX(0,AR602*(1+(_xlfn.NORM.INV(RAND(),Inputs!$D$39,Inputs!$C$39)))-'Year Schedule'!$K$46+'Year Schedule'!$L$46)</f>
        <v>#VALUE!</v>
      </c>
      <c r="AT602" s="0" t="e">
        <f aca="true">MAX(0,AS602*(1+(_xlfn.NORM.INV(RAND(),Inputs!$D$39,Inputs!$C$39)))-'Year Schedule'!$K$47+'Year Schedule'!$L$47)</f>
        <v>#VALUE!</v>
      </c>
      <c r="AU602" s="0" t="e">
        <f aca="true">MAX(0,AT602*(1+(_xlfn.NORM.INV(RAND(),Inputs!$D$39,Inputs!$C$39)))-'Year Schedule'!$K$48+'Year Schedule'!$L$48)</f>
        <v>#VALUE!</v>
      </c>
      <c r="AV602" s="0" t="e">
        <f aca="true">MAX(0,AU602*(1+(_xlfn.NORM.INV(RAND(),Inputs!$D$39,Inputs!$C$39)))-'Year Schedule'!$K$49+'Year Schedule'!$L$49)</f>
        <v>#VALUE!</v>
      </c>
      <c r="AW602" s="0" t="e">
        <f aca="true">MAX(0,AV602*(1+(_xlfn.NORM.INV(RAND(),Inputs!$D$39,Inputs!$C$39)))-'Year Schedule'!$K$50+'Year Schedule'!$L$50)</f>
        <v>#VALUE!</v>
      </c>
      <c r="AX602" s="0" t="e">
        <f aca="true">MAX(0,AW602*(1+(_xlfn.NORM.INV(RAND(),Inputs!$D$39,Inputs!$C$39)))-'Year Schedule'!$K$51+'Year Schedule'!$L$51)</f>
        <v>#VALUE!</v>
      </c>
      <c r="AY602" s="0" t="e">
        <f aca="true">MAX(0,AX602*(1+(_xlfn.NORM.INV(RAND(),Inputs!$D$39,Inputs!$C$39)))-'Year Schedule'!$K$52+'Year Schedule'!$L$52)</f>
        <v>#VALUE!</v>
      </c>
      <c r="AZ602" s="0" t="e">
        <f aca="true">MAX(0,AY602*(1+(_xlfn.NORM.INV(RAND(),Inputs!$D$39,Inputs!$C$39)))-'Year Schedule'!$K$53+'Year Schedule'!$L$53)</f>
        <v>#VALUE!</v>
      </c>
      <c r="BA602" s="0" t="e">
        <f aca="false">INDEX(C602:AZ602,1,Inputs!$C$6)</f>
        <v>#VALUE!</v>
      </c>
      <c r="BB602" s="0" t="n">
        <f aca="false">IFERROR(EXP(SUMPRODUCT(LN((C602:INDEX(C602:AZ602,1,Inputs!$C$6)+$C$1004:INDEX($C$1004:$AZ$1004,1,Inputs!$C$6))/B602:INDEX(B602:AY602,1,Inputs!$C$6)))/Inputs!$C$6)-1,-1)</f>
        <v>-1</v>
      </c>
    </row>
    <row r="603" customFormat="false" ht="15" hidden="false" customHeight="true" outlineLevel="0" collapsed="false">
      <c r="A603" s="0" t="n">
        <v>601</v>
      </c>
      <c r="B603" s="177" t="n">
        <f aca="false">Inputs!$C$38</f>
        <v>0</v>
      </c>
      <c r="C603" s="0" t="e">
        <f aca="true">MAX(0,B603*(1+(_xlfn.NORM.INV(RAND(),Inputs!$D$39,Inputs!$C$39)))-'Year Schedule'!$K$4+'Year Schedule'!$L$4)</f>
        <v>#VALUE!</v>
      </c>
      <c r="D603" s="0" t="e">
        <f aca="true">MAX(0,C603*(1+(_xlfn.NORM.INV(RAND(),Inputs!$D$39,Inputs!$C$39)))-'Year Schedule'!$K$5+'Year Schedule'!$L$5)</f>
        <v>#VALUE!</v>
      </c>
      <c r="E603" s="0" t="e">
        <f aca="true">MAX(0,D603*(1+(_xlfn.NORM.INV(RAND(),Inputs!$D$39,Inputs!$C$39)))-'Year Schedule'!$K$6+'Year Schedule'!$L$6)</f>
        <v>#VALUE!</v>
      </c>
      <c r="F603" s="0" t="e">
        <f aca="true">MAX(0,E603*(1+(_xlfn.NORM.INV(RAND(),Inputs!$D$39,Inputs!$C$39)))-'Year Schedule'!$K$7+'Year Schedule'!$L$7)</f>
        <v>#VALUE!</v>
      </c>
      <c r="G603" s="0" t="e">
        <f aca="true">MAX(0,F603*(1+(_xlfn.NORM.INV(RAND(),Inputs!$D$39,Inputs!$C$39)))-'Year Schedule'!$K$8+'Year Schedule'!$L$8)</f>
        <v>#VALUE!</v>
      </c>
      <c r="H603" s="0" t="e">
        <f aca="true">MAX(0,G603*(1+(_xlfn.NORM.INV(RAND(),Inputs!$D$39,Inputs!$C$39)))-'Year Schedule'!$K$9+'Year Schedule'!$L$9)</f>
        <v>#VALUE!</v>
      </c>
      <c r="I603" s="0" t="e">
        <f aca="true">MAX(0,H603*(1+(_xlfn.NORM.INV(RAND(),Inputs!$D$39,Inputs!$C$39)))-'Year Schedule'!$K$10+'Year Schedule'!$L$10)</f>
        <v>#VALUE!</v>
      </c>
      <c r="J603" s="0" t="e">
        <f aca="true">MAX(0,I603*(1+(_xlfn.NORM.INV(RAND(),Inputs!$D$39,Inputs!$C$39)))-'Year Schedule'!$K$11+'Year Schedule'!$L$11)</f>
        <v>#VALUE!</v>
      </c>
      <c r="K603" s="0" t="e">
        <f aca="true">MAX(0,J603*(1+(_xlfn.NORM.INV(RAND(),Inputs!$D$39,Inputs!$C$39)))-'Year Schedule'!$K$12+'Year Schedule'!$L$12)</f>
        <v>#VALUE!</v>
      </c>
      <c r="L603" s="0" t="e">
        <f aca="true">MAX(0,K603*(1+(_xlfn.NORM.INV(RAND(),Inputs!$D$39,Inputs!$C$39)))-'Year Schedule'!$K$13+'Year Schedule'!$L$13)</f>
        <v>#VALUE!</v>
      </c>
      <c r="M603" s="0" t="e">
        <f aca="true">MAX(0,L603*(1+(_xlfn.NORM.INV(RAND(),Inputs!$D$39,Inputs!$C$39)))-'Year Schedule'!$K$14+'Year Schedule'!$L$14)</f>
        <v>#VALUE!</v>
      </c>
      <c r="N603" s="0" t="e">
        <f aca="true">MAX(0,M603*(1+(_xlfn.NORM.INV(RAND(),Inputs!$D$39,Inputs!$C$39)))-'Year Schedule'!$K$15+'Year Schedule'!$L$15)</f>
        <v>#VALUE!</v>
      </c>
      <c r="O603" s="0" t="e">
        <f aca="true">MAX(0,N603*(1+(_xlfn.NORM.INV(RAND(),Inputs!$D$39,Inputs!$C$39)))-'Year Schedule'!$K$16+'Year Schedule'!$L$16)</f>
        <v>#VALUE!</v>
      </c>
      <c r="P603" s="0" t="e">
        <f aca="true">MAX(0,O603*(1+(_xlfn.NORM.INV(RAND(),Inputs!$D$39,Inputs!$C$39)))-'Year Schedule'!$K$17+'Year Schedule'!$L$17)</f>
        <v>#VALUE!</v>
      </c>
      <c r="Q603" s="0" t="e">
        <f aca="true">MAX(0,P603*(1+(_xlfn.NORM.INV(RAND(),Inputs!$D$39,Inputs!$C$39)))-'Year Schedule'!$K$18+'Year Schedule'!$L$18)</f>
        <v>#VALUE!</v>
      </c>
      <c r="R603" s="0" t="e">
        <f aca="true">MAX(0,Q603*(1+(_xlfn.NORM.INV(RAND(),Inputs!$D$39,Inputs!$C$39)))-'Year Schedule'!$K$19+'Year Schedule'!$L$19)</f>
        <v>#VALUE!</v>
      </c>
      <c r="S603" s="0" t="e">
        <f aca="true">MAX(0,R603*(1+(_xlfn.NORM.INV(RAND(),Inputs!$D$39,Inputs!$C$39)))-'Year Schedule'!$K$20+'Year Schedule'!$L$20)</f>
        <v>#VALUE!</v>
      </c>
      <c r="T603" s="0" t="e">
        <f aca="true">MAX(0,S603*(1+(_xlfn.NORM.INV(RAND(),Inputs!$D$39,Inputs!$C$39)))-'Year Schedule'!$K$21+'Year Schedule'!$L$21)</f>
        <v>#VALUE!</v>
      </c>
      <c r="U603" s="0" t="e">
        <f aca="true">MAX(0,T603*(1+(_xlfn.NORM.INV(RAND(),Inputs!$D$39,Inputs!$C$39)))-'Year Schedule'!$K$22+'Year Schedule'!$L$22)</f>
        <v>#VALUE!</v>
      </c>
      <c r="V603" s="0" t="e">
        <f aca="true">MAX(0,U603*(1+(_xlfn.NORM.INV(RAND(),Inputs!$D$39,Inputs!$C$39)))-'Year Schedule'!$K$23+'Year Schedule'!$L$23)</f>
        <v>#VALUE!</v>
      </c>
      <c r="W603" s="0" t="e">
        <f aca="true">MAX(0,V603*(1+(_xlfn.NORM.INV(RAND(),Inputs!$D$39,Inputs!$C$39)))-'Year Schedule'!$K$24+'Year Schedule'!$L$24)</f>
        <v>#VALUE!</v>
      </c>
      <c r="X603" s="0" t="e">
        <f aca="true">MAX(0,W603*(1+(_xlfn.NORM.INV(RAND(),Inputs!$D$39,Inputs!$C$39)))-'Year Schedule'!$K$25+'Year Schedule'!$L$25)</f>
        <v>#VALUE!</v>
      </c>
      <c r="Y603" s="0" t="e">
        <f aca="true">MAX(0,X603*(1+(_xlfn.NORM.INV(RAND(),Inputs!$D$39,Inputs!$C$39)))-'Year Schedule'!$K$26+'Year Schedule'!$L$26)</f>
        <v>#VALUE!</v>
      </c>
      <c r="Z603" s="0" t="e">
        <f aca="true">MAX(0,Y603*(1+(_xlfn.NORM.INV(RAND(),Inputs!$D$39,Inputs!$C$39)))-'Year Schedule'!$K$27+'Year Schedule'!$L$27)</f>
        <v>#VALUE!</v>
      </c>
      <c r="AA603" s="0" t="e">
        <f aca="true">MAX(0,Z603*(1+(_xlfn.NORM.INV(RAND(),Inputs!$D$39,Inputs!$C$39)))-'Year Schedule'!$K$28+'Year Schedule'!$L$28)</f>
        <v>#VALUE!</v>
      </c>
      <c r="AB603" s="0" t="e">
        <f aca="true">MAX(0,AA603*(1+(_xlfn.NORM.INV(RAND(),Inputs!$D$39,Inputs!$C$39)))-'Year Schedule'!$K$29+'Year Schedule'!$L$29)</f>
        <v>#VALUE!</v>
      </c>
      <c r="AC603" s="0" t="e">
        <f aca="true">MAX(0,AB603*(1+(_xlfn.NORM.INV(RAND(),Inputs!$D$39,Inputs!$C$39)))-'Year Schedule'!$K$30+'Year Schedule'!$L$30)</f>
        <v>#VALUE!</v>
      </c>
      <c r="AD603" s="0" t="e">
        <f aca="true">MAX(0,AC603*(1+(_xlfn.NORM.INV(RAND(),Inputs!$D$39,Inputs!$C$39)))-'Year Schedule'!$K$31+'Year Schedule'!$L$31)</f>
        <v>#VALUE!</v>
      </c>
      <c r="AE603" s="0" t="e">
        <f aca="true">MAX(0,AD603*(1+(_xlfn.NORM.INV(RAND(),Inputs!$D$39,Inputs!$C$39)))-'Year Schedule'!$K$32+'Year Schedule'!$L$32)</f>
        <v>#VALUE!</v>
      </c>
      <c r="AF603" s="0" t="e">
        <f aca="true">MAX(0,AE603*(1+(_xlfn.NORM.INV(RAND(),Inputs!$D$39,Inputs!$C$39)))-'Year Schedule'!$K$33+'Year Schedule'!$L$33)</f>
        <v>#VALUE!</v>
      </c>
      <c r="AG603" s="0" t="e">
        <f aca="true">MAX(0,AF603*(1+(_xlfn.NORM.INV(RAND(),Inputs!$D$39,Inputs!$C$39)))-'Year Schedule'!$K$34+'Year Schedule'!$L$34)</f>
        <v>#VALUE!</v>
      </c>
      <c r="AH603" s="0" t="e">
        <f aca="true">MAX(0,AG603*(1+(_xlfn.NORM.INV(RAND(),Inputs!$D$39,Inputs!$C$39)))-'Year Schedule'!$K$35+'Year Schedule'!$L$35)</f>
        <v>#VALUE!</v>
      </c>
      <c r="AI603" s="0" t="e">
        <f aca="true">MAX(0,AH603*(1+(_xlfn.NORM.INV(RAND(),Inputs!$D$39,Inputs!$C$39)))-'Year Schedule'!$K$36+'Year Schedule'!$L$36)</f>
        <v>#VALUE!</v>
      </c>
      <c r="AJ603" s="0" t="e">
        <f aca="true">MAX(0,AI603*(1+(_xlfn.NORM.INV(RAND(),Inputs!$D$39,Inputs!$C$39)))-'Year Schedule'!$K$37+'Year Schedule'!$L$37)</f>
        <v>#VALUE!</v>
      </c>
      <c r="AK603" s="0" t="e">
        <f aca="true">MAX(0,AJ603*(1+(_xlfn.NORM.INV(RAND(),Inputs!$D$39,Inputs!$C$39)))-'Year Schedule'!$K$38+'Year Schedule'!$L$38)</f>
        <v>#VALUE!</v>
      </c>
      <c r="AL603" s="0" t="e">
        <f aca="true">MAX(0,AK603*(1+(_xlfn.NORM.INV(RAND(),Inputs!$D$39,Inputs!$C$39)))-'Year Schedule'!$K$39+'Year Schedule'!$L$39)</f>
        <v>#VALUE!</v>
      </c>
      <c r="AM603" s="0" t="e">
        <f aca="true">MAX(0,AL603*(1+(_xlfn.NORM.INV(RAND(),Inputs!$D$39,Inputs!$C$39)))-'Year Schedule'!$K$40+'Year Schedule'!$L$40)</f>
        <v>#VALUE!</v>
      </c>
      <c r="AN603" s="0" t="e">
        <f aca="true">MAX(0,AM603*(1+(_xlfn.NORM.INV(RAND(),Inputs!$D$39,Inputs!$C$39)))-'Year Schedule'!$K$41+'Year Schedule'!$L$41)</f>
        <v>#VALUE!</v>
      </c>
      <c r="AO603" s="0" t="e">
        <f aca="true">MAX(0,AN603*(1+(_xlfn.NORM.INV(RAND(),Inputs!$D$39,Inputs!$C$39)))-'Year Schedule'!$K$42+'Year Schedule'!$L$42)</f>
        <v>#VALUE!</v>
      </c>
      <c r="AP603" s="0" t="e">
        <f aca="true">MAX(0,AO603*(1+(_xlfn.NORM.INV(RAND(),Inputs!$D$39,Inputs!$C$39)))-'Year Schedule'!$K$43+'Year Schedule'!$L$43)</f>
        <v>#VALUE!</v>
      </c>
      <c r="AQ603" s="0" t="e">
        <f aca="true">MAX(0,AP603*(1+(_xlfn.NORM.INV(RAND(),Inputs!$D$39,Inputs!$C$39)))-'Year Schedule'!$K$44+'Year Schedule'!$L$44)</f>
        <v>#VALUE!</v>
      </c>
      <c r="AR603" s="0" t="e">
        <f aca="true">MAX(0,AQ603*(1+(_xlfn.NORM.INV(RAND(),Inputs!$D$39,Inputs!$C$39)))-'Year Schedule'!$K$45+'Year Schedule'!$L$45)</f>
        <v>#VALUE!</v>
      </c>
      <c r="AS603" s="0" t="e">
        <f aca="true">MAX(0,AR603*(1+(_xlfn.NORM.INV(RAND(),Inputs!$D$39,Inputs!$C$39)))-'Year Schedule'!$K$46+'Year Schedule'!$L$46)</f>
        <v>#VALUE!</v>
      </c>
      <c r="AT603" s="0" t="e">
        <f aca="true">MAX(0,AS603*(1+(_xlfn.NORM.INV(RAND(),Inputs!$D$39,Inputs!$C$39)))-'Year Schedule'!$K$47+'Year Schedule'!$L$47)</f>
        <v>#VALUE!</v>
      </c>
      <c r="AU603" s="0" t="e">
        <f aca="true">MAX(0,AT603*(1+(_xlfn.NORM.INV(RAND(),Inputs!$D$39,Inputs!$C$39)))-'Year Schedule'!$K$48+'Year Schedule'!$L$48)</f>
        <v>#VALUE!</v>
      </c>
      <c r="AV603" s="0" t="e">
        <f aca="true">MAX(0,AU603*(1+(_xlfn.NORM.INV(RAND(),Inputs!$D$39,Inputs!$C$39)))-'Year Schedule'!$K$49+'Year Schedule'!$L$49)</f>
        <v>#VALUE!</v>
      </c>
      <c r="AW603" s="0" t="e">
        <f aca="true">MAX(0,AV603*(1+(_xlfn.NORM.INV(RAND(),Inputs!$D$39,Inputs!$C$39)))-'Year Schedule'!$K$50+'Year Schedule'!$L$50)</f>
        <v>#VALUE!</v>
      </c>
      <c r="AX603" s="0" t="e">
        <f aca="true">MAX(0,AW603*(1+(_xlfn.NORM.INV(RAND(),Inputs!$D$39,Inputs!$C$39)))-'Year Schedule'!$K$51+'Year Schedule'!$L$51)</f>
        <v>#VALUE!</v>
      </c>
      <c r="AY603" s="0" t="e">
        <f aca="true">MAX(0,AX603*(1+(_xlfn.NORM.INV(RAND(),Inputs!$D$39,Inputs!$C$39)))-'Year Schedule'!$K$52+'Year Schedule'!$L$52)</f>
        <v>#VALUE!</v>
      </c>
      <c r="AZ603" s="0" t="e">
        <f aca="true">MAX(0,AY603*(1+(_xlfn.NORM.INV(RAND(),Inputs!$D$39,Inputs!$C$39)))-'Year Schedule'!$K$53+'Year Schedule'!$L$53)</f>
        <v>#VALUE!</v>
      </c>
      <c r="BA603" s="0" t="e">
        <f aca="false">INDEX(C603:AZ603,1,Inputs!$C$6)</f>
        <v>#VALUE!</v>
      </c>
      <c r="BB603" s="0" t="n">
        <f aca="false">IFERROR(EXP(SUMPRODUCT(LN((C603:INDEX(C603:AZ603,1,Inputs!$C$6)+$C$1004:INDEX($C$1004:$AZ$1004,1,Inputs!$C$6))/B603:INDEX(B603:AY603,1,Inputs!$C$6)))/Inputs!$C$6)-1,-1)</f>
        <v>-1</v>
      </c>
    </row>
    <row r="604" customFormat="false" ht="15" hidden="false" customHeight="true" outlineLevel="0" collapsed="false">
      <c r="A604" s="0" t="n">
        <v>602</v>
      </c>
      <c r="B604" s="177" t="n">
        <f aca="false">Inputs!$C$38</f>
        <v>0</v>
      </c>
      <c r="C604" s="0" t="e">
        <f aca="true">MAX(0,B604*(1+(_xlfn.NORM.INV(RAND(),Inputs!$D$39,Inputs!$C$39)))-'Year Schedule'!$K$4+'Year Schedule'!$L$4)</f>
        <v>#VALUE!</v>
      </c>
      <c r="D604" s="0" t="e">
        <f aca="true">MAX(0,C604*(1+(_xlfn.NORM.INV(RAND(),Inputs!$D$39,Inputs!$C$39)))-'Year Schedule'!$K$5+'Year Schedule'!$L$5)</f>
        <v>#VALUE!</v>
      </c>
      <c r="E604" s="0" t="e">
        <f aca="true">MAX(0,D604*(1+(_xlfn.NORM.INV(RAND(),Inputs!$D$39,Inputs!$C$39)))-'Year Schedule'!$K$6+'Year Schedule'!$L$6)</f>
        <v>#VALUE!</v>
      </c>
      <c r="F604" s="0" t="e">
        <f aca="true">MAX(0,E604*(1+(_xlfn.NORM.INV(RAND(),Inputs!$D$39,Inputs!$C$39)))-'Year Schedule'!$K$7+'Year Schedule'!$L$7)</f>
        <v>#VALUE!</v>
      </c>
      <c r="G604" s="0" t="e">
        <f aca="true">MAX(0,F604*(1+(_xlfn.NORM.INV(RAND(),Inputs!$D$39,Inputs!$C$39)))-'Year Schedule'!$K$8+'Year Schedule'!$L$8)</f>
        <v>#VALUE!</v>
      </c>
      <c r="H604" s="0" t="e">
        <f aca="true">MAX(0,G604*(1+(_xlfn.NORM.INV(RAND(),Inputs!$D$39,Inputs!$C$39)))-'Year Schedule'!$K$9+'Year Schedule'!$L$9)</f>
        <v>#VALUE!</v>
      </c>
      <c r="I604" s="0" t="e">
        <f aca="true">MAX(0,H604*(1+(_xlfn.NORM.INV(RAND(),Inputs!$D$39,Inputs!$C$39)))-'Year Schedule'!$K$10+'Year Schedule'!$L$10)</f>
        <v>#VALUE!</v>
      </c>
      <c r="J604" s="0" t="e">
        <f aca="true">MAX(0,I604*(1+(_xlfn.NORM.INV(RAND(),Inputs!$D$39,Inputs!$C$39)))-'Year Schedule'!$K$11+'Year Schedule'!$L$11)</f>
        <v>#VALUE!</v>
      </c>
      <c r="K604" s="0" t="e">
        <f aca="true">MAX(0,J604*(1+(_xlfn.NORM.INV(RAND(),Inputs!$D$39,Inputs!$C$39)))-'Year Schedule'!$K$12+'Year Schedule'!$L$12)</f>
        <v>#VALUE!</v>
      </c>
      <c r="L604" s="0" t="e">
        <f aca="true">MAX(0,K604*(1+(_xlfn.NORM.INV(RAND(),Inputs!$D$39,Inputs!$C$39)))-'Year Schedule'!$K$13+'Year Schedule'!$L$13)</f>
        <v>#VALUE!</v>
      </c>
      <c r="M604" s="0" t="e">
        <f aca="true">MAX(0,L604*(1+(_xlfn.NORM.INV(RAND(),Inputs!$D$39,Inputs!$C$39)))-'Year Schedule'!$K$14+'Year Schedule'!$L$14)</f>
        <v>#VALUE!</v>
      </c>
      <c r="N604" s="0" t="e">
        <f aca="true">MAX(0,M604*(1+(_xlfn.NORM.INV(RAND(),Inputs!$D$39,Inputs!$C$39)))-'Year Schedule'!$K$15+'Year Schedule'!$L$15)</f>
        <v>#VALUE!</v>
      </c>
      <c r="O604" s="0" t="e">
        <f aca="true">MAX(0,N604*(1+(_xlfn.NORM.INV(RAND(),Inputs!$D$39,Inputs!$C$39)))-'Year Schedule'!$K$16+'Year Schedule'!$L$16)</f>
        <v>#VALUE!</v>
      </c>
      <c r="P604" s="0" t="e">
        <f aca="true">MAX(0,O604*(1+(_xlfn.NORM.INV(RAND(),Inputs!$D$39,Inputs!$C$39)))-'Year Schedule'!$K$17+'Year Schedule'!$L$17)</f>
        <v>#VALUE!</v>
      </c>
      <c r="Q604" s="0" t="e">
        <f aca="true">MAX(0,P604*(1+(_xlfn.NORM.INV(RAND(),Inputs!$D$39,Inputs!$C$39)))-'Year Schedule'!$K$18+'Year Schedule'!$L$18)</f>
        <v>#VALUE!</v>
      </c>
      <c r="R604" s="0" t="e">
        <f aca="true">MAX(0,Q604*(1+(_xlfn.NORM.INV(RAND(),Inputs!$D$39,Inputs!$C$39)))-'Year Schedule'!$K$19+'Year Schedule'!$L$19)</f>
        <v>#VALUE!</v>
      </c>
      <c r="S604" s="0" t="e">
        <f aca="true">MAX(0,R604*(1+(_xlfn.NORM.INV(RAND(),Inputs!$D$39,Inputs!$C$39)))-'Year Schedule'!$K$20+'Year Schedule'!$L$20)</f>
        <v>#VALUE!</v>
      </c>
      <c r="T604" s="0" t="e">
        <f aca="true">MAX(0,S604*(1+(_xlfn.NORM.INV(RAND(),Inputs!$D$39,Inputs!$C$39)))-'Year Schedule'!$K$21+'Year Schedule'!$L$21)</f>
        <v>#VALUE!</v>
      </c>
      <c r="U604" s="0" t="e">
        <f aca="true">MAX(0,T604*(1+(_xlfn.NORM.INV(RAND(),Inputs!$D$39,Inputs!$C$39)))-'Year Schedule'!$K$22+'Year Schedule'!$L$22)</f>
        <v>#VALUE!</v>
      </c>
      <c r="V604" s="0" t="e">
        <f aca="true">MAX(0,U604*(1+(_xlfn.NORM.INV(RAND(),Inputs!$D$39,Inputs!$C$39)))-'Year Schedule'!$K$23+'Year Schedule'!$L$23)</f>
        <v>#VALUE!</v>
      </c>
      <c r="W604" s="0" t="e">
        <f aca="true">MAX(0,V604*(1+(_xlfn.NORM.INV(RAND(),Inputs!$D$39,Inputs!$C$39)))-'Year Schedule'!$K$24+'Year Schedule'!$L$24)</f>
        <v>#VALUE!</v>
      </c>
      <c r="X604" s="0" t="e">
        <f aca="true">MAX(0,W604*(1+(_xlfn.NORM.INV(RAND(),Inputs!$D$39,Inputs!$C$39)))-'Year Schedule'!$K$25+'Year Schedule'!$L$25)</f>
        <v>#VALUE!</v>
      </c>
      <c r="Y604" s="0" t="e">
        <f aca="true">MAX(0,X604*(1+(_xlfn.NORM.INV(RAND(),Inputs!$D$39,Inputs!$C$39)))-'Year Schedule'!$K$26+'Year Schedule'!$L$26)</f>
        <v>#VALUE!</v>
      </c>
      <c r="Z604" s="0" t="e">
        <f aca="true">MAX(0,Y604*(1+(_xlfn.NORM.INV(RAND(),Inputs!$D$39,Inputs!$C$39)))-'Year Schedule'!$K$27+'Year Schedule'!$L$27)</f>
        <v>#VALUE!</v>
      </c>
      <c r="AA604" s="0" t="e">
        <f aca="true">MAX(0,Z604*(1+(_xlfn.NORM.INV(RAND(),Inputs!$D$39,Inputs!$C$39)))-'Year Schedule'!$K$28+'Year Schedule'!$L$28)</f>
        <v>#VALUE!</v>
      </c>
      <c r="AB604" s="0" t="e">
        <f aca="true">MAX(0,AA604*(1+(_xlfn.NORM.INV(RAND(),Inputs!$D$39,Inputs!$C$39)))-'Year Schedule'!$K$29+'Year Schedule'!$L$29)</f>
        <v>#VALUE!</v>
      </c>
      <c r="AC604" s="0" t="e">
        <f aca="true">MAX(0,AB604*(1+(_xlfn.NORM.INV(RAND(),Inputs!$D$39,Inputs!$C$39)))-'Year Schedule'!$K$30+'Year Schedule'!$L$30)</f>
        <v>#VALUE!</v>
      </c>
      <c r="AD604" s="0" t="e">
        <f aca="true">MAX(0,AC604*(1+(_xlfn.NORM.INV(RAND(),Inputs!$D$39,Inputs!$C$39)))-'Year Schedule'!$K$31+'Year Schedule'!$L$31)</f>
        <v>#VALUE!</v>
      </c>
      <c r="AE604" s="0" t="e">
        <f aca="true">MAX(0,AD604*(1+(_xlfn.NORM.INV(RAND(),Inputs!$D$39,Inputs!$C$39)))-'Year Schedule'!$K$32+'Year Schedule'!$L$32)</f>
        <v>#VALUE!</v>
      </c>
      <c r="AF604" s="0" t="e">
        <f aca="true">MAX(0,AE604*(1+(_xlfn.NORM.INV(RAND(),Inputs!$D$39,Inputs!$C$39)))-'Year Schedule'!$K$33+'Year Schedule'!$L$33)</f>
        <v>#VALUE!</v>
      </c>
      <c r="AG604" s="0" t="e">
        <f aca="true">MAX(0,AF604*(1+(_xlfn.NORM.INV(RAND(),Inputs!$D$39,Inputs!$C$39)))-'Year Schedule'!$K$34+'Year Schedule'!$L$34)</f>
        <v>#VALUE!</v>
      </c>
      <c r="AH604" s="0" t="e">
        <f aca="true">MAX(0,AG604*(1+(_xlfn.NORM.INV(RAND(),Inputs!$D$39,Inputs!$C$39)))-'Year Schedule'!$K$35+'Year Schedule'!$L$35)</f>
        <v>#VALUE!</v>
      </c>
      <c r="AI604" s="0" t="e">
        <f aca="true">MAX(0,AH604*(1+(_xlfn.NORM.INV(RAND(),Inputs!$D$39,Inputs!$C$39)))-'Year Schedule'!$K$36+'Year Schedule'!$L$36)</f>
        <v>#VALUE!</v>
      </c>
      <c r="AJ604" s="0" t="e">
        <f aca="true">MAX(0,AI604*(1+(_xlfn.NORM.INV(RAND(),Inputs!$D$39,Inputs!$C$39)))-'Year Schedule'!$K$37+'Year Schedule'!$L$37)</f>
        <v>#VALUE!</v>
      </c>
      <c r="AK604" s="0" t="e">
        <f aca="true">MAX(0,AJ604*(1+(_xlfn.NORM.INV(RAND(),Inputs!$D$39,Inputs!$C$39)))-'Year Schedule'!$K$38+'Year Schedule'!$L$38)</f>
        <v>#VALUE!</v>
      </c>
      <c r="AL604" s="0" t="e">
        <f aca="true">MAX(0,AK604*(1+(_xlfn.NORM.INV(RAND(),Inputs!$D$39,Inputs!$C$39)))-'Year Schedule'!$K$39+'Year Schedule'!$L$39)</f>
        <v>#VALUE!</v>
      </c>
      <c r="AM604" s="0" t="e">
        <f aca="true">MAX(0,AL604*(1+(_xlfn.NORM.INV(RAND(),Inputs!$D$39,Inputs!$C$39)))-'Year Schedule'!$K$40+'Year Schedule'!$L$40)</f>
        <v>#VALUE!</v>
      </c>
      <c r="AN604" s="0" t="e">
        <f aca="true">MAX(0,AM604*(1+(_xlfn.NORM.INV(RAND(),Inputs!$D$39,Inputs!$C$39)))-'Year Schedule'!$K$41+'Year Schedule'!$L$41)</f>
        <v>#VALUE!</v>
      </c>
      <c r="AO604" s="0" t="e">
        <f aca="true">MAX(0,AN604*(1+(_xlfn.NORM.INV(RAND(),Inputs!$D$39,Inputs!$C$39)))-'Year Schedule'!$K$42+'Year Schedule'!$L$42)</f>
        <v>#VALUE!</v>
      </c>
      <c r="AP604" s="0" t="e">
        <f aca="true">MAX(0,AO604*(1+(_xlfn.NORM.INV(RAND(),Inputs!$D$39,Inputs!$C$39)))-'Year Schedule'!$K$43+'Year Schedule'!$L$43)</f>
        <v>#VALUE!</v>
      </c>
      <c r="AQ604" s="0" t="e">
        <f aca="true">MAX(0,AP604*(1+(_xlfn.NORM.INV(RAND(),Inputs!$D$39,Inputs!$C$39)))-'Year Schedule'!$K$44+'Year Schedule'!$L$44)</f>
        <v>#VALUE!</v>
      </c>
      <c r="AR604" s="0" t="e">
        <f aca="true">MAX(0,AQ604*(1+(_xlfn.NORM.INV(RAND(),Inputs!$D$39,Inputs!$C$39)))-'Year Schedule'!$K$45+'Year Schedule'!$L$45)</f>
        <v>#VALUE!</v>
      </c>
      <c r="AS604" s="0" t="e">
        <f aca="true">MAX(0,AR604*(1+(_xlfn.NORM.INV(RAND(),Inputs!$D$39,Inputs!$C$39)))-'Year Schedule'!$K$46+'Year Schedule'!$L$46)</f>
        <v>#VALUE!</v>
      </c>
      <c r="AT604" s="0" t="e">
        <f aca="true">MAX(0,AS604*(1+(_xlfn.NORM.INV(RAND(),Inputs!$D$39,Inputs!$C$39)))-'Year Schedule'!$K$47+'Year Schedule'!$L$47)</f>
        <v>#VALUE!</v>
      </c>
      <c r="AU604" s="0" t="e">
        <f aca="true">MAX(0,AT604*(1+(_xlfn.NORM.INV(RAND(),Inputs!$D$39,Inputs!$C$39)))-'Year Schedule'!$K$48+'Year Schedule'!$L$48)</f>
        <v>#VALUE!</v>
      </c>
      <c r="AV604" s="0" t="e">
        <f aca="true">MAX(0,AU604*(1+(_xlfn.NORM.INV(RAND(),Inputs!$D$39,Inputs!$C$39)))-'Year Schedule'!$K$49+'Year Schedule'!$L$49)</f>
        <v>#VALUE!</v>
      </c>
      <c r="AW604" s="0" t="e">
        <f aca="true">MAX(0,AV604*(1+(_xlfn.NORM.INV(RAND(),Inputs!$D$39,Inputs!$C$39)))-'Year Schedule'!$K$50+'Year Schedule'!$L$50)</f>
        <v>#VALUE!</v>
      </c>
      <c r="AX604" s="0" t="e">
        <f aca="true">MAX(0,AW604*(1+(_xlfn.NORM.INV(RAND(),Inputs!$D$39,Inputs!$C$39)))-'Year Schedule'!$K$51+'Year Schedule'!$L$51)</f>
        <v>#VALUE!</v>
      </c>
      <c r="AY604" s="0" t="e">
        <f aca="true">MAX(0,AX604*(1+(_xlfn.NORM.INV(RAND(),Inputs!$D$39,Inputs!$C$39)))-'Year Schedule'!$K$52+'Year Schedule'!$L$52)</f>
        <v>#VALUE!</v>
      </c>
      <c r="AZ604" s="0" t="e">
        <f aca="true">MAX(0,AY604*(1+(_xlfn.NORM.INV(RAND(),Inputs!$D$39,Inputs!$C$39)))-'Year Schedule'!$K$53+'Year Schedule'!$L$53)</f>
        <v>#VALUE!</v>
      </c>
      <c r="BA604" s="0" t="e">
        <f aca="false">INDEX(C604:AZ604,1,Inputs!$C$6)</f>
        <v>#VALUE!</v>
      </c>
      <c r="BB604" s="0" t="n">
        <f aca="false">IFERROR(EXP(SUMPRODUCT(LN((C604:INDEX(C604:AZ604,1,Inputs!$C$6)+$C$1004:INDEX($C$1004:$AZ$1004,1,Inputs!$C$6))/B604:INDEX(B604:AY604,1,Inputs!$C$6)))/Inputs!$C$6)-1,-1)</f>
        <v>-1</v>
      </c>
    </row>
    <row r="605" customFormat="false" ht="15" hidden="false" customHeight="true" outlineLevel="0" collapsed="false">
      <c r="A605" s="0" t="n">
        <v>603</v>
      </c>
      <c r="B605" s="177" t="n">
        <f aca="false">Inputs!$C$38</f>
        <v>0</v>
      </c>
      <c r="C605" s="0" t="e">
        <f aca="true">MAX(0,B605*(1+(_xlfn.NORM.INV(RAND(),Inputs!$D$39,Inputs!$C$39)))-'Year Schedule'!$K$4+'Year Schedule'!$L$4)</f>
        <v>#VALUE!</v>
      </c>
      <c r="D605" s="0" t="e">
        <f aca="true">MAX(0,C605*(1+(_xlfn.NORM.INV(RAND(),Inputs!$D$39,Inputs!$C$39)))-'Year Schedule'!$K$5+'Year Schedule'!$L$5)</f>
        <v>#VALUE!</v>
      </c>
      <c r="E605" s="0" t="e">
        <f aca="true">MAX(0,D605*(1+(_xlfn.NORM.INV(RAND(),Inputs!$D$39,Inputs!$C$39)))-'Year Schedule'!$K$6+'Year Schedule'!$L$6)</f>
        <v>#VALUE!</v>
      </c>
      <c r="F605" s="0" t="e">
        <f aca="true">MAX(0,E605*(1+(_xlfn.NORM.INV(RAND(),Inputs!$D$39,Inputs!$C$39)))-'Year Schedule'!$K$7+'Year Schedule'!$L$7)</f>
        <v>#VALUE!</v>
      </c>
      <c r="G605" s="0" t="e">
        <f aca="true">MAX(0,F605*(1+(_xlfn.NORM.INV(RAND(),Inputs!$D$39,Inputs!$C$39)))-'Year Schedule'!$K$8+'Year Schedule'!$L$8)</f>
        <v>#VALUE!</v>
      </c>
      <c r="H605" s="0" t="e">
        <f aca="true">MAX(0,G605*(1+(_xlfn.NORM.INV(RAND(),Inputs!$D$39,Inputs!$C$39)))-'Year Schedule'!$K$9+'Year Schedule'!$L$9)</f>
        <v>#VALUE!</v>
      </c>
      <c r="I605" s="0" t="e">
        <f aca="true">MAX(0,H605*(1+(_xlfn.NORM.INV(RAND(),Inputs!$D$39,Inputs!$C$39)))-'Year Schedule'!$K$10+'Year Schedule'!$L$10)</f>
        <v>#VALUE!</v>
      </c>
      <c r="J605" s="0" t="e">
        <f aca="true">MAX(0,I605*(1+(_xlfn.NORM.INV(RAND(),Inputs!$D$39,Inputs!$C$39)))-'Year Schedule'!$K$11+'Year Schedule'!$L$11)</f>
        <v>#VALUE!</v>
      </c>
      <c r="K605" s="0" t="e">
        <f aca="true">MAX(0,J605*(1+(_xlfn.NORM.INV(RAND(),Inputs!$D$39,Inputs!$C$39)))-'Year Schedule'!$K$12+'Year Schedule'!$L$12)</f>
        <v>#VALUE!</v>
      </c>
      <c r="L605" s="0" t="e">
        <f aca="true">MAX(0,K605*(1+(_xlfn.NORM.INV(RAND(),Inputs!$D$39,Inputs!$C$39)))-'Year Schedule'!$K$13+'Year Schedule'!$L$13)</f>
        <v>#VALUE!</v>
      </c>
      <c r="M605" s="0" t="e">
        <f aca="true">MAX(0,L605*(1+(_xlfn.NORM.INV(RAND(),Inputs!$D$39,Inputs!$C$39)))-'Year Schedule'!$K$14+'Year Schedule'!$L$14)</f>
        <v>#VALUE!</v>
      </c>
      <c r="N605" s="0" t="e">
        <f aca="true">MAX(0,M605*(1+(_xlfn.NORM.INV(RAND(),Inputs!$D$39,Inputs!$C$39)))-'Year Schedule'!$K$15+'Year Schedule'!$L$15)</f>
        <v>#VALUE!</v>
      </c>
      <c r="O605" s="0" t="e">
        <f aca="true">MAX(0,N605*(1+(_xlfn.NORM.INV(RAND(),Inputs!$D$39,Inputs!$C$39)))-'Year Schedule'!$K$16+'Year Schedule'!$L$16)</f>
        <v>#VALUE!</v>
      </c>
      <c r="P605" s="0" t="e">
        <f aca="true">MAX(0,O605*(1+(_xlfn.NORM.INV(RAND(),Inputs!$D$39,Inputs!$C$39)))-'Year Schedule'!$K$17+'Year Schedule'!$L$17)</f>
        <v>#VALUE!</v>
      </c>
      <c r="Q605" s="0" t="e">
        <f aca="true">MAX(0,P605*(1+(_xlfn.NORM.INV(RAND(),Inputs!$D$39,Inputs!$C$39)))-'Year Schedule'!$K$18+'Year Schedule'!$L$18)</f>
        <v>#VALUE!</v>
      </c>
      <c r="R605" s="0" t="e">
        <f aca="true">MAX(0,Q605*(1+(_xlfn.NORM.INV(RAND(),Inputs!$D$39,Inputs!$C$39)))-'Year Schedule'!$K$19+'Year Schedule'!$L$19)</f>
        <v>#VALUE!</v>
      </c>
      <c r="S605" s="0" t="e">
        <f aca="true">MAX(0,R605*(1+(_xlfn.NORM.INV(RAND(),Inputs!$D$39,Inputs!$C$39)))-'Year Schedule'!$K$20+'Year Schedule'!$L$20)</f>
        <v>#VALUE!</v>
      </c>
      <c r="T605" s="0" t="e">
        <f aca="true">MAX(0,S605*(1+(_xlfn.NORM.INV(RAND(),Inputs!$D$39,Inputs!$C$39)))-'Year Schedule'!$K$21+'Year Schedule'!$L$21)</f>
        <v>#VALUE!</v>
      </c>
      <c r="U605" s="0" t="e">
        <f aca="true">MAX(0,T605*(1+(_xlfn.NORM.INV(RAND(),Inputs!$D$39,Inputs!$C$39)))-'Year Schedule'!$K$22+'Year Schedule'!$L$22)</f>
        <v>#VALUE!</v>
      </c>
      <c r="V605" s="0" t="e">
        <f aca="true">MAX(0,U605*(1+(_xlfn.NORM.INV(RAND(),Inputs!$D$39,Inputs!$C$39)))-'Year Schedule'!$K$23+'Year Schedule'!$L$23)</f>
        <v>#VALUE!</v>
      </c>
      <c r="W605" s="0" t="e">
        <f aca="true">MAX(0,V605*(1+(_xlfn.NORM.INV(RAND(),Inputs!$D$39,Inputs!$C$39)))-'Year Schedule'!$K$24+'Year Schedule'!$L$24)</f>
        <v>#VALUE!</v>
      </c>
      <c r="X605" s="0" t="e">
        <f aca="true">MAX(0,W605*(1+(_xlfn.NORM.INV(RAND(),Inputs!$D$39,Inputs!$C$39)))-'Year Schedule'!$K$25+'Year Schedule'!$L$25)</f>
        <v>#VALUE!</v>
      </c>
      <c r="Y605" s="0" t="e">
        <f aca="true">MAX(0,X605*(1+(_xlfn.NORM.INV(RAND(),Inputs!$D$39,Inputs!$C$39)))-'Year Schedule'!$K$26+'Year Schedule'!$L$26)</f>
        <v>#VALUE!</v>
      </c>
      <c r="Z605" s="0" t="e">
        <f aca="true">MAX(0,Y605*(1+(_xlfn.NORM.INV(RAND(),Inputs!$D$39,Inputs!$C$39)))-'Year Schedule'!$K$27+'Year Schedule'!$L$27)</f>
        <v>#VALUE!</v>
      </c>
      <c r="AA605" s="0" t="e">
        <f aca="true">MAX(0,Z605*(1+(_xlfn.NORM.INV(RAND(),Inputs!$D$39,Inputs!$C$39)))-'Year Schedule'!$K$28+'Year Schedule'!$L$28)</f>
        <v>#VALUE!</v>
      </c>
      <c r="AB605" s="0" t="e">
        <f aca="true">MAX(0,AA605*(1+(_xlfn.NORM.INV(RAND(),Inputs!$D$39,Inputs!$C$39)))-'Year Schedule'!$K$29+'Year Schedule'!$L$29)</f>
        <v>#VALUE!</v>
      </c>
      <c r="AC605" s="0" t="e">
        <f aca="true">MAX(0,AB605*(1+(_xlfn.NORM.INV(RAND(),Inputs!$D$39,Inputs!$C$39)))-'Year Schedule'!$K$30+'Year Schedule'!$L$30)</f>
        <v>#VALUE!</v>
      </c>
      <c r="AD605" s="0" t="e">
        <f aca="true">MAX(0,AC605*(1+(_xlfn.NORM.INV(RAND(),Inputs!$D$39,Inputs!$C$39)))-'Year Schedule'!$K$31+'Year Schedule'!$L$31)</f>
        <v>#VALUE!</v>
      </c>
      <c r="AE605" s="0" t="e">
        <f aca="true">MAX(0,AD605*(1+(_xlfn.NORM.INV(RAND(),Inputs!$D$39,Inputs!$C$39)))-'Year Schedule'!$K$32+'Year Schedule'!$L$32)</f>
        <v>#VALUE!</v>
      </c>
      <c r="AF605" s="0" t="e">
        <f aca="true">MAX(0,AE605*(1+(_xlfn.NORM.INV(RAND(),Inputs!$D$39,Inputs!$C$39)))-'Year Schedule'!$K$33+'Year Schedule'!$L$33)</f>
        <v>#VALUE!</v>
      </c>
      <c r="AG605" s="0" t="e">
        <f aca="true">MAX(0,AF605*(1+(_xlfn.NORM.INV(RAND(),Inputs!$D$39,Inputs!$C$39)))-'Year Schedule'!$K$34+'Year Schedule'!$L$34)</f>
        <v>#VALUE!</v>
      </c>
      <c r="AH605" s="0" t="e">
        <f aca="true">MAX(0,AG605*(1+(_xlfn.NORM.INV(RAND(),Inputs!$D$39,Inputs!$C$39)))-'Year Schedule'!$K$35+'Year Schedule'!$L$35)</f>
        <v>#VALUE!</v>
      </c>
      <c r="AI605" s="0" t="e">
        <f aca="true">MAX(0,AH605*(1+(_xlfn.NORM.INV(RAND(),Inputs!$D$39,Inputs!$C$39)))-'Year Schedule'!$K$36+'Year Schedule'!$L$36)</f>
        <v>#VALUE!</v>
      </c>
      <c r="AJ605" s="0" t="e">
        <f aca="true">MAX(0,AI605*(1+(_xlfn.NORM.INV(RAND(),Inputs!$D$39,Inputs!$C$39)))-'Year Schedule'!$K$37+'Year Schedule'!$L$37)</f>
        <v>#VALUE!</v>
      </c>
      <c r="AK605" s="0" t="e">
        <f aca="true">MAX(0,AJ605*(1+(_xlfn.NORM.INV(RAND(),Inputs!$D$39,Inputs!$C$39)))-'Year Schedule'!$K$38+'Year Schedule'!$L$38)</f>
        <v>#VALUE!</v>
      </c>
      <c r="AL605" s="0" t="e">
        <f aca="true">MAX(0,AK605*(1+(_xlfn.NORM.INV(RAND(),Inputs!$D$39,Inputs!$C$39)))-'Year Schedule'!$K$39+'Year Schedule'!$L$39)</f>
        <v>#VALUE!</v>
      </c>
      <c r="AM605" s="0" t="e">
        <f aca="true">MAX(0,AL605*(1+(_xlfn.NORM.INV(RAND(),Inputs!$D$39,Inputs!$C$39)))-'Year Schedule'!$K$40+'Year Schedule'!$L$40)</f>
        <v>#VALUE!</v>
      </c>
      <c r="AN605" s="0" t="e">
        <f aca="true">MAX(0,AM605*(1+(_xlfn.NORM.INV(RAND(),Inputs!$D$39,Inputs!$C$39)))-'Year Schedule'!$K$41+'Year Schedule'!$L$41)</f>
        <v>#VALUE!</v>
      </c>
      <c r="AO605" s="0" t="e">
        <f aca="true">MAX(0,AN605*(1+(_xlfn.NORM.INV(RAND(),Inputs!$D$39,Inputs!$C$39)))-'Year Schedule'!$K$42+'Year Schedule'!$L$42)</f>
        <v>#VALUE!</v>
      </c>
      <c r="AP605" s="0" t="e">
        <f aca="true">MAX(0,AO605*(1+(_xlfn.NORM.INV(RAND(),Inputs!$D$39,Inputs!$C$39)))-'Year Schedule'!$K$43+'Year Schedule'!$L$43)</f>
        <v>#VALUE!</v>
      </c>
      <c r="AQ605" s="0" t="e">
        <f aca="true">MAX(0,AP605*(1+(_xlfn.NORM.INV(RAND(),Inputs!$D$39,Inputs!$C$39)))-'Year Schedule'!$K$44+'Year Schedule'!$L$44)</f>
        <v>#VALUE!</v>
      </c>
      <c r="AR605" s="0" t="e">
        <f aca="true">MAX(0,AQ605*(1+(_xlfn.NORM.INV(RAND(),Inputs!$D$39,Inputs!$C$39)))-'Year Schedule'!$K$45+'Year Schedule'!$L$45)</f>
        <v>#VALUE!</v>
      </c>
      <c r="AS605" s="0" t="e">
        <f aca="true">MAX(0,AR605*(1+(_xlfn.NORM.INV(RAND(),Inputs!$D$39,Inputs!$C$39)))-'Year Schedule'!$K$46+'Year Schedule'!$L$46)</f>
        <v>#VALUE!</v>
      </c>
      <c r="AT605" s="0" t="e">
        <f aca="true">MAX(0,AS605*(1+(_xlfn.NORM.INV(RAND(),Inputs!$D$39,Inputs!$C$39)))-'Year Schedule'!$K$47+'Year Schedule'!$L$47)</f>
        <v>#VALUE!</v>
      </c>
      <c r="AU605" s="0" t="e">
        <f aca="true">MAX(0,AT605*(1+(_xlfn.NORM.INV(RAND(),Inputs!$D$39,Inputs!$C$39)))-'Year Schedule'!$K$48+'Year Schedule'!$L$48)</f>
        <v>#VALUE!</v>
      </c>
      <c r="AV605" s="0" t="e">
        <f aca="true">MAX(0,AU605*(1+(_xlfn.NORM.INV(RAND(),Inputs!$D$39,Inputs!$C$39)))-'Year Schedule'!$K$49+'Year Schedule'!$L$49)</f>
        <v>#VALUE!</v>
      </c>
      <c r="AW605" s="0" t="e">
        <f aca="true">MAX(0,AV605*(1+(_xlfn.NORM.INV(RAND(),Inputs!$D$39,Inputs!$C$39)))-'Year Schedule'!$K$50+'Year Schedule'!$L$50)</f>
        <v>#VALUE!</v>
      </c>
      <c r="AX605" s="0" t="e">
        <f aca="true">MAX(0,AW605*(1+(_xlfn.NORM.INV(RAND(),Inputs!$D$39,Inputs!$C$39)))-'Year Schedule'!$K$51+'Year Schedule'!$L$51)</f>
        <v>#VALUE!</v>
      </c>
      <c r="AY605" s="0" t="e">
        <f aca="true">MAX(0,AX605*(1+(_xlfn.NORM.INV(RAND(),Inputs!$D$39,Inputs!$C$39)))-'Year Schedule'!$K$52+'Year Schedule'!$L$52)</f>
        <v>#VALUE!</v>
      </c>
      <c r="AZ605" s="0" t="e">
        <f aca="true">MAX(0,AY605*(1+(_xlfn.NORM.INV(RAND(),Inputs!$D$39,Inputs!$C$39)))-'Year Schedule'!$K$53+'Year Schedule'!$L$53)</f>
        <v>#VALUE!</v>
      </c>
      <c r="BA605" s="0" t="e">
        <f aca="false">INDEX(C605:AZ605,1,Inputs!$C$6)</f>
        <v>#VALUE!</v>
      </c>
      <c r="BB605" s="0" t="n">
        <f aca="false">IFERROR(EXP(SUMPRODUCT(LN((C605:INDEX(C605:AZ605,1,Inputs!$C$6)+$C$1004:INDEX($C$1004:$AZ$1004,1,Inputs!$C$6))/B605:INDEX(B605:AY605,1,Inputs!$C$6)))/Inputs!$C$6)-1,-1)</f>
        <v>-1</v>
      </c>
    </row>
    <row r="606" customFormat="false" ht="15" hidden="false" customHeight="true" outlineLevel="0" collapsed="false">
      <c r="A606" s="0" t="n">
        <v>604</v>
      </c>
      <c r="B606" s="177" t="n">
        <f aca="false">Inputs!$C$38</f>
        <v>0</v>
      </c>
      <c r="C606" s="0" t="e">
        <f aca="true">MAX(0,B606*(1+(_xlfn.NORM.INV(RAND(),Inputs!$D$39,Inputs!$C$39)))-'Year Schedule'!$K$4+'Year Schedule'!$L$4)</f>
        <v>#VALUE!</v>
      </c>
      <c r="D606" s="0" t="e">
        <f aca="true">MAX(0,C606*(1+(_xlfn.NORM.INV(RAND(),Inputs!$D$39,Inputs!$C$39)))-'Year Schedule'!$K$5+'Year Schedule'!$L$5)</f>
        <v>#VALUE!</v>
      </c>
      <c r="E606" s="0" t="e">
        <f aca="true">MAX(0,D606*(1+(_xlfn.NORM.INV(RAND(),Inputs!$D$39,Inputs!$C$39)))-'Year Schedule'!$K$6+'Year Schedule'!$L$6)</f>
        <v>#VALUE!</v>
      </c>
      <c r="F606" s="0" t="e">
        <f aca="true">MAX(0,E606*(1+(_xlfn.NORM.INV(RAND(),Inputs!$D$39,Inputs!$C$39)))-'Year Schedule'!$K$7+'Year Schedule'!$L$7)</f>
        <v>#VALUE!</v>
      </c>
      <c r="G606" s="0" t="e">
        <f aca="true">MAX(0,F606*(1+(_xlfn.NORM.INV(RAND(),Inputs!$D$39,Inputs!$C$39)))-'Year Schedule'!$K$8+'Year Schedule'!$L$8)</f>
        <v>#VALUE!</v>
      </c>
      <c r="H606" s="0" t="e">
        <f aca="true">MAX(0,G606*(1+(_xlfn.NORM.INV(RAND(),Inputs!$D$39,Inputs!$C$39)))-'Year Schedule'!$K$9+'Year Schedule'!$L$9)</f>
        <v>#VALUE!</v>
      </c>
      <c r="I606" s="0" t="e">
        <f aca="true">MAX(0,H606*(1+(_xlfn.NORM.INV(RAND(),Inputs!$D$39,Inputs!$C$39)))-'Year Schedule'!$K$10+'Year Schedule'!$L$10)</f>
        <v>#VALUE!</v>
      </c>
      <c r="J606" s="0" t="e">
        <f aca="true">MAX(0,I606*(1+(_xlfn.NORM.INV(RAND(),Inputs!$D$39,Inputs!$C$39)))-'Year Schedule'!$K$11+'Year Schedule'!$L$11)</f>
        <v>#VALUE!</v>
      </c>
      <c r="K606" s="0" t="e">
        <f aca="true">MAX(0,J606*(1+(_xlfn.NORM.INV(RAND(),Inputs!$D$39,Inputs!$C$39)))-'Year Schedule'!$K$12+'Year Schedule'!$L$12)</f>
        <v>#VALUE!</v>
      </c>
      <c r="L606" s="0" t="e">
        <f aca="true">MAX(0,K606*(1+(_xlfn.NORM.INV(RAND(),Inputs!$D$39,Inputs!$C$39)))-'Year Schedule'!$K$13+'Year Schedule'!$L$13)</f>
        <v>#VALUE!</v>
      </c>
      <c r="M606" s="0" t="e">
        <f aca="true">MAX(0,L606*(1+(_xlfn.NORM.INV(RAND(),Inputs!$D$39,Inputs!$C$39)))-'Year Schedule'!$K$14+'Year Schedule'!$L$14)</f>
        <v>#VALUE!</v>
      </c>
      <c r="N606" s="0" t="e">
        <f aca="true">MAX(0,M606*(1+(_xlfn.NORM.INV(RAND(),Inputs!$D$39,Inputs!$C$39)))-'Year Schedule'!$K$15+'Year Schedule'!$L$15)</f>
        <v>#VALUE!</v>
      </c>
      <c r="O606" s="0" t="e">
        <f aca="true">MAX(0,N606*(1+(_xlfn.NORM.INV(RAND(),Inputs!$D$39,Inputs!$C$39)))-'Year Schedule'!$K$16+'Year Schedule'!$L$16)</f>
        <v>#VALUE!</v>
      </c>
      <c r="P606" s="0" t="e">
        <f aca="true">MAX(0,O606*(1+(_xlfn.NORM.INV(RAND(),Inputs!$D$39,Inputs!$C$39)))-'Year Schedule'!$K$17+'Year Schedule'!$L$17)</f>
        <v>#VALUE!</v>
      </c>
      <c r="Q606" s="0" t="e">
        <f aca="true">MAX(0,P606*(1+(_xlfn.NORM.INV(RAND(),Inputs!$D$39,Inputs!$C$39)))-'Year Schedule'!$K$18+'Year Schedule'!$L$18)</f>
        <v>#VALUE!</v>
      </c>
      <c r="R606" s="0" t="e">
        <f aca="true">MAX(0,Q606*(1+(_xlfn.NORM.INV(RAND(),Inputs!$D$39,Inputs!$C$39)))-'Year Schedule'!$K$19+'Year Schedule'!$L$19)</f>
        <v>#VALUE!</v>
      </c>
      <c r="S606" s="0" t="e">
        <f aca="true">MAX(0,R606*(1+(_xlfn.NORM.INV(RAND(),Inputs!$D$39,Inputs!$C$39)))-'Year Schedule'!$K$20+'Year Schedule'!$L$20)</f>
        <v>#VALUE!</v>
      </c>
      <c r="T606" s="0" t="e">
        <f aca="true">MAX(0,S606*(1+(_xlfn.NORM.INV(RAND(),Inputs!$D$39,Inputs!$C$39)))-'Year Schedule'!$K$21+'Year Schedule'!$L$21)</f>
        <v>#VALUE!</v>
      </c>
      <c r="U606" s="0" t="e">
        <f aca="true">MAX(0,T606*(1+(_xlfn.NORM.INV(RAND(),Inputs!$D$39,Inputs!$C$39)))-'Year Schedule'!$K$22+'Year Schedule'!$L$22)</f>
        <v>#VALUE!</v>
      </c>
      <c r="V606" s="0" t="e">
        <f aca="true">MAX(0,U606*(1+(_xlfn.NORM.INV(RAND(),Inputs!$D$39,Inputs!$C$39)))-'Year Schedule'!$K$23+'Year Schedule'!$L$23)</f>
        <v>#VALUE!</v>
      </c>
      <c r="W606" s="0" t="e">
        <f aca="true">MAX(0,V606*(1+(_xlfn.NORM.INV(RAND(),Inputs!$D$39,Inputs!$C$39)))-'Year Schedule'!$K$24+'Year Schedule'!$L$24)</f>
        <v>#VALUE!</v>
      </c>
      <c r="X606" s="0" t="e">
        <f aca="true">MAX(0,W606*(1+(_xlfn.NORM.INV(RAND(),Inputs!$D$39,Inputs!$C$39)))-'Year Schedule'!$K$25+'Year Schedule'!$L$25)</f>
        <v>#VALUE!</v>
      </c>
      <c r="Y606" s="0" t="e">
        <f aca="true">MAX(0,X606*(1+(_xlfn.NORM.INV(RAND(),Inputs!$D$39,Inputs!$C$39)))-'Year Schedule'!$K$26+'Year Schedule'!$L$26)</f>
        <v>#VALUE!</v>
      </c>
      <c r="Z606" s="0" t="e">
        <f aca="true">MAX(0,Y606*(1+(_xlfn.NORM.INV(RAND(),Inputs!$D$39,Inputs!$C$39)))-'Year Schedule'!$K$27+'Year Schedule'!$L$27)</f>
        <v>#VALUE!</v>
      </c>
      <c r="AA606" s="0" t="e">
        <f aca="true">MAX(0,Z606*(1+(_xlfn.NORM.INV(RAND(),Inputs!$D$39,Inputs!$C$39)))-'Year Schedule'!$K$28+'Year Schedule'!$L$28)</f>
        <v>#VALUE!</v>
      </c>
      <c r="AB606" s="0" t="e">
        <f aca="true">MAX(0,AA606*(1+(_xlfn.NORM.INV(RAND(),Inputs!$D$39,Inputs!$C$39)))-'Year Schedule'!$K$29+'Year Schedule'!$L$29)</f>
        <v>#VALUE!</v>
      </c>
      <c r="AC606" s="0" t="e">
        <f aca="true">MAX(0,AB606*(1+(_xlfn.NORM.INV(RAND(),Inputs!$D$39,Inputs!$C$39)))-'Year Schedule'!$K$30+'Year Schedule'!$L$30)</f>
        <v>#VALUE!</v>
      </c>
      <c r="AD606" s="0" t="e">
        <f aca="true">MAX(0,AC606*(1+(_xlfn.NORM.INV(RAND(),Inputs!$D$39,Inputs!$C$39)))-'Year Schedule'!$K$31+'Year Schedule'!$L$31)</f>
        <v>#VALUE!</v>
      </c>
      <c r="AE606" s="0" t="e">
        <f aca="true">MAX(0,AD606*(1+(_xlfn.NORM.INV(RAND(),Inputs!$D$39,Inputs!$C$39)))-'Year Schedule'!$K$32+'Year Schedule'!$L$32)</f>
        <v>#VALUE!</v>
      </c>
      <c r="AF606" s="0" t="e">
        <f aca="true">MAX(0,AE606*(1+(_xlfn.NORM.INV(RAND(),Inputs!$D$39,Inputs!$C$39)))-'Year Schedule'!$K$33+'Year Schedule'!$L$33)</f>
        <v>#VALUE!</v>
      </c>
      <c r="AG606" s="0" t="e">
        <f aca="true">MAX(0,AF606*(1+(_xlfn.NORM.INV(RAND(),Inputs!$D$39,Inputs!$C$39)))-'Year Schedule'!$K$34+'Year Schedule'!$L$34)</f>
        <v>#VALUE!</v>
      </c>
      <c r="AH606" s="0" t="e">
        <f aca="true">MAX(0,AG606*(1+(_xlfn.NORM.INV(RAND(),Inputs!$D$39,Inputs!$C$39)))-'Year Schedule'!$K$35+'Year Schedule'!$L$35)</f>
        <v>#VALUE!</v>
      </c>
      <c r="AI606" s="0" t="e">
        <f aca="true">MAX(0,AH606*(1+(_xlfn.NORM.INV(RAND(),Inputs!$D$39,Inputs!$C$39)))-'Year Schedule'!$K$36+'Year Schedule'!$L$36)</f>
        <v>#VALUE!</v>
      </c>
      <c r="AJ606" s="0" t="e">
        <f aca="true">MAX(0,AI606*(1+(_xlfn.NORM.INV(RAND(),Inputs!$D$39,Inputs!$C$39)))-'Year Schedule'!$K$37+'Year Schedule'!$L$37)</f>
        <v>#VALUE!</v>
      </c>
      <c r="AK606" s="0" t="e">
        <f aca="true">MAX(0,AJ606*(1+(_xlfn.NORM.INV(RAND(),Inputs!$D$39,Inputs!$C$39)))-'Year Schedule'!$K$38+'Year Schedule'!$L$38)</f>
        <v>#VALUE!</v>
      </c>
      <c r="AL606" s="0" t="e">
        <f aca="true">MAX(0,AK606*(1+(_xlfn.NORM.INV(RAND(),Inputs!$D$39,Inputs!$C$39)))-'Year Schedule'!$K$39+'Year Schedule'!$L$39)</f>
        <v>#VALUE!</v>
      </c>
      <c r="AM606" s="0" t="e">
        <f aca="true">MAX(0,AL606*(1+(_xlfn.NORM.INV(RAND(),Inputs!$D$39,Inputs!$C$39)))-'Year Schedule'!$K$40+'Year Schedule'!$L$40)</f>
        <v>#VALUE!</v>
      </c>
      <c r="AN606" s="0" t="e">
        <f aca="true">MAX(0,AM606*(1+(_xlfn.NORM.INV(RAND(),Inputs!$D$39,Inputs!$C$39)))-'Year Schedule'!$K$41+'Year Schedule'!$L$41)</f>
        <v>#VALUE!</v>
      </c>
      <c r="AO606" s="0" t="e">
        <f aca="true">MAX(0,AN606*(1+(_xlfn.NORM.INV(RAND(),Inputs!$D$39,Inputs!$C$39)))-'Year Schedule'!$K$42+'Year Schedule'!$L$42)</f>
        <v>#VALUE!</v>
      </c>
      <c r="AP606" s="0" t="e">
        <f aca="true">MAX(0,AO606*(1+(_xlfn.NORM.INV(RAND(),Inputs!$D$39,Inputs!$C$39)))-'Year Schedule'!$K$43+'Year Schedule'!$L$43)</f>
        <v>#VALUE!</v>
      </c>
      <c r="AQ606" s="0" t="e">
        <f aca="true">MAX(0,AP606*(1+(_xlfn.NORM.INV(RAND(),Inputs!$D$39,Inputs!$C$39)))-'Year Schedule'!$K$44+'Year Schedule'!$L$44)</f>
        <v>#VALUE!</v>
      </c>
      <c r="AR606" s="0" t="e">
        <f aca="true">MAX(0,AQ606*(1+(_xlfn.NORM.INV(RAND(),Inputs!$D$39,Inputs!$C$39)))-'Year Schedule'!$K$45+'Year Schedule'!$L$45)</f>
        <v>#VALUE!</v>
      </c>
      <c r="AS606" s="0" t="e">
        <f aca="true">MAX(0,AR606*(1+(_xlfn.NORM.INV(RAND(),Inputs!$D$39,Inputs!$C$39)))-'Year Schedule'!$K$46+'Year Schedule'!$L$46)</f>
        <v>#VALUE!</v>
      </c>
      <c r="AT606" s="0" t="e">
        <f aca="true">MAX(0,AS606*(1+(_xlfn.NORM.INV(RAND(),Inputs!$D$39,Inputs!$C$39)))-'Year Schedule'!$K$47+'Year Schedule'!$L$47)</f>
        <v>#VALUE!</v>
      </c>
      <c r="AU606" s="0" t="e">
        <f aca="true">MAX(0,AT606*(1+(_xlfn.NORM.INV(RAND(),Inputs!$D$39,Inputs!$C$39)))-'Year Schedule'!$K$48+'Year Schedule'!$L$48)</f>
        <v>#VALUE!</v>
      </c>
      <c r="AV606" s="0" t="e">
        <f aca="true">MAX(0,AU606*(1+(_xlfn.NORM.INV(RAND(),Inputs!$D$39,Inputs!$C$39)))-'Year Schedule'!$K$49+'Year Schedule'!$L$49)</f>
        <v>#VALUE!</v>
      </c>
      <c r="AW606" s="0" t="e">
        <f aca="true">MAX(0,AV606*(1+(_xlfn.NORM.INV(RAND(),Inputs!$D$39,Inputs!$C$39)))-'Year Schedule'!$K$50+'Year Schedule'!$L$50)</f>
        <v>#VALUE!</v>
      </c>
      <c r="AX606" s="0" t="e">
        <f aca="true">MAX(0,AW606*(1+(_xlfn.NORM.INV(RAND(),Inputs!$D$39,Inputs!$C$39)))-'Year Schedule'!$K$51+'Year Schedule'!$L$51)</f>
        <v>#VALUE!</v>
      </c>
      <c r="AY606" s="0" t="e">
        <f aca="true">MAX(0,AX606*(1+(_xlfn.NORM.INV(RAND(),Inputs!$D$39,Inputs!$C$39)))-'Year Schedule'!$K$52+'Year Schedule'!$L$52)</f>
        <v>#VALUE!</v>
      </c>
      <c r="AZ606" s="0" t="e">
        <f aca="true">MAX(0,AY606*(1+(_xlfn.NORM.INV(RAND(),Inputs!$D$39,Inputs!$C$39)))-'Year Schedule'!$K$53+'Year Schedule'!$L$53)</f>
        <v>#VALUE!</v>
      </c>
      <c r="BA606" s="0" t="e">
        <f aca="false">INDEX(C606:AZ606,1,Inputs!$C$6)</f>
        <v>#VALUE!</v>
      </c>
      <c r="BB606" s="0" t="n">
        <f aca="false">IFERROR(EXP(SUMPRODUCT(LN((C606:INDEX(C606:AZ606,1,Inputs!$C$6)+$C$1004:INDEX($C$1004:$AZ$1004,1,Inputs!$C$6))/B606:INDEX(B606:AY606,1,Inputs!$C$6)))/Inputs!$C$6)-1,-1)</f>
        <v>-1</v>
      </c>
    </row>
    <row r="607" customFormat="false" ht="15" hidden="false" customHeight="true" outlineLevel="0" collapsed="false">
      <c r="A607" s="0" t="n">
        <v>605</v>
      </c>
      <c r="B607" s="177" t="n">
        <f aca="false">Inputs!$C$38</f>
        <v>0</v>
      </c>
      <c r="C607" s="0" t="e">
        <f aca="true">MAX(0,B607*(1+(_xlfn.NORM.INV(RAND(),Inputs!$D$39,Inputs!$C$39)))-'Year Schedule'!$K$4+'Year Schedule'!$L$4)</f>
        <v>#VALUE!</v>
      </c>
      <c r="D607" s="0" t="e">
        <f aca="true">MAX(0,C607*(1+(_xlfn.NORM.INV(RAND(),Inputs!$D$39,Inputs!$C$39)))-'Year Schedule'!$K$5+'Year Schedule'!$L$5)</f>
        <v>#VALUE!</v>
      </c>
      <c r="E607" s="0" t="e">
        <f aca="true">MAX(0,D607*(1+(_xlfn.NORM.INV(RAND(),Inputs!$D$39,Inputs!$C$39)))-'Year Schedule'!$K$6+'Year Schedule'!$L$6)</f>
        <v>#VALUE!</v>
      </c>
      <c r="F607" s="0" t="e">
        <f aca="true">MAX(0,E607*(1+(_xlfn.NORM.INV(RAND(),Inputs!$D$39,Inputs!$C$39)))-'Year Schedule'!$K$7+'Year Schedule'!$L$7)</f>
        <v>#VALUE!</v>
      </c>
      <c r="G607" s="0" t="e">
        <f aca="true">MAX(0,F607*(1+(_xlfn.NORM.INV(RAND(),Inputs!$D$39,Inputs!$C$39)))-'Year Schedule'!$K$8+'Year Schedule'!$L$8)</f>
        <v>#VALUE!</v>
      </c>
      <c r="H607" s="0" t="e">
        <f aca="true">MAX(0,G607*(1+(_xlfn.NORM.INV(RAND(),Inputs!$D$39,Inputs!$C$39)))-'Year Schedule'!$K$9+'Year Schedule'!$L$9)</f>
        <v>#VALUE!</v>
      </c>
      <c r="I607" s="0" t="e">
        <f aca="true">MAX(0,H607*(1+(_xlfn.NORM.INV(RAND(),Inputs!$D$39,Inputs!$C$39)))-'Year Schedule'!$K$10+'Year Schedule'!$L$10)</f>
        <v>#VALUE!</v>
      </c>
      <c r="J607" s="0" t="e">
        <f aca="true">MAX(0,I607*(1+(_xlfn.NORM.INV(RAND(),Inputs!$D$39,Inputs!$C$39)))-'Year Schedule'!$K$11+'Year Schedule'!$L$11)</f>
        <v>#VALUE!</v>
      </c>
      <c r="K607" s="0" t="e">
        <f aca="true">MAX(0,J607*(1+(_xlfn.NORM.INV(RAND(),Inputs!$D$39,Inputs!$C$39)))-'Year Schedule'!$K$12+'Year Schedule'!$L$12)</f>
        <v>#VALUE!</v>
      </c>
      <c r="L607" s="0" t="e">
        <f aca="true">MAX(0,K607*(1+(_xlfn.NORM.INV(RAND(),Inputs!$D$39,Inputs!$C$39)))-'Year Schedule'!$K$13+'Year Schedule'!$L$13)</f>
        <v>#VALUE!</v>
      </c>
      <c r="M607" s="0" t="e">
        <f aca="true">MAX(0,L607*(1+(_xlfn.NORM.INV(RAND(),Inputs!$D$39,Inputs!$C$39)))-'Year Schedule'!$K$14+'Year Schedule'!$L$14)</f>
        <v>#VALUE!</v>
      </c>
      <c r="N607" s="0" t="e">
        <f aca="true">MAX(0,M607*(1+(_xlfn.NORM.INV(RAND(),Inputs!$D$39,Inputs!$C$39)))-'Year Schedule'!$K$15+'Year Schedule'!$L$15)</f>
        <v>#VALUE!</v>
      </c>
      <c r="O607" s="0" t="e">
        <f aca="true">MAX(0,N607*(1+(_xlfn.NORM.INV(RAND(),Inputs!$D$39,Inputs!$C$39)))-'Year Schedule'!$K$16+'Year Schedule'!$L$16)</f>
        <v>#VALUE!</v>
      </c>
      <c r="P607" s="0" t="e">
        <f aca="true">MAX(0,O607*(1+(_xlfn.NORM.INV(RAND(),Inputs!$D$39,Inputs!$C$39)))-'Year Schedule'!$K$17+'Year Schedule'!$L$17)</f>
        <v>#VALUE!</v>
      </c>
      <c r="Q607" s="0" t="e">
        <f aca="true">MAX(0,P607*(1+(_xlfn.NORM.INV(RAND(),Inputs!$D$39,Inputs!$C$39)))-'Year Schedule'!$K$18+'Year Schedule'!$L$18)</f>
        <v>#VALUE!</v>
      </c>
      <c r="R607" s="0" t="e">
        <f aca="true">MAX(0,Q607*(1+(_xlfn.NORM.INV(RAND(),Inputs!$D$39,Inputs!$C$39)))-'Year Schedule'!$K$19+'Year Schedule'!$L$19)</f>
        <v>#VALUE!</v>
      </c>
      <c r="S607" s="0" t="e">
        <f aca="true">MAX(0,R607*(1+(_xlfn.NORM.INV(RAND(),Inputs!$D$39,Inputs!$C$39)))-'Year Schedule'!$K$20+'Year Schedule'!$L$20)</f>
        <v>#VALUE!</v>
      </c>
      <c r="T607" s="0" t="e">
        <f aca="true">MAX(0,S607*(1+(_xlfn.NORM.INV(RAND(),Inputs!$D$39,Inputs!$C$39)))-'Year Schedule'!$K$21+'Year Schedule'!$L$21)</f>
        <v>#VALUE!</v>
      </c>
      <c r="U607" s="0" t="e">
        <f aca="true">MAX(0,T607*(1+(_xlfn.NORM.INV(RAND(),Inputs!$D$39,Inputs!$C$39)))-'Year Schedule'!$K$22+'Year Schedule'!$L$22)</f>
        <v>#VALUE!</v>
      </c>
      <c r="V607" s="0" t="e">
        <f aca="true">MAX(0,U607*(1+(_xlfn.NORM.INV(RAND(),Inputs!$D$39,Inputs!$C$39)))-'Year Schedule'!$K$23+'Year Schedule'!$L$23)</f>
        <v>#VALUE!</v>
      </c>
      <c r="W607" s="0" t="e">
        <f aca="true">MAX(0,V607*(1+(_xlfn.NORM.INV(RAND(),Inputs!$D$39,Inputs!$C$39)))-'Year Schedule'!$K$24+'Year Schedule'!$L$24)</f>
        <v>#VALUE!</v>
      </c>
      <c r="X607" s="0" t="e">
        <f aca="true">MAX(0,W607*(1+(_xlfn.NORM.INV(RAND(),Inputs!$D$39,Inputs!$C$39)))-'Year Schedule'!$K$25+'Year Schedule'!$L$25)</f>
        <v>#VALUE!</v>
      </c>
      <c r="Y607" s="0" t="e">
        <f aca="true">MAX(0,X607*(1+(_xlfn.NORM.INV(RAND(),Inputs!$D$39,Inputs!$C$39)))-'Year Schedule'!$K$26+'Year Schedule'!$L$26)</f>
        <v>#VALUE!</v>
      </c>
      <c r="Z607" s="0" t="e">
        <f aca="true">MAX(0,Y607*(1+(_xlfn.NORM.INV(RAND(),Inputs!$D$39,Inputs!$C$39)))-'Year Schedule'!$K$27+'Year Schedule'!$L$27)</f>
        <v>#VALUE!</v>
      </c>
      <c r="AA607" s="0" t="e">
        <f aca="true">MAX(0,Z607*(1+(_xlfn.NORM.INV(RAND(),Inputs!$D$39,Inputs!$C$39)))-'Year Schedule'!$K$28+'Year Schedule'!$L$28)</f>
        <v>#VALUE!</v>
      </c>
      <c r="AB607" s="0" t="e">
        <f aca="true">MAX(0,AA607*(1+(_xlfn.NORM.INV(RAND(),Inputs!$D$39,Inputs!$C$39)))-'Year Schedule'!$K$29+'Year Schedule'!$L$29)</f>
        <v>#VALUE!</v>
      </c>
      <c r="AC607" s="0" t="e">
        <f aca="true">MAX(0,AB607*(1+(_xlfn.NORM.INV(RAND(),Inputs!$D$39,Inputs!$C$39)))-'Year Schedule'!$K$30+'Year Schedule'!$L$30)</f>
        <v>#VALUE!</v>
      </c>
      <c r="AD607" s="0" t="e">
        <f aca="true">MAX(0,AC607*(1+(_xlfn.NORM.INV(RAND(),Inputs!$D$39,Inputs!$C$39)))-'Year Schedule'!$K$31+'Year Schedule'!$L$31)</f>
        <v>#VALUE!</v>
      </c>
      <c r="AE607" s="0" t="e">
        <f aca="true">MAX(0,AD607*(1+(_xlfn.NORM.INV(RAND(),Inputs!$D$39,Inputs!$C$39)))-'Year Schedule'!$K$32+'Year Schedule'!$L$32)</f>
        <v>#VALUE!</v>
      </c>
      <c r="AF607" s="0" t="e">
        <f aca="true">MAX(0,AE607*(1+(_xlfn.NORM.INV(RAND(),Inputs!$D$39,Inputs!$C$39)))-'Year Schedule'!$K$33+'Year Schedule'!$L$33)</f>
        <v>#VALUE!</v>
      </c>
      <c r="AG607" s="0" t="e">
        <f aca="true">MAX(0,AF607*(1+(_xlfn.NORM.INV(RAND(),Inputs!$D$39,Inputs!$C$39)))-'Year Schedule'!$K$34+'Year Schedule'!$L$34)</f>
        <v>#VALUE!</v>
      </c>
      <c r="AH607" s="0" t="e">
        <f aca="true">MAX(0,AG607*(1+(_xlfn.NORM.INV(RAND(),Inputs!$D$39,Inputs!$C$39)))-'Year Schedule'!$K$35+'Year Schedule'!$L$35)</f>
        <v>#VALUE!</v>
      </c>
      <c r="AI607" s="0" t="e">
        <f aca="true">MAX(0,AH607*(1+(_xlfn.NORM.INV(RAND(),Inputs!$D$39,Inputs!$C$39)))-'Year Schedule'!$K$36+'Year Schedule'!$L$36)</f>
        <v>#VALUE!</v>
      </c>
      <c r="AJ607" s="0" t="e">
        <f aca="true">MAX(0,AI607*(1+(_xlfn.NORM.INV(RAND(),Inputs!$D$39,Inputs!$C$39)))-'Year Schedule'!$K$37+'Year Schedule'!$L$37)</f>
        <v>#VALUE!</v>
      </c>
      <c r="AK607" s="0" t="e">
        <f aca="true">MAX(0,AJ607*(1+(_xlfn.NORM.INV(RAND(),Inputs!$D$39,Inputs!$C$39)))-'Year Schedule'!$K$38+'Year Schedule'!$L$38)</f>
        <v>#VALUE!</v>
      </c>
      <c r="AL607" s="0" t="e">
        <f aca="true">MAX(0,AK607*(1+(_xlfn.NORM.INV(RAND(),Inputs!$D$39,Inputs!$C$39)))-'Year Schedule'!$K$39+'Year Schedule'!$L$39)</f>
        <v>#VALUE!</v>
      </c>
      <c r="AM607" s="0" t="e">
        <f aca="true">MAX(0,AL607*(1+(_xlfn.NORM.INV(RAND(),Inputs!$D$39,Inputs!$C$39)))-'Year Schedule'!$K$40+'Year Schedule'!$L$40)</f>
        <v>#VALUE!</v>
      </c>
      <c r="AN607" s="0" t="e">
        <f aca="true">MAX(0,AM607*(1+(_xlfn.NORM.INV(RAND(),Inputs!$D$39,Inputs!$C$39)))-'Year Schedule'!$K$41+'Year Schedule'!$L$41)</f>
        <v>#VALUE!</v>
      </c>
      <c r="AO607" s="0" t="e">
        <f aca="true">MAX(0,AN607*(1+(_xlfn.NORM.INV(RAND(),Inputs!$D$39,Inputs!$C$39)))-'Year Schedule'!$K$42+'Year Schedule'!$L$42)</f>
        <v>#VALUE!</v>
      </c>
      <c r="AP607" s="0" t="e">
        <f aca="true">MAX(0,AO607*(1+(_xlfn.NORM.INV(RAND(),Inputs!$D$39,Inputs!$C$39)))-'Year Schedule'!$K$43+'Year Schedule'!$L$43)</f>
        <v>#VALUE!</v>
      </c>
      <c r="AQ607" s="0" t="e">
        <f aca="true">MAX(0,AP607*(1+(_xlfn.NORM.INV(RAND(),Inputs!$D$39,Inputs!$C$39)))-'Year Schedule'!$K$44+'Year Schedule'!$L$44)</f>
        <v>#VALUE!</v>
      </c>
      <c r="AR607" s="0" t="e">
        <f aca="true">MAX(0,AQ607*(1+(_xlfn.NORM.INV(RAND(),Inputs!$D$39,Inputs!$C$39)))-'Year Schedule'!$K$45+'Year Schedule'!$L$45)</f>
        <v>#VALUE!</v>
      </c>
      <c r="AS607" s="0" t="e">
        <f aca="true">MAX(0,AR607*(1+(_xlfn.NORM.INV(RAND(),Inputs!$D$39,Inputs!$C$39)))-'Year Schedule'!$K$46+'Year Schedule'!$L$46)</f>
        <v>#VALUE!</v>
      </c>
      <c r="AT607" s="0" t="e">
        <f aca="true">MAX(0,AS607*(1+(_xlfn.NORM.INV(RAND(),Inputs!$D$39,Inputs!$C$39)))-'Year Schedule'!$K$47+'Year Schedule'!$L$47)</f>
        <v>#VALUE!</v>
      </c>
      <c r="AU607" s="0" t="e">
        <f aca="true">MAX(0,AT607*(1+(_xlfn.NORM.INV(RAND(),Inputs!$D$39,Inputs!$C$39)))-'Year Schedule'!$K$48+'Year Schedule'!$L$48)</f>
        <v>#VALUE!</v>
      </c>
      <c r="AV607" s="0" t="e">
        <f aca="true">MAX(0,AU607*(1+(_xlfn.NORM.INV(RAND(),Inputs!$D$39,Inputs!$C$39)))-'Year Schedule'!$K$49+'Year Schedule'!$L$49)</f>
        <v>#VALUE!</v>
      </c>
      <c r="AW607" s="0" t="e">
        <f aca="true">MAX(0,AV607*(1+(_xlfn.NORM.INV(RAND(),Inputs!$D$39,Inputs!$C$39)))-'Year Schedule'!$K$50+'Year Schedule'!$L$50)</f>
        <v>#VALUE!</v>
      </c>
      <c r="AX607" s="0" t="e">
        <f aca="true">MAX(0,AW607*(1+(_xlfn.NORM.INV(RAND(),Inputs!$D$39,Inputs!$C$39)))-'Year Schedule'!$K$51+'Year Schedule'!$L$51)</f>
        <v>#VALUE!</v>
      </c>
      <c r="AY607" s="0" t="e">
        <f aca="true">MAX(0,AX607*(1+(_xlfn.NORM.INV(RAND(),Inputs!$D$39,Inputs!$C$39)))-'Year Schedule'!$K$52+'Year Schedule'!$L$52)</f>
        <v>#VALUE!</v>
      </c>
      <c r="AZ607" s="0" t="e">
        <f aca="true">MAX(0,AY607*(1+(_xlfn.NORM.INV(RAND(),Inputs!$D$39,Inputs!$C$39)))-'Year Schedule'!$K$53+'Year Schedule'!$L$53)</f>
        <v>#VALUE!</v>
      </c>
      <c r="BA607" s="0" t="e">
        <f aca="false">INDEX(C607:AZ607,1,Inputs!$C$6)</f>
        <v>#VALUE!</v>
      </c>
      <c r="BB607" s="0" t="n">
        <f aca="false">IFERROR(EXP(SUMPRODUCT(LN((C607:INDEX(C607:AZ607,1,Inputs!$C$6)+$C$1004:INDEX($C$1004:$AZ$1004,1,Inputs!$C$6))/B607:INDEX(B607:AY607,1,Inputs!$C$6)))/Inputs!$C$6)-1,-1)</f>
        <v>-1</v>
      </c>
    </row>
    <row r="608" customFormat="false" ht="15" hidden="false" customHeight="true" outlineLevel="0" collapsed="false">
      <c r="A608" s="0" t="n">
        <v>606</v>
      </c>
      <c r="B608" s="177" t="n">
        <f aca="false">Inputs!$C$38</f>
        <v>0</v>
      </c>
      <c r="C608" s="0" t="e">
        <f aca="true">MAX(0,B608*(1+(_xlfn.NORM.INV(RAND(),Inputs!$D$39,Inputs!$C$39)))-'Year Schedule'!$K$4+'Year Schedule'!$L$4)</f>
        <v>#VALUE!</v>
      </c>
      <c r="D608" s="0" t="e">
        <f aca="true">MAX(0,C608*(1+(_xlfn.NORM.INV(RAND(),Inputs!$D$39,Inputs!$C$39)))-'Year Schedule'!$K$5+'Year Schedule'!$L$5)</f>
        <v>#VALUE!</v>
      </c>
      <c r="E608" s="0" t="e">
        <f aca="true">MAX(0,D608*(1+(_xlfn.NORM.INV(RAND(),Inputs!$D$39,Inputs!$C$39)))-'Year Schedule'!$K$6+'Year Schedule'!$L$6)</f>
        <v>#VALUE!</v>
      </c>
      <c r="F608" s="0" t="e">
        <f aca="true">MAX(0,E608*(1+(_xlfn.NORM.INV(RAND(),Inputs!$D$39,Inputs!$C$39)))-'Year Schedule'!$K$7+'Year Schedule'!$L$7)</f>
        <v>#VALUE!</v>
      </c>
      <c r="G608" s="0" t="e">
        <f aca="true">MAX(0,F608*(1+(_xlfn.NORM.INV(RAND(),Inputs!$D$39,Inputs!$C$39)))-'Year Schedule'!$K$8+'Year Schedule'!$L$8)</f>
        <v>#VALUE!</v>
      </c>
      <c r="H608" s="0" t="e">
        <f aca="true">MAX(0,G608*(1+(_xlfn.NORM.INV(RAND(),Inputs!$D$39,Inputs!$C$39)))-'Year Schedule'!$K$9+'Year Schedule'!$L$9)</f>
        <v>#VALUE!</v>
      </c>
      <c r="I608" s="0" t="e">
        <f aca="true">MAX(0,H608*(1+(_xlfn.NORM.INV(RAND(),Inputs!$D$39,Inputs!$C$39)))-'Year Schedule'!$K$10+'Year Schedule'!$L$10)</f>
        <v>#VALUE!</v>
      </c>
      <c r="J608" s="0" t="e">
        <f aca="true">MAX(0,I608*(1+(_xlfn.NORM.INV(RAND(),Inputs!$D$39,Inputs!$C$39)))-'Year Schedule'!$K$11+'Year Schedule'!$L$11)</f>
        <v>#VALUE!</v>
      </c>
      <c r="K608" s="0" t="e">
        <f aca="true">MAX(0,J608*(1+(_xlfn.NORM.INV(RAND(),Inputs!$D$39,Inputs!$C$39)))-'Year Schedule'!$K$12+'Year Schedule'!$L$12)</f>
        <v>#VALUE!</v>
      </c>
      <c r="L608" s="0" t="e">
        <f aca="true">MAX(0,K608*(1+(_xlfn.NORM.INV(RAND(),Inputs!$D$39,Inputs!$C$39)))-'Year Schedule'!$K$13+'Year Schedule'!$L$13)</f>
        <v>#VALUE!</v>
      </c>
      <c r="M608" s="0" t="e">
        <f aca="true">MAX(0,L608*(1+(_xlfn.NORM.INV(RAND(),Inputs!$D$39,Inputs!$C$39)))-'Year Schedule'!$K$14+'Year Schedule'!$L$14)</f>
        <v>#VALUE!</v>
      </c>
      <c r="N608" s="0" t="e">
        <f aca="true">MAX(0,M608*(1+(_xlfn.NORM.INV(RAND(),Inputs!$D$39,Inputs!$C$39)))-'Year Schedule'!$K$15+'Year Schedule'!$L$15)</f>
        <v>#VALUE!</v>
      </c>
      <c r="O608" s="0" t="e">
        <f aca="true">MAX(0,N608*(1+(_xlfn.NORM.INV(RAND(),Inputs!$D$39,Inputs!$C$39)))-'Year Schedule'!$K$16+'Year Schedule'!$L$16)</f>
        <v>#VALUE!</v>
      </c>
      <c r="P608" s="0" t="e">
        <f aca="true">MAX(0,O608*(1+(_xlfn.NORM.INV(RAND(),Inputs!$D$39,Inputs!$C$39)))-'Year Schedule'!$K$17+'Year Schedule'!$L$17)</f>
        <v>#VALUE!</v>
      </c>
      <c r="Q608" s="0" t="e">
        <f aca="true">MAX(0,P608*(1+(_xlfn.NORM.INV(RAND(),Inputs!$D$39,Inputs!$C$39)))-'Year Schedule'!$K$18+'Year Schedule'!$L$18)</f>
        <v>#VALUE!</v>
      </c>
      <c r="R608" s="0" t="e">
        <f aca="true">MAX(0,Q608*(1+(_xlfn.NORM.INV(RAND(),Inputs!$D$39,Inputs!$C$39)))-'Year Schedule'!$K$19+'Year Schedule'!$L$19)</f>
        <v>#VALUE!</v>
      </c>
      <c r="S608" s="0" t="e">
        <f aca="true">MAX(0,R608*(1+(_xlfn.NORM.INV(RAND(),Inputs!$D$39,Inputs!$C$39)))-'Year Schedule'!$K$20+'Year Schedule'!$L$20)</f>
        <v>#VALUE!</v>
      </c>
      <c r="T608" s="0" t="e">
        <f aca="true">MAX(0,S608*(1+(_xlfn.NORM.INV(RAND(),Inputs!$D$39,Inputs!$C$39)))-'Year Schedule'!$K$21+'Year Schedule'!$L$21)</f>
        <v>#VALUE!</v>
      </c>
      <c r="U608" s="0" t="e">
        <f aca="true">MAX(0,T608*(1+(_xlfn.NORM.INV(RAND(),Inputs!$D$39,Inputs!$C$39)))-'Year Schedule'!$K$22+'Year Schedule'!$L$22)</f>
        <v>#VALUE!</v>
      </c>
      <c r="V608" s="0" t="e">
        <f aca="true">MAX(0,U608*(1+(_xlfn.NORM.INV(RAND(),Inputs!$D$39,Inputs!$C$39)))-'Year Schedule'!$K$23+'Year Schedule'!$L$23)</f>
        <v>#VALUE!</v>
      </c>
      <c r="W608" s="0" t="e">
        <f aca="true">MAX(0,V608*(1+(_xlfn.NORM.INV(RAND(),Inputs!$D$39,Inputs!$C$39)))-'Year Schedule'!$K$24+'Year Schedule'!$L$24)</f>
        <v>#VALUE!</v>
      </c>
      <c r="X608" s="0" t="e">
        <f aca="true">MAX(0,W608*(1+(_xlfn.NORM.INV(RAND(),Inputs!$D$39,Inputs!$C$39)))-'Year Schedule'!$K$25+'Year Schedule'!$L$25)</f>
        <v>#VALUE!</v>
      </c>
      <c r="Y608" s="0" t="e">
        <f aca="true">MAX(0,X608*(1+(_xlfn.NORM.INV(RAND(),Inputs!$D$39,Inputs!$C$39)))-'Year Schedule'!$K$26+'Year Schedule'!$L$26)</f>
        <v>#VALUE!</v>
      </c>
      <c r="Z608" s="0" t="e">
        <f aca="true">MAX(0,Y608*(1+(_xlfn.NORM.INV(RAND(),Inputs!$D$39,Inputs!$C$39)))-'Year Schedule'!$K$27+'Year Schedule'!$L$27)</f>
        <v>#VALUE!</v>
      </c>
      <c r="AA608" s="0" t="e">
        <f aca="true">MAX(0,Z608*(1+(_xlfn.NORM.INV(RAND(),Inputs!$D$39,Inputs!$C$39)))-'Year Schedule'!$K$28+'Year Schedule'!$L$28)</f>
        <v>#VALUE!</v>
      </c>
      <c r="AB608" s="0" t="e">
        <f aca="true">MAX(0,AA608*(1+(_xlfn.NORM.INV(RAND(),Inputs!$D$39,Inputs!$C$39)))-'Year Schedule'!$K$29+'Year Schedule'!$L$29)</f>
        <v>#VALUE!</v>
      </c>
      <c r="AC608" s="0" t="e">
        <f aca="true">MAX(0,AB608*(1+(_xlfn.NORM.INV(RAND(),Inputs!$D$39,Inputs!$C$39)))-'Year Schedule'!$K$30+'Year Schedule'!$L$30)</f>
        <v>#VALUE!</v>
      </c>
      <c r="AD608" s="0" t="e">
        <f aca="true">MAX(0,AC608*(1+(_xlfn.NORM.INV(RAND(),Inputs!$D$39,Inputs!$C$39)))-'Year Schedule'!$K$31+'Year Schedule'!$L$31)</f>
        <v>#VALUE!</v>
      </c>
      <c r="AE608" s="0" t="e">
        <f aca="true">MAX(0,AD608*(1+(_xlfn.NORM.INV(RAND(),Inputs!$D$39,Inputs!$C$39)))-'Year Schedule'!$K$32+'Year Schedule'!$L$32)</f>
        <v>#VALUE!</v>
      </c>
      <c r="AF608" s="0" t="e">
        <f aca="true">MAX(0,AE608*(1+(_xlfn.NORM.INV(RAND(),Inputs!$D$39,Inputs!$C$39)))-'Year Schedule'!$K$33+'Year Schedule'!$L$33)</f>
        <v>#VALUE!</v>
      </c>
      <c r="AG608" s="0" t="e">
        <f aca="true">MAX(0,AF608*(1+(_xlfn.NORM.INV(RAND(),Inputs!$D$39,Inputs!$C$39)))-'Year Schedule'!$K$34+'Year Schedule'!$L$34)</f>
        <v>#VALUE!</v>
      </c>
      <c r="AH608" s="0" t="e">
        <f aca="true">MAX(0,AG608*(1+(_xlfn.NORM.INV(RAND(),Inputs!$D$39,Inputs!$C$39)))-'Year Schedule'!$K$35+'Year Schedule'!$L$35)</f>
        <v>#VALUE!</v>
      </c>
      <c r="AI608" s="0" t="e">
        <f aca="true">MAX(0,AH608*(1+(_xlfn.NORM.INV(RAND(),Inputs!$D$39,Inputs!$C$39)))-'Year Schedule'!$K$36+'Year Schedule'!$L$36)</f>
        <v>#VALUE!</v>
      </c>
      <c r="AJ608" s="0" t="e">
        <f aca="true">MAX(0,AI608*(1+(_xlfn.NORM.INV(RAND(),Inputs!$D$39,Inputs!$C$39)))-'Year Schedule'!$K$37+'Year Schedule'!$L$37)</f>
        <v>#VALUE!</v>
      </c>
      <c r="AK608" s="0" t="e">
        <f aca="true">MAX(0,AJ608*(1+(_xlfn.NORM.INV(RAND(),Inputs!$D$39,Inputs!$C$39)))-'Year Schedule'!$K$38+'Year Schedule'!$L$38)</f>
        <v>#VALUE!</v>
      </c>
      <c r="AL608" s="0" t="e">
        <f aca="true">MAX(0,AK608*(1+(_xlfn.NORM.INV(RAND(),Inputs!$D$39,Inputs!$C$39)))-'Year Schedule'!$K$39+'Year Schedule'!$L$39)</f>
        <v>#VALUE!</v>
      </c>
      <c r="AM608" s="0" t="e">
        <f aca="true">MAX(0,AL608*(1+(_xlfn.NORM.INV(RAND(),Inputs!$D$39,Inputs!$C$39)))-'Year Schedule'!$K$40+'Year Schedule'!$L$40)</f>
        <v>#VALUE!</v>
      </c>
      <c r="AN608" s="0" t="e">
        <f aca="true">MAX(0,AM608*(1+(_xlfn.NORM.INV(RAND(),Inputs!$D$39,Inputs!$C$39)))-'Year Schedule'!$K$41+'Year Schedule'!$L$41)</f>
        <v>#VALUE!</v>
      </c>
      <c r="AO608" s="0" t="e">
        <f aca="true">MAX(0,AN608*(1+(_xlfn.NORM.INV(RAND(),Inputs!$D$39,Inputs!$C$39)))-'Year Schedule'!$K$42+'Year Schedule'!$L$42)</f>
        <v>#VALUE!</v>
      </c>
      <c r="AP608" s="0" t="e">
        <f aca="true">MAX(0,AO608*(1+(_xlfn.NORM.INV(RAND(),Inputs!$D$39,Inputs!$C$39)))-'Year Schedule'!$K$43+'Year Schedule'!$L$43)</f>
        <v>#VALUE!</v>
      </c>
      <c r="AQ608" s="0" t="e">
        <f aca="true">MAX(0,AP608*(1+(_xlfn.NORM.INV(RAND(),Inputs!$D$39,Inputs!$C$39)))-'Year Schedule'!$K$44+'Year Schedule'!$L$44)</f>
        <v>#VALUE!</v>
      </c>
      <c r="AR608" s="0" t="e">
        <f aca="true">MAX(0,AQ608*(1+(_xlfn.NORM.INV(RAND(),Inputs!$D$39,Inputs!$C$39)))-'Year Schedule'!$K$45+'Year Schedule'!$L$45)</f>
        <v>#VALUE!</v>
      </c>
      <c r="AS608" s="0" t="e">
        <f aca="true">MAX(0,AR608*(1+(_xlfn.NORM.INV(RAND(),Inputs!$D$39,Inputs!$C$39)))-'Year Schedule'!$K$46+'Year Schedule'!$L$46)</f>
        <v>#VALUE!</v>
      </c>
      <c r="AT608" s="0" t="e">
        <f aca="true">MAX(0,AS608*(1+(_xlfn.NORM.INV(RAND(),Inputs!$D$39,Inputs!$C$39)))-'Year Schedule'!$K$47+'Year Schedule'!$L$47)</f>
        <v>#VALUE!</v>
      </c>
      <c r="AU608" s="0" t="e">
        <f aca="true">MAX(0,AT608*(1+(_xlfn.NORM.INV(RAND(),Inputs!$D$39,Inputs!$C$39)))-'Year Schedule'!$K$48+'Year Schedule'!$L$48)</f>
        <v>#VALUE!</v>
      </c>
      <c r="AV608" s="0" t="e">
        <f aca="true">MAX(0,AU608*(1+(_xlfn.NORM.INV(RAND(),Inputs!$D$39,Inputs!$C$39)))-'Year Schedule'!$K$49+'Year Schedule'!$L$49)</f>
        <v>#VALUE!</v>
      </c>
      <c r="AW608" s="0" t="e">
        <f aca="true">MAX(0,AV608*(1+(_xlfn.NORM.INV(RAND(),Inputs!$D$39,Inputs!$C$39)))-'Year Schedule'!$K$50+'Year Schedule'!$L$50)</f>
        <v>#VALUE!</v>
      </c>
      <c r="AX608" s="0" t="e">
        <f aca="true">MAX(0,AW608*(1+(_xlfn.NORM.INV(RAND(),Inputs!$D$39,Inputs!$C$39)))-'Year Schedule'!$K$51+'Year Schedule'!$L$51)</f>
        <v>#VALUE!</v>
      </c>
      <c r="AY608" s="0" t="e">
        <f aca="true">MAX(0,AX608*(1+(_xlfn.NORM.INV(RAND(),Inputs!$D$39,Inputs!$C$39)))-'Year Schedule'!$K$52+'Year Schedule'!$L$52)</f>
        <v>#VALUE!</v>
      </c>
      <c r="AZ608" s="0" t="e">
        <f aca="true">MAX(0,AY608*(1+(_xlfn.NORM.INV(RAND(),Inputs!$D$39,Inputs!$C$39)))-'Year Schedule'!$K$53+'Year Schedule'!$L$53)</f>
        <v>#VALUE!</v>
      </c>
      <c r="BA608" s="0" t="e">
        <f aca="false">INDEX(C608:AZ608,1,Inputs!$C$6)</f>
        <v>#VALUE!</v>
      </c>
      <c r="BB608" s="0" t="n">
        <f aca="false">IFERROR(EXP(SUMPRODUCT(LN((C608:INDEX(C608:AZ608,1,Inputs!$C$6)+$C$1004:INDEX($C$1004:$AZ$1004,1,Inputs!$C$6))/B608:INDEX(B608:AY608,1,Inputs!$C$6)))/Inputs!$C$6)-1,-1)</f>
        <v>-1</v>
      </c>
    </row>
    <row r="609" customFormat="false" ht="15" hidden="false" customHeight="true" outlineLevel="0" collapsed="false">
      <c r="A609" s="0" t="n">
        <v>607</v>
      </c>
      <c r="B609" s="177" t="n">
        <f aca="false">Inputs!$C$38</f>
        <v>0</v>
      </c>
      <c r="C609" s="0" t="e">
        <f aca="true">MAX(0,B609*(1+(_xlfn.NORM.INV(RAND(),Inputs!$D$39,Inputs!$C$39)))-'Year Schedule'!$K$4+'Year Schedule'!$L$4)</f>
        <v>#VALUE!</v>
      </c>
      <c r="D609" s="0" t="e">
        <f aca="true">MAX(0,C609*(1+(_xlfn.NORM.INV(RAND(),Inputs!$D$39,Inputs!$C$39)))-'Year Schedule'!$K$5+'Year Schedule'!$L$5)</f>
        <v>#VALUE!</v>
      </c>
      <c r="E609" s="0" t="e">
        <f aca="true">MAX(0,D609*(1+(_xlfn.NORM.INV(RAND(),Inputs!$D$39,Inputs!$C$39)))-'Year Schedule'!$K$6+'Year Schedule'!$L$6)</f>
        <v>#VALUE!</v>
      </c>
      <c r="F609" s="0" t="e">
        <f aca="true">MAX(0,E609*(1+(_xlfn.NORM.INV(RAND(),Inputs!$D$39,Inputs!$C$39)))-'Year Schedule'!$K$7+'Year Schedule'!$L$7)</f>
        <v>#VALUE!</v>
      </c>
      <c r="G609" s="0" t="e">
        <f aca="true">MAX(0,F609*(1+(_xlfn.NORM.INV(RAND(),Inputs!$D$39,Inputs!$C$39)))-'Year Schedule'!$K$8+'Year Schedule'!$L$8)</f>
        <v>#VALUE!</v>
      </c>
      <c r="H609" s="0" t="e">
        <f aca="true">MAX(0,G609*(1+(_xlfn.NORM.INV(RAND(),Inputs!$D$39,Inputs!$C$39)))-'Year Schedule'!$K$9+'Year Schedule'!$L$9)</f>
        <v>#VALUE!</v>
      </c>
      <c r="I609" s="0" t="e">
        <f aca="true">MAX(0,H609*(1+(_xlfn.NORM.INV(RAND(),Inputs!$D$39,Inputs!$C$39)))-'Year Schedule'!$K$10+'Year Schedule'!$L$10)</f>
        <v>#VALUE!</v>
      </c>
      <c r="J609" s="0" t="e">
        <f aca="true">MAX(0,I609*(1+(_xlfn.NORM.INV(RAND(),Inputs!$D$39,Inputs!$C$39)))-'Year Schedule'!$K$11+'Year Schedule'!$L$11)</f>
        <v>#VALUE!</v>
      </c>
      <c r="K609" s="0" t="e">
        <f aca="true">MAX(0,J609*(1+(_xlfn.NORM.INV(RAND(),Inputs!$D$39,Inputs!$C$39)))-'Year Schedule'!$K$12+'Year Schedule'!$L$12)</f>
        <v>#VALUE!</v>
      </c>
      <c r="L609" s="0" t="e">
        <f aca="true">MAX(0,K609*(1+(_xlfn.NORM.INV(RAND(),Inputs!$D$39,Inputs!$C$39)))-'Year Schedule'!$K$13+'Year Schedule'!$L$13)</f>
        <v>#VALUE!</v>
      </c>
      <c r="M609" s="0" t="e">
        <f aca="true">MAX(0,L609*(1+(_xlfn.NORM.INV(RAND(),Inputs!$D$39,Inputs!$C$39)))-'Year Schedule'!$K$14+'Year Schedule'!$L$14)</f>
        <v>#VALUE!</v>
      </c>
      <c r="N609" s="0" t="e">
        <f aca="true">MAX(0,M609*(1+(_xlfn.NORM.INV(RAND(),Inputs!$D$39,Inputs!$C$39)))-'Year Schedule'!$K$15+'Year Schedule'!$L$15)</f>
        <v>#VALUE!</v>
      </c>
      <c r="O609" s="0" t="e">
        <f aca="true">MAX(0,N609*(1+(_xlfn.NORM.INV(RAND(),Inputs!$D$39,Inputs!$C$39)))-'Year Schedule'!$K$16+'Year Schedule'!$L$16)</f>
        <v>#VALUE!</v>
      </c>
      <c r="P609" s="0" t="e">
        <f aca="true">MAX(0,O609*(1+(_xlfn.NORM.INV(RAND(),Inputs!$D$39,Inputs!$C$39)))-'Year Schedule'!$K$17+'Year Schedule'!$L$17)</f>
        <v>#VALUE!</v>
      </c>
      <c r="Q609" s="0" t="e">
        <f aca="true">MAX(0,P609*(1+(_xlfn.NORM.INV(RAND(),Inputs!$D$39,Inputs!$C$39)))-'Year Schedule'!$K$18+'Year Schedule'!$L$18)</f>
        <v>#VALUE!</v>
      </c>
      <c r="R609" s="0" t="e">
        <f aca="true">MAX(0,Q609*(1+(_xlfn.NORM.INV(RAND(),Inputs!$D$39,Inputs!$C$39)))-'Year Schedule'!$K$19+'Year Schedule'!$L$19)</f>
        <v>#VALUE!</v>
      </c>
      <c r="S609" s="0" t="e">
        <f aca="true">MAX(0,R609*(1+(_xlfn.NORM.INV(RAND(),Inputs!$D$39,Inputs!$C$39)))-'Year Schedule'!$K$20+'Year Schedule'!$L$20)</f>
        <v>#VALUE!</v>
      </c>
      <c r="T609" s="0" t="e">
        <f aca="true">MAX(0,S609*(1+(_xlfn.NORM.INV(RAND(),Inputs!$D$39,Inputs!$C$39)))-'Year Schedule'!$K$21+'Year Schedule'!$L$21)</f>
        <v>#VALUE!</v>
      </c>
      <c r="U609" s="0" t="e">
        <f aca="true">MAX(0,T609*(1+(_xlfn.NORM.INV(RAND(),Inputs!$D$39,Inputs!$C$39)))-'Year Schedule'!$K$22+'Year Schedule'!$L$22)</f>
        <v>#VALUE!</v>
      </c>
      <c r="V609" s="0" t="e">
        <f aca="true">MAX(0,U609*(1+(_xlfn.NORM.INV(RAND(),Inputs!$D$39,Inputs!$C$39)))-'Year Schedule'!$K$23+'Year Schedule'!$L$23)</f>
        <v>#VALUE!</v>
      </c>
      <c r="W609" s="0" t="e">
        <f aca="true">MAX(0,V609*(1+(_xlfn.NORM.INV(RAND(),Inputs!$D$39,Inputs!$C$39)))-'Year Schedule'!$K$24+'Year Schedule'!$L$24)</f>
        <v>#VALUE!</v>
      </c>
      <c r="X609" s="0" t="e">
        <f aca="true">MAX(0,W609*(1+(_xlfn.NORM.INV(RAND(),Inputs!$D$39,Inputs!$C$39)))-'Year Schedule'!$K$25+'Year Schedule'!$L$25)</f>
        <v>#VALUE!</v>
      </c>
      <c r="Y609" s="0" t="e">
        <f aca="true">MAX(0,X609*(1+(_xlfn.NORM.INV(RAND(),Inputs!$D$39,Inputs!$C$39)))-'Year Schedule'!$K$26+'Year Schedule'!$L$26)</f>
        <v>#VALUE!</v>
      </c>
      <c r="Z609" s="0" t="e">
        <f aca="true">MAX(0,Y609*(1+(_xlfn.NORM.INV(RAND(),Inputs!$D$39,Inputs!$C$39)))-'Year Schedule'!$K$27+'Year Schedule'!$L$27)</f>
        <v>#VALUE!</v>
      </c>
      <c r="AA609" s="0" t="e">
        <f aca="true">MAX(0,Z609*(1+(_xlfn.NORM.INV(RAND(),Inputs!$D$39,Inputs!$C$39)))-'Year Schedule'!$K$28+'Year Schedule'!$L$28)</f>
        <v>#VALUE!</v>
      </c>
      <c r="AB609" s="0" t="e">
        <f aca="true">MAX(0,AA609*(1+(_xlfn.NORM.INV(RAND(),Inputs!$D$39,Inputs!$C$39)))-'Year Schedule'!$K$29+'Year Schedule'!$L$29)</f>
        <v>#VALUE!</v>
      </c>
      <c r="AC609" s="0" t="e">
        <f aca="true">MAX(0,AB609*(1+(_xlfn.NORM.INV(RAND(),Inputs!$D$39,Inputs!$C$39)))-'Year Schedule'!$K$30+'Year Schedule'!$L$30)</f>
        <v>#VALUE!</v>
      </c>
      <c r="AD609" s="0" t="e">
        <f aca="true">MAX(0,AC609*(1+(_xlfn.NORM.INV(RAND(),Inputs!$D$39,Inputs!$C$39)))-'Year Schedule'!$K$31+'Year Schedule'!$L$31)</f>
        <v>#VALUE!</v>
      </c>
      <c r="AE609" s="0" t="e">
        <f aca="true">MAX(0,AD609*(1+(_xlfn.NORM.INV(RAND(),Inputs!$D$39,Inputs!$C$39)))-'Year Schedule'!$K$32+'Year Schedule'!$L$32)</f>
        <v>#VALUE!</v>
      </c>
      <c r="AF609" s="0" t="e">
        <f aca="true">MAX(0,AE609*(1+(_xlfn.NORM.INV(RAND(),Inputs!$D$39,Inputs!$C$39)))-'Year Schedule'!$K$33+'Year Schedule'!$L$33)</f>
        <v>#VALUE!</v>
      </c>
      <c r="AG609" s="0" t="e">
        <f aca="true">MAX(0,AF609*(1+(_xlfn.NORM.INV(RAND(),Inputs!$D$39,Inputs!$C$39)))-'Year Schedule'!$K$34+'Year Schedule'!$L$34)</f>
        <v>#VALUE!</v>
      </c>
      <c r="AH609" s="0" t="e">
        <f aca="true">MAX(0,AG609*(1+(_xlfn.NORM.INV(RAND(),Inputs!$D$39,Inputs!$C$39)))-'Year Schedule'!$K$35+'Year Schedule'!$L$35)</f>
        <v>#VALUE!</v>
      </c>
      <c r="AI609" s="0" t="e">
        <f aca="true">MAX(0,AH609*(1+(_xlfn.NORM.INV(RAND(),Inputs!$D$39,Inputs!$C$39)))-'Year Schedule'!$K$36+'Year Schedule'!$L$36)</f>
        <v>#VALUE!</v>
      </c>
      <c r="AJ609" s="0" t="e">
        <f aca="true">MAX(0,AI609*(1+(_xlfn.NORM.INV(RAND(),Inputs!$D$39,Inputs!$C$39)))-'Year Schedule'!$K$37+'Year Schedule'!$L$37)</f>
        <v>#VALUE!</v>
      </c>
      <c r="AK609" s="0" t="e">
        <f aca="true">MAX(0,AJ609*(1+(_xlfn.NORM.INV(RAND(),Inputs!$D$39,Inputs!$C$39)))-'Year Schedule'!$K$38+'Year Schedule'!$L$38)</f>
        <v>#VALUE!</v>
      </c>
      <c r="AL609" s="0" t="e">
        <f aca="true">MAX(0,AK609*(1+(_xlfn.NORM.INV(RAND(),Inputs!$D$39,Inputs!$C$39)))-'Year Schedule'!$K$39+'Year Schedule'!$L$39)</f>
        <v>#VALUE!</v>
      </c>
      <c r="AM609" s="0" t="e">
        <f aca="true">MAX(0,AL609*(1+(_xlfn.NORM.INV(RAND(),Inputs!$D$39,Inputs!$C$39)))-'Year Schedule'!$K$40+'Year Schedule'!$L$40)</f>
        <v>#VALUE!</v>
      </c>
      <c r="AN609" s="0" t="e">
        <f aca="true">MAX(0,AM609*(1+(_xlfn.NORM.INV(RAND(),Inputs!$D$39,Inputs!$C$39)))-'Year Schedule'!$K$41+'Year Schedule'!$L$41)</f>
        <v>#VALUE!</v>
      </c>
      <c r="AO609" s="0" t="e">
        <f aca="true">MAX(0,AN609*(1+(_xlfn.NORM.INV(RAND(),Inputs!$D$39,Inputs!$C$39)))-'Year Schedule'!$K$42+'Year Schedule'!$L$42)</f>
        <v>#VALUE!</v>
      </c>
      <c r="AP609" s="0" t="e">
        <f aca="true">MAX(0,AO609*(1+(_xlfn.NORM.INV(RAND(),Inputs!$D$39,Inputs!$C$39)))-'Year Schedule'!$K$43+'Year Schedule'!$L$43)</f>
        <v>#VALUE!</v>
      </c>
      <c r="AQ609" s="0" t="e">
        <f aca="true">MAX(0,AP609*(1+(_xlfn.NORM.INV(RAND(),Inputs!$D$39,Inputs!$C$39)))-'Year Schedule'!$K$44+'Year Schedule'!$L$44)</f>
        <v>#VALUE!</v>
      </c>
      <c r="AR609" s="0" t="e">
        <f aca="true">MAX(0,AQ609*(1+(_xlfn.NORM.INV(RAND(),Inputs!$D$39,Inputs!$C$39)))-'Year Schedule'!$K$45+'Year Schedule'!$L$45)</f>
        <v>#VALUE!</v>
      </c>
      <c r="AS609" s="0" t="e">
        <f aca="true">MAX(0,AR609*(1+(_xlfn.NORM.INV(RAND(),Inputs!$D$39,Inputs!$C$39)))-'Year Schedule'!$K$46+'Year Schedule'!$L$46)</f>
        <v>#VALUE!</v>
      </c>
      <c r="AT609" s="0" t="e">
        <f aca="true">MAX(0,AS609*(1+(_xlfn.NORM.INV(RAND(),Inputs!$D$39,Inputs!$C$39)))-'Year Schedule'!$K$47+'Year Schedule'!$L$47)</f>
        <v>#VALUE!</v>
      </c>
      <c r="AU609" s="0" t="e">
        <f aca="true">MAX(0,AT609*(1+(_xlfn.NORM.INV(RAND(),Inputs!$D$39,Inputs!$C$39)))-'Year Schedule'!$K$48+'Year Schedule'!$L$48)</f>
        <v>#VALUE!</v>
      </c>
      <c r="AV609" s="0" t="e">
        <f aca="true">MAX(0,AU609*(1+(_xlfn.NORM.INV(RAND(),Inputs!$D$39,Inputs!$C$39)))-'Year Schedule'!$K$49+'Year Schedule'!$L$49)</f>
        <v>#VALUE!</v>
      </c>
      <c r="AW609" s="0" t="e">
        <f aca="true">MAX(0,AV609*(1+(_xlfn.NORM.INV(RAND(),Inputs!$D$39,Inputs!$C$39)))-'Year Schedule'!$K$50+'Year Schedule'!$L$50)</f>
        <v>#VALUE!</v>
      </c>
      <c r="AX609" s="0" t="e">
        <f aca="true">MAX(0,AW609*(1+(_xlfn.NORM.INV(RAND(),Inputs!$D$39,Inputs!$C$39)))-'Year Schedule'!$K$51+'Year Schedule'!$L$51)</f>
        <v>#VALUE!</v>
      </c>
      <c r="AY609" s="0" t="e">
        <f aca="true">MAX(0,AX609*(1+(_xlfn.NORM.INV(RAND(),Inputs!$D$39,Inputs!$C$39)))-'Year Schedule'!$K$52+'Year Schedule'!$L$52)</f>
        <v>#VALUE!</v>
      </c>
      <c r="AZ609" s="0" t="e">
        <f aca="true">MAX(0,AY609*(1+(_xlfn.NORM.INV(RAND(),Inputs!$D$39,Inputs!$C$39)))-'Year Schedule'!$K$53+'Year Schedule'!$L$53)</f>
        <v>#VALUE!</v>
      </c>
      <c r="BA609" s="0" t="e">
        <f aca="false">INDEX(C609:AZ609,1,Inputs!$C$6)</f>
        <v>#VALUE!</v>
      </c>
      <c r="BB609" s="0" t="n">
        <f aca="false">IFERROR(EXP(SUMPRODUCT(LN((C609:INDEX(C609:AZ609,1,Inputs!$C$6)+$C$1004:INDEX($C$1004:$AZ$1004,1,Inputs!$C$6))/B609:INDEX(B609:AY609,1,Inputs!$C$6)))/Inputs!$C$6)-1,-1)</f>
        <v>-1</v>
      </c>
    </row>
    <row r="610" customFormat="false" ht="15" hidden="false" customHeight="true" outlineLevel="0" collapsed="false">
      <c r="A610" s="0" t="n">
        <v>608</v>
      </c>
      <c r="B610" s="177" t="n">
        <f aca="false">Inputs!$C$38</f>
        <v>0</v>
      </c>
      <c r="C610" s="0" t="e">
        <f aca="true">MAX(0,B610*(1+(_xlfn.NORM.INV(RAND(),Inputs!$D$39,Inputs!$C$39)))-'Year Schedule'!$K$4+'Year Schedule'!$L$4)</f>
        <v>#VALUE!</v>
      </c>
      <c r="D610" s="0" t="e">
        <f aca="true">MAX(0,C610*(1+(_xlfn.NORM.INV(RAND(),Inputs!$D$39,Inputs!$C$39)))-'Year Schedule'!$K$5+'Year Schedule'!$L$5)</f>
        <v>#VALUE!</v>
      </c>
      <c r="E610" s="0" t="e">
        <f aca="true">MAX(0,D610*(1+(_xlfn.NORM.INV(RAND(),Inputs!$D$39,Inputs!$C$39)))-'Year Schedule'!$K$6+'Year Schedule'!$L$6)</f>
        <v>#VALUE!</v>
      </c>
      <c r="F610" s="0" t="e">
        <f aca="true">MAX(0,E610*(1+(_xlfn.NORM.INV(RAND(),Inputs!$D$39,Inputs!$C$39)))-'Year Schedule'!$K$7+'Year Schedule'!$L$7)</f>
        <v>#VALUE!</v>
      </c>
      <c r="G610" s="0" t="e">
        <f aca="true">MAX(0,F610*(1+(_xlfn.NORM.INV(RAND(),Inputs!$D$39,Inputs!$C$39)))-'Year Schedule'!$K$8+'Year Schedule'!$L$8)</f>
        <v>#VALUE!</v>
      </c>
      <c r="H610" s="0" t="e">
        <f aca="true">MAX(0,G610*(1+(_xlfn.NORM.INV(RAND(),Inputs!$D$39,Inputs!$C$39)))-'Year Schedule'!$K$9+'Year Schedule'!$L$9)</f>
        <v>#VALUE!</v>
      </c>
      <c r="I610" s="0" t="e">
        <f aca="true">MAX(0,H610*(1+(_xlfn.NORM.INV(RAND(),Inputs!$D$39,Inputs!$C$39)))-'Year Schedule'!$K$10+'Year Schedule'!$L$10)</f>
        <v>#VALUE!</v>
      </c>
      <c r="J610" s="0" t="e">
        <f aca="true">MAX(0,I610*(1+(_xlfn.NORM.INV(RAND(),Inputs!$D$39,Inputs!$C$39)))-'Year Schedule'!$K$11+'Year Schedule'!$L$11)</f>
        <v>#VALUE!</v>
      </c>
      <c r="K610" s="0" t="e">
        <f aca="true">MAX(0,J610*(1+(_xlfn.NORM.INV(RAND(),Inputs!$D$39,Inputs!$C$39)))-'Year Schedule'!$K$12+'Year Schedule'!$L$12)</f>
        <v>#VALUE!</v>
      </c>
      <c r="L610" s="0" t="e">
        <f aca="true">MAX(0,K610*(1+(_xlfn.NORM.INV(RAND(),Inputs!$D$39,Inputs!$C$39)))-'Year Schedule'!$K$13+'Year Schedule'!$L$13)</f>
        <v>#VALUE!</v>
      </c>
      <c r="M610" s="0" t="e">
        <f aca="true">MAX(0,L610*(1+(_xlfn.NORM.INV(RAND(),Inputs!$D$39,Inputs!$C$39)))-'Year Schedule'!$K$14+'Year Schedule'!$L$14)</f>
        <v>#VALUE!</v>
      </c>
      <c r="N610" s="0" t="e">
        <f aca="true">MAX(0,M610*(1+(_xlfn.NORM.INV(RAND(),Inputs!$D$39,Inputs!$C$39)))-'Year Schedule'!$K$15+'Year Schedule'!$L$15)</f>
        <v>#VALUE!</v>
      </c>
      <c r="O610" s="0" t="e">
        <f aca="true">MAX(0,N610*(1+(_xlfn.NORM.INV(RAND(),Inputs!$D$39,Inputs!$C$39)))-'Year Schedule'!$K$16+'Year Schedule'!$L$16)</f>
        <v>#VALUE!</v>
      </c>
      <c r="P610" s="0" t="e">
        <f aca="true">MAX(0,O610*(1+(_xlfn.NORM.INV(RAND(),Inputs!$D$39,Inputs!$C$39)))-'Year Schedule'!$K$17+'Year Schedule'!$L$17)</f>
        <v>#VALUE!</v>
      </c>
      <c r="Q610" s="0" t="e">
        <f aca="true">MAX(0,P610*(1+(_xlfn.NORM.INV(RAND(),Inputs!$D$39,Inputs!$C$39)))-'Year Schedule'!$K$18+'Year Schedule'!$L$18)</f>
        <v>#VALUE!</v>
      </c>
      <c r="R610" s="0" t="e">
        <f aca="true">MAX(0,Q610*(1+(_xlfn.NORM.INV(RAND(),Inputs!$D$39,Inputs!$C$39)))-'Year Schedule'!$K$19+'Year Schedule'!$L$19)</f>
        <v>#VALUE!</v>
      </c>
      <c r="S610" s="0" t="e">
        <f aca="true">MAX(0,R610*(1+(_xlfn.NORM.INV(RAND(),Inputs!$D$39,Inputs!$C$39)))-'Year Schedule'!$K$20+'Year Schedule'!$L$20)</f>
        <v>#VALUE!</v>
      </c>
      <c r="T610" s="0" t="e">
        <f aca="true">MAX(0,S610*(1+(_xlfn.NORM.INV(RAND(),Inputs!$D$39,Inputs!$C$39)))-'Year Schedule'!$K$21+'Year Schedule'!$L$21)</f>
        <v>#VALUE!</v>
      </c>
      <c r="U610" s="0" t="e">
        <f aca="true">MAX(0,T610*(1+(_xlfn.NORM.INV(RAND(),Inputs!$D$39,Inputs!$C$39)))-'Year Schedule'!$K$22+'Year Schedule'!$L$22)</f>
        <v>#VALUE!</v>
      </c>
      <c r="V610" s="0" t="e">
        <f aca="true">MAX(0,U610*(1+(_xlfn.NORM.INV(RAND(),Inputs!$D$39,Inputs!$C$39)))-'Year Schedule'!$K$23+'Year Schedule'!$L$23)</f>
        <v>#VALUE!</v>
      </c>
      <c r="W610" s="0" t="e">
        <f aca="true">MAX(0,V610*(1+(_xlfn.NORM.INV(RAND(),Inputs!$D$39,Inputs!$C$39)))-'Year Schedule'!$K$24+'Year Schedule'!$L$24)</f>
        <v>#VALUE!</v>
      </c>
      <c r="X610" s="0" t="e">
        <f aca="true">MAX(0,W610*(1+(_xlfn.NORM.INV(RAND(),Inputs!$D$39,Inputs!$C$39)))-'Year Schedule'!$K$25+'Year Schedule'!$L$25)</f>
        <v>#VALUE!</v>
      </c>
      <c r="Y610" s="0" t="e">
        <f aca="true">MAX(0,X610*(1+(_xlfn.NORM.INV(RAND(),Inputs!$D$39,Inputs!$C$39)))-'Year Schedule'!$K$26+'Year Schedule'!$L$26)</f>
        <v>#VALUE!</v>
      </c>
      <c r="Z610" s="0" t="e">
        <f aca="true">MAX(0,Y610*(1+(_xlfn.NORM.INV(RAND(),Inputs!$D$39,Inputs!$C$39)))-'Year Schedule'!$K$27+'Year Schedule'!$L$27)</f>
        <v>#VALUE!</v>
      </c>
      <c r="AA610" s="0" t="e">
        <f aca="true">MAX(0,Z610*(1+(_xlfn.NORM.INV(RAND(),Inputs!$D$39,Inputs!$C$39)))-'Year Schedule'!$K$28+'Year Schedule'!$L$28)</f>
        <v>#VALUE!</v>
      </c>
      <c r="AB610" s="0" t="e">
        <f aca="true">MAX(0,AA610*(1+(_xlfn.NORM.INV(RAND(),Inputs!$D$39,Inputs!$C$39)))-'Year Schedule'!$K$29+'Year Schedule'!$L$29)</f>
        <v>#VALUE!</v>
      </c>
      <c r="AC610" s="0" t="e">
        <f aca="true">MAX(0,AB610*(1+(_xlfn.NORM.INV(RAND(),Inputs!$D$39,Inputs!$C$39)))-'Year Schedule'!$K$30+'Year Schedule'!$L$30)</f>
        <v>#VALUE!</v>
      </c>
      <c r="AD610" s="0" t="e">
        <f aca="true">MAX(0,AC610*(1+(_xlfn.NORM.INV(RAND(),Inputs!$D$39,Inputs!$C$39)))-'Year Schedule'!$K$31+'Year Schedule'!$L$31)</f>
        <v>#VALUE!</v>
      </c>
      <c r="AE610" s="0" t="e">
        <f aca="true">MAX(0,AD610*(1+(_xlfn.NORM.INV(RAND(),Inputs!$D$39,Inputs!$C$39)))-'Year Schedule'!$K$32+'Year Schedule'!$L$32)</f>
        <v>#VALUE!</v>
      </c>
      <c r="AF610" s="0" t="e">
        <f aca="true">MAX(0,AE610*(1+(_xlfn.NORM.INV(RAND(),Inputs!$D$39,Inputs!$C$39)))-'Year Schedule'!$K$33+'Year Schedule'!$L$33)</f>
        <v>#VALUE!</v>
      </c>
      <c r="AG610" s="0" t="e">
        <f aca="true">MAX(0,AF610*(1+(_xlfn.NORM.INV(RAND(),Inputs!$D$39,Inputs!$C$39)))-'Year Schedule'!$K$34+'Year Schedule'!$L$34)</f>
        <v>#VALUE!</v>
      </c>
      <c r="AH610" s="0" t="e">
        <f aca="true">MAX(0,AG610*(1+(_xlfn.NORM.INV(RAND(),Inputs!$D$39,Inputs!$C$39)))-'Year Schedule'!$K$35+'Year Schedule'!$L$35)</f>
        <v>#VALUE!</v>
      </c>
      <c r="AI610" s="0" t="e">
        <f aca="true">MAX(0,AH610*(1+(_xlfn.NORM.INV(RAND(),Inputs!$D$39,Inputs!$C$39)))-'Year Schedule'!$K$36+'Year Schedule'!$L$36)</f>
        <v>#VALUE!</v>
      </c>
      <c r="AJ610" s="0" t="e">
        <f aca="true">MAX(0,AI610*(1+(_xlfn.NORM.INV(RAND(),Inputs!$D$39,Inputs!$C$39)))-'Year Schedule'!$K$37+'Year Schedule'!$L$37)</f>
        <v>#VALUE!</v>
      </c>
      <c r="AK610" s="0" t="e">
        <f aca="true">MAX(0,AJ610*(1+(_xlfn.NORM.INV(RAND(),Inputs!$D$39,Inputs!$C$39)))-'Year Schedule'!$K$38+'Year Schedule'!$L$38)</f>
        <v>#VALUE!</v>
      </c>
      <c r="AL610" s="0" t="e">
        <f aca="true">MAX(0,AK610*(1+(_xlfn.NORM.INV(RAND(),Inputs!$D$39,Inputs!$C$39)))-'Year Schedule'!$K$39+'Year Schedule'!$L$39)</f>
        <v>#VALUE!</v>
      </c>
      <c r="AM610" s="0" t="e">
        <f aca="true">MAX(0,AL610*(1+(_xlfn.NORM.INV(RAND(),Inputs!$D$39,Inputs!$C$39)))-'Year Schedule'!$K$40+'Year Schedule'!$L$40)</f>
        <v>#VALUE!</v>
      </c>
      <c r="AN610" s="0" t="e">
        <f aca="true">MAX(0,AM610*(1+(_xlfn.NORM.INV(RAND(),Inputs!$D$39,Inputs!$C$39)))-'Year Schedule'!$K$41+'Year Schedule'!$L$41)</f>
        <v>#VALUE!</v>
      </c>
      <c r="AO610" s="0" t="e">
        <f aca="true">MAX(0,AN610*(1+(_xlfn.NORM.INV(RAND(),Inputs!$D$39,Inputs!$C$39)))-'Year Schedule'!$K$42+'Year Schedule'!$L$42)</f>
        <v>#VALUE!</v>
      </c>
      <c r="AP610" s="0" t="e">
        <f aca="true">MAX(0,AO610*(1+(_xlfn.NORM.INV(RAND(),Inputs!$D$39,Inputs!$C$39)))-'Year Schedule'!$K$43+'Year Schedule'!$L$43)</f>
        <v>#VALUE!</v>
      </c>
      <c r="AQ610" s="0" t="e">
        <f aca="true">MAX(0,AP610*(1+(_xlfn.NORM.INV(RAND(),Inputs!$D$39,Inputs!$C$39)))-'Year Schedule'!$K$44+'Year Schedule'!$L$44)</f>
        <v>#VALUE!</v>
      </c>
      <c r="AR610" s="0" t="e">
        <f aca="true">MAX(0,AQ610*(1+(_xlfn.NORM.INV(RAND(),Inputs!$D$39,Inputs!$C$39)))-'Year Schedule'!$K$45+'Year Schedule'!$L$45)</f>
        <v>#VALUE!</v>
      </c>
      <c r="AS610" s="0" t="e">
        <f aca="true">MAX(0,AR610*(1+(_xlfn.NORM.INV(RAND(),Inputs!$D$39,Inputs!$C$39)))-'Year Schedule'!$K$46+'Year Schedule'!$L$46)</f>
        <v>#VALUE!</v>
      </c>
      <c r="AT610" s="0" t="e">
        <f aca="true">MAX(0,AS610*(1+(_xlfn.NORM.INV(RAND(),Inputs!$D$39,Inputs!$C$39)))-'Year Schedule'!$K$47+'Year Schedule'!$L$47)</f>
        <v>#VALUE!</v>
      </c>
      <c r="AU610" s="0" t="e">
        <f aca="true">MAX(0,AT610*(1+(_xlfn.NORM.INV(RAND(),Inputs!$D$39,Inputs!$C$39)))-'Year Schedule'!$K$48+'Year Schedule'!$L$48)</f>
        <v>#VALUE!</v>
      </c>
      <c r="AV610" s="0" t="e">
        <f aca="true">MAX(0,AU610*(1+(_xlfn.NORM.INV(RAND(),Inputs!$D$39,Inputs!$C$39)))-'Year Schedule'!$K$49+'Year Schedule'!$L$49)</f>
        <v>#VALUE!</v>
      </c>
      <c r="AW610" s="0" t="e">
        <f aca="true">MAX(0,AV610*(1+(_xlfn.NORM.INV(RAND(),Inputs!$D$39,Inputs!$C$39)))-'Year Schedule'!$K$50+'Year Schedule'!$L$50)</f>
        <v>#VALUE!</v>
      </c>
      <c r="AX610" s="0" t="e">
        <f aca="true">MAX(0,AW610*(1+(_xlfn.NORM.INV(RAND(),Inputs!$D$39,Inputs!$C$39)))-'Year Schedule'!$K$51+'Year Schedule'!$L$51)</f>
        <v>#VALUE!</v>
      </c>
      <c r="AY610" s="0" t="e">
        <f aca="true">MAX(0,AX610*(1+(_xlfn.NORM.INV(RAND(),Inputs!$D$39,Inputs!$C$39)))-'Year Schedule'!$K$52+'Year Schedule'!$L$52)</f>
        <v>#VALUE!</v>
      </c>
      <c r="AZ610" s="0" t="e">
        <f aca="true">MAX(0,AY610*(1+(_xlfn.NORM.INV(RAND(),Inputs!$D$39,Inputs!$C$39)))-'Year Schedule'!$K$53+'Year Schedule'!$L$53)</f>
        <v>#VALUE!</v>
      </c>
      <c r="BA610" s="0" t="e">
        <f aca="false">INDEX(C610:AZ610,1,Inputs!$C$6)</f>
        <v>#VALUE!</v>
      </c>
      <c r="BB610" s="0" t="n">
        <f aca="false">IFERROR(EXP(SUMPRODUCT(LN((C610:INDEX(C610:AZ610,1,Inputs!$C$6)+$C$1004:INDEX($C$1004:$AZ$1004,1,Inputs!$C$6))/B610:INDEX(B610:AY610,1,Inputs!$C$6)))/Inputs!$C$6)-1,-1)</f>
        <v>-1</v>
      </c>
    </row>
    <row r="611" customFormat="false" ht="15" hidden="false" customHeight="true" outlineLevel="0" collapsed="false">
      <c r="A611" s="0" t="n">
        <v>609</v>
      </c>
      <c r="B611" s="177" t="n">
        <f aca="false">Inputs!$C$38</f>
        <v>0</v>
      </c>
      <c r="C611" s="0" t="e">
        <f aca="true">MAX(0,B611*(1+(_xlfn.NORM.INV(RAND(),Inputs!$D$39,Inputs!$C$39)))-'Year Schedule'!$K$4+'Year Schedule'!$L$4)</f>
        <v>#VALUE!</v>
      </c>
      <c r="D611" s="0" t="e">
        <f aca="true">MAX(0,C611*(1+(_xlfn.NORM.INV(RAND(),Inputs!$D$39,Inputs!$C$39)))-'Year Schedule'!$K$5+'Year Schedule'!$L$5)</f>
        <v>#VALUE!</v>
      </c>
      <c r="E611" s="0" t="e">
        <f aca="true">MAX(0,D611*(1+(_xlfn.NORM.INV(RAND(),Inputs!$D$39,Inputs!$C$39)))-'Year Schedule'!$K$6+'Year Schedule'!$L$6)</f>
        <v>#VALUE!</v>
      </c>
      <c r="F611" s="0" t="e">
        <f aca="true">MAX(0,E611*(1+(_xlfn.NORM.INV(RAND(),Inputs!$D$39,Inputs!$C$39)))-'Year Schedule'!$K$7+'Year Schedule'!$L$7)</f>
        <v>#VALUE!</v>
      </c>
      <c r="G611" s="0" t="e">
        <f aca="true">MAX(0,F611*(1+(_xlfn.NORM.INV(RAND(),Inputs!$D$39,Inputs!$C$39)))-'Year Schedule'!$K$8+'Year Schedule'!$L$8)</f>
        <v>#VALUE!</v>
      </c>
      <c r="H611" s="0" t="e">
        <f aca="true">MAX(0,G611*(1+(_xlfn.NORM.INV(RAND(),Inputs!$D$39,Inputs!$C$39)))-'Year Schedule'!$K$9+'Year Schedule'!$L$9)</f>
        <v>#VALUE!</v>
      </c>
      <c r="I611" s="0" t="e">
        <f aca="true">MAX(0,H611*(1+(_xlfn.NORM.INV(RAND(),Inputs!$D$39,Inputs!$C$39)))-'Year Schedule'!$K$10+'Year Schedule'!$L$10)</f>
        <v>#VALUE!</v>
      </c>
      <c r="J611" s="0" t="e">
        <f aca="true">MAX(0,I611*(1+(_xlfn.NORM.INV(RAND(),Inputs!$D$39,Inputs!$C$39)))-'Year Schedule'!$K$11+'Year Schedule'!$L$11)</f>
        <v>#VALUE!</v>
      </c>
      <c r="K611" s="0" t="e">
        <f aca="true">MAX(0,J611*(1+(_xlfn.NORM.INV(RAND(),Inputs!$D$39,Inputs!$C$39)))-'Year Schedule'!$K$12+'Year Schedule'!$L$12)</f>
        <v>#VALUE!</v>
      </c>
      <c r="L611" s="0" t="e">
        <f aca="true">MAX(0,K611*(1+(_xlfn.NORM.INV(RAND(),Inputs!$D$39,Inputs!$C$39)))-'Year Schedule'!$K$13+'Year Schedule'!$L$13)</f>
        <v>#VALUE!</v>
      </c>
      <c r="M611" s="0" t="e">
        <f aca="true">MAX(0,L611*(1+(_xlfn.NORM.INV(RAND(),Inputs!$D$39,Inputs!$C$39)))-'Year Schedule'!$K$14+'Year Schedule'!$L$14)</f>
        <v>#VALUE!</v>
      </c>
      <c r="N611" s="0" t="e">
        <f aca="true">MAX(0,M611*(1+(_xlfn.NORM.INV(RAND(),Inputs!$D$39,Inputs!$C$39)))-'Year Schedule'!$K$15+'Year Schedule'!$L$15)</f>
        <v>#VALUE!</v>
      </c>
      <c r="O611" s="0" t="e">
        <f aca="true">MAX(0,N611*(1+(_xlfn.NORM.INV(RAND(),Inputs!$D$39,Inputs!$C$39)))-'Year Schedule'!$K$16+'Year Schedule'!$L$16)</f>
        <v>#VALUE!</v>
      </c>
      <c r="P611" s="0" t="e">
        <f aca="true">MAX(0,O611*(1+(_xlfn.NORM.INV(RAND(),Inputs!$D$39,Inputs!$C$39)))-'Year Schedule'!$K$17+'Year Schedule'!$L$17)</f>
        <v>#VALUE!</v>
      </c>
      <c r="Q611" s="0" t="e">
        <f aca="true">MAX(0,P611*(1+(_xlfn.NORM.INV(RAND(),Inputs!$D$39,Inputs!$C$39)))-'Year Schedule'!$K$18+'Year Schedule'!$L$18)</f>
        <v>#VALUE!</v>
      </c>
      <c r="R611" s="0" t="e">
        <f aca="true">MAX(0,Q611*(1+(_xlfn.NORM.INV(RAND(),Inputs!$D$39,Inputs!$C$39)))-'Year Schedule'!$K$19+'Year Schedule'!$L$19)</f>
        <v>#VALUE!</v>
      </c>
      <c r="S611" s="0" t="e">
        <f aca="true">MAX(0,R611*(1+(_xlfn.NORM.INV(RAND(),Inputs!$D$39,Inputs!$C$39)))-'Year Schedule'!$K$20+'Year Schedule'!$L$20)</f>
        <v>#VALUE!</v>
      </c>
      <c r="T611" s="0" t="e">
        <f aca="true">MAX(0,S611*(1+(_xlfn.NORM.INV(RAND(),Inputs!$D$39,Inputs!$C$39)))-'Year Schedule'!$K$21+'Year Schedule'!$L$21)</f>
        <v>#VALUE!</v>
      </c>
      <c r="U611" s="0" t="e">
        <f aca="true">MAX(0,T611*(1+(_xlfn.NORM.INV(RAND(),Inputs!$D$39,Inputs!$C$39)))-'Year Schedule'!$K$22+'Year Schedule'!$L$22)</f>
        <v>#VALUE!</v>
      </c>
      <c r="V611" s="0" t="e">
        <f aca="true">MAX(0,U611*(1+(_xlfn.NORM.INV(RAND(),Inputs!$D$39,Inputs!$C$39)))-'Year Schedule'!$K$23+'Year Schedule'!$L$23)</f>
        <v>#VALUE!</v>
      </c>
      <c r="W611" s="0" t="e">
        <f aca="true">MAX(0,V611*(1+(_xlfn.NORM.INV(RAND(),Inputs!$D$39,Inputs!$C$39)))-'Year Schedule'!$K$24+'Year Schedule'!$L$24)</f>
        <v>#VALUE!</v>
      </c>
      <c r="X611" s="0" t="e">
        <f aca="true">MAX(0,W611*(1+(_xlfn.NORM.INV(RAND(),Inputs!$D$39,Inputs!$C$39)))-'Year Schedule'!$K$25+'Year Schedule'!$L$25)</f>
        <v>#VALUE!</v>
      </c>
      <c r="Y611" s="0" t="e">
        <f aca="true">MAX(0,X611*(1+(_xlfn.NORM.INV(RAND(),Inputs!$D$39,Inputs!$C$39)))-'Year Schedule'!$K$26+'Year Schedule'!$L$26)</f>
        <v>#VALUE!</v>
      </c>
      <c r="Z611" s="0" t="e">
        <f aca="true">MAX(0,Y611*(1+(_xlfn.NORM.INV(RAND(),Inputs!$D$39,Inputs!$C$39)))-'Year Schedule'!$K$27+'Year Schedule'!$L$27)</f>
        <v>#VALUE!</v>
      </c>
      <c r="AA611" s="0" t="e">
        <f aca="true">MAX(0,Z611*(1+(_xlfn.NORM.INV(RAND(),Inputs!$D$39,Inputs!$C$39)))-'Year Schedule'!$K$28+'Year Schedule'!$L$28)</f>
        <v>#VALUE!</v>
      </c>
      <c r="AB611" s="0" t="e">
        <f aca="true">MAX(0,AA611*(1+(_xlfn.NORM.INV(RAND(),Inputs!$D$39,Inputs!$C$39)))-'Year Schedule'!$K$29+'Year Schedule'!$L$29)</f>
        <v>#VALUE!</v>
      </c>
      <c r="AC611" s="0" t="e">
        <f aca="true">MAX(0,AB611*(1+(_xlfn.NORM.INV(RAND(),Inputs!$D$39,Inputs!$C$39)))-'Year Schedule'!$K$30+'Year Schedule'!$L$30)</f>
        <v>#VALUE!</v>
      </c>
      <c r="AD611" s="0" t="e">
        <f aca="true">MAX(0,AC611*(1+(_xlfn.NORM.INV(RAND(),Inputs!$D$39,Inputs!$C$39)))-'Year Schedule'!$K$31+'Year Schedule'!$L$31)</f>
        <v>#VALUE!</v>
      </c>
      <c r="AE611" s="0" t="e">
        <f aca="true">MAX(0,AD611*(1+(_xlfn.NORM.INV(RAND(),Inputs!$D$39,Inputs!$C$39)))-'Year Schedule'!$K$32+'Year Schedule'!$L$32)</f>
        <v>#VALUE!</v>
      </c>
      <c r="AF611" s="0" t="e">
        <f aca="true">MAX(0,AE611*(1+(_xlfn.NORM.INV(RAND(),Inputs!$D$39,Inputs!$C$39)))-'Year Schedule'!$K$33+'Year Schedule'!$L$33)</f>
        <v>#VALUE!</v>
      </c>
      <c r="AG611" s="0" t="e">
        <f aca="true">MAX(0,AF611*(1+(_xlfn.NORM.INV(RAND(),Inputs!$D$39,Inputs!$C$39)))-'Year Schedule'!$K$34+'Year Schedule'!$L$34)</f>
        <v>#VALUE!</v>
      </c>
      <c r="AH611" s="0" t="e">
        <f aca="true">MAX(0,AG611*(1+(_xlfn.NORM.INV(RAND(),Inputs!$D$39,Inputs!$C$39)))-'Year Schedule'!$K$35+'Year Schedule'!$L$35)</f>
        <v>#VALUE!</v>
      </c>
      <c r="AI611" s="0" t="e">
        <f aca="true">MAX(0,AH611*(1+(_xlfn.NORM.INV(RAND(),Inputs!$D$39,Inputs!$C$39)))-'Year Schedule'!$K$36+'Year Schedule'!$L$36)</f>
        <v>#VALUE!</v>
      </c>
      <c r="AJ611" s="0" t="e">
        <f aca="true">MAX(0,AI611*(1+(_xlfn.NORM.INV(RAND(),Inputs!$D$39,Inputs!$C$39)))-'Year Schedule'!$K$37+'Year Schedule'!$L$37)</f>
        <v>#VALUE!</v>
      </c>
      <c r="AK611" s="0" t="e">
        <f aca="true">MAX(0,AJ611*(1+(_xlfn.NORM.INV(RAND(),Inputs!$D$39,Inputs!$C$39)))-'Year Schedule'!$K$38+'Year Schedule'!$L$38)</f>
        <v>#VALUE!</v>
      </c>
      <c r="AL611" s="0" t="e">
        <f aca="true">MAX(0,AK611*(1+(_xlfn.NORM.INV(RAND(),Inputs!$D$39,Inputs!$C$39)))-'Year Schedule'!$K$39+'Year Schedule'!$L$39)</f>
        <v>#VALUE!</v>
      </c>
      <c r="AM611" s="0" t="e">
        <f aca="true">MAX(0,AL611*(1+(_xlfn.NORM.INV(RAND(),Inputs!$D$39,Inputs!$C$39)))-'Year Schedule'!$K$40+'Year Schedule'!$L$40)</f>
        <v>#VALUE!</v>
      </c>
      <c r="AN611" s="0" t="e">
        <f aca="true">MAX(0,AM611*(1+(_xlfn.NORM.INV(RAND(),Inputs!$D$39,Inputs!$C$39)))-'Year Schedule'!$K$41+'Year Schedule'!$L$41)</f>
        <v>#VALUE!</v>
      </c>
      <c r="AO611" s="0" t="e">
        <f aca="true">MAX(0,AN611*(1+(_xlfn.NORM.INV(RAND(),Inputs!$D$39,Inputs!$C$39)))-'Year Schedule'!$K$42+'Year Schedule'!$L$42)</f>
        <v>#VALUE!</v>
      </c>
      <c r="AP611" s="0" t="e">
        <f aca="true">MAX(0,AO611*(1+(_xlfn.NORM.INV(RAND(),Inputs!$D$39,Inputs!$C$39)))-'Year Schedule'!$K$43+'Year Schedule'!$L$43)</f>
        <v>#VALUE!</v>
      </c>
      <c r="AQ611" s="0" t="e">
        <f aca="true">MAX(0,AP611*(1+(_xlfn.NORM.INV(RAND(),Inputs!$D$39,Inputs!$C$39)))-'Year Schedule'!$K$44+'Year Schedule'!$L$44)</f>
        <v>#VALUE!</v>
      </c>
      <c r="AR611" s="0" t="e">
        <f aca="true">MAX(0,AQ611*(1+(_xlfn.NORM.INV(RAND(),Inputs!$D$39,Inputs!$C$39)))-'Year Schedule'!$K$45+'Year Schedule'!$L$45)</f>
        <v>#VALUE!</v>
      </c>
      <c r="AS611" s="0" t="e">
        <f aca="true">MAX(0,AR611*(1+(_xlfn.NORM.INV(RAND(),Inputs!$D$39,Inputs!$C$39)))-'Year Schedule'!$K$46+'Year Schedule'!$L$46)</f>
        <v>#VALUE!</v>
      </c>
      <c r="AT611" s="0" t="e">
        <f aca="true">MAX(0,AS611*(1+(_xlfn.NORM.INV(RAND(),Inputs!$D$39,Inputs!$C$39)))-'Year Schedule'!$K$47+'Year Schedule'!$L$47)</f>
        <v>#VALUE!</v>
      </c>
      <c r="AU611" s="0" t="e">
        <f aca="true">MAX(0,AT611*(1+(_xlfn.NORM.INV(RAND(),Inputs!$D$39,Inputs!$C$39)))-'Year Schedule'!$K$48+'Year Schedule'!$L$48)</f>
        <v>#VALUE!</v>
      </c>
      <c r="AV611" s="0" t="e">
        <f aca="true">MAX(0,AU611*(1+(_xlfn.NORM.INV(RAND(),Inputs!$D$39,Inputs!$C$39)))-'Year Schedule'!$K$49+'Year Schedule'!$L$49)</f>
        <v>#VALUE!</v>
      </c>
      <c r="AW611" s="0" t="e">
        <f aca="true">MAX(0,AV611*(1+(_xlfn.NORM.INV(RAND(),Inputs!$D$39,Inputs!$C$39)))-'Year Schedule'!$K$50+'Year Schedule'!$L$50)</f>
        <v>#VALUE!</v>
      </c>
      <c r="AX611" s="0" t="e">
        <f aca="true">MAX(0,AW611*(1+(_xlfn.NORM.INV(RAND(),Inputs!$D$39,Inputs!$C$39)))-'Year Schedule'!$K$51+'Year Schedule'!$L$51)</f>
        <v>#VALUE!</v>
      </c>
      <c r="AY611" s="0" t="e">
        <f aca="true">MAX(0,AX611*(1+(_xlfn.NORM.INV(RAND(),Inputs!$D$39,Inputs!$C$39)))-'Year Schedule'!$K$52+'Year Schedule'!$L$52)</f>
        <v>#VALUE!</v>
      </c>
      <c r="AZ611" s="0" t="e">
        <f aca="true">MAX(0,AY611*(1+(_xlfn.NORM.INV(RAND(),Inputs!$D$39,Inputs!$C$39)))-'Year Schedule'!$K$53+'Year Schedule'!$L$53)</f>
        <v>#VALUE!</v>
      </c>
      <c r="BA611" s="0" t="e">
        <f aca="false">INDEX(C611:AZ611,1,Inputs!$C$6)</f>
        <v>#VALUE!</v>
      </c>
      <c r="BB611" s="0" t="n">
        <f aca="false">IFERROR(EXP(SUMPRODUCT(LN((C611:INDEX(C611:AZ611,1,Inputs!$C$6)+$C$1004:INDEX($C$1004:$AZ$1004,1,Inputs!$C$6))/B611:INDEX(B611:AY611,1,Inputs!$C$6)))/Inputs!$C$6)-1,-1)</f>
        <v>-1</v>
      </c>
    </row>
    <row r="612" customFormat="false" ht="15" hidden="false" customHeight="true" outlineLevel="0" collapsed="false">
      <c r="A612" s="0" t="n">
        <v>610</v>
      </c>
      <c r="B612" s="177" t="n">
        <f aca="false">Inputs!$C$38</f>
        <v>0</v>
      </c>
      <c r="C612" s="0" t="e">
        <f aca="true">MAX(0,B612*(1+(_xlfn.NORM.INV(RAND(),Inputs!$D$39,Inputs!$C$39)))-'Year Schedule'!$K$4+'Year Schedule'!$L$4)</f>
        <v>#VALUE!</v>
      </c>
      <c r="D612" s="0" t="e">
        <f aca="true">MAX(0,C612*(1+(_xlfn.NORM.INV(RAND(),Inputs!$D$39,Inputs!$C$39)))-'Year Schedule'!$K$5+'Year Schedule'!$L$5)</f>
        <v>#VALUE!</v>
      </c>
      <c r="E612" s="0" t="e">
        <f aca="true">MAX(0,D612*(1+(_xlfn.NORM.INV(RAND(),Inputs!$D$39,Inputs!$C$39)))-'Year Schedule'!$K$6+'Year Schedule'!$L$6)</f>
        <v>#VALUE!</v>
      </c>
      <c r="F612" s="0" t="e">
        <f aca="true">MAX(0,E612*(1+(_xlfn.NORM.INV(RAND(),Inputs!$D$39,Inputs!$C$39)))-'Year Schedule'!$K$7+'Year Schedule'!$L$7)</f>
        <v>#VALUE!</v>
      </c>
      <c r="G612" s="0" t="e">
        <f aca="true">MAX(0,F612*(1+(_xlfn.NORM.INV(RAND(),Inputs!$D$39,Inputs!$C$39)))-'Year Schedule'!$K$8+'Year Schedule'!$L$8)</f>
        <v>#VALUE!</v>
      </c>
      <c r="H612" s="0" t="e">
        <f aca="true">MAX(0,G612*(1+(_xlfn.NORM.INV(RAND(),Inputs!$D$39,Inputs!$C$39)))-'Year Schedule'!$K$9+'Year Schedule'!$L$9)</f>
        <v>#VALUE!</v>
      </c>
      <c r="I612" s="0" t="e">
        <f aca="true">MAX(0,H612*(1+(_xlfn.NORM.INV(RAND(),Inputs!$D$39,Inputs!$C$39)))-'Year Schedule'!$K$10+'Year Schedule'!$L$10)</f>
        <v>#VALUE!</v>
      </c>
      <c r="J612" s="0" t="e">
        <f aca="true">MAX(0,I612*(1+(_xlfn.NORM.INV(RAND(),Inputs!$D$39,Inputs!$C$39)))-'Year Schedule'!$K$11+'Year Schedule'!$L$11)</f>
        <v>#VALUE!</v>
      </c>
      <c r="K612" s="0" t="e">
        <f aca="true">MAX(0,J612*(1+(_xlfn.NORM.INV(RAND(),Inputs!$D$39,Inputs!$C$39)))-'Year Schedule'!$K$12+'Year Schedule'!$L$12)</f>
        <v>#VALUE!</v>
      </c>
      <c r="L612" s="0" t="e">
        <f aca="true">MAX(0,K612*(1+(_xlfn.NORM.INV(RAND(),Inputs!$D$39,Inputs!$C$39)))-'Year Schedule'!$K$13+'Year Schedule'!$L$13)</f>
        <v>#VALUE!</v>
      </c>
      <c r="M612" s="0" t="e">
        <f aca="true">MAX(0,L612*(1+(_xlfn.NORM.INV(RAND(),Inputs!$D$39,Inputs!$C$39)))-'Year Schedule'!$K$14+'Year Schedule'!$L$14)</f>
        <v>#VALUE!</v>
      </c>
      <c r="N612" s="0" t="e">
        <f aca="true">MAX(0,M612*(1+(_xlfn.NORM.INV(RAND(),Inputs!$D$39,Inputs!$C$39)))-'Year Schedule'!$K$15+'Year Schedule'!$L$15)</f>
        <v>#VALUE!</v>
      </c>
      <c r="O612" s="0" t="e">
        <f aca="true">MAX(0,N612*(1+(_xlfn.NORM.INV(RAND(),Inputs!$D$39,Inputs!$C$39)))-'Year Schedule'!$K$16+'Year Schedule'!$L$16)</f>
        <v>#VALUE!</v>
      </c>
      <c r="P612" s="0" t="e">
        <f aca="true">MAX(0,O612*(1+(_xlfn.NORM.INV(RAND(),Inputs!$D$39,Inputs!$C$39)))-'Year Schedule'!$K$17+'Year Schedule'!$L$17)</f>
        <v>#VALUE!</v>
      </c>
      <c r="Q612" s="0" t="e">
        <f aca="true">MAX(0,P612*(1+(_xlfn.NORM.INV(RAND(),Inputs!$D$39,Inputs!$C$39)))-'Year Schedule'!$K$18+'Year Schedule'!$L$18)</f>
        <v>#VALUE!</v>
      </c>
      <c r="R612" s="0" t="e">
        <f aca="true">MAX(0,Q612*(1+(_xlfn.NORM.INV(RAND(),Inputs!$D$39,Inputs!$C$39)))-'Year Schedule'!$K$19+'Year Schedule'!$L$19)</f>
        <v>#VALUE!</v>
      </c>
      <c r="S612" s="0" t="e">
        <f aca="true">MAX(0,R612*(1+(_xlfn.NORM.INV(RAND(),Inputs!$D$39,Inputs!$C$39)))-'Year Schedule'!$K$20+'Year Schedule'!$L$20)</f>
        <v>#VALUE!</v>
      </c>
      <c r="T612" s="0" t="e">
        <f aca="true">MAX(0,S612*(1+(_xlfn.NORM.INV(RAND(),Inputs!$D$39,Inputs!$C$39)))-'Year Schedule'!$K$21+'Year Schedule'!$L$21)</f>
        <v>#VALUE!</v>
      </c>
      <c r="U612" s="0" t="e">
        <f aca="true">MAX(0,T612*(1+(_xlfn.NORM.INV(RAND(),Inputs!$D$39,Inputs!$C$39)))-'Year Schedule'!$K$22+'Year Schedule'!$L$22)</f>
        <v>#VALUE!</v>
      </c>
      <c r="V612" s="0" t="e">
        <f aca="true">MAX(0,U612*(1+(_xlfn.NORM.INV(RAND(),Inputs!$D$39,Inputs!$C$39)))-'Year Schedule'!$K$23+'Year Schedule'!$L$23)</f>
        <v>#VALUE!</v>
      </c>
      <c r="W612" s="0" t="e">
        <f aca="true">MAX(0,V612*(1+(_xlfn.NORM.INV(RAND(),Inputs!$D$39,Inputs!$C$39)))-'Year Schedule'!$K$24+'Year Schedule'!$L$24)</f>
        <v>#VALUE!</v>
      </c>
      <c r="X612" s="0" t="e">
        <f aca="true">MAX(0,W612*(1+(_xlfn.NORM.INV(RAND(),Inputs!$D$39,Inputs!$C$39)))-'Year Schedule'!$K$25+'Year Schedule'!$L$25)</f>
        <v>#VALUE!</v>
      </c>
      <c r="Y612" s="0" t="e">
        <f aca="true">MAX(0,X612*(1+(_xlfn.NORM.INV(RAND(),Inputs!$D$39,Inputs!$C$39)))-'Year Schedule'!$K$26+'Year Schedule'!$L$26)</f>
        <v>#VALUE!</v>
      </c>
      <c r="Z612" s="0" t="e">
        <f aca="true">MAX(0,Y612*(1+(_xlfn.NORM.INV(RAND(),Inputs!$D$39,Inputs!$C$39)))-'Year Schedule'!$K$27+'Year Schedule'!$L$27)</f>
        <v>#VALUE!</v>
      </c>
      <c r="AA612" s="0" t="e">
        <f aca="true">MAX(0,Z612*(1+(_xlfn.NORM.INV(RAND(),Inputs!$D$39,Inputs!$C$39)))-'Year Schedule'!$K$28+'Year Schedule'!$L$28)</f>
        <v>#VALUE!</v>
      </c>
      <c r="AB612" s="0" t="e">
        <f aca="true">MAX(0,AA612*(1+(_xlfn.NORM.INV(RAND(),Inputs!$D$39,Inputs!$C$39)))-'Year Schedule'!$K$29+'Year Schedule'!$L$29)</f>
        <v>#VALUE!</v>
      </c>
      <c r="AC612" s="0" t="e">
        <f aca="true">MAX(0,AB612*(1+(_xlfn.NORM.INV(RAND(),Inputs!$D$39,Inputs!$C$39)))-'Year Schedule'!$K$30+'Year Schedule'!$L$30)</f>
        <v>#VALUE!</v>
      </c>
      <c r="AD612" s="0" t="e">
        <f aca="true">MAX(0,AC612*(1+(_xlfn.NORM.INV(RAND(),Inputs!$D$39,Inputs!$C$39)))-'Year Schedule'!$K$31+'Year Schedule'!$L$31)</f>
        <v>#VALUE!</v>
      </c>
      <c r="AE612" s="0" t="e">
        <f aca="true">MAX(0,AD612*(1+(_xlfn.NORM.INV(RAND(),Inputs!$D$39,Inputs!$C$39)))-'Year Schedule'!$K$32+'Year Schedule'!$L$32)</f>
        <v>#VALUE!</v>
      </c>
      <c r="AF612" s="0" t="e">
        <f aca="true">MAX(0,AE612*(1+(_xlfn.NORM.INV(RAND(),Inputs!$D$39,Inputs!$C$39)))-'Year Schedule'!$K$33+'Year Schedule'!$L$33)</f>
        <v>#VALUE!</v>
      </c>
      <c r="AG612" s="0" t="e">
        <f aca="true">MAX(0,AF612*(1+(_xlfn.NORM.INV(RAND(),Inputs!$D$39,Inputs!$C$39)))-'Year Schedule'!$K$34+'Year Schedule'!$L$34)</f>
        <v>#VALUE!</v>
      </c>
      <c r="AH612" s="0" t="e">
        <f aca="true">MAX(0,AG612*(1+(_xlfn.NORM.INV(RAND(),Inputs!$D$39,Inputs!$C$39)))-'Year Schedule'!$K$35+'Year Schedule'!$L$35)</f>
        <v>#VALUE!</v>
      </c>
      <c r="AI612" s="0" t="e">
        <f aca="true">MAX(0,AH612*(1+(_xlfn.NORM.INV(RAND(),Inputs!$D$39,Inputs!$C$39)))-'Year Schedule'!$K$36+'Year Schedule'!$L$36)</f>
        <v>#VALUE!</v>
      </c>
      <c r="AJ612" s="0" t="e">
        <f aca="true">MAX(0,AI612*(1+(_xlfn.NORM.INV(RAND(),Inputs!$D$39,Inputs!$C$39)))-'Year Schedule'!$K$37+'Year Schedule'!$L$37)</f>
        <v>#VALUE!</v>
      </c>
      <c r="AK612" s="0" t="e">
        <f aca="true">MAX(0,AJ612*(1+(_xlfn.NORM.INV(RAND(),Inputs!$D$39,Inputs!$C$39)))-'Year Schedule'!$K$38+'Year Schedule'!$L$38)</f>
        <v>#VALUE!</v>
      </c>
      <c r="AL612" s="0" t="e">
        <f aca="true">MAX(0,AK612*(1+(_xlfn.NORM.INV(RAND(),Inputs!$D$39,Inputs!$C$39)))-'Year Schedule'!$K$39+'Year Schedule'!$L$39)</f>
        <v>#VALUE!</v>
      </c>
      <c r="AM612" s="0" t="e">
        <f aca="true">MAX(0,AL612*(1+(_xlfn.NORM.INV(RAND(),Inputs!$D$39,Inputs!$C$39)))-'Year Schedule'!$K$40+'Year Schedule'!$L$40)</f>
        <v>#VALUE!</v>
      </c>
      <c r="AN612" s="0" t="e">
        <f aca="true">MAX(0,AM612*(1+(_xlfn.NORM.INV(RAND(),Inputs!$D$39,Inputs!$C$39)))-'Year Schedule'!$K$41+'Year Schedule'!$L$41)</f>
        <v>#VALUE!</v>
      </c>
      <c r="AO612" s="0" t="e">
        <f aca="true">MAX(0,AN612*(1+(_xlfn.NORM.INV(RAND(),Inputs!$D$39,Inputs!$C$39)))-'Year Schedule'!$K$42+'Year Schedule'!$L$42)</f>
        <v>#VALUE!</v>
      </c>
      <c r="AP612" s="0" t="e">
        <f aca="true">MAX(0,AO612*(1+(_xlfn.NORM.INV(RAND(),Inputs!$D$39,Inputs!$C$39)))-'Year Schedule'!$K$43+'Year Schedule'!$L$43)</f>
        <v>#VALUE!</v>
      </c>
      <c r="AQ612" s="0" t="e">
        <f aca="true">MAX(0,AP612*(1+(_xlfn.NORM.INV(RAND(),Inputs!$D$39,Inputs!$C$39)))-'Year Schedule'!$K$44+'Year Schedule'!$L$44)</f>
        <v>#VALUE!</v>
      </c>
      <c r="AR612" s="0" t="e">
        <f aca="true">MAX(0,AQ612*(1+(_xlfn.NORM.INV(RAND(),Inputs!$D$39,Inputs!$C$39)))-'Year Schedule'!$K$45+'Year Schedule'!$L$45)</f>
        <v>#VALUE!</v>
      </c>
      <c r="AS612" s="0" t="e">
        <f aca="true">MAX(0,AR612*(1+(_xlfn.NORM.INV(RAND(),Inputs!$D$39,Inputs!$C$39)))-'Year Schedule'!$K$46+'Year Schedule'!$L$46)</f>
        <v>#VALUE!</v>
      </c>
      <c r="AT612" s="0" t="e">
        <f aca="true">MAX(0,AS612*(1+(_xlfn.NORM.INV(RAND(),Inputs!$D$39,Inputs!$C$39)))-'Year Schedule'!$K$47+'Year Schedule'!$L$47)</f>
        <v>#VALUE!</v>
      </c>
      <c r="AU612" s="0" t="e">
        <f aca="true">MAX(0,AT612*(1+(_xlfn.NORM.INV(RAND(),Inputs!$D$39,Inputs!$C$39)))-'Year Schedule'!$K$48+'Year Schedule'!$L$48)</f>
        <v>#VALUE!</v>
      </c>
      <c r="AV612" s="0" t="e">
        <f aca="true">MAX(0,AU612*(1+(_xlfn.NORM.INV(RAND(),Inputs!$D$39,Inputs!$C$39)))-'Year Schedule'!$K$49+'Year Schedule'!$L$49)</f>
        <v>#VALUE!</v>
      </c>
      <c r="AW612" s="0" t="e">
        <f aca="true">MAX(0,AV612*(1+(_xlfn.NORM.INV(RAND(),Inputs!$D$39,Inputs!$C$39)))-'Year Schedule'!$K$50+'Year Schedule'!$L$50)</f>
        <v>#VALUE!</v>
      </c>
      <c r="AX612" s="0" t="e">
        <f aca="true">MAX(0,AW612*(1+(_xlfn.NORM.INV(RAND(),Inputs!$D$39,Inputs!$C$39)))-'Year Schedule'!$K$51+'Year Schedule'!$L$51)</f>
        <v>#VALUE!</v>
      </c>
      <c r="AY612" s="0" t="e">
        <f aca="true">MAX(0,AX612*(1+(_xlfn.NORM.INV(RAND(),Inputs!$D$39,Inputs!$C$39)))-'Year Schedule'!$K$52+'Year Schedule'!$L$52)</f>
        <v>#VALUE!</v>
      </c>
      <c r="AZ612" s="0" t="e">
        <f aca="true">MAX(0,AY612*(1+(_xlfn.NORM.INV(RAND(),Inputs!$D$39,Inputs!$C$39)))-'Year Schedule'!$K$53+'Year Schedule'!$L$53)</f>
        <v>#VALUE!</v>
      </c>
      <c r="BA612" s="0" t="e">
        <f aca="false">INDEX(C612:AZ612,1,Inputs!$C$6)</f>
        <v>#VALUE!</v>
      </c>
      <c r="BB612" s="0" t="n">
        <f aca="false">IFERROR(EXP(SUMPRODUCT(LN((C612:INDEX(C612:AZ612,1,Inputs!$C$6)+$C$1004:INDEX($C$1004:$AZ$1004,1,Inputs!$C$6))/B612:INDEX(B612:AY612,1,Inputs!$C$6)))/Inputs!$C$6)-1,-1)</f>
        <v>-1</v>
      </c>
    </row>
    <row r="613" customFormat="false" ht="15" hidden="false" customHeight="true" outlineLevel="0" collapsed="false">
      <c r="A613" s="0" t="n">
        <v>611</v>
      </c>
      <c r="B613" s="177" t="n">
        <f aca="false">Inputs!$C$38</f>
        <v>0</v>
      </c>
      <c r="C613" s="0" t="e">
        <f aca="true">MAX(0,B613*(1+(_xlfn.NORM.INV(RAND(),Inputs!$D$39,Inputs!$C$39)))-'Year Schedule'!$K$4+'Year Schedule'!$L$4)</f>
        <v>#VALUE!</v>
      </c>
      <c r="D613" s="0" t="e">
        <f aca="true">MAX(0,C613*(1+(_xlfn.NORM.INV(RAND(),Inputs!$D$39,Inputs!$C$39)))-'Year Schedule'!$K$5+'Year Schedule'!$L$5)</f>
        <v>#VALUE!</v>
      </c>
      <c r="E613" s="0" t="e">
        <f aca="true">MAX(0,D613*(1+(_xlfn.NORM.INV(RAND(),Inputs!$D$39,Inputs!$C$39)))-'Year Schedule'!$K$6+'Year Schedule'!$L$6)</f>
        <v>#VALUE!</v>
      </c>
      <c r="F613" s="0" t="e">
        <f aca="true">MAX(0,E613*(1+(_xlfn.NORM.INV(RAND(),Inputs!$D$39,Inputs!$C$39)))-'Year Schedule'!$K$7+'Year Schedule'!$L$7)</f>
        <v>#VALUE!</v>
      </c>
      <c r="G613" s="0" t="e">
        <f aca="true">MAX(0,F613*(1+(_xlfn.NORM.INV(RAND(),Inputs!$D$39,Inputs!$C$39)))-'Year Schedule'!$K$8+'Year Schedule'!$L$8)</f>
        <v>#VALUE!</v>
      </c>
      <c r="H613" s="0" t="e">
        <f aca="true">MAX(0,G613*(1+(_xlfn.NORM.INV(RAND(),Inputs!$D$39,Inputs!$C$39)))-'Year Schedule'!$K$9+'Year Schedule'!$L$9)</f>
        <v>#VALUE!</v>
      </c>
      <c r="I613" s="0" t="e">
        <f aca="true">MAX(0,H613*(1+(_xlfn.NORM.INV(RAND(),Inputs!$D$39,Inputs!$C$39)))-'Year Schedule'!$K$10+'Year Schedule'!$L$10)</f>
        <v>#VALUE!</v>
      </c>
      <c r="J613" s="0" t="e">
        <f aca="true">MAX(0,I613*(1+(_xlfn.NORM.INV(RAND(),Inputs!$D$39,Inputs!$C$39)))-'Year Schedule'!$K$11+'Year Schedule'!$L$11)</f>
        <v>#VALUE!</v>
      </c>
      <c r="K613" s="0" t="e">
        <f aca="true">MAX(0,J613*(1+(_xlfn.NORM.INV(RAND(),Inputs!$D$39,Inputs!$C$39)))-'Year Schedule'!$K$12+'Year Schedule'!$L$12)</f>
        <v>#VALUE!</v>
      </c>
      <c r="L613" s="0" t="e">
        <f aca="true">MAX(0,K613*(1+(_xlfn.NORM.INV(RAND(),Inputs!$D$39,Inputs!$C$39)))-'Year Schedule'!$K$13+'Year Schedule'!$L$13)</f>
        <v>#VALUE!</v>
      </c>
      <c r="M613" s="0" t="e">
        <f aca="true">MAX(0,L613*(1+(_xlfn.NORM.INV(RAND(),Inputs!$D$39,Inputs!$C$39)))-'Year Schedule'!$K$14+'Year Schedule'!$L$14)</f>
        <v>#VALUE!</v>
      </c>
      <c r="N613" s="0" t="e">
        <f aca="true">MAX(0,M613*(1+(_xlfn.NORM.INV(RAND(),Inputs!$D$39,Inputs!$C$39)))-'Year Schedule'!$K$15+'Year Schedule'!$L$15)</f>
        <v>#VALUE!</v>
      </c>
      <c r="O613" s="0" t="e">
        <f aca="true">MAX(0,N613*(1+(_xlfn.NORM.INV(RAND(),Inputs!$D$39,Inputs!$C$39)))-'Year Schedule'!$K$16+'Year Schedule'!$L$16)</f>
        <v>#VALUE!</v>
      </c>
      <c r="P613" s="0" t="e">
        <f aca="true">MAX(0,O613*(1+(_xlfn.NORM.INV(RAND(),Inputs!$D$39,Inputs!$C$39)))-'Year Schedule'!$K$17+'Year Schedule'!$L$17)</f>
        <v>#VALUE!</v>
      </c>
      <c r="Q613" s="0" t="e">
        <f aca="true">MAX(0,P613*(1+(_xlfn.NORM.INV(RAND(),Inputs!$D$39,Inputs!$C$39)))-'Year Schedule'!$K$18+'Year Schedule'!$L$18)</f>
        <v>#VALUE!</v>
      </c>
      <c r="R613" s="0" t="e">
        <f aca="true">MAX(0,Q613*(1+(_xlfn.NORM.INV(RAND(),Inputs!$D$39,Inputs!$C$39)))-'Year Schedule'!$K$19+'Year Schedule'!$L$19)</f>
        <v>#VALUE!</v>
      </c>
      <c r="S613" s="0" t="e">
        <f aca="true">MAX(0,R613*(1+(_xlfn.NORM.INV(RAND(),Inputs!$D$39,Inputs!$C$39)))-'Year Schedule'!$K$20+'Year Schedule'!$L$20)</f>
        <v>#VALUE!</v>
      </c>
      <c r="T613" s="0" t="e">
        <f aca="true">MAX(0,S613*(1+(_xlfn.NORM.INV(RAND(),Inputs!$D$39,Inputs!$C$39)))-'Year Schedule'!$K$21+'Year Schedule'!$L$21)</f>
        <v>#VALUE!</v>
      </c>
      <c r="U613" s="0" t="e">
        <f aca="true">MAX(0,T613*(1+(_xlfn.NORM.INV(RAND(),Inputs!$D$39,Inputs!$C$39)))-'Year Schedule'!$K$22+'Year Schedule'!$L$22)</f>
        <v>#VALUE!</v>
      </c>
      <c r="V613" s="0" t="e">
        <f aca="true">MAX(0,U613*(1+(_xlfn.NORM.INV(RAND(),Inputs!$D$39,Inputs!$C$39)))-'Year Schedule'!$K$23+'Year Schedule'!$L$23)</f>
        <v>#VALUE!</v>
      </c>
      <c r="W613" s="0" t="e">
        <f aca="true">MAX(0,V613*(1+(_xlfn.NORM.INV(RAND(),Inputs!$D$39,Inputs!$C$39)))-'Year Schedule'!$K$24+'Year Schedule'!$L$24)</f>
        <v>#VALUE!</v>
      </c>
      <c r="X613" s="0" t="e">
        <f aca="true">MAX(0,W613*(1+(_xlfn.NORM.INV(RAND(),Inputs!$D$39,Inputs!$C$39)))-'Year Schedule'!$K$25+'Year Schedule'!$L$25)</f>
        <v>#VALUE!</v>
      </c>
      <c r="Y613" s="0" t="e">
        <f aca="true">MAX(0,X613*(1+(_xlfn.NORM.INV(RAND(),Inputs!$D$39,Inputs!$C$39)))-'Year Schedule'!$K$26+'Year Schedule'!$L$26)</f>
        <v>#VALUE!</v>
      </c>
      <c r="Z613" s="0" t="e">
        <f aca="true">MAX(0,Y613*(1+(_xlfn.NORM.INV(RAND(),Inputs!$D$39,Inputs!$C$39)))-'Year Schedule'!$K$27+'Year Schedule'!$L$27)</f>
        <v>#VALUE!</v>
      </c>
      <c r="AA613" s="0" t="e">
        <f aca="true">MAX(0,Z613*(1+(_xlfn.NORM.INV(RAND(),Inputs!$D$39,Inputs!$C$39)))-'Year Schedule'!$K$28+'Year Schedule'!$L$28)</f>
        <v>#VALUE!</v>
      </c>
      <c r="AB613" s="0" t="e">
        <f aca="true">MAX(0,AA613*(1+(_xlfn.NORM.INV(RAND(),Inputs!$D$39,Inputs!$C$39)))-'Year Schedule'!$K$29+'Year Schedule'!$L$29)</f>
        <v>#VALUE!</v>
      </c>
      <c r="AC613" s="0" t="e">
        <f aca="true">MAX(0,AB613*(1+(_xlfn.NORM.INV(RAND(),Inputs!$D$39,Inputs!$C$39)))-'Year Schedule'!$K$30+'Year Schedule'!$L$30)</f>
        <v>#VALUE!</v>
      </c>
      <c r="AD613" s="0" t="e">
        <f aca="true">MAX(0,AC613*(1+(_xlfn.NORM.INV(RAND(),Inputs!$D$39,Inputs!$C$39)))-'Year Schedule'!$K$31+'Year Schedule'!$L$31)</f>
        <v>#VALUE!</v>
      </c>
      <c r="AE613" s="0" t="e">
        <f aca="true">MAX(0,AD613*(1+(_xlfn.NORM.INV(RAND(),Inputs!$D$39,Inputs!$C$39)))-'Year Schedule'!$K$32+'Year Schedule'!$L$32)</f>
        <v>#VALUE!</v>
      </c>
      <c r="AF613" s="0" t="e">
        <f aca="true">MAX(0,AE613*(1+(_xlfn.NORM.INV(RAND(),Inputs!$D$39,Inputs!$C$39)))-'Year Schedule'!$K$33+'Year Schedule'!$L$33)</f>
        <v>#VALUE!</v>
      </c>
      <c r="AG613" s="0" t="e">
        <f aca="true">MAX(0,AF613*(1+(_xlfn.NORM.INV(RAND(),Inputs!$D$39,Inputs!$C$39)))-'Year Schedule'!$K$34+'Year Schedule'!$L$34)</f>
        <v>#VALUE!</v>
      </c>
      <c r="AH613" s="0" t="e">
        <f aca="true">MAX(0,AG613*(1+(_xlfn.NORM.INV(RAND(),Inputs!$D$39,Inputs!$C$39)))-'Year Schedule'!$K$35+'Year Schedule'!$L$35)</f>
        <v>#VALUE!</v>
      </c>
      <c r="AI613" s="0" t="e">
        <f aca="true">MAX(0,AH613*(1+(_xlfn.NORM.INV(RAND(),Inputs!$D$39,Inputs!$C$39)))-'Year Schedule'!$K$36+'Year Schedule'!$L$36)</f>
        <v>#VALUE!</v>
      </c>
      <c r="AJ613" s="0" t="e">
        <f aca="true">MAX(0,AI613*(1+(_xlfn.NORM.INV(RAND(),Inputs!$D$39,Inputs!$C$39)))-'Year Schedule'!$K$37+'Year Schedule'!$L$37)</f>
        <v>#VALUE!</v>
      </c>
      <c r="AK613" s="0" t="e">
        <f aca="true">MAX(0,AJ613*(1+(_xlfn.NORM.INV(RAND(),Inputs!$D$39,Inputs!$C$39)))-'Year Schedule'!$K$38+'Year Schedule'!$L$38)</f>
        <v>#VALUE!</v>
      </c>
      <c r="AL613" s="0" t="e">
        <f aca="true">MAX(0,AK613*(1+(_xlfn.NORM.INV(RAND(),Inputs!$D$39,Inputs!$C$39)))-'Year Schedule'!$K$39+'Year Schedule'!$L$39)</f>
        <v>#VALUE!</v>
      </c>
      <c r="AM613" s="0" t="e">
        <f aca="true">MAX(0,AL613*(1+(_xlfn.NORM.INV(RAND(),Inputs!$D$39,Inputs!$C$39)))-'Year Schedule'!$K$40+'Year Schedule'!$L$40)</f>
        <v>#VALUE!</v>
      </c>
      <c r="AN613" s="0" t="e">
        <f aca="true">MAX(0,AM613*(1+(_xlfn.NORM.INV(RAND(),Inputs!$D$39,Inputs!$C$39)))-'Year Schedule'!$K$41+'Year Schedule'!$L$41)</f>
        <v>#VALUE!</v>
      </c>
      <c r="AO613" s="0" t="e">
        <f aca="true">MAX(0,AN613*(1+(_xlfn.NORM.INV(RAND(),Inputs!$D$39,Inputs!$C$39)))-'Year Schedule'!$K$42+'Year Schedule'!$L$42)</f>
        <v>#VALUE!</v>
      </c>
      <c r="AP613" s="0" t="e">
        <f aca="true">MAX(0,AO613*(1+(_xlfn.NORM.INV(RAND(),Inputs!$D$39,Inputs!$C$39)))-'Year Schedule'!$K$43+'Year Schedule'!$L$43)</f>
        <v>#VALUE!</v>
      </c>
      <c r="AQ613" s="0" t="e">
        <f aca="true">MAX(0,AP613*(1+(_xlfn.NORM.INV(RAND(),Inputs!$D$39,Inputs!$C$39)))-'Year Schedule'!$K$44+'Year Schedule'!$L$44)</f>
        <v>#VALUE!</v>
      </c>
      <c r="AR613" s="0" t="e">
        <f aca="true">MAX(0,AQ613*(1+(_xlfn.NORM.INV(RAND(),Inputs!$D$39,Inputs!$C$39)))-'Year Schedule'!$K$45+'Year Schedule'!$L$45)</f>
        <v>#VALUE!</v>
      </c>
      <c r="AS613" s="0" t="e">
        <f aca="true">MAX(0,AR613*(1+(_xlfn.NORM.INV(RAND(),Inputs!$D$39,Inputs!$C$39)))-'Year Schedule'!$K$46+'Year Schedule'!$L$46)</f>
        <v>#VALUE!</v>
      </c>
      <c r="AT613" s="0" t="e">
        <f aca="true">MAX(0,AS613*(1+(_xlfn.NORM.INV(RAND(),Inputs!$D$39,Inputs!$C$39)))-'Year Schedule'!$K$47+'Year Schedule'!$L$47)</f>
        <v>#VALUE!</v>
      </c>
      <c r="AU613" s="0" t="e">
        <f aca="true">MAX(0,AT613*(1+(_xlfn.NORM.INV(RAND(),Inputs!$D$39,Inputs!$C$39)))-'Year Schedule'!$K$48+'Year Schedule'!$L$48)</f>
        <v>#VALUE!</v>
      </c>
      <c r="AV613" s="0" t="e">
        <f aca="true">MAX(0,AU613*(1+(_xlfn.NORM.INV(RAND(),Inputs!$D$39,Inputs!$C$39)))-'Year Schedule'!$K$49+'Year Schedule'!$L$49)</f>
        <v>#VALUE!</v>
      </c>
      <c r="AW613" s="0" t="e">
        <f aca="true">MAX(0,AV613*(1+(_xlfn.NORM.INV(RAND(),Inputs!$D$39,Inputs!$C$39)))-'Year Schedule'!$K$50+'Year Schedule'!$L$50)</f>
        <v>#VALUE!</v>
      </c>
      <c r="AX613" s="0" t="e">
        <f aca="true">MAX(0,AW613*(1+(_xlfn.NORM.INV(RAND(),Inputs!$D$39,Inputs!$C$39)))-'Year Schedule'!$K$51+'Year Schedule'!$L$51)</f>
        <v>#VALUE!</v>
      </c>
      <c r="AY613" s="0" t="e">
        <f aca="true">MAX(0,AX613*(1+(_xlfn.NORM.INV(RAND(),Inputs!$D$39,Inputs!$C$39)))-'Year Schedule'!$K$52+'Year Schedule'!$L$52)</f>
        <v>#VALUE!</v>
      </c>
      <c r="AZ613" s="0" t="e">
        <f aca="true">MAX(0,AY613*(1+(_xlfn.NORM.INV(RAND(),Inputs!$D$39,Inputs!$C$39)))-'Year Schedule'!$K$53+'Year Schedule'!$L$53)</f>
        <v>#VALUE!</v>
      </c>
      <c r="BA613" s="0" t="e">
        <f aca="false">INDEX(C613:AZ613,1,Inputs!$C$6)</f>
        <v>#VALUE!</v>
      </c>
      <c r="BB613" s="0" t="n">
        <f aca="false">IFERROR(EXP(SUMPRODUCT(LN((C613:INDEX(C613:AZ613,1,Inputs!$C$6)+$C$1004:INDEX($C$1004:$AZ$1004,1,Inputs!$C$6))/B613:INDEX(B613:AY613,1,Inputs!$C$6)))/Inputs!$C$6)-1,-1)</f>
        <v>-1</v>
      </c>
    </row>
    <row r="614" customFormat="false" ht="15" hidden="false" customHeight="true" outlineLevel="0" collapsed="false">
      <c r="A614" s="0" t="n">
        <v>612</v>
      </c>
      <c r="B614" s="177" t="n">
        <f aca="false">Inputs!$C$38</f>
        <v>0</v>
      </c>
      <c r="C614" s="0" t="e">
        <f aca="true">MAX(0,B614*(1+(_xlfn.NORM.INV(RAND(),Inputs!$D$39,Inputs!$C$39)))-'Year Schedule'!$K$4+'Year Schedule'!$L$4)</f>
        <v>#VALUE!</v>
      </c>
      <c r="D614" s="0" t="e">
        <f aca="true">MAX(0,C614*(1+(_xlfn.NORM.INV(RAND(),Inputs!$D$39,Inputs!$C$39)))-'Year Schedule'!$K$5+'Year Schedule'!$L$5)</f>
        <v>#VALUE!</v>
      </c>
      <c r="E614" s="0" t="e">
        <f aca="true">MAX(0,D614*(1+(_xlfn.NORM.INV(RAND(),Inputs!$D$39,Inputs!$C$39)))-'Year Schedule'!$K$6+'Year Schedule'!$L$6)</f>
        <v>#VALUE!</v>
      </c>
      <c r="F614" s="0" t="e">
        <f aca="true">MAX(0,E614*(1+(_xlfn.NORM.INV(RAND(),Inputs!$D$39,Inputs!$C$39)))-'Year Schedule'!$K$7+'Year Schedule'!$L$7)</f>
        <v>#VALUE!</v>
      </c>
      <c r="G614" s="0" t="e">
        <f aca="true">MAX(0,F614*(1+(_xlfn.NORM.INV(RAND(),Inputs!$D$39,Inputs!$C$39)))-'Year Schedule'!$K$8+'Year Schedule'!$L$8)</f>
        <v>#VALUE!</v>
      </c>
      <c r="H614" s="0" t="e">
        <f aca="true">MAX(0,G614*(1+(_xlfn.NORM.INV(RAND(),Inputs!$D$39,Inputs!$C$39)))-'Year Schedule'!$K$9+'Year Schedule'!$L$9)</f>
        <v>#VALUE!</v>
      </c>
      <c r="I614" s="0" t="e">
        <f aca="true">MAX(0,H614*(1+(_xlfn.NORM.INV(RAND(),Inputs!$D$39,Inputs!$C$39)))-'Year Schedule'!$K$10+'Year Schedule'!$L$10)</f>
        <v>#VALUE!</v>
      </c>
      <c r="J614" s="0" t="e">
        <f aca="true">MAX(0,I614*(1+(_xlfn.NORM.INV(RAND(),Inputs!$D$39,Inputs!$C$39)))-'Year Schedule'!$K$11+'Year Schedule'!$L$11)</f>
        <v>#VALUE!</v>
      </c>
      <c r="K614" s="0" t="e">
        <f aca="true">MAX(0,J614*(1+(_xlfn.NORM.INV(RAND(),Inputs!$D$39,Inputs!$C$39)))-'Year Schedule'!$K$12+'Year Schedule'!$L$12)</f>
        <v>#VALUE!</v>
      </c>
      <c r="L614" s="0" t="e">
        <f aca="true">MAX(0,K614*(1+(_xlfn.NORM.INV(RAND(),Inputs!$D$39,Inputs!$C$39)))-'Year Schedule'!$K$13+'Year Schedule'!$L$13)</f>
        <v>#VALUE!</v>
      </c>
      <c r="M614" s="0" t="e">
        <f aca="true">MAX(0,L614*(1+(_xlfn.NORM.INV(RAND(),Inputs!$D$39,Inputs!$C$39)))-'Year Schedule'!$K$14+'Year Schedule'!$L$14)</f>
        <v>#VALUE!</v>
      </c>
      <c r="N614" s="0" t="e">
        <f aca="true">MAX(0,M614*(1+(_xlfn.NORM.INV(RAND(),Inputs!$D$39,Inputs!$C$39)))-'Year Schedule'!$K$15+'Year Schedule'!$L$15)</f>
        <v>#VALUE!</v>
      </c>
      <c r="O614" s="0" t="e">
        <f aca="true">MAX(0,N614*(1+(_xlfn.NORM.INV(RAND(),Inputs!$D$39,Inputs!$C$39)))-'Year Schedule'!$K$16+'Year Schedule'!$L$16)</f>
        <v>#VALUE!</v>
      </c>
      <c r="P614" s="0" t="e">
        <f aca="true">MAX(0,O614*(1+(_xlfn.NORM.INV(RAND(),Inputs!$D$39,Inputs!$C$39)))-'Year Schedule'!$K$17+'Year Schedule'!$L$17)</f>
        <v>#VALUE!</v>
      </c>
      <c r="Q614" s="0" t="e">
        <f aca="true">MAX(0,P614*(1+(_xlfn.NORM.INV(RAND(),Inputs!$D$39,Inputs!$C$39)))-'Year Schedule'!$K$18+'Year Schedule'!$L$18)</f>
        <v>#VALUE!</v>
      </c>
      <c r="R614" s="0" t="e">
        <f aca="true">MAX(0,Q614*(1+(_xlfn.NORM.INV(RAND(),Inputs!$D$39,Inputs!$C$39)))-'Year Schedule'!$K$19+'Year Schedule'!$L$19)</f>
        <v>#VALUE!</v>
      </c>
      <c r="S614" s="0" t="e">
        <f aca="true">MAX(0,R614*(1+(_xlfn.NORM.INV(RAND(),Inputs!$D$39,Inputs!$C$39)))-'Year Schedule'!$K$20+'Year Schedule'!$L$20)</f>
        <v>#VALUE!</v>
      </c>
      <c r="T614" s="0" t="e">
        <f aca="true">MAX(0,S614*(1+(_xlfn.NORM.INV(RAND(),Inputs!$D$39,Inputs!$C$39)))-'Year Schedule'!$K$21+'Year Schedule'!$L$21)</f>
        <v>#VALUE!</v>
      </c>
      <c r="U614" s="0" t="e">
        <f aca="true">MAX(0,T614*(1+(_xlfn.NORM.INV(RAND(),Inputs!$D$39,Inputs!$C$39)))-'Year Schedule'!$K$22+'Year Schedule'!$L$22)</f>
        <v>#VALUE!</v>
      </c>
      <c r="V614" s="0" t="e">
        <f aca="true">MAX(0,U614*(1+(_xlfn.NORM.INV(RAND(),Inputs!$D$39,Inputs!$C$39)))-'Year Schedule'!$K$23+'Year Schedule'!$L$23)</f>
        <v>#VALUE!</v>
      </c>
      <c r="W614" s="0" t="e">
        <f aca="true">MAX(0,V614*(1+(_xlfn.NORM.INV(RAND(),Inputs!$D$39,Inputs!$C$39)))-'Year Schedule'!$K$24+'Year Schedule'!$L$24)</f>
        <v>#VALUE!</v>
      </c>
      <c r="X614" s="0" t="e">
        <f aca="true">MAX(0,W614*(1+(_xlfn.NORM.INV(RAND(),Inputs!$D$39,Inputs!$C$39)))-'Year Schedule'!$K$25+'Year Schedule'!$L$25)</f>
        <v>#VALUE!</v>
      </c>
      <c r="Y614" s="0" t="e">
        <f aca="true">MAX(0,X614*(1+(_xlfn.NORM.INV(RAND(),Inputs!$D$39,Inputs!$C$39)))-'Year Schedule'!$K$26+'Year Schedule'!$L$26)</f>
        <v>#VALUE!</v>
      </c>
      <c r="Z614" s="0" t="e">
        <f aca="true">MAX(0,Y614*(1+(_xlfn.NORM.INV(RAND(),Inputs!$D$39,Inputs!$C$39)))-'Year Schedule'!$K$27+'Year Schedule'!$L$27)</f>
        <v>#VALUE!</v>
      </c>
      <c r="AA614" s="0" t="e">
        <f aca="true">MAX(0,Z614*(1+(_xlfn.NORM.INV(RAND(),Inputs!$D$39,Inputs!$C$39)))-'Year Schedule'!$K$28+'Year Schedule'!$L$28)</f>
        <v>#VALUE!</v>
      </c>
      <c r="AB614" s="0" t="e">
        <f aca="true">MAX(0,AA614*(1+(_xlfn.NORM.INV(RAND(),Inputs!$D$39,Inputs!$C$39)))-'Year Schedule'!$K$29+'Year Schedule'!$L$29)</f>
        <v>#VALUE!</v>
      </c>
      <c r="AC614" s="0" t="e">
        <f aca="true">MAX(0,AB614*(1+(_xlfn.NORM.INV(RAND(),Inputs!$D$39,Inputs!$C$39)))-'Year Schedule'!$K$30+'Year Schedule'!$L$30)</f>
        <v>#VALUE!</v>
      </c>
      <c r="AD614" s="0" t="e">
        <f aca="true">MAX(0,AC614*(1+(_xlfn.NORM.INV(RAND(),Inputs!$D$39,Inputs!$C$39)))-'Year Schedule'!$K$31+'Year Schedule'!$L$31)</f>
        <v>#VALUE!</v>
      </c>
      <c r="AE614" s="0" t="e">
        <f aca="true">MAX(0,AD614*(1+(_xlfn.NORM.INV(RAND(),Inputs!$D$39,Inputs!$C$39)))-'Year Schedule'!$K$32+'Year Schedule'!$L$32)</f>
        <v>#VALUE!</v>
      </c>
      <c r="AF614" s="0" t="e">
        <f aca="true">MAX(0,AE614*(1+(_xlfn.NORM.INV(RAND(),Inputs!$D$39,Inputs!$C$39)))-'Year Schedule'!$K$33+'Year Schedule'!$L$33)</f>
        <v>#VALUE!</v>
      </c>
      <c r="AG614" s="0" t="e">
        <f aca="true">MAX(0,AF614*(1+(_xlfn.NORM.INV(RAND(),Inputs!$D$39,Inputs!$C$39)))-'Year Schedule'!$K$34+'Year Schedule'!$L$34)</f>
        <v>#VALUE!</v>
      </c>
      <c r="AH614" s="0" t="e">
        <f aca="true">MAX(0,AG614*(1+(_xlfn.NORM.INV(RAND(),Inputs!$D$39,Inputs!$C$39)))-'Year Schedule'!$K$35+'Year Schedule'!$L$35)</f>
        <v>#VALUE!</v>
      </c>
      <c r="AI614" s="0" t="e">
        <f aca="true">MAX(0,AH614*(1+(_xlfn.NORM.INV(RAND(),Inputs!$D$39,Inputs!$C$39)))-'Year Schedule'!$K$36+'Year Schedule'!$L$36)</f>
        <v>#VALUE!</v>
      </c>
      <c r="AJ614" s="0" t="e">
        <f aca="true">MAX(0,AI614*(1+(_xlfn.NORM.INV(RAND(),Inputs!$D$39,Inputs!$C$39)))-'Year Schedule'!$K$37+'Year Schedule'!$L$37)</f>
        <v>#VALUE!</v>
      </c>
      <c r="AK614" s="0" t="e">
        <f aca="true">MAX(0,AJ614*(1+(_xlfn.NORM.INV(RAND(),Inputs!$D$39,Inputs!$C$39)))-'Year Schedule'!$K$38+'Year Schedule'!$L$38)</f>
        <v>#VALUE!</v>
      </c>
      <c r="AL614" s="0" t="e">
        <f aca="true">MAX(0,AK614*(1+(_xlfn.NORM.INV(RAND(),Inputs!$D$39,Inputs!$C$39)))-'Year Schedule'!$K$39+'Year Schedule'!$L$39)</f>
        <v>#VALUE!</v>
      </c>
      <c r="AM614" s="0" t="e">
        <f aca="true">MAX(0,AL614*(1+(_xlfn.NORM.INV(RAND(),Inputs!$D$39,Inputs!$C$39)))-'Year Schedule'!$K$40+'Year Schedule'!$L$40)</f>
        <v>#VALUE!</v>
      </c>
      <c r="AN614" s="0" t="e">
        <f aca="true">MAX(0,AM614*(1+(_xlfn.NORM.INV(RAND(),Inputs!$D$39,Inputs!$C$39)))-'Year Schedule'!$K$41+'Year Schedule'!$L$41)</f>
        <v>#VALUE!</v>
      </c>
      <c r="AO614" s="0" t="e">
        <f aca="true">MAX(0,AN614*(1+(_xlfn.NORM.INV(RAND(),Inputs!$D$39,Inputs!$C$39)))-'Year Schedule'!$K$42+'Year Schedule'!$L$42)</f>
        <v>#VALUE!</v>
      </c>
      <c r="AP614" s="0" t="e">
        <f aca="true">MAX(0,AO614*(1+(_xlfn.NORM.INV(RAND(),Inputs!$D$39,Inputs!$C$39)))-'Year Schedule'!$K$43+'Year Schedule'!$L$43)</f>
        <v>#VALUE!</v>
      </c>
      <c r="AQ614" s="0" t="e">
        <f aca="true">MAX(0,AP614*(1+(_xlfn.NORM.INV(RAND(),Inputs!$D$39,Inputs!$C$39)))-'Year Schedule'!$K$44+'Year Schedule'!$L$44)</f>
        <v>#VALUE!</v>
      </c>
      <c r="AR614" s="0" t="e">
        <f aca="true">MAX(0,AQ614*(1+(_xlfn.NORM.INV(RAND(),Inputs!$D$39,Inputs!$C$39)))-'Year Schedule'!$K$45+'Year Schedule'!$L$45)</f>
        <v>#VALUE!</v>
      </c>
      <c r="AS614" s="0" t="e">
        <f aca="true">MAX(0,AR614*(1+(_xlfn.NORM.INV(RAND(),Inputs!$D$39,Inputs!$C$39)))-'Year Schedule'!$K$46+'Year Schedule'!$L$46)</f>
        <v>#VALUE!</v>
      </c>
      <c r="AT614" s="0" t="e">
        <f aca="true">MAX(0,AS614*(1+(_xlfn.NORM.INV(RAND(),Inputs!$D$39,Inputs!$C$39)))-'Year Schedule'!$K$47+'Year Schedule'!$L$47)</f>
        <v>#VALUE!</v>
      </c>
      <c r="AU614" s="0" t="e">
        <f aca="true">MAX(0,AT614*(1+(_xlfn.NORM.INV(RAND(),Inputs!$D$39,Inputs!$C$39)))-'Year Schedule'!$K$48+'Year Schedule'!$L$48)</f>
        <v>#VALUE!</v>
      </c>
      <c r="AV614" s="0" t="e">
        <f aca="true">MAX(0,AU614*(1+(_xlfn.NORM.INV(RAND(),Inputs!$D$39,Inputs!$C$39)))-'Year Schedule'!$K$49+'Year Schedule'!$L$49)</f>
        <v>#VALUE!</v>
      </c>
      <c r="AW614" s="0" t="e">
        <f aca="true">MAX(0,AV614*(1+(_xlfn.NORM.INV(RAND(),Inputs!$D$39,Inputs!$C$39)))-'Year Schedule'!$K$50+'Year Schedule'!$L$50)</f>
        <v>#VALUE!</v>
      </c>
      <c r="AX614" s="0" t="e">
        <f aca="true">MAX(0,AW614*(1+(_xlfn.NORM.INV(RAND(),Inputs!$D$39,Inputs!$C$39)))-'Year Schedule'!$K$51+'Year Schedule'!$L$51)</f>
        <v>#VALUE!</v>
      </c>
      <c r="AY614" s="0" t="e">
        <f aca="true">MAX(0,AX614*(1+(_xlfn.NORM.INV(RAND(),Inputs!$D$39,Inputs!$C$39)))-'Year Schedule'!$K$52+'Year Schedule'!$L$52)</f>
        <v>#VALUE!</v>
      </c>
      <c r="AZ614" s="0" t="e">
        <f aca="true">MAX(0,AY614*(1+(_xlfn.NORM.INV(RAND(),Inputs!$D$39,Inputs!$C$39)))-'Year Schedule'!$K$53+'Year Schedule'!$L$53)</f>
        <v>#VALUE!</v>
      </c>
      <c r="BA614" s="0" t="e">
        <f aca="false">INDEX(C614:AZ614,1,Inputs!$C$6)</f>
        <v>#VALUE!</v>
      </c>
      <c r="BB614" s="0" t="n">
        <f aca="false">IFERROR(EXP(SUMPRODUCT(LN((C614:INDEX(C614:AZ614,1,Inputs!$C$6)+$C$1004:INDEX($C$1004:$AZ$1004,1,Inputs!$C$6))/B614:INDEX(B614:AY614,1,Inputs!$C$6)))/Inputs!$C$6)-1,-1)</f>
        <v>-1</v>
      </c>
    </row>
    <row r="615" customFormat="false" ht="15" hidden="false" customHeight="true" outlineLevel="0" collapsed="false">
      <c r="A615" s="0" t="n">
        <v>613</v>
      </c>
      <c r="B615" s="177" t="n">
        <f aca="false">Inputs!$C$38</f>
        <v>0</v>
      </c>
      <c r="C615" s="0" t="e">
        <f aca="true">MAX(0,B615*(1+(_xlfn.NORM.INV(RAND(),Inputs!$D$39,Inputs!$C$39)))-'Year Schedule'!$K$4+'Year Schedule'!$L$4)</f>
        <v>#VALUE!</v>
      </c>
      <c r="D615" s="0" t="e">
        <f aca="true">MAX(0,C615*(1+(_xlfn.NORM.INV(RAND(),Inputs!$D$39,Inputs!$C$39)))-'Year Schedule'!$K$5+'Year Schedule'!$L$5)</f>
        <v>#VALUE!</v>
      </c>
      <c r="E615" s="0" t="e">
        <f aca="true">MAX(0,D615*(1+(_xlfn.NORM.INV(RAND(),Inputs!$D$39,Inputs!$C$39)))-'Year Schedule'!$K$6+'Year Schedule'!$L$6)</f>
        <v>#VALUE!</v>
      </c>
      <c r="F615" s="0" t="e">
        <f aca="true">MAX(0,E615*(1+(_xlfn.NORM.INV(RAND(),Inputs!$D$39,Inputs!$C$39)))-'Year Schedule'!$K$7+'Year Schedule'!$L$7)</f>
        <v>#VALUE!</v>
      </c>
      <c r="G615" s="0" t="e">
        <f aca="true">MAX(0,F615*(1+(_xlfn.NORM.INV(RAND(),Inputs!$D$39,Inputs!$C$39)))-'Year Schedule'!$K$8+'Year Schedule'!$L$8)</f>
        <v>#VALUE!</v>
      </c>
      <c r="H615" s="0" t="e">
        <f aca="true">MAX(0,G615*(1+(_xlfn.NORM.INV(RAND(),Inputs!$D$39,Inputs!$C$39)))-'Year Schedule'!$K$9+'Year Schedule'!$L$9)</f>
        <v>#VALUE!</v>
      </c>
      <c r="I615" s="0" t="e">
        <f aca="true">MAX(0,H615*(1+(_xlfn.NORM.INV(RAND(),Inputs!$D$39,Inputs!$C$39)))-'Year Schedule'!$K$10+'Year Schedule'!$L$10)</f>
        <v>#VALUE!</v>
      </c>
      <c r="J615" s="0" t="e">
        <f aca="true">MAX(0,I615*(1+(_xlfn.NORM.INV(RAND(),Inputs!$D$39,Inputs!$C$39)))-'Year Schedule'!$K$11+'Year Schedule'!$L$11)</f>
        <v>#VALUE!</v>
      </c>
      <c r="K615" s="0" t="e">
        <f aca="true">MAX(0,J615*(1+(_xlfn.NORM.INV(RAND(),Inputs!$D$39,Inputs!$C$39)))-'Year Schedule'!$K$12+'Year Schedule'!$L$12)</f>
        <v>#VALUE!</v>
      </c>
      <c r="L615" s="0" t="e">
        <f aca="true">MAX(0,K615*(1+(_xlfn.NORM.INV(RAND(),Inputs!$D$39,Inputs!$C$39)))-'Year Schedule'!$K$13+'Year Schedule'!$L$13)</f>
        <v>#VALUE!</v>
      </c>
      <c r="M615" s="0" t="e">
        <f aca="true">MAX(0,L615*(1+(_xlfn.NORM.INV(RAND(),Inputs!$D$39,Inputs!$C$39)))-'Year Schedule'!$K$14+'Year Schedule'!$L$14)</f>
        <v>#VALUE!</v>
      </c>
      <c r="N615" s="0" t="e">
        <f aca="true">MAX(0,M615*(1+(_xlfn.NORM.INV(RAND(),Inputs!$D$39,Inputs!$C$39)))-'Year Schedule'!$K$15+'Year Schedule'!$L$15)</f>
        <v>#VALUE!</v>
      </c>
      <c r="O615" s="0" t="e">
        <f aca="true">MAX(0,N615*(1+(_xlfn.NORM.INV(RAND(),Inputs!$D$39,Inputs!$C$39)))-'Year Schedule'!$K$16+'Year Schedule'!$L$16)</f>
        <v>#VALUE!</v>
      </c>
      <c r="P615" s="0" t="e">
        <f aca="true">MAX(0,O615*(1+(_xlfn.NORM.INV(RAND(),Inputs!$D$39,Inputs!$C$39)))-'Year Schedule'!$K$17+'Year Schedule'!$L$17)</f>
        <v>#VALUE!</v>
      </c>
      <c r="Q615" s="0" t="e">
        <f aca="true">MAX(0,P615*(1+(_xlfn.NORM.INV(RAND(),Inputs!$D$39,Inputs!$C$39)))-'Year Schedule'!$K$18+'Year Schedule'!$L$18)</f>
        <v>#VALUE!</v>
      </c>
      <c r="R615" s="0" t="e">
        <f aca="true">MAX(0,Q615*(1+(_xlfn.NORM.INV(RAND(),Inputs!$D$39,Inputs!$C$39)))-'Year Schedule'!$K$19+'Year Schedule'!$L$19)</f>
        <v>#VALUE!</v>
      </c>
      <c r="S615" s="0" t="e">
        <f aca="true">MAX(0,R615*(1+(_xlfn.NORM.INV(RAND(),Inputs!$D$39,Inputs!$C$39)))-'Year Schedule'!$K$20+'Year Schedule'!$L$20)</f>
        <v>#VALUE!</v>
      </c>
      <c r="T615" s="0" t="e">
        <f aca="true">MAX(0,S615*(1+(_xlfn.NORM.INV(RAND(),Inputs!$D$39,Inputs!$C$39)))-'Year Schedule'!$K$21+'Year Schedule'!$L$21)</f>
        <v>#VALUE!</v>
      </c>
      <c r="U615" s="0" t="e">
        <f aca="true">MAX(0,T615*(1+(_xlfn.NORM.INV(RAND(),Inputs!$D$39,Inputs!$C$39)))-'Year Schedule'!$K$22+'Year Schedule'!$L$22)</f>
        <v>#VALUE!</v>
      </c>
      <c r="V615" s="0" t="e">
        <f aca="true">MAX(0,U615*(1+(_xlfn.NORM.INV(RAND(),Inputs!$D$39,Inputs!$C$39)))-'Year Schedule'!$K$23+'Year Schedule'!$L$23)</f>
        <v>#VALUE!</v>
      </c>
      <c r="W615" s="0" t="e">
        <f aca="true">MAX(0,V615*(1+(_xlfn.NORM.INV(RAND(),Inputs!$D$39,Inputs!$C$39)))-'Year Schedule'!$K$24+'Year Schedule'!$L$24)</f>
        <v>#VALUE!</v>
      </c>
      <c r="X615" s="0" t="e">
        <f aca="true">MAX(0,W615*(1+(_xlfn.NORM.INV(RAND(),Inputs!$D$39,Inputs!$C$39)))-'Year Schedule'!$K$25+'Year Schedule'!$L$25)</f>
        <v>#VALUE!</v>
      </c>
      <c r="Y615" s="0" t="e">
        <f aca="true">MAX(0,X615*(1+(_xlfn.NORM.INV(RAND(),Inputs!$D$39,Inputs!$C$39)))-'Year Schedule'!$K$26+'Year Schedule'!$L$26)</f>
        <v>#VALUE!</v>
      </c>
      <c r="Z615" s="0" t="e">
        <f aca="true">MAX(0,Y615*(1+(_xlfn.NORM.INV(RAND(),Inputs!$D$39,Inputs!$C$39)))-'Year Schedule'!$K$27+'Year Schedule'!$L$27)</f>
        <v>#VALUE!</v>
      </c>
      <c r="AA615" s="0" t="e">
        <f aca="true">MAX(0,Z615*(1+(_xlfn.NORM.INV(RAND(),Inputs!$D$39,Inputs!$C$39)))-'Year Schedule'!$K$28+'Year Schedule'!$L$28)</f>
        <v>#VALUE!</v>
      </c>
      <c r="AB615" s="0" t="e">
        <f aca="true">MAX(0,AA615*(1+(_xlfn.NORM.INV(RAND(),Inputs!$D$39,Inputs!$C$39)))-'Year Schedule'!$K$29+'Year Schedule'!$L$29)</f>
        <v>#VALUE!</v>
      </c>
      <c r="AC615" s="0" t="e">
        <f aca="true">MAX(0,AB615*(1+(_xlfn.NORM.INV(RAND(),Inputs!$D$39,Inputs!$C$39)))-'Year Schedule'!$K$30+'Year Schedule'!$L$30)</f>
        <v>#VALUE!</v>
      </c>
      <c r="AD615" s="0" t="e">
        <f aca="true">MAX(0,AC615*(1+(_xlfn.NORM.INV(RAND(),Inputs!$D$39,Inputs!$C$39)))-'Year Schedule'!$K$31+'Year Schedule'!$L$31)</f>
        <v>#VALUE!</v>
      </c>
      <c r="AE615" s="0" t="e">
        <f aca="true">MAX(0,AD615*(1+(_xlfn.NORM.INV(RAND(),Inputs!$D$39,Inputs!$C$39)))-'Year Schedule'!$K$32+'Year Schedule'!$L$32)</f>
        <v>#VALUE!</v>
      </c>
      <c r="AF615" s="0" t="e">
        <f aca="true">MAX(0,AE615*(1+(_xlfn.NORM.INV(RAND(),Inputs!$D$39,Inputs!$C$39)))-'Year Schedule'!$K$33+'Year Schedule'!$L$33)</f>
        <v>#VALUE!</v>
      </c>
      <c r="AG615" s="0" t="e">
        <f aca="true">MAX(0,AF615*(1+(_xlfn.NORM.INV(RAND(),Inputs!$D$39,Inputs!$C$39)))-'Year Schedule'!$K$34+'Year Schedule'!$L$34)</f>
        <v>#VALUE!</v>
      </c>
      <c r="AH615" s="0" t="e">
        <f aca="true">MAX(0,AG615*(1+(_xlfn.NORM.INV(RAND(),Inputs!$D$39,Inputs!$C$39)))-'Year Schedule'!$K$35+'Year Schedule'!$L$35)</f>
        <v>#VALUE!</v>
      </c>
      <c r="AI615" s="0" t="e">
        <f aca="true">MAX(0,AH615*(1+(_xlfn.NORM.INV(RAND(),Inputs!$D$39,Inputs!$C$39)))-'Year Schedule'!$K$36+'Year Schedule'!$L$36)</f>
        <v>#VALUE!</v>
      </c>
      <c r="AJ615" s="0" t="e">
        <f aca="true">MAX(0,AI615*(1+(_xlfn.NORM.INV(RAND(),Inputs!$D$39,Inputs!$C$39)))-'Year Schedule'!$K$37+'Year Schedule'!$L$37)</f>
        <v>#VALUE!</v>
      </c>
      <c r="AK615" s="0" t="e">
        <f aca="true">MAX(0,AJ615*(1+(_xlfn.NORM.INV(RAND(),Inputs!$D$39,Inputs!$C$39)))-'Year Schedule'!$K$38+'Year Schedule'!$L$38)</f>
        <v>#VALUE!</v>
      </c>
      <c r="AL615" s="0" t="e">
        <f aca="true">MAX(0,AK615*(1+(_xlfn.NORM.INV(RAND(),Inputs!$D$39,Inputs!$C$39)))-'Year Schedule'!$K$39+'Year Schedule'!$L$39)</f>
        <v>#VALUE!</v>
      </c>
      <c r="AM615" s="0" t="e">
        <f aca="true">MAX(0,AL615*(1+(_xlfn.NORM.INV(RAND(),Inputs!$D$39,Inputs!$C$39)))-'Year Schedule'!$K$40+'Year Schedule'!$L$40)</f>
        <v>#VALUE!</v>
      </c>
      <c r="AN615" s="0" t="e">
        <f aca="true">MAX(0,AM615*(1+(_xlfn.NORM.INV(RAND(),Inputs!$D$39,Inputs!$C$39)))-'Year Schedule'!$K$41+'Year Schedule'!$L$41)</f>
        <v>#VALUE!</v>
      </c>
      <c r="AO615" s="0" t="e">
        <f aca="true">MAX(0,AN615*(1+(_xlfn.NORM.INV(RAND(),Inputs!$D$39,Inputs!$C$39)))-'Year Schedule'!$K$42+'Year Schedule'!$L$42)</f>
        <v>#VALUE!</v>
      </c>
      <c r="AP615" s="0" t="e">
        <f aca="true">MAX(0,AO615*(1+(_xlfn.NORM.INV(RAND(),Inputs!$D$39,Inputs!$C$39)))-'Year Schedule'!$K$43+'Year Schedule'!$L$43)</f>
        <v>#VALUE!</v>
      </c>
      <c r="AQ615" s="0" t="e">
        <f aca="true">MAX(0,AP615*(1+(_xlfn.NORM.INV(RAND(),Inputs!$D$39,Inputs!$C$39)))-'Year Schedule'!$K$44+'Year Schedule'!$L$44)</f>
        <v>#VALUE!</v>
      </c>
      <c r="AR615" s="0" t="e">
        <f aca="true">MAX(0,AQ615*(1+(_xlfn.NORM.INV(RAND(),Inputs!$D$39,Inputs!$C$39)))-'Year Schedule'!$K$45+'Year Schedule'!$L$45)</f>
        <v>#VALUE!</v>
      </c>
      <c r="AS615" s="0" t="e">
        <f aca="true">MAX(0,AR615*(1+(_xlfn.NORM.INV(RAND(),Inputs!$D$39,Inputs!$C$39)))-'Year Schedule'!$K$46+'Year Schedule'!$L$46)</f>
        <v>#VALUE!</v>
      </c>
      <c r="AT615" s="0" t="e">
        <f aca="true">MAX(0,AS615*(1+(_xlfn.NORM.INV(RAND(),Inputs!$D$39,Inputs!$C$39)))-'Year Schedule'!$K$47+'Year Schedule'!$L$47)</f>
        <v>#VALUE!</v>
      </c>
      <c r="AU615" s="0" t="e">
        <f aca="true">MAX(0,AT615*(1+(_xlfn.NORM.INV(RAND(),Inputs!$D$39,Inputs!$C$39)))-'Year Schedule'!$K$48+'Year Schedule'!$L$48)</f>
        <v>#VALUE!</v>
      </c>
      <c r="AV615" s="0" t="e">
        <f aca="true">MAX(0,AU615*(1+(_xlfn.NORM.INV(RAND(),Inputs!$D$39,Inputs!$C$39)))-'Year Schedule'!$K$49+'Year Schedule'!$L$49)</f>
        <v>#VALUE!</v>
      </c>
      <c r="AW615" s="0" t="e">
        <f aca="true">MAX(0,AV615*(1+(_xlfn.NORM.INV(RAND(),Inputs!$D$39,Inputs!$C$39)))-'Year Schedule'!$K$50+'Year Schedule'!$L$50)</f>
        <v>#VALUE!</v>
      </c>
      <c r="AX615" s="0" t="e">
        <f aca="true">MAX(0,AW615*(1+(_xlfn.NORM.INV(RAND(),Inputs!$D$39,Inputs!$C$39)))-'Year Schedule'!$K$51+'Year Schedule'!$L$51)</f>
        <v>#VALUE!</v>
      </c>
      <c r="AY615" s="0" t="e">
        <f aca="true">MAX(0,AX615*(1+(_xlfn.NORM.INV(RAND(),Inputs!$D$39,Inputs!$C$39)))-'Year Schedule'!$K$52+'Year Schedule'!$L$52)</f>
        <v>#VALUE!</v>
      </c>
      <c r="AZ615" s="0" t="e">
        <f aca="true">MAX(0,AY615*(1+(_xlfn.NORM.INV(RAND(),Inputs!$D$39,Inputs!$C$39)))-'Year Schedule'!$K$53+'Year Schedule'!$L$53)</f>
        <v>#VALUE!</v>
      </c>
      <c r="BA615" s="0" t="e">
        <f aca="false">INDEX(C615:AZ615,1,Inputs!$C$6)</f>
        <v>#VALUE!</v>
      </c>
      <c r="BB615" s="0" t="n">
        <f aca="false">IFERROR(EXP(SUMPRODUCT(LN((C615:INDEX(C615:AZ615,1,Inputs!$C$6)+$C$1004:INDEX($C$1004:$AZ$1004,1,Inputs!$C$6))/B615:INDEX(B615:AY615,1,Inputs!$C$6)))/Inputs!$C$6)-1,-1)</f>
        <v>-1</v>
      </c>
    </row>
    <row r="616" customFormat="false" ht="15" hidden="false" customHeight="true" outlineLevel="0" collapsed="false">
      <c r="A616" s="0" t="n">
        <v>614</v>
      </c>
      <c r="B616" s="177" t="n">
        <f aca="false">Inputs!$C$38</f>
        <v>0</v>
      </c>
      <c r="C616" s="0" t="e">
        <f aca="true">MAX(0,B616*(1+(_xlfn.NORM.INV(RAND(),Inputs!$D$39,Inputs!$C$39)))-'Year Schedule'!$K$4+'Year Schedule'!$L$4)</f>
        <v>#VALUE!</v>
      </c>
      <c r="D616" s="0" t="e">
        <f aca="true">MAX(0,C616*(1+(_xlfn.NORM.INV(RAND(),Inputs!$D$39,Inputs!$C$39)))-'Year Schedule'!$K$5+'Year Schedule'!$L$5)</f>
        <v>#VALUE!</v>
      </c>
      <c r="E616" s="0" t="e">
        <f aca="true">MAX(0,D616*(1+(_xlfn.NORM.INV(RAND(),Inputs!$D$39,Inputs!$C$39)))-'Year Schedule'!$K$6+'Year Schedule'!$L$6)</f>
        <v>#VALUE!</v>
      </c>
      <c r="F616" s="0" t="e">
        <f aca="true">MAX(0,E616*(1+(_xlfn.NORM.INV(RAND(),Inputs!$D$39,Inputs!$C$39)))-'Year Schedule'!$K$7+'Year Schedule'!$L$7)</f>
        <v>#VALUE!</v>
      </c>
      <c r="G616" s="0" t="e">
        <f aca="true">MAX(0,F616*(1+(_xlfn.NORM.INV(RAND(),Inputs!$D$39,Inputs!$C$39)))-'Year Schedule'!$K$8+'Year Schedule'!$L$8)</f>
        <v>#VALUE!</v>
      </c>
      <c r="H616" s="0" t="e">
        <f aca="true">MAX(0,G616*(1+(_xlfn.NORM.INV(RAND(),Inputs!$D$39,Inputs!$C$39)))-'Year Schedule'!$K$9+'Year Schedule'!$L$9)</f>
        <v>#VALUE!</v>
      </c>
      <c r="I616" s="0" t="e">
        <f aca="true">MAX(0,H616*(1+(_xlfn.NORM.INV(RAND(),Inputs!$D$39,Inputs!$C$39)))-'Year Schedule'!$K$10+'Year Schedule'!$L$10)</f>
        <v>#VALUE!</v>
      </c>
      <c r="J616" s="0" t="e">
        <f aca="true">MAX(0,I616*(1+(_xlfn.NORM.INV(RAND(),Inputs!$D$39,Inputs!$C$39)))-'Year Schedule'!$K$11+'Year Schedule'!$L$11)</f>
        <v>#VALUE!</v>
      </c>
      <c r="K616" s="0" t="e">
        <f aca="true">MAX(0,J616*(1+(_xlfn.NORM.INV(RAND(),Inputs!$D$39,Inputs!$C$39)))-'Year Schedule'!$K$12+'Year Schedule'!$L$12)</f>
        <v>#VALUE!</v>
      </c>
      <c r="L616" s="0" t="e">
        <f aca="true">MAX(0,K616*(1+(_xlfn.NORM.INV(RAND(),Inputs!$D$39,Inputs!$C$39)))-'Year Schedule'!$K$13+'Year Schedule'!$L$13)</f>
        <v>#VALUE!</v>
      </c>
      <c r="M616" s="0" t="e">
        <f aca="true">MAX(0,L616*(1+(_xlfn.NORM.INV(RAND(),Inputs!$D$39,Inputs!$C$39)))-'Year Schedule'!$K$14+'Year Schedule'!$L$14)</f>
        <v>#VALUE!</v>
      </c>
      <c r="N616" s="0" t="e">
        <f aca="true">MAX(0,M616*(1+(_xlfn.NORM.INV(RAND(),Inputs!$D$39,Inputs!$C$39)))-'Year Schedule'!$K$15+'Year Schedule'!$L$15)</f>
        <v>#VALUE!</v>
      </c>
      <c r="O616" s="0" t="e">
        <f aca="true">MAX(0,N616*(1+(_xlfn.NORM.INV(RAND(),Inputs!$D$39,Inputs!$C$39)))-'Year Schedule'!$K$16+'Year Schedule'!$L$16)</f>
        <v>#VALUE!</v>
      </c>
      <c r="P616" s="0" t="e">
        <f aca="true">MAX(0,O616*(1+(_xlfn.NORM.INV(RAND(),Inputs!$D$39,Inputs!$C$39)))-'Year Schedule'!$K$17+'Year Schedule'!$L$17)</f>
        <v>#VALUE!</v>
      </c>
      <c r="Q616" s="0" t="e">
        <f aca="true">MAX(0,P616*(1+(_xlfn.NORM.INV(RAND(),Inputs!$D$39,Inputs!$C$39)))-'Year Schedule'!$K$18+'Year Schedule'!$L$18)</f>
        <v>#VALUE!</v>
      </c>
      <c r="R616" s="0" t="e">
        <f aca="true">MAX(0,Q616*(1+(_xlfn.NORM.INV(RAND(),Inputs!$D$39,Inputs!$C$39)))-'Year Schedule'!$K$19+'Year Schedule'!$L$19)</f>
        <v>#VALUE!</v>
      </c>
      <c r="S616" s="0" t="e">
        <f aca="true">MAX(0,R616*(1+(_xlfn.NORM.INV(RAND(),Inputs!$D$39,Inputs!$C$39)))-'Year Schedule'!$K$20+'Year Schedule'!$L$20)</f>
        <v>#VALUE!</v>
      </c>
      <c r="T616" s="0" t="e">
        <f aca="true">MAX(0,S616*(1+(_xlfn.NORM.INV(RAND(),Inputs!$D$39,Inputs!$C$39)))-'Year Schedule'!$K$21+'Year Schedule'!$L$21)</f>
        <v>#VALUE!</v>
      </c>
      <c r="U616" s="0" t="e">
        <f aca="true">MAX(0,T616*(1+(_xlfn.NORM.INV(RAND(),Inputs!$D$39,Inputs!$C$39)))-'Year Schedule'!$K$22+'Year Schedule'!$L$22)</f>
        <v>#VALUE!</v>
      </c>
      <c r="V616" s="0" t="e">
        <f aca="true">MAX(0,U616*(1+(_xlfn.NORM.INV(RAND(),Inputs!$D$39,Inputs!$C$39)))-'Year Schedule'!$K$23+'Year Schedule'!$L$23)</f>
        <v>#VALUE!</v>
      </c>
      <c r="W616" s="0" t="e">
        <f aca="true">MAX(0,V616*(1+(_xlfn.NORM.INV(RAND(),Inputs!$D$39,Inputs!$C$39)))-'Year Schedule'!$K$24+'Year Schedule'!$L$24)</f>
        <v>#VALUE!</v>
      </c>
      <c r="X616" s="0" t="e">
        <f aca="true">MAX(0,W616*(1+(_xlfn.NORM.INV(RAND(),Inputs!$D$39,Inputs!$C$39)))-'Year Schedule'!$K$25+'Year Schedule'!$L$25)</f>
        <v>#VALUE!</v>
      </c>
      <c r="Y616" s="0" t="e">
        <f aca="true">MAX(0,X616*(1+(_xlfn.NORM.INV(RAND(),Inputs!$D$39,Inputs!$C$39)))-'Year Schedule'!$K$26+'Year Schedule'!$L$26)</f>
        <v>#VALUE!</v>
      </c>
      <c r="Z616" s="0" t="e">
        <f aca="true">MAX(0,Y616*(1+(_xlfn.NORM.INV(RAND(),Inputs!$D$39,Inputs!$C$39)))-'Year Schedule'!$K$27+'Year Schedule'!$L$27)</f>
        <v>#VALUE!</v>
      </c>
      <c r="AA616" s="0" t="e">
        <f aca="true">MAX(0,Z616*(1+(_xlfn.NORM.INV(RAND(),Inputs!$D$39,Inputs!$C$39)))-'Year Schedule'!$K$28+'Year Schedule'!$L$28)</f>
        <v>#VALUE!</v>
      </c>
      <c r="AB616" s="0" t="e">
        <f aca="true">MAX(0,AA616*(1+(_xlfn.NORM.INV(RAND(),Inputs!$D$39,Inputs!$C$39)))-'Year Schedule'!$K$29+'Year Schedule'!$L$29)</f>
        <v>#VALUE!</v>
      </c>
      <c r="AC616" s="0" t="e">
        <f aca="true">MAX(0,AB616*(1+(_xlfn.NORM.INV(RAND(),Inputs!$D$39,Inputs!$C$39)))-'Year Schedule'!$K$30+'Year Schedule'!$L$30)</f>
        <v>#VALUE!</v>
      </c>
      <c r="AD616" s="0" t="e">
        <f aca="true">MAX(0,AC616*(1+(_xlfn.NORM.INV(RAND(),Inputs!$D$39,Inputs!$C$39)))-'Year Schedule'!$K$31+'Year Schedule'!$L$31)</f>
        <v>#VALUE!</v>
      </c>
      <c r="AE616" s="0" t="e">
        <f aca="true">MAX(0,AD616*(1+(_xlfn.NORM.INV(RAND(),Inputs!$D$39,Inputs!$C$39)))-'Year Schedule'!$K$32+'Year Schedule'!$L$32)</f>
        <v>#VALUE!</v>
      </c>
      <c r="AF616" s="0" t="e">
        <f aca="true">MAX(0,AE616*(1+(_xlfn.NORM.INV(RAND(),Inputs!$D$39,Inputs!$C$39)))-'Year Schedule'!$K$33+'Year Schedule'!$L$33)</f>
        <v>#VALUE!</v>
      </c>
      <c r="AG616" s="0" t="e">
        <f aca="true">MAX(0,AF616*(1+(_xlfn.NORM.INV(RAND(),Inputs!$D$39,Inputs!$C$39)))-'Year Schedule'!$K$34+'Year Schedule'!$L$34)</f>
        <v>#VALUE!</v>
      </c>
      <c r="AH616" s="0" t="e">
        <f aca="true">MAX(0,AG616*(1+(_xlfn.NORM.INV(RAND(),Inputs!$D$39,Inputs!$C$39)))-'Year Schedule'!$K$35+'Year Schedule'!$L$35)</f>
        <v>#VALUE!</v>
      </c>
      <c r="AI616" s="0" t="e">
        <f aca="true">MAX(0,AH616*(1+(_xlfn.NORM.INV(RAND(),Inputs!$D$39,Inputs!$C$39)))-'Year Schedule'!$K$36+'Year Schedule'!$L$36)</f>
        <v>#VALUE!</v>
      </c>
      <c r="AJ616" s="0" t="e">
        <f aca="true">MAX(0,AI616*(1+(_xlfn.NORM.INV(RAND(),Inputs!$D$39,Inputs!$C$39)))-'Year Schedule'!$K$37+'Year Schedule'!$L$37)</f>
        <v>#VALUE!</v>
      </c>
      <c r="AK616" s="0" t="e">
        <f aca="true">MAX(0,AJ616*(1+(_xlfn.NORM.INV(RAND(),Inputs!$D$39,Inputs!$C$39)))-'Year Schedule'!$K$38+'Year Schedule'!$L$38)</f>
        <v>#VALUE!</v>
      </c>
      <c r="AL616" s="0" t="e">
        <f aca="true">MAX(0,AK616*(1+(_xlfn.NORM.INV(RAND(),Inputs!$D$39,Inputs!$C$39)))-'Year Schedule'!$K$39+'Year Schedule'!$L$39)</f>
        <v>#VALUE!</v>
      </c>
      <c r="AM616" s="0" t="e">
        <f aca="true">MAX(0,AL616*(1+(_xlfn.NORM.INV(RAND(),Inputs!$D$39,Inputs!$C$39)))-'Year Schedule'!$K$40+'Year Schedule'!$L$40)</f>
        <v>#VALUE!</v>
      </c>
      <c r="AN616" s="0" t="e">
        <f aca="true">MAX(0,AM616*(1+(_xlfn.NORM.INV(RAND(),Inputs!$D$39,Inputs!$C$39)))-'Year Schedule'!$K$41+'Year Schedule'!$L$41)</f>
        <v>#VALUE!</v>
      </c>
      <c r="AO616" s="0" t="e">
        <f aca="true">MAX(0,AN616*(1+(_xlfn.NORM.INV(RAND(),Inputs!$D$39,Inputs!$C$39)))-'Year Schedule'!$K$42+'Year Schedule'!$L$42)</f>
        <v>#VALUE!</v>
      </c>
      <c r="AP616" s="0" t="e">
        <f aca="true">MAX(0,AO616*(1+(_xlfn.NORM.INV(RAND(),Inputs!$D$39,Inputs!$C$39)))-'Year Schedule'!$K$43+'Year Schedule'!$L$43)</f>
        <v>#VALUE!</v>
      </c>
      <c r="AQ616" s="0" t="e">
        <f aca="true">MAX(0,AP616*(1+(_xlfn.NORM.INV(RAND(),Inputs!$D$39,Inputs!$C$39)))-'Year Schedule'!$K$44+'Year Schedule'!$L$44)</f>
        <v>#VALUE!</v>
      </c>
      <c r="AR616" s="0" t="e">
        <f aca="true">MAX(0,AQ616*(1+(_xlfn.NORM.INV(RAND(),Inputs!$D$39,Inputs!$C$39)))-'Year Schedule'!$K$45+'Year Schedule'!$L$45)</f>
        <v>#VALUE!</v>
      </c>
      <c r="AS616" s="0" t="e">
        <f aca="true">MAX(0,AR616*(1+(_xlfn.NORM.INV(RAND(),Inputs!$D$39,Inputs!$C$39)))-'Year Schedule'!$K$46+'Year Schedule'!$L$46)</f>
        <v>#VALUE!</v>
      </c>
      <c r="AT616" s="0" t="e">
        <f aca="true">MAX(0,AS616*(1+(_xlfn.NORM.INV(RAND(),Inputs!$D$39,Inputs!$C$39)))-'Year Schedule'!$K$47+'Year Schedule'!$L$47)</f>
        <v>#VALUE!</v>
      </c>
      <c r="AU616" s="0" t="e">
        <f aca="true">MAX(0,AT616*(1+(_xlfn.NORM.INV(RAND(),Inputs!$D$39,Inputs!$C$39)))-'Year Schedule'!$K$48+'Year Schedule'!$L$48)</f>
        <v>#VALUE!</v>
      </c>
      <c r="AV616" s="0" t="e">
        <f aca="true">MAX(0,AU616*(1+(_xlfn.NORM.INV(RAND(),Inputs!$D$39,Inputs!$C$39)))-'Year Schedule'!$K$49+'Year Schedule'!$L$49)</f>
        <v>#VALUE!</v>
      </c>
      <c r="AW616" s="0" t="e">
        <f aca="true">MAX(0,AV616*(1+(_xlfn.NORM.INV(RAND(),Inputs!$D$39,Inputs!$C$39)))-'Year Schedule'!$K$50+'Year Schedule'!$L$50)</f>
        <v>#VALUE!</v>
      </c>
      <c r="AX616" s="0" t="e">
        <f aca="true">MAX(0,AW616*(1+(_xlfn.NORM.INV(RAND(),Inputs!$D$39,Inputs!$C$39)))-'Year Schedule'!$K$51+'Year Schedule'!$L$51)</f>
        <v>#VALUE!</v>
      </c>
      <c r="AY616" s="0" t="e">
        <f aca="true">MAX(0,AX616*(1+(_xlfn.NORM.INV(RAND(),Inputs!$D$39,Inputs!$C$39)))-'Year Schedule'!$K$52+'Year Schedule'!$L$52)</f>
        <v>#VALUE!</v>
      </c>
      <c r="AZ616" s="0" t="e">
        <f aca="true">MAX(0,AY616*(1+(_xlfn.NORM.INV(RAND(),Inputs!$D$39,Inputs!$C$39)))-'Year Schedule'!$K$53+'Year Schedule'!$L$53)</f>
        <v>#VALUE!</v>
      </c>
      <c r="BA616" s="0" t="e">
        <f aca="false">INDEX(C616:AZ616,1,Inputs!$C$6)</f>
        <v>#VALUE!</v>
      </c>
      <c r="BB616" s="0" t="n">
        <f aca="false">IFERROR(EXP(SUMPRODUCT(LN((C616:INDEX(C616:AZ616,1,Inputs!$C$6)+$C$1004:INDEX($C$1004:$AZ$1004,1,Inputs!$C$6))/B616:INDEX(B616:AY616,1,Inputs!$C$6)))/Inputs!$C$6)-1,-1)</f>
        <v>-1</v>
      </c>
    </row>
    <row r="617" customFormat="false" ht="15" hidden="false" customHeight="true" outlineLevel="0" collapsed="false">
      <c r="A617" s="0" t="n">
        <v>615</v>
      </c>
      <c r="B617" s="177" t="n">
        <f aca="false">Inputs!$C$38</f>
        <v>0</v>
      </c>
      <c r="C617" s="0" t="e">
        <f aca="true">MAX(0,B617*(1+(_xlfn.NORM.INV(RAND(),Inputs!$D$39,Inputs!$C$39)))-'Year Schedule'!$K$4+'Year Schedule'!$L$4)</f>
        <v>#VALUE!</v>
      </c>
      <c r="D617" s="0" t="e">
        <f aca="true">MAX(0,C617*(1+(_xlfn.NORM.INV(RAND(),Inputs!$D$39,Inputs!$C$39)))-'Year Schedule'!$K$5+'Year Schedule'!$L$5)</f>
        <v>#VALUE!</v>
      </c>
      <c r="E617" s="0" t="e">
        <f aca="true">MAX(0,D617*(1+(_xlfn.NORM.INV(RAND(),Inputs!$D$39,Inputs!$C$39)))-'Year Schedule'!$K$6+'Year Schedule'!$L$6)</f>
        <v>#VALUE!</v>
      </c>
      <c r="F617" s="0" t="e">
        <f aca="true">MAX(0,E617*(1+(_xlfn.NORM.INV(RAND(),Inputs!$D$39,Inputs!$C$39)))-'Year Schedule'!$K$7+'Year Schedule'!$L$7)</f>
        <v>#VALUE!</v>
      </c>
      <c r="G617" s="0" t="e">
        <f aca="true">MAX(0,F617*(1+(_xlfn.NORM.INV(RAND(),Inputs!$D$39,Inputs!$C$39)))-'Year Schedule'!$K$8+'Year Schedule'!$L$8)</f>
        <v>#VALUE!</v>
      </c>
      <c r="H617" s="0" t="e">
        <f aca="true">MAX(0,G617*(1+(_xlfn.NORM.INV(RAND(),Inputs!$D$39,Inputs!$C$39)))-'Year Schedule'!$K$9+'Year Schedule'!$L$9)</f>
        <v>#VALUE!</v>
      </c>
      <c r="I617" s="0" t="e">
        <f aca="true">MAX(0,H617*(1+(_xlfn.NORM.INV(RAND(),Inputs!$D$39,Inputs!$C$39)))-'Year Schedule'!$K$10+'Year Schedule'!$L$10)</f>
        <v>#VALUE!</v>
      </c>
      <c r="J617" s="0" t="e">
        <f aca="true">MAX(0,I617*(1+(_xlfn.NORM.INV(RAND(),Inputs!$D$39,Inputs!$C$39)))-'Year Schedule'!$K$11+'Year Schedule'!$L$11)</f>
        <v>#VALUE!</v>
      </c>
      <c r="K617" s="0" t="e">
        <f aca="true">MAX(0,J617*(1+(_xlfn.NORM.INV(RAND(),Inputs!$D$39,Inputs!$C$39)))-'Year Schedule'!$K$12+'Year Schedule'!$L$12)</f>
        <v>#VALUE!</v>
      </c>
      <c r="L617" s="0" t="e">
        <f aca="true">MAX(0,K617*(1+(_xlfn.NORM.INV(RAND(),Inputs!$D$39,Inputs!$C$39)))-'Year Schedule'!$K$13+'Year Schedule'!$L$13)</f>
        <v>#VALUE!</v>
      </c>
      <c r="M617" s="0" t="e">
        <f aca="true">MAX(0,L617*(1+(_xlfn.NORM.INV(RAND(),Inputs!$D$39,Inputs!$C$39)))-'Year Schedule'!$K$14+'Year Schedule'!$L$14)</f>
        <v>#VALUE!</v>
      </c>
      <c r="N617" s="0" t="e">
        <f aca="true">MAX(0,M617*(1+(_xlfn.NORM.INV(RAND(),Inputs!$D$39,Inputs!$C$39)))-'Year Schedule'!$K$15+'Year Schedule'!$L$15)</f>
        <v>#VALUE!</v>
      </c>
      <c r="O617" s="0" t="e">
        <f aca="true">MAX(0,N617*(1+(_xlfn.NORM.INV(RAND(),Inputs!$D$39,Inputs!$C$39)))-'Year Schedule'!$K$16+'Year Schedule'!$L$16)</f>
        <v>#VALUE!</v>
      </c>
      <c r="P617" s="0" t="e">
        <f aca="true">MAX(0,O617*(1+(_xlfn.NORM.INV(RAND(),Inputs!$D$39,Inputs!$C$39)))-'Year Schedule'!$K$17+'Year Schedule'!$L$17)</f>
        <v>#VALUE!</v>
      </c>
      <c r="Q617" s="0" t="e">
        <f aca="true">MAX(0,P617*(1+(_xlfn.NORM.INV(RAND(),Inputs!$D$39,Inputs!$C$39)))-'Year Schedule'!$K$18+'Year Schedule'!$L$18)</f>
        <v>#VALUE!</v>
      </c>
      <c r="R617" s="0" t="e">
        <f aca="true">MAX(0,Q617*(1+(_xlfn.NORM.INV(RAND(),Inputs!$D$39,Inputs!$C$39)))-'Year Schedule'!$K$19+'Year Schedule'!$L$19)</f>
        <v>#VALUE!</v>
      </c>
      <c r="S617" s="0" t="e">
        <f aca="true">MAX(0,R617*(1+(_xlfn.NORM.INV(RAND(),Inputs!$D$39,Inputs!$C$39)))-'Year Schedule'!$K$20+'Year Schedule'!$L$20)</f>
        <v>#VALUE!</v>
      </c>
      <c r="T617" s="0" t="e">
        <f aca="true">MAX(0,S617*(1+(_xlfn.NORM.INV(RAND(),Inputs!$D$39,Inputs!$C$39)))-'Year Schedule'!$K$21+'Year Schedule'!$L$21)</f>
        <v>#VALUE!</v>
      </c>
      <c r="U617" s="0" t="e">
        <f aca="true">MAX(0,T617*(1+(_xlfn.NORM.INV(RAND(),Inputs!$D$39,Inputs!$C$39)))-'Year Schedule'!$K$22+'Year Schedule'!$L$22)</f>
        <v>#VALUE!</v>
      </c>
      <c r="V617" s="0" t="e">
        <f aca="true">MAX(0,U617*(1+(_xlfn.NORM.INV(RAND(),Inputs!$D$39,Inputs!$C$39)))-'Year Schedule'!$K$23+'Year Schedule'!$L$23)</f>
        <v>#VALUE!</v>
      </c>
      <c r="W617" s="0" t="e">
        <f aca="true">MAX(0,V617*(1+(_xlfn.NORM.INV(RAND(),Inputs!$D$39,Inputs!$C$39)))-'Year Schedule'!$K$24+'Year Schedule'!$L$24)</f>
        <v>#VALUE!</v>
      </c>
      <c r="X617" s="0" t="e">
        <f aca="true">MAX(0,W617*(1+(_xlfn.NORM.INV(RAND(),Inputs!$D$39,Inputs!$C$39)))-'Year Schedule'!$K$25+'Year Schedule'!$L$25)</f>
        <v>#VALUE!</v>
      </c>
      <c r="Y617" s="0" t="e">
        <f aca="true">MAX(0,X617*(1+(_xlfn.NORM.INV(RAND(),Inputs!$D$39,Inputs!$C$39)))-'Year Schedule'!$K$26+'Year Schedule'!$L$26)</f>
        <v>#VALUE!</v>
      </c>
      <c r="Z617" s="0" t="e">
        <f aca="true">MAX(0,Y617*(1+(_xlfn.NORM.INV(RAND(),Inputs!$D$39,Inputs!$C$39)))-'Year Schedule'!$K$27+'Year Schedule'!$L$27)</f>
        <v>#VALUE!</v>
      </c>
      <c r="AA617" s="0" t="e">
        <f aca="true">MAX(0,Z617*(1+(_xlfn.NORM.INV(RAND(),Inputs!$D$39,Inputs!$C$39)))-'Year Schedule'!$K$28+'Year Schedule'!$L$28)</f>
        <v>#VALUE!</v>
      </c>
      <c r="AB617" s="0" t="e">
        <f aca="true">MAX(0,AA617*(1+(_xlfn.NORM.INV(RAND(),Inputs!$D$39,Inputs!$C$39)))-'Year Schedule'!$K$29+'Year Schedule'!$L$29)</f>
        <v>#VALUE!</v>
      </c>
      <c r="AC617" s="0" t="e">
        <f aca="true">MAX(0,AB617*(1+(_xlfn.NORM.INV(RAND(),Inputs!$D$39,Inputs!$C$39)))-'Year Schedule'!$K$30+'Year Schedule'!$L$30)</f>
        <v>#VALUE!</v>
      </c>
      <c r="AD617" s="0" t="e">
        <f aca="true">MAX(0,AC617*(1+(_xlfn.NORM.INV(RAND(),Inputs!$D$39,Inputs!$C$39)))-'Year Schedule'!$K$31+'Year Schedule'!$L$31)</f>
        <v>#VALUE!</v>
      </c>
      <c r="AE617" s="0" t="e">
        <f aca="true">MAX(0,AD617*(1+(_xlfn.NORM.INV(RAND(),Inputs!$D$39,Inputs!$C$39)))-'Year Schedule'!$K$32+'Year Schedule'!$L$32)</f>
        <v>#VALUE!</v>
      </c>
      <c r="AF617" s="0" t="e">
        <f aca="true">MAX(0,AE617*(1+(_xlfn.NORM.INV(RAND(),Inputs!$D$39,Inputs!$C$39)))-'Year Schedule'!$K$33+'Year Schedule'!$L$33)</f>
        <v>#VALUE!</v>
      </c>
      <c r="AG617" s="0" t="e">
        <f aca="true">MAX(0,AF617*(1+(_xlfn.NORM.INV(RAND(),Inputs!$D$39,Inputs!$C$39)))-'Year Schedule'!$K$34+'Year Schedule'!$L$34)</f>
        <v>#VALUE!</v>
      </c>
      <c r="AH617" s="0" t="e">
        <f aca="true">MAX(0,AG617*(1+(_xlfn.NORM.INV(RAND(),Inputs!$D$39,Inputs!$C$39)))-'Year Schedule'!$K$35+'Year Schedule'!$L$35)</f>
        <v>#VALUE!</v>
      </c>
      <c r="AI617" s="0" t="e">
        <f aca="true">MAX(0,AH617*(1+(_xlfn.NORM.INV(RAND(),Inputs!$D$39,Inputs!$C$39)))-'Year Schedule'!$K$36+'Year Schedule'!$L$36)</f>
        <v>#VALUE!</v>
      </c>
      <c r="AJ617" s="0" t="e">
        <f aca="true">MAX(0,AI617*(1+(_xlfn.NORM.INV(RAND(),Inputs!$D$39,Inputs!$C$39)))-'Year Schedule'!$K$37+'Year Schedule'!$L$37)</f>
        <v>#VALUE!</v>
      </c>
      <c r="AK617" s="0" t="e">
        <f aca="true">MAX(0,AJ617*(1+(_xlfn.NORM.INV(RAND(),Inputs!$D$39,Inputs!$C$39)))-'Year Schedule'!$K$38+'Year Schedule'!$L$38)</f>
        <v>#VALUE!</v>
      </c>
      <c r="AL617" s="0" t="e">
        <f aca="true">MAX(0,AK617*(1+(_xlfn.NORM.INV(RAND(),Inputs!$D$39,Inputs!$C$39)))-'Year Schedule'!$K$39+'Year Schedule'!$L$39)</f>
        <v>#VALUE!</v>
      </c>
      <c r="AM617" s="0" t="e">
        <f aca="true">MAX(0,AL617*(1+(_xlfn.NORM.INV(RAND(),Inputs!$D$39,Inputs!$C$39)))-'Year Schedule'!$K$40+'Year Schedule'!$L$40)</f>
        <v>#VALUE!</v>
      </c>
      <c r="AN617" s="0" t="e">
        <f aca="true">MAX(0,AM617*(1+(_xlfn.NORM.INV(RAND(),Inputs!$D$39,Inputs!$C$39)))-'Year Schedule'!$K$41+'Year Schedule'!$L$41)</f>
        <v>#VALUE!</v>
      </c>
      <c r="AO617" s="0" t="e">
        <f aca="true">MAX(0,AN617*(1+(_xlfn.NORM.INV(RAND(),Inputs!$D$39,Inputs!$C$39)))-'Year Schedule'!$K$42+'Year Schedule'!$L$42)</f>
        <v>#VALUE!</v>
      </c>
      <c r="AP617" s="0" t="e">
        <f aca="true">MAX(0,AO617*(1+(_xlfn.NORM.INV(RAND(),Inputs!$D$39,Inputs!$C$39)))-'Year Schedule'!$K$43+'Year Schedule'!$L$43)</f>
        <v>#VALUE!</v>
      </c>
      <c r="AQ617" s="0" t="e">
        <f aca="true">MAX(0,AP617*(1+(_xlfn.NORM.INV(RAND(),Inputs!$D$39,Inputs!$C$39)))-'Year Schedule'!$K$44+'Year Schedule'!$L$44)</f>
        <v>#VALUE!</v>
      </c>
      <c r="AR617" s="0" t="e">
        <f aca="true">MAX(0,AQ617*(1+(_xlfn.NORM.INV(RAND(),Inputs!$D$39,Inputs!$C$39)))-'Year Schedule'!$K$45+'Year Schedule'!$L$45)</f>
        <v>#VALUE!</v>
      </c>
      <c r="AS617" s="0" t="e">
        <f aca="true">MAX(0,AR617*(1+(_xlfn.NORM.INV(RAND(),Inputs!$D$39,Inputs!$C$39)))-'Year Schedule'!$K$46+'Year Schedule'!$L$46)</f>
        <v>#VALUE!</v>
      </c>
      <c r="AT617" s="0" t="e">
        <f aca="true">MAX(0,AS617*(1+(_xlfn.NORM.INV(RAND(),Inputs!$D$39,Inputs!$C$39)))-'Year Schedule'!$K$47+'Year Schedule'!$L$47)</f>
        <v>#VALUE!</v>
      </c>
      <c r="AU617" s="0" t="e">
        <f aca="true">MAX(0,AT617*(1+(_xlfn.NORM.INV(RAND(),Inputs!$D$39,Inputs!$C$39)))-'Year Schedule'!$K$48+'Year Schedule'!$L$48)</f>
        <v>#VALUE!</v>
      </c>
      <c r="AV617" s="0" t="e">
        <f aca="true">MAX(0,AU617*(1+(_xlfn.NORM.INV(RAND(),Inputs!$D$39,Inputs!$C$39)))-'Year Schedule'!$K$49+'Year Schedule'!$L$49)</f>
        <v>#VALUE!</v>
      </c>
      <c r="AW617" s="0" t="e">
        <f aca="true">MAX(0,AV617*(1+(_xlfn.NORM.INV(RAND(),Inputs!$D$39,Inputs!$C$39)))-'Year Schedule'!$K$50+'Year Schedule'!$L$50)</f>
        <v>#VALUE!</v>
      </c>
      <c r="AX617" s="0" t="e">
        <f aca="true">MAX(0,AW617*(1+(_xlfn.NORM.INV(RAND(),Inputs!$D$39,Inputs!$C$39)))-'Year Schedule'!$K$51+'Year Schedule'!$L$51)</f>
        <v>#VALUE!</v>
      </c>
      <c r="AY617" s="0" t="e">
        <f aca="true">MAX(0,AX617*(1+(_xlfn.NORM.INV(RAND(),Inputs!$D$39,Inputs!$C$39)))-'Year Schedule'!$K$52+'Year Schedule'!$L$52)</f>
        <v>#VALUE!</v>
      </c>
      <c r="AZ617" s="0" t="e">
        <f aca="true">MAX(0,AY617*(1+(_xlfn.NORM.INV(RAND(),Inputs!$D$39,Inputs!$C$39)))-'Year Schedule'!$K$53+'Year Schedule'!$L$53)</f>
        <v>#VALUE!</v>
      </c>
      <c r="BA617" s="0" t="e">
        <f aca="false">INDEX(C617:AZ617,1,Inputs!$C$6)</f>
        <v>#VALUE!</v>
      </c>
      <c r="BB617" s="0" t="n">
        <f aca="false">IFERROR(EXP(SUMPRODUCT(LN((C617:INDEX(C617:AZ617,1,Inputs!$C$6)+$C$1004:INDEX($C$1004:$AZ$1004,1,Inputs!$C$6))/B617:INDEX(B617:AY617,1,Inputs!$C$6)))/Inputs!$C$6)-1,-1)</f>
        <v>-1</v>
      </c>
    </row>
    <row r="618" customFormat="false" ht="15" hidden="false" customHeight="true" outlineLevel="0" collapsed="false">
      <c r="A618" s="0" t="n">
        <v>616</v>
      </c>
      <c r="B618" s="177" t="n">
        <f aca="false">Inputs!$C$38</f>
        <v>0</v>
      </c>
      <c r="C618" s="0" t="e">
        <f aca="true">MAX(0,B618*(1+(_xlfn.NORM.INV(RAND(),Inputs!$D$39,Inputs!$C$39)))-'Year Schedule'!$K$4+'Year Schedule'!$L$4)</f>
        <v>#VALUE!</v>
      </c>
      <c r="D618" s="0" t="e">
        <f aca="true">MAX(0,C618*(1+(_xlfn.NORM.INV(RAND(),Inputs!$D$39,Inputs!$C$39)))-'Year Schedule'!$K$5+'Year Schedule'!$L$5)</f>
        <v>#VALUE!</v>
      </c>
      <c r="E618" s="0" t="e">
        <f aca="true">MAX(0,D618*(1+(_xlfn.NORM.INV(RAND(),Inputs!$D$39,Inputs!$C$39)))-'Year Schedule'!$K$6+'Year Schedule'!$L$6)</f>
        <v>#VALUE!</v>
      </c>
      <c r="F618" s="0" t="e">
        <f aca="true">MAX(0,E618*(1+(_xlfn.NORM.INV(RAND(),Inputs!$D$39,Inputs!$C$39)))-'Year Schedule'!$K$7+'Year Schedule'!$L$7)</f>
        <v>#VALUE!</v>
      </c>
      <c r="G618" s="0" t="e">
        <f aca="true">MAX(0,F618*(1+(_xlfn.NORM.INV(RAND(),Inputs!$D$39,Inputs!$C$39)))-'Year Schedule'!$K$8+'Year Schedule'!$L$8)</f>
        <v>#VALUE!</v>
      </c>
      <c r="H618" s="0" t="e">
        <f aca="true">MAX(0,G618*(1+(_xlfn.NORM.INV(RAND(),Inputs!$D$39,Inputs!$C$39)))-'Year Schedule'!$K$9+'Year Schedule'!$L$9)</f>
        <v>#VALUE!</v>
      </c>
      <c r="I618" s="0" t="e">
        <f aca="true">MAX(0,H618*(1+(_xlfn.NORM.INV(RAND(),Inputs!$D$39,Inputs!$C$39)))-'Year Schedule'!$K$10+'Year Schedule'!$L$10)</f>
        <v>#VALUE!</v>
      </c>
      <c r="J618" s="0" t="e">
        <f aca="true">MAX(0,I618*(1+(_xlfn.NORM.INV(RAND(),Inputs!$D$39,Inputs!$C$39)))-'Year Schedule'!$K$11+'Year Schedule'!$L$11)</f>
        <v>#VALUE!</v>
      </c>
      <c r="K618" s="0" t="e">
        <f aca="true">MAX(0,J618*(1+(_xlfn.NORM.INV(RAND(),Inputs!$D$39,Inputs!$C$39)))-'Year Schedule'!$K$12+'Year Schedule'!$L$12)</f>
        <v>#VALUE!</v>
      </c>
      <c r="L618" s="0" t="e">
        <f aca="true">MAX(0,K618*(1+(_xlfn.NORM.INV(RAND(),Inputs!$D$39,Inputs!$C$39)))-'Year Schedule'!$K$13+'Year Schedule'!$L$13)</f>
        <v>#VALUE!</v>
      </c>
      <c r="M618" s="0" t="e">
        <f aca="true">MAX(0,L618*(1+(_xlfn.NORM.INV(RAND(),Inputs!$D$39,Inputs!$C$39)))-'Year Schedule'!$K$14+'Year Schedule'!$L$14)</f>
        <v>#VALUE!</v>
      </c>
      <c r="N618" s="0" t="e">
        <f aca="true">MAX(0,M618*(1+(_xlfn.NORM.INV(RAND(),Inputs!$D$39,Inputs!$C$39)))-'Year Schedule'!$K$15+'Year Schedule'!$L$15)</f>
        <v>#VALUE!</v>
      </c>
      <c r="O618" s="0" t="e">
        <f aca="true">MAX(0,N618*(1+(_xlfn.NORM.INV(RAND(),Inputs!$D$39,Inputs!$C$39)))-'Year Schedule'!$K$16+'Year Schedule'!$L$16)</f>
        <v>#VALUE!</v>
      </c>
      <c r="P618" s="0" t="e">
        <f aca="true">MAX(0,O618*(1+(_xlfn.NORM.INV(RAND(),Inputs!$D$39,Inputs!$C$39)))-'Year Schedule'!$K$17+'Year Schedule'!$L$17)</f>
        <v>#VALUE!</v>
      </c>
      <c r="Q618" s="0" t="e">
        <f aca="true">MAX(0,P618*(1+(_xlfn.NORM.INV(RAND(),Inputs!$D$39,Inputs!$C$39)))-'Year Schedule'!$K$18+'Year Schedule'!$L$18)</f>
        <v>#VALUE!</v>
      </c>
      <c r="R618" s="0" t="e">
        <f aca="true">MAX(0,Q618*(1+(_xlfn.NORM.INV(RAND(),Inputs!$D$39,Inputs!$C$39)))-'Year Schedule'!$K$19+'Year Schedule'!$L$19)</f>
        <v>#VALUE!</v>
      </c>
      <c r="S618" s="0" t="e">
        <f aca="true">MAX(0,R618*(1+(_xlfn.NORM.INV(RAND(),Inputs!$D$39,Inputs!$C$39)))-'Year Schedule'!$K$20+'Year Schedule'!$L$20)</f>
        <v>#VALUE!</v>
      </c>
      <c r="T618" s="0" t="e">
        <f aca="true">MAX(0,S618*(1+(_xlfn.NORM.INV(RAND(),Inputs!$D$39,Inputs!$C$39)))-'Year Schedule'!$K$21+'Year Schedule'!$L$21)</f>
        <v>#VALUE!</v>
      </c>
      <c r="U618" s="0" t="e">
        <f aca="true">MAX(0,T618*(1+(_xlfn.NORM.INV(RAND(),Inputs!$D$39,Inputs!$C$39)))-'Year Schedule'!$K$22+'Year Schedule'!$L$22)</f>
        <v>#VALUE!</v>
      </c>
      <c r="V618" s="0" t="e">
        <f aca="true">MAX(0,U618*(1+(_xlfn.NORM.INV(RAND(),Inputs!$D$39,Inputs!$C$39)))-'Year Schedule'!$K$23+'Year Schedule'!$L$23)</f>
        <v>#VALUE!</v>
      </c>
      <c r="W618" s="0" t="e">
        <f aca="true">MAX(0,V618*(1+(_xlfn.NORM.INV(RAND(),Inputs!$D$39,Inputs!$C$39)))-'Year Schedule'!$K$24+'Year Schedule'!$L$24)</f>
        <v>#VALUE!</v>
      </c>
      <c r="X618" s="0" t="e">
        <f aca="true">MAX(0,W618*(1+(_xlfn.NORM.INV(RAND(),Inputs!$D$39,Inputs!$C$39)))-'Year Schedule'!$K$25+'Year Schedule'!$L$25)</f>
        <v>#VALUE!</v>
      </c>
      <c r="Y618" s="0" t="e">
        <f aca="true">MAX(0,X618*(1+(_xlfn.NORM.INV(RAND(),Inputs!$D$39,Inputs!$C$39)))-'Year Schedule'!$K$26+'Year Schedule'!$L$26)</f>
        <v>#VALUE!</v>
      </c>
      <c r="Z618" s="0" t="e">
        <f aca="true">MAX(0,Y618*(1+(_xlfn.NORM.INV(RAND(),Inputs!$D$39,Inputs!$C$39)))-'Year Schedule'!$K$27+'Year Schedule'!$L$27)</f>
        <v>#VALUE!</v>
      </c>
      <c r="AA618" s="0" t="e">
        <f aca="true">MAX(0,Z618*(1+(_xlfn.NORM.INV(RAND(),Inputs!$D$39,Inputs!$C$39)))-'Year Schedule'!$K$28+'Year Schedule'!$L$28)</f>
        <v>#VALUE!</v>
      </c>
      <c r="AB618" s="0" t="e">
        <f aca="true">MAX(0,AA618*(1+(_xlfn.NORM.INV(RAND(),Inputs!$D$39,Inputs!$C$39)))-'Year Schedule'!$K$29+'Year Schedule'!$L$29)</f>
        <v>#VALUE!</v>
      </c>
      <c r="AC618" s="0" t="e">
        <f aca="true">MAX(0,AB618*(1+(_xlfn.NORM.INV(RAND(),Inputs!$D$39,Inputs!$C$39)))-'Year Schedule'!$K$30+'Year Schedule'!$L$30)</f>
        <v>#VALUE!</v>
      </c>
      <c r="AD618" s="0" t="e">
        <f aca="true">MAX(0,AC618*(1+(_xlfn.NORM.INV(RAND(),Inputs!$D$39,Inputs!$C$39)))-'Year Schedule'!$K$31+'Year Schedule'!$L$31)</f>
        <v>#VALUE!</v>
      </c>
      <c r="AE618" s="0" t="e">
        <f aca="true">MAX(0,AD618*(1+(_xlfn.NORM.INV(RAND(),Inputs!$D$39,Inputs!$C$39)))-'Year Schedule'!$K$32+'Year Schedule'!$L$32)</f>
        <v>#VALUE!</v>
      </c>
      <c r="AF618" s="0" t="e">
        <f aca="true">MAX(0,AE618*(1+(_xlfn.NORM.INV(RAND(),Inputs!$D$39,Inputs!$C$39)))-'Year Schedule'!$K$33+'Year Schedule'!$L$33)</f>
        <v>#VALUE!</v>
      </c>
      <c r="AG618" s="0" t="e">
        <f aca="true">MAX(0,AF618*(1+(_xlfn.NORM.INV(RAND(),Inputs!$D$39,Inputs!$C$39)))-'Year Schedule'!$K$34+'Year Schedule'!$L$34)</f>
        <v>#VALUE!</v>
      </c>
      <c r="AH618" s="0" t="e">
        <f aca="true">MAX(0,AG618*(1+(_xlfn.NORM.INV(RAND(),Inputs!$D$39,Inputs!$C$39)))-'Year Schedule'!$K$35+'Year Schedule'!$L$35)</f>
        <v>#VALUE!</v>
      </c>
      <c r="AI618" s="0" t="e">
        <f aca="true">MAX(0,AH618*(1+(_xlfn.NORM.INV(RAND(),Inputs!$D$39,Inputs!$C$39)))-'Year Schedule'!$K$36+'Year Schedule'!$L$36)</f>
        <v>#VALUE!</v>
      </c>
      <c r="AJ618" s="0" t="e">
        <f aca="true">MAX(0,AI618*(1+(_xlfn.NORM.INV(RAND(),Inputs!$D$39,Inputs!$C$39)))-'Year Schedule'!$K$37+'Year Schedule'!$L$37)</f>
        <v>#VALUE!</v>
      </c>
      <c r="AK618" s="0" t="e">
        <f aca="true">MAX(0,AJ618*(1+(_xlfn.NORM.INV(RAND(),Inputs!$D$39,Inputs!$C$39)))-'Year Schedule'!$K$38+'Year Schedule'!$L$38)</f>
        <v>#VALUE!</v>
      </c>
      <c r="AL618" s="0" t="e">
        <f aca="true">MAX(0,AK618*(1+(_xlfn.NORM.INV(RAND(),Inputs!$D$39,Inputs!$C$39)))-'Year Schedule'!$K$39+'Year Schedule'!$L$39)</f>
        <v>#VALUE!</v>
      </c>
      <c r="AM618" s="0" t="e">
        <f aca="true">MAX(0,AL618*(1+(_xlfn.NORM.INV(RAND(),Inputs!$D$39,Inputs!$C$39)))-'Year Schedule'!$K$40+'Year Schedule'!$L$40)</f>
        <v>#VALUE!</v>
      </c>
      <c r="AN618" s="0" t="e">
        <f aca="true">MAX(0,AM618*(1+(_xlfn.NORM.INV(RAND(),Inputs!$D$39,Inputs!$C$39)))-'Year Schedule'!$K$41+'Year Schedule'!$L$41)</f>
        <v>#VALUE!</v>
      </c>
      <c r="AO618" s="0" t="e">
        <f aca="true">MAX(0,AN618*(1+(_xlfn.NORM.INV(RAND(),Inputs!$D$39,Inputs!$C$39)))-'Year Schedule'!$K$42+'Year Schedule'!$L$42)</f>
        <v>#VALUE!</v>
      </c>
      <c r="AP618" s="0" t="e">
        <f aca="true">MAX(0,AO618*(1+(_xlfn.NORM.INV(RAND(),Inputs!$D$39,Inputs!$C$39)))-'Year Schedule'!$K$43+'Year Schedule'!$L$43)</f>
        <v>#VALUE!</v>
      </c>
      <c r="AQ618" s="0" t="e">
        <f aca="true">MAX(0,AP618*(1+(_xlfn.NORM.INV(RAND(),Inputs!$D$39,Inputs!$C$39)))-'Year Schedule'!$K$44+'Year Schedule'!$L$44)</f>
        <v>#VALUE!</v>
      </c>
      <c r="AR618" s="0" t="e">
        <f aca="true">MAX(0,AQ618*(1+(_xlfn.NORM.INV(RAND(),Inputs!$D$39,Inputs!$C$39)))-'Year Schedule'!$K$45+'Year Schedule'!$L$45)</f>
        <v>#VALUE!</v>
      </c>
      <c r="AS618" s="0" t="e">
        <f aca="true">MAX(0,AR618*(1+(_xlfn.NORM.INV(RAND(),Inputs!$D$39,Inputs!$C$39)))-'Year Schedule'!$K$46+'Year Schedule'!$L$46)</f>
        <v>#VALUE!</v>
      </c>
      <c r="AT618" s="0" t="e">
        <f aca="true">MAX(0,AS618*(1+(_xlfn.NORM.INV(RAND(),Inputs!$D$39,Inputs!$C$39)))-'Year Schedule'!$K$47+'Year Schedule'!$L$47)</f>
        <v>#VALUE!</v>
      </c>
      <c r="AU618" s="0" t="e">
        <f aca="true">MAX(0,AT618*(1+(_xlfn.NORM.INV(RAND(),Inputs!$D$39,Inputs!$C$39)))-'Year Schedule'!$K$48+'Year Schedule'!$L$48)</f>
        <v>#VALUE!</v>
      </c>
      <c r="AV618" s="0" t="e">
        <f aca="true">MAX(0,AU618*(1+(_xlfn.NORM.INV(RAND(),Inputs!$D$39,Inputs!$C$39)))-'Year Schedule'!$K$49+'Year Schedule'!$L$49)</f>
        <v>#VALUE!</v>
      </c>
      <c r="AW618" s="0" t="e">
        <f aca="true">MAX(0,AV618*(1+(_xlfn.NORM.INV(RAND(),Inputs!$D$39,Inputs!$C$39)))-'Year Schedule'!$K$50+'Year Schedule'!$L$50)</f>
        <v>#VALUE!</v>
      </c>
      <c r="AX618" s="0" t="e">
        <f aca="true">MAX(0,AW618*(1+(_xlfn.NORM.INV(RAND(),Inputs!$D$39,Inputs!$C$39)))-'Year Schedule'!$K$51+'Year Schedule'!$L$51)</f>
        <v>#VALUE!</v>
      </c>
      <c r="AY618" s="0" t="e">
        <f aca="true">MAX(0,AX618*(1+(_xlfn.NORM.INV(RAND(),Inputs!$D$39,Inputs!$C$39)))-'Year Schedule'!$K$52+'Year Schedule'!$L$52)</f>
        <v>#VALUE!</v>
      </c>
      <c r="AZ618" s="0" t="e">
        <f aca="true">MAX(0,AY618*(1+(_xlfn.NORM.INV(RAND(),Inputs!$D$39,Inputs!$C$39)))-'Year Schedule'!$K$53+'Year Schedule'!$L$53)</f>
        <v>#VALUE!</v>
      </c>
      <c r="BA618" s="0" t="e">
        <f aca="false">INDEX(C618:AZ618,1,Inputs!$C$6)</f>
        <v>#VALUE!</v>
      </c>
      <c r="BB618" s="0" t="n">
        <f aca="false">IFERROR(EXP(SUMPRODUCT(LN((C618:INDEX(C618:AZ618,1,Inputs!$C$6)+$C$1004:INDEX($C$1004:$AZ$1004,1,Inputs!$C$6))/B618:INDEX(B618:AY618,1,Inputs!$C$6)))/Inputs!$C$6)-1,-1)</f>
        <v>-1</v>
      </c>
    </row>
    <row r="619" customFormat="false" ht="15" hidden="false" customHeight="true" outlineLevel="0" collapsed="false">
      <c r="A619" s="0" t="n">
        <v>617</v>
      </c>
      <c r="B619" s="177" t="n">
        <f aca="false">Inputs!$C$38</f>
        <v>0</v>
      </c>
      <c r="C619" s="0" t="e">
        <f aca="true">MAX(0,B619*(1+(_xlfn.NORM.INV(RAND(),Inputs!$D$39,Inputs!$C$39)))-'Year Schedule'!$K$4+'Year Schedule'!$L$4)</f>
        <v>#VALUE!</v>
      </c>
      <c r="D619" s="0" t="e">
        <f aca="true">MAX(0,C619*(1+(_xlfn.NORM.INV(RAND(),Inputs!$D$39,Inputs!$C$39)))-'Year Schedule'!$K$5+'Year Schedule'!$L$5)</f>
        <v>#VALUE!</v>
      </c>
      <c r="E619" s="0" t="e">
        <f aca="true">MAX(0,D619*(1+(_xlfn.NORM.INV(RAND(),Inputs!$D$39,Inputs!$C$39)))-'Year Schedule'!$K$6+'Year Schedule'!$L$6)</f>
        <v>#VALUE!</v>
      </c>
      <c r="F619" s="0" t="e">
        <f aca="true">MAX(0,E619*(1+(_xlfn.NORM.INV(RAND(),Inputs!$D$39,Inputs!$C$39)))-'Year Schedule'!$K$7+'Year Schedule'!$L$7)</f>
        <v>#VALUE!</v>
      </c>
      <c r="G619" s="0" t="e">
        <f aca="true">MAX(0,F619*(1+(_xlfn.NORM.INV(RAND(),Inputs!$D$39,Inputs!$C$39)))-'Year Schedule'!$K$8+'Year Schedule'!$L$8)</f>
        <v>#VALUE!</v>
      </c>
      <c r="H619" s="0" t="e">
        <f aca="true">MAX(0,G619*(1+(_xlfn.NORM.INV(RAND(),Inputs!$D$39,Inputs!$C$39)))-'Year Schedule'!$K$9+'Year Schedule'!$L$9)</f>
        <v>#VALUE!</v>
      </c>
      <c r="I619" s="0" t="e">
        <f aca="true">MAX(0,H619*(1+(_xlfn.NORM.INV(RAND(),Inputs!$D$39,Inputs!$C$39)))-'Year Schedule'!$K$10+'Year Schedule'!$L$10)</f>
        <v>#VALUE!</v>
      </c>
      <c r="J619" s="0" t="e">
        <f aca="true">MAX(0,I619*(1+(_xlfn.NORM.INV(RAND(),Inputs!$D$39,Inputs!$C$39)))-'Year Schedule'!$K$11+'Year Schedule'!$L$11)</f>
        <v>#VALUE!</v>
      </c>
      <c r="K619" s="0" t="e">
        <f aca="true">MAX(0,J619*(1+(_xlfn.NORM.INV(RAND(),Inputs!$D$39,Inputs!$C$39)))-'Year Schedule'!$K$12+'Year Schedule'!$L$12)</f>
        <v>#VALUE!</v>
      </c>
      <c r="L619" s="0" t="e">
        <f aca="true">MAX(0,K619*(1+(_xlfn.NORM.INV(RAND(),Inputs!$D$39,Inputs!$C$39)))-'Year Schedule'!$K$13+'Year Schedule'!$L$13)</f>
        <v>#VALUE!</v>
      </c>
      <c r="M619" s="0" t="e">
        <f aca="true">MAX(0,L619*(1+(_xlfn.NORM.INV(RAND(),Inputs!$D$39,Inputs!$C$39)))-'Year Schedule'!$K$14+'Year Schedule'!$L$14)</f>
        <v>#VALUE!</v>
      </c>
      <c r="N619" s="0" t="e">
        <f aca="true">MAX(0,M619*(1+(_xlfn.NORM.INV(RAND(),Inputs!$D$39,Inputs!$C$39)))-'Year Schedule'!$K$15+'Year Schedule'!$L$15)</f>
        <v>#VALUE!</v>
      </c>
      <c r="O619" s="0" t="e">
        <f aca="true">MAX(0,N619*(1+(_xlfn.NORM.INV(RAND(),Inputs!$D$39,Inputs!$C$39)))-'Year Schedule'!$K$16+'Year Schedule'!$L$16)</f>
        <v>#VALUE!</v>
      </c>
      <c r="P619" s="0" t="e">
        <f aca="true">MAX(0,O619*(1+(_xlfn.NORM.INV(RAND(),Inputs!$D$39,Inputs!$C$39)))-'Year Schedule'!$K$17+'Year Schedule'!$L$17)</f>
        <v>#VALUE!</v>
      </c>
      <c r="Q619" s="0" t="e">
        <f aca="true">MAX(0,P619*(1+(_xlfn.NORM.INV(RAND(),Inputs!$D$39,Inputs!$C$39)))-'Year Schedule'!$K$18+'Year Schedule'!$L$18)</f>
        <v>#VALUE!</v>
      </c>
      <c r="R619" s="0" t="e">
        <f aca="true">MAX(0,Q619*(1+(_xlfn.NORM.INV(RAND(),Inputs!$D$39,Inputs!$C$39)))-'Year Schedule'!$K$19+'Year Schedule'!$L$19)</f>
        <v>#VALUE!</v>
      </c>
      <c r="S619" s="0" t="e">
        <f aca="true">MAX(0,R619*(1+(_xlfn.NORM.INV(RAND(),Inputs!$D$39,Inputs!$C$39)))-'Year Schedule'!$K$20+'Year Schedule'!$L$20)</f>
        <v>#VALUE!</v>
      </c>
      <c r="T619" s="0" t="e">
        <f aca="true">MAX(0,S619*(1+(_xlfn.NORM.INV(RAND(),Inputs!$D$39,Inputs!$C$39)))-'Year Schedule'!$K$21+'Year Schedule'!$L$21)</f>
        <v>#VALUE!</v>
      </c>
      <c r="U619" s="0" t="e">
        <f aca="true">MAX(0,T619*(1+(_xlfn.NORM.INV(RAND(),Inputs!$D$39,Inputs!$C$39)))-'Year Schedule'!$K$22+'Year Schedule'!$L$22)</f>
        <v>#VALUE!</v>
      </c>
      <c r="V619" s="0" t="e">
        <f aca="true">MAX(0,U619*(1+(_xlfn.NORM.INV(RAND(),Inputs!$D$39,Inputs!$C$39)))-'Year Schedule'!$K$23+'Year Schedule'!$L$23)</f>
        <v>#VALUE!</v>
      </c>
      <c r="W619" s="0" t="e">
        <f aca="true">MAX(0,V619*(1+(_xlfn.NORM.INV(RAND(),Inputs!$D$39,Inputs!$C$39)))-'Year Schedule'!$K$24+'Year Schedule'!$L$24)</f>
        <v>#VALUE!</v>
      </c>
      <c r="X619" s="0" t="e">
        <f aca="true">MAX(0,W619*(1+(_xlfn.NORM.INV(RAND(),Inputs!$D$39,Inputs!$C$39)))-'Year Schedule'!$K$25+'Year Schedule'!$L$25)</f>
        <v>#VALUE!</v>
      </c>
      <c r="Y619" s="0" t="e">
        <f aca="true">MAX(0,X619*(1+(_xlfn.NORM.INV(RAND(),Inputs!$D$39,Inputs!$C$39)))-'Year Schedule'!$K$26+'Year Schedule'!$L$26)</f>
        <v>#VALUE!</v>
      </c>
      <c r="Z619" s="0" t="e">
        <f aca="true">MAX(0,Y619*(1+(_xlfn.NORM.INV(RAND(),Inputs!$D$39,Inputs!$C$39)))-'Year Schedule'!$K$27+'Year Schedule'!$L$27)</f>
        <v>#VALUE!</v>
      </c>
      <c r="AA619" s="0" t="e">
        <f aca="true">MAX(0,Z619*(1+(_xlfn.NORM.INV(RAND(),Inputs!$D$39,Inputs!$C$39)))-'Year Schedule'!$K$28+'Year Schedule'!$L$28)</f>
        <v>#VALUE!</v>
      </c>
      <c r="AB619" s="0" t="e">
        <f aca="true">MAX(0,AA619*(1+(_xlfn.NORM.INV(RAND(),Inputs!$D$39,Inputs!$C$39)))-'Year Schedule'!$K$29+'Year Schedule'!$L$29)</f>
        <v>#VALUE!</v>
      </c>
      <c r="AC619" s="0" t="e">
        <f aca="true">MAX(0,AB619*(1+(_xlfn.NORM.INV(RAND(),Inputs!$D$39,Inputs!$C$39)))-'Year Schedule'!$K$30+'Year Schedule'!$L$30)</f>
        <v>#VALUE!</v>
      </c>
      <c r="AD619" s="0" t="e">
        <f aca="true">MAX(0,AC619*(1+(_xlfn.NORM.INV(RAND(),Inputs!$D$39,Inputs!$C$39)))-'Year Schedule'!$K$31+'Year Schedule'!$L$31)</f>
        <v>#VALUE!</v>
      </c>
      <c r="AE619" s="0" t="e">
        <f aca="true">MAX(0,AD619*(1+(_xlfn.NORM.INV(RAND(),Inputs!$D$39,Inputs!$C$39)))-'Year Schedule'!$K$32+'Year Schedule'!$L$32)</f>
        <v>#VALUE!</v>
      </c>
      <c r="AF619" s="0" t="e">
        <f aca="true">MAX(0,AE619*(1+(_xlfn.NORM.INV(RAND(),Inputs!$D$39,Inputs!$C$39)))-'Year Schedule'!$K$33+'Year Schedule'!$L$33)</f>
        <v>#VALUE!</v>
      </c>
      <c r="AG619" s="0" t="e">
        <f aca="true">MAX(0,AF619*(1+(_xlfn.NORM.INV(RAND(),Inputs!$D$39,Inputs!$C$39)))-'Year Schedule'!$K$34+'Year Schedule'!$L$34)</f>
        <v>#VALUE!</v>
      </c>
      <c r="AH619" s="0" t="e">
        <f aca="true">MAX(0,AG619*(1+(_xlfn.NORM.INV(RAND(),Inputs!$D$39,Inputs!$C$39)))-'Year Schedule'!$K$35+'Year Schedule'!$L$35)</f>
        <v>#VALUE!</v>
      </c>
      <c r="AI619" s="0" t="e">
        <f aca="true">MAX(0,AH619*(1+(_xlfn.NORM.INV(RAND(),Inputs!$D$39,Inputs!$C$39)))-'Year Schedule'!$K$36+'Year Schedule'!$L$36)</f>
        <v>#VALUE!</v>
      </c>
      <c r="AJ619" s="0" t="e">
        <f aca="true">MAX(0,AI619*(1+(_xlfn.NORM.INV(RAND(),Inputs!$D$39,Inputs!$C$39)))-'Year Schedule'!$K$37+'Year Schedule'!$L$37)</f>
        <v>#VALUE!</v>
      </c>
      <c r="AK619" s="0" t="e">
        <f aca="true">MAX(0,AJ619*(1+(_xlfn.NORM.INV(RAND(),Inputs!$D$39,Inputs!$C$39)))-'Year Schedule'!$K$38+'Year Schedule'!$L$38)</f>
        <v>#VALUE!</v>
      </c>
      <c r="AL619" s="0" t="e">
        <f aca="true">MAX(0,AK619*(1+(_xlfn.NORM.INV(RAND(),Inputs!$D$39,Inputs!$C$39)))-'Year Schedule'!$K$39+'Year Schedule'!$L$39)</f>
        <v>#VALUE!</v>
      </c>
      <c r="AM619" s="0" t="e">
        <f aca="true">MAX(0,AL619*(1+(_xlfn.NORM.INV(RAND(),Inputs!$D$39,Inputs!$C$39)))-'Year Schedule'!$K$40+'Year Schedule'!$L$40)</f>
        <v>#VALUE!</v>
      </c>
      <c r="AN619" s="0" t="e">
        <f aca="true">MAX(0,AM619*(1+(_xlfn.NORM.INV(RAND(),Inputs!$D$39,Inputs!$C$39)))-'Year Schedule'!$K$41+'Year Schedule'!$L$41)</f>
        <v>#VALUE!</v>
      </c>
      <c r="AO619" s="0" t="e">
        <f aca="true">MAX(0,AN619*(1+(_xlfn.NORM.INV(RAND(),Inputs!$D$39,Inputs!$C$39)))-'Year Schedule'!$K$42+'Year Schedule'!$L$42)</f>
        <v>#VALUE!</v>
      </c>
      <c r="AP619" s="0" t="e">
        <f aca="true">MAX(0,AO619*(1+(_xlfn.NORM.INV(RAND(),Inputs!$D$39,Inputs!$C$39)))-'Year Schedule'!$K$43+'Year Schedule'!$L$43)</f>
        <v>#VALUE!</v>
      </c>
      <c r="AQ619" s="0" t="e">
        <f aca="true">MAX(0,AP619*(1+(_xlfn.NORM.INV(RAND(),Inputs!$D$39,Inputs!$C$39)))-'Year Schedule'!$K$44+'Year Schedule'!$L$44)</f>
        <v>#VALUE!</v>
      </c>
      <c r="AR619" s="0" t="e">
        <f aca="true">MAX(0,AQ619*(1+(_xlfn.NORM.INV(RAND(),Inputs!$D$39,Inputs!$C$39)))-'Year Schedule'!$K$45+'Year Schedule'!$L$45)</f>
        <v>#VALUE!</v>
      </c>
      <c r="AS619" s="0" t="e">
        <f aca="true">MAX(0,AR619*(1+(_xlfn.NORM.INV(RAND(),Inputs!$D$39,Inputs!$C$39)))-'Year Schedule'!$K$46+'Year Schedule'!$L$46)</f>
        <v>#VALUE!</v>
      </c>
      <c r="AT619" s="0" t="e">
        <f aca="true">MAX(0,AS619*(1+(_xlfn.NORM.INV(RAND(),Inputs!$D$39,Inputs!$C$39)))-'Year Schedule'!$K$47+'Year Schedule'!$L$47)</f>
        <v>#VALUE!</v>
      </c>
      <c r="AU619" s="0" t="e">
        <f aca="true">MAX(0,AT619*(1+(_xlfn.NORM.INV(RAND(),Inputs!$D$39,Inputs!$C$39)))-'Year Schedule'!$K$48+'Year Schedule'!$L$48)</f>
        <v>#VALUE!</v>
      </c>
      <c r="AV619" s="0" t="e">
        <f aca="true">MAX(0,AU619*(1+(_xlfn.NORM.INV(RAND(),Inputs!$D$39,Inputs!$C$39)))-'Year Schedule'!$K$49+'Year Schedule'!$L$49)</f>
        <v>#VALUE!</v>
      </c>
      <c r="AW619" s="0" t="e">
        <f aca="true">MAX(0,AV619*(1+(_xlfn.NORM.INV(RAND(),Inputs!$D$39,Inputs!$C$39)))-'Year Schedule'!$K$50+'Year Schedule'!$L$50)</f>
        <v>#VALUE!</v>
      </c>
      <c r="AX619" s="0" t="e">
        <f aca="true">MAX(0,AW619*(1+(_xlfn.NORM.INV(RAND(),Inputs!$D$39,Inputs!$C$39)))-'Year Schedule'!$K$51+'Year Schedule'!$L$51)</f>
        <v>#VALUE!</v>
      </c>
      <c r="AY619" s="0" t="e">
        <f aca="true">MAX(0,AX619*(1+(_xlfn.NORM.INV(RAND(),Inputs!$D$39,Inputs!$C$39)))-'Year Schedule'!$K$52+'Year Schedule'!$L$52)</f>
        <v>#VALUE!</v>
      </c>
      <c r="AZ619" s="0" t="e">
        <f aca="true">MAX(0,AY619*(1+(_xlfn.NORM.INV(RAND(),Inputs!$D$39,Inputs!$C$39)))-'Year Schedule'!$K$53+'Year Schedule'!$L$53)</f>
        <v>#VALUE!</v>
      </c>
      <c r="BA619" s="0" t="e">
        <f aca="false">INDEX(C619:AZ619,1,Inputs!$C$6)</f>
        <v>#VALUE!</v>
      </c>
      <c r="BB619" s="0" t="n">
        <f aca="false">IFERROR(EXP(SUMPRODUCT(LN((C619:INDEX(C619:AZ619,1,Inputs!$C$6)+$C$1004:INDEX($C$1004:$AZ$1004,1,Inputs!$C$6))/B619:INDEX(B619:AY619,1,Inputs!$C$6)))/Inputs!$C$6)-1,-1)</f>
        <v>-1</v>
      </c>
    </row>
    <row r="620" customFormat="false" ht="15" hidden="false" customHeight="true" outlineLevel="0" collapsed="false">
      <c r="A620" s="0" t="n">
        <v>618</v>
      </c>
      <c r="B620" s="177" t="n">
        <f aca="false">Inputs!$C$38</f>
        <v>0</v>
      </c>
      <c r="C620" s="0" t="e">
        <f aca="true">MAX(0,B620*(1+(_xlfn.NORM.INV(RAND(),Inputs!$D$39,Inputs!$C$39)))-'Year Schedule'!$K$4+'Year Schedule'!$L$4)</f>
        <v>#VALUE!</v>
      </c>
      <c r="D620" s="0" t="e">
        <f aca="true">MAX(0,C620*(1+(_xlfn.NORM.INV(RAND(),Inputs!$D$39,Inputs!$C$39)))-'Year Schedule'!$K$5+'Year Schedule'!$L$5)</f>
        <v>#VALUE!</v>
      </c>
      <c r="E620" s="0" t="e">
        <f aca="true">MAX(0,D620*(1+(_xlfn.NORM.INV(RAND(),Inputs!$D$39,Inputs!$C$39)))-'Year Schedule'!$K$6+'Year Schedule'!$L$6)</f>
        <v>#VALUE!</v>
      </c>
      <c r="F620" s="0" t="e">
        <f aca="true">MAX(0,E620*(1+(_xlfn.NORM.INV(RAND(),Inputs!$D$39,Inputs!$C$39)))-'Year Schedule'!$K$7+'Year Schedule'!$L$7)</f>
        <v>#VALUE!</v>
      </c>
      <c r="G620" s="0" t="e">
        <f aca="true">MAX(0,F620*(1+(_xlfn.NORM.INV(RAND(),Inputs!$D$39,Inputs!$C$39)))-'Year Schedule'!$K$8+'Year Schedule'!$L$8)</f>
        <v>#VALUE!</v>
      </c>
      <c r="H620" s="0" t="e">
        <f aca="true">MAX(0,G620*(1+(_xlfn.NORM.INV(RAND(),Inputs!$D$39,Inputs!$C$39)))-'Year Schedule'!$K$9+'Year Schedule'!$L$9)</f>
        <v>#VALUE!</v>
      </c>
      <c r="I620" s="0" t="e">
        <f aca="true">MAX(0,H620*(1+(_xlfn.NORM.INV(RAND(),Inputs!$D$39,Inputs!$C$39)))-'Year Schedule'!$K$10+'Year Schedule'!$L$10)</f>
        <v>#VALUE!</v>
      </c>
      <c r="J620" s="0" t="e">
        <f aca="true">MAX(0,I620*(1+(_xlfn.NORM.INV(RAND(),Inputs!$D$39,Inputs!$C$39)))-'Year Schedule'!$K$11+'Year Schedule'!$L$11)</f>
        <v>#VALUE!</v>
      </c>
      <c r="K620" s="0" t="e">
        <f aca="true">MAX(0,J620*(1+(_xlfn.NORM.INV(RAND(),Inputs!$D$39,Inputs!$C$39)))-'Year Schedule'!$K$12+'Year Schedule'!$L$12)</f>
        <v>#VALUE!</v>
      </c>
      <c r="L620" s="0" t="e">
        <f aca="true">MAX(0,K620*(1+(_xlfn.NORM.INV(RAND(),Inputs!$D$39,Inputs!$C$39)))-'Year Schedule'!$K$13+'Year Schedule'!$L$13)</f>
        <v>#VALUE!</v>
      </c>
      <c r="M620" s="0" t="e">
        <f aca="true">MAX(0,L620*(1+(_xlfn.NORM.INV(RAND(),Inputs!$D$39,Inputs!$C$39)))-'Year Schedule'!$K$14+'Year Schedule'!$L$14)</f>
        <v>#VALUE!</v>
      </c>
      <c r="N620" s="0" t="e">
        <f aca="true">MAX(0,M620*(1+(_xlfn.NORM.INV(RAND(),Inputs!$D$39,Inputs!$C$39)))-'Year Schedule'!$K$15+'Year Schedule'!$L$15)</f>
        <v>#VALUE!</v>
      </c>
      <c r="O620" s="0" t="e">
        <f aca="true">MAX(0,N620*(1+(_xlfn.NORM.INV(RAND(),Inputs!$D$39,Inputs!$C$39)))-'Year Schedule'!$K$16+'Year Schedule'!$L$16)</f>
        <v>#VALUE!</v>
      </c>
      <c r="P620" s="0" t="e">
        <f aca="true">MAX(0,O620*(1+(_xlfn.NORM.INV(RAND(),Inputs!$D$39,Inputs!$C$39)))-'Year Schedule'!$K$17+'Year Schedule'!$L$17)</f>
        <v>#VALUE!</v>
      </c>
      <c r="Q620" s="0" t="e">
        <f aca="true">MAX(0,P620*(1+(_xlfn.NORM.INV(RAND(),Inputs!$D$39,Inputs!$C$39)))-'Year Schedule'!$K$18+'Year Schedule'!$L$18)</f>
        <v>#VALUE!</v>
      </c>
      <c r="R620" s="0" t="e">
        <f aca="true">MAX(0,Q620*(1+(_xlfn.NORM.INV(RAND(),Inputs!$D$39,Inputs!$C$39)))-'Year Schedule'!$K$19+'Year Schedule'!$L$19)</f>
        <v>#VALUE!</v>
      </c>
      <c r="S620" s="0" t="e">
        <f aca="true">MAX(0,R620*(1+(_xlfn.NORM.INV(RAND(),Inputs!$D$39,Inputs!$C$39)))-'Year Schedule'!$K$20+'Year Schedule'!$L$20)</f>
        <v>#VALUE!</v>
      </c>
      <c r="T620" s="0" t="e">
        <f aca="true">MAX(0,S620*(1+(_xlfn.NORM.INV(RAND(),Inputs!$D$39,Inputs!$C$39)))-'Year Schedule'!$K$21+'Year Schedule'!$L$21)</f>
        <v>#VALUE!</v>
      </c>
      <c r="U620" s="0" t="e">
        <f aca="true">MAX(0,T620*(1+(_xlfn.NORM.INV(RAND(),Inputs!$D$39,Inputs!$C$39)))-'Year Schedule'!$K$22+'Year Schedule'!$L$22)</f>
        <v>#VALUE!</v>
      </c>
      <c r="V620" s="0" t="e">
        <f aca="true">MAX(0,U620*(1+(_xlfn.NORM.INV(RAND(),Inputs!$D$39,Inputs!$C$39)))-'Year Schedule'!$K$23+'Year Schedule'!$L$23)</f>
        <v>#VALUE!</v>
      </c>
      <c r="W620" s="0" t="e">
        <f aca="true">MAX(0,V620*(1+(_xlfn.NORM.INV(RAND(),Inputs!$D$39,Inputs!$C$39)))-'Year Schedule'!$K$24+'Year Schedule'!$L$24)</f>
        <v>#VALUE!</v>
      </c>
      <c r="X620" s="0" t="e">
        <f aca="true">MAX(0,W620*(1+(_xlfn.NORM.INV(RAND(),Inputs!$D$39,Inputs!$C$39)))-'Year Schedule'!$K$25+'Year Schedule'!$L$25)</f>
        <v>#VALUE!</v>
      </c>
      <c r="Y620" s="0" t="e">
        <f aca="true">MAX(0,X620*(1+(_xlfn.NORM.INV(RAND(),Inputs!$D$39,Inputs!$C$39)))-'Year Schedule'!$K$26+'Year Schedule'!$L$26)</f>
        <v>#VALUE!</v>
      </c>
      <c r="Z620" s="0" t="e">
        <f aca="true">MAX(0,Y620*(1+(_xlfn.NORM.INV(RAND(),Inputs!$D$39,Inputs!$C$39)))-'Year Schedule'!$K$27+'Year Schedule'!$L$27)</f>
        <v>#VALUE!</v>
      </c>
      <c r="AA620" s="0" t="e">
        <f aca="true">MAX(0,Z620*(1+(_xlfn.NORM.INV(RAND(),Inputs!$D$39,Inputs!$C$39)))-'Year Schedule'!$K$28+'Year Schedule'!$L$28)</f>
        <v>#VALUE!</v>
      </c>
      <c r="AB620" s="0" t="e">
        <f aca="true">MAX(0,AA620*(1+(_xlfn.NORM.INV(RAND(),Inputs!$D$39,Inputs!$C$39)))-'Year Schedule'!$K$29+'Year Schedule'!$L$29)</f>
        <v>#VALUE!</v>
      </c>
      <c r="AC620" s="0" t="e">
        <f aca="true">MAX(0,AB620*(1+(_xlfn.NORM.INV(RAND(),Inputs!$D$39,Inputs!$C$39)))-'Year Schedule'!$K$30+'Year Schedule'!$L$30)</f>
        <v>#VALUE!</v>
      </c>
      <c r="AD620" s="0" t="e">
        <f aca="true">MAX(0,AC620*(1+(_xlfn.NORM.INV(RAND(),Inputs!$D$39,Inputs!$C$39)))-'Year Schedule'!$K$31+'Year Schedule'!$L$31)</f>
        <v>#VALUE!</v>
      </c>
      <c r="AE620" s="0" t="e">
        <f aca="true">MAX(0,AD620*(1+(_xlfn.NORM.INV(RAND(),Inputs!$D$39,Inputs!$C$39)))-'Year Schedule'!$K$32+'Year Schedule'!$L$32)</f>
        <v>#VALUE!</v>
      </c>
      <c r="AF620" s="0" t="e">
        <f aca="true">MAX(0,AE620*(1+(_xlfn.NORM.INV(RAND(),Inputs!$D$39,Inputs!$C$39)))-'Year Schedule'!$K$33+'Year Schedule'!$L$33)</f>
        <v>#VALUE!</v>
      </c>
      <c r="AG620" s="0" t="e">
        <f aca="true">MAX(0,AF620*(1+(_xlfn.NORM.INV(RAND(),Inputs!$D$39,Inputs!$C$39)))-'Year Schedule'!$K$34+'Year Schedule'!$L$34)</f>
        <v>#VALUE!</v>
      </c>
      <c r="AH620" s="0" t="e">
        <f aca="true">MAX(0,AG620*(1+(_xlfn.NORM.INV(RAND(),Inputs!$D$39,Inputs!$C$39)))-'Year Schedule'!$K$35+'Year Schedule'!$L$35)</f>
        <v>#VALUE!</v>
      </c>
      <c r="AI620" s="0" t="e">
        <f aca="true">MAX(0,AH620*(1+(_xlfn.NORM.INV(RAND(),Inputs!$D$39,Inputs!$C$39)))-'Year Schedule'!$K$36+'Year Schedule'!$L$36)</f>
        <v>#VALUE!</v>
      </c>
      <c r="AJ620" s="0" t="e">
        <f aca="true">MAX(0,AI620*(1+(_xlfn.NORM.INV(RAND(),Inputs!$D$39,Inputs!$C$39)))-'Year Schedule'!$K$37+'Year Schedule'!$L$37)</f>
        <v>#VALUE!</v>
      </c>
      <c r="AK620" s="0" t="e">
        <f aca="true">MAX(0,AJ620*(1+(_xlfn.NORM.INV(RAND(),Inputs!$D$39,Inputs!$C$39)))-'Year Schedule'!$K$38+'Year Schedule'!$L$38)</f>
        <v>#VALUE!</v>
      </c>
      <c r="AL620" s="0" t="e">
        <f aca="true">MAX(0,AK620*(1+(_xlfn.NORM.INV(RAND(),Inputs!$D$39,Inputs!$C$39)))-'Year Schedule'!$K$39+'Year Schedule'!$L$39)</f>
        <v>#VALUE!</v>
      </c>
      <c r="AM620" s="0" t="e">
        <f aca="true">MAX(0,AL620*(1+(_xlfn.NORM.INV(RAND(),Inputs!$D$39,Inputs!$C$39)))-'Year Schedule'!$K$40+'Year Schedule'!$L$40)</f>
        <v>#VALUE!</v>
      </c>
      <c r="AN620" s="0" t="e">
        <f aca="true">MAX(0,AM620*(1+(_xlfn.NORM.INV(RAND(),Inputs!$D$39,Inputs!$C$39)))-'Year Schedule'!$K$41+'Year Schedule'!$L$41)</f>
        <v>#VALUE!</v>
      </c>
      <c r="AO620" s="0" t="e">
        <f aca="true">MAX(0,AN620*(1+(_xlfn.NORM.INV(RAND(),Inputs!$D$39,Inputs!$C$39)))-'Year Schedule'!$K$42+'Year Schedule'!$L$42)</f>
        <v>#VALUE!</v>
      </c>
      <c r="AP620" s="0" t="e">
        <f aca="true">MAX(0,AO620*(1+(_xlfn.NORM.INV(RAND(),Inputs!$D$39,Inputs!$C$39)))-'Year Schedule'!$K$43+'Year Schedule'!$L$43)</f>
        <v>#VALUE!</v>
      </c>
      <c r="AQ620" s="0" t="e">
        <f aca="true">MAX(0,AP620*(1+(_xlfn.NORM.INV(RAND(),Inputs!$D$39,Inputs!$C$39)))-'Year Schedule'!$K$44+'Year Schedule'!$L$44)</f>
        <v>#VALUE!</v>
      </c>
      <c r="AR620" s="0" t="e">
        <f aca="true">MAX(0,AQ620*(1+(_xlfn.NORM.INV(RAND(),Inputs!$D$39,Inputs!$C$39)))-'Year Schedule'!$K$45+'Year Schedule'!$L$45)</f>
        <v>#VALUE!</v>
      </c>
      <c r="AS620" s="0" t="e">
        <f aca="true">MAX(0,AR620*(1+(_xlfn.NORM.INV(RAND(),Inputs!$D$39,Inputs!$C$39)))-'Year Schedule'!$K$46+'Year Schedule'!$L$46)</f>
        <v>#VALUE!</v>
      </c>
      <c r="AT620" s="0" t="e">
        <f aca="true">MAX(0,AS620*(1+(_xlfn.NORM.INV(RAND(),Inputs!$D$39,Inputs!$C$39)))-'Year Schedule'!$K$47+'Year Schedule'!$L$47)</f>
        <v>#VALUE!</v>
      </c>
      <c r="AU620" s="0" t="e">
        <f aca="true">MAX(0,AT620*(1+(_xlfn.NORM.INV(RAND(),Inputs!$D$39,Inputs!$C$39)))-'Year Schedule'!$K$48+'Year Schedule'!$L$48)</f>
        <v>#VALUE!</v>
      </c>
      <c r="AV620" s="0" t="e">
        <f aca="true">MAX(0,AU620*(1+(_xlfn.NORM.INV(RAND(),Inputs!$D$39,Inputs!$C$39)))-'Year Schedule'!$K$49+'Year Schedule'!$L$49)</f>
        <v>#VALUE!</v>
      </c>
      <c r="AW620" s="0" t="e">
        <f aca="true">MAX(0,AV620*(1+(_xlfn.NORM.INV(RAND(),Inputs!$D$39,Inputs!$C$39)))-'Year Schedule'!$K$50+'Year Schedule'!$L$50)</f>
        <v>#VALUE!</v>
      </c>
      <c r="AX620" s="0" t="e">
        <f aca="true">MAX(0,AW620*(1+(_xlfn.NORM.INV(RAND(),Inputs!$D$39,Inputs!$C$39)))-'Year Schedule'!$K$51+'Year Schedule'!$L$51)</f>
        <v>#VALUE!</v>
      </c>
      <c r="AY620" s="0" t="e">
        <f aca="true">MAX(0,AX620*(1+(_xlfn.NORM.INV(RAND(),Inputs!$D$39,Inputs!$C$39)))-'Year Schedule'!$K$52+'Year Schedule'!$L$52)</f>
        <v>#VALUE!</v>
      </c>
      <c r="AZ620" s="0" t="e">
        <f aca="true">MAX(0,AY620*(1+(_xlfn.NORM.INV(RAND(),Inputs!$D$39,Inputs!$C$39)))-'Year Schedule'!$K$53+'Year Schedule'!$L$53)</f>
        <v>#VALUE!</v>
      </c>
      <c r="BA620" s="0" t="e">
        <f aca="false">INDEX(C620:AZ620,1,Inputs!$C$6)</f>
        <v>#VALUE!</v>
      </c>
      <c r="BB620" s="0" t="n">
        <f aca="false">IFERROR(EXP(SUMPRODUCT(LN((C620:INDEX(C620:AZ620,1,Inputs!$C$6)+$C$1004:INDEX($C$1004:$AZ$1004,1,Inputs!$C$6))/B620:INDEX(B620:AY620,1,Inputs!$C$6)))/Inputs!$C$6)-1,-1)</f>
        <v>-1</v>
      </c>
    </row>
    <row r="621" customFormat="false" ht="15" hidden="false" customHeight="true" outlineLevel="0" collapsed="false">
      <c r="A621" s="0" t="n">
        <v>619</v>
      </c>
      <c r="B621" s="177" t="n">
        <f aca="false">Inputs!$C$38</f>
        <v>0</v>
      </c>
      <c r="C621" s="0" t="e">
        <f aca="true">MAX(0,B621*(1+(_xlfn.NORM.INV(RAND(),Inputs!$D$39,Inputs!$C$39)))-'Year Schedule'!$K$4+'Year Schedule'!$L$4)</f>
        <v>#VALUE!</v>
      </c>
      <c r="D621" s="0" t="e">
        <f aca="true">MAX(0,C621*(1+(_xlfn.NORM.INV(RAND(),Inputs!$D$39,Inputs!$C$39)))-'Year Schedule'!$K$5+'Year Schedule'!$L$5)</f>
        <v>#VALUE!</v>
      </c>
      <c r="E621" s="0" t="e">
        <f aca="true">MAX(0,D621*(1+(_xlfn.NORM.INV(RAND(),Inputs!$D$39,Inputs!$C$39)))-'Year Schedule'!$K$6+'Year Schedule'!$L$6)</f>
        <v>#VALUE!</v>
      </c>
      <c r="F621" s="0" t="e">
        <f aca="true">MAX(0,E621*(1+(_xlfn.NORM.INV(RAND(),Inputs!$D$39,Inputs!$C$39)))-'Year Schedule'!$K$7+'Year Schedule'!$L$7)</f>
        <v>#VALUE!</v>
      </c>
      <c r="G621" s="0" t="e">
        <f aca="true">MAX(0,F621*(1+(_xlfn.NORM.INV(RAND(),Inputs!$D$39,Inputs!$C$39)))-'Year Schedule'!$K$8+'Year Schedule'!$L$8)</f>
        <v>#VALUE!</v>
      </c>
      <c r="H621" s="0" t="e">
        <f aca="true">MAX(0,G621*(1+(_xlfn.NORM.INV(RAND(),Inputs!$D$39,Inputs!$C$39)))-'Year Schedule'!$K$9+'Year Schedule'!$L$9)</f>
        <v>#VALUE!</v>
      </c>
      <c r="I621" s="0" t="e">
        <f aca="true">MAX(0,H621*(1+(_xlfn.NORM.INV(RAND(),Inputs!$D$39,Inputs!$C$39)))-'Year Schedule'!$K$10+'Year Schedule'!$L$10)</f>
        <v>#VALUE!</v>
      </c>
      <c r="J621" s="0" t="e">
        <f aca="true">MAX(0,I621*(1+(_xlfn.NORM.INV(RAND(),Inputs!$D$39,Inputs!$C$39)))-'Year Schedule'!$K$11+'Year Schedule'!$L$11)</f>
        <v>#VALUE!</v>
      </c>
      <c r="K621" s="0" t="e">
        <f aca="true">MAX(0,J621*(1+(_xlfn.NORM.INV(RAND(),Inputs!$D$39,Inputs!$C$39)))-'Year Schedule'!$K$12+'Year Schedule'!$L$12)</f>
        <v>#VALUE!</v>
      </c>
      <c r="L621" s="0" t="e">
        <f aca="true">MAX(0,K621*(1+(_xlfn.NORM.INV(RAND(),Inputs!$D$39,Inputs!$C$39)))-'Year Schedule'!$K$13+'Year Schedule'!$L$13)</f>
        <v>#VALUE!</v>
      </c>
      <c r="M621" s="0" t="e">
        <f aca="true">MAX(0,L621*(1+(_xlfn.NORM.INV(RAND(),Inputs!$D$39,Inputs!$C$39)))-'Year Schedule'!$K$14+'Year Schedule'!$L$14)</f>
        <v>#VALUE!</v>
      </c>
      <c r="N621" s="0" t="e">
        <f aca="true">MAX(0,M621*(1+(_xlfn.NORM.INV(RAND(),Inputs!$D$39,Inputs!$C$39)))-'Year Schedule'!$K$15+'Year Schedule'!$L$15)</f>
        <v>#VALUE!</v>
      </c>
      <c r="O621" s="0" t="e">
        <f aca="true">MAX(0,N621*(1+(_xlfn.NORM.INV(RAND(),Inputs!$D$39,Inputs!$C$39)))-'Year Schedule'!$K$16+'Year Schedule'!$L$16)</f>
        <v>#VALUE!</v>
      </c>
      <c r="P621" s="0" t="e">
        <f aca="true">MAX(0,O621*(1+(_xlfn.NORM.INV(RAND(),Inputs!$D$39,Inputs!$C$39)))-'Year Schedule'!$K$17+'Year Schedule'!$L$17)</f>
        <v>#VALUE!</v>
      </c>
      <c r="Q621" s="0" t="e">
        <f aca="true">MAX(0,P621*(1+(_xlfn.NORM.INV(RAND(),Inputs!$D$39,Inputs!$C$39)))-'Year Schedule'!$K$18+'Year Schedule'!$L$18)</f>
        <v>#VALUE!</v>
      </c>
      <c r="R621" s="0" t="e">
        <f aca="true">MAX(0,Q621*(1+(_xlfn.NORM.INV(RAND(),Inputs!$D$39,Inputs!$C$39)))-'Year Schedule'!$K$19+'Year Schedule'!$L$19)</f>
        <v>#VALUE!</v>
      </c>
      <c r="S621" s="0" t="e">
        <f aca="true">MAX(0,R621*(1+(_xlfn.NORM.INV(RAND(),Inputs!$D$39,Inputs!$C$39)))-'Year Schedule'!$K$20+'Year Schedule'!$L$20)</f>
        <v>#VALUE!</v>
      </c>
      <c r="T621" s="0" t="e">
        <f aca="true">MAX(0,S621*(1+(_xlfn.NORM.INV(RAND(),Inputs!$D$39,Inputs!$C$39)))-'Year Schedule'!$K$21+'Year Schedule'!$L$21)</f>
        <v>#VALUE!</v>
      </c>
      <c r="U621" s="0" t="e">
        <f aca="true">MAX(0,T621*(1+(_xlfn.NORM.INV(RAND(),Inputs!$D$39,Inputs!$C$39)))-'Year Schedule'!$K$22+'Year Schedule'!$L$22)</f>
        <v>#VALUE!</v>
      </c>
      <c r="V621" s="0" t="e">
        <f aca="true">MAX(0,U621*(1+(_xlfn.NORM.INV(RAND(),Inputs!$D$39,Inputs!$C$39)))-'Year Schedule'!$K$23+'Year Schedule'!$L$23)</f>
        <v>#VALUE!</v>
      </c>
      <c r="W621" s="0" t="e">
        <f aca="true">MAX(0,V621*(1+(_xlfn.NORM.INV(RAND(),Inputs!$D$39,Inputs!$C$39)))-'Year Schedule'!$K$24+'Year Schedule'!$L$24)</f>
        <v>#VALUE!</v>
      </c>
      <c r="X621" s="0" t="e">
        <f aca="true">MAX(0,W621*(1+(_xlfn.NORM.INV(RAND(),Inputs!$D$39,Inputs!$C$39)))-'Year Schedule'!$K$25+'Year Schedule'!$L$25)</f>
        <v>#VALUE!</v>
      </c>
      <c r="Y621" s="0" t="e">
        <f aca="true">MAX(0,X621*(1+(_xlfn.NORM.INV(RAND(),Inputs!$D$39,Inputs!$C$39)))-'Year Schedule'!$K$26+'Year Schedule'!$L$26)</f>
        <v>#VALUE!</v>
      </c>
      <c r="Z621" s="0" t="e">
        <f aca="true">MAX(0,Y621*(1+(_xlfn.NORM.INV(RAND(),Inputs!$D$39,Inputs!$C$39)))-'Year Schedule'!$K$27+'Year Schedule'!$L$27)</f>
        <v>#VALUE!</v>
      </c>
      <c r="AA621" s="0" t="e">
        <f aca="true">MAX(0,Z621*(1+(_xlfn.NORM.INV(RAND(),Inputs!$D$39,Inputs!$C$39)))-'Year Schedule'!$K$28+'Year Schedule'!$L$28)</f>
        <v>#VALUE!</v>
      </c>
      <c r="AB621" s="0" t="e">
        <f aca="true">MAX(0,AA621*(1+(_xlfn.NORM.INV(RAND(),Inputs!$D$39,Inputs!$C$39)))-'Year Schedule'!$K$29+'Year Schedule'!$L$29)</f>
        <v>#VALUE!</v>
      </c>
      <c r="AC621" s="0" t="e">
        <f aca="true">MAX(0,AB621*(1+(_xlfn.NORM.INV(RAND(),Inputs!$D$39,Inputs!$C$39)))-'Year Schedule'!$K$30+'Year Schedule'!$L$30)</f>
        <v>#VALUE!</v>
      </c>
      <c r="AD621" s="0" t="e">
        <f aca="true">MAX(0,AC621*(1+(_xlfn.NORM.INV(RAND(),Inputs!$D$39,Inputs!$C$39)))-'Year Schedule'!$K$31+'Year Schedule'!$L$31)</f>
        <v>#VALUE!</v>
      </c>
      <c r="AE621" s="0" t="e">
        <f aca="true">MAX(0,AD621*(1+(_xlfn.NORM.INV(RAND(),Inputs!$D$39,Inputs!$C$39)))-'Year Schedule'!$K$32+'Year Schedule'!$L$32)</f>
        <v>#VALUE!</v>
      </c>
      <c r="AF621" s="0" t="e">
        <f aca="true">MAX(0,AE621*(1+(_xlfn.NORM.INV(RAND(),Inputs!$D$39,Inputs!$C$39)))-'Year Schedule'!$K$33+'Year Schedule'!$L$33)</f>
        <v>#VALUE!</v>
      </c>
      <c r="AG621" s="0" t="e">
        <f aca="true">MAX(0,AF621*(1+(_xlfn.NORM.INV(RAND(),Inputs!$D$39,Inputs!$C$39)))-'Year Schedule'!$K$34+'Year Schedule'!$L$34)</f>
        <v>#VALUE!</v>
      </c>
      <c r="AH621" s="0" t="e">
        <f aca="true">MAX(0,AG621*(1+(_xlfn.NORM.INV(RAND(),Inputs!$D$39,Inputs!$C$39)))-'Year Schedule'!$K$35+'Year Schedule'!$L$35)</f>
        <v>#VALUE!</v>
      </c>
      <c r="AI621" s="0" t="e">
        <f aca="true">MAX(0,AH621*(1+(_xlfn.NORM.INV(RAND(),Inputs!$D$39,Inputs!$C$39)))-'Year Schedule'!$K$36+'Year Schedule'!$L$36)</f>
        <v>#VALUE!</v>
      </c>
      <c r="AJ621" s="0" t="e">
        <f aca="true">MAX(0,AI621*(1+(_xlfn.NORM.INV(RAND(),Inputs!$D$39,Inputs!$C$39)))-'Year Schedule'!$K$37+'Year Schedule'!$L$37)</f>
        <v>#VALUE!</v>
      </c>
      <c r="AK621" s="0" t="e">
        <f aca="true">MAX(0,AJ621*(1+(_xlfn.NORM.INV(RAND(),Inputs!$D$39,Inputs!$C$39)))-'Year Schedule'!$K$38+'Year Schedule'!$L$38)</f>
        <v>#VALUE!</v>
      </c>
      <c r="AL621" s="0" t="e">
        <f aca="true">MAX(0,AK621*(1+(_xlfn.NORM.INV(RAND(),Inputs!$D$39,Inputs!$C$39)))-'Year Schedule'!$K$39+'Year Schedule'!$L$39)</f>
        <v>#VALUE!</v>
      </c>
      <c r="AM621" s="0" t="e">
        <f aca="true">MAX(0,AL621*(1+(_xlfn.NORM.INV(RAND(),Inputs!$D$39,Inputs!$C$39)))-'Year Schedule'!$K$40+'Year Schedule'!$L$40)</f>
        <v>#VALUE!</v>
      </c>
      <c r="AN621" s="0" t="e">
        <f aca="true">MAX(0,AM621*(1+(_xlfn.NORM.INV(RAND(),Inputs!$D$39,Inputs!$C$39)))-'Year Schedule'!$K$41+'Year Schedule'!$L$41)</f>
        <v>#VALUE!</v>
      </c>
      <c r="AO621" s="0" t="e">
        <f aca="true">MAX(0,AN621*(1+(_xlfn.NORM.INV(RAND(),Inputs!$D$39,Inputs!$C$39)))-'Year Schedule'!$K$42+'Year Schedule'!$L$42)</f>
        <v>#VALUE!</v>
      </c>
      <c r="AP621" s="0" t="e">
        <f aca="true">MAX(0,AO621*(1+(_xlfn.NORM.INV(RAND(),Inputs!$D$39,Inputs!$C$39)))-'Year Schedule'!$K$43+'Year Schedule'!$L$43)</f>
        <v>#VALUE!</v>
      </c>
      <c r="AQ621" s="0" t="e">
        <f aca="true">MAX(0,AP621*(1+(_xlfn.NORM.INV(RAND(),Inputs!$D$39,Inputs!$C$39)))-'Year Schedule'!$K$44+'Year Schedule'!$L$44)</f>
        <v>#VALUE!</v>
      </c>
      <c r="AR621" s="0" t="e">
        <f aca="true">MAX(0,AQ621*(1+(_xlfn.NORM.INV(RAND(),Inputs!$D$39,Inputs!$C$39)))-'Year Schedule'!$K$45+'Year Schedule'!$L$45)</f>
        <v>#VALUE!</v>
      </c>
      <c r="AS621" s="0" t="e">
        <f aca="true">MAX(0,AR621*(1+(_xlfn.NORM.INV(RAND(),Inputs!$D$39,Inputs!$C$39)))-'Year Schedule'!$K$46+'Year Schedule'!$L$46)</f>
        <v>#VALUE!</v>
      </c>
      <c r="AT621" s="0" t="e">
        <f aca="true">MAX(0,AS621*(1+(_xlfn.NORM.INV(RAND(),Inputs!$D$39,Inputs!$C$39)))-'Year Schedule'!$K$47+'Year Schedule'!$L$47)</f>
        <v>#VALUE!</v>
      </c>
      <c r="AU621" s="0" t="e">
        <f aca="true">MAX(0,AT621*(1+(_xlfn.NORM.INV(RAND(),Inputs!$D$39,Inputs!$C$39)))-'Year Schedule'!$K$48+'Year Schedule'!$L$48)</f>
        <v>#VALUE!</v>
      </c>
      <c r="AV621" s="0" t="e">
        <f aca="true">MAX(0,AU621*(1+(_xlfn.NORM.INV(RAND(),Inputs!$D$39,Inputs!$C$39)))-'Year Schedule'!$K$49+'Year Schedule'!$L$49)</f>
        <v>#VALUE!</v>
      </c>
      <c r="AW621" s="0" t="e">
        <f aca="true">MAX(0,AV621*(1+(_xlfn.NORM.INV(RAND(),Inputs!$D$39,Inputs!$C$39)))-'Year Schedule'!$K$50+'Year Schedule'!$L$50)</f>
        <v>#VALUE!</v>
      </c>
      <c r="AX621" s="0" t="e">
        <f aca="true">MAX(0,AW621*(1+(_xlfn.NORM.INV(RAND(),Inputs!$D$39,Inputs!$C$39)))-'Year Schedule'!$K$51+'Year Schedule'!$L$51)</f>
        <v>#VALUE!</v>
      </c>
      <c r="AY621" s="0" t="e">
        <f aca="true">MAX(0,AX621*(1+(_xlfn.NORM.INV(RAND(),Inputs!$D$39,Inputs!$C$39)))-'Year Schedule'!$K$52+'Year Schedule'!$L$52)</f>
        <v>#VALUE!</v>
      </c>
      <c r="AZ621" s="0" t="e">
        <f aca="true">MAX(0,AY621*(1+(_xlfn.NORM.INV(RAND(),Inputs!$D$39,Inputs!$C$39)))-'Year Schedule'!$K$53+'Year Schedule'!$L$53)</f>
        <v>#VALUE!</v>
      </c>
      <c r="BA621" s="0" t="e">
        <f aca="false">INDEX(C621:AZ621,1,Inputs!$C$6)</f>
        <v>#VALUE!</v>
      </c>
      <c r="BB621" s="0" t="n">
        <f aca="false">IFERROR(EXP(SUMPRODUCT(LN((C621:INDEX(C621:AZ621,1,Inputs!$C$6)+$C$1004:INDEX($C$1004:$AZ$1004,1,Inputs!$C$6))/B621:INDEX(B621:AY621,1,Inputs!$C$6)))/Inputs!$C$6)-1,-1)</f>
        <v>-1</v>
      </c>
    </row>
    <row r="622" customFormat="false" ht="15" hidden="false" customHeight="true" outlineLevel="0" collapsed="false">
      <c r="A622" s="0" t="n">
        <v>620</v>
      </c>
      <c r="B622" s="177" t="n">
        <f aca="false">Inputs!$C$38</f>
        <v>0</v>
      </c>
      <c r="C622" s="0" t="e">
        <f aca="true">MAX(0,B622*(1+(_xlfn.NORM.INV(RAND(),Inputs!$D$39,Inputs!$C$39)))-'Year Schedule'!$K$4+'Year Schedule'!$L$4)</f>
        <v>#VALUE!</v>
      </c>
      <c r="D622" s="0" t="e">
        <f aca="true">MAX(0,C622*(1+(_xlfn.NORM.INV(RAND(),Inputs!$D$39,Inputs!$C$39)))-'Year Schedule'!$K$5+'Year Schedule'!$L$5)</f>
        <v>#VALUE!</v>
      </c>
      <c r="E622" s="0" t="e">
        <f aca="true">MAX(0,D622*(1+(_xlfn.NORM.INV(RAND(),Inputs!$D$39,Inputs!$C$39)))-'Year Schedule'!$K$6+'Year Schedule'!$L$6)</f>
        <v>#VALUE!</v>
      </c>
      <c r="F622" s="0" t="e">
        <f aca="true">MAX(0,E622*(1+(_xlfn.NORM.INV(RAND(),Inputs!$D$39,Inputs!$C$39)))-'Year Schedule'!$K$7+'Year Schedule'!$L$7)</f>
        <v>#VALUE!</v>
      </c>
      <c r="G622" s="0" t="e">
        <f aca="true">MAX(0,F622*(1+(_xlfn.NORM.INV(RAND(),Inputs!$D$39,Inputs!$C$39)))-'Year Schedule'!$K$8+'Year Schedule'!$L$8)</f>
        <v>#VALUE!</v>
      </c>
      <c r="H622" s="0" t="e">
        <f aca="true">MAX(0,G622*(1+(_xlfn.NORM.INV(RAND(),Inputs!$D$39,Inputs!$C$39)))-'Year Schedule'!$K$9+'Year Schedule'!$L$9)</f>
        <v>#VALUE!</v>
      </c>
      <c r="I622" s="0" t="e">
        <f aca="true">MAX(0,H622*(1+(_xlfn.NORM.INV(RAND(),Inputs!$D$39,Inputs!$C$39)))-'Year Schedule'!$K$10+'Year Schedule'!$L$10)</f>
        <v>#VALUE!</v>
      </c>
      <c r="J622" s="0" t="e">
        <f aca="true">MAX(0,I622*(1+(_xlfn.NORM.INV(RAND(),Inputs!$D$39,Inputs!$C$39)))-'Year Schedule'!$K$11+'Year Schedule'!$L$11)</f>
        <v>#VALUE!</v>
      </c>
      <c r="K622" s="0" t="e">
        <f aca="true">MAX(0,J622*(1+(_xlfn.NORM.INV(RAND(),Inputs!$D$39,Inputs!$C$39)))-'Year Schedule'!$K$12+'Year Schedule'!$L$12)</f>
        <v>#VALUE!</v>
      </c>
      <c r="L622" s="0" t="e">
        <f aca="true">MAX(0,K622*(1+(_xlfn.NORM.INV(RAND(),Inputs!$D$39,Inputs!$C$39)))-'Year Schedule'!$K$13+'Year Schedule'!$L$13)</f>
        <v>#VALUE!</v>
      </c>
      <c r="M622" s="0" t="e">
        <f aca="true">MAX(0,L622*(1+(_xlfn.NORM.INV(RAND(),Inputs!$D$39,Inputs!$C$39)))-'Year Schedule'!$K$14+'Year Schedule'!$L$14)</f>
        <v>#VALUE!</v>
      </c>
      <c r="N622" s="0" t="e">
        <f aca="true">MAX(0,M622*(1+(_xlfn.NORM.INV(RAND(),Inputs!$D$39,Inputs!$C$39)))-'Year Schedule'!$K$15+'Year Schedule'!$L$15)</f>
        <v>#VALUE!</v>
      </c>
      <c r="O622" s="0" t="e">
        <f aca="true">MAX(0,N622*(1+(_xlfn.NORM.INV(RAND(),Inputs!$D$39,Inputs!$C$39)))-'Year Schedule'!$K$16+'Year Schedule'!$L$16)</f>
        <v>#VALUE!</v>
      </c>
      <c r="P622" s="0" t="e">
        <f aca="true">MAX(0,O622*(1+(_xlfn.NORM.INV(RAND(),Inputs!$D$39,Inputs!$C$39)))-'Year Schedule'!$K$17+'Year Schedule'!$L$17)</f>
        <v>#VALUE!</v>
      </c>
      <c r="Q622" s="0" t="e">
        <f aca="true">MAX(0,P622*(1+(_xlfn.NORM.INV(RAND(),Inputs!$D$39,Inputs!$C$39)))-'Year Schedule'!$K$18+'Year Schedule'!$L$18)</f>
        <v>#VALUE!</v>
      </c>
      <c r="R622" s="0" t="e">
        <f aca="true">MAX(0,Q622*(1+(_xlfn.NORM.INV(RAND(),Inputs!$D$39,Inputs!$C$39)))-'Year Schedule'!$K$19+'Year Schedule'!$L$19)</f>
        <v>#VALUE!</v>
      </c>
      <c r="S622" s="0" t="e">
        <f aca="true">MAX(0,R622*(1+(_xlfn.NORM.INV(RAND(),Inputs!$D$39,Inputs!$C$39)))-'Year Schedule'!$K$20+'Year Schedule'!$L$20)</f>
        <v>#VALUE!</v>
      </c>
      <c r="T622" s="0" t="e">
        <f aca="true">MAX(0,S622*(1+(_xlfn.NORM.INV(RAND(),Inputs!$D$39,Inputs!$C$39)))-'Year Schedule'!$K$21+'Year Schedule'!$L$21)</f>
        <v>#VALUE!</v>
      </c>
      <c r="U622" s="0" t="e">
        <f aca="true">MAX(0,T622*(1+(_xlfn.NORM.INV(RAND(),Inputs!$D$39,Inputs!$C$39)))-'Year Schedule'!$K$22+'Year Schedule'!$L$22)</f>
        <v>#VALUE!</v>
      </c>
      <c r="V622" s="0" t="e">
        <f aca="true">MAX(0,U622*(1+(_xlfn.NORM.INV(RAND(),Inputs!$D$39,Inputs!$C$39)))-'Year Schedule'!$K$23+'Year Schedule'!$L$23)</f>
        <v>#VALUE!</v>
      </c>
      <c r="W622" s="0" t="e">
        <f aca="true">MAX(0,V622*(1+(_xlfn.NORM.INV(RAND(),Inputs!$D$39,Inputs!$C$39)))-'Year Schedule'!$K$24+'Year Schedule'!$L$24)</f>
        <v>#VALUE!</v>
      </c>
      <c r="X622" s="0" t="e">
        <f aca="true">MAX(0,W622*(1+(_xlfn.NORM.INV(RAND(),Inputs!$D$39,Inputs!$C$39)))-'Year Schedule'!$K$25+'Year Schedule'!$L$25)</f>
        <v>#VALUE!</v>
      </c>
      <c r="Y622" s="0" t="e">
        <f aca="true">MAX(0,X622*(1+(_xlfn.NORM.INV(RAND(),Inputs!$D$39,Inputs!$C$39)))-'Year Schedule'!$K$26+'Year Schedule'!$L$26)</f>
        <v>#VALUE!</v>
      </c>
      <c r="Z622" s="0" t="e">
        <f aca="true">MAX(0,Y622*(1+(_xlfn.NORM.INV(RAND(),Inputs!$D$39,Inputs!$C$39)))-'Year Schedule'!$K$27+'Year Schedule'!$L$27)</f>
        <v>#VALUE!</v>
      </c>
      <c r="AA622" s="0" t="e">
        <f aca="true">MAX(0,Z622*(1+(_xlfn.NORM.INV(RAND(),Inputs!$D$39,Inputs!$C$39)))-'Year Schedule'!$K$28+'Year Schedule'!$L$28)</f>
        <v>#VALUE!</v>
      </c>
      <c r="AB622" s="0" t="e">
        <f aca="true">MAX(0,AA622*(1+(_xlfn.NORM.INV(RAND(),Inputs!$D$39,Inputs!$C$39)))-'Year Schedule'!$K$29+'Year Schedule'!$L$29)</f>
        <v>#VALUE!</v>
      </c>
      <c r="AC622" s="0" t="e">
        <f aca="true">MAX(0,AB622*(1+(_xlfn.NORM.INV(RAND(),Inputs!$D$39,Inputs!$C$39)))-'Year Schedule'!$K$30+'Year Schedule'!$L$30)</f>
        <v>#VALUE!</v>
      </c>
      <c r="AD622" s="0" t="e">
        <f aca="true">MAX(0,AC622*(1+(_xlfn.NORM.INV(RAND(),Inputs!$D$39,Inputs!$C$39)))-'Year Schedule'!$K$31+'Year Schedule'!$L$31)</f>
        <v>#VALUE!</v>
      </c>
      <c r="AE622" s="0" t="e">
        <f aca="true">MAX(0,AD622*(1+(_xlfn.NORM.INV(RAND(),Inputs!$D$39,Inputs!$C$39)))-'Year Schedule'!$K$32+'Year Schedule'!$L$32)</f>
        <v>#VALUE!</v>
      </c>
      <c r="AF622" s="0" t="e">
        <f aca="true">MAX(0,AE622*(1+(_xlfn.NORM.INV(RAND(),Inputs!$D$39,Inputs!$C$39)))-'Year Schedule'!$K$33+'Year Schedule'!$L$33)</f>
        <v>#VALUE!</v>
      </c>
      <c r="AG622" s="0" t="e">
        <f aca="true">MAX(0,AF622*(1+(_xlfn.NORM.INV(RAND(),Inputs!$D$39,Inputs!$C$39)))-'Year Schedule'!$K$34+'Year Schedule'!$L$34)</f>
        <v>#VALUE!</v>
      </c>
      <c r="AH622" s="0" t="e">
        <f aca="true">MAX(0,AG622*(1+(_xlfn.NORM.INV(RAND(),Inputs!$D$39,Inputs!$C$39)))-'Year Schedule'!$K$35+'Year Schedule'!$L$35)</f>
        <v>#VALUE!</v>
      </c>
      <c r="AI622" s="0" t="e">
        <f aca="true">MAX(0,AH622*(1+(_xlfn.NORM.INV(RAND(),Inputs!$D$39,Inputs!$C$39)))-'Year Schedule'!$K$36+'Year Schedule'!$L$36)</f>
        <v>#VALUE!</v>
      </c>
      <c r="AJ622" s="0" t="e">
        <f aca="true">MAX(0,AI622*(1+(_xlfn.NORM.INV(RAND(),Inputs!$D$39,Inputs!$C$39)))-'Year Schedule'!$K$37+'Year Schedule'!$L$37)</f>
        <v>#VALUE!</v>
      </c>
      <c r="AK622" s="0" t="e">
        <f aca="true">MAX(0,AJ622*(1+(_xlfn.NORM.INV(RAND(),Inputs!$D$39,Inputs!$C$39)))-'Year Schedule'!$K$38+'Year Schedule'!$L$38)</f>
        <v>#VALUE!</v>
      </c>
      <c r="AL622" s="0" t="e">
        <f aca="true">MAX(0,AK622*(1+(_xlfn.NORM.INV(RAND(),Inputs!$D$39,Inputs!$C$39)))-'Year Schedule'!$K$39+'Year Schedule'!$L$39)</f>
        <v>#VALUE!</v>
      </c>
      <c r="AM622" s="0" t="e">
        <f aca="true">MAX(0,AL622*(1+(_xlfn.NORM.INV(RAND(),Inputs!$D$39,Inputs!$C$39)))-'Year Schedule'!$K$40+'Year Schedule'!$L$40)</f>
        <v>#VALUE!</v>
      </c>
      <c r="AN622" s="0" t="e">
        <f aca="true">MAX(0,AM622*(1+(_xlfn.NORM.INV(RAND(),Inputs!$D$39,Inputs!$C$39)))-'Year Schedule'!$K$41+'Year Schedule'!$L$41)</f>
        <v>#VALUE!</v>
      </c>
      <c r="AO622" s="0" t="e">
        <f aca="true">MAX(0,AN622*(1+(_xlfn.NORM.INV(RAND(),Inputs!$D$39,Inputs!$C$39)))-'Year Schedule'!$K$42+'Year Schedule'!$L$42)</f>
        <v>#VALUE!</v>
      </c>
      <c r="AP622" s="0" t="e">
        <f aca="true">MAX(0,AO622*(1+(_xlfn.NORM.INV(RAND(),Inputs!$D$39,Inputs!$C$39)))-'Year Schedule'!$K$43+'Year Schedule'!$L$43)</f>
        <v>#VALUE!</v>
      </c>
      <c r="AQ622" s="0" t="e">
        <f aca="true">MAX(0,AP622*(1+(_xlfn.NORM.INV(RAND(),Inputs!$D$39,Inputs!$C$39)))-'Year Schedule'!$K$44+'Year Schedule'!$L$44)</f>
        <v>#VALUE!</v>
      </c>
      <c r="AR622" s="0" t="e">
        <f aca="true">MAX(0,AQ622*(1+(_xlfn.NORM.INV(RAND(),Inputs!$D$39,Inputs!$C$39)))-'Year Schedule'!$K$45+'Year Schedule'!$L$45)</f>
        <v>#VALUE!</v>
      </c>
      <c r="AS622" s="0" t="e">
        <f aca="true">MAX(0,AR622*(1+(_xlfn.NORM.INV(RAND(),Inputs!$D$39,Inputs!$C$39)))-'Year Schedule'!$K$46+'Year Schedule'!$L$46)</f>
        <v>#VALUE!</v>
      </c>
      <c r="AT622" s="0" t="e">
        <f aca="true">MAX(0,AS622*(1+(_xlfn.NORM.INV(RAND(),Inputs!$D$39,Inputs!$C$39)))-'Year Schedule'!$K$47+'Year Schedule'!$L$47)</f>
        <v>#VALUE!</v>
      </c>
      <c r="AU622" s="0" t="e">
        <f aca="true">MAX(0,AT622*(1+(_xlfn.NORM.INV(RAND(),Inputs!$D$39,Inputs!$C$39)))-'Year Schedule'!$K$48+'Year Schedule'!$L$48)</f>
        <v>#VALUE!</v>
      </c>
      <c r="AV622" s="0" t="e">
        <f aca="true">MAX(0,AU622*(1+(_xlfn.NORM.INV(RAND(),Inputs!$D$39,Inputs!$C$39)))-'Year Schedule'!$K$49+'Year Schedule'!$L$49)</f>
        <v>#VALUE!</v>
      </c>
      <c r="AW622" s="0" t="e">
        <f aca="true">MAX(0,AV622*(1+(_xlfn.NORM.INV(RAND(),Inputs!$D$39,Inputs!$C$39)))-'Year Schedule'!$K$50+'Year Schedule'!$L$50)</f>
        <v>#VALUE!</v>
      </c>
      <c r="AX622" s="0" t="e">
        <f aca="true">MAX(0,AW622*(1+(_xlfn.NORM.INV(RAND(),Inputs!$D$39,Inputs!$C$39)))-'Year Schedule'!$K$51+'Year Schedule'!$L$51)</f>
        <v>#VALUE!</v>
      </c>
      <c r="AY622" s="0" t="e">
        <f aca="true">MAX(0,AX622*(1+(_xlfn.NORM.INV(RAND(),Inputs!$D$39,Inputs!$C$39)))-'Year Schedule'!$K$52+'Year Schedule'!$L$52)</f>
        <v>#VALUE!</v>
      </c>
      <c r="AZ622" s="0" t="e">
        <f aca="true">MAX(0,AY622*(1+(_xlfn.NORM.INV(RAND(),Inputs!$D$39,Inputs!$C$39)))-'Year Schedule'!$K$53+'Year Schedule'!$L$53)</f>
        <v>#VALUE!</v>
      </c>
      <c r="BA622" s="0" t="e">
        <f aca="false">INDEX(C622:AZ622,1,Inputs!$C$6)</f>
        <v>#VALUE!</v>
      </c>
      <c r="BB622" s="0" t="n">
        <f aca="false">IFERROR(EXP(SUMPRODUCT(LN((C622:INDEX(C622:AZ622,1,Inputs!$C$6)+$C$1004:INDEX($C$1004:$AZ$1004,1,Inputs!$C$6))/B622:INDEX(B622:AY622,1,Inputs!$C$6)))/Inputs!$C$6)-1,-1)</f>
        <v>-1</v>
      </c>
    </row>
    <row r="623" customFormat="false" ht="15" hidden="false" customHeight="true" outlineLevel="0" collapsed="false">
      <c r="A623" s="0" t="n">
        <v>621</v>
      </c>
      <c r="B623" s="177" t="n">
        <f aca="false">Inputs!$C$38</f>
        <v>0</v>
      </c>
      <c r="C623" s="0" t="e">
        <f aca="true">MAX(0,B623*(1+(_xlfn.NORM.INV(RAND(),Inputs!$D$39,Inputs!$C$39)))-'Year Schedule'!$K$4+'Year Schedule'!$L$4)</f>
        <v>#VALUE!</v>
      </c>
      <c r="D623" s="0" t="e">
        <f aca="true">MAX(0,C623*(1+(_xlfn.NORM.INV(RAND(),Inputs!$D$39,Inputs!$C$39)))-'Year Schedule'!$K$5+'Year Schedule'!$L$5)</f>
        <v>#VALUE!</v>
      </c>
      <c r="E623" s="0" t="e">
        <f aca="true">MAX(0,D623*(1+(_xlfn.NORM.INV(RAND(),Inputs!$D$39,Inputs!$C$39)))-'Year Schedule'!$K$6+'Year Schedule'!$L$6)</f>
        <v>#VALUE!</v>
      </c>
      <c r="F623" s="0" t="e">
        <f aca="true">MAX(0,E623*(1+(_xlfn.NORM.INV(RAND(),Inputs!$D$39,Inputs!$C$39)))-'Year Schedule'!$K$7+'Year Schedule'!$L$7)</f>
        <v>#VALUE!</v>
      </c>
      <c r="G623" s="0" t="e">
        <f aca="true">MAX(0,F623*(1+(_xlfn.NORM.INV(RAND(),Inputs!$D$39,Inputs!$C$39)))-'Year Schedule'!$K$8+'Year Schedule'!$L$8)</f>
        <v>#VALUE!</v>
      </c>
      <c r="H623" s="0" t="e">
        <f aca="true">MAX(0,G623*(1+(_xlfn.NORM.INV(RAND(),Inputs!$D$39,Inputs!$C$39)))-'Year Schedule'!$K$9+'Year Schedule'!$L$9)</f>
        <v>#VALUE!</v>
      </c>
      <c r="I623" s="0" t="e">
        <f aca="true">MAX(0,H623*(1+(_xlfn.NORM.INV(RAND(),Inputs!$D$39,Inputs!$C$39)))-'Year Schedule'!$K$10+'Year Schedule'!$L$10)</f>
        <v>#VALUE!</v>
      </c>
      <c r="J623" s="0" t="e">
        <f aca="true">MAX(0,I623*(1+(_xlfn.NORM.INV(RAND(),Inputs!$D$39,Inputs!$C$39)))-'Year Schedule'!$K$11+'Year Schedule'!$L$11)</f>
        <v>#VALUE!</v>
      </c>
      <c r="K623" s="0" t="e">
        <f aca="true">MAX(0,J623*(1+(_xlfn.NORM.INV(RAND(),Inputs!$D$39,Inputs!$C$39)))-'Year Schedule'!$K$12+'Year Schedule'!$L$12)</f>
        <v>#VALUE!</v>
      </c>
      <c r="L623" s="0" t="e">
        <f aca="true">MAX(0,K623*(1+(_xlfn.NORM.INV(RAND(),Inputs!$D$39,Inputs!$C$39)))-'Year Schedule'!$K$13+'Year Schedule'!$L$13)</f>
        <v>#VALUE!</v>
      </c>
      <c r="M623" s="0" t="e">
        <f aca="true">MAX(0,L623*(1+(_xlfn.NORM.INV(RAND(),Inputs!$D$39,Inputs!$C$39)))-'Year Schedule'!$K$14+'Year Schedule'!$L$14)</f>
        <v>#VALUE!</v>
      </c>
      <c r="N623" s="0" t="e">
        <f aca="true">MAX(0,M623*(1+(_xlfn.NORM.INV(RAND(),Inputs!$D$39,Inputs!$C$39)))-'Year Schedule'!$K$15+'Year Schedule'!$L$15)</f>
        <v>#VALUE!</v>
      </c>
      <c r="O623" s="0" t="e">
        <f aca="true">MAX(0,N623*(1+(_xlfn.NORM.INV(RAND(),Inputs!$D$39,Inputs!$C$39)))-'Year Schedule'!$K$16+'Year Schedule'!$L$16)</f>
        <v>#VALUE!</v>
      </c>
      <c r="P623" s="0" t="e">
        <f aca="true">MAX(0,O623*(1+(_xlfn.NORM.INV(RAND(),Inputs!$D$39,Inputs!$C$39)))-'Year Schedule'!$K$17+'Year Schedule'!$L$17)</f>
        <v>#VALUE!</v>
      </c>
      <c r="Q623" s="0" t="e">
        <f aca="true">MAX(0,P623*(1+(_xlfn.NORM.INV(RAND(),Inputs!$D$39,Inputs!$C$39)))-'Year Schedule'!$K$18+'Year Schedule'!$L$18)</f>
        <v>#VALUE!</v>
      </c>
      <c r="R623" s="0" t="e">
        <f aca="true">MAX(0,Q623*(1+(_xlfn.NORM.INV(RAND(),Inputs!$D$39,Inputs!$C$39)))-'Year Schedule'!$K$19+'Year Schedule'!$L$19)</f>
        <v>#VALUE!</v>
      </c>
      <c r="S623" s="0" t="e">
        <f aca="true">MAX(0,R623*(1+(_xlfn.NORM.INV(RAND(),Inputs!$D$39,Inputs!$C$39)))-'Year Schedule'!$K$20+'Year Schedule'!$L$20)</f>
        <v>#VALUE!</v>
      </c>
      <c r="T623" s="0" t="e">
        <f aca="true">MAX(0,S623*(1+(_xlfn.NORM.INV(RAND(),Inputs!$D$39,Inputs!$C$39)))-'Year Schedule'!$K$21+'Year Schedule'!$L$21)</f>
        <v>#VALUE!</v>
      </c>
      <c r="U623" s="0" t="e">
        <f aca="true">MAX(0,T623*(1+(_xlfn.NORM.INV(RAND(),Inputs!$D$39,Inputs!$C$39)))-'Year Schedule'!$K$22+'Year Schedule'!$L$22)</f>
        <v>#VALUE!</v>
      </c>
      <c r="V623" s="0" t="e">
        <f aca="true">MAX(0,U623*(1+(_xlfn.NORM.INV(RAND(),Inputs!$D$39,Inputs!$C$39)))-'Year Schedule'!$K$23+'Year Schedule'!$L$23)</f>
        <v>#VALUE!</v>
      </c>
      <c r="W623" s="0" t="e">
        <f aca="true">MAX(0,V623*(1+(_xlfn.NORM.INV(RAND(),Inputs!$D$39,Inputs!$C$39)))-'Year Schedule'!$K$24+'Year Schedule'!$L$24)</f>
        <v>#VALUE!</v>
      </c>
      <c r="X623" s="0" t="e">
        <f aca="true">MAX(0,W623*(1+(_xlfn.NORM.INV(RAND(),Inputs!$D$39,Inputs!$C$39)))-'Year Schedule'!$K$25+'Year Schedule'!$L$25)</f>
        <v>#VALUE!</v>
      </c>
      <c r="Y623" s="0" t="e">
        <f aca="true">MAX(0,X623*(1+(_xlfn.NORM.INV(RAND(),Inputs!$D$39,Inputs!$C$39)))-'Year Schedule'!$K$26+'Year Schedule'!$L$26)</f>
        <v>#VALUE!</v>
      </c>
      <c r="Z623" s="0" t="e">
        <f aca="true">MAX(0,Y623*(1+(_xlfn.NORM.INV(RAND(),Inputs!$D$39,Inputs!$C$39)))-'Year Schedule'!$K$27+'Year Schedule'!$L$27)</f>
        <v>#VALUE!</v>
      </c>
      <c r="AA623" s="0" t="e">
        <f aca="true">MAX(0,Z623*(1+(_xlfn.NORM.INV(RAND(),Inputs!$D$39,Inputs!$C$39)))-'Year Schedule'!$K$28+'Year Schedule'!$L$28)</f>
        <v>#VALUE!</v>
      </c>
      <c r="AB623" s="0" t="e">
        <f aca="true">MAX(0,AA623*(1+(_xlfn.NORM.INV(RAND(),Inputs!$D$39,Inputs!$C$39)))-'Year Schedule'!$K$29+'Year Schedule'!$L$29)</f>
        <v>#VALUE!</v>
      </c>
      <c r="AC623" s="0" t="e">
        <f aca="true">MAX(0,AB623*(1+(_xlfn.NORM.INV(RAND(),Inputs!$D$39,Inputs!$C$39)))-'Year Schedule'!$K$30+'Year Schedule'!$L$30)</f>
        <v>#VALUE!</v>
      </c>
      <c r="AD623" s="0" t="e">
        <f aca="true">MAX(0,AC623*(1+(_xlfn.NORM.INV(RAND(),Inputs!$D$39,Inputs!$C$39)))-'Year Schedule'!$K$31+'Year Schedule'!$L$31)</f>
        <v>#VALUE!</v>
      </c>
      <c r="AE623" s="0" t="e">
        <f aca="true">MAX(0,AD623*(1+(_xlfn.NORM.INV(RAND(),Inputs!$D$39,Inputs!$C$39)))-'Year Schedule'!$K$32+'Year Schedule'!$L$32)</f>
        <v>#VALUE!</v>
      </c>
      <c r="AF623" s="0" t="e">
        <f aca="true">MAX(0,AE623*(1+(_xlfn.NORM.INV(RAND(),Inputs!$D$39,Inputs!$C$39)))-'Year Schedule'!$K$33+'Year Schedule'!$L$33)</f>
        <v>#VALUE!</v>
      </c>
      <c r="AG623" s="0" t="e">
        <f aca="true">MAX(0,AF623*(1+(_xlfn.NORM.INV(RAND(),Inputs!$D$39,Inputs!$C$39)))-'Year Schedule'!$K$34+'Year Schedule'!$L$34)</f>
        <v>#VALUE!</v>
      </c>
      <c r="AH623" s="0" t="e">
        <f aca="true">MAX(0,AG623*(1+(_xlfn.NORM.INV(RAND(),Inputs!$D$39,Inputs!$C$39)))-'Year Schedule'!$K$35+'Year Schedule'!$L$35)</f>
        <v>#VALUE!</v>
      </c>
      <c r="AI623" s="0" t="e">
        <f aca="true">MAX(0,AH623*(1+(_xlfn.NORM.INV(RAND(),Inputs!$D$39,Inputs!$C$39)))-'Year Schedule'!$K$36+'Year Schedule'!$L$36)</f>
        <v>#VALUE!</v>
      </c>
      <c r="AJ623" s="0" t="e">
        <f aca="true">MAX(0,AI623*(1+(_xlfn.NORM.INV(RAND(),Inputs!$D$39,Inputs!$C$39)))-'Year Schedule'!$K$37+'Year Schedule'!$L$37)</f>
        <v>#VALUE!</v>
      </c>
      <c r="AK623" s="0" t="e">
        <f aca="true">MAX(0,AJ623*(1+(_xlfn.NORM.INV(RAND(),Inputs!$D$39,Inputs!$C$39)))-'Year Schedule'!$K$38+'Year Schedule'!$L$38)</f>
        <v>#VALUE!</v>
      </c>
      <c r="AL623" s="0" t="e">
        <f aca="true">MAX(0,AK623*(1+(_xlfn.NORM.INV(RAND(),Inputs!$D$39,Inputs!$C$39)))-'Year Schedule'!$K$39+'Year Schedule'!$L$39)</f>
        <v>#VALUE!</v>
      </c>
      <c r="AM623" s="0" t="e">
        <f aca="true">MAX(0,AL623*(1+(_xlfn.NORM.INV(RAND(),Inputs!$D$39,Inputs!$C$39)))-'Year Schedule'!$K$40+'Year Schedule'!$L$40)</f>
        <v>#VALUE!</v>
      </c>
      <c r="AN623" s="0" t="e">
        <f aca="true">MAX(0,AM623*(1+(_xlfn.NORM.INV(RAND(),Inputs!$D$39,Inputs!$C$39)))-'Year Schedule'!$K$41+'Year Schedule'!$L$41)</f>
        <v>#VALUE!</v>
      </c>
      <c r="AO623" s="0" t="e">
        <f aca="true">MAX(0,AN623*(1+(_xlfn.NORM.INV(RAND(),Inputs!$D$39,Inputs!$C$39)))-'Year Schedule'!$K$42+'Year Schedule'!$L$42)</f>
        <v>#VALUE!</v>
      </c>
      <c r="AP623" s="0" t="e">
        <f aca="true">MAX(0,AO623*(1+(_xlfn.NORM.INV(RAND(),Inputs!$D$39,Inputs!$C$39)))-'Year Schedule'!$K$43+'Year Schedule'!$L$43)</f>
        <v>#VALUE!</v>
      </c>
      <c r="AQ623" s="0" t="e">
        <f aca="true">MAX(0,AP623*(1+(_xlfn.NORM.INV(RAND(),Inputs!$D$39,Inputs!$C$39)))-'Year Schedule'!$K$44+'Year Schedule'!$L$44)</f>
        <v>#VALUE!</v>
      </c>
      <c r="AR623" s="0" t="e">
        <f aca="true">MAX(0,AQ623*(1+(_xlfn.NORM.INV(RAND(),Inputs!$D$39,Inputs!$C$39)))-'Year Schedule'!$K$45+'Year Schedule'!$L$45)</f>
        <v>#VALUE!</v>
      </c>
      <c r="AS623" s="0" t="e">
        <f aca="true">MAX(0,AR623*(1+(_xlfn.NORM.INV(RAND(),Inputs!$D$39,Inputs!$C$39)))-'Year Schedule'!$K$46+'Year Schedule'!$L$46)</f>
        <v>#VALUE!</v>
      </c>
      <c r="AT623" s="0" t="e">
        <f aca="true">MAX(0,AS623*(1+(_xlfn.NORM.INV(RAND(),Inputs!$D$39,Inputs!$C$39)))-'Year Schedule'!$K$47+'Year Schedule'!$L$47)</f>
        <v>#VALUE!</v>
      </c>
      <c r="AU623" s="0" t="e">
        <f aca="true">MAX(0,AT623*(1+(_xlfn.NORM.INV(RAND(),Inputs!$D$39,Inputs!$C$39)))-'Year Schedule'!$K$48+'Year Schedule'!$L$48)</f>
        <v>#VALUE!</v>
      </c>
      <c r="AV623" s="0" t="e">
        <f aca="true">MAX(0,AU623*(1+(_xlfn.NORM.INV(RAND(),Inputs!$D$39,Inputs!$C$39)))-'Year Schedule'!$K$49+'Year Schedule'!$L$49)</f>
        <v>#VALUE!</v>
      </c>
      <c r="AW623" s="0" t="e">
        <f aca="true">MAX(0,AV623*(1+(_xlfn.NORM.INV(RAND(),Inputs!$D$39,Inputs!$C$39)))-'Year Schedule'!$K$50+'Year Schedule'!$L$50)</f>
        <v>#VALUE!</v>
      </c>
      <c r="AX623" s="0" t="e">
        <f aca="true">MAX(0,AW623*(1+(_xlfn.NORM.INV(RAND(),Inputs!$D$39,Inputs!$C$39)))-'Year Schedule'!$K$51+'Year Schedule'!$L$51)</f>
        <v>#VALUE!</v>
      </c>
      <c r="AY623" s="0" t="e">
        <f aca="true">MAX(0,AX623*(1+(_xlfn.NORM.INV(RAND(),Inputs!$D$39,Inputs!$C$39)))-'Year Schedule'!$K$52+'Year Schedule'!$L$52)</f>
        <v>#VALUE!</v>
      </c>
      <c r="AZ623" s="0" t="e">
        <f aca="true">MAX(0,AY623*(1+(_xlfn.NORM.INV(RAND(),Inputs!$D$39,Inputs!$C$39)))-'Year Schedule'!$K$53+'Year Schedule'!$L$53)</f>
        <v>#VALUE!</v>
      </c>
      <c r="BA623" s="0" t="e">
        <f aca="false">INDEX(C623:AZ623,1,Inputs!$C$6)</f>
        <v>#VALUE!</v>
      </c>
      <c r="BB623" s="0" t="n">
        <f aca="false">IFERROR(EXP(SUMPRODUCT(LN((C623:INDEX(C623:AZ623,1,Inputs!$C$6)+$C$1004:INDEX($C$1004:$AZ$1004,1,Inputs!$C$6))/B623:INDEX(B623:AY623,1,Inputs!$C$6)))/Inputs!$C$6)-1,-1)</f>
        <v>-1</v>
      </c>
    </row>
    <row r="624" customFormat="false" ht="15" hidden="false" customHeight="true" outlineLevel="0" collapsed="false">
      <c r="A624" s="0" t="n">
        <v>622</v>
      </c>
      <c r="B624" s="177" t="n">
        <f aca="false">Inputs!$C$38</f>
        <v>0</v>
      </c>
      <c r="C624" s="0" t="e">
        <f aca="true">MAX(0,B624*(1+(_xlfn.NORM.INV(RAND(),Inputs!$D$39,Inputs!$C$39)))-'Year Schedule'!$K$4+'Year Schedule'!$L$4)</f>
        <v>#VALUE!</v>
      </c>
      <c r="D624" s="0" t="e">
        <f aca="true">MAX(0,C624*(1+(_xlfn.NORM.INV(RAND(),Inputs!$D$39,Inputs!$C$39)))-'Year Schedule'!$K$5+'Year Schedule'!$L$5)</f>
        <v>#VALUE!</v>
      </c>
      <c r="E624" s="0" t="e">
        <f aca="true">MAX(0,D624*(1+(_xlfn.NORM.INV(RAND(),Inputs!$D$39,Inputs!$C$39)))-'Year Schedule'!$K$6+'Year Schedule'!$L$6)</f>
        <v>#VALUE!</v>
      </c>
      <c r="F624" s="0" t="e">
        <f aca="true">MAX(0,E624*(1+(_xlfn.NORM.INV(RAND(),Inputs!$D$39,Inputs!$C$39)))-'Year Schedule'!$K$7+'Year Schedule'!$L$7)</f>
        <v>#VALUE!</v>
      </c>
      <c r="G624" s="0" t="e">
        <f aca="true">MAX(0,F624*(1+(_xlfn.NORM.INV(RAND(),Inputs!$D$39,Inputs!$C$39)))-'Year Schedule'!$K$8+'Year Schedule'!$L$8)</f>
        <v>#VALUE!</v>
      </c>
      <c r="H624" s="0" t="e">
        <f aca="true">MAX(0,G624*(1+(_xlfn.NORM.INV(RAND(),Inputs!$D$39,Inputs!$C$39)))-'Year Schedule'!$K$9+'Year Schedule'!$L$9)</f>
        <v>#VALUE!</v>
      </c>
      <c r="I624" s="0" t="e">
        <f aca="true">MAX(0,H624*(1+(_xlfn.NORM.INV(RAND(),Inputs!$D$39,Inputs!$C$39)))-'Year Schedule'!$K$10+'Year Schedule'!$L$10)</f>
        <v>#VALUE!</v>
      </c>
      <c r="J624" s="0" t="e">
        <f aca="true">MAX(0,I624*(1+(_xlfn.NORM.INV(RAND(),Inputs!$D$39,Inputs!$C$39)))-'Year Schedule'!$K$11+'Year Schedule'!$L$11)</f>
        <v>#VALUE!</v>
      </c>
      <c r="K624" s="0" t="e">
        <f aca="true">MAX(0,J624*(1+(_xlfn.NORM.INV(RAND(),Inputs!$D$39,Inputs!$C$39)))-'Year Schedule'!$K$12+'Year Schedule'!$L$12)</f>
        <v>#VALUE!</v>
      </c>
      <c r="L624" s="0" t="e">
        <f aca="true">MAX(0,K624*(1+(_xlfn.NORM.INV(RAND(),Inputs!$D$39,Inputs!$C$39)))-'Year Schedule'!$K$13+'Year Schedule'!$L$13)</f>
        <v>#VALUE!</v>
      </c>
      <c r="M624" s="0" t="e">
        <f aca="true">MAX(0,L624*(1+(_xlfn.NORM.INV(RAND(),Inputs!$D$39,Inputs!$C$39)))-'Year Schedule'!$K$14+'Year Schedule'!$L$14)</f>
        <v>#VALUE!</v>
      </c>
      <c r="N624" s="0" t="e">
        <f aca="true">MAX(0,M624*(1+(_xlfn.NORM.INV(RAND(),Inputs!$D$39,Inputs!$C$39)))-'Year Schedule'!$K$15+'Year Schedule'!$L$15)</f>
        <v>#VALUE!</v>
      </c>
      <c r="O624" s="0" t="e">
        <f aca="true">MAX(0,N624*(1+(_xlfn.NORM.INV(RAND(),Inputs!$D$39,Inputs!$C$39)))-'Year Schedule'!$K$16+'Year Schedule'!$L$16)</f>
        <v>#VALUE!</v>
      </c>
      <c r="P624" s="0" t="e">
        <f aca="true">MAX(0,O624*(1+(_xlfn.NORM.INV(RAND(),Inputs!$D$39,Inputs!$C$39)))-'Year Schedule'!$K$17+'Year Schedule'!$L$17)</f>
        <v>#VALUE!</v>
      </c>
      <c r="Q624" s="0" t="e">
        <f aca="true">MAX(0,P624*(1+(_xlfn.NORM.INV(RAND(),Inputs!$D$39,Inputs!$C$39)))-'Year Schedule'!$K$18+'Year Schedule'!$L$18)</f>
        <v>#VALUE!</v>
      </c>
      <c r="R624" s="0" t="e">
        <f aca="true">MAX(0,Q624*(1+(_xlfn.NORM.INV(RAND(),Inputs!$D$39,Inputs!$C$39)))-'Year Schedule'!$K$19+'Year Schedule'!$L$19)</f>
        <v>#VALUE!</v>
      </c>
      <c r="S624" s="0" t="e">
        <f aca="true">MAX(0,R624*(1+(_xlfn.NORM.INV(RAND(),Inputs!$D$39,Inputs!$C$39)))-'Year Schedule'!$K$20+'Year Schedule'!$L$20)</f>
        <v>#VALUE!</v>
      </c>
      <c r="T624" s="0" t="e">
        <f aca="true">MAX(0,S624*(1+(_xlfn.NORM.INV(RAND(),Inputs!$D$39,Inputs!$C$39)))-'Year Schedule'!$K$21+'Year Schedule'!$L$21)</f>
        <v>#VALUE!</v>
      </c>
      <c r="U624" s="0" t="e">
        <f aca="true">MAX(0,T624*(1+(_xlfn.NORM.INV(RAND(),Inputs!$D$39,Inputs!$C$39)))-'Year Schedule'!$K$22+'Year Schedule'!$L$22)</f>
        <v>#VALUE!</v>
      </c>
      <c r="V624" s="0" t="e">
        <f aca="true">MAX(0,U624*(1+(_xlfn.NORM.INV(RAND(),Inputs!$D$39,Inputs!$C$39)))-'Year Schedule'!$K$23+'Year Schedule'!$L$23)</f>
        <v>#VALUE!</v>
      </c>
      <c r="W624" s="0" t="e">
        <f aca="true">MAX(0,V624*(1+(_xlfn.NORM.INV(RAND(),Inputs!$D$39,Inputs!$C$39)))-'Year Schedule'!$K$24+'Year Schedule'!$L$24)</f>
        <v>#VALUE!</v>
      </c>
      <c r="X624" s="0" t="e">
        <f aca="true">MAX(0,W624*(1+(_xlfn.NORM.INV(RAND(),Inputs!$D$39,Inputs!$C$39)))-'Year Schedule'!$K$25+'Year Schedule'!$L$25)</f>
        <v>#VALUE!</v>
      </c>
      <c r="Y624" s="0" t="e">
        <f aca="true">MAX(0,X624*(1+(_xlfn.NORM.INV(RAND(),Inputs!$D$39,Inputs!$C$39)))-'Year Schedule'!$K$26+'Year Schedule'!$L$26)</f>
        <v>#VALUE!</v>
      </c>
      <c r="Z624" s="0" t="e">
        <f aca="true">MAX(0,Y624*(1+(_xlfn.NORM.INV(RAND(),Inputs!$D$39,Inputs!$C$39)))-'Year Schedule'!$K$27+'Year Schedule'!$L$27)</f>
        <v>#VALUE!</v>
      </c>
      <c r="AA624" s="0" t="e">
        <f aca="true">MAX(0,Z624*(1+(_xlfn.NORM.INV(RAND(),Inputs!$D$39,Inputs!$C$39)))-'Year Schedule'!$K$28+'Year Schedule'!$L$28)</f>
        <v>#VALUE!</v>
      </c>
      <c r="AB624" s="0" t="e">
        <f aca="true">MAX(0,AA624*(1+(_xlfn.NORM.INV(RAND(),Inputs!$D$39,Inputs!$C$39)))-'Year Schedule'!$K$29+'Year Schedule'!$L$29)</f>
        <v>#VALUE!</v>
      </c>
      <c r="AC624" s="0" t="e">
        <f aca="true">MAX(0,AB624*(1+(_xlfn.NORM.INV(RAND(),Inputs!$D$39,Inputs!$C$39)))-'Year Schedule'!$K$30+'Year Schedule'!$L$30)</f>
        <v>#VALUE!</v>
      </c>
      <c r="AD624" s="0" t="e">
        <f aca="true">MAX(0,AC624*(1+(_xlfn.NORM.INV(RAND(),Inputs!$D$39,Inputs!$C$39)))-'Year Schedule'!$K$31+'Year Schedule'!$L$31)</f>
        <v>#VALUE!</v>
      </c>
      <c r="AE624" s="0" t="e">
        <f aca="true">MAX(0,AD624*(1+(_xlfn.NORM.INV(RAND(),Inputs!$D$39,Inputs!$C$39)))-'Year Schedule'!$K$32+'Year Schedule'!$L$32)</f>
        <v>#VALUE!</v>
      </c>
      <c r="AF624" s="0" t="e">
        <f aca="true">MAX(0,AE624*(1+(_xlfn.NORM.INV(RAND(),Inputs!$D$39,Inputs!$C$39)))-'Year Schedule'!$K$33+'Year Schedule'!$L$33)</f>
        <v>#VALUE!</v>
      </c>
      <c r="AG624" s="0" t="e">
        <f aca="true">MAX(0,AF624*(1+(_xlfn.NORM.INV(RAND(),Inputs!$D$39,Inputs!$C$39)))-'Year Schedule'!$K$34+'Year Schedule'!$L$34)</f>
        <v>#VALUE!</v>
      </c>
      <c r="AH624" s="0" t="e">
        <f aca="true">MAX(0,AG624*(1+(_xlfn.NORM.INV(RAND(),Inputs!$D$39,Inputs!$C$39)))-'Year Schedule'!$K$35+'Year Schedule'!$L$35)</f>
        <v>#VALUE!</v>
      </c>
      <c r="AI624" s="0" t="e">
        <f aca="true">MAX(0,AH624*(1+(_xlfn.NORM.INV(RAND(),Inputs!$D$39,Inputs!$C$39)))-'Year Schedule'!$K$36+'Year Schedule'!$L$36)</f>
        <v>#VALUE!</v>
      </c>
      <c r="AJ624" s="0" t="e">
        <f aca="true">MAX(0,AI624*(1+(_xlfn.NORM.INV(RAND(),Inputs!$D$39,Inputs!$C$39)))-'Year Schedule'!$K$37+'Year Schedule'!$L$37)</f>
        <v>#VALUE!</v>
      </c>
      <c r="AK624" s="0" t="e">
        <f aca="true">MAX(0,AJ624*(1+(_xlfn.NORM.INV(RAND(),Inputs!$D$39,Inputs!$C$39)))-'Year Schedule'!$K$38+'Year Schedule'!$L$38)</f>
        <v>#VALUE!</v>
      </c>
      <c r="AL624" s="0" t="e">
        <f aca="true">MAX(0,AK624*(1+(_xlfn.NORM.INV(RAND(),Inputs!$D$39,Inputs!$C$39)))-'Year Schedule'!$K$39+'Year Schedule'!$L$39)</f>
        <v>#VALUE!</v>
      </c>
      <c r="AM624" s="0" t="e">
        <f aca="true">MAX(0,AL624*(1+(_xlfn.NORM.INV(RAND(),Inputs!$D$39,Inputs!$C$39)))-'Year Schedule'!$K$40+'Year Schedule'!$L$40)</f>
        <v>#VALUE!</v>
      </c>
      <c r="AN624" s="0" t="e">
        <f aca="true">MAX(0,AM624*(1+(_xlfn.NORM.INV(RAND(),Inputs!$D$39,Inputs!$C$39)))-'Year Schedule'!$K$41+'Year Schedule'!$L$41)</f>
        <v>#VALUE!</v>
      </c>
      <c r="AO624" s="0" t="e">
        <f aca="true">MAX(0,AN624*(1+(_xlfn.NORM.INV(RAND(),Inputs!$D$39,Inputs!$C$39)))-'Year Schedule'!$K$42+'Year Schedule'!$L$42)</f>
        <v>#VALUE!</v>
      </c>
      <c r="AP624" s="0" t="e">
        <f aca="true">MAX(0,AO624*(1+(_xlfn.NORM.INV(RAND(),Inputs!$D$39,Inputs!$C$39)))-'Year Schedule'!$K$43+'Year Schedule'!$L$43)</f>
        <v>#VALUE!</v>
      </c>
      <c r="AQ624" s="0" t="e">
        <f aca="true">MAX(0,AP624*(1+(_xlfn.NORM.INV(RAND(),Inputs!$D$39,Inputs!$C$39)))-'Year Schedule'!$K$44+'Year Schedule'!$L$44)</f>
        <v>#VALUE!</v>
      </c>
      <c r="AR624" s="0" t="e">
        <f aca="true">MAX(0,AQ624*(1+(_xlfn.NORM.INV(RAND(),Inputs!$D$39,Inputs!$C$39)))-'Year Schedule'!$K$45+'Year Schedule'!$L$45)</f>
        <v>#VALUE!</v>
      </c>
      <c r="AS624" s="0" t="e">
        <f aca="true">MAX(0,AR624*(1+(_xlfn.NORM.INV(RAND(),Inputs!$D$39,Inputs!$C$39)))-'Year Schedule'!$K$46+'Year Schedule'!$L$46)</f>
        <v>#VALUE!</v>
      </c>
      <c r="AT624" s="0" t="e">
        <f aca="true">MAX(0,AS624*(1+(_xlfn.NORM.INV(RAND(),Inputs!$D$39,Inputs!$C$39)))-'Year Schedule'!$K$47+'Year Schedule'!$L$47)</f>
        <v>#VALUE!</v>
      </c>
      <c r="AU624" s="0" t="e">
        <f aca="true">MAX(0,AT624*(1+(_xlfn.NORM.INV(RAND(),Inputs!$D$39,Inputs!$C$39)))-'Year Schedule'!$K$48+'Year Schedule'!$L$48)</f>
        <v>#VALUE!</v>
      </c>
      <c r="AV624" s="0" t="e">
        <f aca="true">MAX(0,AU624*(1+(_xlfn.NORM.INV(RAND(),Inputs!$D$39,Inputs!$C$39)))-'Year Schedule'!$K$49+'Year Schedule'!$L$49)</f>
        <v>#VALUE!</v>
      </c>
      <c r="AW624" s="0" t="e">
        <f aca="true">MAX(0,AV624*(1+(_xlfn.NORM.INV(RAND(),Inputs!$D$39,Inputs!$C$39)))-'Year Schedule'!$K$50+'Year Schedule'!$L$50)</f>
        <v>#VALUE!</v>
      </c>
      <c r="AX624" s="0" t="e">
        <f aca="true">MAX(0,AW624*(1+(_xlfn.NORM.INV(RAND(),Inputs!$D$39,Inputs!$C$39)))-'Year Schedule'!$K$51+'Year Schedule'!$L$51)</f>
        <v>#VALUE!</v>
      </c>
      <c r="AY624" s="0" t="e">
        <f aca="true">MAX(0,AX624*(1+(_xlfn.NORM.INV(RAND(),Inputs!$D$39,Inputs!$C$39)))-'Year Schedule'!$K$52+'Year Schedule'!$L$52)</f>
        <v>#VALUE!</v>
      </c>
      <c r="AZ624" s="0" t="e">
        <f aca="true">MAX(0,AY624*(1+(_xlfn.NORM.INV(RAND(),Inputs!$D$39,Inputs!$C$39)))-'Year Schedule'!$K$53+'Year Schedule'!$L$53)</f>
        <v>#VALUE!</v>
      </c>
      <c r="BA624" s="0" t="e">
        <f aca="false">INDEX(C624:AZ624,1,Inputs!$C$6)</f>
        <v>#VALUE!</v>
      </c>
      <c r="BB624" s="0" t="n">
        <f aca="false">IFERROR(EXP(SUMPRODUCT(LN((C624:INDEX(C624:AZ624,1,Inputs!$C$6)+$C$1004:INDEX($C$1004:$AZ$1004,1,Inputs!$C$6))/B624:INDEX(B624:AY624,1,Inputs!$C$6)))/Inputs!$C$6)-1,-1)</f>
        <v>-1</v>
      </c>
    </row>
    <row r="625" customFormat="false" ht="15" hidden="false" customHeight="true" outlineLevel="0" collapsed="false">
      <c r="A625" s="0" t="n">
        <v>623</v>
      </c>
      <c r="B625" s="177" t="n">
        <f aca="false">Inputs!$C$38</f>
        <v>0</v>
      </c>
      <c r="C625" s="0" t="e">
        <f aca="true">MAX(0,B625*(1+(_xlfn.NORM.INV(RAND(),Inputs!$D$39,Inputs!$C$39)))-'Year Schedule'!$K$4+'Year Schedule'!$L$4)</f>
        <v>#VALUE!</v>
      </c>
      <c r="D625" s="0" t="e">
        <f aca="true">MAX(0,C625*(1+(_xlfn.NORM.INV(RAND(),Inputs!$D$39,Inputs!$C$39)))-'Year Schedule'!$K$5+'Year Schedule'!$L$5)</f>
        <v>#VALUE!</v>
      </c>
      <c r="E625" s="0" t="e">
        <f aca="true">MAX(0,D625*(1+(_xlfn.NORM.INV(RAND(),Inputs!$D$39,Inputs!$C$39)))-'Year Schedule'!$K$6+'Year Schedule'!$L$6)</f>
        <v>#VALUE!</v>
      </c>
      <c r="F625" s="0" t="e">
        <f aca="true">MAX(0,E625*(1+(_xlfn.NORM.INV(RAND(),Inputs!$D$39,Inputs!$C$39)))-'Year Schedule'!$K$7+'Year Schedule'!$L$7)</f>
        <v>#VALUE!</v>
      </c>
      <c r="G625" s="0" t="e">
        <f aca="true">MAX(0,F625*(1+(_xlfn.NORM.INV(RAND(),Inputs!$D$39,Inputs!$C$39)))-'Year Schedule'!$K$8+'Year Schedule'!$L$8)</f>
        <v>#VALUE!</v>
      </c>
      <c r="H625" s="0" t="e">
        <f aca="true">MAX(0,G625*(1+(_xlfn.NORM.INV(RAND(),Inputs!$D$39,Inputs!$C$39)))-'Year Schedule'!$K$9+'Year Schedule'!$L$9)</f>
        <v>#VALUE!</v>
      </c>
      <c r="I625" s="0" t="e">
        <f aca="true">MAX(0,H625*(1+(_xlfn.NORM.INV(RAND(),Inputs!$D$39,Inputs!$C$39)))-'Year Schedule'!$K$10+'Year Schedule'!$L$10)</f>
        <v>#VALUE!</v>
      </c>
      <c r="J625" s="0" t="e">
        <f aca="true">MAX(0,I625*(1+(_xlfn.NORM.INV(RAND(),Inputs!$D$39,Inputs!$C$39)))-'Year Schedule'!$K$11+'Year Schedule'!$L$11)</f>
        <v>#VALUE!</v>
      </c>
      <c r="K625" s="0" t="e">
        <f aca="true">MAX(0,J625*(1+(_xlfn.NORM.INV(RAND(),Inputs!$D$39,Inputs!$C$39)))-'Year Schedule'!$K$12+'Year Schedule'!$L$12)</f>
        <v>#VALUE!</v>
      </c>
      <c r="L625" s="0" t="e">
        <f aca="true">MAX(0,K625*(1+(_xlfn.NORM.INV(RAND(),Inputs!$D$39,Inputs!$C$39)))-'Year Schedule'!$K$13+'Year Schedule'!$L$13)</f>
        <v>#VALUE!</v>
      </c>
      <c r="M625" s="0" t="e">
        <f aca="true">MAX(0,L625*(1+(_xlfn.NORM.INV(RAND(),Inputs!$D$39,Inputs!$C$39)))-'Year Schedule'!$K$14+'Year Schedule'!$L$14)</f>
        <v>#VALUE!</v>
      </c>
      <c r="N625" s="0" t="e">
        <f aca="true">MAX(0,M625*(1+(_xlfn.NORM.INV(RAND(),Inputs!$D$39,Inputs!$C$39)))-'Year Schedule'!$K$15+'Year Schedule'!$L$15)</f>
        <v>#VALUE!</v>
      </c>
      <c r="O625" s="0" t="e">
        <f aca="true">MAX(0,N625*(1+(_xlfn.NORM.INV(RAND(),Inputs!$D$39,Inputs!$C$39)))-'Year Schedule'!$K$16+'Year Schedule'!$L$16)</f>
        <v>#VALUE!</v>
      </c>
      <c r="P625" s="0" t="e">
        <f aca="true">MAX(0,O625*(1+(_xlfn.NORM.INV(RAND(),Inputs!$D$39,Inputs!$C$39)))-'Year Schedule'!$K$17+'Year Schedule'!$L$17)</f>
        <v>#VALUE!</v>
      </c>
      <c r="Q625" s="0" t="e">
        <f aca="true">MAX(0,P625*(1+(_xlfn.NORM.INV(RAND(),Inputs!$D$39,Inputs!$C$39)))-'Year Schedule'!$K$18+'Year Schedule'!$L$18)</f>
        <v>#VALUE!</v>
      </c>
      <c r="R625" s="0" t="e">
        <f aca="true">MAX(0,Q625*(1+(_xlfn.NORM.INV(RAND(),Inputs!$D$39,Inputs!$C$39)))-'Year Schedule'!$K$19+'Year Schedule'!$L$19)</f>
        <v>#VALUE!</v>
      </c>
      <c r="S625" s="0" t="e">
        <f aca="true">MAX(0,R625*(1+(_xlfn.NORM.INV(RAND(),Inputs!$D$39,Inputs!$C$39)))-'Year Schedule'!$K$20+'Year Schedule'!$L$20)</f>
        <v>#VALUE!</v>
      </c>
      <c r="T625" s="0" t="e">
        <f aca="true">MAX(0,S625*(1+(_xlfn.NORM.INV(RAND(),Inputs!$D$39,Inputs!$C$39)))-'Year Schedule'!$K$21+'Year Schedule'!$L$21)</f>
        <v>#VALUE!</v>
      </c>
      <c r="U625" s="0" t="e">
        <f aca="true">MAX(0,T625*(1+(_xlfn.NORM.INV(RAND(),Inputs!$D$39,Inputs!$C$39)))-'Year Schedule'!$K$22+'Year Schedule'!$L$22)</f>
        <v>#VALUE!</v>
      </c>
      <c r="V625" s="0" t="e">
        <f aca="true">MAX(0,U625*(1+(_xlfn.NORM.INV(RAND(),Inputs!$D$39,Inputs!$C$39)))-'Year Schedule'!$K$23+'Year Schedule'!$L$23)</f>
        <v>#VALUE!</v>
      </c>
      <c r="W625" s="0" t="e">
        <f aca="true">MAX(0,V625*(1+(_xlfn.NORM.INV(RAND(),Inputs!$D$39,Inputs!$C$39)))-'Year Schedule'!$K$24+'Year Schedule'!$L$24)</f>
        <v>#VALUE!</v>
      </c>
      <c r="X625" s="0" t="e">
        <f aca="true">MAX(0,W625*(1+(_xlfn.NORM.INV(RAND(),Inputs!$D$39,Inputs!$C$39)))-'Year Schedule'!$K$25+'Year Schedule'!$L$25)</f>
        <v>#VALUE!</v>
      </c>
      <c r="Y625" s="0" t="e">
        <f aca="true">MAX(0,X625*(1+(_xlfn.NORM.INV(RAND(),Inputs!$D$39,Inputs!$C$39)))-'Year Schedule'!$K$26+'Year Schedule'!$L$26)</f>
        <v>#VALUE!</v>
      </c>
      <c r="Z625" s="0" t="e">
        <f aca="true">MAX(0,Y625*(1+(_xlfn.NORM.INV(RAND(),Inputs!$D$39,Inputs!$C$39)))-'Year Schedule'!$K$27+'Year Schedule'!$L$27)</f>
        <v>#VALUE!</v>
      </c>
      <c r="AA625" s="0" t="e">
        <f aca="true">MAX(0,Z625*(1+(_xlfn.NORM.INV(RAND(),Inputs!$D$39,Inputs!$C$39)))-'Year Schedule'!$K$28+'Year Schedule'!$L$28)</f>
        <v>#VALUE!</v>
      </c>
      <c r="AB625" s="0" t="e">
        <f aca="true">MAX(0,AA625*(1+(_xlfn.NORM.INV(RAND(),Inputs!$D$39,Inputs!$C$39)))-'Year Schedule'!$K$29+'Year Schedule'!$L$29)</f>
        <v>#VALUE!</v>
      </c>
      <c r="AC625" s="0" t="e">
        <f aca="true">MAX(0,AB625*(1+(_xlfn.NORM.INV(RAND(),Inputs!$D$39,Inputs!$C$39)))-'Year Schedule'!$K$30+'Year Schedule'!$L$30)</f>
        <v>#VALUE!</v>
      </c>
      <c r="AD625" s="0" t="e">
        <f aca="true">MAX(0,AC625*(1+(_xlfn.NORM.INV(RAND(),Inputs!$D$39,Inputs!$C$39)))-'Year Schedule'!$K$31+'Year Schedule'!$L$31)</f>
        <v>#VALUE!</v>
      </c>
      <c r="AE625" s="0" t="e">
        <f aca="true">MAX(0,AD625*(1+(_xlfn.NORM.INV(RAND(),Inputs!$D$39,Inputs!$C$39)))-'Year Schedule'!$K$32+'Year Schedule'!$L$32)</f>
        <v>#VALUE!</v>
      </c>
      <c r="AF625" s="0" t="e">
        <f aca="true">MAX(0,AE625*(1+(_xlfn.NORM.INV(RAND(),Inputs!$D$39,Inputs!$C$39)))-'Year Schedule'!$K$33+'Year Schedule'!$L$33)</f>
        <v>#VALUE!</v>
      </c>
      <c r="AG625" s="0" t="e">
        <f aca="true">MAX(0,AF625*(1+(_xlfn.NORM.INV(RAND(),Inputs!$D$39,Inputs!$C$39)))-'Year Schedule'!$K$34+'Year Schedule'!$L$34)</f>
        <v>#VALUE!</v>
      </c>
      <c r="AH625" s="0" t="e">
        <f aca="true">MAX(0,AG625*(1+(_xlfn.NORM.INV(RAND(),Inputs!$D$39,Inputs!$C$39)))-'Year Schedule'!$K$35+'Year Schedule'!$L$35)</f>
        <v>#VALUE!</v>
      </c>
      <c r="AI625" s="0" t="e">
        <f aca="true">MAX(0,AH625*(1+(_xlfn.NORM.INV(RAND(),Inputs!$D$39,Inputs!$C$39)))-'Year Schedule'!$K$36+'Year Schedule'!$L$36)</f>
        <v>#VALUE!</v>
      </c>
      <c r="AJ625" s="0" t="e">
        <f aca="true">MAX(0,AI625*(1+(_xlfn.NORM.INV(RAND(),Inputs!$D$39,Inputs!$C$39)))-'Year Schedule'!$K$37+'Year Schedule'!$L$37)</f>
        <v>#VALUE!</v>
      </c>
      <c r="AK625" s="0" t="e">
        <f aca="true">MAX(0,AJ625*(1+(_xlfn.NORM.INV(RAND(),Inputs!$D$39,Inputs!$C$39)))-'Year Schedule'!$K$38+'Year Schedule'!$L$38)</f>
        <v>#VALUE!</v>
      </c>
      <c r="AL625" s="0" t="e">
        <f aca="true">MAX(0,AK625*(1+(_xlfn.NORM.INV(RAND(),Inputs!$D$39,Inputs!$C$39)))-'Year Schedule'!$K$39+'Year Schedule'!$L$39)</f>
        <v>#VALUE!</v>
      </c>
      <c r="AM625" s="0" t="e">
        <f aca="true">MAX(0,AL625*(1+(_xlfn.NORM.INV(RAND(),Inputs!$D$39,Inputs!$C$39)))-'Year Schedule'!$K$40+'Year Schedule'!$L$40)</f>
        <v>#VALUE!</v>
      </c>
      <c r="AN625" s="0" t="e">
        <f aca="true">MAX(0,AM625*(1+(_xlfn.NORM.INV(RAND(),Inputs!$D$39,Inputs!$C$39)))-'Year Schedule'!$K$41+'Year Schedule'!$L$41)</f>
        <v>#VALUE!</v>
      </c>
      <c r="AO625" s="0" t="e">
        <f aca="true">MAX(0,AN625*(1+(_xlfn.NORM.INV(RAND(),Inputs!$D$39,Inputs!$C$39)))-'Year Schedule'!$K$42+'Year Schedule'!$L$42)</f>
        <v>#VALUE!</v>
      </c>
      <c r="AP625" s="0" t="e">
        <f aca="true">MAX(0,AO625*(1+(_xlfn.NORM.INV(RAND(),Inputs!$D$39,Inputs!$C$39)))-'Year Schedule'!$K$43+'Year Schedule'!$L$43)</f>
        <v>#VALUE!</v>
      </c>
      <c r="AQ625" s="0" t="e">
        <f aca="true">MAX(0,AP625*(1+(_xlfn.NORM.INV(RAND(),Inputs!$D$39,Inputs!$C$39)))-'Year Schedule'!$K$44+'Year Schedule'!$L$44)</f>
        <v>#VALUE!</v>
      </c>
      <c r="AR625" s="0" t="e">
        <f aca="true">MAX(0,AQ625*(1+(_xlfn.NORM.INV(RAND(),Inputs!$D$39,Inputs!$C$39)))-'Year Schedule'!$K$45+'Year Schedule'!$L$45)</f>
        <v>#VALUE!</v>
      </c>
      <c r="AS625" s="0" t="e">
        <f aca="true">MAX(0,AR625*(1+(_xlfn.NORM.INV(RAND(),Inputs!$D$39,Inputs!$C$39)))-'Year Schedule'!$K$46+'Year Schedule'!$L$46)</f>
        <v>#VALUE!</v>
      </c>
      <c r="AT625" s="0" t="e">
        <f aca="true">MAX(0,AS625*(1+(_xlfn.NORM.INV(RAND(),Inputs!$D$39,Inputs!$C$39)))-'Year Schedule'!$K$47+'Year Schedule'!$L$47)</f>
        <v>#VALUE!</v>
      </c>
      <c r="AU625" s="0" t="e">
        <f aca="true">MAX(0,AT625*(1+(_xlfn.NORM.INV(RAND(),Inputs!$D$39,Inputs!$C$39)))-'Year Schedule'!$K$48+'Year Schedule'!$L$48)</f>
        <v>#VALUE!</v>
      </c>
      <c r="AV625" s="0" t="e">
        <f aca="true">MAX(0,AU625*(1+(_xlfn.NORM.INV(RAND(),Inputs!$D$39,Inputs!$C$39)))-'Year Schedule'!$K$49+'Year Schedule'!$L$49)</f>
        <v>#VALUE!</v>
      </c>
      <c r="AW625" s="0" t="e">
        <f aca="true">MAX(0,AV625*(1+(_xlfn.NORM.INV(RAND(),Inputs!$D$39,Inputs!$C$39)))-'Year Schedule'!$K$50+'Year Schedule'!$L$50)</f>
        <v>#VALUE!</v>
      </c>
      <c r="AX625" s="0" t="e">
        <f aca="true">MAX(0,AW625*(1+(_xlfn.NORM.INV(RAND(),Inputs!$D$39,Inputs!$C$39)))-'Year Schedule'!$K$51+'Year Schedule'!$L$51)</f>
        <v>#VALUE!</v>
      </c>
      <c r="AY625" s="0" t="e">
        <f aca="true">MAX(0,AX625*(1+(_xlfn.NORM.INV(RAND(),Inputs!$D$39,Inputs!$C$39)))-'Year Schedule'!$K$52+'Year Schedule'!$L$52)</f>
        <v>#VALUE!</v>
      </c>
      <c r="AZ625" s="0" t="e">
        <f aca="true">MAX(0,AY625*(1+(_xlfn.NORM.INV(RAND(),Inputs!$D$39,Inputs!$C$39)))-'Year Schedule'!$K$53+'Year Schedule'!$L$53)</f>
        <v>#VALUE!</v>
      </c>
      <c r="BA625" s="0" t="e">
        <f aca="false">INDEX(C625:AZ625,1,Inputs!$C$6)</f>
        <v>#VALUE!</v>
      </c>
      <c r="BB625" s="0" t="n">
        <f aca="false">IFERROR(EXP(SUMPRODUCT(LN((C625:INDEX(C625:AZ625,1,Inputs!$C$6)+$C$1004:INDEX($C$1004:$AZ$1004,1,Inputs!$C$6))/B625:INDEX(B625:AY625,1,Inputs!$C$6)))/Inputs!$C$6)-1,-1)</f>
        <v>-1</v>
      </c>
    </row>
    <row r="626" customFormat="false" ht="15" hidden="false" customHeight="true" outlineLevel="0" collapsed="false">
      <c r="A626" s="0" t="n">
        <v>624</v>
      </c>
      <c r="B626" s="177" t="n">
        <f aca="false">Inputs!$C$38</f>
        <v>0</v>
      </c>
      <c r="C626" s="0" t="e">
        <f aca="true">MAX(0,B626*(1+(_xlfn.NORM.INV(RAND(),Inputs!$D$39,Inputs!$C$39)))-'Year Schedule'!$K$4+'Year Schedule'!$L$4)</f>
        <v>#VALUE!</v>
      </c>
      <c r="D626" s="0" t="e">
        <f aca="true">MAX(0,C626*(1+(_xlfn.NORM.INV(RAND(),Inputs!$D$39,Inputs!$C$39)))-'Year Schedule'!$K$5+'Year Schedule'!$L$5)</f>
        <v>#VALUE!</v>
      </c>
      <c r="E626" s="0" t="e">
        <f aca="true">MAX(0,D626*(1+(_xlfn.NORM.INV(RAND(),Inputs!$D$39,Inputs!$C$39)))-'Year Schedule'!$K$6+'Year Schedule'!$L$6)</f>
        <v>#VALUE!</v>
      </c>
      <c r="F626" s="0" t="e">
        <f aca="true">MAX(0,E626*(1+(_xlfn.NORM.INV(RAND(),Inputs!$D$39,Inputs!$C$39)))-'Year Schedule'!$K$7+'Year Schedule'!$L$7)</f>
        <v>#VALUE!</v>
      </c>
      <c r="G626" s="0" t="e">
        <f aca="true">MAX(0,F626*(1+(_xlfn.NORM.INV(RAND(),Inputs!$D$39,Inputs!$C$39)))-'Year Schedule'!$K$8+'Year Schedule'!$L$8)</f>
        <v>#VALUE!</v>
      </c>
      <c r="H626" s="0" t="e">
        <f aca="true">MAX(0,G626*(1+(_xlfn.NORM.INV(RAND(),Inputs!$D$39,Inputs!$C$39)))-'Year Schedule'!$K$9+'Year Schedule'!$L$9)</f>
        <v>#VALUE!</v>
      </c>
      <c r="I626" s="0" t="e">
        <f aca="true">MAX(0,H626*(1+(_xlfn.NORM.INV(RAND(),Inputs!$D$39,Inputs!$C$39)))-'Year Schedule'!$K$10+'Year Schedule'!$L$10)</f>
        <v>#VALUE!</v>
      </c>
      <c r="J626" s="0" t="e">
        <f aca="true">MAX(0,I626*(1+(_xlfn.NORM.INV(RAND(),Inputs!$D$39,Inputs!$C$39)))-'Year Schedule'!$K$11+'Year Schedule'!$L$11)</f>
        <v>#VALUE!</v>
      </c>
      <c r="K626" s="0" t="e">
        <f aca="true">MAX(0,J626*(1+(_xlfn.NORM.INV(RAND(),Inputs!$D$39,Inputs!$C$39)))-'Year Schedule'!$K$12+'Year Schedule'!$L$12)</f>
        <v>#VALUE!</v>
      </c>
      <c r="L626" s="0" t="e">
        <f aca="true">MAX(0,K626*(1+(_xlfn.NORM.INV(RAND(),Inputs!$D$39,Inputs!$C$39)))-'Year Schedule'!$K$13+'Year Schedule'!$L$13)</f>
        <v>#VALUE!</v>
      </c>
      <c r="M626" s="0" t="e">
        <f aca="true">MAX(0,L626*(1+(_xlfn.NORM.INV(RAND(),Inputs!$D$39,Inputs!$C$39)))-'Year Schedule'!$K$14+'Year Schedule'!$L$14)</f>
        <v>#VALUE!</v>
      </c>
      <c r="N626" s="0" t="e">
        <f aca="true">MAX(0,M626*(1+(_xlfn.NORM.INV(RAND(),Inputs!$D$39,Inputs!$C$39)))-'Year Schedule'!$K$15+'Year Schedule'!$L$15)</f>
        <v>#VALUE!</v>
      </c>
      <c r="O626" s="0" t="e">
        <f aca="true">MAX(0,N626*(1+(_xlfn.NORM.INV(RAND(),Inputs!$D$39,Inputs!$C$39)))-'Year Schedule'!$K$16+'Year Schedule'!$L$16)</f>
        <v>#VALUE!</v>
      </c>
      <c r="P626" s="0" t="e">
        <f aca="true">MAX(0,O626*(1+(_xlfn.NORM.INV(RAND(),Inputs!$D$39,Inputs!$C$39)))-'Year Schedule'!$K$17+'Year Schedule'!$L$17)</f>
        <v>#VALUE!</v>
      </c>
      <c r="Q626" s="0" t="e">
        <f aca="true">MAX(0,P626*(1+(_xlfn.NORM.INV(RAND(),Inputs!$D$39,Inputs!$C$39)))-'Year Schedule'!$K$18+'Year Schedule'!$L$18)</f>
        <v>#VALUE!</v>
      </c>
      <c r="R626" s="0" t="e">
        <f aca="true">MAX(0,Q626*(1+(_xlfn.NORM.INV(RAND(),Inputs!$D$39,Inputs!$C$39)))-'Year Schedule'!$K$19+'Year Schedule'!$L$19)</f>
        <v>#VALUE!</v>
      </c>
      <c r="S626" s="0" t="e">
        <f aca="true">MAX(0,R626*(1+(_xlfn.NORM.INV(RAND(),Inputs!$D$39,Inputs!$C$39)))-'Year Schedule'!$K$20+'Year Schedule'!$L$20)</f>
        <v>#VALUE!</v>
      </c>
      <c r="T626" s="0" t="e">
        <f aca="true">MAX(0,S626*(1+(_xlfn.NORM.INV(RAND(),Inputs!$D$39,Inputs!$C$39)))-'Year Schedule'!$K$21+'Year Schedule'!$L$21)</f>
        <v>#VALUE!</v>
      </c>
      <c r="U626" s="0" t="e">
        <f aca="true">MAX(0,T626*(1+(_xlfn.NORM.INV(RAND(),Inputs!$D$39,Inputs!$C$39)))-'Year Schedule'!$K$22+'Year Schedule'!$L$22)</f>
        <v>#VALUE!</v>
      </c>
      <c r="V626" s="0" t="e">
        <f aca="true">MAX(0,U626*(1+(_xlfn.NORM.INV(RAND(),Inputs!$D$39,Inputs!$C$39)))-'Year Schedule'!$K$23+'Year Schedule'!$L$23)</f>
        <v>#VALUE!</v>
      </c>
      <c r="W626" s="0" t="e">
        <f aca="true">MAX(0,V626*(1+(_xlfn.NORM.INV(RAND(),Inputs!$D$39,Inputs!$C$39)))-'Year Schedule'!$K$24+'Year Schedule'!$L$24)</f>
        <v>#VALUE!</v>
      </c>
      <c r="X626" s="0" t="e">
        <f aca="true">MAX(0,W626*(1+(_xlfn.NORM.INV(RAND(),Inputs!$D$39,Inputs!$C$39)))-'Year Schedule'!$K$25+'Year Schedule'!$L$25)</f>
        <v>#VALUE!</v>
      </c>
      <c r="Y626" s="0" t="e">
        <f aca="true">MAX(0,X626*(1+(_xlfn.NORM.INV(RAND(),Inputs!$D$39,Inputs!$C$39)))-'Year Schedule'!$K$26+'Year Schedule'!$L$26)</f>
        <v>#VALUE!</v>
      </c>
      <c r="Z626" s="0" t="e">
        <f aca="true">MAX(0,Y626*(1+(_xlfn.NORM.INV(RAND(),Inputs!$D$39,Inputs!$C$39)))-'Year Schedule'!$K$27+'Year Schedule'!$L$27)</f>
        <v>#VALUE!</v>
      </c>
      <c r="AA626" s="0" t="e">
        <f aca="true">MAX(0,Z626*(1+(_xlfn.NORM.INV(RAND(),Inputs!$D$39,Inputs!$C$39)))-'Year Schedule'!$K$28+'Year Schedule'!$L$28)</f>
        <v>#VALUE!</v>
      </c>
      <c r="AB626" s="0" t="e">
        <f aca="true">MAX(0,AA626*(1+(_xlfn.NORM.INV(RAND(),Inputs!$D$39,Inputs!$C$39)))-'Year Schedule'!$K$29+'Year Schedule'!$L$29)</f>
        <v>#VALUE!</v>
      </c>
      <c r="AC626" s="0" t="e">
        <f aca="true">MAX(0,AB626*(1+(_xlfn.NORM.INV(RAND(),Inputs!$D$39,Inputs!$C$39)))-'Year Schedule'!$K$30+'Year Schedule'!$L$30)</f>
        <v>#VALUE!</v>
      </c>
      <c r="AD626" s="0" t="e">
        <f aca="true">MAX(0,AC626*(1+(_xlfn.NORM.INV(RAND(),Inputs!$D$39,Inputs!$C$39)))-'Year Schedule'!$K$31+'Year Schedule'!$L$31)</f>
        <v>#VALUE!</v>
      </c>
      <c r="AE626" s="0" t="e">
        <f aca="true">MAX(0,AD626*(1+(_xlfn.NORM.INV(RAND(),Inputs!$D$39,Inputs!$C$39)))-'Year Schedule'!$K$32+'Year Schedule'!$L$32)</f>
        <v>#VALUE!</v>
      </c>
      <c r="AF626" s="0" t="e">
        <f aca="true">MAX(0,AE626*(1+(_xlfn.NORM.INV(RAND(),Inputs!$D$39,Inputs!$C$39)))-'Year Schedule'!$K$33+'Year Schedule'!$L$33)</f>
        <v>#VALUE!</v>
      </c>
      <c r="AG626" s="0" t="e">
        <f aca="true">MAX(0,AF626*(1+(_xlfn.NORM.INV(RAND(),Inputs!$D$39,Inputs!$C$39)))-'Year Schedule'!$K$34+'Year Schedule'!$L$34)</f>
        <v>#VALUE!</v>
      </c>
      <c r="AH626" s="0" t="e">
        <f aca="true">MAX(0,AG626*(1+(_xlfn.NORM.INV(RAND(),Inputs!$D$39,Inputs!$C$39)))-'Year Schedule'!$K$35+'Year Schedule'!$L$35)</f>
        <v>#VALUE!</v>
      </c>
      <c r="AI626" s="0" t="e">
        <f aca="true">MAX(0,AH626*(1+(_xlfn.NORM.INV(RAND(),Inputs!$D$39,Inputs!$C$39)))-'Year Schedule'!$K$36+'Year Schedule'!$L$36)</f>
        <v>#VALUE!</v>
      </c>
      <c r="AJ626" s="0" t="e">
        <f aca="true">MAX(0,AI626*(1+(_xlfn.NORM.INV(RAND(),Inputs!$D$39,Inputs!$C$39)))-'Year Schedule'!$K$37+'Year Schedule'!$L$37)</f>
        <v>#VALUE!</v>
      </c>
      <c r="AK626" s="0" t="e">
        <f aca="true">MAX(0,AJ626*(1+(_xlfn.NORM.INV(RAND(),Inputs!$D$39,Inputs!$C$39)))-'Year Schedule'!$K$38+'Year Schedule'!$L$38)</f>
        <v>#VALUE!</v>
      </c>
      <c r="AL626" s="0" t="e">
        <f aca="true">MAX(0,AK626*(1+(_xlfn.NORM.INV(RAND(),Inputs!$D$39,Inputs!$C$39)))-'Year Schedule'!$K$39+'Year Schedule'!$L$39)</f>
        <v>#VALUE!</v>
      </c>
      <c r="AM626" s="0" t="e">
        <f aca="true">MAX(0,AL626*(1+(_xlfn.NORM.INV(RAND(),Inputs!$D$39,Inputs!$C$39)))-'Year Schedule'!$K$40+'Year Schedule'!$L$40)</f>
        <v>#VALUE!</v>
      </c>
      <c r="AN626" s="0" t="e">
        <f aca="true">MAX(0,AM626*(1+(_xlfn.NORM.INV(RAND(),Inputs!$D$39,Inputs!$C$39)))-'Year Schedule'!$K$41+'Year Schedule'!$L$41)</f>
        <v>#VALUE!</v>
      </c>
      <c r="AO626" s="0" t="e">
        <f aca="true">MAX(0,AN626*(1+(_xlfn.NORM.INV(RAND(),Inputs!$D$39,Inputs!$C$39)))-'Year Schedule'!$K$42+'Year Schedule'!$L$42)</f>
        <v>#VALUE!</v>
      </c>
      <c r="AP626" s="0" t="e">
        <f aca="true">MAX(0,AO626*(1+(_xlfn.NORM.INV(RAND(),Inputs!$D$39,Inputs!$C$39)))-'Year Schedule'!$K$43+'Year Schedule'!$L$43)</f>
        <v>#VALUE!</v>
      </c>
      <c r="AQ626" s="0" t="e">
        <f aca="true">MAX(0,AP626*(1+(_xlfn.NORM.INV(RAND(),Inputs!$D$39,Inputs!$C$39)))-'Year Schedule'!$K$44+'Year Schedule'!$L$44)</f>
        <v>#VALUE!</v>
      </c>
      <c r="AR626" s="0" t="e">
        <f aca="true">MAX(0,AQ626*(1+(_xlfn.NORM.INV(RAND(),Inputs!$D$39,Inputs!$C$39)))-'Year Schedule'!$K$45+'Year Schedule'!$L$45)</f>
        <v>#VALUE!</v>
      </c>
      <c r="AS626" s="0" t="e">
        <f aca="true">MAX(0,AR626*(1+(_xlfn.NORM.INV(RAND(),Inputs!$D$39,Inputs!$C$39)))-'Year Schedule'!$K$46+'Year Schedule'!$L$46)</f>
        <v>#VALUE!</v>
      </c>
      <c r="AT626" s="0" t="e">
        <f aca="true">MAX(0,AS626*(1+(_xlfn.NORM.INV(RAND(),Inputs!$D$39,Inputs!$C$39)))-'Year Schedule'!$K$47+'Year Schedule'!$L$47)</f>
        <v>#VALUE!</v>
      </c>
      <c r="AU626" s="0" t="e">
        <f aca="true">MAX(0,AT626*(1+(_xlfn.NORM.INV(RAND(),Inputs!$D$39,Inputs!$C$39)))-'Year Schedule'!$K$48+'Year Schedule'!$L$48)</f>
        <v>#VALUE!</v>
      </c>
      <c r="AV626" s="0" t="e">
        <f aca="true">MAX(0,AU626*(1+(_xlfn.NORM.INV(RAND(),Inputs!$D$39,Inputs!$C$39)))-'Year Schedule'!$K$49+'Year Schedule'!$L$49)</f>
        <v>#VALUE!</v>
      </c>
      <c r="AW626" s="0" t="e">
        <f aca="true">MAX(0,AV626*(1+(_xlfn.NORM.INV(RAND(),Inputs!$D$39,Inputs!$C$39)))-'Year Schedule'!$K$50+'Year Schedule'!$L$50)</f>
        <v>#VALUE!</v>
      </c>
      <c r="AX626" s="0" t="e">
        <f aca="true">MAX(0,AW626*(1+(_xlfn.NORM.INV(RAND(),Inputs!$D$39,Inputs!$C$39)))-'Year Schedule'!$K$51+'Year Schedule'!$L$51)</f>
        <v>#VALUE!</v>
      </c>
      <c r="AY626" s="0" t="e">
        <f aca="true">MAX(0,AX626*(1+(_xlfn.NORM.INV(RAND(),Inputs!$D$39,Inputs!$C$39)))-'Year Schedule'!$K$52+'Year Schedule'!$L$52)</f>
        <v>#VALUE!</v>
      </c>
      <c r="AZ626" s="0" t="e">
        <f aca="true">MAX(0,AY626*(1+(_xlfn.NORM.INV(RAND(),Inputs!$D$39,Inputs!$C$39)))-'Year Schedule'!$K$53+'Year Schedule'!$L$53)</f>
        <v>#VALUE!</v>
      </c>
      <c r="BA626" s="0" t="e">
        <f aca="false">INDEX(C626:AZ626,1,Inputs!$C$6)</f>
        <v>#VALUE!</v>
      </c>
      <c r="BB626" s="0" t="n">
        <f aca="false">IFERROR(EXP(SUMPRODUCT(LN((C626:INDEX(C626:AZ626,1,Inputs!$C$6)+$C$1004:INDEX($C$1004:$AZ$1004,1,Inputs!$C$6))/B626:INDEX(B626:AY626,1,Inputs!$C$6)))/Inputs!$C$6)-1,-1)</f>
        <v>-1</v>
      </c>
    </row>
    <row r="627" customFormat="false" ht="15" hidden="false" customHeight="true" outlineLevel="0" collapsed="false">
      <c r="A627" s="0" t="n">
        <v>625</v>
      </c>
      <c r="B627" s="177" t="n">
        <f aca="false">Inputs!$C$38</f>
        <v>0</v>
      </c>
      <c r="C627" s="0" t="e">
        <f aca="true">MAX(0,B627*(1+(_xlfn.NORM.INV(RAND(),Inputs!$D$39,Inputs!$C$39)))-'Year Schedule'!$K$4+'Year Schedule'!$L$4)</f>
        <v>#VALUE!</v>
      </c>
      <c r="D627" s="0" t="e">
        <f aca="true">MAX(0,C627*(1+(_xlfn.NORM.INV(RAND(),Inputs!$D$39,Inputs!$C$39)))-'Year Schedule'!$K$5+'Year Schedule'!$L$5)</f>
        <v>#VALUE!</v>
      </c>
      <c r="E627" s="0" t="e">
        <f aca="true">MAX(0,D627*(1+(_xlfn.NORM.INV(RAND(),Inputs!$D$39,Inputs!$C$39)))-'Year Schedule'!$K$6+'Year Schedule'!$L$6)</f>
        <v>#VALUE!</v>
      </c>
      <c r="F627" s="0" t="e">
        <f aca="true">MAX(0,E627*(1+(_xlfn.NORM.INV(RAND(),Inputs!$D$39,Inputs!$C$39)))-'Year Schedule'!$K$7+'Year Schedule'!$L$7)</f>
        <v>#VALUE!</v>
      </c>
      <c r="G627" s="0" t="e">
        <f aca="true">MAX(0,F627*(1+(_xlfn.NORM.INV(RAND(),Inputs!$D$39,Inputs!$C$39)))-'Year Schedule'!$K$8+'Year Schedule'!$L$8)</f>
        <v>#VALUE!</v>
      </c>
      <c r="H627" s="0" t="e">
        <f aca="true">MAX(0,G627*(1+(_xlfn.NORM.INV(RAND(),Inputs!$D$39,Inputs!$C$39)))-'Year Schedule'!$K$9+'Year Schedule'!$L$9)</f>
        <v>#VALUE!</v>
      </c>
      <c r="I627" s="0" t="e">
        <f aca="true">MAX(0,H627*(1+(_xlfn.NORM.INV(RAND(),Inputs!$D$39,Inputs!$C$39)))-'Year Schedule'!$K$10+'Year Schedule'!$L$10)</f>
        <v>#VALUE!</v>
      </c>
      <c r="J627" s="0" t="e">
        <f aca="true">MAX(0,I627*(1+(_xlfn.NORM.INV(RAND(),Inputs!$D$39,Inputs!$C$39)))-'Year Schedule'!$K$11+'Year Schedule'!$L$11)</f>
        <v>#VALUE!</v>
      </c>
      <c r="K627" s="0" t="e">
        <f aca="true">MAX(0,J627*(1+(_xlfn.NORM.INV(RAND(),Inputs!$D$39,Inputs!$C$39)))-'Year Schedule'!$K$12+'Year Schedule'!$L$12)</f>
        <v>#VALUE!</v>
      </c>
      <c r="L627" s="0" t="e">
        <f aca="true">MAX(0,K627*(1+(_xlfn.NORM.INV(RAND(),Inputs!$D$39,Inputs!$C$39)))-'Year Schedule'!$K$13+'Year Schedule'!$L$13)</f>
        <v>#VALUE!</v>
      </c>
      <c r="M627" s="0" t="e">
        <f aca="true">MAX(0,L627*(1+(_xlfn.NORM.INV(RAND(),Inputs!$D$39,Inputs!$C$39)))-'Year Schedule'!$K$14+'Year Schedule'!$L$14)</f>
        <v>#VALUE!</v>
      </c>
      <c r="N627" s="0" t="e">
        <f aca="true">MAX(0,M627*(1+(_xlfn.NORM.INV(RAND(),Inputs!$D$39,Inputs!$C$39)))-'Year Schedule'!$K$15+'Year Schedule'!$L$15)</f>
        <v>#VALUE!</v>
      </c>
      <c r="O627" s="0" t="e">
        <f aca="true">MAX(0,N627*(1+(_xlfn.NORM.INV(RAND(),Inputs!$D$39,Inputs!$C$39)))-'Year Schedule'!$K$16+'Year Schedule'!$L$16)</f>
        <v>#VALUE!</v>
      </c>
      <c r="P627" s="0" t="e">
        <f aca="true">MAX(0,O627*(1+(_xlfn.NORM.INV(RAND(),Inputs!$D$39,Inputs!$C$39)))-'Year Schedule'!$K$17+'Year Schedule'!$L$17)</f>
        <v>#VALUE!</v>
      </c>
      <c r="Q627" s="0" t="e">
        <f aca="true">MAX(0,P627*(1+(_xlfn.NORM.INV(RAND(),Inputs!$D$39,Inputs!$C$39)))-'Year Schedule'!$K$18+'Year Schedule'!$L$18)</f>
        <v>#VALUE!</v>
      </c>
      <c r="R627" s="0" t="e">
        <f aca="true">MAX(0,Q627*(1+(_xlfn.NORM.INV(RAND(),Inputs!$D$39,Inputs!$C$39)))-'Year Schedule'!$K$19+'Year Schedule'!$L$19)</f>
        <v>#VALUE!</v>
      </c>
      <c r="S627" s="0" t="e">
        <f aca="true">MAX(0,R627*(1+(_xlfn.NORM.INV(RAND(),Inputs!$D$39,Inputs!$C$39)))-'Year Schedule'!$K$20+'Year Schedule'!$L$20)</f>
        <v>#VALUE!</v>
      </c>
      <c r="T627" s="0" t="e">
        <f aca="true">MAX(0,S627*(1+(_xlfn.NORM.INV(RAND(),Inputs!$D$39,Inputs!$C$39)))-'Year Schedule'!$K$21+'Year Schedule'!$L$21)</f>
        <v>#VALUE!</v>
      </c>
      <c r="U627" s="0" t="e">
        <f aca="true">MAX(0,T627*(1+(_xlfn.NORM.INV(RAND(),Inputs!$D$39,Inputs!$C$39)))-'Year Schedule'!$K$22+'Year Schedule'!$L$22)</f>
        <v>#VALUE!</v>
      </c>
      <c r="V627" s="0" t="e">
        <f aca="true">MAX(0,U627*(1+(_xlfn.NORM.INV(RAND(),Inputs!$D$39,Inputs!$C$39)))-'Year Schedule'!$K$23+'Year Schedule'!$L$23)</f>
        <v>#VALUE!</v>
      </c>
      <c r="W627" s="0" t="e">
        <f aca="true">MAX(0,V627*(1+(_xlfn.NORM.INV(RAND(),Inputs!$D$39,Inputs!$C$39)))-'Year Schedule'!$K$24+'Year Schedule'!$L$24)</f>
        <v>#VALUE!</v>
      </c>
      <c r="X627" s="0" t="e">
        <f aca="true">MAX(0,W627*(1+(_xlfn.NORM.INV(RAND(),Inputs!$D$39,Inputs!$C$39)))-'Year Schedule'!$K$25+'Year Schedule'!$L$25)</f>
        <v>#VALUE!</v>
      </c>
      <c r="Y627" s="0" t="e">
        <f aca="true">MAX(0,X627*(1+(_xlfn.NORM.INV(RAND(),Inputs!$D$39,Inputs!$C$39)))-'Year Schedule'!$K$26+'Year Schedule'!$L$26)</f>
        <v>#VALUE!</v>
      </c>
      <c r="Z627" s="0" t="e">
        <f aca="true">MAX(0,Y627*(1+(_xlfn.NORM.INV(RAND(),Inputs!$D$39,Inputs!$C$39)))-'Year Schedule'!$K$27+'Year Schedule'!$L$27)</f>
        <v>#VALUE!</v>
      </c>
      <c r="AA627" s="0" t="e">
        <f aca="true">MAX(0,Z627*(1+(_xlfn.NORM.INV(RAND(),Inputs!$D$39,Inputs!$C$39)))-'Year Schedule'!$K$28+'Year Schedule'!$L$28)</f>
        <v>#VALUE!</v>
      </c>
      <c r="AB627" s="0" t="e">
        <f aca="true">MAX(0,AA627*(1+(_xlfn.NORM.INV(RAND(),Inputs!$D$39,Inputs!$C$39)))-'Year Schedule'!$K$29+'Year Schedule'!$L$29)</f>
        <v>#VALUE!</v>
      </c>
      <c r="AC627" s="0" t="e">
        <f aca="true">MAX(0,AB627*(1+(_xlfn.NORM.INV(RAND(),Inputs!$D$39,Inputs!$C$39)))-'Year Schedule'!$K$30+'Year Schedule'!$L$30)</f>
        <v>#VALUE!</v>
      </c>
      <c r="AD627" s="0" t="e">
        <f aca="true">MAX(0,AC627*(1+(_xlfn.NORM.INV(RAND(),Inputs!$D$39,Inputs!$C$39)))-'Year Schedule'!$K$31+'Year Schedule'!$L$31)</f>
        <v>#VALUE!</v>
      </c>
      <c r="AE627" s="0" t="e">
        <f aca="true">MAX(0,AD627*(1+(_xlfn.NORM.INV(RAND(),Inputs!$D$39,Inputs!$C$39)))-'Year Schedule'!$K$32+'Year Schedule'!$L$32)</f>
        <v>#VALUE!</v>
      </c>
      <c r="AF627" s="0" t="e">
        <f aca="true">MAX(0,AE627*(1+(_xlfn.NORM.INV(RAND(),Inputs!$D$39,Inputs!$C$39)))-'Year Schedule'!$K$33+'Year Schedule'!$L$33)</f>
        <v>#VALUE!</v>
      </c>
      <c r="AG627" s="0" t="e">
        <f aca="true">MAX(0,AF627*(1+(_xlfn.NORM.INV(RAND(),Inputs!$D$39,Inputs!$C$39)))-'Year Schedule'!$K$34+'Year Schedule'!$L$34)</f>
        <v>#VALUE!</v>
      </c>
      <c r="AH627" s="0" t="e">
        <f aca="true">MAX(0,AG627*(1+(_xlfn.NORM.INV(RAND(),Inputs!$D$39,Inputs!$C$39)))-'Year Schedule'!$K$35+'Year Schedule'!$L$35)</f>
        <v>#VALUE!</v>
      </c>
      <c r="AI627" s="0" t="e">
        <f aca="true">MAX(0,AH627*(1+(_xlfn.NORM.INV(RAND(),Inputs!$D$39,Inputs!$C$39)))-'Year Schedule'!$K$36+'Year Schedule'!$L$36)</f>
        <v>#VALUE!</v>
      </c>
      <c r="AJ627" s="0" t="e">
        <f aca="true">MAX(0,AI627*(1+(_xlfn.NORM.INV(RAND(),Inputs!$D$39,Inputs!$C$39)))-'Year Schedule'!$K$37+'Year Schedule'!$L$37)</f>
        <v>#VALUE!</v>
      </c>
      <c r="AK627" s="0" t="e">
        <f aca="true">MAX(0,AJ627*(1+(_xlfn.NORM.INV(RAND(),Inputs!$D$39,Inputs!$C$39)))-'Year Schedule'!$K$38+'Year Schedule'!$L$38)</f>
        <v>#VALUE!</v>
      </c>
      <c r="AL627" s="0" t="e">
        <f aca="true">MAX(0,AK627*(1+(_xlfn.NORM.INV(RAND(),Inputs!$D$39,Inputs!$C$39)))-'Year Schedule'!$K$39+'Year Schedule'!$L$39)</f>
        <v>#VALUE!</v>
      </c>
      <c r="AM627" s="0" t="e">
        <f aca="true">MAX(0,AL627*(1+(_xlfn.NORM.INV(RAND(),Inputs!$D$39,Inputs!$C$39)))-'Year Schedule'!$K$40+'Year Schedule'!$L$40)</f>
        <v>#VALUE!</v>
      </c>
      <c r="AN627" s="0" t="e">
        <f aca="true">MAX(0,AM627*(1+(_xlfn.NORM.INV(RAND(),Inputs!$D$39,Inputs!$C$39)))-'Year Schedule'!$K$41+'Year Schedule'!$L$41)</f>
        <v>#VALUE!</v>
      </c>
      <c r="AO627" s="0" t="e">
        <f aca="true">MAX(0,AN627*(1+(_xlfn.NORM.INV(RAND(),Inputs!$D$39,Inputs!$C$39)))-'Year Schedule'!$K$42+'Year Schedule'!$L$42)</f>
        <v>#VALUE!</v>
      </c>
      <c r="AP627" s="0" t="e">
        <f aca="true">MAX(0,AO627*(1+(_xlfn.NORM.INV(RAND(),Inputs!$D$39,Inputs!$C$39)))-'Year Schedule'!$K$43+'Year Schedule'!$L$43)</f>
        <v>#VALUE!</v>
      </c>
      <c r="AQ627" s="0" t="e">
        <f aca="true">MAX(0,AP627*(1+(_xlfn.NORM.INV(RAND(),Inputs!$D$39,Inputs!$C$39)))-'Year Schedule'!$K$44+'Year Schedule'!$L$44)</f>
        <v>#VALUE!</v>
      </c>
      <c r="AR627" s="0" t="e">
        <f aca="true">MAX(0,AQ627*(1+(_xlfn.NORM.INV(RAND(),Inputs!$D$39,Inputs!$C$39)))-'Year Schedule'!$K$45+'Year Schedule'!$L$45)</f>
        <v>#VALUE!</v>
      </c>
      <c r="AS627" s="0" t="e">
        <f aca="true">MAX(0,AR627*(1+(_xlfn.NORM.INV(RAND(),Inputs!$D$39,Inputs!$C$39)))-'Year Schedule'!$K$46+'Year Schedule'!$L$46)</f>
        <v>#VALUE!</v>
      </c>
      <c r="AT627" s="0" t="e">
        <f aca="true">MAX(0,AS627*(1+(_xlfn.NORM.INV(RAND(),Inputs!$D$39,Inputs!$C$39)))-'Year Schedule'!$K$47+'Year Schedule'!$L$47)</f>
        <v>#VALUE!</v>
      </c>
      <c r="AU627" s="0" t="e">
        <f aca="true">MAX(0,AT627*(1+(_xlfn.NORM.INV(RAND(),Inputs!$D$39,Inputs!$C$39)))-'Year Schedule'!$K$48+'Year Schedule'!$L$48)</f>
        <v>#VALUE!</v>
      </c>
      <c r="AV627" s="0" t="e">
        <f aca="true">MAX(0,AU627*(1+(_xlfn.NORM.INV(RAND(),Inputs!$D$39,Inputs!$C$39)))-'Year Schedule'!$K$49+'Year Schedule'!$L$49)</f>
        <v>#VALUE!</v>
      </c>
      <c r="AW627" s="0" t="e">
        <f aca="true">MAX(0,AV627*(1+(_xlfn.NORM.INV(RAND(),Inputs!$D$39,Inputs!$C$39)))-'Year Schedule'!$K$50+'Year Schedule'!$L$50)</f>
        <v>#VALUE!</v>
      </c>
      <c r="AX627" s="0" t="e">
        <f aca="true">MAX(0,AW627*(1+(_xlfn.NORM.INV(RAND(),Inputs!$D$39,Inputs!$C$39)))-'Year Schedule'!$K$51+'Year Schedule'!$L$51)</f>
        <v>#VALUE!</v>
      </c>
      <c r="AY627" s="0" t="e">
        <f aca="true">MAX(0,AX627*(1+(_xlfn.NORM.INV(RAND(),Inputs!$D$39,Inputs!$C$39)))-'Year Schedule'!$K$52+'Year Schedule'!$L$52)</f>
        <v>#VALUE!</v>
      </c>
      <c r="AZ627" s="0" t="e">
        <f aca="true">MAX(0,AY627*(1+(_xlfn.NORM.INV(RAND(),Inputs!$D$39,Inputs!$C$39)))-'Year Schedule'!$K$53+'Year Schedule'!$L$53)</f>
        <v>#VALUE!</v>
      </c>
      <c r="BA627" s="0" t="e">
        <f aca="false">INDEX(C627:AZ627,1,Inputs!$C$6)</f>
        <v>#VALUE!</v>
      </c>
      <c r="BB627" s="0" t="n">
        <f aca="false">IFERROR(EXP(SUMPRODUCT(LN((C627:INDEX(C627:AZ627,1,Inputs!$C$6)+$C$1004:INDEX($C$1004:$AZ$1004,1,Inputs!$C$6))/B627:INDEX(B627:AY627,1,Inputs!$C$6)))/Inputs!$C$6)-1,-1)</f>
        <v>-1</v>
      </c>
    </row>
    <row r="628" customFormat="false" ht="15" hidden="false" customHeight="true" outlineLevel="0" collapsed="false">
      <c r="A628" s="0" t="n">
        <v>626</v>
      </c>
      <c r="B628" s="177" t="n">
        <f aca="false">Inputs!$C$38</f>
        <v>0</v>
      </c>
      <c r="C628" s="0" t="e">
        <f aca="true">MAX(0,B628*(1+(_xlfn.NORM.INV(RAND(),Inputs!$D$39,Inputs!$C$39)))-'Year Schedule'!$K$4+'Year Schedule'!$L$4)</f>
        <v>#VALUE!</v>
      </c>
      <c r="D628" s="0" t="e">
        <f aca="true">MAX(0,C628*(1+(_xlfn.NORM.INV(RAND(),Inputs!$D$39,Inputs!$C$39)))-'Year Schedule'!$K$5+'Year Schedule'!$L$5)</f>
        <v>#VALUE!</v>
      </c>
      <c r="E628" s="0" t="e">
        <f aca="true">MAX(0,D628*(1+(_xlfn.NORM.INV(RAND(),Inputs!$D$39,Inputs!$C$39)))-'Year Schedule'!$K$6+'Year Schedule'!$L$6)</f>
        <v>#VALUE!</v>
      </c>
      <c r="F628" s="0" t="e">
        <f aca="true">MAX(0,E628*(1+(_xlfn.NORM.INV(RAND(),Inputs!$D$39,Inputs!$C$39)))-'Year Schedule'!$K$7+'Year Schedule'!$L$7)</f>
        <v>#VALUE!</v>
      </c>
      <c r="G628" s="0" t="e">
        <f aca="true">MAX(0,F628*(1+(_xlfn.NORM.INV(RAND(),Inputs!$D$39,Inputs!$C$39)))-'Year Schedule'!$K$8+'Year Schedule'!$L$8)</f>
        <v>#VALUE!</v>
      </c>
      <c r="H628" s="0" t="e">
        <f aca="true">MAX(0,G628*(1+(_xlfn.NORM.INV(RAND(),Inputs!$D$39,Inputs!$C$39)))-'Year Schedule'!$K$9+'Year Schedule'!$L$9)</f>
        <v>#VALUE!</v>
      </c>
      <c r="I628" s="0" t="e">
        <f aca="true">MAX(0,H628*(1+(_xlfn.NORM.INV(RAND(),Inputs!$D$39,Inputs!$C$39)))-'Year Schedule'!$K$10+'Year Schedule'!$L$10)</f>
        <v>#VALUE!</v>
      </c>
      <c r="J628" s="0" t="e">
        <f aca="true">MAX(0,I628*(1+(_xlfn.NORM.INV(RAND(),Inputs!$D$39,Inputs!$C$39)))-'Year Schedule'!$K$11+'Year Schedule'!$L$11)</f>
        <v>#VALUE!</v>
      </c>
      <c r="K628" s="0" t="e">
        <f aca="true">MAX(0,J628*(1+(_xlfn.NORM.INV(RAND(),Inputs!$D$39,Inputs!$C$39)))-'Year Schedule'!$K$12+'Year Schedule'!$L$12)</f>
        <v>#VALUE!</v>
      </c>
      <c r="L628" s="0" t="e">
        <f aca="true">MAX(0,K628*(1+(_xlfn.NORM.INV(RAND(),Inputs!$D$39,Inputs!$C$39)))-'Year Schedule'!$K$13+'Year Schedule'!$L$13)</f>
        <v>#VALUE!</v>
      </c>
      <c r="M628" s="0" t="e">
        <f aca="true">MAX(0,L628*(1+(_xlfn.NORM.INV(RAND(),Inputs!$D$39,Inputs!$C$39)))-'Year Schedule'!$K$14+'Year Schedule'!$L$14)</f>
        <v>#VALUE!</v>
      </c>
      <c r="N628" s="0" t="e">
        <f aca="true">MAX(0,M628*(1+(_xlfn.NORM.INV(RAND(),Inputs!$D$39,Inputs!$C$39)))-'Year Schedule'!$K$15+'Year Schedule'!$L$15)</f>
        <v>#VALUE!</v>
      </c>
      <c r="O628" s="0" t="e">
        <f aca="true">MAX(0,N628*(1+(_xlfn.NORM.INV(RAND(),Inputs!$D$39,Inputs!$C$39)))-'Year Schedule'!$K$16+'Year Schedule'!$L$16)</f>
        <v>#VALUE!</v>
      </c>
      <c r="P628" s="0" t="e">
        <f aca="true">MAX(0,O628*(1+(_xlfn.NORM.INV(RAND(),Inputs!$D$39,Inputs!$C$39)))-'Year Schedule'!$K$17+'Year Schedule'!$L$17)</f>
        <v>#VALUE!</v>
      </c>
      <c r="Q628" s="0" t="e">
        <f aca="true">MAX(0,P628*(1+(_xlfn.NORM.INV(RAND(),Inputs!$D$39,Inputs!$C$39)))-'Year Schedule'!$K$18+'Year Schedule'!$L$18)</f>
        <v>#VALUE!</v>
      </c>
      <c r="R628" s="0" t="e">
        <f aca="true">MAX(0,Q628*(1+(_xlfn.NORM.INV(RAND(),Inputs!$D$39,Inputs!$C$39)))-'Year Schedule'!$K$19+'Year Schedule'!$L$19)</f>
        <v>#VALUE!</v>
      </c>
      <c r="S628" s="0" t="e">
        <f aca="true">MAX(0,R628*(1+(_xlfn.NORM.INV(RAND(),Inputs!$D$39,Inputs!$C$39)))-'Year Schedule'!$K$20+'Year Schedule'!$L$20)</f>
        <v>#VALUE!</v>
      </c>
      <c r="T628" s="0" t="e">
        <f aca="true">MAX(0,S628*(1+(_xlfn.NORM.INV(RAND(),Inputs!$D$39,Inputs!$C$39)))-'Year Schedule'!$K$21+'Year Schedule'!$L$21)</f>
        <v>#VALUE!</v>
      </c>
      <c r="U628" s="0" t="e">
        <f aca="true">MAX(0,T628*(1+(_xlfn.NORM.INV(RAND(),Inputs!$D$39,Inputs!$C$39)))-'Year Schedule'!$K$22+'Year Schedule'!$L$22)</f>
        <v>#VALUE!</v>
      </c>
      <c r="V628" s="0" t="e">
        <f aca="true">MAX(0,U628*(1+(_xlfn.NORM.INV(RAND(),Inputs!$D$39,Inputs!$C$39)))-'Year Schedule'!$K$23+'Year Schedule'!$L$23)</f>
        <v>#VALUE!</v>
      </c>
      <c r="W628" s="0" t="e">
        <f aca="true">MAX(0,V628*(1+(_xlfn.NORM.INV(RAND(),Inputs!$D$39,Inputs!$C$39)))-'Year Schedule'!$K$24+'Year Schedule'!$L$24)</f>
        <v>#VALUE!</v>
      </c>
      <c r="X628" s="0" t="e">
        <f aca="true">MAX(0,W628*(1+(_xlfn.NORM.INV(RAND(),Inputs!$D$39,Inputs!$C$39)))-'Year Schedule'!$K$25+'Year Schedule'!$L$25)</f>
        <v>#VALUE!</v>
      </c>
      <c r="Y628" s="0" t="e">
        <f aca="true">MAX(0,X628*(1+(_xlfn.NORM.INV(RAND(),Inputs!$D$39,Inputs!$C$39)))-'Year Schedule'!$K$26+'Year Schedule'!$L$26)</f>
        <v>#VALUE!</v>
      </c>
      <c r="Z628" s="0" t="e">
        <f aca="true">MAX(0,Y628*(1+(_xlfn.NORM.INV(RAND(),Inputs!$D$39,Inputs!$C$39)))-'Year Schedule'!$K$27+'Year Schedule'!$L$27)</f>
        <v>#VALUE!</v>
      </c>
      <c r="AA628" s="0" t="e">
        <f aca="true">MAX(0,Z628*(1+(_xlfn.NORM.INV(RAND(),Inputs!$D$39,Inputs!$C$39)))-'Year Schedule'!$K$28+'Year Schedule'!$L$28)</f>
        <v>#VALUE!</v>
      </c>
      <c r="AB628" s="0" t="e">
        <f aca="true">MAX(0,AA628*(1+(_xlfn.NORM.INV(RAND(),Inputs!$D$39,Inputs!$C$39)))-'Year Schedule'!$K$29+'Year Schedule'!$L$29)</f>
        <v>#VALUE!</v>
      </c>
      <c r="AC628" s="0" t="e">
        <f aca="true">MAX(0,AB628*(1+(_xlfn.NORM.INV(RAND(),Inputs!$D$39,Inputs!$C$39)))-'Year Schedule'!$K$30+'Year Schedule'!$L$30)</f>
        <v>#VALUE!</v>
      </c>
      <c r="AD628" s="0" t="e">
        <f aca="true">MAX(0,AC628*(1+(_xlfn.NORM.INV(RAND(),Inputs!$D$39,Inputs!$C$39)))-'Year Schedule'!$K$31+'Year Schedule'!$L$31)</f>
        <v>#VALUE!</v>
      </c>
      <c r="AE628" s="0" t="e">
        <f aca="true">MAX(0,AD628*(1+(_xlfn.NORM.INV(RAND(),Inputs!$D$39,Inputs!$C$39)))-'Year Schedule'!$K$32+'Year Schedule'!$L$32)</f>
        <v>#VALUE!</v>
      </c>
      <c r="AF628" s="0" t="e">
        <f aca="true">MAX(0,AE628*(1+(_xlfn.NORM.INV(RAND(),Inputs!$D$39,Inputs!$C$39)))-'Year Schedule'!$K$33+'Year Schedule'!$L$33)</f>
        <v>#VALUE!</v>
      </c>
      <c r="AG628" s="0" t="e">
        <f aca="true">MAX(0,AF628*(1+(_xlfn.NORM.INV(RAND(),Inputs!$D$39,Inputs!$C$39)))-'Year Schedule'!$K$34+'Year Schedule'!$L$34)</f>
        <v>#VALUE!</v>
      </c>
      <c r="AH628" s="0" t="e">
        <f aca="true">MAX(0,AG628*(1+(_xlfn.NORM.INV(RAND(),Inputs!$D$39,Inputs!$C$39)))-'Year Schedule'!$K$35+'Year Schedule'!$L$35)</f>
        <v>#VALUE!</v>
      </c>
      <c r="AI628" s="0" t="e">
        <f aca="true">MAX(0,AH628*(1+(_xlfn.NORM.INV(RAND(),Inputs!$D$39,Inputs!$C$39)))-'Year Schedule'!$K$36+'Year Schedule'!$L$36)</f>
        <v>#VALUE!</v>
      </c>
      <c r="AJ628" s="0" t="e">
        <f aca="true">MAX(0,AI628*(1+(_xlfn.NORM.INV(RAND(),Inputs!$D$39,Inputs!$C$39)))-'Year Schedule'!$K$37+'Year Schedule'!$L$37)</f>
        <v>#VALUE!</v>
      </c>
      <c r="AK628" s="0" t="e">
        <f aca="true">MAX(0,AJ628*(1+(_xlfn.NORM.INV(RAND(),Inputs!$D$39,Inputs!$C$39)))-'Year Schedule'!$K$38+'Year Schedule'!$L$38)</f>
        <v>#VALUE!</v>
      </c>
      <c r="AL628" s="0" t="e">
        <f aca="true">MAX(0,AK628*(1+(_xlfn.NORM.INV(RAND(),Inputs!$D$39,Inputs!$C$39)))-'Year Schedule'!$K$39+'Year Schedule'!$L$39)</f>
        <v>#VALUE!</v>
      </c>
      <c r="AM628" s="0" t="e">
        <f aca="true">MAX(0,AL628*(1+(_xlfn.NORM.INV(RAND(),Inputs!$D$39,Inputs!$C$39)))-'Year Schedule'!$K$40+'Year Schedule'!$L$40)</f>
        <v>#VALUE!</v>
      </c>
      <c r="AN628" s="0" t="e">
        <f aca="true">MAX(0,AM628*(1+(_xlfn.NORM.INV(RAND(),Inputs!$D$39,Inputs!$C$39)))-'Year Schedule'!$K$41+'Year Schedule'!$L$41)</f>
        <v>#VALUE!</v>
      </c>
      <c r="AO628" s="0" t="e">
        <f aca="true">MAX(0,AN628*(1+(_xlfn.NORM.INV(RAND(),Inputs!$D$39,Inputs!$C$39)))-'Year Schedule'!$K$42+'Year Schedule'!$L$42)</f>
        <v>#VALUE!</v>
      </c>
      <c r="AP628" s="0" t="e">
        <f aca="true">MAX(0,AO628*(1+(_xlfn.NORM.INV(RAND(),Inputs!$D$39,Inputs!$C$39)))-'Year Schedule'!$K$43+'Year Schedule'!$L$43)</f>
        <v>#VALUE!</v>
      </c>
      <c r="AQ628" s="0" t="e">
        <f aca="true">MAX(0,AP628*(1+(_xlfn.NORM.INV(RAND(),Inputs!$D$39,Inputs!$C$39)))-'Year Schedule'!$K$44+'Year Schedule'!$L$44)</f>
        <v>#VALUE!</v>
      </c>
      <c r="AR628" s="0" t="e">
        <f aca="true">MAX(0,AQ628*(1+(_xlfn.NORM.INV(RAND(),Inputs!$D$39,Inputs!$C$39)))-'Year Schedule'!$K$45+'Year Schedule'!$L$45)</f>
        <v>#VALUE!</v>
      </c>
      <c r="AS628" s="0" t="e">
        <f aca="true">MAX(0,AR628*(1+(_xlfn.NORM.INV(RAND(),Inputs!$D$39,Inputs!$C$39)))-'Year Schedule'!$K$46+'Year Schedule'!$L$46)</f>
        <v>#VALUE!</v>
      </c>
      <c r="AT628" s="0" t="e">
        <f aca="true">MAX(0,AS628*(1+(_xlfn.NORM.INV(RAND(),Inputs!$D$39,Inputs!$C$39)))-'Year Schedule'!$K$47+'Year Schedule'!$L$47)</f>
        <v>#VALUE!</v>
      </c>
      <c r="AU628" s="0" t="e">
        <f aca="true">MAX(0,AT628*(1+(_xlfn.NORM.INV(RAND(),Inputs!$D$39,Inputs!$C$39)))-'Year Schedule'!$K$48+'Year Schedule'!$L$48)</f>
        <v>#VALUE!</v>
      </c>
      <c r="AV628" s="0" t="e">
        <f aca="true">MAX(0,AU628*(1+(_xlfn.NORM.INV(RAND(),Inputs!$D$39,Inputs!$C$39)))-'Year Schedule'!$K$49+'Year Schedule'!$L$49)</f>
        <v>#VALUE!</v>
      </c>
      <c r="AW628" s="0" t="e">
        <f aca="true">MAX(0,AV628*(1+(_xlfn.NORM.INV(RAND(),Inputs!$D$39,Inputs!$C$39)))-'Year Schedule'!$K$50+'Year Schedule'!$L$50)</f>
        <v>#VALUE!</v>
      </c>
      <c r="AX628" s="0" t="e">
        <f aca="true">MAX(0,AW628*(1+(_xlfn.NORM.INV(RAND(),Inputs!$D$39,Inputs!$C$39)))-'Year Schedule'!$K$51+'Year Schedule'!$L$51)</f>
        <v>#VALUE!</v>
      </c>
      <c r="AY628" s="0" t="e">
        <f aca="true">MAX(0,AX628*(1+(_xlfn.NORM.INV(RAND(),Inputs!$D$39,Inputs!$C$39)))-'Year Schedule'!$K$52+'Year Schedule'!$L$52)</f>
        <v>#VALUE!</v>
      </c>
      <c r="AZ628" s="0" t="e">
        <f aca="true">MAX(0,AY628*(1+(_xlfn.NORM.INV(RAND(),Inputs!$D$39,Inputs!$C$39)))-'Year Schedule'!$K$53+'Year Schedule'!$L$53)</f>
        <v>#VALUE!</v>
      </c>
      <c r="BA628" s="0" t="e">
        <f aca="false">INDEX(C628:AZ628,1,Inputs!$C$6)</f>
        <v>#VALUE!</v>
      </c>
      <c r="BB628" s="0" t="n">
        <f aca="false">IFERROR(EXP(SUMPRODUCT(LN((C628:INDEX(C628:AZ628,1,Inputs!$C$6)+$C$1004:INDEX($C$1004:$AZ$1004,1,Inputs!$C$6))/B628:INDEX(B628:AY628,1,Inputs!$C$6)))/Inputs!$C$6)-1,-1)</f>
        <v>-1</v>
      </c>
    </row>
    <row r="629" customFormat="false" ht="15" hidden="false" customHeight="true" outlineLevel="0" collapsed="false">
      <c r="A629" s="0" t="n">
        <v>627</v>
      </c>
      <c r="B629" s="177" t="n">
        <f aca="false">Inputs!$C$38</f>
        <v>0</v>
      </c>
      <c r="C629" s="0" t="e">
        <f aca="true">MAX(0,B629*(1+(_xlfn.NORM.INV(RAND(),Inputs!$D$39,Inputs!$C$39)))-'Year Schedule'!$K$4+'Year Schedule'!$L$4)</f>
        <v>#VALUE!</v>
      </c>
      <c r="D629" s="0" t="e">
        <f aca="true">MAX(0,C629*(1+(_xlfn.NORM.INV(RAND(),Inputs!$D$39,Inputs!$C$39)))-'Year Schedule'!$K$5+'Year Schedule'!$L$5)</f>
        <v>#VALUE!</v>
      </c>
      <c r="E629" s="0" t="e">
        <f aca="true">MAX(0,D629*(1+(_xlfn.NORM.INV(RAND(),Inputs!$D$39,Inputs!$C$39)))-'Year Schedule'!$K$6+'Year Schedule'!$L$6)</f>
        <v>#VALUE!</v>
      </c>
      <c r="F629" s="0" t="e">
        <f aca="true">MAX(0,E629*(1+(_xlfn.NORM.INV(RAND(),Inputs!$D$39,Inputs!$C$39)))-'Year Schedule'!$K$7+'Year Schedule'!$L$7)</f>
        <v>#VALUE!</v>
      </c>
      <c r="G629" s="0" t="e">
        <f aca="true">MAX(0,F629*(1+(_xlfn.NORM.INV(RAND(),Inputs!$D$39,Inputs!$C$39)))-'Year Schedule'!$K$8+'Year Schedule'!$L$8)</f>
        <v>#VALUE!</v>
      </c>
      <c r="H629" s="0" t="e">
        <f aca="true">MAX(0,G629*(1+(_xlfn.NORM.INV(RAND(),Inputs!$D$39,Inputs!$C$39)))-'Year Schedule'!$K$9+'Year Schedule'!$L$9)</f>
        <v>#VALUE!</v>
      </c>
      <c r="I629" s="0" t="e">
        <f aca="true">MAX(0,H629*(1+(_xlfn.NORM.INV(RAND(),Inputs!$D$39,Inputs!$C$39)))-'Year Schedule'!$K$10+'Year Schedule'!$L$10)</f>
        <v>#VALUE!</v>
      </c>
      <c r="J629" s="0" t="e">
        <f aca="true">MAX(0,I629*(1+(_xlfn.NORM.INV(RAND(),Inputs!$D$39,Inputs!$C$39)))-'Year Schedule'!$K$11+'Year Schedule'!$L$11)</f>
        <v>#VALUE!</v>
      </c>
      <c r="K629" s="0" t="e">
        <f aca="true">MAX(0,J629*(1+(_xlfn.NORM.INV(RAND(),Inputs!$D$39,Inputs!$C$39)))-'Year Schedule'!$K$12+'Year Schedule'!$L$12)</f>
        <v>#VALUE!</v>
      </c>
      <c r="L629" s="0" t="e">
        <f aca="true">MAX(0,K629*(1+(_xlfn.NORM.INV(RAND(),Inputs!$D$39,Inputs!$C$39)))-'Year Schedule'!$K$13+'Year Schedule'!$L$13)</f>
        <v>#VALUE!</v>
      </c>
      <c r="M629" s="0" t="e">
        <f aca="true">MAX(0,L629*(1+(_xlfn.NORM.INV(RAND(),Inputs!$D$39,Inputs!$C$39)))-'Year Schedule'!$K$14+'Year Schedule'!$L$14)</f>
        <v>#VALUE!</v>
      </c>
      <c r="N629" s="0" t="e">
        <f aca="true">MAX(0,M629*(1+(_xlfn.NORM.INV(RAND(),Inputs!$D$39,Inputs!$C$39)))-'Year Schedule'!$K$15+'Year Schedule'!$L$15)</f>
        <v>#VALUE!</v>
      </c>
      <c r="O629" s="0" t="e">
        <f aca="true">MAX(0,N629*(1+(_xlfn.NORM.INV(RAND(),Inputs!$D$39,Inputs!$C$39)))-'Year Schedule'!$K$16+'Year Schedule'!$L$16)</f>
        <v>#VALUE!</v>
      </c>
      <c r="P629" s="0" t="e">
        <f aca="true">MAX(0,O629*(1+(_xlfn.NORM.INV(RAND(),Inputs!$D$39,Inputs!$C$39)))-'Year Schedule'!$K$17+'Year Schedule'!$L$17)</f>
        <v>#VALUE!</v>
      </c>
      <c r="Q629" s="0" t="e">
        <f aca="true">MAX(0,P629*(1+(_xlfn.NORM.INV(RAND(),Inputs!$D$39,Inputs!$C$39)))-'Year Schedule'!$K$18+'Year Schedule'!$L$18)</f>
        <v>#VALUE!</v>
      </c>
      <c r="R629" s="0" t="e">
        <f aca="true">MAX(0,Q629*(1+(_xlfn.NORM.INV(RAND(),Inputs!$D$39,Inputs!$C$39)))-'Year Schedule'!$K$19+'Year Schedule'!$L$19)</f>
        <v>#VALUE!</v>
      </c>
      <c r="S629" s="0" t="e">
        <f aca="true">MAX(0,R629*(1+(_xlfn.NORM.INV(RAND(),Inputs!$D$39,Inputs!$C$39)))-'Year Schedule'!$K$20+'Year Schedule'!$L$20)</f>
        <v>#VALUE!</v>
      </c>
      <c r="T629" s="0" t="e">
        <f aca="true">MAX(0,S629*(1+(_xlfn.NORM.INV(RAND(),Inputs!$D$39,Inputs!$C$39)))-'Year Schedule'!$K$21+'Year Schedule'!$L$21)</f>
        <v>#VALUE!</v>
      </c>
      <c r="U629" s="0" t="e">
        <f aca="true">MAX(0,T629*(1+(_xlfn.NORM.INV(RAND(),Inputs!$D$39,Inputs!$C$39)))-'Year Schedule'!$K$22+'Year Schedule'!$L$22)</f>
        <v>#VALUE!</v>
      </c>
      <c r="V629" s="0" t="e">
        <f aca="true">MAX(0,U629*(1+(_xlfn.NORM.INV(RAND(),Inputs!$D$39,Inputs!$C$39)))-'Year Schedule'!$K$23+'Year Schedule'!$L$23)</f>
        <v>#VALUE!</v>
      </c>
      <c r="W629" s="0" t="e">
        <f aca="true">MAX(0,V629*(1+(_xlfn.NORM.INV(RAND(),Inputs!$D$39,Inputs!$C$39)))-'Year Schedule'!$K$24+'Year Schedule'!$L$24)</f>
        <v>#VALUE!</v>
      </c>
      <c r="X629" s="0" t="e">
        <f aca="true">MAX(0,W629*(1+(_xlfn.NORM.INV(RAND(),Inputs!$D$39,Inputs!$C$39)))-'Year Schedule'!$K$25+'Year Schedule'!$L$25)</f>
        <v>#VALUE!</v>
      </c>
      <c r="Y629" s="0" t="e">
        <f aca="true">MAX(0,X629*(1+(_xlfn.NORM.INV(RAND(),Inputs!$D$39,Inputs!$C$39)))-'Year Schedule'!$K$26+'Year Schedule'!$L$26)</f>
        <v>#VALUE!</v>
      </c>
      <c r="Z629" s="0" t="e">
        <f aca="true">MAX(0,Y629*(1+(_xlfn.NORM.INV(RAND(),Inputs!$D$39,Inputs!$C$39)))-'Year Schedule'!$K$27+'Year Schedule'!$L$27)</f>
        <v>#VALUE!</v>
      </c>
      <c r="AA629" s="0" t="e">
        <f aca="true">MAX(0,Z629*(1+(_xlfn.NORM.INV(RAND(),Inputs!$D$39,Inputs!$C$39)))-'Year Schedule'!$K$28+'Year Schedule'!$L$28)</f>
        <v>#VALUE!</v>
      </c>
      <c r="AB629" s="0" t="e">
        <f aca="true">MAX(0,AA629*(1+(_xlfn.NORM.INV(RAND(),Inputs!$D$39,Inputs!$C$39)))-'Year Schedule'!$K$29+'Year Schedule'!$L$29)</f>
        <v>#VALUE!</v>
      </c>
      <c r="AC629" s="0" t="e">
        <f aca="true">MAX(0,AB629*(1+(_xlfn.NORM.INV(RAND(),Inputs!$D$39,Inputs!$C$39)))-'Year Schedule'!$K$30+'Year Schedule'!$L$30)</f>
        <v>#VALUE!</v>
      </c>
      <c r="AD629" s="0" t="e">
        <f aca="true">MAX(0,AC629*(1+(_xlfn.NORM.INV(RAND(),Inputs!$D$39,Inputs!$C$39)))-'Year Schedule'!$K$31+'Year Schedule'!$L$31)</f>
        <v>#VALUE!</v>
      </c>
      <c r="AE629" s="0" t="e">
        <f aca="true">MAX(0,AD629*(1+(_xlfn.NORM.INV(RAND(),Inputs!$D$39,Inputs!$C$39)))-'Year Schedule'!$K$32+'Year Schedule'!$L$32)</f>
        <v>#VALUE!</v>
      </c>
      <c r="AF629" s="0" t="e">
        <f aca="true">MAX(0,AE629*(1+(_xlfn.NORM.INV(RAND(),Inputs!$D$39,Inputs!$C$39)))-'Year Schedule'!$K$33+'Year Schedule'!$L$33)</f>
        <v>#VALUE!</v>
      </c>
      <c r="AG629" s="0" t="e">
        <f aca="true">MAX(0,AF629*(1+(_xlfn.NORM.INV(RAND(),Inputs!$D$39,Inputs!$C$39)))-'Year Schedule'!$K$34+'Year Schedule'!$L$34)</f>
        <v>#VALUE!</v>
      </c>
      <c r="AH629" s="0" t="e">
        <f aca="true">MAX(0,AG629*(1+(_xlfn.NORM.INV(RAND(),Inputs!$D$39,Inputs!$C$39)))-'Year Schedule'!$K$35+'Year Schedule'!$L$35)</f>
        <v>#VALUE!</v>
      </c>
      <c r="AI629" s="0" t="e">
        <f aca="true">MAX(0,AH629*(1+(_xlfn.NORM.INV(RAND(),Inputs!$D$39,Inputs!$C$39)))-'Year Schedule'!$K$36+'Year Schedule'!$L$36)</f>
        <v>#VALUE!</v>
      </c>
      <c r="AJ629" s="0" t="e">
        <f aca="true">MAX(0,AI629*(1+(_xlfn.NORM.INV(RAND(),Inputs!$D$39,Inputs!$C$39)))-'Year Schedule'!$K$37+'Year Schedule'!$L$37)</f>
        <v>#VALUE!</v>
      </c>
      <c r="AK629" s="0" t="e">
        <f aca="true">MAX(0,AJ629*(1+(_xlfn.NORM.INV(RAND(),Inputs!$D$39,Inputs!$C$39)))-'Year Schedule'!$K$38+'Year Schedule'!$L$38)</f>
        <v>#VALUE!</v>
      </c>
      <c r="AL629" s="0" t="e">
        <f aca="true">MAX(0,AK629*(1+(_xlfn.NORM.INV(RAND(),Inputs!$D$39,Inputs!$C$39)))-'Year Schedule'!$K$39+'Year Schedule'!$L$39)</f>
        <v>#VALUE!</v>
      </c>
      <c r="AM629" s="0" t="e">
        <f aca="true">MAX(0,AL629*(1+(_xlfn.NORM.INV(RAND(),Inputs!$D$39,Inputs!$C$39)))-'Year Schedule'!$K$40+'Year Schedule'!$L$40)</f>
        <v>#VALUE!</v>
      </c>
      <c r="AN629" s="0" t="e">
        <f aca="true">MAX(0,AM629*(1+(_xlfn.NORM.INV(RAND(),Inputs!$D$39,Inputs!$C$39)))-'Year Schedule'!$K$41+'Year Schedule'!$L$41)</f>
        <v>#VALUE!</v>
      </c>
      <c r="AO629" s="0" t="e">
        <f aca="true">MAX(0,AN629*(1+(_xlfn.NORM.INV(RAND(),Inputs!$D$39,Inputs!$C$39)))-'Year Schedule'!$K$42+'Year Schedule'!$L$42)</f>
        <v>#VALUE!</v>
      </c>
      <c r="AP629" s="0" t="e">
        <f aca="true">MAX(0,AO629*(1+(_xlfn.NORM.INV(RAND(),Inputs!$D$39,Inputs!$C$39)))-'Year Schedule'!$K$43+'Year Schedule'!$L$43)</f>
        <v>#VALUE!</v>
      </c>
      <c r="AQ629" s="0" t="e">
        <f aca="true">MAX(0,AP629*(1+(_xlfn.NORM.INV(RAND(),Inputs!$D$39,Inputs!$C$39)))-'Year Schedule'!$K$44+'Year Schedule'!$L$44)</f>
        <v>#VALUE!</v>
      </c>
      <c r="AR629" s="0" t="e">
        <f aca="true">MAX(0,AQ629*(1+(_xlfn.NORM.INV(RAND(),Inputs!$D$39,Inputs!$C$39)))-'Year Schedule'!$K$45+'Year Schedule'!$L$45)</f>
        <v>#VALUE!</v>
      </c>
      <c r="AS629" s="0" t="e">
        <f aca="true">MAX(0,AR629*(1+(_xlfn.NORM.INV(RAND(),Inputs!$D$39,Inputs!$C$39)))-'Year Schedule'!$K$46+'Year Schedule'!$L$46)</f>
        <v>#VALUE!</v>
      </c>
      <c r="AT629" s="0" t="e">
        <f aca="true">MAX(0,AS629*(1+(_xlfn.NORM.INV(RAND(),Inputs!$D$39,Inputs!$C$39)))-'Year Schedule'!$K$47+'Year Schedule'!$L$47)</f>
        <v>#VALUE!</v>
      </c>
      <c r="AU629" s="0" t="e">
        <f aca="true">MAX(0,AT629*(1+(_xlfn.NORM.INV(RAND(),Inputs!$D$39,Inputs!$C$39)))-'Year Schedule'!$K$48+'Year Schedule'!$L$48)</f>
        <v>#VALUE!</v>
      </c>
      <c r="AV629" s="0" t="e">
        <f aca="true">MAX(0,AU629*(1+(_xlfn.NORM.INV(RAND(),Inputs!$D$39,Inputs!$C$39)))-'Year Schedule'!$K$49+'Year Schedule'!$L$49)</f>
        <v>#VALUE!</v>
      </c>
      <c r="AW629" s="0" t="e">
        <f aca="true">MAX(0,AV629*(1+(_xlfn.NORM.INV(RAND(),Inputs!$D$39,Inputs!$C$39)))-'Year Schedule'!$K$50+'Year Schedule'!$L$50)</f>
        <v>#VALUE!</v>
      </c>
      <c r="AX629" s="0" t="e">
        <f aca="true">MAX(0,AW629*(1+(_xlfn.NORM.INV(RAND(),Inputs!$D$39,Inputs!$C$39)))-'Year Schedule'!$K$51+'Year Schedule'!$L$51)</f>
        <v>#VALUE!</v>
      </c>
      <c r="AY629" s="0" t="e">
        <f aca="true">MAX(0,AX629*(1+(_xlfn.NORM.INV(RAND(),Inputs!$D$39,Inputs!$C$39)))-'Year Schedule'!$K$52+'Year Schedule'!$L$52)</f>
        <v>#VALUE!</v>
      </c>
      <c r="AZ629" s="0" t="e">
        <f aca="true">MAX(0,AY629*(1+(_xlfn.NORM.INV(RAND(),Inputs!$D$39,Inputs!$C$39)))-'Year Schedule'!$K$53+'Year Schedule'!$L$53)</f>
        <v>#VALUE!</v>
      </c>
      <c r="BA629" s="0" t="e">
        <f aca="false">INDEX(C629:AZ629,1,Inputs!$C$6)</f>
        <v>#VALUE!</v>
      </c>
      <c r="BB629" s="0" t="n">
        <f aca="false">IFERROR(EXP(SUMPRODUCT(LN((C629:INDEX(C629:AZ629,1,Inputs!$C$6)+$C$1004:INDEX($C$1004:$AZ$1004,1,Inputs!$C$6))/B629:INDEX(B629:AY629,1,Inputs!$C$6)))/Inputs!$C$6)-1,-1)</f>
        <v>-1</v>
      </c>
    </row>
    <row r="630" customFormat="false" ht="15" hidden="false" customHeight="true" outlineLevel="0" collapsed="false">
      <c r="A630" s="0" t="n">
        <v>628</v>
      </c>
      <c r="B630" s="177" t="n">
        <f aca="false">Inputs!$C$38</f>
        <v>0</v>
      </c>
      <c r="C630" s="0" t="e">
        <f aca="true">MAX(0,B630*(1+(_xlfn.NORM.INV(RAND(),Inputs!$D$39,Inputs!$C$39)))-'Year Schedule'!$K$4+'Year Schedule'!$L$4)</f>
        <v>#VALUE!</v>
      </c>
      <c r="D630" s="0" t="e">
        <f aca="true">MAX(0,C630*(1+(_xlfn.NORM.INV(RAND(),Inputs!$D$39,Inputs!$C$39)))-'Year Schedule'!$K$5+'Year Schedule'!$L$5)</f>
        <v>#VALUE!</v>
      </c>
      <c r="E630" s="0" t="e">
        <f aca="true">MAX(0,D630*(1+(_xlfn.NORM.INV(RAND(),Inputs!$D$39,Inputs!$C$39)))-'Year Schedule'!$K$6+'Year Schedule'!$L$6)</f>
        <v>#VALUE!</v>
      </c>
      <c r="F630" s="0" t="e">
        <f aca="true">MAX(0,E630*(1+(_xlfn.NORM.INV(RAND(),Inputs!$D$39,Inputs!$C$39)))-'Year Schedule'!$K$7+'Year Schedule'!$L$7)</f>
        <v>#VALUE!</v>
      </c>
      <c r="G630" s="0" t="e">
        <f aca="true">MAX(0,F630*(1+(_xlfn.NORM.INV(RAND(),Inputs!$D$39,Inputs!$C$39)))-'Year Schedule'!$K$8+'Year Schedule'!$L$8)</f>
        <v>#VALUE!</v>
      </c>
      <c r="H630" s="0" t="e">
        <f aca="true">MAX(0,G630*(1+(_xlfn.NORM.INV(RAND(),Inputs!$D$39,Inputs!$C$39)))-'Year Schedule'!$K$9+'Year Schedule'!$L$9)</f>
        <v>#VALUE!</v>
      </c>
      <c r="I630" s="0" t="e">
        <f aca="true">MAX(0,H630*(1+(_xlfn.NORM.INV(RAND(),Inputs!$D$39,Inputs!$C$39)))-'Year Schedule'!$K$10+'Year Schedule'!$L$10)</f>
        <v>#VALUE!</v>
      </c>
      <c r="J630" s="0" t="e">
        <f aca="true">MAX(0,I630*(1+(_xlfn.NORM.INV(RAND(),Inputs!$D$39,Inputs!$C$39)))-'Year Schedule'!$K$11+'Year Schedule'!$L$11)</f>
        <v>#VALUE!</v>
      </c>
      <c r="K630" s="0" t="e">
        <f aca="true">MAX(0,J630*(1+(_xlfn.NORM.INV(RAND(),Inputs!$D$39,Inputs!$C$39)))-'Year Schedule'!$K$12+'Year Schedule'!$L$12)</f>
        <v>#VALUE!</v>
      </c>
      <c r="L630" s="0" t="e">
        <f aca="true">MAX(0,K630*(1+(_xlfn.NORM.INV(RAND(),Inputs!$D$39,Inputs!$C$39)))-'Year Schedule'!$K$13+'Year Schedule'!$L$13)</f>
        <v>#VALUE!</v>
      </c>
      <c r="M630" s="0" t="e">
        <f aca="true">MAX(0,L630*(1+(_xlfn.NORM.INV(RAND(),Inputs!$D$39,Inputs!$C$39)))-'Year Schedule'!$K$14+'Year Schedule'!$L$14)</f>
        <v>#VALUE!</v>
      </c>
      <c r="N630" s="0" t="e">
        <f aca="true">MAX(0,M630*(1+(_xlfn.NORM.INV(RAND(),Inputs!$D$39,Inputs!$C$39)))-'Year Schedule'!$K$15+'Year Schedule'!$L$15)</f>
        <v>#VALUE!</v>
      </c>
      <c r="O630" s="0" t="e">
        <f aca="true">MAX(0,N630*(1+(_xlfn.NORM.INV(RAND(),Inputs!$D$39,Inputs!$C$39)))-'Year Schedule'!$K$16+'Year Schedule'!$L$16)</f>
        <v>#VALUE!</v>
      </c>
      <c r="P630" s="0" t="e">
        <f aca="true">MAX(0,O630*(1+(_xlfn.NORM.INV(RAND(),Inputs!$D$39,Inputs!$C$39)))-'Year Schedule'!$K$17+'Year Schedule'!$L$17)</f>
        <v>#VALUE!</v>
      </c>
      <c r="Q630" s="0" t="e">
        <f aca="true">MAX(0,P630*(1+(_xlfn.NORM.INV(RAND(),Inputs!$D$39,Inputs!$C$39)))-'Year Schedule'!$K$18+'Year Schedule'!$L$18)</f>
        <v>#VALUE!</v>
      </c>
      <c r="R630" s="0" t="e">
        <f aca="true">MAX(0,Q630*(1+(_xlfn.NORM.INV(RAND(),Inputs!$D$39,Inputs!$C$39)))-'Year Schedule'!$K$19+'Year Schedule'!$L$19)</f>
        <v>#VALUE!</v>
      </c>
      <c r="S630" s="0" t="e">
        <f aca="true">MAX(0,R630*(1+(_xlfn.NORM.INV(RAND(),Inputs!$D$39,Inputs!$C$39)))-'Year Schedule'!$K$20+'Year Schedule'!$L$20)</f>
        <v>#VALUE!</v>
      </c>
      <c r="T630" s="0" t="e">
        <f aca="true">MAX(0,S630*(1+(_xlfn.NORM.INV(RAND(),Inputs!$D$39,Inputs!$C$39)))-'Year Schedule'!$K$21+'Year Schedule'!$L$21)</f>
        <v>#VALUE!</v>
      </c>
      <c r="U630" s="0" t="e">
        <f aca="true">MAX(0,T630*(1+(_xlfn.NORM.INV(RAND(),Inputs!$D$39,Inputs!$C$39)))-'Year Schedule'!$K$22+'Year Schedule'!$L$22)</f>
        <v>#VALUE!</v>
      </c>
      <c r="V630" s="0" t="e">
        <f aca="true">MAX(0,U630*(1+(_xlfn.NORM.INV(RAND(),Inputs!$D$39,Inputs!$C$39)))-'Year Schedule'!$K$23+'Year Schedule'!$L$23)</f>
        <v>#VALUE!</v>
      </c>
      <c r="W630" s="0" t="e">
        <f aca="true">MAX(0,V630*(1+(_xlfn.NORM.INV(RAND(),Inputs!$D$39,Inputs!$C$39)))-'Year Schedule'!$K$24+'Year Schedule'!$L$24)</f>
        <v>#VALUE!</v>
      </c>
      <c r="X630" s="0" t="e">
        <f aca="true">MAX(0,W630*(1+(_xlfn.NORM.INV(RAND(),Inputs!$D$39,Inputs!$C$39)))-'Year Schedule'!$K$25+'Year Schedule'!$L$25)</f>
        <v>#VALUE!</v>
      </c>
      <c r="Y630" s="0" t="e">
        <f aca="true">MAX(0,X630*(1+(_xlfn.NORM.INV(RAND(),Inputs!$D$39,Inputs!$C$39)))-'Year Schedule'!$K$26+'Year Schedule'!$L$26)</f>
        <v>#VALUE!</v>
      </c>
      <c r="Z630" s="0" t="e">
        <f aca="true">MAX(0,Y630*(1+(_xlfn.NORM.INV(RAND(),Inputs!$D$39,Inputs!$C$39)))-'Year Schedule'!$K$27+'Year Schedule'!$L$27)</f>
        <v>#VALUE!</v>
      </c>
      <c r="AA630" s="0" t="e">
        <f aca="true">MAX(0,Z630*(1+(_xlfn.NORM.INV(RAND(),Inputs!$D$39,Inputs!$C$39)))-'Year Schedule'!$K$28+'Year Schedule'!$L$28)</f>
        <v>#VALUE!</v>
      </c>
      <c r="AB630" s="0" t="e">
        <f aca="true">MAX(0,AA630*(1+(_xlfn.NORM.INV(RAND(),Inputs!$D$39,Inputs!$C$39)))-'Year Schedule'!$K$29+'Year Schedule'!$L$29)</f>
        <v>#VALUE!</v>
      </c>
      <c r="AC630" s="0" t="e">
        <f aca="true">MAX(0,AB630*(1+(_xlfn.NORM.INV(RAND(),Inputs!$D$39,Inputs!$C$39)))-'Year Schedule'!$K$30+'Year Schedule'!$L$30)</f>
        <v>#VALUE!</v>
      </c>
      <c r="AD630" s="0" t="e">
        <f aca="true">MAX(0,AC630*(1+(_xlfn.NORM.INV(RAND(),Inputs!$D$39,Inputs!$C$39)))-'Year Schedule'!$K$31+'Year Schedule'!$L$31)</f>
        <v>#VALUE!</v>
      </c>
      <c r="AE630" s="0" t="e">
        <f aca="true">MAX(0,AD630*(1+(_xlfn.NORM.INV(RAND(),Inputs!$D$39,Inputs!$C$39)))-'Year Schedule'!$K$32+'Year Schedule'!$L$32)</f>
        <v>#VALUE!</v>
      </c>
      <c r="AF630" s="0" t="e">
        <f aca="true">MAX(0,AE630*(1+(_xlfn.NORM.INV(RAND(),Inputs!$D$39,Inputs!$C$39)))-'Year Schedule'!$K$33+'Year Schedule'!$L$33)</f>
        <v>#VALUE!</v>
      </c>
      <c r="AG630" s="0" t="e">
        <f aca="true">MAX(0,AF630*(1+(_xlfn.NORM.INV(RAND(),Inputs!$D$39,Inputs!$C$39)))-'Year Schedule'!$K$34+'Year Schedule'!$L$34)</f>
        <v>#VALUE!</v>
      </c>
      <c r="AH630" s="0" t="e">
        <f aca="true">MAX(0,AG630*(1+(_xlfn.NORM.INV(RAND(),Inputs!$D$39,Inputs!$C$39)))-'Year Schedule'!$K$35+'Year Schedule'!$L$35)</f>
        <v>#VALUE!</v>
      </c>
      <c r="AI630" s="0" t="e">
        <f aca="true">MAX(0,AH630*(1+(_xlfn.NORM.INV(RAND(),Inputs!$D$39,Inputs!$C$39)))-'Year Schedule'!$K$36+'Year Schedule'!$L$36)</f>
        <v>#VALUE!</v>
      </c>
      <c r="AJ630" s="0" t="e">
        <f aca="true">MAX(0,AI630*(1+(_xlfn.NORM.INV(RAND(),Inputs!$D$39,Inputs!$C$39)))-'Year Schedule'!$K$37+'Year Schedule'!$L$37)</f>
        <v>#VALUE!</v>
      </c>
      <c r="AK630" s="0" t="e">
        <f aca="true">MAX(0,AJ630*(1+(_xlfn.NORM.INV(RAND(),Inputs!$D$39,Inputs!$C$39)))-'Year Schedule'!$K$38+'Year Schedule'!$L$38)</f>
        <v>#VALUE!</v>
      </c>
      <c r="AL630" s="0" t="e">
        <f aca="true">MAX(0,AK630*(1+(_xlfn.NORM.INV(RAND(),Inputs!$D$39,Inputs!$C$39)))-'Year Schedule'!$K$39+'Year Schedule'!$L$39)</f>
        <v>#VALUE!</v>
      </c>
      <c r="AM630" s="0" t="e">
        <f aca="true">MAX(0,AL630*(1+(_xlfn.NORM.INV(RAND(),Inputs!$D$39,Inputs!$C$39)))-'Year Schedule'!$K$40+'Year Schedule'!$L$40)</f>
        <v>#VALUE!</v>
      </c>
      <c r="AN630" s="0" t="e">
        <f aca="true">MAX(0,AM630*(1+(_xlfn.NORM.INV(RAND(),Inputs!$D$39,Inputs!$C$39)))-'Year Schedule'!$K$41+'Year Schedule'!$L$41)</f>
        <v>#VALUE!</v>
      </c>
      <c r="AO630" s="0" t="e">
        <f aca="true">MAX(0,AN630*(1+(_xlfn.NORM.INV(RAND(),Inputs!$D$39,Inputs!$C$39)))-'Year Schedule'!$K$42+'Year Schedule'!$L$42)</f>
        <v>#VALUE!</v>
      </c>
      <c r="AP630" s="0" t="e">
        <f aca="true">MAX(0,AO630*(1+(_xlfn.NORM.INV(RAND(),Inputs!$D$39,Inputs!$C$39)))-'Year Schedule'!$K$43+'Year Schedule'!$L$43)</f>
        <v>#VALUE!</v>
      </c>
      <c r="AQ630" s="0" t="e">
        <f aca="true">MAX(0,AP630*(1+(_xlfn.NORM.INV(RAND(),Inputs!$D$39,Inputs!$C$39)))-'Year Schedule'!$K$44+'Year Schedule'!$L$44)</f>
        <v>#VALUE!</v>
      </c>
      <c r="AR630" s="0" t="e">
        <f aca="true">MAX(0,AQ630*(1+(_xlfn.NORM.INV(RAND(),Inputs!$D$39,Inputs!$C$39)))-'Year Schedule'!$K$45+'Year Schedule'!$L$45)</f>
        <v>#VALUE!</v>
      </c>
      <c r="AS630" s="0" t="e">
        <f aca="true">MAX(0,AR630*(1+(_xlfn.NORM.INV(RAND(),Inputs!$D$39,Inputs!$C$39)))-'Year Schedule'!$K$46+'Year Schedule'!$L$46)</f>
        <v>#VALUE!</v>
      </c>
      <c r="AT630" s="0" t="e">
        <f aca="true">MAX(0,AS630*(1+(_xlfn.NORM.INV(RAND(),Inputs!$D$39,Inputs!$C$39)))-'Year Schedule'!$K$47+'Year Schedule'!$L$47)</f>
        <v>#VALUE!</v>
      </c>
      <c r="AU630" s="0" t="e">
        <f aca="true">MAX(0,AT630*(1+(_xlfn.NORM.INV(RAND(),Inputs!$D$39,Inputs!$C$39)))-'Year Schedule'!$K$48+'Year Schedule'!$L$48)</f>
        <v>#VALUE!</v>
      </c>
      <c r="AV630" s="0" t="e">
        <f aca="true">MAX(0,AU630*(1+(_xlfn.NORM.INV(RAND(),Inputs!$D$39,Inputs!$C$39)))-'Year Schedule'!$K$49+'Year Schedule'!$L$49)</f>
        <v>#VALUE!</v>
      </c>
      <c r="AW630" s="0" t="e">
        <f aca="true">MAX(0,AV630*(1+(_xlfn.NORM.INV(RAND(),Inputs!$D$39,Inputs!$C$39)))-'Year Schedule'!$K$50+'Year Schedule'!$L$50)</f>
        <v>#VALUE!</v>
      </c>
      <c r="AX630" s="0" t="e">
        <f aca="true">MAX(0,AW630*(1+(_xlfn.NORM.INV(RAND(),Inputs!$D$39,Inputs!$C$39)))-'Year Schedule'!$K$51+'Year Schedule'!$L$51)</f>
        <v>#VALUE!</v>
      </c>
      <c r="AY630" s="0" t="e">
        <f aca="true">MAX(0,AX630*(1+(_xlfn.NORM.INV(RAND(),Inputs!$D$39,Inputs!$C$39)))-'Year Schedule'!$K$52+'Year Schedule'!$L$52)</f>
        <v>#VALUE!</v>
      </c>
      <c r="AZ630" s="0" t="e">
        <f aca="true">MAX(0,AY630*(1+(_xlfn.NORM.INV(RAND(),Inputs!$D$39,Inputs!$C$39)))-'Year Schedule'!$K$53+'Year Schedule'!$L$53)</f>
        <v>#VALUE!</v>
      </c>
      <c r="BA630" s="0" t="e">
        <f aca="false">INDEX(C630:AZ630,1,Inputs!$C$6)</f>
        <v>#VALUE!</v>
      </c>
      <c r="BB630" s="0" t="n">
        <f aca="false">IFERROR(EXP(SUMPRODUCT(LN((C630:INDEX(C630:AZ630,1,Inputs!$C$6)+$C$1004:INDEX($C$1004:$AZ$1004,1,Inputs!$C$6))/B630:INDEX(B630:AY630,1,Inputs!$C$6)))/Inputs!$C$6)-1,-1)</f>
        <v>-1</v>
      </c>
    </row>
    <row r="631" customFormat="false" ht="15" hidden="false" customHeight="true" outlineLevel="0" collapsed="false">
      <c r="A631" s="0" t="n">
        <v>629</v>
      </c>
      <c r="B631" s="177" t="n">
        <f aca="false">Inputs!$C$38</f>
        <v>0</v>
      </c>
      <c r="C631" s="0" t="e">
        <f aca="true">MAX(0,B631*(1+(_xlfn.NORM.INV(RAND(),Inputs!$D$39,Inputs!$C$39)))-'Year Schedule'!$K$4+'Year Schedule'!$L$4)</f>
        <v>#VALUE!</v>
      </c>
      <c r="D631" s="0" t="e">
        <f aca="true">MAX(0,C631*(1+(_xlfn.NORM.INV(RAND(),Inputs!$D$39,Inputs!$C$39)))-'Year Schedule'!$K$5+'Year Schedule'!$L$5)</f>
        <v>#VALUE!</v>
      </c>
      <c r="E631" s="0" t="e">
        <f aca="true">MAX(0,D631*(1+(_xlfn.NORM.INV(RAND(),Inputs!$D$39,Inputs!$C$39)))-'Year Schedule'!$K$6+'Year Schedule'!$L$6)</f>
        <v>#VALUE!</v>
      </c>
      <c r="F631" s="0" t="e">
        <f aca="true">MAX(0,E631*(1+(_xlfn.NORM.INV(RAND(),Inputs!$D$39,Inputs!$C$39)))-'Year Schedule'!$K$7+'Year Schedule'!$L$7)</f>
        <v>#VALUE!</v>
      </c>
      <c r="G631" s="0" t="e">
        <f aca="true">MAX(0,F631*(1+(_xlfn.NORM.INV(RAND(),Inputs!$D$39,Inputs!$C$39)))-'Year Schedule'!$K$8+'Year Schedule'!$L$8)</f>
        <v>#VALUE!</v>
      </c>
      <c r="H631" s="0" t="e">
        <f aca="true">MAX(0,G631*(1+(_xlfn.NORM.INV(RAND(),Inputs!$D$39,Inputs!$C$39)))-'Year Schedule'!$K$9+'Year Schedule'!$L$9)</f>
        <v>#VALUE!</v>
      </c>
      <c r="I631" s="0" t="e">
        <f aca="true">MAX(0,H631*(1+(_xlfn.NORM.INV(RAND(),Inputs!$D$39,Inputs!$C$39)))-'Year Schedule'!$K$10+'Year Schedule'!$L$10)</f>
        <v>#VALUE!</v>
      </c>
      <c r="J631" s="0" t="e">
        <f aca="true">MAX(0,I631*(1+(_xlfn.NORM.INV(RAND(),Inputs!$D$39,Inputs!$C$39)))-'Year Schedule'!$K$11+'Year Schedule'!$L$11)</f>
        <v>#VALUE!</v>
      </c>
      <c r="K631" s="0" t="e">
        <f aca="true">MAX(0,J631*(1+(_xlfn.NORM.INV(RAND(),Inputs!$D$39,Inputs!$C$39)))-'Year Schedule'!$K$12+'Year Schedule'!$L$12)</f>
        <v>#VALUE!</v>
      </c>
      <c r="L631" s="0" t="e">
        <f aca="true">MAX(0,K631*(1+(_xlfn.NORM.INV(RAND(),Inputs!$D$39,Inputs!$C$39)))-'Year Schedule'!$K$13+'Year Schedule'!$L$13)</f>
        <v>#VALUE!</v>
      </c>
      <c r="M631" s="0" t="e">
        <f aca="true">MAX(0,L631*(1+(_xlfn.NORM.INV(RAND(),Inputs!$D$39,Inputs!$C$39)))-'Year Schedule'!$K$14+'Year Schedule'!$L$14)</f>
        <v>#VALUE!</v>
      </c>
      <c r="N631" s="0" t="e">
        <f aca="true">MAX(0,M631*(1+(_xlfn.NORM.INV(RAND(),Inputs!$D$39,Inputs!$C$39)))-'Year Schedule'!$K$15+'Year Schedule'!$L$15)</f>
        <v>#VALUE!</v>
      </c>
      <c r="O631" s="0" t="e">
        <f aca="true">MAX(0,N631*(1+(_xlfn.NORM.INV(RAND(),Inputs!$D$39,Inputs!$C$39)))-'Year Schedule'!$K$16+'Year Schedule'!$L$16)</f>
        <v>#VALUE!</v>
      </c>
      <c r="P631" s="0" t="e">
        <f aca="true">MAX(0,O631*(1+(_xlfn.NORM.INV(RAND(),Inputs!$D$39,Inputs!$C$39)))-'Year Schedule'!$K$17+'Year Schedule'!$L$17)</f>
        <v>#VALUE!</v>
      </c>
      <c r="Q631" s="0" t="e">
        <f aca="true">MAX(0,P631*(1+(_xlfn.NORM.INV(RAND(),Inputs!$D$39,Inputs!$C$39)))-'Year Schedule'!$K$18+'Year Schedule'!$L$18)</f>
        <v>#VALUE!</v>
      </c>
      <c r="R631" s="0" t="e">
        <f aca="true">MAX(0,Q631*(1+(_xlfn.NORM.INV(RAND(),Inputs!$D$39,Inputs!$C$39)))-'Year Schedule'!$K$19+'Year Schedule'!$L$19)</f>
        <v>#VALUE!</v>
      </c>
      <c r="S631" s="0" t="e">
        <f aca="true">MAX(0,R631*(1+(_xlfn.NORM.INV(RAND(),Inputs!$D$39,Inputs!$C$39)))-'Year Schedule'!$K$20+'Year Schedule'!$L$20)</f>
        <v>#VALUE!</v>
      </c>
      <c r="T631" s="0" t="e">
        <f aca="true">MAX(0,S631*(1+(_xlfn.NORM.INV(RAND(),Inputs!$D$39,Inputs!$C$39)))-'Year Schedule'!$K$21+'Year Schedule'!$L$21)</f>
        <v>#VALUE!</v>
      </c>
      <c r="U631" s="0" t="e">
        <f aca="true">MAX(0,T631*(1+(_xlfn.NORM.INV(RAND(),Inputs!$D$39,Inputs!$C$39)))-'Year Schedule'!$K$22+'Year Schedule'!$L$22)</f>
        <v>#VALUE!</v>
      </c>
      <c r="V631" s="0" t="e">
        <f aca="true">MAX(0,U631*(1+(_xlfn.NORM.INV(RAND(),Inputs!$D$39,Inputs!$C$39)))-'Year Schedule'!$K$23+'Year Schedule'!$L$23)</f>
        <v>#VALUE!</v>
      </c>
      <c r="W631" s="0" t="e">
        <f aca="true">MAX(0,V631*(1+(_xlfn.NORM.INV(RAND(),Inputs!$D$39,Inputs!$C$39)))-'Year Schedule'!$K$24+'Year Schedule'!$L$24)</f>
        <v>#VALUE!</v>
      </c>
      <c r="X631" s="0" t="e">
        <f aca="true">MAX(0,W631*(1+(_xlfn.NORM.INV(RAND(),Inputs!$D$39,Inputs!$C$39)))-'Year Schedule'!$K$25+'Year Schedule'!$L$25)</f>
        <v>#VALUE!</v>
      </c>
      <c r="Y631" s="0" t="e">
        <f aca="true">MAX(0,X631*(1+(_xlfn.NORM.INV(RAND(),Inputs!$D$39,Inputs!$C$39)))-'Year Schedule'!$K$26+'Year Schedule'!$L$26)</f>
        <v>#VALUE!</v>
      </c>
      <c r="Z631" s="0" t="e">
        <f aca="true">MAX(0,Y631*(1+(_xlfn.NORM.INV(RAND(),Inputs!$D$39,Inputs!$C$39)))-'Year Schedule'!$K$27+'Year Schedule'!$L$27)</f>
        <v>#VALUE!</v>
      </c>
      <c r="AA631" s="0" t="e">
        <f aca="true">MAX(0,Z631*(1+(_xlfn.NORM.INV(RAND(),Inputs!$D$39,Inputs!$C$39)))-'Year Schedule'!$K$28+'Year Schedule'!$L$28)</f>
        <v>#VALUE!</v>
      </c>
      <c r="AB631" s="0" t="e">
        <f aca="true">MAX(0,AA631*(1+(_xlfn.NORM.INV(RAND(),Inputs!$D$39,Inputs!$C$39)))-'Year Schedule'!$K$29+'Year Schedule'!$L$29)</f>
        <v>#VALUE!</v>
      </c>
      <c r="AC631" s="0" t="e">
        <f aca="true">MAX(0,AB631*(1+(_xlfn.NORM.INV(RAND(),Inputs!$D$39,Inputs!$C$39)))-'Year Schedule'!$K$30+'Year Schedule'!$L$30)</f>
        <v>#VALUE!</v>
      </c>
      <c r="AD631" s="0" t="e">
        <f aca="true">MAX(0,AC631*(1+(_xlfn.NORM.INV(RAND(),Inputs!$D$39,Inputs!$C$39)))-'Year Schedule'!$K$31+'Year Schedule'!$L$31)</f>
        <v>#VALUE!</v>
      </c>
      <c r="AE631" s="0" t="e">
        <f aca="true">MAX(0,AD631*(1+(_xlfn.NORM.INV(RAND(),Inputs!$D$39,Inputs!$C$39)))-'Year Schedule'!$K$32+'Year Schedule'!$L$32)</f>
        <v>#VALUE!</v>
      </c>
      <c r="AF631" s="0" t="e">
        <f aca="true">MAX(0,AE631*(1+(_xlfn.NORM.INV(RAND(),Inputs!$D$39,Inputs!$C$39)))-'Year Schedule'!$K$33+'Year Schedule'!$L$33)</f>
        <v>#VALUE!</v>
      </c>
      <c r="AG631" s="0" t="e">
        <f aca="true">MAX(0,AF631*(1+(_xlfn.NORM.INV(RAND(),Inputs!$D$39,Inputs!$C$39)))-'Year Schedule'!$K$34+'Year Schedule'!$L$34)</f>
        <v>#VALUE!</v>
      </c>
      <c r="AH631" s="0" t="e">
        <f aca="true">MAX(0,AG631*(1+(_xlfn.NORM.INV(RAND(),Inputs!$D$39,Inputs!$C$39)))-'Year Schedule'!$K$35+'Year Schedule'!$L$35)</f>
        <v>#VALUE!</v>
      </c>
      <c r="AI631" s="0" t="e">
        <f aca="true">MAX(0,AH631*(1+(_xlfn.NORM.INV(RAND(),Inputs!$D$39,Inputs!$C$39)))-'Year Schedule'!$K$36+'Year Schedule'!$L$36)</f>
        <v>#VALUE!</v>
      </c>
      <c r="AJ631" s="0" t="e">
        <f aca="true">MAX(0,AI631*(1+(_xlfn.NORM.INV(RAND(),Inputs!$D$39,Inputs!$C$39)))-'Year Schedule'!$K$37+'Year Schedule'!$L$37)</f>
        <v>#VALUE!</v>
      </c>
      <c r="AK631" s="0" t="e">
        <f aca="true">MAX(0,AJ631*(1+(_xlfn.NORM.INV(RAND(),Inputs!$D$39,Inputs!$C$39)))-'Year Schedule'!$K$38+'Year Schedule'!$L$38)</f>
        <v>#VALUE!</v>
      </c>
      <c r="AL631" s="0" t="e">
        <f aca="true">MAX(0,AK631*(1+(_xlfn.NORM.INV(RAND(),Inputs!$D$39,Inputs!$C$39)))-'Year Schedule'!$K$39+'Year Schedule'!$L$39)</f>
        <v>#VALUE!</v>
      </c>
      <c r="AM631" s="0" t="e">
        <f aca="true">MAX(0,AL631*(1+(_xlfn.NORM.INV(RAND(),Inputs!$D$39,Inputs!$C$39)))-'Year Schedule'!$K$40+'Year Schedule'!$L$40)</f>
        <v>#VALUE!</v>
      </c>
      <c r="AN631" s="0" t="e">
        <f aca="true">MAX(0,AM631*(1+(_xlfn.NORM.INV(RAND(),Inputs!$D$39,Inputs!$C$39)))-'Year Schedule'!$K$41+'Year Schedule'!$L$41)</f>
        <v>#VALUE!</v>
      </c>
      <c r="AO631" s="0" t="e">
        <f aca="true">MAX(0,AN631*(1+(_xlfn.NORM.INV(RAND(),Inputs!$D$39,Inputs!$C$39)))-'Year Schedule'!$K$42+'Year Schedule'!$L$42)</f>
        <v>#VALUE!</v>
      </c>
      <c r="AP631" s="0" t="e">
        <f aca="true">MAX(0,AO631*(1+(_xlfn.NORM.INV(RAND(),Inputs!$D$39,Inputs!$C$39)))-'Year Schedule'!$K$43+'Year Schedule'!$L$43)</f>
        <v>#VALUE!</v>
      </c>
      <c r="AQ631" s="0" t="e">
        <f aca="true">MAX(0,AP631*(1+(_xlfn.NORM.INV(RAND(),Inputs!$D$39,Inputs!$C$39)))-'Year Schedule'!$K$44+'Year Schedule'!$L$44)</f>
        <v>#VALUE!</v>
      </c>
      <c r="AR631" s="0" t="e">
        <f aca="true">MAX(0,AQ631*(1+(_xlfn.NORM.INV(RAND(),Inputs!$D$39,Inputs!$C$39)))-'Year Schedule'!$K$45+'Year Schedule'!$L$45)</f>
        <v>#VALUE!</v>
      </c>
      <c r="AS631" s="0" t="e">
        <f aca="true">MAX(0,AR631*(1+(_xlfn.NORM.INV(RAND(),Inputs!$D$39,Inputs!$C$39)))-'Year Schedule'!$K$46+'Year Schedule'!$L$46)</f>
        <v>#VALUE!</v>
      </c>
      <c r="AT631" s="0" t="e">
        <f aca="true">MAX(0,AS631*(1+(_xlfn.NORM.INV(RAND(),Inputs!$D$39,Inputs!$C$39)))-'Year Schedule'!$K$47+'Year Schedule'!$L$47)</f>
        <v>#VALUE!</v>
      </c>
      <c r="AU631" s="0" t="e">
        <f aca="true">MAX(0,AT631*(1+(_xlfn.NORM.INV(RAND(),Inputs!$D$39,Inputs!$C$39)))-'Year Schedule'!$K$48+'Year Schedule'!$L$48)</f>
        <v>#VALUE!</v>
      </c>
      <c r="AV631" s="0" t="e">
        <f aca="true">MAX(0,AU631*(1+(_xlfn.NORM.INV(RAND(),Inputs!$D$39,Inputs!$C$39)))-'Year Schedule'!$K$49+'Year Schedule'!$L$49)</f>
        <v>#VALUE!</v>
      </c>
      <c r="AW631" s="0" t="e">
        <f aca="true">MAX(0,AV631*(1+(_xlfn.NORM.INV(RAND(),Inputs!$D$39,Inputs!$C$39)))-'Year Schedule'!$K$50+'Year Schedule'!$L$50)</f>
        <v>#VALUE!</v>
      </c>
      <c r="AX631" s="0" t="e">
        <f aca="true">MAX(0,AW631*(1+(_xlfn.NORM.INV(RAND(),Inputs!$D$39,Inputs!$C$39)))-'Year Schedule'!$K$51+'Year Schedule'!$L$51)</f>
        <v>#VALUE!</v>
      </c>
      <c r="AY631" s="0" t="e">
        <f aca="true">MAX(0,AX631*(1+(_xlfn.NORM.INV(RAND(),Inputs!$D$39,Inputs!$C$39)))-'Year Schedule'!$K$52+'Year Schedule'!$L$52)</f>
        <v>#VALUE!</v>
      </c>
      <c r="AZ631" s="0" t="e">
        <f aca="true">MAX(0,AY631*(1+(_xlfn.NORM.INV(RAND(),Inputs!$D$39,Inputs!$C$39)))-'Year Schedule'!$K$53+'Year Schedule'!$L$53)</f>
        <v>#VALUE!</v>
      </c>
      <c r="BA631" s="0" t="e">
        <f aca="false">INDEX(C631:AZ631,1,Inputs!$C$6)</f>
        <v>#VALUE!</v>
      </c>
      <c r="BB631" s="0" t="n">
        <f aca="false">IFERROR(EXP(SUMPRODUCT(LN((C631:INDEX(C631:AZ631,1,Inputs!$C$6)+$C$1004:INDEX($C$1004:$AZ$1004,1,Inputs!$C$6))/B631:INDEX(B631:AY631,1,Inputs!$C$6)))/Inputs!$C$6)-1,-1)</f>
        <v>-1</v>
      </c>
    </row>
    <row r="632" customFormat="false" ht="15" hidden="false" customHeight="true" outlineLevel="0" collapsed="false">
      <c r="A632" s="0" t="n">
        <v>630</v>
      </c>
      <c r="B632" s="177" t="n">
        <f aca="false">Inputs!$C$38</f>
        <v>0</v>
      </c>
      <c r="C632" s="0" t="e">
        <f aca="true">MAX(0,B632*(1+(_xlfn.NORM.INV(RAND(),Inputs!$D$39,Inputs!$C$39)))-'Year Schedule'!$K$4+'Year Schedule'!$L$4)</f>
        <v>#VALUE!</v>
      </c>
      <c r="D632" s="0" t="e">
        <f aca="true">MAX(0,C632*(1+(_xlfn.NORM.INV(RAND(),Inputs!$D$39,Inputs!$C$39)))-'Year Schedule'!$K$5+'Year Schedule'!$L$5)</f>
        <v>#VALUE!</v>
      </c>
      <c r="E632" s="0" t="e">
        <f aca="true">MAX(0,D632*(1+(_xlfn.NORM.INV(RAND(),Inputs!$D$39,Inputs!$C$39)))-'Year Schedule'!$K$6+'Year Schedule'!$L$6)</f>
        <v>#VALUE!</v>
      </c>
      <c r="F632" s="0" t="e">
        <f aca="true">MAX(0,E632*(1+(_xlfn.NORM.INV(RAND(),Inputs!$D$39,Inputs!$C$39)))-'Year Schedule'!$K$7+'Year Schedule'!$L$7)</f>
        <v>#VALUE!</v>
      </c>
      <c r="G632" s="0" t="e">
        <f aca="true">MAX(0,F632*(1+(_xlfn.NORM.INV(RAND(),Inputs!$D$39,Inputs!$C$39)))-'Year Schedule'!$K$8+'Year Schedule'!$L$8)</f>
        <v>#VALUE!</v>
      </c>
      <c r="H632" s="0" t="e">
        <f aca="true">MAX(0,G632*(1+(_xlfn.NORM.INV(RAND(),Inputs!$D$39,Inputs!$C$39)))-'Year Schedule'!$K$9+'Year Schedule'!$L$9)</f>
        <v>#VALUE!</v>
      </c>
      <c r="I632" s="0" t="e">
        <f aca="true">MAX(0,H632*(1+(_xlfn.NORM.INV(RAND(),Inputs!$D$39,Inputs!$C$39)))-'Year Schedule'!$K$10+'Year Schedule'!$L$10)</f>
        <v>#VALUE!</v>
      </c>
      <c r="J632" s="0" t="e">
        <f aca="true">MAX(0,I632*(1+(_xlfn.NORM.INV(RAND(),Inputs!$D$39,Inputs!$C$39)))-'Year Schedule'!$K$11+'Year Schedule'!$L$11)</f>
        <v>#VALUE!</v>
      </c>
      <c r="K632" s="0" t="e">
        <f aca="true">MAX(0,J632*(1+(_xlfn.NORM.INV(RAND(),Inputs!$D$39,Inputs!$C$39)))-'Year Schedule'!$K$12+'Year Schedule'!$L$12)</f>
        <v>#VALUE!</v>
      </c>
      <c r="L632" s="0" t="e">
        <f aca="true">MAX(0,K632*(1+(_xlfn.NORM.INV(RAND(),Inputs!$D$39,Inputs!$C$39)))-'Year Schedule'!$K$13+'Year Schedule'!$L$13)</f>
        <v>#VALUE!</v>
      </c>
      <c r="M632" s="0" t="e">
        <f aca="true">MAX(0,L632*(1+(_xlfn.NORM.INV(RAND(),Inputs!$D$39,Inputs!$C$39)))-'Year Schedule'!$K$14+'Year Schedule'!$L$14)</f>
        <v>#VALUE!</v>
      </c>
      <c r="N632" s="0" t="e">
        <f aca="true">MAX(0,M632*(1+(_xlfn.NORM.INV(RAND(),Inputs!$D$39,Inputs!$C$39)))-'Year Schedule'!$K$15+'Year Schedule'!$L$15)</f>
        <v>#VALUE!</v>
      </c>
      <c r="O632" s="0" t="e">
        <f aca="true">MAX(0,N632*(1+(_xlfn.NORM.INV(RAND(),Inputs!$D$39,Inputs!$C$39)))-'Year Schedule'!$K$16+'Year Schedule'!$L$16)</f>
        <v>#VALUE!</v>
      </c>
      <c r="P632" s="0" t="e">
        <f aca="true">MAX(0,O632*(1+(_xlfn.NORM.INV(RAND(),Inputs!$D$39,Inputs!$C$39)))-'Year Schedule'!$K$17+'Year Schedule'!$L$17)</f>
        <v>#VALUE!</v>
      </c>
      <c r="Q632" s="0" t="e">
        <f aca="true">MAX(0,P632*(1+(_xlfn.NORM.INV(RAND(),Inputs!$D$39,Inputs!$C$39)))-'Year Schedule'!$K$18+'Year Schedule'!$L$18)</f>
        <v>#VALUE!</v>
      </c>
      <c r="R632" s="0" t="e">
        <f aca="true">MAX(0,Q632*(1+(_xlfn.NORM.INV(RAND(),Inputs!$D$39,Inputs!$C$39)))-'Year Schedule'!$K$19+'Year Schedule'!$L$19)</f>
        <v>#VALUE!</v>
      </c>
      <c r="S632" s="0" t="e">
        <f aca="true">MAX(0,R632*(1+(_xlfn.NORM.INV(RAND(),Inputs!$D$39,Inputs!$C$39)))-'Year Schedule'!$K$20+'Year Schedule'!$L$20)</f>
        <v>#VALUE!</v>
      </c>
      <c r="T632" s="0" t="e">
        <f aca="true">MAX(0,S632*(1+(_xlfn.NORM.INV(RAND(),Inputs!$D$39,Inputs!$C$39)))-'Year Schedule'!$K$21+'Year Schedule'!$L$21)</f>
        <v>#VALUE!</v>
      </c>
      <c r="U632" s="0" t="e">
        <f aca="true">MAX(0,T632*(1+(_xlfn.NORM.INV(RAND(),Inputs!$D$39,Inputs!$C$39)))-'Year Schedule'!$K$22+'Year Schedule'!$L$22)</f>
        <v>#VALUE!</v>
      </c>
      <c r="V632" s="0" t="e">
        <f aca="true">MAX(0,U632*(1+(_xlfn.NORM.INV(RAND(),Inputs!$D$39,Inputs!$C$39)))-'Year Schedule'!$K$23+'Year Schedule'!$L$23)</f>
        <v>#VALUE!</v>
      </c>
      <c r="W632" s="0" t="e">
        <f aca="true">MAX(0,V632*(1+(_xlfn.NORM.INV(RAND(),Inputs!$D$39,Inputs!$C$39)))-'Year Schedule'!$K$24+'Year Schedule'!$L$24)</f>
        <v>#VALUE!</v>
      </c>
      <c r="X632" s="0" t="e">
        <f aca="true">MAX(0,W632*(1+(_xlfn.NORM.INV(RAND(),Inputs!$D$39,Inputs!$C$39)))-'Year Schedule'!$K$25+'Year Schedule'!$L$25)</f>
        <v>#VALUE!</v>
      </c>
      <c r="Y632" s="0" t="e">
        <f aca="true">MAX(0,X632*(1+(_xlfn.NORM.INV(RAND(),Inputs!$D$39,Inputs!$C$39)))-'Year Schedule'!$K$26+'Year Schedule'!$L$26)</f>
        <v>#VALUE!</v>
      </c>
      <c r="Z632" s="0" t="e">
        <f aca="true">MAX(0,Y632*(1+(_xlfn.NORM.INV(RAND(),Inputs!$D$39,Inputs!$C$39)))-'Year Schedule'!$K$27+'Year Schedule'!$L$27)</f>
        <v>#VALUE!</v>
      </c>
      <c r="AA632" s="0" t="e">
        <f aca="true">MAX(0,Z632*(1+(_xlfn.NORM.INV(RAND(),Inputs!$D$39,Inputs!$C$39)))-'Year Schedule'!$K$28+'Year Schedule'!$L$28)</f>
        <v>#VALUE!</v>
      </c>
      <c r="AB632" s="0" t="e">
        <f aca="true">MAX(0,AA632*(1+(_xlfn.NORM.INV(RAND(),Inputs!$D$39,Inputs!$C$39)))-'Year Schedule'!$K$29+'Year Schedule'!$L$29)</f>
        <v>#VALUE!</v>
      </c>
      <c r="AC632" s="0" t="e">
        <f aca="true">MAX(0,AB632*(1+(_xlfn.NORM.INV(RAND(),Inputs!$D$39,Inputs!$C$39)))-'Year Schedule'!$K$30+'Year Schedule'!$L$30)</f>
        <v>#VALUE!</v>
      </c>
      <c r="AD632" s="0" t="e">
        <f aca="true">MAX(0,AC632*(1+(_xlfn.NORM.INV(RAND(),Inputs!$D$39,Inputs!$C$39)))-'Year Schedule'!$K$31+'Year Schedule'!$L$31)</f>
        <v>#VALUE!</v>
      </c>
      <c r="AE632" s="0" t="e">
        <f aca="true">MAX(0,AD632*(1+(_xlfn.NORM.INV(RAND(),Inputs!$D$39,Inputs!$C$39)))-'Year Schedule'!$K$32+'Year Schedule'!$L$32)</f>
        <v>#VALUE!</v>
      </c>
      <c r="AF632" s="0" t="e">
        <f aca="true">MAX(0,AE632*(1+(_xlfn.NORM.INV(RAND(),Inputs!$D$39,Inputs!$C$39)))-'Year Schedule'!$K$33+'Year Schedule'!$L$33)</f>
        <v>#VALUE!</v>
      </c>
      <c r="AG632" s="0" t="e">
        <f aca="true">MAX(0,AF632*(1+(_xlfn.NORM.INV(RAND(),Inputs!$D$39,Inputs!$C$39)))-'Year Schedule'!$K$34+'Year Schedule'!$L$34)</f>
        <v>#VALUE!</v>
      </c>
      <c r="AH632" s="0" t="e">
        <f aca="true">MAX(0,AG632*(1+(_xlfn.NORM.INV(RAND(),Inputs!$D$39,Inputs!$C$39)))-'Year Schedule'!$K$35+'Year Schedule'!$L$35)</f>
        <v>#VALUE!</v>
      </c>
      <c r="AI632" s="0" t="e">
        <f aca="true">MAX(0,AH632*(1+(_xlfn.NORM.INV(RAND(),Inputs!$D$39,Inputs!$C$39)))-'Year Schedule'!$K$36+'Year Schedule'!$L$36)</f>
        <v>#VALUE!</v>
      </c>
      <c r="AJ632" s="0" t="e">
        <f aca="true">MAX(0,AI632*(1+(_xlfn.NORM.INV(RAND(),Inputs!$D$39,Inputs!$C$39)))-'Year Schedule'!$K$37+'Year Schedule'!$L$37)</f>
        <v>#VALUE!</v>
      </c>
      <c r="AK632" s="0" t="e">
        <f aca="true">MAX(0,AJ632*(1+(_xlfn.NORM.INV(RAND(),Inputs!$D$39,Inputs!$C$39)))-'Year Schedule'!$K$38+'Year Schedule'!$L$38)</f>
        <v>#VALUE!</v>
      </c>
      <c r="AL632" s="0" t="e">
        <f aca="true">MAX(0,AK632*(1+(_xlfn.NORM.INV(RAND(),Inputs!$D$39,Inputs!$C$39)))-'Year Schedule'!$K$39+'Year Schedule'!$L$39)</f>
        <v>#VALUE!</v>
      </c>
      <c r="AM632" s="0" t="e">
        <f aca="true">MAX(0,AL632*(1+(_xlfn.NORM.INV(RAND(),Inputs!$D$39,Inputs!$C$39)))-'Year Schedule'!$K$40+'Year Schedule'!$L$40)</f>
        <v>#VALUE!</v>
      </c>
      <c r="AN632" s="0" t="e">
        <f aca="true">MAX(0,AM632*(1+(_xlfn.NORM.INV(RAND(),Inputs!$D$39,Inputs!$C$39)))-'Year Schedule'!$K$41+'Year Schedule'!$L$41)</f>
        <v>#VALUE!</v>
      </c>
      <c r="AO632" s="0" t="e">
        <f aca="true">MAX(0,AN632*(1+(_xlfn.NORM.INV(RAND(),Inputs!$D$39,Inputs!$C$39)))-'Year Schedule'!$K$42+'Year Schedule'!$L$42)</f>
        <v>#VALUE!</v>
      </c>
      <c r="AP632" s="0" t="e">
        <f aca="true">MAX(0,AO632*(1+(_xlfn.NORM.INV(RAND(),Inputs!$D$39,Inputs!$C$39)))-'Year Schedule'!$K$43+'Year Schedule'!$L$43)</f>
        <v>#VALUE!</v>
      </c>
      <c r="AQ632" s="0" t="e">
        <f aca="true">MAX(0,AP632*(1+(_xlfn.NORM.INV(RAND(),Inputs!$D$39,Inputs!$C$39)))-'Year Schedule'!$K$44+'Year Schedule'!$L$44)</f>
        <v>#VALUE!</v>
      </c>
      <c r="AR632" s="0" t="e">
        <f aca="true">MAX(0,AQ632*(1+(_xlfn.NORM.INV(RAND(),Inputs!$D$39,Inputs!$C$39)))-'Year Schedule'!$K$45+'Year Schedule'!$L$45)</f>
        <v>#VALUE!</v>
      </c>
      <c r="AS632" s="0" t="e">
        <f aca="true">MAX(0,AR632*(1+(_xlfn.NORM.INV(RAND(),Inputs!$D$39,Inputs!$C$39)))-'Year Schedule'!$K$46+'Year Schedule'!$L$46)</f>
        <v>#VALUE!</v>
      </c>
      <c r="AT632" s="0" t="e">
        <f aca="true">MAX(0,AS632*(1+(_xlfn.NORM.INV(RAND(),Inputs!$D$39,Inputs!$C$39)))-'Year Schedule'!$K$47+'Year Schedule'!$L$47)</f>
        <v>#VALUE!</v>
      </c>
      <c r="AU632" s="0" t="e">
        <f aca="true">MAX(0,AT632*(1+(_xlfn.NORM.INV(RAND(),Inputs!$D$39,Inputs!$C$39)))-'Year Schedule'!$K$48+'Year Schedule'!$L$48)</f>
        <v>#VALUE!</v>
      </c>
      <c r="AV632" s="0" t="e">
        <f aca="true">MAX(0,AU632*(1+(_xlfn.NORM.INV(RAND(),Inputs!$D$39,Inputs!$C$39)))-'Year Schedule'!$K$49+'Year Schedule'!$L$49)</f>
        <v>#VALUE!</v>
      </c>
      <c r="AW632" s="0" t="e">
        <f aca="true">MAX(0,AV632*(1+(_xlfn.NORM.INV(RAND(),Inputs!$D$39,Inputs!$C$39)))-'Year Schedule'!$K$50+'Year Schedule'!$L$50)</f>
        <v>#VALUE!</v>
      </c>
      <c r="AX632" s="0" t="e">
        <f aca="true">MAX(0,AW632*(1+(_xlfn.NORM.INV(RAND(),Inputs!$D$39,Inputs!$C$39)))-'Year Schedule'!$K$51+'Year Schedule'!$L$51)</f>
        <v>#VALUE!</v>
      </c>
      <c r="AY632" s="0" t="e">
        <f aca="true">MAX(0,AX632*(1+(_xlfn.NORM.INV(RAND(),Inputs!$D$39,Inputs!$C$39)))-'Year Schedule'!$K$52+'Year Schedule'!$L$52)</f>
        <v>#VALUE!</v>
      </c>
      <c r="AZ632" s="0" t="e">
        <f aca="true">MAX(0,AY632*(1+(_xlfn.NORM.INV(RAND(),Inputs!$D$39,Inputs!$C$39)))-'Year Schedule'!$K$53+'Year Schedule'!$L$53)</f>
        <v>#VALUE!</v>
      </c>
      <c r="BA632" s="0" t="e">
        <f aca="false">INDEX(C632:AZ632,1,Inputs!$C$6)</f>
        <v>#VALUE!</v>
      </c>
      <c r="BB632" s="0" t="n">
        <f aca="false">IFERROR(EXP(SUMPRODUCT(LN((C632:INDEX(C632:AZ632,1,Inputs!$C$6)+$C$1004:INDEX($C$1004:$AZ$1004,1,Inputs!$C$6))/B632:INDEX(B632:AY632,1,Inputs!$C$6)))/Inputs!$C$6)-1,-1)</f>
        <v>-1</v>
      </c>
    </row>
    <row r="633" customFormat="false" ht="15" hidden="false" customHeight="true" outlineLevel="0" collapsed="false">
      <c r="A633" s="0" t="n">
        <v>631</v>
      </c>
      <c r="B633" s="177" t="n">
        <f aca="false">Inputs!$C$38</f>
        <v>0</v>
      </c>
      <c r="C633" s="0" t="e">
        <f aca="true">MAX(0,B633*(1+(_xlfn.NORM.INV(RAND(),Inputs!$D$39,Inputs!$C$39)))-'Year Schedule'!$K$4+'Year Schedule'!$L$4)</f>
        <v>#VALUE!</v>
      </c>
      <c r="D633" s="0" t="e">
        <f aca="true">MAX(0,C633*(1+(_xlfn.NORM.INV(RAND(),Inputs!$D$39,Inputs!$C$39)))-'Year Schedule'!$K$5+'Year Schedule'!$L$5)</f>
        <v>#VALUE!</v>
      </c>
      <c r="E633" s="0" t="e">
        <f aca="true">MAX(0,D633*(1+(_xlfn.NORM.INV(RAND(),Inputs!$D$39,Inputs!$C$39)))-'Year Schedule'!$K$6+'Year Schedule'!$L$6)</f>
        <v>#VALUE!</v>
      </c>
      <c r="F633" s="0" t="e">
        <f aca="true">MAX(0,E633*(1+(_xlfn.NORM.INV(RAND(),Inputs!$D$39,Inputs!$C$39)))-'Year Schedule'!$K$7+'Year Schedule'!$L$7)</f>
        <v>#VALUE!</v>
      </c>
      <c r="G633" s="0" t="e">
        <f aca="true">MAX(0,F633*(1+(_xlfn.NORM.INV(RAND(),Inputs!$D$39,Inputs!$C$39)))-'Year Schedule'!$K$8+'Year Schedule'!$L$8)</f>
        <v>#VALUE!</v>
      </c>
      <c r="H633" s="0" t="e">
        <f aca="true">MAX(0,G633*(1+(_xlfn.NORM.INV(RAND(),Inputs!$D$39,Inputs!$C$39)))-'Year Schedule'!$K$9+'Year Schedule'!$L$9)</f>
        <v>#VALUE!</v>
      </c>
      <c r="I633" s="0" t="e">
        <f aca="true">MAX(0,H633*(1+(_xlfn.NORM.INV(RAND(),Inputs!$D$39,Inputs!$C$39)))-'Year Schedule'!$K$10+'Year Schedule'!$L$10)</f>
        <v>#VALUE!</v>
      </c>
      <c r="J633" s="0" t="e">
        <f aca="true">MAX(0,I633*(1+(_xlfn.NORM.INV(RAND(),Inputs!$D$39,Inputs!$C$39)))-'Year Schedule'!$K$11+'Year Schedule'!$L$11)</f>
        <v>#VALUE!</v>
      </c>
      <c r="K633" s="0" t="e">
        <f aca="true">MAX(0,J633*(1+(_xlfn.NORM.INV(RAND(),Inputs!$D$39,Inputs!$C$39)))-'Year Schedule'!$K$12+'Year Schedule'!$L$12)</f>
        <v>#VALUE!</v>
      </c>
      <c r="L633" s="0" t="e">
        <f aca="true">MAX(0,K633*(1+(_xlfn.NORM.INV(RAND(),Inputs!$D$39,Inputs!$C$39)))-'Year Schedule'!$K$13+'Year Schedule'!$L$13)</f>
        <v>#VALUE!</v>
      </c>
      <c r="M633" s="0" t="e">
        <f aca="true">MAX(0,L633*(1+(_xlfn.NORM.INV(RAND(),Inputs!$D$39,Inputs!$C$39)))-'Year Schedule'!$K$14+'Year Schedule'!$L$14)</f>
        <v>#VALUE!</v>
      </c>
      <c r="N633" s="0" t="e">
        <f aca="true">MAX(0,M633*(1+(_xlfn.NORM.INV(RAND(),Inputs!$D$39,Inputs!$C$39)))-'Year Schedule'!$K$15+'Year Schedule'!$L$15)</f>
        <v>#VALUE!</v>
      </c>
      <c r="O633" s="0" t="e">
        <f aca="true">MAX(0,N633*(1+(_xlfn.NORM.INV(RAND(),Inputs!$D$39,Inputs!$C$39)))-'Year Schedule'!$K$16+'Year Schedule'!$L$16)</f>
        <v>#VALUE!</v>
      </c>
      <c r="P633" s="0" t="e">
        <f aca="true">MAX(0,O633*(1+(_xlfn.NORM.INV(RAND(),Inputs!$D$39,Inputs!$C$39)))-'Year Schedule'!$K$17+'Year Schedule'!$L$17)</f>
        <v>#VALUE!</v>
      </c>
      <c r="Q633" s="0" t="e">
        <f aca="true">MAX(0,P633*(1+(_xlfn.NORM.INV(RAND(),Inputs!$D$39,Inputs!$C$39)))-'Year Schedule'!$K$18+'Year Schedule'!$L$18)</f>
        <v>#VALUE!</v>
      </c>
      <c r="R633" s="0" t="e">
        <f aca="true">MAX(0,Q633*(1+(_xlfn.NORM.INV(RAND(),Inputs!$D$39,Inputs!$C$39)))-'Year Schedule'!$K$19+'Year Schedule'!$L$19)</f>
        <v>#VALUE!</v>
      </c>
      <c r="S633" s="0" t="e">
        <f aca="true">MAX(0,R633*(1+(_xlfn.NORM.INV(RAND(),Inputs!$D$39,Inputs!$C$39)))-'Year Schedule'!$K$20+'Year Schedule'!$L$20)</f>
        <v>#VALUE!</v>
      </c>
      <c r="T633" s="0" t="e">
        <f aca="true">MAX(0,S633*(1+(_xlfn.NORM.INV(RAND(),Inputs!$D$39,Inputs!$C$39)))-'Year Schedule'!$K$21+'Year Schedule'!$L$21)</f>
        <v>#VALUE!</v>
      </c>
      <c r="U633" s="0" t="e">
        <f aca="true">MAX(0,T633*(1+(_xlfn.NORM.INV(RAND(),Inputs!$D$39,Inputs!$C$39)))-'Year Schedule'!$K$22+'Year Schedule'!$L$22)</f>
        <v>#VALUE!</v>
      </c>
      <c r="V633" s="0" t="e">
        <f aca="true">MAX(0,U633*(1+(_xlfn.NORM.INV(RAND(),Inputs!$D$39,Inputs!$C$39)))-'Year Schedule'!$K$23+'Year Schedule'!$L$23)</f>
        <v>#VALUE!</v>
      </c>
      <c r="W633" s="0" t="e">
        <f aca="true">MAX(0,V633*(1+(_xlfn.NORM.INV(RAND(),Inputs!$D$39,Inputs!$C$39)))-'Year Schedule'!$K$24+'Year Schedule'!$L$24)</f>
        <v>#VALUE!</v>
      </c>
      <c r="X633" s="0" t="e">
        <f aca="true">MAX(0,W633*(1+(_xlfn.NORM.INV(RAND(),Inputs!$D$39,Inputs!$C$39)))-'Year Schedule'!$K$25+'Year Schedule'!$L$25)</f>
        <v>#VALUE!</v>
      </c>
      <c r="Y633" s="0" t="e">
        <f aca="true">MAX(0,X633*(1+(_xlfn.NORM.INV(RAND(),Inputs!$D$39,Inputs!$C$39)))-'Year Schedule'!$K$26+'Year Schedule'!$L$26)</f>
        <v>#VALUE!</v>
      </c>
      <c r="Z633" s="0" t="e">
        <f aca="true">MAX(0,Y633*(1+(_xlfn.NORM.INV(RAND(),Inputs!$D$39,Inputs!$C$39)))-'Year Schedule'!$K$27+'Year Schedule'!$L$27)</f>
        <v>#VALUE!</v>
      </c>
      <c r="AA633" s="0" t="e">
        <f aca="true">MAX(0,Z633*(1+(_xlfn.NORM.INV(RAND(),Inputs!$D$39,Inputs!$C$39)))-'Year Schedule'!$K$28+'Year Schedule'!$L$28)</f>
        <v>#VALUE!</v>
      </c>
      <c r="AB633" s="0" t="e">
        <f aca="true">MAX(0,AA633*(1+(_xlfn.NORM.INV(RAND(),Inputs!$D$39,Inputs!$C$39)))-'Year Schedule'!$K$29+'Year Schedule'!$L$29)</f>
        <v>#VALUE!</v>
      </c>
      <c r="AC633" s="0" t="e">
        <f aca="true">MAX(0,AB633*(1+(_xlfn.NORM.INV(RAND(),Inputs!$D$39,Inputs!$C$39)))-'Year Schedule'!$K$30+'Year Schedule'!$L$30)</f>
        <v>#VALUE!</v>
      </c>
      <c r="AD633" s="0" t="e">
        <f aca="true">MAX(0,AC633*(1+(_xlfn.NORM.INV(RAND(),Inputs!$D$39,Inputs!$C$39)))-'Year Schedule'!$K$31+'Year Schedule'!$L$31)</f>
        <v>#VALUE!</v>
      </c>
      <c r="AE633" s="0" t="e">
        <f aca="true">MAX(0,AD633*(1+(_xlfn.NORM.INV(RAND(),Inputs!$D$39,Inputs!$C$39)))-'Year Schedule'!$K$32+'Year Schedule'!$L$32)</f>
        <v>#VALUE!</v>
      </c>
      <c r="AF633" s="0" t="e">
        <f aca="true">MAX(0,AE633*(1+(_xlfn.NORM.INV(RAND(),Inputs!$D$39,Inputs!$C$39)))-'Year Schedule'!$K$33+'Year Schedule'!$L$33)</f>
        <v>#VALUE!</v>
      </c>
      <c r="AG633" s="0" t="e">
        <f aca="true">MAX(0,AF633*(1+(_xlfn.NORM.INV(RAND(),Inputs!$D$39,Inputs!$C$39)))-'Year Schedule'!$K$34+'Year Schedule'!$L$34)</f>
        <v>#VALUE!</v>
      </c>
      <c r="AH633" s="0" t="e">
        <f aca="true">MAX(0,AG633*(1+(_xlfn.NORM.INV(RAND(),Inputs!$D$39,Inputs!$C$39)))-'Year Schedule'!$K$35+'Year Schedule'!$L$35)</f>
        <v>#VALUE!</v>
      </c>
      <c r="AI633" s="0" t="e">
        <f aca="true">MAX(0,AH633*(1+(_xlfn.NORM.INV(RAND(),Inputs!$D$39,Inputs!$C$39)))-'Year Schedule'!$K$36+'Year Schedule'!$L$36)</f>
        <v>#VALUE!</v>
      </c>
      <c r="AJ633" s="0" t="e">
        <f aca="true">MAX(0,AI633*(1+(_xlfn.NORM.INV(RAND(),Inputs!$D$39,Inputs!$C$39)))-'Year Schedule'!$K$37+'Year Schedule'!$L$37)</f>
        <v>#VALUE!</v>
      </c>
      <c r="AK633" s="0" t="e">
        <f aca="true">MAX(0,AJ633*(1+(_xlfn.NORM.INV(RAND(),Inputs!$D$39,Inputs!$C$39)))-'Year Schedule'!$K$38+'Year Schedule'!$L$38)</f>
        <v>#VALUE!</v>
      </c>
      <c r="AL633" s="0" t="e">
        <f aca="true">MAX(0,AK633*(1+(_xlfn.NORM.INV(RAND(),Inputs!$D$39,Inputs!$C$39)))-'Year Schedule'!$K$39+'Year Schedule'!$L$39)</f>
        <v>#VALUE!</v>
      </c>
      <c r="AM633" s="0" t="e">
        <f aca="true">MAX(0,AL633*(1+(_xlfn.NORM.INV(RAND(),Inputs!$D$39,Inputs!$C$39)))-'Year Schedule'!$K$40+'Year Schedule'!$L$40)</f>
        <v>#VALUE!</v>
      </c>
      <c r="AN633" s="0" t="e">
        <f aca="true">MAX(0,AM633*(1+(_xlfn.NORM.INV(RAND(),Inputs!$D$39,Inputs!$C$39)))-'Year Schedule'!$K$41+'Year Schedule'!$L$41)</f>
        <v>#VALUE!</v>
      </c>
      <c r="AO633" s="0" t="e">
        <f aca="true">MAX(0,AN633*(1+(_xlfn.NORM.INV(RAND(),Inputs!$D$39,Inputs!$C$39)))-'Year Schedule'!$K$42+'Year Schedule'!$L$42)</f>
        <v>#VALUE!</v>
      </c>
      <c r="AP633" s="0" t="e">
        <f aca="true">MAX(0,AO633*(1+(_xlfn.NORM.INV(RAND(),Inputs!$D$39,Inputs!$C$39)))-'Year Schedule'!$K$43+'Year Schedule'!$L$43)</f>
        <v>#VALUE!</v>
      </c>
      <c r="AQ633" s="0" t="e">
        <f aca="true">MAX(0,AP633*(1+(_xlfn.NORM.INV(RAND(),Inputs!$D$39,Inputs!$C$39)))-'Year Schedule'!$K$44+'Year Schedule'!$L$44)</f>
        <v>#VALUE!</v>
      </c>
      <c r="AR633" s="0" t="e">
        <f aca="true">MAX(0,AQ633*(1+(_xlfn.NORM.INV(RAND(),Inputs!$D$39,Inputs!$C$39)))-'Year Schedule'!$K$45+'Year Schedule'!$L$45)</f>
        <v>#VALUE!</v>
      </c>
      <c r="AS633" s="0" t="e">
        <f aca="true">MAX(0,AR633*(1+(_xlfn.NORM.INV(RAND(),Inputs!$D$39,Inputs!$C$39)))-'Year Schedule'!$K$46+'Year Schedule'!$L$46)</f>
        <v>#VALUE!</v>
      </c>
      <c r="AT633" s="0" t="e">
        <f aca="true">MAX(0,AS633*(1+(_xlfn.NORM.INV(RAND(),Inputs!$D$39,Inputs!$C$39)))-'Year Schedule'!$K$47+'Year Schedule'!$L$47)</f>
        <v>#VALUE!</v>
      </c>
      <c r="AU633" s="0" t="e">
        <f aca="true">MAX(0,AT633*(1+(_xlfn.NORM.INV(RAND(),Inputs!$D$39,Inputs!$C$39)))-'Year Schedule'!$K$48+'Year Schedule'!$L$48)</f>
        <v>#VALUE!</v>
      </c>
      <c r="AV633" s="0" t="e">
        <f aca="true">MAX(0,AU633*(1+(_xlfn.NORM.INV(RAND(),Inputs!$D$39,Inputs!$C$39)))-'Year Schedule'!$K$49+'Year Schedule'!$L$49)</f>
        <v>#VALUE!</v>
      </c>
      <c r="AW633" s="0" t="e">
        <f aca="true">MAX(0,AV633*(1+(_xlfn.NORM.INV(RAND(),Inputs!$D$39,Inputs!$C$39)))-'Year Schedule'!$K$50+'Year Schedule'!$L$50)</f>
        <v>#VALUE!</v>
      </c>
      <c r="AX633" s="0" t="e">
        <f aca="true">MAX(0,AW633*(1+(_xlfn.NORM.INV(RAND(),Inputs!$D$39,Inputs!$C$39)))-'Year Schedule'!$K$51+'Year Schedule'!$L$51)</f>
        <v>#VALUE!</v>
      </c>
      <c r="AY633" s="0" t="e">
        <f aca="true">MAX(0,AX633*(1+(_xlfn.NORM.INV(RAND(),Inputs!$D$39,Inputs!$C$39)))-'Year Schedule'!$K$52+'Year Schedule'!$L$52)</f>
        <v>#VALUE!</v>
      </c>
      <c r="AZ633" s="0" t="e">
        <f aca="true">MAX(0,AY633*(1+(_xlfn.NORM.INV(RAND(),Inputs!$D$39,Inputs!$C$39)))-'Year Schedule'!$K$53+'Year Schedule'!$L$53)</f>
        <v>#VALUE!</v>
      </c>
      <c r="BA633" s="0" t="e">
        <f aca="false">INDEX(C633:AZ633,1,Inputs!$C$6)</f>
        <v>#VALUE!</v>
      </c>
      <c r="BB633" s="0" t="n">
        <f aca="false">IFERROR(EXP(SUMPRODUCT(LN((C633:INDEX(C633:AZ633,1,Inputs!$C$6)+$C$1004:INDEX($C$1004:$AZ$1004,1,Inputs!$C$6))/B633:INDEX(B633:AY633,1,Inputs!$C$6)))/Inputs!$C$6)-1,-1)</f>
        <v>-1</v>
      </c>
    </row>
    <row r="634" customFormat="false" ht="15" hidden="false" customHeight="true" outlineLevel="0" collapsed="false">
      <c r="A634" s="0" t="n">
        <v>632</v>
      </c>
      <c r="B634" s="177" t="n">
        <f aca="false">Inputs!$C$38</f>
        <v>0</v>
      </c>
      <c r="C634" s="0" t="e">
        <f aca="true">MAX(0,B634*(1+(_xlfn.NORM.INV(RAND(),Inputs!$D$39,Inputs!$C$39)))-'Year Schedule'!$K$4+'Year Schedule'!$L$4)</f>
        <v>#VALUE!</v>
      </c>
      <c r="D634" s="0" t="e">
        <f aca="true">MAX(0,C634*(1+(_xlfn.NORM.INV(RAND(),Inputs!$D$39,Inputs!$C$39)))-'Year Schedule'!$K$5+'Year Schedule'!$L$5)</f>
        <v>#VALUE!</v>
      </c>
      <c r="E634" s="0" t="e">
        <f aca="true">MAX(0,D634*(1+(_xlfn.NORM.INV(RAND(),Inputs!$D$39,Inputs!$C$39)))-'Year Schedule'!$K$6+'Year Schedule'!$L$6)</f>
        <v>#VALUE!</v>
      </c>
      <c r="F634" s="0" t="e">
        <f aca="true">MAX(0,E634*(1+(_xlfn.NORM.INV(RAND(),Inputs!$D$39,Inputs!$C$39)))-'Year Schedule'!$K$7+'Year Schedule'!$L$7)</f>
        <v>#VALUE!</v>
      </c>
      <c r="G634" s="0" t="e">
        <f aca="true">MAX(0,F634*(1+(_xlfn.NORM.INV(RAND(),Inputs!$D$39,Inputs!$C$39)))-'Year Schedule'!$K$8+'Year Schedule'!$L$8)</f>
        <v>#VALUE!</v>
      </c>
      <c r="H634" s="0" t="e">
        <f aca="true">MAX(0,G634*(1+(_xlfn.NORM.INV(RAND(),Inputs!$D$39,Inputs!$C$39)))-'Year Schedule'!$K$9+'Year Schedule'!$L$9)</f>
        <v>#VALUE!</v>
      </c>
      <c r="I634" s="0" t="e">
        <f aca="true">MAX(0,H634*(1+(_xlfn.NORM.INV(RAND(),Inputs!$D$39,Inputs!$C$39)))-'Year Schedule'!$K$10+'Year Schedule'!$L$10)</f>
        <v>#VALUE!</v>
      </c>
      <c r="J634" s="0" t="e">
        <f aca="true">MAX(0,I634*(1+(_xlfn.NORM.INV(RAND(),Inputs!$D$39,Inputs!$C$39)))-'Year Schedule'!$K$11+'Year Schedule'!$L$11)</f>
        <v>#VALUE!</v>
      </c>
      <c r="K634" s="0" t="e">
        <f aca="true">MAX(0,J634*(1+(_xlfn.NORM.INV(RAND(),Inputs!$D$39,Inputs!$C$39)))-'Year Schedule'!$K$12+'Year Schedule'!$L$12)</f>
        <v>#VALUE!</v>
      </c>
      <c r="L634" s="0" t="e">
        <f aca="true">MAX(0,K634*(1+(_xlfn.NORM.INV(RAND(),Inputs!$D$39,Inputs!$C$39)))-'Year Schedule'!$K$13+'Year Schedule'!$L$13)</f>
        <v>#VALUE!</v>
      </c>
      <c r="M634" s="0" t="e">
        <f aca="true">MAX(0,L634*(1+(_xlfn.NORM.INV(RAND(),Inputs!$D$39,Inputs!$C$39)))-'Year Schedule'!$K$14+'Year Schedule'!$L$14)</f>
        <v>#VALUE!</v>
      </c>
      <c r="N634" s="0" t="e">
        <f aca="true">MAX(0,M634*(1+(_xlfn.NORM.INV(RAND(),Inputs!$D$39,Inputs!$C$39)))-'Year Schedule'!$K$15+'Year Schedule'!$L$15)</f>
        <v>#VALUE!</v>
      </c>
      <c r="O634" s="0" t="e">
        <f aca="true">MAX(0,N634*(1+(_xlfn.NORM.INV(RAND(),Inputs!$D$39,Inputs!$C$39)))-'Year Schedule'!$K$16+'Year Schedule'!$L$16)</f>
        <v>#VALUE!</v>
      </c>
      <c r="P634" s="0" t="e">
        <f aca="true">MAX(0,O634*(1+(_xlfn.NORM.INV(RAND(),Inputs!$D$39,Inputs!$C$39)))-'Year Schedule'!$K$17+'Year Schedule'!$L$17)</f>
        <v>#VALUE!</v>
      </c>
      <c r="Q634" s="0" t="e">
        <f aca="true">MAX(0,P634*(1+(_xlfn.NORM.INV(RAND(),Inputs!$D$39,Inputs!$C$39)))-'Year Schedule'!$K$18+'Year Schedule'!$L$18)</f>
        <v>#VALUE!</v>
      </c>
      <c r="R634" s="0" t="e">
        <f aca="true">MAX(0,Q634*(1+(_xlfn.NORM.INV(RAND(),Inputs!$D$39,Inputs!$C$39)))-'Year Schedule'!$K$19+'Year Schedule'!$L$19)</f>
        <v>#VALUE!</v>
      </c>
      <c r="S634" s="0" t="e">
        <f aca="true">MAX(0,R634*(1+(_xlfn.NORM.INV(RAND(),Inputs!$D$39,Inputs!$C$39)))-'Year Schedule'!$K$20+'Year Schedule'!$L$20)</f>
        <v>#VALUE!</v>
      </c>
      <c r="T634" s="0" t="e">
        <f aca="true">MAX(0,S634*(1+(_xlfn.NORM.INV(RAND(),Inputs!$D$39,Inputs!$C$39)))-'Year Schedule'!$K$21+'Year Schedule'!$L$21)</f>
        <v>#VALUE!</v>
      </c>
      <c r="U634" s="0" t="e">
        <f aca="true">MAX(0,T634*(1+(_xlfn.NORM.INV(RAND(),Inputs!$D$39,Inputs!$C$39)))-'Year Schedule'!$K$22+'Year Schedule'!$L$22)</f>
        <v>#VALUE!</v>
      </c>
      <c r="V634" s="0" t="e">
        <f aca="true">MAX(0,U634*(1+(_xlfn.NORM.INV(RAND(),Inputs!$D$39,Inputs!$C$39)))-'Year Schedule'!$K$23+'Year Schedule'!$L$23)</f>
        <v>#VALUE!</v>
      </c>
      <c r="W634" s="0" t="e">
        <f aca="true">MAX(0,V634*(1+(_xlfn.NORM.INV(RAND(),Inputs!$D$39,Inputs!$C$39)))-'Year Schedule'!$K$24+'Year Schedule'!$L$24)</f>
        <v>#VALUE!</v>
      </c>
      <c r="X634" s="0" t="e">
        <f aca="true">MAX(0,W634*(1+(_xlfn.NORM.INV(RAND(),Inputs!$D$39,Inputs!$C$39)))-'Year Schedule'!$K$25+'Year Schedule'!$L$25)</f>
        <v>#VALUE!</v>
      </c>
      <c r="Y634" s="0" t="e">
        <f aca="true">MAX(0,X634*(1+(_xlfn.NORM.INV(RAND(),Inputs!$D$39,Inputs!$C$39)))-'Year Schedule'!$K$26+'Year Schedule'!$L$26)</f>
        <v>#VALUE!</v>
      </c>
      <c r="Z634" s="0" t="e">
        <f aca="true">MAX(0,Y634*(1+(_xlfn.NORM.INV(RAND(),Inputs!$D$39,Inputs!$C$39)))-'Year Schedule'!$K$27+'Year Schedule'!$L$27)</f>
        <v>#VALUE!</v>
      </c>
      <c r="AA634" s="0" t="e">
        <f aca="true">MAX(0,Z634*(1+(_xlfn.NORM.INV(RAND(),Inputs!$D$39,Inputs!$C$39)))-'Year Schedule'!$K$28+'Year Schedule'!$L$28)</f>
        <v>#VALUE!</v>
      </c>
      <c r="AB634" s="0" t="e">
        <f aca="true">MAX(0,AA634*(1+(_xlfn.NORM.INV(RAND(),Inputs!$D$39,Inputs!$C$39)))-'Year Schedule'!$K$29+'Year Schedule'!$L$29)</f>
        <v>#VALUE!</v>
      </c>
      <c r="AC634" s="0" t="e">
        <f aca="true">MAX(0,AB634*(1+(_xlfn.NORM.INV(RAND(),Inputs!$D$39,Inputs!$C$39)))-'Year Schedule'!$K$30+'Year Schedule'!$L$30)</f>
        <v>#VALUE!</v>
      </c>
      <c r="AD634" s="0" t="e">
        <f aca="true">MAX(0,AC634*(1+(_xlfn.NORM.INV(RAND(),Inputs!$D$39,Inputs!$C$39)))-'Year Schedule'!$K$31+'Year Schedule'!$L$31)</f>
        <v>#VALUE!</v>
      </c>
      <c r="AE634" s="0" t="e">
        <f aca="true">MAX(0,AD634*(1+(_xlfn.NORM.INV(RAND(),Inputs!$D$39,Inputs!$C$39)))-'Year Schedule'!$K$32+'Year Schedule'!$L$32)</f>
        <v>#VALUE!</v>
      </c>
      <c r="AF634" s="0" t="e">
        <f aca="true">MAX(0,AE634*(1+(_xlfn.NORM.INV(RAND(),Inputs!$D$39,Inputs!$C$39)))-'Year Schedule'!$K$33+'Year Schedule'!$L$33)</f>
        <v>#VALUE!</v>
      </c>
      <c r="AG634" s="0" t="e">
        <f aca="true">MAX(0,AF634*(1+(_xlfn.NORM.INV(RAND(),Inputs!$D$39,Inputs!$C$39)))-'Year Schedule'!$K$34+'Year Schedule'!$L$34)</f>
        <v>#VALUE!</v>
      </c>
      <c r="AH634" s="0" t="e">
        <f aca="true">MAX(0,AG634*(1+(_xlfn.NORM.INV(RAND(),Inputs!$D$39,Inputs!$C$39)))-'Year Schedule'!$K$35+'Year Schedule'!$L$35)</f>
        <v>#VALUE!</v>
      </c>
      <c r="AI634" s="0" t="e">
        <f aca="true">MAX(0,AH634*(1+(_xlfn.NORM.INV(RAND(),Inputs!$D$39,Inputs!$C$39)))-'Year Schedule'!$K$36+'Year Schedule'!$L$36)</f>
        <v>#VALUE!</v>
      </c>
      <c r="AJ634" s="0" t="e">
        <f aca="true">MAX(0,AI634*(1+(_xlfn.NORM.INV(RAND(),Inputs!$D$39,Inputs!$C$39)))-'Year Schedule'!$K$37+'Year Schedule'!$L$37)</f>
        <v>#VALUE!</v>
      </c>
      <c r="AK634" s="0" t="e">
        <f aca="true">MAX(0,AJ634*(1+(_xlfn.NORM.INV(RAND(),Inputs!$D$39,Inputs!$C$39)))-'Year Schedule'!$K$38+'Year Schedule'!$L$38)</f>
        <v>#VALUE!</v>
      </c>
      <c r="AL634" s="0" t="e">
        <f aca="true">MAX(0,AK634*(1+(_xlfn.NORM.INV(RAND(),Inputs!$D$39,Inputs!$C$39)))-'Year Schedule'!$K$39+'Year Schedule'!$L$39)</f>
        <v>#VALUE!</v>
      </c>
      <c r="AM634" s="0" t="e">
        <f aca="true">MAX(0,AL634*(1+(_xlfn.NORM.INV(RAND(),Inputs!$D$39,Inputs!$C$39)))-'Year Schedule'!$K$40+'Year Schedule'!$L$40)</f>
        <v>#VALUE!</v>
      </c>
      <c r="AN634" s="0" t="e">
        <f aca="true">MAX(0,AM634*(1+(_xlfn.NORM.INV(RAND(),Inputs!$D$39,Inputs!$C$39)))-'Year Schedule'!$K$41+'Year Schedule'!$L$41)</f>
        <v>#VALUE!</v>
      </c>
      <c r="AO634" s="0" t="e">
        <f aca="true">MAX(0,AN634*(1+(_xlfn.NORM.INV(RAND(),Inputs!$D$39,Inputs!$C$39)))-'Year Schedule'!$K$42+'Year Schedule'!$L$42)</f>
        <v>#VALUE!</v>
      </c>
      <c r="AP634" s="0" t="e">
        <f aca="true">MAX(0,AO634*(1+(_xlfn.NORM.INV(RAND(),Inputs!$D$39,Inputs!$C$39)))-'Year Schedule'!$K$43+'Year Schedule'!$L$43)</f>
        <v>#VALUE!</v>
      </c>
      <c r="AQ634" s="0" t="e">
        <f aca="true">MAX(0,AP634*(1+(_xlfn.NORM.INV(RAND(),Inputs!$D$39,Inputs!$C$39)))-'Year Schedule'!$K$44+'Year Schedule'!$L$44)</f>
        <v>#VALUE!</v>
      </c>
      <c r="AR634" s="0" t="e">
        <f aca="true">MAX(0,AQ634*(1+(_xlfn.NORM.INV(RAND(),Inputs!$D$39,Inputs!$C$39)))-'Year Schedule'!$K$45+'Year Schedule'!$L$45)</f>
        <v>#VALUE!</v>
      </c>
      <c r="AS634" s="0" t="e">
        <f aca="true">MAX(0,AR634*(1+(_xlfn.NORM.INV(RAND(),Inputs!$D$39,Inputs!$C$39)))-'Year Schedule'!$K$46+'Year Schedule'!$L$46)</f>
        <v>#VALUE!</v>
      </c>
      <c r="AT634" s="0" t="e">
        <f aca="true">MAX(0,AS634*(1+(_xlfn.NORM.INV(RAND(),Inputs!$D$39,Inputs!$C$39)))-'Year Schedule'!$K$47+'Year Schedule'!$L$47)</f>
        <v>#VALUE!</v>
      </c>
      <c r="AU634" s="0" t="e">
        <f aca="true">MAX(0,AT634*(1+(_xlfn.NORM.INV(RAND(),Inputs!$D$39,Inputs!$C$39)))-'Year Schedule'!$K$48+'Year Schedule'!$L$48)</f>
        <v>#VALUE!</v>
      </c>
      <c r="AV634" s="0" t="e">
        <f aca="true">MAX(0,AU634*(1+(_xlfn.NORM.INV(RAND(),Inputs!$D$39,Inputs!$C$39)))-'Year Schedule'!$K$49+'Year Schedule'!$L$49)</f>
        <v>#VALUE!</v>
      </c>
      <c r="AW634" s="0" t="e">
        <f aca="true">MAX(0,AV634*(1+(_xlfn.NORM.INV(RAND(),Inputs!$D$39,Inputs!$C$39)))-'Year Schedule'!$K$50+'Year Schedule'!$L$50)</f>
        <v>#VALUE!</v>
      </c>
      <c r="AX634" s="0" t="e">
        <f aca="true">MAX(0,AW634*(1+(_xlfn.NORM.INV(RAND(),Inputs!$D$39,Inputs!$C$39)))-'Year Schedule'!$K$51+'Year Schedule'!$L$51)</f>
        <v>#VALUE!</v>
      </c>
      <c r="AY634" s="0" t="e">
        <f aca="true">MAX(0,AX634*(1+(_xlfn.NORM.INV(RAND(),Inputs!$D$39,Inputs!$C$39)))-'Year Schedule'!$K$52+'Year Schedule'!$L$52)</f>
        <v>#VALUE!</v>
      </c>
      <c r="AZ634" s="0" t="e">
        <f aca="true">MAX(0,AY634*(1+(_xlfn.NORM.INV(RAND(),Inputs!$D$39,Inputs!$C$39)))-'Year Schedule'!$K$53+'Year Schedule'!$L$53)</f>
        <v>#VALUE!</v>
      </c>
      <c r="BA634" s="0" t="e">
        <f aca="false">INDEX(C634:AZ634,1,Inputs!$C$6)</f>
        <v>#VALUE!</v>
      </c>
      <c r="BB634" s="0" t="n">
        <f aca="false">IFERROR(EXP(SUMPRODUCT(LN((C634:INDEX(C634:AZ634,1,Inputs!$C$6)+$C$1004:INDEX($C$1004:$AZ$1004,1,Inputs!$C$6))/B634:INDEX(B634:AY634,1,Inputs!$C$6)))/Inputs!$C$6)-1,-1)</f>
        <v>-1</v>
      </c>
    </row>
    <row r="635" customFormat="false" ht="15" hidden="false" customHeight="true" outlineLevel="0" collapsed="false">
      <c r="A635" s="0" t="n">
        <v>633</v>
      </c>
      <c r="B635" s="177" t="n">
        <f aca="false">Inputs!$C$38</f>
        <v>0</v>
      </c>
      <c r="C635" s="0" t="e">
        <f aca="true">MAX(0,B635*(1+(_xlfn.NORM.INV(RAND(),Inputs!$D$39,Inputs!$C$39)))-'Year Schedule'!$K$4+'Year Schedule'!$L$4)</f>
        <v>#VALUE!</v>
      </c>
      <c r="D635" s="0" t="e">
        <f aca="true">MAX(0,C635*(1+(_xlfn.NORM.INV(RAND(),Inputs!$D$39,Inputs!$C$39)))-'Year Schedule'!$K$5+'Year Schedule'!$L$5)</f>
        <v>#VALUE!</v>
      </c>
      <c r="E635" s="0" t="e">
        <f aca="true">MAX(0,D635*(1+(_xlfn.NORM.INV(RAND(),Inputs!$D$39,Inputs!$C$39)))-'Year Schedule'!$K$6+'Year Schedule'!$L$6)</f>
        <v>#VALUE!</v>
      </c>
      <c r="F635" s="0" t="e">
        <f aca="true">MAX(0,E635*(1+(_xlfn.NORM.INV(RAND(),Inputs!$D$39,Inputs!$C$39)))-'Year Schedule'!$K$7+'Year Schedule'!$L$7)</f>
        <v>#VALUE!</v>
      </c>
      <c r="G635" s="0" t="e">
        <f aca="true">MAX(0,F635*(1+(_xlfn.NORM.INV(RAND(),Inputs!$D$39,Inputs!$C$39)))-'Year Schedule'!$K$8+'Year Schedule'!$L$8)</f>
        <v>#VALUE!</v>
      </c>
      <c r="H635" s="0" t="e">
        <f aca="true">MAX(0,G635*(1+(_xlfn.NORM.INV(RAND(),Inputs!$D$39,Inputs!$C$39)))-'Year Schedule'!$K$9+'Year Schedule'!$L$9)</f>
        <v>#VALUE!</v>
      </c>
      <c r="I635" s="0" t="e">
        <f aca="true">MAX(0,H635*(1+(_xlfn.NORM.INV(RAND(),Inputs!$D$39,Inputs!$C$39)))-'Year Schedule'!$K$10+'Year Schedule'!$L$10)</f>
        <v>#VALUE!</v>
      </c>
      <c r="J635" s="0" t="e">
        <f aca="true">MAX(0,I635*(1+(_xlfn.NORM.INV(RAND(),Inputs!$D$39,Inputs!$C$39)))-'Year Schedule'!$K$11+'Year Schedule'!$L$11)</f>
        <v>#VALUE!</v>
      </c>
      <c r="K635" s="0" t="e">
        <f aca="true">MAX(0,J635*(1+(_xlfn.NORM.INV(RAND(),Inputs!$D$39,Inputs!$C$39)))-'Year Schedule'!$K$12+'Year Schedule'!$L$12)</f>
        <v>#VALUE!</v>
      </c>
      <c r="L635" s="0" t="e">
        <f aca="true">MAX(0,K635*(1+(_xlfn.NORM.INV(RAND(),Inputs!$D$39,Inputs!$C$39)))-'Year Schedule'!$K$13+'Year Schedule'!$L$13)</f>
        <v>#VALUE!</v>
      </c>
      <c r="M635" s="0" t="e">
        <f aca="true">MAX(0,L635*(1+(_xlfn.NORM.INV(RAND(),Inputs!$D$39,Inputs!$C$39)))-'Year Schedule'!$K$14+'Year Schedule'!$L$14)</f>
        <v>#VALUE!</v>
      </c>
      <c r="N635" s="0" t="e">
        <f aca="true">MAX(0,M635*(1+(_xlfn.NORM.INV(RAND(),Inputs!$D$39,Inputs!$C$39)))-'Year Schedule'!$K$15+'Year Schedule'!$L$15)</f>
        <v>#VALUE!</v>
      </c>
      <c r="O635" s="0" t="e">
        <f aca="true">MAX(0,N635*(1+(_xlfn.NORM.INV(RAND(),Inputs!$D$39,Inputs!$C$39)))-'Year Schedule'!$K$16+'Year Schedule'!$L$16)</f>
        <v>#VALUE!</v>
      </c>
      <c r="P635" s="0" t="e">
        <f aca="true">MAX(0,O635*(1+(_xlfn.NORM.INV(RAND(),Inputs!$D$39,Inputs!$C$39)))-'Year Schedule'!$K$17+'Year Schedule'!$L$17)</f>
        <v>#VALUE!</v>
      </c>
      <c r="Q635" s="0" t="e">
        <f aca="true">MAX(0,P635*(1+(_xlfn.NORM.INV(RAND(),Inputs!$D$39,Inputs!$C$39)))-'Year Schedule'!$K$18+'Year Schedule'!$L$18)</f>
        <v>#VALUE!</v>
      </c>
      <c r="R635" s="0" t="e">
        <f aca="true">MAX(0,Q635*(1+(_xlfn.NORM.INV(RAND(),Inputs!$D$39,Inputs!$C$39)))-'Year Schedule'!$K$19+'Year Schedule'!$L$19)</f>
        <v>#VALUE!</v>
      </c>
      <c r="S635" s="0" t="e">
        <f aca="true">MAX(0,R635*(1+(_xlfn.NORM.INV(RAND(),Inputs!$D$39,Inputs!$C$39)))-'Year Schedule'!$K$20+'Year Schedule'!$L$20)</f>
        <v>#VALUE!</v>
      </c>
      <c r="T635" s="0" t="e">
        <f aca="true">MAX(0,S635*(1+(_xlfn.NORM.INV(RAND(),Inputs!$D$39,Inputs!$C$39)))-'Year Schedule'!$K$21+'Year Schedule'!$L$21)</f>
        <v>#VALUE!</v>
      </c>
      <c r="U635" s="0" t="e">
        <f aca="true">MAX(0,T635*(1+(_xlfn.NORM.INV(RAND(),Inputs!$D$39,Inputs!$C$39)))-'Year Schedule'!$K$22+'Year Schedule'!$L$22)</f>
        <v>#VALUE!</v>
      </c>
      <c r="V635" s="0" t="e">
        <f aca="true">MAX(0,U635*(1+(_xlfn.NORM.INV(RAND(),Inputs!$D$39,Inputs!$C$39)))-'Year Schedule'!$K$23+'Year Schedule'!$L$23)</f>
        <v>#VALUE!</v>
      </c>
      <c r="W635" s="0" t="e">
        <f aca="true">MAX(0,V635*(1+(_xlfn.NORM.INV(RAND(),Inputs!$D$39,Inputs!$C$39)))-'Year Schedule'!$K$24+'Year Schedule'!$L$24)</f>
        <v>#VALUE!</v>
      </c>
      <c r="X635" s="0" t="e">
        <f aca="true">MAX(0,W635*(1+(_xlfn.NORM.INV(RAND(),Inputs!$D$39,Inputs!$C$39)))-'Year Schedule'!$K$25+'Year Schedule'!$L$25)</f>
        <v>#VALUE!</v>
      </c>
      <c r="Y635" s="0" t="e">
        <f aca="true">MAX(0,X635*(1+(_xlfn.NORM.INV(RAND(),Inputs!$D$39,Inputs!$C$39)))-'Year Schedule'!$K$26+'Year Schedule'!$L$26)</f>
        <v>#VALUE!</v>
      </c>
      <c r="Z635" s="0" t="e">
        <f aca="true">MAX(0,Y635*(1+(_xlfn.NORM.INV(RAND(),Inputs!$D$39,Inputs!$C$39)))-'Year Schedule'!$K$27+'Year Schedule'!$L$27)</f>
        <v>#VALUE!</v>
      </c>
      <c r="AA635" s="0" t="e">
        <f aca="true">MAX(0,Z635*(1+(_xlfn.NORM.INV(RAND(),Inputs!$D$39,Inputs!$C$39)))-'Year Schedule'!$K$28+'Year Schedule'!$L$28)</f>
        <v>#VALUE!</v>
      </c>
      <c r="AB635" s="0" t="e">
        <f aca="true">MAX(0,AA635*(1+(_xlfn.NORM.INV(RAND(),Inputs!$D$39,Inputs!$C$39)))-'Year Schedule'!$K$29+'Year Schedule'!$L$29)</f>
        <v>#VALUE!</v>
      </c>
      <c r="AC635" s="0" t="e">
        <f aca="true">MAX(0,AB635*(1+(_xlfn.NORM.INV(RAND(),Inputs!$D$39,Inputs!$C$39)))-'Year Schedule'!$K$30+'Year Schedule'!$L$30)</f>
        <v>#VALUE!</v>
      </c>
      <c r="AD635" s="0" t="e">
        <f aca="true">MAX(0,AC635*(1+(_xlfn.NORM.INV(RAND(),Inputs!$D$39,Inputs!$C$39)))-'Year Schedule'!$K$31+'Year Schedule'!$L$31)</f>
        <v>#VALUE!</v>
      </c>
      <c r="AE635" s="0" t="e">
        <f aca="true">MAX(0,AD635*(1+(_xlfn.NORM.INV(RAND(),Inputs!$D$39,Inputs!$C$39)))-'Year Schedule'!$K$32+'Year Schedule'!$L$32)</f>
        <v>#VALUE!</v>
      </c>
      <c r="AF635" s="0" t="e">
        <f aca="true">MAX(0,AE635*(1+(_xlfn.NORM.INV(RAND(),Inputs!$D$39,Inputs!$C$39)))-'Year Schedule'!$K$33+'Year Schedule'!$L$33)</f>
        <v>#VALUE!</v>
      </c>
      <c r="AG635" s="0" t="e">
        <f aca="true">MAX(0,AF635*(1+(_xlfn.NORM.INV(RAND(),Inputs!$D$39,Inputs!$C$39)))-'Year Schedule'!$K$34+'Year Schedule'!$L$34)</f>
        <v>#VALUE!</v>
      </c>
      <c r="AH635" s="0" t="e">
        <f aca="true">MAX(0,AG635*(1+(_xlfn.NORM.INV(RAND(),Inputs!$D$39,Inputs!$C$39)))-'Year Schedule'!$K$35+'Year Schedule'!$L$35)</f>
        <v>#VALUE!</v>
      </c>
      <c r="AI635" s="0" t="e">
        <f aca="true">MAX(0,AH635*(1+(_xlfn.NORM.INV(RAND(),Inputs!$D$39,Inputs!$C$39)))-'Year Schedule'!$K$36+'Year Schedule'!$L$36)</f>
        <v>#VALUE!</v>
      </c>
      <c r="AJ635" s="0" t="e">
        <f aca="true">MAX(0,AI635*(1+(_xlfn.NORM.INV(RAND(),Inputs!$D$39,Inputs!$C$39)))-'Year Schedule'!$K$37+'Year Schedule'!$L$37)</f>
        <v>#VALUE!</v>
      </c>
      <c r="AK635" s="0" t="e">
        <f aca="true">MAX(0,AJ635*(1+(_xlfn.NORM.INV(RAND(),Inputs!$D$39,Inputs!$C$39)))-'Year Schedule'!$K$38+'Year Schedule'!$L$38)</f>
        <v>#VALUE!</v>
      </c>
      <c r="AL635" s="0" t="e">
        <f aca="true">MAX(0,AK635*(1+(_xlfn.NORM.INV(RAND(),Inputs!$D$39,Inputs!$C$39)))-'Year Schedule'!$K$39+'Year Schedule'!$L$39)</f>
        <v>#VALUE!</v>
      </c>
      <c r="AM635" s="0" t="e">
        <f aca="true">MAX(0,AL635*(1+(_xlfn.NORM.INV(RAND(),Inputs!$D$39,Inputs!$C$39)))-'Year Schedule'!$K$40+'Year Schedule'!$L$40)</f>
        <v>#VALUE!</v>
      </c>
      <c r="AN635" s="0" t="e">
        <f aca="true">MAX(0,AM635*(1+(_xlfn.NORM.INV(RAND(),Inputs!$D$39,Inputs!$C$39)))-'Year Schedule'!$K$41+'Year Schedule'!$L$41)</f>
        <v>#VALUE!</v>
      </c>
      <c r="AO635" s="0" t="e">
        <f aca="true">MAX(0,AN635*(1+(_xlfn.NORM.INV(RAND(),Inputs!$D$39,Inputs!$C$39)))-'Year Schedule'!$K$42+'Year Schedule'!$L$42)</f>
        <v>#VALUE!</v>
      </c>
      <c r="AP635" s="0" t="e">
        <f aca="true">MAX(0,AO635*(1+(_xlfn.NORM.INV(RAND(),Inputs!$D$39,Inputs!$C$39)))-'Year Schedule'!$K$43+'Year Schedule'!$L$43)</f>
        <v>#VALUE!</v>
      </c>
      <c r="AQ635" s="0" t="e">
        <f aca="true">MAX(0,AP635*(1+(_xlfn.NORM.INV(RAND(),Inputs!$D$39,Inputs!$C$39)))-'Year Schedule'!$K$44+'Year Schedule'!$L$44)</f>
        <v>#VALUE!</v>
      </c>
      <c r="AR635" s="0" t="e">
        <f aca="true">MAX(0,AQ635*(1+(_xlfn.NORM.INV(RAND(),Inputs!$D$39,Inputs!$C$39)))-'Year Schedule'!$K$45+'Year Schedule'!$L$45)</f>
        <v>#VALUE!</v>
      </c>
      <c r="AS635" s="0" t="e">
        <f aca="true">MAX(0,AR635*(1+(_xlfn.NORM.INV(RAND(),Inputs!$D$39,Inputs!$C$39)))-'Year Schedule'!$K$46+'Year Schedule'!$L$46)</f>
        <v>#VALUE!</v>
      </c>
      <c r="AT635" s="0" t="e">
        <f aca="true">MAX(0,AS635*(1+(_xlfn.NORM.INV(RAND(),Inputs!$D$39,Inputs!$C$39)))-'Year Schedule'!$K$47+'Year Schedule'!$L$47)</f>
        <v>#VALUE!</v>
      </c>
      <c r="AU635" s="0" t="e">
        <f aca="true">MAX(0,AT635*(1+(_xlfn.NORM.INV(RAND(),Inputs!$D$39,Inputs!$C$39)))-'Year Schedule'!$K$48+'Year Schedule'!$L$48)</f>
        <v>#VALUE!</v>
      </c>
      <c r="AV635" s="0" t="e">
        <f aca="true">MAX(0,AU635*(1+(_xlfn.NORM.INV(RAND(),Inputs!$D$39,Inputs!$C$39)))-'Year Schedule'!$K$49+'Year Schedule'!$L$49)</f>
        <v>#VALUE!</v>
      </c>
      <c r="AW635" s="0" t="e">
        <f aca="true">MAX(0,AV635*(1+(_xlfn.NORM.INV(RAND(),Inputs!$D$39,Inputs!$C$39)))-'Year Schedule'!$K$50+'Year Schedule'!$L$50)</f>
        <v>#VALUE!</v>
      </c>
      <c r="AX635" s="0" t="e">
        <f aca="true">MAX(0,AW635*(1+(_xlfn.NORM.INV(RAND(),Inputs!$D$39,Inputs!$C$39)))-'Year Schedule'!$K$51+'Year Schedule'!$L$51)</f>
        <v>#VALUE!</v>
      </c>
      <c r="AY635" s="0" t="e">
        <f aca="true">MAX(0,AX635*(1+(_xlfn.NORM.INV(RAND(),Inputs!$D$39,Inputs!$C$39)))-'Year Schedule'!$K$52+'Year Schedule'!$L$52)</f>
        <v>#VALUE!</v>
      </c>
      <c r="AZ635" s="0" t="e">
        <f aca="true">MAX(0,AY635*(1+(_xlfn.NORM.INV(RAND(),Inputs!$D$39,Inputs!$C$39)))-'Year Schedule'!$K$53+'Year Schedule'!$L$53)</f>
        <v>#VALUE!</v>
      </c>
      <c r="BA635" s="0" t="e">
        <f aca="false">INDEX(C635:AZ635,1,Inputs!$C$6)</f>
        <v>#VALUE!</v>
      </c>
      <c r="BB635" s="0" t="n">
        <f aca="false">IFERROR(EXP(SUMPRODUCT(LN((C635:INDEX(C635:AZ635,1,Inputs!$C$6)+$C$1004:INDEX($C$1004:$AZ$1004,1,Inputs!$C$6))/B635:INDEX(B635:AY635,1,Inputs!$C$6)))/Inputs!$C$6)-1,-1)</f>
        <v>-1</v>
      </c>
    </row>
    <row r="636" customFormat="false" ht="15" hidden="false" customHeight="true" outlineLevel="0" collapsed="false">
      <c r="A636" s="0" t="n">
        <v>634</v>
      </c>
      <c r="B636" s="177" t="n">
        <f aca="false">Inputs!$C$38</f>
        <v>0</v>
      </c>
      <c r="C636" s="0" t="e">
        <f aca="true">MAX(0,B636*(1+(_xlfn.NORM.INV(RAND(),Inputs!$D$39,Inputs!$C$39)))-'Year Schedule'!$K$4+'Year Schedule'!$L$4)</f>
        <v>#VALUE!</v>
      </c>
      <c r="D636" s="0" t="e">
        <f aca="true">MAX(0,C636*(1+(_xlfn.NORM.INV(RAND(),Inputs!$D$39,Inputs!$C$39)))-'Year Schedule'!$K$5+'Year Schedule'!$L$5)</f>
        <v>#VALUE!</v>
      </c>
      <c r="E636" s="0" t="e">
        <f aca="true">MAX(0,D636*(1+(_xlfn.NORM.INV(RAND(),Inputs!$D$39,Inputs!$C$39)))-'Year Schedule'!$K$6+'Year Schedule'!$L$6)</f>
        <v>#VALUE!</v>
      </c>
      <c r="F636" s="0" t="e">
        <f aca="true">MAX(0,E636*(1+(_xlfn.NORM.INV(RAND(),Inputs!$D$39,Inputs!$C$39)))-'Year Schedule'!$K$7+'Year Schedule'!$L$7)</f>
        <v>#VALUE!</v>
      </c>
      <c r="G636" s="0" t="e">
        <f aca="true">MAX(0,F636*(1+(_xlfn.NORM.INV(RAND(),Inputs!$D$39,Inputs!$C$39)))-'Year Schedule'!$K$8+'Year Schedule'!$L$8)</f>
        <v>#VALUE!</v>
      </c>
      <c r="H636" s="0" t="e">
        <f aca="true">MAX(0,G636*(1+(_xlfn.NORM.INV(RAND(),Inputs!$D$39,Inputs!$C$39)))-'Year Schedule'!$K$9+'Year Schedule'!$L$9)</f>
        <v>#VALUE!</v>
      </c>
      <c r="I636" s="0" t="e">
        <f aca="true">MAX(0,H636*(1+(_xlfn.NORM.INV(RAND(),Inputs!$D$39,Inputs!$C$39)))-'Year Schedule'!$K$10+'Year Schedule'!$L$10)</f>
        <v>#VALUE!</v>
      </c>
      <c r="J636" s="0" t="e">
        <f aca="true">MAX(0,I636*(1+(_xlfn.NORM.INV(RAND(),Inputs!$D$39,Inputs!$C$39)))-'Year Schedule'!$K$11+'Year Schedule'!$L$11)</f>
        <v>#VALUE!</v>
      </c>
      <c r="K636" s="0" t="e">
        <f aca="true">MAX(0,J636*(1+(_xlfn.NORM.INV(RAND(),Inputs!$D$39,Inputs!$C$39)))-'Year Schedule'!$K$12+'Year Schedule'!$L$12)</f>
        <v>#VALUE!</v>
      </c>
      <c r="L636" s="0" t="e">
        <f aca="true">MAX(0,K636*(1+(_xlfn.NORM.INV(RAND(),Inputs!$D$39,Inputs!$C$39)))-'Year Schedule'!$K$13+'Year Schedule'!$L$13)</f>
        <v>#VALUE!</v>
      </c>
      <c r="M636" s="0" t="e">
        <f aca="true">MAX(0,L636*(1+(_xlfn.NORM.INV(RAND(),Inputs!$D$39,Inputs!$C$39)))-'Year Schedule'!$K$14+'Year Schedule'!$L$14)</f>
        <v>#VALUE!</v>
      </c>
      <c r="N636" s="0" t="e">
        <f aca="true">MAX(0,M636*(1+(_xlfn.NORM.INV(RAND(),Inputs!$D$39,Inputs!$C$39)))-'Year Schedule'!$K$15+'Year Schedule'!$L$15)</f>
        <v>#VALUE!</v>
      </c>
      <c r="O636" s="0" t="e">
        <f aca="true">MAX(0,N636*(1+(_xlfn.NORM.INV(RAND(),Inputs!$D$39,Inputs!$C$39)))-'Year Schedule'!$K$16+'Year Schedule'!$L$16)</f>
        <v>#VALUE!</v>
      </c>
      <c r="P636" s="0" t="e">
        <f aca="true">MAX(0,O636*(1+(_xlfn.NORM.INV(RAND(),Inputs!$D$39,Inputs!$C$39)))-'Year Schedule'!$K$17+'Year Schedule'!$L$17)</f>
        <v>#VALUE!</v>
      </c>
      <c r="Q636" s="0" t="e">
        <f aca="true">MAX(0,P636*(1+(_xlfn.NORM.INV(RAND(),Inputs!$D$39,Inputs!$C$39)))-'Year Schedule'!$K$18+'Year Schedule'!$L$18)</f>
        <v>#VALUE!</v>
      </c>
      <c r="R636" s="0" t="e">
        <f aca="true">MAX(0,Q636*(1+(_xlfn.NORM.INV(RAND(),Inputs!$D$39,Inputs!$C$39)))-'Year Schedule'!$K$19+'Year Schedule'!$L$19)</f>
        <v>#VALUE!</v>
      </c>
      <c r="S636" s="0" t="e">
        <f aca="true">MAX(0,R636*(1+(_xlfn.NORM.INV(RAND(),Inputs!$D$39,Inputs!$C$39)))-'Year Schedule'!$K$20+'Year Schedule'!$L$20)</f>
        <v>#VALUE!</v>
      </c>
      <c r="T636" s="0" t="e">
        <f aca="true">MAX(0,S636*(1+(_xlfn.NORM.INV(RAND(),Inputs!$D$39,Inputs!$C$39)))-'Year Schedule'!$K$21+'Year Schedule'!$L$21)</f>
        <v>#VALUE!</v>
      </c>
      <c r="U636" s="0" t="e">
        <f aca="true">MAX(0,T636*(1+(_xlfn.NORM.INV(RAND(),Inputs!$D$39,Inputs!$C$39)))-'Year Schedule'!$K$22+'Year Schedule'!$L$22)</f>
        <v>#VALUE!</v>
      </c>
      <c r="V636" s="0" t="e">
        <f aca="true">MAX(0,U636*(1+(_xlfn.NORM.INV(RAND(),Inputs!$D$39,Inputs!$C$39)))-'Year Schedule'!$K$23+'Year Schedule'!$L$23)</f>
        <v>#VALUE!</v>
      </c>
      <c r="W636" s="0" t="e">
        <f aca="true">MAX(0,V636*(1+(_xlfn.NORM.INV(RAND(),Inputs!$D$39,Inputs!$C$39)))-'Year Schedule'!$K$24+'Year Schedule'!$L$24)</f>
        <v>#VALUE!</v>
      </c>
      <c r="X636" s="0" t="e">
        <f aca="true">MAX(0,W636*(1+(_xlfn.NORM.INV(RAND(),Inputs!$D$39,Inputs!$C$39)))-'Year Schedule'!$K$25+'Year Schedule'!$L$25)</f>
        <v>#VALUE!</v>
      </c>
      <c r="Y636" s="0" t="e">
        <f aca="true">MAX(0,X636*(1+(_xlfn.NORM.INV(RAND(),Inputs!$D$39,Inputs!$C$39)))-'Year Schedule'!$K$26+'Year Schedule'!$L$26)</f>
        <v>#VALUE!</v>
      </c>
      <c r="Z636" s="0" t="e">
        <f aca="true">MAX(0,Y636*(1+(_xlfn.NORM.INV(RAND(),Inputs!$D$39,Inputs!$C$39)))-'Year Schedule'!$K$27+'Year Schedule'!$L$27)</f>
        <v>#VALUE!</v>
      </c>
      <c r="AA636" s="0" t="e">
        <f aca="true">MAX(0,Z636*(1+(_xlfn.NORM.INV(RAND(),Inputs!$D$39,Inputs!$C$39)))-'Year Schedule'!$K$28+'Year Schedule'!$L$28)</f>
        <v>#VALUE!</v>
      </c>
      <c r="AB636" s="0" t="e">
        <f aca="true">MAX(0,AA636*(1+(_xlfn.NORM.INV(RAND(),Inputs!$D$39,Inputs!$C$39)))-'Year Schedule'!$K$29+'Year Schedule'!$L$29)</f>
        <v>#VALUE!</v>
      </c>
      <c r="AC636" s="0" t="e">
        <f aca="true">MAX(0,AB636*(1+(_xlfn.NORM.INV(RAND(),Inputs!$D$39,Inputs!$C$39)))-'Year Schedule'!$K$30+'Year Schedule'!$L$30)</f>
        <v>#VALUE!</v>
      </c>
      <c r="AD636" s="0" t="e">
        <f aca="true">MAX(0,AC636*(1+(_xlfn.NORM.INV(RAND(),Inputs!$D$39,Inputs!$C$39)))-'Year Schedule'!$K$31+'Year Schedule'!$L$31)</f>
        <v>#VALUE!</v>
      </c>
      <c r="AE636" s="0" t="e">
        <f aca="true">MAX(0,AD636*(1+(_xlfn.NORM.INV(RAND(),Inputs!$D$39,Inputs!$C$39)))-'Year Schedule'!$K$32+'Year Schedule'!$L$32)</f>
        <v>#VALUE!</v>
      </c>
      <c r="AF636" s="0" t="e">
        <f aca="true">MAX(0,AE636*(1+(_xlfn.NORM.INV(RAND(),Inputs!$D$39,Inputs!$C$39)))-'Year Schedule'!$K$33+'Year Schedule'!$L$33)</f>
        <v>#VALUE!</v>
      </c>
      <c r="AG636" s="0" t="e">
        <f aca="true">MAX(0,AF636*(1+(_xlfn.NORM.INV(RAND(),Inputs!$D$39,Inputs!$C$39)))-'Year Schedule'!$K$34+'Year Schedule'!$L$34)</f>
        <v>#VALUE!</v>
      </c>
      <c r="AH636" s="0" t="e">
        <f aca="true">MAX(0,AG636*(1+(_xlfn.NORM.INV(RAND(),Inputs!$D$39,Inputs!$C$39)))-'Year Schedule'!$K$35+'Year Schedule'!$L$35)</f>
        <v>#VALUE!</v>
      </c>
      <c r="AI636" s="0" t="e">
        <f aca="true">MAX(0,AH636*(1+(_xlfn.NORM.INV(RAND(),Inputs!$D$39,Inputs!$C$39)))-'Year Schedule'!$K$36+'Year Schedule'!$L$36)</f>
        <v>#VALUE!</v>
      </c>
      <c r="AJ636" s="0" t="e">
        <f aca="true">MAX(0,AI636*(1+(_xlfn.NORM.INV(RAND(),Inputs!$D$39,Inputs!$C$39)))-'Year Schedule'!$K$37+'Year Schedule'!$L$37)</f>
        <v>#VALUE!</v>
      </c>
      <c r="AK636" s="0" t="e">
        <f aca="true">MAX(0,AJ636*(1+(_xlfn.NORM.INV(RAND(),Inputs!$D$39,Inputs!$C$39)))-'Year Schedule'!$K$38+'Year Schedule'!$L$38)</f>
        <v>#VALUE!</v>
      </c>
      <c r="AL636" s="0" t="e">
        <f aca="true">MAX(0,AK636*(1+(_xlfn.NORM.INV(RAND(),Inputs!$D$39,Inputs!$C$39)))-'Year Schedule'!$K$39+'Year Schedule'!$L$39)</f>
        <v>#VALUE!</v>
      </c>
      <c r="AM636" s="0" t="e">
        <f aca="true">MAX(0,AL636*(1+(_xlfn.NORM.INV(RAND(),Inputs!$D$39,Inputs!$C$39)))-'Year Schedule'!$K$40+'Year Schedule'!$L$40)</f>
        <v>#VALUE!</v>
      </c>
      <c r="AN636" s="0" t="e">
        <f aca="true">MAX(0,AM636*(1+(_xlfn.NORM.INV(RAND(),Inputs!$D$39,Inputs!$C$39)))-'Year Schedule'!$K$41+'Year Schedule'!$L$41)</f>
        <v>#VALUE!</v>
      </c>
      <c r="AO636" s="0" t="e">
        <f aca="true">MAX(0,AN636*(1+(_xlfn.NORM.INV(RAND(),Inputs!$D$39,Inputs!$C$39)))-'Year Schedule'!$K$42+'Year Schedule'!$L$42)</f>
        <v>#VALUE!</v>
      </c>
      <c r="AP636" s="0" t="e">
        <f aca="true">MAX(0,AO636*(1+(_xlfn.NORM.INV(RAND(),Inputs!$D$39,Inputs!$C$39)))-'Year Schedule'!$K$43+'Year Schedule'!$L$43)</f>
        <v>#VALUE!</v>
      </c>
      <c r="AQ636" s="0" t="e">
        <f aca="true">MAX(0,AP636*(1+(_xlfn.NORM.INV(RAND(),Inputs!$D$39,Inputs!$C$39)))-'Year Schedule'!$K$44+'Year Schedule'!$L$44)</f>
        <v>#VALUE!</v>
      </c>
      <c r="AR636" s="0" t="e">
        <f aca="true">MAX(0,AQ636*(1+(_xlfn.NORM.INV(RAND(),Inputs!$D$39,Inputs!$C$39)))-'Year Schedule'!$K$45+'Year Schedule'!$L$45)</f>
        <v>#VALUE!</v>
      </c>
      <c r="AS636" s="0" t="e">
        <f aca="true">MAX(0,AR636*(1+(_xlfn.NORM.INV(RAND(),Inputs!$D$39,Inputs!$C$39)))-'Year Schedule'!$K$46+'Year Schedule'!$L$46)</f>
        <v>#VALUE!</v>
      </c>
      <c r="AT636" s="0" t="e">
        <f aca="true">MAX(0,AS636*(1+(_xlfn.NORM.INV(RAND(),Inputs!$D$39,Inputs!$C$39)))-'Year Schedule'!$K$47+'Year Schedule'!$L$47)</f>
        <v>#VALUE!</v>
      </c>
      <c r="AU636" s="0" t="e">
        <f aca="true">MAX(0,AT636*(1+(_xlfn.NORM.INV(RAND(),Inputs!$D$39,Inputs!$C$39)))-'Year Schedule'!$K$48+'Year Schedule'!$L$48)</f>
        <v>#VALUE!</v>
      </c>
      <c r="AV636" s="0" t="e">
        <f aca="true">MAX(0,AU636*(1+(_xlfn.NORM.INV(RAND(),Inputs!$D$39,Inputs!$C$39)))-'Year Schedule'!$K$49+'Year Schedule'!$L$49)</f>
        <v>#VALUE!</v>
      </c>
      <c r="AW636" s="0" t="e">
        <f aca="true">MAX(0,AV636*(1+(_xlfn.NORM.INV(RAND(),Inputs!$D$39,Inputs!$C$39)))-'Year Schedule'!$K$50+'Year Schedule'!$L$50)</f>
        <v>#VALUE!</v>
      </c>
      <c r="AX636" s="0" t="e">
        <f aca="true">MAX(0,AW636*(1+(_xlfn.NORM.INV(RAND(),Inputs!$D$39,Inputs!$C$39)))-'Year Schedule'!$K$51+'Year Schedule'!$L$51)</f>
        <v>#VALUE!</v>
      </c>
      <c r="AY636" s="0" t="e">
        <f aca="true">MAX(0,AX636*(1+(_xlfn.NORM.INV(RAND(),Inputs!$D$39,Inputs!$C$39)))-'Year Schedule'!$K$52+'Year Schedule'!$L$52)</f>
        <v>#VALUE!</v>
      </c>
      <c r="AZ636" s="0" t="e">
        <f aca="true">MAX(0,AY636*(1+(_xlfn.NORM.INV(RAND(),Inputs!$D$39,Inputs!$C$39)))-'Year Schedule'!$K$53+'Year Schedule'!$L$53)</f>
        <v>#VALUE!</v>
      </c>
      <c r="BA636" s="0" t="e">
        <f aca="false">INDEX(C636:AZ636,1,Inputs!$C$6)</f>
        <v>#VALUE!</v>
      </c>
      <c r="BB636" s="0" t="n">
        <f aca="false">IFERROR(EXP(SUMPRODUCT(LN((C636:INDEX(C636:AZ636,1,Inputs!$C$6)+$C$1004:INDEX($C$1004:$AZ$1004,1,Inputs!$C$6))/B636:INDEX(B636:AY636,1,Inputs!$C$6)))/Inputs!$C$6)-1,-1)</f>
        <v>-1</v>
      </c>
    </row>
    <row r="637" customFormat="false" ht="15" hidden="false" customHeight="true" outlineLevel="0" collapsed="false">
      <c r="A637" s="0" t="n">
        <v>635</v>
      </c>
      <c r="B637" s="177" t="n">
        <f aca="false">Inputs!$C$38</f>
        <v>0</v>
      </c>
      <c r="C637" s="0" t="e">
        <f aca="true">MAX(0,B637*(1+(_xlfn.NORM.INV(RAND(),Inputs!$D$39,Inputs!$C$39)))-'Year Schedule'!$K$4+'Year Schedule'!$L$4)</f>
        <v>#VALUE!</v>
      </c>
      <c r="D637" s="0" t="e">
        <f aca="true">MAX(0,C637*(1+(_xlfn.NORM.INV(RAND(),Inputs!$D$39,Inputs!$C$39)))-'Year Schedule'!$K$5+'Year Schedule'!$L$5)</f>
        <v>#VALUE!</v>
      </c>
      <c r="E637" s="0" t="e">
        <f aca="true">MAX(0,D637*(1+(_xlfn.NORM.INV(RAND(),Inputs!$D$39,Inputs!$C$39)))-'Year Schedule'!$K$6+'Year Schedule'!$L$6)</f>
        <v>#VALUE!</v>
      </c>
      <c r="F637" s="0" t="e">
        <f aca="true">MAX(0,E637*(1+(_xlfn.NORM.INV(RAND(),Inputs!$D$39,Inputs!$C$39)))-'Year Schedule'!$K$7+'Year Schedule'!$L$7)</f>
        <v>#VALUE!</v>
      </c>
      <c r="G637" s="0" t="e">
        <f aca="true">MAX(0,F637*(1+(_xlfn.NORM.INV(RAND(),Inputs!$D$39,Inputs!$C$39)))-'Year Schedule'!$K$8+'Year Schedule'!$L$8)</f>
        <v>#VALUE!</v>
      </c>
      <c r="H637" s="0" t="e">
        <f aca="true">MAX(0,G637*(1+(_xlfn.NORM.INV(RAND(),Inputs!$D$39,Inputs!$C$39)))-'Year Schedule'!$K$9+'Year Schedule'!$L$9)</f>
        <v>#VALUE!</v>
      </c>
      <c r="I637" s="0" t="e">
        <f aca="true">MAX(0,H637*(1+(_xlfn.NORM.INV(RAND(),Inputs!$D$39,Inputs!$C$39)))-'Year Schedule'!$K$10+'Year Schedule'!$L$10)</f>
        <v>#VALUE!</v>
      </c>
      <c r="J637" s="0" t="e">
        <f aca="true">MAX(0,I637*(1+(_xlfn.NORM.INV(RAND(),Inputs!$D$39,Inputs!$C$39)))-'Year Schedule'!$K$11+'Year Schedule'!$L$11)</f>
        <v>#VALUE!</v>
      </c>
      <c r="K637" s="0" t="e">
        <f aca="true">MAX(0,J637*(1+(_xlfn.NORM.INV(RAND(),Inputs!$D$39,Inputs!$C$39)))-'Year Schedule'!$K$12+'Year Schedule'!$L$12)</f>
        <v>#VALUE!</v>
      </c>
      <c r="L637" s="0" t="e">
        <f aca="true">MAX(0,K637*(1+(_xlfn.NORM.INV(RAND(),Inputs!$D$39,Inputs!$C$39)))-'Year Schedule'!$K$13+'Year Schedule'!$L$13)</f>
        <v>#VALUE!</v>
      </c>
      <c r="M637" s="0" t="e">
        <f aca="true">MAX(0,L637*(1+(_xlfn.NORM.INV(RAND(),Inputs!$D$39,Inputs!$C$39)))-'Year Schedule'!$K$14+'Year Schedule'!$L$14)</f>
        <v>#VALUE!</v>
      </c>
      <c r="N637" s="0" t="e">
        <f aca="true">MAX(0,M637*(1+(_xlfn.NORM.INV(RAND(),Inputs!$D$39,Inputs!$C$39)))-'Year Schedule'!$K$15+'Year Schedule'!$L$15)</f>
        <v>#VALUE!</v>
      </c>
      <c r="O637" s="0" t="e">
        <f aca="true">MAX(0,N637*(1+(_xlfn.NORM.INV(RAND(),Inputs!$D$39,Inputs!$C$39)))-'Year Schedule'!$K$16+'Year Schedule'!$L$16)</f>
        <v>#VALUE!</v>
      </c>
      <c r="P637" s="0" t="e">
        <f aca="true">MAX(0,O637*(1+(_xlfn.NORM.INV(RAND(),Inputs!$D$39,Inputs!$C$39)))-'Year Schedule'!$K$17+'Year Schedule'!$L$17)</f>
        <v>#VALUE!</v>
      </c>
      <c r="Q637" s="0" t="e">
        <f aca="true">MAX(0,P637*(1+(_xlfn.NORM.INV(RAND(),Inputs!$D$39,Inputs!$C$39)))-'Year Schedule'!$K$18+'Year Schedule'!$L$18)</f>
        <v>#VALUE!</v>
      </c>
      <c r="R637" s="0" t="e">
        <f aca="true">MAX(0,Q637*(1+(_xlfn.NORM.INV(RAND(),Inputs!$D$39,Inputs!$C$39)))-'Year Schedule'!$K$19+'Year Schedule'!$L$19)</f>
        <v>#VALUE!</v>
      </c>
      <c r="S637" s="0" t="e">
        <f aca="true">MAX(0,R637*(1+(_xlfn.NORM.INV(RAND(),Inputs!$D$39,Inputs!$C$39)))-'Year Schedule'!$K$20+'Year Schedule'!$L$20)</f>
        <v>#VALUE!</v>
      </c>
      <c r="T637" s="0" t="e">
        <f aca="true">MAX(0,S637*(1+(_xlfn.NORM.INV(RAND(),Inputs!$D$39,Inputs!$C$39)))-'Year Schedule'!$K$21+'Year Schedule'!$L$21)</f>
        <v>#VALUE!</v>
      </c>
      <c r="U637" s="0" t="e">
        <f aca="true">MAX(0,T637*(1+(_xlfn.NORM.INV(RAND(),Inputs!$D$39,Inputs!$C$39)))-'Year Schedule'!$K$22+'Year Schedule'!$L$22)</f>
        <v>#VALUE!</v>
      </c>
      <c r="V637" s="0" t="e">
        <f aca="true">MAX(0,U637*(1+(_xlfn.NORM.INV(RAND(),Inputs!$D$39,Inputs!$C$39)))-'Year Schedule'!$K$23+'Year Schedule'!$L$23)</f>
        <v>#VALUE!</v>
      </c>
      <c r="W637" s="0" t="e">
        <f aca="true">MAX(0,V637*(1+(_xlfn.NORM.INV(RAND(),Inputs!$D$39,Inputs!$C$39)))-'Year Schedule'!$K$24+'Year Schedule'!$L$24)</f>
        <v>#VALUE!</v>
      </c>
      <c r="X637" s="0" t="e">
        <f aca="true">MAX(0,W637*(1+(_xlfn.NORM.INV(RAND(),Inputs!$D$39,Inputs!$C$39)))-'Year Schedule'!$K$25+'Year Schedule'!$L$25)</f>
        <v>#VALUE!</v>
      </c>
      <c r="Y637" s="0" t="e">
        <f aca="true">MAX(0,X637*(1+(_xlfn.NORM.INV(RAND(),Inputs!$D$39,Inputs!$C$39)))-'Year Schedule'!$K$26+'Year Schedule'!$L$26)</f>
        <v>#VALUE!</v>
      </c>
      <c r="Z637" s="0" t="e">
        <f aca="true">MAX(0,Y637*(1+(_xlfn.NORM.INV(RAND(),Inputs!$D$39,Inputs!$C$39)))-'Year Schedule'!$K$27+'Year Schedule'!$L$27)</f>
        <v>#VALUE!</v>
      </c>
      <c r="AA637" s="0" t="e">
        <f aca="true">MAX(0,Z637*(1+(_xlfn.NORM.INV(RAND(),Inputs!$D$39,Inputs!$C$39)))-'Year Schedule'!$K$28+'Year Schedule'!$L$28)</f>
        <v>#VALUE!</v>
      </c>
      <c r="AB637" s="0" t="e">
        <f aca="true">MAX(0,AA637*(1+(_xlfn.NORM.INV(RAND(),Inputs!$D$39,Inputs!$C$39)))-'Year Schedule'!$K$29+'Year Schedule'!$L$29)</f>
        <v>#VALUE!</v>
      </c>
      <c r="AC637" s="0" t="e">
        <f aca="true">MAX(0,AB637*(1+(_xlfn.NORM.INV(RAND(),Inputs!$D$39,Inputs!$C$39)))-'Year Schedule'!$K$30+'Year Schedule'!$L$30)</f>
        <v>#VALUE!</v>
      </c>
      <c r="AD637" s="0" t="e">
        <f aca="true">MAX(0,AC637*(1+(_xlfn.NORM.INV(RAND(),Inputs!$D$39,Inputs!$C$39)))-'Year Schedule'!$K$31+'Year Schedule'!$L$31)</f>
        <v>#VALUE!</v>
      </c>
      <c r="AE637" s="0" t="e">
        <f aca="true">MAX(0,AD637*(1+(_xlfn.NORM.INV(RAND(),Inputs!$D$39,Inputs!$C$39)))-'Year Schedule'!$K$32+'Year Schedule'!$L$32)</f>
        <v>#VALUE!</v>
      </c>
      <c r="AF637" s="0" t="e">
        <f aca="true">MAX(0,AE637*(1+(_xlfn.NORM.INV(RAND(),Inputs!$D$39,Inputs!$C$39)))-'Year Schedule'!$K$33+'Year Schedule'!$L$33)</f>
        <v>#VALUE!</v>
      </c>
      <c r="AG637" s="0" t="e">
        <f aca="true">MAX(0,AF637*(1+(_xlfn.NORM.INV(RAND(),Inputs!$D$39,Inputs!$C$39)))-'Year Schedule'!$K$34+'Year Schedule'!$L$34)</f>
        <v>#VALUE!</v>
      </c>
      <c r="AH637" s="0" t="e">
        <f aca="true">MAX(0,AG637*(1+(_xlfn.NORM.INV(RAND(),Inputs!$D$39,Inputs!$C$39)))-'Year Schedule'!$K$35+'Year Schedule'!$L$35)</f>
        <v>#VALUE!</v>
      </c>
      <c r="AI637" s="0" t="e">
        <f aca="true">MAX(0,AH637*(1+(_xlfn.NORM.INV(RAND(),Inputs!$D$39,Inputs!$C$39)))-'Year Schedule'!$K$36+'Year Schedule'!$L$36)</f>
        <v>#VALUE!</v>
      </c>
      <c r="AJ637" s="0" t="e">
        <f aca="true">MAX(0,AI637*(1+(_xlfn.NORM.INV(RAND(),Inputs!$D$39,Inputs!$C$39)))-'Year Schedule'!$K$37+'Year Schedule'!$L$37)</f>
        <v>#VALUE!</v>
      </c>
      <c r="AK637" s="0" t="e">
        <f aca="true">MAX(0,AJ637*(1+(_xlfn.NORM.INV(RAND(),Inputs!$D$39,Inputs!$C$39)))-'Year Schedule'!$K$38+'Year Schedule'!$L$38)</f>
        <v>#VALUE!</v>
      </c>
      <c r="AL637" s="0" t="e">
        <f aca="true">MAX(0,AK637*(1+(_xlfn.NORM.INV(RAND(),Inputs!$D$39,Inputs!$C$39)))-'Year Schedule'!$K$39+'Year Schedule'!$L$39)</f>
        <v>#VALUE!</v>
      </c>
      <c r="AM637" s="0" t="e">
        <f aca="true">MAX(0,AL637*(1+(_xlfn.NORM.INV(RAND(),Inputs!$D$39,Inputs!$C$39)))-'Year Schedule'!$K$40+'Year Schedule'!$L$40)</f>
        <v>#VALUE!</v>
      </c>
      <c r="AN637" s="0" t="e">
        <f aca="true">MAX(0,AM637*(1+(_xlfn.NORM.INV(RAND(),Inputs!$D$39,Inputs!$C$39)))-'Year Schedule'!$K$41+'Year Schedule'!$L$41)</f>
        <v>#VALUE!</v>
      </c>
      <c r="AO637" s="0" t="e">
        <f aca="true">MAX(0,AN637*(1+(_xlfn.NORM.INV(RAND(),Inputs!$D$39,Inputs!$C$39)))-'Year Schedule'!$K$42+'Year Schedule'!$L$42)</f>
        <v>#VALUE!</v>
      </c>
      <c r="AP637" s="0" t="e">
        <f aca="true">MAX(0,AO637*(1+(_xlfn.NORM.INV(RAND(),Inputs!$D$39,Inputs!$C$39)))-'Year Schedule'!$K$43+'Year Schedule'!$L$43)</f>
        <v>#VALUE!</v>
      </c>
      <c r="AQ637" s="0" t="e">
        <f aca="true">MAX(0,AP637*(1+(_xlfn.NORM.INV(RAND(),Inputs!$D$39,Inputs!$C$39)))-'Year Schedule'!$K$44+'Year Schedule'!$L$44)</f>
        <v>#VALUE!</v>
      </c>
      <c r="AR637" s="0" t="e">
        <f aca="true">MAX(0,AQ637*(1+(_xlfn.NORM.INV(RAND(),Inputs!$D$39,Inputs!$C$39)))-'Year Schedule'!$K$45+'Year Schedule'!$L$45)</f>
        <v>#VALUE!</v>
      </c>
      <c r="AS637" s="0" t="e">
        <f aca="true">MAX(0,AR637*(1+(_xlfn.NORM.INV(RAND(),Inputs!$D$39,Inputs!$C$39)))-'Year Schedule'!$K$46+'Year Schedule'!$L$46)</f>
        <v>#VALUE!</v>
      </c>
      <c r="AT637" s="0" t="e">
        <f aca="true">MAX(0,AS637*(1+(_xlfn.NORM.INV(RAND(),Inputs!$D$39,Inputs!$C$39)))-'Year Schedule'!$K$47+'Year Schedule'!$L$47)</f>
        <v>#VALUE!</v>
      </c>
      <c r="AU637" s="0" t="e">
        <f aca="true">MAX(0,AT637*(1+(_xlfn.NORM.INV(RAND(),Inputs!$D$39,Inputs!$C$39)))-'Year Schedule'!$K$48+'Year Schedule'!$L$48)</f>
        <v>#VALUE!</v>
      </c>
      <c r="AV637" s="0" t="e">
        <f aca="true">MAX(0,AU637*(1+(_xlfn.NORM.INV(RAND(),Inputs!$D$39,Inputs!$C$39)))-'Year Schedule'!$K$49+'Year Schedule'!$L$49)</f>
        <v>#VALUE!</v>
      </c>
      <c r="AW637" s="0" t="e">
        <f aca="true">MAX(0,AV637*(1+(_xlfn.NORM.INV(RAND(),Inputs!$D$39,Inputs!$C$39)))-'Year Schedule'!$K$50+'Year Schedule'!$L$50)</f>
        <v>#VALUE!</v>
      </c>
      <c r="AX637" s="0" t="e">
        <f aca="true">MAX(0,AW637*(1+(_xlfn.NORM.INV(RAND(),Inputs!$D$39,Inputs!$C$39)))-'Year Schedule'!$K$51+'Year Schedule'!$L$51)</f>
        <v>#VALUE!</v>
      </c>
      <c r="AY637" s="0" t="e">
        <f aca="true">MAX(0,AX637*(1+(_xlfn.NORM.INV(RAND(),Inputs!$D$39,Inputs!$C$39)))-'Year Schedule'!$K$52+'Year Schedule'!$L$52)</f>
        <v>#VALUE!</v>
      </c>
      <c r="AZ637" s="0" t="e">
        <f aca="true">MAX(0,AY637*(1+(_xlfn.NORM.INV(RAND(),Inputs!$D$39,Inputs!$C$39)))-'Year Schedule'!$K$53+'Year Schedule'!$L$53)</f>
        <v>#VALUE!</v>
      </c>
      <c r="BA637" s="0" t="e">
        <f aca="false">INDEX(C637:AZ637,1,Inputs!$C$6)</f>
        <v>#VALUE!</v>
      </c>
      <c r="BB637" s="0" t="n">
        <f aca="false">IFERROR(EXP(SUMPRODUCT(LN((C637:INDEX(C637:AZ637,1,Inputs!$C$6)+$C$1004:INDEX($C$1004:$AZ$1004,1,Inputs!$C$6))/B637:INDEX(B637:AY637,1,Inputs!$C$6)))/Inputs!$C$6)-1,-1)</f>
        <v>-1</v>
      </c>
    </row>
    <row r="638" customFormat="false" ht="15" hidden="false" customHeight="true" outlineLevel="0" collapsed="false">
      <c r="A638" s="0" t="n">
        <v>636</v>
      </c>
      <c r="B638" s="177" t="n">
        <f aca="false">Inputs!$C$38</f>
        <v>0</v>
      </c>
      <c r="C638" s="0" t="e">
        <f aca="true">MAX(0,B638*(1+(_xlfn.NORM.INV(RAND(),Inputs!$D$39,Inputs!$C$39)))-'Year Schedule'!$K$4+'Year Schedule'!$L$4)</f>
        <v>#VALUE!</v>
      </c>
      <c r="D638" s="0" t="e">
        <f aca="true">MAX(0,C638*(1+(_xlfn.NORM.INV(RAND(),Inputs!$D$39,Inputs!$C$39)))-'Year Schedule'!$K$5+'Year Schedule'!$L$5)</f>
        <v>#VALUE!</v>
      </c>
      <c r="E638" s="0" t="e">
        <f aca="true">MAX(0,D638*(1+(_xlfn.NORM.INV(RAND(),Inputs!$D$39,Inputs!$C$39)))-'Year Schedule'!$K$6+'Year Schedule'!$L$6)</f>
        <v>#VALUE!</v>
      </c>
      <c r="F638" s="0" t="e">
        <f aca="true">MAX(0,E638*(1+(_xlfn.NORM.INV(RAND(),Inputs!$D$39,Inputs!$C$39)))-'Year Schedule'!$K$7+'Year Schedule'!$L$7)</f>
        <v>#VALUE!</v>
      </c>
      <c r="G638" s="0" t="e">
        <f aca="true">MAX(0,F638*(1+(_xlfn.NORM.INV(RAND(),Inputs!$D$39,Inputs!$C$39)))-'Year Schedule'!$K$8+'Year Schedule'!$L$8)</f>
        <v>#VALUE!</v>
      </c>
      <c r="H638" s="0" t="e">
        <f aca="true">MAX(0,G638*(1+(_xlfn.NORM.INV(RAND(),Inputs!$D$39,Inputs!$C$39)))-'Year Schedule'!$K$9+'Year Schedule'!$L$9)</f>
        <v>#VALUE!</v>
      </c>
      <c r="I638" s="0" t="e">
        <f aca="true">MAX(0,H638*(1+(_xlfn.NORM.INV(RAND(),Inputs!$D$39,Inputs!$C$39)))-'Year Schedule'!$K$10+'Year Schedule'!$L$10)</f>
        <v>#VALUE!</v>
      </c>
      <c r="J638" s="0" t="e">
        <f aca="true">MAX(0,I638*(1+(_xlfn.NORM.INV(RAND(),Inputs!$D$39,Inputs!$C$39)))-'Year Schedule'!$K$11+'Year Schedule'!$L$11)</f>
        <v>#VALUE!</v>
      </c>
      <c r="K638" s="0" t="e">
        <f aca="true">MAX(0,J638*(1+(_xlfn.NORM.INV(RAND(),Inputs!$D$39,Inputs!$C$39)))-'Year Schedule'!$K$12+'Year Schedule'!$L$12)</f>
        <v>#VALUE!</v>
      </c>
      <c r="L638" s="0" t="e">
        <f aca="true">MAX(0,K638*(1+(_xlfn.NORM.INV(RAND(),Inputs!$D$39,Inputs!$C$39)))-'Year Schedule'!$K$13+'Year Schedule'!$L$13)</f>
        <v>#VALUE!</v>
      </c>
      <c r="M638" s="0" t="e">
        <f aca="true">MAX(0,L638*(1+(_xlfn.NORM.INV(RAND(),Inputs!$D$39,Inputs!$C$39)))-'Year Schedule'!$K$14+'Year Schedule'!$L$14)</f>
        <v>#VALUE!</v>
      </c>
      <c r="N638" s="0" t="e">
        <f aca="true">MAX(0,M638*(1+(_xlfn.NORM.INV(RAND(),Inputs!$D$39,Inputs!$C$39)))-'Year Schedule'!$K$15+'Year Schedule'!$L$15)</f>
        <v>#VALUE!</v>
      </c>
      <c r="O638" s="0" t="e">
        <f aca="true">MAX(0,N638*(1+(_xlfn.NORM.INV(RAND(),Inputs!$D$39,Inputs!$C$39)))-'Year Schedule'!$K$16+'Year Schedule'!$L$16)</f>
        <v>#VALUE!</v>
      </c>
      <c r="P638" s="0" t="e">
        <f aca="true">MAX(0,O638*(1+(_xlfn.NORM.INV(RAND(),Inputs!$D$39,Inputs!$C$39)))-'Year Schedule'!$K$17+'Year Schedule'!$L$17)</f>
        <v>#VALUE!</v>
      </c>
      <c r="Q638" s="0" t="e">
        <f aca="true">MAX(0,P638*(1+(_xlfn.NORM.INV(RAND(),Inputs!$D$39,Inputs!$C$39)))-'Year Schedule'!$K$18+'Year Schedule'!$L$18)</f>
        <v>#VALUE!</v>
      </c>
      <c r="R638" s="0" t="e">
        <f aca="true">MAX(0,Q638*(1+(_xlfn.NORM.INV(RAND(),Inputs!$D$39,Inputs!$C$39)))-'Year Schedule'!$K$19+'Year Schedule'!$L$19)</f>
        <v>#VALUE!</v>
      </c>
      <c r="S638" s="0" t="e">
        <f aca="true">MAX(0,R638*(1+(_xlfn.NORM.INV(RAND(),Inputs!$D$39,Inputs!$C$39)))-'Year Schedule'!$K$20+'Year Schedule'!$L$20)</f>
        <v>#VALUE!</v>
      </c>
      <c r="T638" s="0" t="e">
        <f aca="true">MAX(0,S638*(1+(_xlfn.NORM.INV(RAND(),Inputs!$D$39,Inputs!$C$39)))-'Year Schedule'!$K$21+'Year Schedule'!$L$21)</f>
        <v>#VALUE!</v>
      </c>
      <c r="U638" s="0" t="e">
        <f aca="true">MAX(0,T638*(1+(_xlfn.NORM.INV(RAND(),Inputs!$D$39,Inputs!$C$39)))-'Year Schedule'!$K$22+'Year Schedule'!$L$22)</f>
        <v>#VALUE!</v>
      </c>
      <c r="V638" s="0" t="e">
        <f aca="true">MAX(0,U638*(1+(_xlfn.NORM.INV(RAND(),Inputs!$D$39,Inputs!$C$39)))-'Year Schedule'!$K$23+'Year Schedule'!$L$23)</f>
        <v>#VALUE!</v>
      </c>
      <c r="W638" s="0" t="e">
        <f aca="true">MAX(0,V638*(1+(_xlfn.NORM.INV(RAND(),Inputs!$D$39,Inputs!$C$39)))-'Year Schedule'!$K$24+'Year Schedule'!$L$24)</f>
        <v>#VALUE!</v>
      </c>
      <c r="X638" s="0" t="e">
        <f aca="true">MAX(0,W638*(1+(_xlfn.NORM.INV(RAND(),Inputs!$D$39,Inputs!$C$39)))-'Year Schedule'!$K$25+'Year Schedule'!$L$25)</f>
        <v>#VALUE!</v>
      </c>
      <c r="Y638" s="0" t="e">
        <f aca="true">MAX(0,X638*(1+(_xlfn.NORM.INV(RAND(),Inputs!$D$39,Inputs!$C$39)))-'Year Schedule'!$K$26+'Year Schedule'!$L$26)</f>
        <v>#VALUE!</v>
      </c>
      <c r="Z638" s="0" t="e">
        <f aca="true">MAX(0,Y638*(1+(_xlfn.NORM.INV(RAND(),Inputs!$D$39,Inputs!$C$39)))-'Year Schedule'!$K$27+'Year Schedule'!$L$27)</f>
        <v>#VALUE!</v>
      </c>
      <c r="AA638" s="0" t="e">
        <f aca="true">MAX(0,Z638*(1+(_xlfn.NORM.INV(RAND(),Inputs!$D$39,Inputs!$C$39)))-'Year Schedule'!$K$28+'Year Schedule'!$L$28)</f>
        <v>#VALUE!</v>
      </c>
      <c r="AB638" s="0" t="e">
        <f aca="true">MAX(0,AA638*(1+(_xlfn.NORM.INV(RAND(),Inputs!$D$39,Inputs!$C$39)))-'Year Schedule'!$K$29+'Year Schedule'!$L$29)</f>
        <v>#VALUE!</v>
      </c>
      <c r="AC638" s="0" t="e">
        <f aca="true">MAX(0,AB638*(1+(_xlfn.NORM.INV(RAND(),Inputs!$D$39,Inputs!$C$39)))-'Year Schedule'!$K$30+'Year Schedule'!$L$30)</f>
        <v>#VALUE!</v>
      </c>
      <c r="AD638" s="0" t="e">
        <f aca="true">MAX(0,AC638*(1+(_xlfn.NORM.INV(RAND(),Inputs!$D$39,Inputs!$C$39)))-'Year Schedule'!$K$31+'Year Schedule'!$L$31)</f>
        <v>#VALUE!</v>
      </c>
      <c r="AE638" s="0" t="e">
        <f aca="true">MAX(0,AD638*(1+(_xlfn.NORM.INV(RAND(),Inputs!$D$39,Inputs!$C$39)))-'Year Schedule'!$K$32+'Year Schedule'!$L$32)</f>
        <v>#VALUE!</v>
      </c>
      <c r="AF638" s="0" t="e">
        <f aca="true">MAX(0,AE638*(1+(_xlfn.NORM.INV(RAND(),Inputs!$D$39,Inputs!$C$39)))-'Year Schedule'!$K$33+'Year Schedule'!$L$33)</f>
        <v>#VALUE!</v>
      </c>
      <c r="AG638" s="0" t="e">
        <f aca="true">MAX(0,AF638*(1+(_xlfn.NORM.INV(RAND(),Inputs!$D$39,Inputs!$C$39)))-'Year Schedule'!$K$34+'Year Schedule'!$L$34)</f>
        <v>#VALUE!</v>
      </c>
      <c r="AH638" s="0" t="e">
        <f aca="true">MAX(0,AG638*(1+(_xlfn.NORM.INV(RAND(),Inputs!$D$39,Inputs!$C$39)))-'Year Schedule'!$K$35+'Year Schedule'!$L$35)</f>
        <v>#VALUE!</v>
      </c>
      <c r="AI638" s="0" t="e">
        <f aca="true">MAX(0,AH638*(1+(_xlfn.NORM.INV(RAND(),Inputs!$D$39,Inputs!$C$39)))-'Year Schedule'!$K$36+'Year Schedule'!$L$36)</f>
        <v>#VALUE!</v>
      </c>
      <c r="AJ638" s="0" t="e">
        <f aca="true">MAX(0,AI638*(1+(_xlfn.NORM.INV(RAND(),Inputs!$D$39,Inputs!$C$39)))-'Year Schedule'!$K$37+'Year Schedule'!$L$37)</f>
        <v>#VALUE!</v>
      </c>
      <c r="AK638" s="0" t="e">
        <f aca="true">MAX(0,AJ638*(1+(_xlfn.NORM.INV(RAND(),Inputs!$D$39,Inputs!$C$39)))-'Year Schedule'!$K$38+'Year Schedule'!$L$38)</f>
        <v>#VALUE!</v>
      </c>
      <c r="AL638" s="0" t="e">
        <f aca="true">MAX(0,AK638*(1+(_xlfn.NORM.INV(RAND(),Inputs!$D$39,Inputs!$C$39)))-'Year Schedule'!$K$39+'Year Schedule'!$L$39)</f>
        <v>#VALUE!</v>
      </c>
      <c r="AM638" s="0" t="e">
        <f aca="true">MAX(0,AL638*(1+(_xlfn.NORM.INV(RAND(),Inputs!$D$39,Inputs!$C$39)))-'Year Schedule'!$K$40+'Year Schedule'!$L$40)</f>
        <v>#VALUE!</v>
      </c>
      <c r="AN638" s="0" t="e">
        <f aca="true">MAX(0,AM638*(1+(_xlfn.NORM.INV(RAND(),Inputs!$D$39,Inputs!$C$39)))-'Year Schedule'!$K$41+'Year Schedule'!$L$41)</f>
        <v>#VALUE!</v>
      </c>
      <c r="AO638" s="0" t="e">
        <f aca="true">MAX(0,AN638*(1+(_xlfn.NORM.INV(RAND(),Inputs!$D$39,Inputs!$C$39)))-'Year Schedule'!$K$42+'Year Schedule'!$L$42)</f>
        <v>#VALUE!</v>
      </c>
      <c r="AP638" s="0" t="e">
        <f aca="true">MAX(0,AO638*(1+(_xlfn.NORM.INV(RAND(),Inputs!$D$39,Inputs!$C$39)))-'Year Schedule'!$K$43+'Year Schedule'!$L$43)</f>
        <v>#VALUE!</v>
      </c>
      <c r="AQ638" s="0" t="e">
        <f aca="true">MAX(0,AP638*(1+(_xlfn.NORM.INV(RAND(),Inputs!$D$39,Inputs!$C$39)))-'Year Schedule'!$K$44+'Year Schedule'!$L$44)</f>
        <v>#VALUE!</v>
      </c>
      <c r="AR638" s="0" t="e">
        <f aca="true">MAX(0,AQ638*(1+(_xlfn.NORM.INV(RAND(),Inputs!$D$39,Inputs!$C$39)))-'Year Schedule'!$K$45+'Year Schedule'!$L$45)</f>
        <v>#VALUE!</v>
      </c>
      <c r="AS638" s="0" t="e">
        <f aca="true">MAX(0,AR638*(1+(_xlfn.NORM.INV(RAND(),Inputs!$D$39,Inputs!$C$39)))-'Year Schedule'!$K$46+'Year Schedule'!$L$46)</f>
        <v>#VALUE!</v>
      </c>
      <c r="AT638" s="0" t="e">
        <f aca="true">MAX(0,AS638*(1+(_xlfn.NORM.INV(RAND(),Inputs!$D$39,Inputs!$C$39)))-'Year Schedule'!$K$47+'Year Schedule'!$L$47)</f>
        <v>#VALUE!</v>
      </c>
      <c r="AU638" s="0" t="e">
        <f aca="true">MAX(0,AT638*(1+(_xlfn.NORM.INV(RAND(),Inputs!$D$39,Inputs!$C$39)))-'Year Schedule'!$K$48+'Year Schedule'!$L$48)</f>
        <v>#VALUE!</v>
      </c>
      <c r="AV638" s="0" t="e">
        <f aca="true">MAX(0,AU638*(1+(_xlfn.NORM.INV(RAND(),Inputs!$D$39,Inputs!$C$39)))-'Year Schedule'!$K$49+'Year Schedule'!$L$49)</f>
        <v>#VALUE!</v>
      </c>
      <c r="AW638" s="0" t="e">
        <f aca="true">MAX(0,AV638*(1+(_xlfn.NORM.INV(RAND(),Inputs!$D$39,Inputs!$C$39)))-'Year Schedule'!$K$50+'Year Schedule'!$L$50)</f>
        <v>#VALUE!</v>
      </c>
      <c r="AX638" s="0" t="e">
        <f aca="true">MAX(0,AW638*(1+(_xlfn.NORM.INV(RAND(),Inputs!$D$39,Inputs!$C$39)))-'Year Schedule'!$K$51+'Year Schedule'!$L$51)</f>
        <v>#VALUE!</v>
      </c>
      <c r="AY638" s="0" t="e">
        <f aca="true">MAX(0,AX638*(1+(_xlfn.NORM.INV(RAND(),Inputs!$D$39,Inputs!$C$39)))-'Year Schedule'!$K$52+'Year Schedule'!$L$52)</f>
        <v>#VALUE!</v>
      </c>
      <c r="AZ638" s="0" t="e">
        <f aca="true">MAX(0,AY638*(1+(_xlfn.NORM.INV(RAND(),Inputs!$D$39,Inputs!$C$39)))-'Year Schedule'!$K$53+'Year Schedule'!$L$53)</f>
        <v>#VALUE!</v>
      </c>
      <c r="BA638" s="0" t="e">
        <f aca="false">INDEX(C638:AZ638,1,Inputs!$C$6)</f>
        <v>#VALUE!</v>
      </c>
      <c r="BB638" s="0" t="n">
        <f aca="false">IFERROR(EXP(SUMPRODUCT(LN((C638:INDEX(C638:AZ638,1,Inputs!$C$6)+$C$1004:INDEX($C$1004:$AZ$1004,1,Inputs!$C$6))/B638:INDEX(B638:AY638,1,Inputs!$C$6)))/Inputs!$C$6)-1,-1)</f>
        <v>-1</v>
      </c>
    </row>
    <row r="639" customFormat="false" ht="15" hidden="false" customHeight="true" outlineLevel="0" collapsed="false">
      <c r="A639" s="0" t="n">
        <v>637</v>
      </c>
      <c r="B639" s="177" t="n">
        <f aca="false">Inputs!$C$38</f>
        <v>0</v>
      </c>
      <c r="C639" s="0" t="e">
        <f aca="true">MAX(0,B639*(1+(_xlfn.NORM.INV(RAND(),Inputs!$D$39,Inputs!$C$39)))-'Year Schedule'!$K$4+'Year Schedule'!$L$4)</f>
        <v>#VALUE!</v>
      </c>
      <c r="D639" s="0" t="e">
        <f aca="true">MAX(0,C639*(1+(_xlfn.NORM.INV(RAND(),Inputs!$D$39,Inputs!$C$39)))-'Year Schedule'!$K$5+'Year Schedule'!$L$5)</f>
        <v>#VALUE!</v>
      </c>
      <c r="E639" s="0" t="e">
        <f aca="true">MAX(0,D639*(1+(_xlfn.NORM.INV(RAND(),Inputs!$D$39,Inputs!$C$39)))-'Year Schedule'!$K$6+'Year Schedule'!$L$6)</f>
        <v>#VALUE!</v>
      </c>
      <c r="F639" s="0" t="e">
        <f aca="true">MAX(0,E639*(1+(_xlfn.NORM.INV(RAND(),Inputs!$D$39,Inputs!$C$39)))-'Year Schedule'!$K$7+'Year Schedule'!$L$7)</f>
        <v>#VALUE!</v>
      </c>
      <c r="G639" s="0" t="e">
        <f aca="true">MAX(0,F639*(1+(_xlfn.NORM.INV(RAND(),Inputs!$D$39,Inputs!$C$39)))-'Year Schedule'!$K$8+'Year Schedule'!$L$8)</f>
        <v>#VALUE!</v>
      </c>
      <c r="H639" s="0" t="e">
        <f aca="true">MAX(0,G639*(1+(_xlfn.NORM.INV(RAND(),Inputs!$D$39,Inputs!$C$39)))-'Year Schedule'!$K$9+'Year Schedule'!$L$9)</f>
        <v>#VALUE!</v>
      </c>
      <c r="I639" s="0" t="e">
        <f aca="true">MAX(0,H639*(1+(_xlfn.NORM.INV(RAND(),Inputs!$D$39,Inputs!$C$39)))-'Year Schedule'!$K$10+'Year Schedule'!$L$10)</f>
        <v>#VALUE!</v>
      </c>
      <c r="J639" s="0" t="e">
        <f aca="true">MAX(0,I639*(1+(_xlfn.NORM.INV(RAND(),Inputs!$D$39,Inputs!$C$39)))-'Year Schedule'!$K$11+'Year Schedule'!$L$11)</f>
        <v>#VALUE!</v>
      </c>
      <c r="K639" s="0" t="e">
        <f aca="true">MAX(0,J639*(1+(_xlfn.NORM.INV(RAND(),Inputs!$D$39,Inputs!$C$39)))-'Year Schedule'!$K$12+'Year Schedule'!$L$12)</f>
        <v>#VALUE!</v>
      </c>
      <c r="L639" s="0" t="e">
        <f aca="true">MAX(0,K639*(1+(_xlfn.NORM.INV(RAND(),Inputs!$D$39,Inputs!$C$39)))-'Year Schedule'!$K$13+'Year Schedule'!$L$13)</f>
        <v>#VALUE!</v>
      </c>
      <c r="M639" s="0" t="e">
        <f aca="true">MAX(0,L639*(1+(_xlfn.NORM.INV(RAND(),Inputs!$D$39,Inputs!$C$39)))-'Year Schedule'!$K$14+'Year Schedule'!$L$14)</f>
        <v>#VALUE!</v>
      </c>
      <c r="N639" s="0" t="e">
        <f aca="true">MAX(0,M639*(1+(_xlfn.NORM.INV(RAND(),Inputs!$D$39,Inputs!$C$39)))-'Year Schedule'!$K$15+'Year Schedule'!$L$15)</f>
        <v>#VALUE!</v>
      </c>
      <c r="O639" s="0" t="e">
        <f aca="true">MAX(0,N639*(1+(_xlfn.NORM.INV(RAND(),Inputs!$D$39,Inputs!$C$39)))-'Year Schedule'!$K$16+'Year Schedule'!$L$16)</f>
        <v>#VALUE!</v>
      </c>
      <c r="P639" s="0" t="e">
        <f aca="true">MAX(0,O639*(1+(_xlfn.NORM.INV(RAND(),Inputs!$D$39,Inputs!$C$39)))-'Year Schedule'!$K$17+'Year Schedule'!$L$17)</f>
        <v>#VALUE!</v>
      </c>
      <c r="Q639" s="0" t="e">
        <f aca="true">MAX(0,P639*(1+(_xlfn.NORM.INV(RAND(),Inputs!$D$39,Inputs!$C$39)))-'Year Schedule'!$K$18+'Year Schedule'!$L$18)</f>
        <v>#VALUE!</v>
      </c>
      <c r="R639" s="0" t="e">
        <f aca="true">MAX(0,Q639*(1+(_xlfn.NORM.INV(RAND(),Inputs!$D$39,Inputs!$C$39)))-'Year Schedule'!$K$19+'Year Schedule'!$L$19)</f>
        <v>#VALUE!</v>
      </c>
      <c r="S639" s="0" t="e">
        <f aca="true">MAX(0,R639*(1+(_xlfn.NORM.INV(RAND(),Inputs!$D$39,Inputs!$C$39)))-'Year Schedule'!$K$20+'Year Schedule'!$L$20)</f>
        <v>#VALUE!</v>
      </c>
      <c r="T639" s="0" t="e">
        <f aca="true">MAX(0,S639*(1+(_xlfn.NORM.INV(RAND(),Inputs!$D$39,Inputs!$C$39)))-'Year Schedule'!$K$21+'Year Schedule'!$L$21)</f>
        <v>#VALUE!</v>
      </c>
      <c r="U639" s="0" t="e">
        <f aca="true">MAX(0,T639*(1+(_xlfn.NORM.INV(RAND(),Inputs!$D$39,Inputs!$C$39)))-'Year Schedule'!$K$22+'Year Schedule'!$L$22)</f>
        <v>#VALUE!</v>
      </c>
      <c r="V639" s="0" t="e">
        <f aca="true">MAX(0,U639*(1+(_xlfn.NORM.INV(RAND(),Inputs!$D$39,Inputs!$C$39)))-'Year Schedule'!$K$23+'Year Schedule'!$L$23)</f>
        <v>#VALUE!</v>
      </c>
      <c r="W639" s="0" t="e">
        <f aca="true">MAX(0,V639*(1+(_xlfn.NORM.INV(RAND(),Inputs!$D$39,Inputs!$C$39)))-'Year Schedule'!$K$24+'Year Schedule'!$L$24)</f>
        <v>#VALUE!</v>
      </c>
      <c r="X639" s="0" t="e">
        <f aca="true">MAX(0,W639*(1+(_xlfn.NORM.INV(RAND(),Inputs!$D$39,Inputs!$C$39)))-'Year Schedule'!$K$25+'Year Schedule'!$L$25)</f>
        <v>#VALUE!</v>
      </c>
      <c r="Y639" s="0" t="e">
        <f aca="true">MAX(0,X639*(1+(_xlfn.NORM.INV(RAND(),Inputs!$D$39,Inputs!$C$39)))-'Year Schedule'!$K$26+'Year Schedule'!$L$26)</f>
        <v>#VALUE!</v>
      </c>
      <c r="Z639" s="0" t="e">
        <f aca="true">MAX(0,Y639*(1+(_xlfn.NORM.INV(RAND(),Inputs!$D$39,Inputs!$C$39)))-'Year Schedule'!$K$27+'Year Schedule'!$L$27)</f>
        <v>#VALUE!</v>
      </c>
      <c r="AA639" s="0" t="e">
        <f aca="true">MAX(0,Z639*(1+(_xlfn.NORM.INV(RAND(),Inputs!$D$39,Inputs!$C$39)))-'Year Schedule'!$K$28+'Year Schedule'!$L$28)</f>
        <v>#VALUE!</v>
      </c>
      <c r="AB639" s="0" t="e">
        <f aca="true">MAX(0,AA639*(1+(_xlfn.NORM.INV(RAND(),Inputs!$D$39,Inputs!$C$39)))-'Year Schedule'!$K$29+'Year Schedule'!$L$29)</f>
        <v>#VALUE!</v>
      </c>
      <c r="AC639" s="0" t="e">
        <f aca="true">MAX(0,AB639*(1+(_xlfn.NORM.INV(RAND(),Inputs!$D$39,Inputs!$C$39)))-'Year Schedule'!$K$30+'Year Schedule'!$L$30)</f>
        <v>#VALUE!</v>
      </c>
      <c r="AD639" s="0" t="e">
        <f aca="true">MAX(0,AC639*(1+(_xlfn.NORM.INV(RAND(),Inputs!$D$39,Inputs!$C$39)))-'Year Schedule'!$K$31+'Year Schedule'!$L$31)</f>
        <v>#VALUE!</v>
      </c>
      <c r="AE639" s="0" t="e">
        <f aca="true">MAX(0,AD639*(1+(_xlfn.NORM.INV(RAND(),Inputs!$D$39,Inputs!$C$39)))-'Year Schedule'!$K$32+'Year Schedule'!$L$32)</f>
        <v>#VALUE!</v>
      </c>
      <c r="AF639" s="0" t="e">
        <f aca="true">MAX(0,AE639*(1+(_xlfn.NORM.INV(RAND(),Inputs!$D$39,Inputs!$C$39)))-'Year Schedule'!$K$33+'Year Schedule'!$L$33)</f>
        <v>#VALUE!</v>
      </c>
      <c r="AG639" s="0" t="e">
        <f aca="true">MAX(0,AF639*(1+(_xlfn.NORM.INV(RAND(),Inputs!$D$39,Inputs!$C$39)))-'Year Schedule'!$K$34+'Year Schedule'!$L$34)</f>
        <v>#VALUE!</v>
      </c>
      <c r="AH639" s="0" t="e">
        <f aca="true">MAX(0,AG639*(1+(_xlfn.NORM.INV(RAND(),Inputs!$D$39,Inputs!$C$39)))-'Year Schedule'!$K$35+'Year Schedule'!$L$35)</f>
        <v>#VALUE!</v>
      </c>
      <c r="AI639" s="0" t="e">
        <f aca="true">MAX(0,AH639*(1+(_xlfn.NORM.INV(RAND(),Inputs!$D$39,Inputs!$C$39)))-'Year Schedule'!$K$36+'Year Schedule'!$L$36)</f>
        <v>#VALUE!</v>
      </c>
      <c r="AJ639" s="0" t="e">
        <f aca="true">MAX(0,AI639*(1+(_xlfn.NORM.INV(RAND(),Inputs!$D$39,Inputs!$C$39)))-'Year Schedule'!$K$37+'Year Schedule'!$L$37)</f>
        <v>#VALUE!</v>
      </c>
      <c r="AK639" s="0" t="e">
        <f aca="true">MAX(0,AJ639*(1+(_xlfn.NORM.INV(RAND(),Inputs!$D$39,Inputs!$C$39)))-'Year Schedule'!$K$38+'Year Schedule'!$L$38)</f>
        <v>#VALUE!</v>
      </c>
      <c r="AL639" s="0" t="e">
        <f aca="true">MAX(0,AK639*(1+(_xlfn.NORM.INV(RAND(),Inputs!$D$39,Inputs!$C$39)))-'Year Schedule'!$K$39+'Year Schedule'!$L$39)</f>
        <v>#VALUE!</v>
      </c>
      <c r="AM639" s="0" t="e">
        <f aca="true">MAX(0,AL639*(1+(_xlfn.NORM.INV(RAND(),Inputs!$D$39,Inputs!$C$39)))-'Year Schedule'!$K$40+'Year Schedule'!$L$40)</f>
        <v>#VALUE!</v>
      </c>
      <c r="AN639" s="0" t="e">
        <f aca="true">MAX(0,AM639*(1+(_xlfn.NORM.INV(RAND(),Inputs!$D$39,Inputs!$C$39)))-'Year Schedule'!$K$41+'Year Schedule'!$L$41)</f>
        <v>#VALUE!</v>
      </c>
      <c r="AO639" s="0" t="e">
        <f aca="true">MAX(0,AN639*(1+(_xlfn.NORM.INV(RAND(),Inputs!$D$39,Inputs!$C$39)))-'Year Schedule'!$K$42+'Year Schedule'!$L$42)</f>
        <v>#VALUE!</v>
      </c>
      <c r="AP639" s="0" t="e">
        <f aca="true">MAX(0,AO639*(1+(_xlfn.NORM.INV(RAND(),Inputs!$D$39,Inputs!$C$39)))-'Year Schedule'!$K$43+'Year Schedule'!$L$43)</f>
        <v>#VALUE!</v>
      </c>
      <c r="AQ639" s="0" t="e">
        <f aca="true">MAX(0,AP639*(1+(_xlfn.NORM.INV(RAND(),Inputs!$D$39,Inputs!$C$39)))-'Year Schedule'!$K$44+'Year Schedule'!$L$44)</f>
        <v>#VALUE!</v>
      </c>
      <c r="AR639" s="0" t="e">
        <f aca="true">MAX(0,AQ639*(1+(_xlfn.NORM.INV(RAND(),Inputs!$D$39,Inputs!$C$39)))-'Year Schedule'!$K$45+'Year Schedule'!$L$45)</f>
        <v>#VALUE!</v>
      </c>
      <c r="AS639" s="0" t="e">
        <f aca="true">MAX(0,AR639*(1+(_xlfn.NORM.INV(RAND(),Inputs!$D$39,Inputs!$C$39)))-'Year Schedule'!$K$46+'Year Schedule'!$L$46)</f>
        <v>#VALUE!</v>
      </c>
      <c r="AT639" s="0" t="e">
        <f aca="true">MAX(0,AS639*(1+(_xlfn.NORM.INV(RAND(),Inputs!$D$39,Inputs!$C$39)))-'Year Schedule'!$K$47+'Year Schedule'!$L$47)</f>
        <v>#VALUE!</v>
      </c>
      <c r="AU639" s="0" t="e">
        <f aca="true">MAX(0,AT639*(1+(_xlfn.NORM.INV(RAND(),Inputs!$D$39,Inputs!$C$39)))-'Year Schedule'!$K$48+'Year Schedule'!$L$48)</f>
        <v>#VALUE!</v>
      </c>
      <c r="AV639" s="0" t="e">
        <f aca="true">MAX(0,AU639*(1+(_xlfn.NORM.INV(RAND(),Inputs!$D$39,Inputs!$C$39)))-'Year Schedule'!$K$49+'Year Schedule'!$L$49)</f>
        <v>#VALUE!</v>
      </c>
      <c r="AW639" s="0" t="e">
        <f aca="true">MAX(0,AV639*(1+(_xlfn.NORM.INV(RAND(),Inputs!$D$39,Inputs!$C$39)))-'Year Schedule'!$K$50+'Year Schedule'!$L$50)</f>
        <v>#VALUE!</v>
      </c>
      <c r="AX639" s="0" t="e">
        <f aca="true">MAX(0,AW639*(1+(_xlfn.NORM.INV(RAND(),Inputs!$D$39,Inputs!$C$39)))-'Year Schedule'!$K$51+'Year Schedule'!$L$51)</f>
        <v>#VALUE!</v>
      </c>
      <c r="AY639" s="0" t="e">
        <f aca="true">MAX(0,AX639*(1+(_xlfn.NORM.INV(RAND(),Inputs!$D$39,Inputs!$C$39)))-'Year Schedule'!$K$52+'Year Schedule'!$L$52)</f>
        <v>#VALUE!</v>
      </c>
      <c r="AZ639" s="0" t="e">
        <f aca="true">MAX(0,AY639*(1+(_xlfn.NORM.INV(RAND(),Inputs!$D$39,Inputs!$C$39)))-'Year Schedule'!$K$53+'Year Schedule'!$L$53)</f>
        <v>#VALUE!</v>
      </c>
      <c r="BA639" s="0" t="e">
        <f aca="false">INDEX(C639:AZ639,1,Inputs!$C$6)</f>
        <v>#VALUE!</v>
      </c>
      <c r="BB639" s="0" t="n">
        <f aca="false">IFERROR(EXP(SUMPRODUCT(LN((C639:INDEX(C639:AZ639,1,Inputs!$C$6)+$C$1004:INDEX($C$1004:$AZ$1004,1,Inputs!$C$6))/B639:INDEX(B639:AY639,1,Inputs!$C$6)))/Inputs!$C$6)-1,-1)</f>
        <v>-1</v>
      </c>
    </row>
    <row r="640" customFormat="false" ht="15" hidden="false" customHeight="true" outlineLevel="0" collapsed="false">
      <c r="A640" s="0" t="n">
        <v>638</v>
      </c>
      <c r="B640" s="177" t="n">
        <f aca="false">Inputs!$C$38</f>
        <v>0</v>
      </c>
      <c r="C640" s="0" t="e">
        <f aca="true">MAX(0,B640*(1+(_xlfn.NORM.INV(RAND(),Inputs!$D$39,Inputs!$C$39)))-'Year Schedule'!$K$4+'Year Schedule'!$L$4)</f>
        <v>#VALUE!</v>
      </c>
      <c r="D640" s="0" t="e">
        <f aca="true">MAX(0,C640*(1+(_xlfn.NORM.INV(RAND(),Inputs!$D$39,Inputs!$C$39)))-'Year Schedule'!$K$5+'Year Schedule'!$L$5)</f>
        <v>#VALUE!</v>
      </c>
      <c r="E640" s="0" t="e">
        <f aca="true">MAX(0,D640*(1+(_xlfn.NORM.INV(RAND(),Inputs!$D$39,Inputs!$C$39)))-'Year Schedule'!$K$6+'Year Schedule'!$L$6)</f>
        <v>#VALUE!</v>
      </c>
      <c r="F640" s="0" t="e">
        <f aca="true">MAX(0,E640*(1+(_xlfn.NORM.INV(RAND(),Inputs!$D$39,Inputs!$C$39)))-'Year Schedule'!$K$7+'Year Schedule'!$L$7)</f>
        <v>#VALUE!</v>
      </c>
      <c r="G640" s="0" t="e">
        <f aca="true">MAX(0,F640*(1+(_xlfn.NORM.INV(RAND(),Inputs!$D$39,Inputs!$C$39)))-'Year Schedule'!$K$8+'Year Schedule'!$L$8)</f>
        <v>#VALUE!</v>
      </c>
      <c r="H640" s="0" t="e">
        <f aca="true">MAX(0,G640*(1+(_xlfn.NORM.INV(RAND(),Inputs!$D$39,Inputs!$C$39)))-'Year Schedule'!$K$9+'Year Schedule'!$L$9)</f>
        <v>#VALUE!</v>
      </c>
      <c r="I640" s="0" t="e">
        <f aca="true">MAX(0,H640*(1+(_xlfn.NORM.INV(RAND(),Inputs!$D$39,Inputs!$C$39)))-'Year Schedule'!$K$10+'Year Schedule'!$L$10)</f>
        <v>#VALUE!</v>
      </c>
      <c r="J640" s="0" t="e">
        <f aca="true">MAX(0,I640*(1+(_xlfn.NORM.INV(RAND(),Inputs!$D$39,Inputs!$C$39)))-'Year Schedule'!$K$11+'Year Schedule'!$L$11)</f>
        <v>#VALUE!</v>
      </c>
      <c r="K640" s="0" t="e">
        <f aca="true">MAX(0,J640*(1+(_xlfn.NORM.INV(RAND(),Inputs!$D$39,Inputs!$C$39)))-'Year Schedule'!$K$12+'Year Schedule'!$L$12)</f>
        <v>#VALUE!</v>
      </c>
      <c r="L640" s="0" t="e">
        <f aca="true">MAX(0,K640*(1+(_xlfn.NORM.INV(RAND(),Inputs!$D$39,Inputs!$C$39)))-'Year Schedule'!$K$13+'Year Schedule'!$L$13)</f>
        <v>#VALUE!</v>
      </c>
      <c r="M640" s="0" t="e">
        <f aca="true">MAX(0,L640*(1+(_xlfn.NORM.INV(RAND(),Inputs!$D$39,Inputs!$C$39)))-'Year Schedule'!$K$14+'Year Schedule'!$L$14)</f>
        <v>#VALUE!</v>
      </c>
      <c r="N640" s="0" t="e">
        <f aca="true">MAX(0,M640*(1+(_xlfn.NORM.INV(RAND(),Inputs!$D$39,Inputs!$C$39)))-'Year Schedule'!$K$15+'Year Schedule'!$L$15)</f>
        <v>#VALUE!</v>
      </c>
      <c r="O640" s="0" t="e">
        <f aca="true">MAX(0,N640*(1+(_xlfn.NORM.INV(RAND(),Inputs!$D$39,Inputs!$C$39)))-'Year Schedule'!$K$16+'Year Schedule'!$L$16)</f>
        <v>#VALUE!</v>
      </c>
      <c r="P640" s="0" t="e">
        <f aca="true">MAX(0,O640*(1+(_xlfn.NORM.INV(RAND(),Inputs!$D$39,Inputs!$C$39)))-'Year Schedule'!$K$17+'Year Schedule'!$L$17)</f>
        <v>#VALUE!</v>
      </c>
      <c r="Q640" s="0" t="e">
        <f aca="true">MAX(0,P640*(1+(_xlfn.NORM.INV(RAND(),Inputs!$D$39,Inputs!$C$39)))-'Year Schedule'!$K$18+'Year Schedule'!$L$18)</f>
        <v>#VALUE!</v>
      </c>
      <c r="R640" s="0" t="e">
        <f aca="true">MAX(0,Q640*(1+(_xlfn.NORM.INV(RAND(),Inputs!$D$39,Inputs!$C$39)))-'Year Schedule'!$K$19+'Year Schedule'!$L$19)</f>
        <v>#VALUE!</v>
      </c>
      <c r="S640" s="0" t="e">
        <f aca="true">MAX(0,R640*(1+(_xlfn.NORM.INV(RAND(),Inputs!$D$39,Inputs!$C$39)))-'Year Schedule'!$K$20+'Year Schedule'!$L$20)</f>
        <v>#VALUE!</v>
      </c>
      <c r="T640" s="0" t="e">
        <f aca="true">MAX(0,S640*(1+(_xlfn.NORM.INV(RAND(),Inputs!$D$39,Inputs!$C$39)))-'Year Schedule'!$K$21+'Year Schedule'!$L$21)</f>
        <v>#VALUE!</v>
      </c>
      <c r="U640" s="0" t="e">
        <f aca="true">MAX(0,T640*(1+(_xlfn.NORM.INV(RAND(),Inputs!$D$39,Inputs!$C$39)))-'Year Schedule'!$K$22+'Year Schedule'!$L$22)</f>
        <v>#VALUE!</v>
      </c>
      <c r="V640" s="0" t="e">
        <f aca="true">MAX(0,U640*(1+(_xlfn.NORM.INV(RAND(),Inputs!$D$39,Inputs!$C$39)))-'Year Schedule'!$K$23+'Year Schedule'!$L$23)</f>
        <v>#VALUE!</v>
      </c>
      <c r="W640" s="0" t="e">
        <f aca="true">MAX(0,V640*(1+(_xlfn.NORM.INV(RAND(),Inputs!$D$39,Inputs!$C$39)))-'Year Schedule'!$K$24+'Year Schedule'!$L$24)</f>
        <v>#VALUE!</v>
      </c>
      <c r="X640" s="0" t="e">
        <f aca="true">MAX(0,W640*(1+(_xlfn.NORM.INV(RAND(),Inputs!$D$39,Inputs!$C$39)))-'Year Schedule'!$K$25+'Year Schedule'!$L$25)</f>
        <v>#VALUE!</v>
      </c>
      <c r="Y640" s="0" t="e">
        <f aca="true">MAX(0,X640*(1+(_xlfn.NORM.INV(RAND(),Inputs!$D$39,Inputs!$C$39)))-'Year Schedule'!$K$26+'Year Schedule'!$L$26)</f>
        <v>#VALUE!</v>
      </c>
      <c r="Z640" s="0" t="e">
        <f aca="true">MAX(0,Y640*(1+(_xlfn.NORM.INV(RAND(),Inputs!$D$39,Inputs!$C$39)))-'Year Schedule'!$K$27+'Year Schedule'!$L$27)</f>
        <v>#VALUE!</v>
      </c>
      <c r="AA640" s="0" t="e">
        <f aca="true">MAX(0,Z640*(1+(_xlfn.NORM.INV(RAND(),Inputs!$D$39,Inputs!$C$39)))-'Year Schedule'!$K$28+'Year Schedule'!$L$28)</f>
        <v>#VALUE!</v>
      </c>
      <c r="AB640" s="0" t="e">
        <f aca="true">MAX(0,AA640*(1+(_xlfn.NORM.INV(RAND(),Inputs!$D$39,Inputs!$C$39)))-'Year Schedule'!$K$29+'Year Schedule'!$L$29)</f>
        <v>#VALUE!</v>
      </c>
      <c r="AC640" s="0" t="e">
        <f aca="true">MAX(0,AB640*(1+(_xlfn.NORM.INV(RAND(),Inputs!$D$39,Inputs!$C$39)))-'Year Schedule'!$K$30+'Year Schedule'!$L$30)</f>
        <v>#VALUE!</v>
      </c>
      <c r="AD640" s="0" t="e">
        <f aca="true">MAX(0,AC640*(1+(_xlfn.NORM.INV(RAND(),Inputs!$D$39,Inputs!$C$39)))-'Year Schedule'!$K$31+'Year Schedule'!$L$31)</f>
        <v>#VALUE!</v>
      </c>
      <c r="AE640" s="0" t="e">
        <f aca="true">MAX(0,AD640*(1+(_xlfn.NORM.INV(RAND(),Inputs!$D$39,Inputs!$C$39)))-'Year Schedule'!$K$32+'Year Schedule'!$L$32)</f>
        <v>#VALUE!</v>
      </c>
      <c r="AF640" s="0" t="e">
        <f aca="true">MAX(0,AE640*(1+(_xlfn.NORM.INV(RAND(),Inputs!$D$39,Inputs!$C$39)))-'Year Schedule'!$K$33+'Year Schedule'!$L$33)</f>
        <v>#VALUE!</v>
      </c>
      <c r="AG640" s="0" t="e">
        <f aca="true">MAX(0,AF640*(1+(_xlfn.NORM.INV(RAND(),Inputs!$D$39,Inputs!$C$39)))-'Year Schedule'!$K$34+'Year Schedule'!$L$34)</f>
        <v>#VALUE!</v>
      </c>
      <c r="AH640" s="0" t="e">
        <f aca="true">MAX(0,AG640*(1+(_xlfn.NORM.INV(RAND(),Inputs!$D$39,Inputs!$C$39)))-'Year Schedule'!$K$35+'Year Schedule'!$L$35)</f>
        <v>#VALUE!</v>
      </c>
      <c r="AI640" s="0" t="e">
        <f aca="true">MAX(0,AH640*(1+(_xlfn.NORM.INV(RAND(),Inputs!$D$39,Inputs!$C$39)))-'Year Schedule'!$K$36+'Year Schedule'!$L$36)</f>
        <v>#VALUE!</v>
      </c>
      <c r="AJ640" s="0" t="e">
        <f aca="true">MAX(0,AI640*(1+(_xlfn.NORM.INV(RAND(),Inputs!$D$39,Inputs!$C$39)))-'Year Schedule'!$K$37+'Year Schedule'!$L$37)</f>
        <v>#VALUE!</v>
      </c>
      <c r="AK640" s="0" t="e">
        <f aca="true">MAX(0,AJ640*(1+(_xlfn.NORM.INV(RAND(),Inputs!$D$39,Inputs!$C$39)))-'Year Schedule'!$K$38+'Year Schedule'!$L$38)</f>
        <v>#VALUE!</v>
      </c>
      <c r="AL640" s="0" t="e">
        <f aca="true">MAX(0,AK640*(1+(_xlfn.NORM.INV(RAND(),Inputs!$D$39,Inputs!$C$39)))-'Year Schedule'!$K$39+'Year Schedule'!$L$39)</f>
        <v>#VALUE!</v>
      </c>
      <c r="AM640" s="0" t="e">
        <f aca="true">MAX(0,AL640*(1+(_xlfn.NORM.INV(RAND(),Inputs!$D$39,Inputs!$C$39)))-'Year Schedule'!$K$40+'Year Schedule'!$L$40)</f>
        <v>#VALUE!</v>
      </c>
      <c r="AN640" s="0" t="e">
        <f aca="true">MAX(0,AM640*(1+(_xlfn.NORM.INV(RAND(),Inputs!$D$39,Inputs!$C$39)))-'Year Schedule'!$K$41+'Year Schedule'!$L$41)</f>
        <v>#VALUE!</v>
      </c>
      <c r="AO640" s="0" t="e">
        <f aca="true">MAX(0,AN640*(1+(_xlfn.NORM.INV(RAND(),Inputs!$D$39,Inputs!$C$39)))-'Year Schedule'!$K$42+'Year Schedule'!$L$42)</f>
        <v>#VALUE!</v>
      </c>
      <c r="AP640" s="0" t="e">
        <f aca="true">MAX(0,AO640*(1+(_xlfn.NORM.INV(RAND(),Inputs!$D$39,Inputs!$C$39)))-'Year Schedule'!$K$43+'Year Schedule'!$L$43)</f>
        <v>#VALUE!</v>
      </c>
      <c r="AQ640" s="0" t="e">
        <f aca="true">MAX(0,AP640*(1+(_xlfn.NORM.INV(RAND(),Inputs!$D$39,Inputs!$C$39)))-'Year Schedule'!$K$44+'Year Schedule'!$L$44)</f>
        <v>#VALUE!</v>
      </c>
      <c r="AR640" s="0" t="e">
        <f aca="true">MAX(0,AQ640*(1+(_xlfn.NORM.INV(RAND(),Inputs!$D$39,Inputs!$C$39)))-'Year Schedule'!$K$45+'Year Schedule'!$L$45)</f>
        <v>#VALUE!</v>
      </c>
      <c r="AS640" s="0" t="e">
        <f aca="true">MAX(0,AR640*(1+(_xlfn.NORM.INV(RAND(),Inputs!$D$39,Inputs!$C$39)))-'Year Schedule'!$K$46+'Year Schedule'!$L$46)</f>
        <v>#VALUE!</v>
      </c>
      <c r="AT640" s="0" t="e">
        <f aca="true">MAX(0,AS640*(1+(_xlfn.NORM.INV(RAND(),Inputs!$D$39,Inputs!$C$39)))-'Year Schedule'!$K$47+'Year Schedule'!$L$47)</f>
        <v>#VALUE!</v>
      </c>
      <c r="AU640" s="0" t="e">
        <f aca="true">MAX(0,AT640*(1+(_xlfn.NORM.INV(RAND(),Inputs!$D$39,Inputs!$C$39)))-'Year Schedule'!$K$48+'Year Schedule'!$L$48)</f>
        <v>#VALUE!</v>
      </c>
      <c r="AV640" s="0" t="e">
        <f aca="true">MAX(0,AU640*(1+(_xlfn.NORM.INV(RAND(),Inputs!$D$39,Inputs!$C$39)))-'Year Schedule'!$K$49+'Year Schedule'!$L$49)</f>
        <v>#VALUE!</v>
      </c>
      <c r="AW640" s="0" t="e">
        <f aca="true">MAX(0,AV640*(1+(_xlfn.NORM.INV(RAND(),Inputs!$D$39,Inputs!$C$39)))-'Year Schedule'!$K$50+'Year Schedule'!$L$50)</f>
        <v>#VALUE!</v>
      </c>
      <c r="AX640" s="0" t="e">
        <f aca="true">MAX(0,AW640*(1+(_xlfn.NORM.INV(RAND(),Inputs!$D$39,Inputs!$C$39)))-'Year Schedule'!$K$51+'Year Schedule'!$L$51)</f>
        <v>#VALUE!</v>
      </c>
      <c r="AY640" s="0" t="e">
        <f aca="true">MAX(0,AX640*(1+(_xlfn.NORM.INV(RAND(),Inputs!$D$39,Inputs!$C$39)))-'Year Schedule'!$K$52+'Year Schedule'!$L$52)</f>
        <v>#VALUE!</v>
      </c>
      <c r="AZ640" s="0" t="e">
        <f aca="true">MAX(0,AY640*(1+(_xlfn.NORM.INV(RAND(),Inputs!$D$39,Inputs!$C$39)))-'Year Schedule'!$K$53+'Year Schedule'!$L$53)</f>
        <v>#VALUE!</v>
      </c>
      <c r="BA640" s="0" t="e">
        <f aca="false">INDEX(C640:AZ640,1,Inputs!$C$6)</f>
        <v>#VALUE!</v>
      </c>
      <c r="BB640" s="0" t="n">
        <f aca="false">IFERROR(EXP(SUMPRODUCT(LN((C640:INDEX(C640:AZ640,1,Inputs!$C$6)+$C$1004:INDEX($C$1004:$AZ$1004,1,Inputs!$C$6))/B640:INDEX(B640:AY640,1,Inputs!$C$6)))/Inputs!$C$6)-1,-1)</f>
        <v>-1</v>
      </c>
    </row>
    <row r="641" customFormat="false" ht="15" hidden="false" customHeight="true" outlineLevel="0" collapsed="false">
      <c r="A641" s="0" t="n">
        <v>639</v>
      </c>
      <c r="B641" s="177" t="n">
        <f aca="false">Inputs!$C$38</f>
        <v>0</v>
      </c>
      <c r="C641" s="0" t="e">
        <f aca="true">MAX(0,B641*(1+(_xlfn.NORM.INV(RAND(),Inputs!$D$39,Inputs!$C$39)))-'Year Schedule'!$K$4+'Year Schedule'!$L$4)</f>
        <v>#VALUE!</v>
      </c>
      <c r="D641" s="0" t="e">
        <f aca="true">MAX(0,C641*(1+(_xlfn.NORM.INV(RAND(),Inputs!$D$39,Inputs!$C$39)))-'Year Schedule'!$K$5+'Year Schedule'!$L$5)</f>
        <v>#VALUE!</v>
      </c>
      <c r="E641" s="0" t="e">
        <f aca="true">MAX(0,D641*(1+(_xlfn.NORM.INV(RAND(),Inputs!$D$39,Inputs!$C$39)))-'Year Schedule'!$K$6+'Year Schedule'!$L$6)</f>
        <v>#VALUE!</v>
      </c>
      <c r="F641" s="0" t="e">
        <f aca="true">MAX(0,E641*(1+(_xlfn.NORM.INV(RAND(),Inputs!$D$39,Inputs!$C$39)))-'Year Schedule'!$K$7+'Year Schedule'!$L$7)</f>
        <v>#VALUE!</v>
      </c>
      <c r="G641" s="0" t="e">
        <f aca="true">MAX(0,F641*(1+(_xlfn.NORM.INV(RAND(),Inputs!$D$39,Inputs!$C$39)))-'Year Schedule'!$K$8+'Year Schedule'!$L$8)</f>
        <v>#VALUE!</v>
      </c>
      <c r="H641" s="0" t="e">
        <f aca="true">MAX(0,G641*(1+(_xlfn.NORM.INV(RAND(),Inputs!$D$39,Inputs!$C$39)))-'Year Schedule'!$K$9+'Year Schedule'!$L$9)</f>
        <v>#VALUE!</v>
      </c>
      <c r="I641" s="0" t="e">
        <f aca="true">MAX(0,H641*(1+(_xlfn.NORM.INV(RAND(),Inputs!$D$39,Inputs!$C$39)))-'Year Schedule'!$K$10+'Year Schedule'!$L$10)</f>
        <v>#VALUE!</v>
      </c>
      <c r="J641" s="0" t="e">
        <f aca="true">MAX(0,I641*(1+(_xlfn.NORM.INV(RAND(),Inputs!$D$39,Inputs!$C$39)))-'Year Schedule'!$K$11+'Year Schedule'!$L$11)</f>
        <v>#VALUE!</v>
      </c>
      <c r="K641" s="0" t="e">
        <f aca="true">MAX(0,J641*(1+(_xlfn.NORM.INV(RAND(),Inputs!$D$39,Inputs!$C$39)))-'Year Schedule'!$K$12+'Year Schedule'!$L$12)</f>
        <v>#VALUE!</v>
      </c>
      <c r="L641" s="0" t="e">
        <f aca="true">MAX(0,K641*(1+(_xlfn.NORM.INV(RAND(),Inputs!$D$39,Inputs!$C$39)))-'Year Schedule'!$K$13+'Year Schedule'!$L$13)</f>
        <v>#VALUE!</v>
      </c>
      <c r="M641" s="0" t="e">
        <f aca="true">MAX(0,L641*(1+(_xlfn.NORM.INV(RAND(),Inputs!$D$39,Inputs!$C$39)))-'Year Schedule'!$K$14+'Year Schedule'!$L$14)</f>
        <v>#VALUE!</v>
      </c>
      <c r="N641" s="0" t="e">
        <f aca="true">MAX(0,M641*(1+(_xlfn.NORM.INV(RAND(),Inputs!$D$39,Inputs!$C$39)))-'Year Schedule'!$K$15+'Year Schedule'!$L$15)</f>
        <v>#VALUE!</v>
      </c>
      <c r="O641" s="0" t="e">
        <f aca="true">MAX(0,N641*(1+(_xlfn.NORM.INV(RAND(),Inputs!$D$39,Inputs!$C$39)))-'Year Schedule'!$K$16+'Year Schedule'!$L$16)</f>
        <v>#VALUE!</v>
      </c>
      <c r="P641" s="0" t="e">
        <f aca="true">MAX(0,O641*(1+(_xlfn.NORM.INV(RAND(),Inputs!$D$39,Inputs!$C$39)))-'Year Schedule'!$K$17+'Year Schedule'!$L$17)</f>
        <v>#VALUE!</v>
      </c>
      <c r="Q641" s="0" t="e">
        <f aca="true">MAX(0,P641*(1+(_xlfn.NORM.INV(RAND(),Inputs!$D$39,Inputs!$C$39)))-'Year Schedule'!$K$18+'Year Schedule'!$L$18)</f>
        <v>#VALUE!</v>
      </c>
      <c r="R641" s="0" t="e">
        <f aca="true">MAX(0,Q641*(1+(_xlfn.NORM.INV(RAND(),Inputs!$D$39,Inputs!$C$39)))-'Year Schedule'!$K$19+'Year Schedule'!$L$19)</f>
        <v>#VALUE!</v>
      </c>
      <c r="S641" s="0" t="e">
        <f aca="true">MAX(0,R641*(1+(_xlfn.NORM.INV(RAND(),Inputs!$D$39,Inputs!$C$39)))-'Year Schedule'!$K$20+'Year Schedule'!$L$20)</f>
        <v>#VALUE!</v>
      </c>
      <c r="T641" s="0" t="e">
        <f aca="true">MAX(0,S641*(1+(_xlfn.NORM.INV(RAND(),Inputs!$D$39,Inputs!$C$39)))-'Year Schedule'!$K$21+'Year Schedule'!$L$21)</f>
        <v>#VALUE!</v>
      </c>
      <c r="U641" s="0" t="e">
        <f aca="true">MAX(0,T641*(1+(_xlfn.NORM.INV(RAND(),Inputs!$D$39,Inputs!$C$39)))-'Year Schedule'!$K$22+'Year Schedule'!$L$22)</f>
        <v>#VALUE!</v>
      </c>
      <c r="V641" s="0" t="e">
        <f aca="true">MAX(0,U641*(1+(_xlfn.NORM.INV(RAND(),Inputs!$D$39,Inputs!$C$39)))-'Year Schedule'!$K$23+'Year Schedule'!$L$23)</f>
        <v>#VALUE!</v>
      </c>
      <c r="W641" s="0" t="e">
        <f aca="true">MAX(0,V641*(1+(_xlfn.NORM.INV(RAND(),Inputs!$D$39,Inputs!$C$39)))-'Year Schedule'!$K$24+'Year Schedule'!$L$24)</f>
        <v>#VALUE!</v>
      </c>
      <c r="X641" s="0" t="e">
        <f aca="true">MAX(0,W641*(1+(_xlfn.NORM.INV(RAND(),Inputs!$D$39,Inputs!$C$39)))-'Year Schedule'!$K$25+'Year Schedule'!$L$25)</f>
        <v>#VALUE!</v>
      </c>
      <c r="Y641" s="0" t="e">
        <f aca="true">MAX(0,X641*(1+(_xlfn.NORM.INV(RAND(),Inputs!$D$39,Inputs!$C$39)))-'Year Schedule'!$K$26+'Year Schedule'!$L$26)</f>
        <v>#VALUE!</v>
      </c>
      <c r="Z641" s="0" t="e">
        <f aca="true">MAX(0,Y641*(1+(_xlfn.NORM.INV(RAND(),Inputs!$D$39,Inputs!$C$39)))-'Year Schedule'!$K$27+'Year Schedule'!$L$27)</f>
        <v>#VALUE!</v>
      </c>
      <c r="AA641" s="0" t="e">
        <f aca="true">MAX(0,Z641*(1+(_xlfn.NORM.INV(RAND(),Inputs!$D$39,Inputs!$C$39)))-'Year Schedule'!$K$28+'Year Schedule'!$L$28)</f>
        <v>#VALUE!</v>
      </c>
      <c r="AB641" s="0" t="e">
        <f aca="true">MAX(0,AA641*(1+(_xlfn.NORM.INV(RAND(),Inputs!$D$39,Inputs!$C$39)))-'Year Schedule'!$K$29+'Year Schedule'!$L$29)</f>
        <v>#VALUE!</v>
      </c>
      <c r="AC641" s="0" t="e">
        <f aca="true">MAX(0,AB641*(1+(_xlfn.NORM.INV(RAND(),Inputs!$D$39,Inputs!$C$39)))-'Year Schedule'!$K$30+'Year Schedule'!$L$30)</f>
        <v>#VALUE!</v>
      </c>
      <c r="AD641" s="0" t="e">
        <f aca="true">MAX(0,AC641*(1+(_xlfn.NORM.INV(RAND(),Inputs!$D$39,Inputs!$C$39)))-'Year Schedule'!$K$31+'Year Schedule'!$L$31)</f>
        <v>#VALUE!</v>
      </c>
      <c r="AE641" s="0" t="e">
        <f aca="true">MAX(0,AD641*(1+(_xlfn.NORM.INV(RAND(),Inputs!$D$39,Inputs!$C$39)))-'Year Schedule'!$K$32+'Year Schedule'!$L$32)</f>
        <v>#VALUE!</v>
      </c>
      <c r="AF641" s="0" t="e">
        <f aca="true">MAX(0,AE641*(1+(_xlfn.NORM.INV(RAND(),Inputs!$D$39,Inputs!$C$39)))-'Year Schedule'!$K$33+'Year Schedule'!$L$33)</f>
        <v>#VALUE!</v>
      </c>
      <c r="AG641" s="0" t="e">
        <f aca="true">MAX(0,AF641*(1+(_xlfn.NORM.INV(RAND(),Inputs!$D$39,Inputs!$C$39)))-'Year Schedule'!$K$34+'Year Schedule'!$L$34)</f>
        <v>#VALUE!</v>
      </c>
      <c r="AH641" s="0" t="e">
        <f aca="true">MAX(0,AG641*(1+(_xlfn.NORM.INV(RAND(),Inputs!$D$39,Inputs!$C$39)))-'Year Schedule'!$K$35+'Year Schedule'!$L$35)</f>
        <v>#VALUE!</v>
      </c>
      <c r="AI641" s="0" t="e">
        <f aca="true">MAX(0,AH641*(1+(_xlfn.NORM.INV(RAND(),Inputs!$D$39,Inputs!$C$39)))-'Year Schedule'!$K$36+'Year Schedule'!$L$36)</f>
        <v>#VALUE!</v>
      </c>
      <c r="AJ641" s="0" t="e">
        <f aca="true">MAX(0,AI641*(1+(_xlfn.NORM.INV(RAND(),Inputs!$D$39,Inputs!$C$39)))-'Year Schedule'!$K$37+'Year Schedule'!$L$37)</f>
        <v>#VALUE!</v>
      </c>
      <c r="AK641" s="0" t="e">
        <f aca="true">MAX(0,AJ641*(1+(_xlfn.NORM.INV(RAND(),Inputs!$D$39,Inputs!$C$39)))-'Year Schedule'!$K$38+'Year Schedule'!$L$38)</f>
        <v>#VALUE!</v>
      </c>
      <c r="AL641" s="0" t="e">
        <f aca="true">MAX(0,AK641*(1+(_xlfn.NORM.INV(RAND(),Inputs!$D$39,Inputs!$C$39)))-'Year Schedule'!$K$39+'Year Schedule'!$L$39)</f>
        <v>#VALUE!</v>
      </c>
      <c r="AM641" s="0" t="e">
        <f aca="true">MAX(0,AL641*(1+(_xlfn.NORM.INV(RAND(),Inputs!$D$39,Inputs!$C$39)))-'Year Schedule'!$K$40+'Year Schedule'!$L$40)</f>
        <v>#VALUE!</v>
      </c>
      <c r="AN641" s="0" t="e">
        <f aca="true">MAX(0,AM641*(1+(_xlfn.NORM.INV(RAND(),Inputs!$D$39,Inputs!$C$39)))-'Year Schedule'!$K$41+'Year Schedule'!$L$41)</f>
        <v>#VALUE!</v>
      </c>
      <c r="AO641" s="0" t="e">
        <f aca="true">MAX(0,AN641*(1+(_xlfn.NORM.INV(RAND(),Inputs!$D$39,Inputs!$C$39)))-'Year Schedule'!$K$42+'Year Schedule'!$L$42)</f>
        <v>#VALUE!</v>
      </c>
      <c r="AP641" s="0" t="e">
        <f aca="true">MAX(0,AO641*(1+(_xlfn.NORM.INV(RAND(),Inputs!$D$39,Inputs!$C$39)))-'Year Schedule'!$K$43+'Year Schedule'!$L$43)</f>
        <v>#VALUE!</v>
      </c>
      <c r="AQ641" s="0" t="e">
        <f aca="true">MAX(0,AP641*(1+(_xlfn.NORM.INV(RAND(),Inputs!$D$39,Inputs!$C$39)))-'Year Schedule'!$K$44+'Year Schedule'!$L$44)</f>
        <v>#VALUE!</v>
      </c>
      <c r="AR641" s="0" t="e">
        <f aca="true">MAX(0,AQ641*(1+(_xlfn.NORM.INV(RAND(),Inputs!$D$39,Inputs!$C$39)))-'Year Schedule'!$K$45+'Year Schedule'!$L$45)</f>
        <v>#VALUE!</v>
      </c>
      <c r="AS641" s="0" t="e">
        <f aca="true">MAX(0,AR641*(1+(_xlfn.NORM.INV(RAND(),Inputs!$D$39,Inputs!$C$39)))-'Year Schedule'!$K$46+'Year Schedule'!$L$46)</f>
        <v>#VALUE!</v>
      </c>
      <c r="AT641" s="0" t="e">
        <f aca="true">MAX(0,AS641*(1+(_xlfn.NORM.INV(RAND(),Inputs!$D$39,Inputs!$C$39)))-'Year Schedule'!$K$47+'Year Schedule'!$L$47)</f>
        <v>#VALUE!</v>
      </c>
      <c r="AU641" s="0" t="e">
        <f aca="true">MAX(0,AT641*(1+(_xlfn.NORM.INV(RAND(),Inputs!$D$39,Inputs!$C$39)))-'Year Schedule'!$K$48+'Year Schedule'!$L$48)</f>
        <v>#VALUE!</v>
      </c>
      <c r="AV641" s="0" t="e">
        <f aca="true">MAX(0,AU641*(1+(_xlfn.NORM.INV(RAND(),Inputs!$D$39,Inputs!$C$39)))-'Year Schedule'!$K$49+'Year Schedule'!$L$49)</f>
        <v>#VALUE!</v>
      </c>
      <c r="AW641" s="0" t="e">
        <f aca="true">MAX(0,AV641*(1+(_xlfn.NORM.INV(RAND(),Inputs!$D$39,Inputs!$C$39)))-'Year Schedule'!$K$50+'Year Schedule'!$L$50)</f>
        <v>#VALUE!</v>
      </c>
      <c r="AX641" s="0" t="e">
        <f aca="true">MAX(0,AW641*(1+(_xlfn.NORM.INV(RAND(),Inputs!$D$39,Inputs!$C$39)))-'Year Schedule'!$K$51+'Year Schedule'!$L$51)</f>
        <v>#VALUE!</v>
      </c>
      <c r="AY641" s="0" t="e">
        <f aca="true">MAX(0,AX641*(1+(_xlfn.NORM.INV(RAND(),Inputs!$D$39,Inputs!$C$39)))-'Year Schedule'!$K$52+'Year Schedule'!$L$52)</f>
        <v>#VALUE!</v>
      </c>
      <c r="AZ641" s="0" t="e">
        <f aca="true">MAX(0,AY641*(1+(_xlfn.NORM.INV(RAND(),Inputs!$D$39,Inputs!$C$39)))-'Year Schedule'!$K$53+'Year Schedule'!$L$53)</f>
        <v>#VALUE!</v>
      </c>
      <c r="BA641" s="0" t="e">
        <f aca="false">INDEX(C641:AZ641,1,Inputs!$C$6)</f>
        <v>#VALUE!</v>
      </c>
      <c r="BB641" s="0" t="n">
        <f aca="false">IFERROR(EXP(SUMPRODUCT(LN((C641:INDEX(C641:AZ641,1,Inputs!$C$6)+$C$1004:INDEX($C$1004:$AZ$1004,1,Inputs!$C$6))/B641:INDEX(B641:AY641,1,Inputs!$C$6)))/Inputs!$C$6)-1,-1)</f>
        <v>-1</v>
      </c>
    </row>
    <row r="642" customFormat="false" ht="15" hidden="false" customHeight="true" outlineLevel="0" collapsed="false">
      <c r="A642" s="0" t="n">
        <v>640</v>
      </c>
      <c r="B642" s="177" t="n">
        <f aca="false">Inputs!$C$38</f>
        <v>0</v>
      </c>
      <c r="C642" s="0" t="e">
        <f aca="true">MAX(0,B642*(1+(_xlfn.NORM.INV(RAND(),Inputs!$D$39,Inputs!$C$39)))-'Year Schedule'!$K$4+'Year Schedule'!$L$4)</f>
        <v>#VALUE!</v>
      </c>
      <c r="D642" s="0" t="e">
        <f aca="true">MAX(0,C642*(1+(_xlfn.NORM.INV(RAND(),Inputs!$D$39,Inputs!$C$39)))-'Year Schedule'!$K$5+'Year Schedule'!$L$5)</f>
        <v>#VALUE!</v>
      </c>
      <c r="E642" s="0" t="e">
        <f aca="true">MAX(0,D642*(1+(_xlfn.NORM.INV(RAND(),Inputs!$D$39,Inputs!$C$39)))-'Year Schedule'!$K$6+'Year Schedule'!$L$6)</f>
        <v>#VALUE!</v>
      </c>
      <c r="F642" s="0" t="e">
        <f aca="true">MAX(0,E642*(1+(_xlfn.NORM.INV(RAND(),Inputs!$D$39,Inputs!$C$39)))-'Year Schedule'!$K$7+'Year Schedule'!$L$7)</f>
        <v>#VALUE!</v>
      </c>
      <c r="G642" s="0" t="e">
        <f aca="true">MAX(0,F642*(1+(_xlfn.NORM.INV(RAND(),Inputs!$D$39,Inputs!$C$39)))-'Year Schedule'!$K$8+'Year Schedule'!$L$8)</f>
        <v>#VALUE!</v>
      </c>
      <c r="H642" s="0" t="e">
        <f aca="true">MAX(0,G642*(1+(_xlfn.NORM.INV(RAND(),Inputs!$D$39,Inputs!$C$39)))-'Year Schedule'!$K$9+'Year Schedule'!$L$9)</f>
        <v>#VALUE!</v>
      </c>
      <c r="I642" s="0" t="e">
        <f aca="true">MAX(0,H642*(1+(_xlfn.NORM.INV(RAND(),Inputs!$D$39,Inputs!$C$39)))-'Year Schedule'!$K$10+'Year Schedule'!$L$10)</f>
        <v>#VALUE!</v>
      </c>
      <c r="J642" s="0" t="e">
        <f aca="true">MAX(0,I642*(1+(_xlfn.NORM.INV(RAND(),Inputs!$D$39,Inputs!$C$39)))-'Year Schedule'!$K$11+'Year Schedule'!$L$11)</f>
        <v>#VALUE!</v>
      </c>
      <c r="K642" s="0" t="e">
        <f aca="true">MAX(0,J642*(1+(_xlfn.NORM.INV(RAND(),Inputs!$D$39,Inputs!$C$39)))-'Year Schedule'!$K$12+'Year Schedule'!$L$12)</f>
        <v>#VALUE!</v>
      </c>
      <c r="L642" s="0" t="e">
        <f aca="true">MAX(0,K642*(1+(_xlfn.NORM.INV(RAND(),Inputs!$D$39,Inputs!$C$39)))-'Year Schedule'!$K$13+'Year Schedule'!$L$13)</f>
        <v>#VALUE!</v>
      </c>
      <c r="M642" s="0" t="e">
        <f aca="true">MAX(0,L642*(1+(_xlfn.NORM.INV(RAND(),Inputs!$D$39,Inputs!$C$39)))-'Year Schedule'!$K$14+'Year Schedule'!$L$14)</f>
        <v>#VALUE!</v>
      </c>
      <c r="N642" s="0" t="e">
        <f aca="true">MAX(0,M642*(1+(_xlfn.NORM.INV(RAND(),Inputs!$D$39,Inputs!$C$39)))-'Year Schedule'!$K$15+'Year Schedule'!$L$15)</f>
        <v>#VALUE!</v>
      </c>
      <c r="O642" s="0" t="e">
        <f aca="true">MAX(0,N642*(1+(_xlfn.NORM.INV(RAND(),Inputs!$D$39,Inputs!$C$39)))-'Year Schedule'!$K$16+'Year Schedule'!$L$16)</f>
        <v>#VALUE!</v>
      </c>
      <c r="P642" s="0" t="e">
        <f aca="true">MAX(0,O642*(1+(_xlfn.NORM.INV(RAND(),Inputs!$D$39,Inputs!$C$39)))-'Year Schedule'!$K$17+'Year Schedule'!$L$17)</f>
        <v>#VALUE!</v>
      </c>
      <c r="Q642" s="0" t="e">
        <f aca="true">MAX(0,P642*(1+(_xlfn.NORM.INV(RAND(),Inputs!$D$39,Inputs!$C$39)))-'Year Schedule'!$K$18+'Year Schedule'!$L$18)</f>
        <v>#VALUE!</v>
      </c>
      <c r="R642" s="0" t="e">
        <f aca="true">MAX(0,Q642*(1+(_xlfn.NORM.INV(RAND(),Inputs!$D$39,Inputs!$C$39)))-'Year Schedule'!$K$19+'Year Schedule'!$L$19)</f>
        <v>#VALUE!</v>
      </c>
      <c r="S642" s="0" t="e">
        <f aca="true">MAX(0,R642*(1+(_xlfn.NORM.INV(RAND(),Inputs!$D$39,Inputs!$C$39)))-'Year Schedule'!$K$20+'Year Schedule'!$L$20)</f>
        <v>#VALUE!</v>
      </c>
      <c r="T642" s="0" t="e">
        <f aca="true">MAX(0,S642*(1+(_xlfn.NORM.INV(RAND(),Inputs!$D$39,Inputs!$C$39)))-'Year Schedule'!$K$21+'Year Schedule'!$L$21)</f>
        <v>#VALUE!</v>
      </c>
      <c r="U642" s="0" t="e">
        <f aca="true">MAX(0,T642*(1+(_xlfn.NORM.INV(RAND(),Inputs!$D$39,Inputs!$C$39)))-'Year Schedule'!$K$22+'Year Schedule'!$L$22)</f>
        <v>#VALUE!</v>
      </c>
      <c r="V642" s="0" t="e">
        <f aca="true">MAX(0,U642*(1+(_xlfn.NORM.INV(RAND(),Inputs!$D$39,Inputs!$C$39)))-'Year Schedule'!$K$23+'Year Schedule'!$L$23)</f>
        <v>#VALUE!</v>
      </c>
      <c r="W642" s="0" t="e">
        <f aca="true">MAX(0,V642*(1+(_xlfn.NORM.INV(RAND(),Inputs!$D$39,Inputs!$C$39)))-'Year Schedule'!$K$24+'Year Schedule'!$L$24)</f>
        <v>#VALUE!</v>
      </c>
      <c r="X642" s="0" t="e">
        <f aca="true">MAX(0,W642*(1+(_xlfn.NORM.INV(RAND(),Inputs!$D$39,Inputs!$C$39)))-'Year Schedule'!$K$25+'Year Schedule'!$L$25)</f>
        <v>#VALUE!</v>
      </c>
      <c r="Y642" s="0" t="e">
        <f aca="true">MAX(0,X642*(1+(_xlfn.NORM.INV(RAND(),Inputs!$D$39,Inputs!$C$39)))-'Year Schedule'!$K$26+'Year Schedule'!$L$26)</f>
        <v>#VALUE!</v>
      </c>
      <c r="Z642" s="0" t="e">
        <f aca="true">MAX(0,Y642*(1+(_xlfn.NORM.INV(RAND(),Inputs!$D$39,Inputs!$C$39)))-'Year Schedule'!$K$27+'Year Schedule'!$L$27)</f>
        <v>#VALUE!</v>
      </c>
      <c r="AA642" s="0" t="e">
        <f aca="true">MAX(0,Z642*(1+(_xlfn.NORM.INV(RAND(),Inputs!$D$39,Inputs!$C$39)))-'Year Schedule'!$K$28+'Year Schedule'!$L$28)</f>
        <v>#VALUE!</v>
      </c>
      <c r="AB642" s="0" t="e">
        <f aca="true">MAX(0,AA642*(1+(_xlfn.NORM.INV(RAND(),Inputs!$D$39,Inputs!$C$39)))-'Year Schedule'!$K$29+'Year Schedule'!$L$29)</f>
        <v>#VALUE!</v>
      </c>
      <c r="AC642" s="0" t="e">
        <f aca="true">MAX(0,AB642*(1+(_xlfn.NORM.INV(RAND(),Inputs!$D$39,Inputs!$C$39)))-'Year Schedule'!$K$30+'Year Schedule'!$L$30)</f>
        <v>#VALUE!</v>
      </c>
      <c r="AD642" s="0" t="e">
        <f aca="true">MAX(0,AC642*(1+(_xlfn.NORM.INV(RAND(),Inputs!$D$39,Inputs!$C$39)))-'Year Schedule'!$K$31+'Year Schedule'!$L$31)</f>
        <v>#VALUE!</v>
      </c>
      <c r="AE642" s="0" t="e">
        <f aca="true">MAX(0,AD642*(1+(_xlfn.NORM.INV(RAND(),Inputs!$D$39,Inputs!$C$39)))-'Year Schedule'!$K$32+'Year Schedule'!$L$32)</f>
        <v>#VALUE!</v>
      </c>
      <c r="AF642" s="0" t="e">
        <f aca="true">MAX(0,AE642*(1+(_xlfn.NORM.INV(RAND(),Inputs!$D$39,Inputs!$C$39)))-'Year Schedule'!$K$33+'Year Schedule'!$L$33)</f>
        <v>#VALUE!</v>
      </c>
      <c r="AG642" s="0" t="e">
        <f aca="true">MAX(0,AF642*(1+(_xlfn.NORM.INV(RAND(),Inputs!$D$39,Inputs!$C$39)))-'Year Schedule'!$K$34+'Year Schedule'!$L$34)</f>
        <v>#VALUE!</v>
      </c>
      <c r="AH642" s="0" t="e">
        <f aca="true">MAX(0,AG642*(1+(_xlfn.NORM.INV(RAND(),Inputs!$D$39,Inputs!$C$39)))-'Year Schedule'!$K$35+'Year Schedule'!$L$35)</f>
        <v>#VALUE!</v>
      </c>
      <c r="AI642" s="0" t="e">
        <f aca="true">MAX(0,AH642*(1+(_xlfn.NORM.INV(RAND(),Inputs!$D$39,Inputs!$C$39)))-'Year Schedule'!$K$36+'Year Schedule'!$L$36)</f>
        <v>#VALUE!</v>
      </c>
      <c r="AJ642" s="0" t="e">
        <f aca="true">MAX(0,AI642*(1+(_xlfn.NORM.INV(RAND(),Inputs!$D$39,Inputs!$C$39)))-'Year Schedule'!$K$37+'Year Schedule'!$L$37)</f>
        <v>#VALUE!</v>
      </c>
      <c r="AK642" s="0" t="e">
        <f aca="true">MAX(0,AJ642*(1+(_xlfn.NORM.INV(RAND(),Inputs!$D$39,Inputs!$C$39)))-'Year Schedule'!$K$38+'Year Schedule'!$L$38)</f>
        <v>#VALUE!</v>
      </c>
      <c r="AL642" s="0" t="e">
        <f aca="true">MAX(0,AK642*(1+(_xlfn.NORM.INV(RAND(),Inputs!$D$39,Inputs!$C$39)))-'Year Schedule'!$K$39+'Year Schedule'!$L$39)</f>
        <v>#VALUE!</v>
      </c>
      <c r="AM642" s="0" t="e">
        <f aca="true">MAX(0,AL642*(1+(_xlfn.NORM.INV(RAND(),Inputs!$D$39,Inputs!$C$39)))-'Year Schedule'!$K$40+'Year Schedule'!$L$40)</f>
        <v>#VALUE!</v>
      </c>
      <c r="AN642" s="0" t="e">
        <f aca="true">MAX(0,AM642*(1+(_xlfn.NORM.INV(RAND(),Inputs!$D$39,Inputs!$C$39)))-'Year Schedule'!$K$41+'Year Schedule'!$L$41)</f>
        <v>#VALUE!</v>
      </c>
      <c r="AO642" s="0" t="e">
        <f aca="true">MAX(0,AN642*(1+(_xlfn.NORM.INV(RAND(),Inputs!$D$39,Inputs!$C$39)))-'Year Schedule'!$K$42+'Year Schedule'!$L$42)</f>
        <v>#VALUE!</v>
      </c>
      <c r="AP642" s="0" t="e">
        <f aca="true">MAX(0,AO642*(1+(_xlfn.NORM.INV(RAND(),Inputs!$D$39,Inputs!$C$39)))-'Year Schedule'!$K$43+'Year Schedule'!$L$43)</f>
        <v>#VALUE!</v>
      </c>
      <c r="AQ642" s="0" t="e">
        <f aca="true">MAX(0,AP642*(1+(_xlfn.NORM.INV(RAND(),Inputs!$D$39,Inputs!$C$39)))-'Year Schedule'!$K$44+'Year Schedule'!$L$44)</f>
        <v>#VALUE!</v>
      </c>
      <c r="AR642" s="0" t="e">
        <f aca="true">MAX(0,AQ642*(1+(_xlfn.NORM.INV(RAND(),Inputs!$D$39,Inputs!$C$39)))-'Year Schedule'!$K$45+'Year Schedule'!$L$45)</f>
        <v>#VALUE!</v>
      </c>
      <c r="AS642" s="0" t="e">
        <f aca="true">MAX(0,AR642*(1+(_xlfn.NORM.INV(RAND(),Inputs!$D$39,Inputs!$C$39)))-'Year Schedule'!$K$46+'Year Schedule'!$L$46)</f>
        <v>#VALUE!</v>
      </c>
      <c r="AT642" s="0" t="e">
        <f aca="true">MAX(0,AS642*(1+(_xlfn.NORM.INV(RAND(),Inputs!$D$39,Inputs!$C$39)))-'Year Schedule'!$K$47+'Year Schedule'!$L$47)</f>
        <v>#VALUE!</v>
      </c>
      <c r="AU642" s="0" t="e">
        <f aca="true">MAX(0,AT642*(1+(_xlfn.NORM.INV(RAND(),Inputs!$D$39,Inputs!$C$39)))-'Year Schedule'!$K$48+'Year Schedule'!$L$48)</f>
        <v>#VALUE!</v>
      </c>
      <c r="AV642" s="0" t="e">
        <f aca="true">MAX(0,AU642*(1+(_xlfn.NORM.INV(RAND(),Inputs!$D$39,Inputs!$C$39)))-'Year Schedule'!$K$49+'Year Schedule'!$L$49)</f>
        <v>#VALUE!</v>
      </c>
      <c r="AW642" s="0" t="e">
        <f aca="true">MAX(0,AV642*(1+(_xlfn.NORM.INV(RAND(),Inputs!$D$39,Inputs!$C$39)))-'Year Schedule'!$K$50+'Year Schedule'!$L$50)</f>
        <v>#VALUE!</v>
      </c>
      <c r="AX642" s="0" t="e">
        <f aca="true">MAX(0,AW642*(1+(_xlfn.NORM.INV(RAND(),Inputs!$D$39,Inputs!$C$39)))-'Year Schedule'!$K$51+'Year Schedule'!$L$51)</f>
        <v>#VALUE!</v>
      </c>
      <c r="AY642" s="0" t="e">
        <f aca="true">MAX(0,AX642*(1+(_xlfn.NORM.INV(RAND(),Inputs!$D$39,Inputs!$C$39)))-'Year Schedule'!$K$52+'Year Schedule'!$L$52)</f>
        <v>#VALUE!</v>
      </c>
      <c r="AZ642" s="0" t="e">
        <f aca="true">MAX(0,AY642*(1+(_xlfn.NORM.INV(RAND(),Inputs!$D$39,Inputs!$C$39)))-'Year Schedule'!$K$53+'Year Schedule'!$L$53)</f>
        <v>#VALUE!</v>
      </c>
      <c r="BA642" s="0" t="e">
        <f aca="false">INDEX(C642:AZ642,1,Inputs!$C$6)</f>
        <v>#VALUE!</v>
      </c>
      <c r="BB642" s="0" t="n">
        <f aca="false">IFERROR(EXP(SUMPRODUCT(LN((C642:INDEX(C642:AZ642,1,Inputs!$C$6)+$C$1004:INDEX($C$1004:$AZ$1004,1,Inputs!$C$6))/B642:INDEX(B642:AY642,1,Inputs!$C$6)))/Inputs!$C$6)-1,-1)</f>
        <v>-1</v>
      </c>
    </row>
    <row r="643" customFormat="false" ht="15" hidden="false" customHeight="true" outlineLevel="0" collapsed="false">
      <c r="A643" s="0" t="n">
        <v>641</v>
      </c>
      <c r="B643" s="177" t="n">
        <f aca="false">Inputs!$C$38</f>
        <v>0</v>
      </c>
      <c r="C643" s="0" t="e">
        <f aca="true">MAX(0,B643*(1+(_xlfn.NORM.INV(RAND(),Inputs!$D$39,Inputs!$C$39)))-'Year Schedule'!$K$4+'Year Schedule'!$L$4)</f>
        <v>#VALUE!</v>
      </c>
      <c r="D643" s="0" t="e">
        <f aca="true">MAX(0,C643*(1+(_xlfn.NORM.INV(RAND(),Inputs!$D$39,Inputs!$C$39)))-'Year Schedule'!$K$5+'Year Schedule'!$L$5)</f>
        <v>#VALUE!</v>
      </c>
      <c r="E643" s="0" t="e">
        <f aca="true">MAX(0,D643*(1+(_xlfn.NORM.INV(RAND(),Inputs!$D$39,Inputs!$C$39)))-'Year Schedule'!$K$6+'Year Schedule'!$L$6)</f>
        <v>#VALUE!</v>
      </c>
      <c r="F643" s="0" t="e">
        <f aca="true">MAX(0,E643*(1+(_xlfn.NORM.INV(RAND(),Inputs!$D$39,Inputs!$C$39)))-'Year Schedule'!$K$7+'Year Schedule'!$L$7)</f>
        <v>#VALUE!</v>
      </c>
      <c r="G643" s="0" t="e">
        <f aca="true">MAX(0,F643*(1+(_xlfn.NORM.INV(RAND(),Inputs!$D$39,Inputs!$C$39)))-'Year Schedule'!$K$8+'Year Schedule'!$L$8)</f>
        <v>#VALUE!</v>
      </c>
      <c r="H643" s="0" t="e">
        <f aca="true">MAX(0,G643*(1+(_xlfn.NORM.INV(RAND(),Inputs!$D$39,Inputs!$C$39)))-'Year Schedule'!$K$9+'Year Schedule'!$L$9)</f>
        <v>#VALUE!</v>
      </c>
      <c r="I643" s="0" t="e">
        <f aca="true">MAX(0,H643*(1+(_xlfn.NORM.INV(RAND(),Inputs!$D$39,Inputs!$C$39)))-'Year Schedule'!$K$10+'Year Schedule'!$L$10)</f>
        <v>#VALUE!</v>
      </c>
      <c r="J643" s="0" t="e">
        <f aca="true">MAX(0,I643*(1+(_xlfn.NORM.INV(RAND(),Inputs!$D$39,Inputs!$C$39)))-'Year Schedule'!$K$11+'Year Schedule'!$L$11)</f>
        <v>#VALUE!</v>
      </c>
      <c r="K643" s="0" t="e">
        <f aca="true">MAX(0,J643*(1+(_xlfn.NORM.INV(RAND(),Inputs!$D$39,Inputs!$C$39)))-'Year Schedule'!$K$12+'Year Schedule'!$L$12)</f>
        <v>#VALUE!</v>
      </c>
      <c r="L643" s="0" t="e">
        <f aca="true">MAX(0,K643*(1+(_xlfn.NORM.INV(RAND(),Inputs!$D$39,Inputs!$C$39)))-'Year Schedule'!$K$13+'Year Schedule'!$L$13)</f>
        <v>#VALUE!</v>
      </c>
      <c r="M643" s="0" t="e">
        <f aca="true">MAX(0,L643*(1+(_xlfn.NORM.INV(RAND(),Inputs!$D$39,Inputs!$C$39)))-'Year Schedule'!$K$14+'Year Schedule'!$L$14)</f>
        <v>#VALUE!</v>
      </c>
      <c r="N643" s="0" t="e">
        <f aca="true">MAX(0,M643*(1+(_xlfn.NORM.INV(RAND(),Inputs!$D$39,Inputs!$C$39)))-'Year Schedule'!$K$15+'Year Schedule'!$L$15)</f>
        <v>#VALUE!</v>
      </c>
      <c r="O643" s="0" t="e">
        <f aca="true">MAX(0,N643*(1+(_xlfn.NORM.INV(RAND(),Inputs!$D$39,Inputs!$C$39)))-'Year Schedule'!$K$16+'Year Schedule'!$L$16)</f>
        <v>#VALUE!</v>
      </c>
      <c r="P643" s="0" t="e">
        <f aca="true">MAX(0,O643*(1+(_xlfn.NORM.INV(RAND(),Inputs!$D$39,Inputs!$C$39)))-'Year Schedule'!$K$17+'Year Schedule'!$L$17)</f>
        <v>#VALUE!</v>
      </c>
      <c r="Q643" s="0" t="e">
        <f aca="true">MAX(0,P643*(1+(_xlfn.NORM.INV(RAND(),Inputs!$D$39,Inputs!$C$39)))-'Year Schedule'!$K$18+'Year Schedule'!$L$18)</f>
        <v>#VALUE!</v>
      </c>
      <c r="R643" s="0" t="e">
        <f aca="true">MAX(0,Q643*(1+(_xlfn.NORM.INV(RAND(),Inputs!$D$39,Inputs!$C$39)))-'Year Schedule'!$K$19+'Year Schedule'!$L$19)</f>
        <v>#VALUE!</v>
      </c>
      <c r="S643" s="0" t="e">
        <f aca="true">MAX(0,R643*(1+(_xlfn.NORM.INV(RAND(),Inputs!$D$39,Inputs!$C$39)))-'Year Schedule'!$K$20+'Year Schedule'!$L$20)</f>
        <v>#VALUE!</v>
      </c>
      <c r="T643" s="0" t="e">
        <f aca="true">MAX(0,S643*(1+(_xlfn.NORM.INV(RAND(),Inputs!$D$39,Inputs!$C$39)))-'Year Schedule'!$K$21+'Year Schedule'!$L$21)</f>
        <v>#VALUE!</v>
      </c>
      <c r="U643" s="0" t="e">
        <f aca="true">MAX(0,T643*(1+(_xlfn.NORM.INV(RAND(),Inputs!$D$39,Inputs!$C$39)))-'Year Schedule'!$K$22+'Year Schedule'!$L$22)</f>
        <v>#VALUE!</v>
      </c>
      <c r="V643" s="0" t="e">
        <f aca="true">MAX(0,U643*(1+(_xlfn.NORM.INV(RAND(),Inputs!$D$39,Inputs!$C$39)))-'Year Schedule'!$K$23+'Year Schedule'!$L$23)</f>
        <v>#VALUE!</v>
      </c>
      <c r="W643" s="0" t="e">
        <f aca="true">MAX(0,V643*(1+(_xlfn.NORM.INV(RAND(),Inputs!$D$39,Inputs!$C$39)))-'Year Schedule'!$K$24+'Year Schedule'!$L$24)</f>
        <v>#VALUE!</v>
      </c>
      <c r="X643" s="0" t="e">
        <f aca="true">MAX(0,W643*(1+(_xlfn.NORM.INV(RAND(),Inputs!$D$39,Inputs!$C$39)))-'Year Schedule'!$K$25+'Year Schedule'!$L$25)</f>
        <v>#VALUE!</v>
      </c>
      <c r="Y643" s="0" t="e">
        <f aca="true">MAX(0,X643*(1+(_xlfn.NORM.INV(RAND(),Inputs!$D$39,Inputs!$C$39)))-'Year Schedule'!$K$26+'Year Schedule'!$L$26)</f>
        <v>#VALUE!</v>
      </c>
      <c r="Z643" s="0" t="e">
        <f aca="true">MAX(0,Y643*(1+(_xlfn.NORM.INV(RAND(),Inputs!$D$39,Inputs!$C$39)))-'Year Schedule'!$K$27+'Year Schedule'!$L$27)</f>
        <v>#VALUE!</v>
      </c>
      <c r="AA643" s="0" t="e">
        <f aca="true">MAX(0,Z643*(1+(_xlfn.NORM.INV(RAND(),Inputs!$D$39,Inputs!$C$39)))-'Year Schedule'!$K$28+'Year Schedule'!$L$28)</f>
        <v>#VALUE!</v>
      </c>
      <c r="AB643" s="0" t="e">
        <f aca="true">MAX(0,AA643*(1+(_xlfn.NORM.INV(RAND(),Inputs!$D$39,Inputs!$C$39)))-'Year Schedule'!$K$29+'Year Schedule'!$L$29)</f>
        <v>#VALUE!</v>
      </c>
      <c r="AC643" s="0" t="e">
        <f aca="true">MAX(0,AB643*(1+(_xlfn.NORM.INV(RAND(),Inputs!$D$39,Inputs!$C$39)))-'Year Schedule'!$K$30+'Year Schedule'!$L$30)</f>
        <v>#VALUE!</v>
      </c>
      <c r="AD643" s="0" t="e">
        <f aca="true">MAX(0,AC643*(1+(_xlfn.NORM.INV(RAND(),Inputs!$D$39,Inputs!$C$39)))-'Year Schedule'!$K$31+'Year Schedule'!$L$31)</f>
        <v>#VALUE!</v>
      </c>
      <c r="AE643" s="0" t="e">
        <f aca="true">MAX(0,AD643*(1+(_xlfn.NORM.INV(RAND(),Inputs!$D$39,Inputs!$C$39)))-'Year Schedule'!$K$32+'Year Schedule'!$L$32)</f>
        <v>#VALUE!</v>
      </c>
      <c r="AF643" s="0" t="e">
        <f aca="true">MAX(0,AE643*(1+(_xlfn.NORM.INV(RAND(),Inputs!$D$39,Inputs!$C$39)))-'Year Schedule'!$K$33+'Year Schedule'!$L$33)</f>
        <v>#VALUE!</v>
      </c>
      <c r="AG643" s="0" t="e">
        <f aca="true">MAX(0,AF643*(1+(_xlfn.NORM.INV(RAND(),Inputs!$D$39,Inputs!$C$39)))-'Year Schedule'!$K$34+'Year Schedule'!$L$34)</f>
        <v>#VALUE!</v>
      </c>
      <c r="AH643" s="0" t="e">
        <f aca="true">MAX(0,AG643*(1+(_xlfn.NORM.INV(RAND(),Inputs!$D$39,Inputs!$C$39)))-'Year Schedule'!$K$35+'Year Schedule'!$L$35)</f>
        <v>#VALUE!</v>
      </c>
      <c r="AI643" s="0" t="e">
        <f aca="true">MAX(0,AH643*(1+(_xlfn.NORM.INV(RAND(),Inputs!$D$39,Inputs!$C$39)))-'Year Schedule'!$K$36+'Year Schedule'!$L$36)</f>
        <v>#VALUE!</v>
      </c>
      <c r="AJ643" s="0" t="e">
        <f aca="true">MAX(0,AI643*(1+(_xlfn.NORM.INV(RAND(),Inputs!$D$39,Inputs!$C$39)))-'Year Schedule'!$K$37+'Year Schedule'!$L$37)</f>
        <v>#VALUE!</v>
      </c>
      <c r="AK643" s="0" t="e">
        <f aca="true">MAX(0,AJ643*(1+(_xlfn.NORM.INV(RAND(),Inputs!$D$39,Inputs!$C$39)))-'Year Schedule'!$K$38+'Year Schedule'!$L$38)</f>
        <v>#VALUE!</v>
      </c>
      <c r="AL643" s="0" t="e">
        <f aca="true">MAX(0,AK643*(1+(_xlfn.NORM.INV(RAND(),Inputs!$D$39,Inputs!$C$39)))-'Year Schedule'!$K$39+'Year Schedule'!$L$39)</f>
        <v>#VALUE!</v>
      </c>
      <c r="AM643" s="0" t="e">
        <f aca="true">MAX(0,AL643*(1+(_xlfn.NORM.INV(RAND(),Inputs!$D$39,Inputs!$C$39)))-'Year Schedule'!$K$40+'Year Schedule'!$L$40)</f>
        <v>#VALUE!</v>
      </c>
      <c r="AN643" s="0" t="e">
        <f aca="true">MAX(0,AM643*(1+(_xlfn.NORM.INV(RAND(),Inputs!$D$39,Inputs!$C$39)))-'Year Schedule'!$K$41+'Year Schedule'!$L$41)</f>
        <v>#VALUE!</v>
      </c>
      <c r="AO643" s="0" t="e">
        <f aca="true">MAX(0,AN643*(1+(_xlfn.NORM.INV(RAND(),Inputs!$D$39,Inputs!$C$39)))-'Year Schedule'!$K$42+'Year Schedule'!$L$42)</f>
        <v>#VALUE!</v>
      </c>
      <c r="AP643" s="0" t="e">
        <f aca="true">MAX(0,AO643*(1+(_xlfn.NORM.INV(RAND(),Inputs!$D$39,Inputs!$C$39)))-'Year Schedule'!$K$43+'Year Schedule'!$L$43)</f>
        <v>#VALUE!</v>
      </c>
      <c r="AQ643" s="0" t="e">
        <f aca="true">MAX(0,AP643*(1+(_xlfn.NORM.INV(RAND(),Inputs!$D$39,Inputs!$C$39)))-'Year Schedule'!$K$44+'Year Schedule'!$L$44)</f>
        <v>#VALUE!</v>
      </c>
      <c r="AR643" s="0" t="e">
        <f aca="true">MAX(0,AQ643*(1+(_xlfn.NORM.INV(RAND(),Inputs!$D$39,Inputs!$C$39)))-'Year Schedule'!$K$45+'Year Schedule'!$L$45)</f>
        <v>#VALUE!</v>
      </c>
      <c r="AS643" s="0" t="e">
        <f aca="true">MAX(0,AR643*(1+(_xlfn.NORM.INV(RAND(),Inputs!$D$39,Inputs!$C$39)))-'Year Schedule'!$K$46+'Year Schedule'!$L$46)</f>
        <v>#VALUE!</v>
      </c>
      <c r="AT643" s="0" t="e">
        <f aca="true">MAX(0,AS643*(1+(_xlfn.NORM.INV(RAND(),Inputs!$D$39,Inputs!$C$39)))-'Year Schedule'!$K$47+'Year Schedule'!$L$47)</f>
        <v>#VALUE!</v>
      </c>
      <c r="AU643" s="0" t="e">
        <f aca="true">MAX(0,AT643*(1+(_xlfn.NORM.INV(RAND(),Inputs!$D$39,Inputs!$C$39)))-'Year Schedule'!$K$48+'Year Schedule'!$L$48)</f>
        <v>#VALUE!</v>
      </c>
      <c r="AV643" s="0" t="e">
        <f aca="true">MAX(0,AU643*(1+(_xlfn.NORM.INV(RAND(),Inputs!$D$39,Inputs!$C$39)))-'Year Schedule'!$K$49+'Year Schedule'!$L$49)</f>
        <v>#VALUE!</v>
      </c>
      <c r="AW643" s="0" t="e">
        <f aca="true">MAX(0,AV643*(1+(_xlfn.NORM.INV(RAND(),Inputs!$D$39,Inputs!$C$39)))-'Year Schedule'!$K$50+'Year Schedule'!$L$50)</f>
        <v>#VALUE!</v>
      </c>
      <c r="AX643" s="0" t="e">
        <f aca="true">MAX(0,AW643*(1+(_xlfn.NORM.INV(RAND(),Inputs!$D$39,Inputs!$C$39)))-'Year Schedule'!$K$51+'Year Schedule'!$L$51)</f>
        <v>#VALUE!</v>
      </c>
      <c r="AY643" s="0" t="e">
        <f aca="true">MAX(0,AX643*(1+(_xlfn.NORM.INV(RAND(),Inputs!$D$39,Inputs!$C$39)))-'Year Schedule'!$K$52+'Year Schedule'!$L$52)</f>
        <v>#VALUE!</v>
      </c>
      <c r="AZ643" s="0" t="e">
        <f aca="true">MAX(0,AY643*(1+(_xlfn.NORM.INV(RAND(),Inputs!$D$39,Inputs!$C$39)))-'Year Schedule'!$K$53+'Year Schedule'!$L$53)</f>
        <v>#VALUE!</v>
      </c>
      <c r="BA643" s="0" t="e">
        <f aca="false">INDEX(C643:AZ643,1,Inputs!$C$6)</f>
        <v>#VALUE!</v>
      </c>
      <c r="BB643" s="0" t="n">
        <f aca="false">IFERROR(EXP(SUMPRODUCT(LN((C643:INDEX(C643:AZ643,1,Inputs!$C$6)+$C$1004:INDEX($C$1004:$AZ$1004,1,Inputs!$C$6))/B643:INDEX(B643:AY643,1,Inputs!$C$6)))/Inputs!$C$6)-1,-1)</f>
        <v>-1</v>
      </c>
    </row>
    <row r="644" customFormat="false" ht="15" hidden="false" customHeight="true" outlineLevel="0" collapsed="false">
      <c r="A644" s="0" t="n">
        <v>642</v>
      </c>
      <c r="B644" s="177" t="n">
        <f aca="false">Inputs!$C$38</f>
        <v>0</v>
      </c>
      <c r="C644" s="0" t="e">
        <f aca="true">MAX(0,B644*(1+(_xlfn.NORM.INV(RAND(),Inputs!$D$39,Inputs!$C$39)))-'Year Schedule'!$K$4+'Year Schedule'!$L$4)</f>
        <v>#VALUE!</v>
      </c>
      <c r="D644" s="0" t="e">
        <f aca="true">MAX(0,C644*(1+(_xlfn.NORM.INV(RAND(),Inputs!$D$39,Inputs!$C$39)))-'Year Schedule'!$K$5+'Year Schedule'!$L$5)</f>
        <v>#VALUE!</v>
      </c>
      <c r="E644" s="0" t="e">
        <f aca="true">MAX(0,D644*(1+(_xlfn.NORM.INV(RAND(),Inputs!$D$39,Inputs!$C$39)))-'Year Schedule'!$K$6+'Year Schedule'!$L$6)</f>
        <v>#VALUE!</v>
      </c>
      <c r="F644" s="0" t="e">
        <f aca="true">MAX(0,E644*(1+(_xlfn.NORM.INV(RAND(),Inputs!$D$39,Inputs!$C$39)))-'Year Schedule'!$K$7+'Year Schedule'!$L$7)</f>
        <v>#VALUE!</v>
      </c>
      <c r="G644" s="0" t="e">
        <f aca="true">MAX(0,F644*(1+(_xlfn.NORM.INV(RAND(),Inputs!$D$39,Inputs!$C$39)))-'Year Schedule'!$K$8+'Year Schedule'!$L$8)</f>
        <v>#VALUE!</v>
      </c>
      <c r="H644" s="0" t="e">
        <f aca="true">MAX(0,G644*(1+(_xlfn.NORM.INV(RAND(),Inputs!$D$39,Inputs!$C$39)))-'Year Schedule'!$K$9+'Year Schedule'!$L$9)</f>
        <v>#VALUE!</v>
      </c>
      <c r="I644" s="0" t="e">
        <f aca="true">MAX(0,H644*(1+(_xlfn.NORM.INV(RAND(),Inputs!$D$39,Inputs!$C$39)))-'Year Schedule'!$K$10+'Year Schedule'!$L$10)</f>
        <v>#VALUE!</v>
      </c>
      <c r="J644" s="0" t="e">
        <f aca="true">MAX(0,I644*(1+(_xlfn.NORM.INV(RAND(),Inputs!$D$39,Inputs!$C$39)))-'Year Schedule'!$K$11+'Year Schedule'!$L$11)</f>
        <v>#VALUE!</v>
      </c>
      <c r="K644" s="0" t="e">
        <f aca="true">MAX(0,J644*(1+(_xlfn.NORM.INV(RAND(),Inputs!$D$39,Inputs!$C$39)))-'Year Schedule'!$K$12+'Year Schedule'!$L$12)</f>
        <v>#VALUE!</v>
      </c>
      <c r="L644" s="0" t="e">
        <f aca="true">MAX(0,K644*(1+(_xlfn.NORM.INV(RAND(),Inputs!$D$39,Inputs!$C$39)))-'Year Schedule'!$K$13+'Year Schedule'!$L$13)</f>
        <v>#VALUE!</v>
      </c>
      <c r="M644" s="0" t="e">
        <f aca="true">MAX(0,L644*(1+(_xlfn.NORM.INV(RAND(),Inputs!$D$39,Inputs!$C$39)))-'Year Schedule'!$K$14+'Year Schedule'!$L$14)</f>
        <v>#VALUE!</v>
      </c>
      <c r="N644" s="0" t="e">
        <f aca="true">MAX(0,M644*(1+(_xlfn.NORM.INV(RAND(),Inputs!$D$39,Inputs!$C$39)))-'Year Schedule'!$K$15+'Year Schedule'!$L$15)</f>
        <v>#VALUE!</v>
      </c>
      <c r="O644" s="0" t="e">
        <f aca="true">MAX(0,N644*(1+(_xlfn.NORM.INV(RAND(),Inputs!$D$39,Inputs!$C$39)))-'Year Schedule'!$K$16+'Year Schedule'!$L$16)</f>
        <v>#VALUE!</v>
      </c>
      <c r="P644" s="0" t="e">
        <f aca="true">MAX(0,O644*(1+(_xlfn.NORM.INV(RAND(),Inputs!$D$39,Inputs!$C$39)))-'Year Schedule'!$K$17+'Year Schedule'!$L$17)</f>
        <v>#VALUE!</v>
      </c>
      <c r="Q644" s="0" t="e">
        <f aca="true">MAX(0,P644*(1+(_xlfn.NORM.INV(RAND(),Inputs!$D$39,Inputs!$C$39)))-'Year Schedule'!$K$18+'Year Schedule'!$L$18)</f>
        <v>#VALUE!</v>
      </c>
      <c r="R644" s="0" t="e">
        <f aca="true">MAX(0,Q644*(1+(_xlfn.NORM.INV(RAND(),Inputs!$D$39,Inputs!$C$39)))-'Year Schedule'!$K$19+'Year Schedule'!$L$19)</f>
        <v>#VALUE!</v>
      </c>
      <c r="S644" s="0" t="e">
        <f aca="true">MAX(0,R644*(1+(_xlfn.NORM.INV(RAND(),Inputs!$D$39,Inputs!$C$39)))-'Year Schedule'!$K$20+'Year Schedule'!$L$20)</f>
        <v>#VALUE!</v>
      </c>
      <c r="T644" s="0" t="e">
        <f aca="true">MAX(0,S644*(1+(_xlfn.NORM.INV(RAND(),Inputs!$D$39,Inputs!$C$39)))-'Year Schedule'!$K$21+'Year Schedule'!$L$21)</f>
        <v>#VALUE!</v>
      </c>
      <c r="U644" s="0" t="e">
        <f aca="true">MAX(0,T644*(1+(_xlfn.NORM.INV(RAND(),Inputs!$D$39,Inputs!$C$39)))-'Year Schedule'!$K$22+'Year Schedule'!$L$22)</f>
        <v>#VALUE!</v>
      </c>
      <c r="V644" s="0" t="e">
        <f aca="true">MAX(0,U644*(1+(_xlfn.NORM.INV(RAND(),Inputs!$D$39,Inputs!$C$39)))-'Year Schedule'!$K$23+'Year Schedule'!$L$23)</f>
        <v>#VALUE!</v>
      </c>
      <c r="W644" s="0" t="e">
        <f aca="true">MAX(0,V644*(1+(_xlfn.NORM.INV(RAND(),Inputs!$D$39,Inputs!$C$39)))-'Year Schedule'!$K$24+'Year Schedule'!$L$24)</f>
        <v>#VALUE!</v>
      </c>
      <c r="X644" s="0" t="e">
        <f aca="true">MAX(0,W644*(1+(_xlfn.NORM.INV(RAND(),Inputs!$D$39,Inputs!$C$39)))-'Year Schedule'!$K$25+'Year Schedule'!$L$25)</f>
        <v>#VALUE!</v>
      </c>
      <c r="Y644" s="0" t="e">
        <f aca="true">MAX(0,X644*(1+(_xlfn.NORM.INV(RAND(),Inputs!$D$39,Inputs!$C$39)))-'Year Schedule'!$K$26+'Year Schedule'!$L$26)</f>
        <v>#VALUE!</v>
      </c>
      <c r="Z644" s="0" t="e">
        <f aca="true">MAX(0,Y644*(1+(_xlfn.NORM.INV(RAND(),Inputs!$D$39,Inputs!$C$39)))-'Year Schedule'!$K$27+'Year Schedule'!$L$27)</f>
        <v>#VALUE!</v>
      </c>
      <c r="AA644" s="0" t="e">
        <f aca="true">MAX(0,Z644*(1+(_xlfn.NORM.INV(RAND(),Inputs!$D$39,Inputs!$C$39)))-'Year Schedule'!$K$28+'Year Schedule'!$L$28)</f>
        <v>#VALUE!</v>
      </c>
      <c r="AB644" s="0" t="e">
        <f aca="true">MAX(0,AA644*(1+(_xlfn.NORM.INV(RAND(),Inputs!$D$39,Inputs!$C$39)))-'Year Schedule'!$K$29+'Year Schedule'!$L$29)</f>
        <v>#VALUE!</v>
      </c>
      <c r="AC644" s="0" t="e">
        <f aca="true">MAX(0,AB644*(1+(_xlfn.NORM.INV(RAND(),Inputs!$D$39,Inputs!$C$39)))-'Year Schedule'!$K$30+'Year Schedule'!$L$30)</f>
        <v>#VALUE!</v>
      </c>
      <c r="AD644" s="0" t="e">
        <f aca="true">MAX(0,AC644*(1+(_xlfn.NORM.INV(RAND(),Inputs!$D$39,Inputs!$C$39)))-'Year Schedule'!$K$31+'Year Schedule'!$L$31)</f>
        <v>#VALUE!</v>
      </c>
      <c r="AE644" s="0" t="e">
        <f aca="true">MAX(0,AD644*(1+(_xlfn.NORM.INV(RAND(),Inputs!$D$39,Inputs!$C$39)))-'Year Schedule'!$K$32+'Year Schedule'!$L$32)</f>
        <v>#VALUE!</v>
      </c>
      <c r="AF644" s="0" t="e">
        <f aca="true">MAX(0,AE644*(1+(_xlfn.NORM.INV(RAND(),Inputs!$D$39,Inputs!$C$39)))-'Year Schedule'!$K$33+'Year Schedule'!$L$33)</f>
        <v>#VALUE!</v>
      </c>
      <c r="AG644" s="0" t="e">
        <f aca="true">MAX(0,AF644*(1+(_xlfn.NORM.INV(RAND(),Inputs!$D$39,Inputs!$C$39)))-'Year Schedule'!$K$34+'Year Schedule'!$L$34)</f>
        <v>#VALUE!</v>
      </c>
      <c r="AH644" s="0" t="e">
        <f aca="true">MAX(0,AG644*(1+(_xlfn.NORM.INV(RAND(),Inputs!$D$39,Inputs!$C$39)))-'Year Schedule'!$K$35+'Year Schedule'!$L$35)</f>
        <v>#VALUE!</v>
      </c>
      <c r="AI644" s="0" t="e">
        <f aca="true">MAX(0,AH644*(1+(_xlfn.NORM.INV(RAND(),Inputs!$D$39,Inputs!$C$39)))-'Year Schedule'!$K$36+'Year Schedule'!$L$36)</f>
        <v>#VALUE!</v>
      </c>
      <c r="AJ644" s="0" t="e">
        <f aca="true">MAX(0,AI644*(1+(_xlfn.NORM.INV(RAND(),Inputs!$D$39,Inputs!$C$39)))-'Year Schedule'!$K$37+'Year Schedule'!$L$37)</f>
        <v>#VALUE!</v>
      </c>
      <c r="AK644" s="0" t="e">
        <f aca="true">MAX(0,AJ644*(1+(_xlfn.NORM.INV(RAND(),Inputs!$D$39,Inputs!$C$39)))-'Year Schedule'!$K$38+'Year Schedule'!$L$38)</f>
        <v>#VALUE!</v>
      </c>
      <c r="AL644" s="0" t="e">
        <f aca="true">MAX(0,AK644*(1+(_xlfn.NORM.INV(RAND(),Inputs!$D$39,Inputs!$C$39)))-'Year Schedule'!$K$39+'Year Schedule'!$L$39)</f>
        <v>#VALUE!</v>
      </c>
      <c r="AM644" s="0" t="e">
        <f aca="true">MAX(0,AL644*(1+(_xlfn.NORM.INV(RAND(),Inputs!$D$39,Inputs!$C$39)))-'Year Schedule'!$K$40+'Year Schedule'!$L$40)</f>
        <v>#VALUE!</v>
      </c>
      <c r="AN644" s="0" t="e">
        <f aca="true">MAX(0,AM644*(1+(_xlfn.NORM.INV(RAND(),Inputs!$D$39,Inputs!$C$39)))-'Year Schedule'!$K$41+'Year Schedule'!$L$41)</f>
        <v>#VALUE!</v>
      </c>
      <c r="AO644" s="0" t="e">
        <f aca="true">MAX(0,AN644*(1+(_xlfn.NORM.INV(RAND(),Inputs!$D$39,Inputs!$C$39)))-'Year Schedule'!$K$42+'Year Schedule'!$L$42)</f>
        <v>#VALUE!</v>
      </c>
      <c r="AP644" s="0" t="e">
        <f aca="true">MAX(0,AO644*(1+(_xlfn.NORM.INV(RAND(),Inputs!$D$39,Inputs!$C$39)))-'Year Schedule'!$K$43+'Year Schedule'!$L$43)</f>
        <v>#VALUE!</v>
      </c>
      <c r="AQ644" s="0" t="e">
        <f aca="true">MAX(0,AP644*(1+(_xlfn.NORM.INV(RAND(),Inputs!$D$39,Inputs!$C$39)))-'Year Schedule'!$K$44+'Year Schedule'!$L$44)</f>
        <v>#VALUE!</v>
      </c>
      <c r="AR644" s="0" t="e">
        <f aca="true">MAX(0,AQ644*(1+(_xlfn.NORM.INV(RAND(),Inputs!$D$39,Inputs!$C$39)))-'Year Schedule'!$K$45+'Year Schedule'!$L$45)</f>
        <v>#VALUE!</v>
      </c>
      <c r="AS644" s="0" t="e">
        <f aca="true">MAX(0,AR644*(1+(_xlfn.NORM.INV(RAND(),Inputs!$D$39,Inputs!$C$39)))-'Year Schedule'!$K$46+'Year Schedule'!$L$46)</f>
        <v>#VALUE!</v>
      </c>
      <c r="AT644" s="0" t="e">
        <f aca="true">MAX(0,AS644*(1+(_xlfn.NORM.INV(RAND(),Inputs!$D$39,Inputs!$C$39)))-'Year Schedule'!$K$47+'Year Schedule'!$L$47)</f>
        <v>#VALUE!</v>
      </c>
      <c r="AU644" s="0" t="e">
        <f aca="true">MAX(0,AT644*(1+(_xlfn.NORM.INV(RAND(),Inputs!$D$39,Inputs!$C$39)))-'Year Schedule'!$K$48+'Year Schedule'!$L$48)</f>
        <v>#VALUE!</v>
      </c>
      <c r="AV644" s="0" t="e">
        <f aca="true">MAX(0,AU644*(1+(_xlfn.NORM.INV(RAND(),Inputs!$D$39,Inputs!$C$39)))-'Year Schedule'!$K$49+'Year Schedule'!$L$49)</f>
        <v>#VALUE!</v>
      </c>
      <c r="AW644" s="0" t="e">
        <f aca="true">MAX(0,AV644*(1+(_xlfn.NORM.INV(RAND(),Inputs!$D$39,Inputs!$C$39)))-'Year Schedule'!$K$50+'Year Schedule'!$L$50)</f>
        <v>#VALUE!</v>
      </c>
      <c r="AX644" s="0" t="e">
        <f aca="true">MAX(0,AW644*(1+(_xlfn.NORM.INV(RAND(),Inputs!$D$39,Inputs!$C$39)))-'Year Schedule'!$K$51+'Year Schedule'!$L$51)</f>
        <v>#VALUE!</v>
      </c>
      <c r="AY644" s="0" t="e">
        <f aca="true">MAX(0,AX644*(1+(_xlfn.NORM.INV(RAND(),Inputs!$D$39,Inputs!$C$39)))-'Year Schedule'!$K$52+'Year Schedule'!$L$52)</f>
        <v>#VALUE!</v>
      </c>
      <c r="AZ644" s="0" t="e">
        <f aca="true">MAX(0,AY644*(1+(_xlfn.NORM.INV(RAND(),Inputs!$D$39,Inputs!$C$39)))-'Year Schedule'!$K$53+'Year Schedule'!$L$53)</f>
        <v>#VALUE!</v>
      </c>
      <c r="BA644" s="0" t="e">
        <f aca="false">INDEX(C644:AZ644,1,Inputs!$C$6)</f>
        <v>#VALUE!</v>
      </c>
      <c r="BB644" s="0" t="n">
        <f aca="false">IFERROR(EXP(SUMPRODUCT(LN((C644:INDEX(C644:AZ644,1,Inputs!$C$6)+$C$1004:INDEX($C$1004:$AZ$1004,1,Inputs!$C$6))/B644:INDEX(B644:AY644,1,Inputs!$C$6)))/Inputs!$C$6)-1,-1)</f>
        <v>-1</v>
      </c>
    </row>
    <row r="645" customFormat="false" ht="15" hidden="false" customHeight="true" outlineLevel="0" collapsed="false">
      <c r="A645" s="0" t="n">
        <v>643</v>
      </c>
      <c r="B645" s="177" t="n">
        <f aca="false">Inputs!$C$38</f>
        <v>0</v>
      </c>
      <c r="C645" s="0" t="e">
        <f aca="true">MAX(0,B645*(1+(_xlfn.NORM.INV(RAND(),Inputs!$D$39,Inputs!$C$39)))-'Year Schedule'!$K$4+'Year Schedule'!$L$4)</f>
        <v>#VALUE!</v>
      </c>
      <c r="D645" s="0" t="e">
        <f aca="true">MAX(0,C645*(1+(_xlfn.NORM.INV(RAND(),Inputs!$D$39,Inputs!$C$39)))-'Year Schedule'!$K$5+'Year Schedule'!$L$5)</f>
        <v>#VALUE!</v>
      </c>
      <c r="E645" s="0" t="e">
        <f aca="true">MAX(0,D645*(1+(_xlfn.NORM.INV(RAND(),Inputs!$D$39,Inputs!$C$39)))-'Year Schedule'!$K$6+'Year Schedule'!$L$6)</f>
        <v>#VALUE!</v>
      </c>
      <c r="F645" s="0" t="e">
        <f aca="true">MAX(0,E645*(1+(_xlfn.NORM.INV(RAND(),Inputs!$D$39,Inputs!$C$39)))-'Year Schedule'!$K$7+'Year Schedule'!$L$7)</f>
        <v>#VALUE!</v>
      </c>
      <c r="G645" s="0" t="e">
        <f aca="true">MAX(0,F645*(1+(_xlfn.NORM.INV(RAND(),Inputs!$D$39,Inputs!$C$39)))-'Year Schedule'!$K$8+'Year Schedule'!$L$8)</f>
        <v>#VALUE!</v>
      </c>
      <c r="H645" s="0" t="e">
        <f aca="true">MAX(0,G645*(1+(_xlfn.NORM.INV(RAND(),Inputs!$D$39,Inputs!$C$39)))-'Year Schedule'!$K$9+'Year Schedule'!$L$9)</f>
        <v>#VALUE!</v>
      </c>
      <c r="I645" s="0" t="e">
        <f aca="true">MAX(0,H645*(1+(_xlfn.NORM.INV(RAND(),Inputs!$D$39,Inputs!$C$39)))-'Year Schedule'!$K$10+'Year Schedule'!$L$10)</f>
        <v>#VALUE!</v>
      </c>
      <c r="J645" s="0" t="e">
        <f aca="true">MAX(0,I645*(1+(_xlfn.NORM.INV(RAND(),Inputs!$D$39,Inputs!$C$39)))-'Year Schedule'!$K$11+'Year Schedule'!$L$11)</f>
        <v>#VALUE!</v>
      </c>
      <c r="K645" s="0" t="e">
        <f aca="true">MAX(0,J645*(1+(_xlfn.NORM.INV(RAND(),Inputs!$D$39,Inputs!$C$39)))-'Year Schedule'!$K$12+'Year Schedule'!$L$12)</f>
        <v>#VALUE!</v>
      </c>
      <c r="L645" s="0" t="e">
        <f aca="true">MAX(0,K645*(1+(_xlfn.NORM.INV(RAND(),Inputs!$D$39,Inputs!$C$39)))-'Year Schedule'!$K$13+'Year Schedule'!$L$13)</f>
        <v>#VALUE!</v>
      </c>
      <c r="M645" s="0" t="e">
        <f aca="true">MAX(0,L645*(1+(_xlfn.NORM.INV(RAND(),Inputs!$D$39,Inputs!$C$39)))-'Year Schedule'!$K$14+'Year Schedule'!$L$14)</f>
        <v>#VALUE!</v>
      </c>
      <c r="N645" s="0" t="e">
        <f aca="true">MAX(0,M645*(1+(_xlfn.NORM.INV(RAND(),Inputs!$D$39,Inputs!$C$39)))-'Year Schedule'!$K$15+'Year Schedule'!$L$15)</f>
        <v>#VALUE!</v>
      </c>
      <c r="O645" s="0" t="e">
        <f aca="true">MAX(0,N645*(1+(_xlfn.NORM.INV(RAND(),Inputs!$D$39,Inputs!$C$39)))-'Year Schedule'!$K$16+'Year Schedule'!$L$16)</f>
        <v>#VALUE!</v>
      </c>
      <c r="P645" s="0" t="e">
        <f aca="true">MAX(0,O645*(1+(_xlfn.NORM.INV(RAND(),Inputs!$D$39,Inputs!$C$39)))-'Year Schedule'!$K$17+'Year Schedule'!$L$17)</f>
        <v>#VALUE!</v>
      </c>
      <c r="Q645" s="0" t="e">
        <f aca="true">MAX(0,P645*(1+(_xlfn.NORM.INV(RAND(),Inputs!$D$39,Inputs!$C$39)))-'Year Schedule'!$K$18+'Year Schedule'!$L$18)</f>
        <v>#VALUE!</v>
      </c>
      <c r="R645" s="0" t="e">
        <f aca="true">MAX(0,Q645*(1+(_xlfn.NORM.INV(RAND(),Inputs!$D$39,Inputs!$C$39)))-'Year Schedule'!$K$19+'Year Schedule'!$L$19)</f>
        <v>#VALUE!</v>
      </c>
      <c r="S645" s="0" t="e">
        <f aca="true">MAX(0,R645*(1+(_xlfn.NORM.INV(RAND(),Inputs!$D$39,Inputs!$C$39)))-'Year Schedule'!$K$20+'Year Schedule'!$L$20)</f>
        <v>#VALUE!</v>
      </c>
      <c r="T645" s="0" t="e">
        <f aca="true">MAX(0,S645*(1+(_xlfn.NORM.INV(RAND(),Inputs!$D$39,Inputs!$C$39)))-'Year Schedule'!$K$21+'Year Schedule'!$L$21)</f>
        <v>#VALUE!</v>
      </c>
      <c r="U645" s="0" t="e">
        <f aca="true">MAX(0,T645*(1+(_xlfn.NORM.INV(RAND(),Inputs!$D$39,Inputs!$C$39)))-'Year Schedule'!$K$22+'Year Schedule'!$L$22)</f>
        <v>#VALUE!</v>
      </c>
      <c r="V645" s="0" t="e">
        <f aca="true">MAX(0,U645*(1+(_xlfn.NORM.INV(RAND(),Inputs!$D$39,Inputs!$C$39)))-'Year Schedule'!$K$23+'Year Schedule'!$L$23)</f>
        <v>#VALUE!</v>
      </c>
      <c r="W645" s="0" t="e">
        <f aca="true">MAX(0,V645*(1+(_xlfn.NORM.INV(RAND(),Inputs!$D$39,Inputs!$C$39)))-'Year Schedule'!$K$24+'Year Schedule'!$L$24)</f>
        <v>#VALUE!</v>
      </c>
      <c r="X645" s="0" t="e">
        <f aca="true">MAX(0,W645*(1+(_xlfn.NORM.INV(RAND(),Inputs!$D$39,Inputs!$C$39)))-'Year Schedule'!$K$25+'Year Schedule'!$L$25)</f>
        <v>#VALUE!</v>
      </c>
      <c r="Y645" s="0" t="e">
        <f aca="true">MAX(0,X645*(1+(_xlfn.NORM.INV(RAND(),Inputs!$D$39,Inputs!$C$39)))-'Year Schedule'!$K$26+'Year Schedule'!$L$26)</f>
        <v>#VALUE!</v>
      </c>
      <c r="Z645" s="0" t="e">
        <f aca="true">MAX(0,Y645*(1+(_xlfn.NORM.INV(RAND(),Inputs!$D$39,Inputs!$C$39)))-'Year Schedule'!$K$27+'Year Schedule'!$L$27)</f>
        <v>#VALUE!</v>
      </c>
      <c r="AA645" s="0" t="e">
        <f aca="true">MAX(0,Z645*(1+(_xlfn.NORM.INV(RAND(),Inputs!$D$39,Inputs!$C$39)))-'Year Schedule'!$K$28+'Year Schedule'!$L$28)</f>
        <v>#VALUE!</v>
      </c>
      <c r="AB645" s="0" t="e">
        <f aca="true">MAX(0,AA645*(1+(_xlfn.NORM.INV(RAND(),Inputs!$D$39,Inputs!$C$39)))-'Year Schedule'!$K$29+'Year Schedule'!$L$29)</f>
        <v>#VALUE!</v>
      </c>
      <c r="AC645" s="0" t="e">
        <f aca="true">MAX(0,AB645*(1+(_xlfn.NORM.INV(RAND(),Inputs!$D$39,Inputs!$C$39)))-'Year Schedule'!$K$30+'Year Schedule'!$L$30)</f>
        <v>#VALUE!</v>
      </c>
      <c r="AD645" s="0" t="e">
        <f aca="true">MAX(0,AC645*(1+(_xlfn.NORM.INV(RAND(),Inputs!$D$39,Inputs!$C$39)))-'Year Schedule'!$K$31+'Year Schedule'!$L$31)</f>
        <v>#VALUE!</v>
      </c>
      <c r="AE645" s="0" t="e">
        <f aca="true">MAX(0,AD645*(1+(_xlfn.NORM.INV(RAND(),Inputs!$D$39,Inputs!$C$39)))-'Year Schedule'!$K$32+'Year Schedule'!$L$32)</f>
        <v>#VALUE!</v>
      </c>
      <c r="AF645" s="0" t="e">
        <f aca="true">MAX(0,AE645*(1+(_xlfn.NORM.INV(RAND(),Inputs!$D$39,Inputs!$C$39)))-'Year Schedule'!$K$33+'Year Schedule'!$L$33)</f>
        <v>#VALUE!</v>
      </c>
      <c r="AG645" s="0" t="e">
        <f aca="true">MAX(0,AF645*(1+(_xlfn.NORM.INV(RAND(),Inputs!$D$39,Inputs!$C$39)))-'Year Schedule'!$K$34+'Year Schedule'!$L$34)</f>
        <v>#VALUE!</v>
      </c>
      <c r="AH645" s="0" t="e">
        <f aca="true">MAX(0,AG645*(1+(_xlfn.NORM.INV(RAND(),Inputs!$D$39,Inputs!$C$39)))-'Year Schedule'!$K$35+'Year Schedule'!$L$35)</f>
        <v>#VALUE!</v>
      </c>
      <c r="AI645" s="0" t="e">
        <f aca="true">MAX(0,AH645*(1+(_xlfn.NORM.INV(RAND(),Inputs!$D$39,Inputs!$C$39)))-'Year Schedule'!$K$36+'Year Schedule'!$L$36)</f>
        <v>#VALUE!</v>
      </c>
      <c r="AJ645" s="0" t="e">
        <f aca="true">MAX(0,AI645*(1+(_xlfn.NORM.INV(RAND(),Inputs!$D$39,Inputs!$C$39)))-'Year Schedule'!$K$37+'Year Schedule'!$L$37)</f>
        <v>#VALUE!</v>
      </c>
      <c r="AK645" s="0" t="e">
        <f aca="true">MAX(0,AJ645*(1+(_xlfn.NORM.INV(RAND(),Inputs!$D$39,Inputs!$C$39)))-'Year Schedule'!$K$38+'Year Schedule'!$L$38)</f>
        <v>#VALUE!</v>
      </c>
      <c r="AL645" s="0" t="e">
        <f aca="true">MAX(0,AK645*(1+(_xlfn.NORM.INV(RAND(),Inputs!$D$39,Inputs!$C$39)))-'Year Schedule'!$K$39+'Year Schedule'!$L$39)</f>
        <v>#VALUE!</v>
      </c>
      <c r="AM645" s="0" t="e">
        <f aca="true">MAX(0,AL645*(1+(_xlfn.NORM.INV(RAND(),Inputs!$D$39,Inputs!$C$39)))-'Year Schedule'!$K$40+'Year Schedule'!$L$40)</f>
        <v>#VALUE!</v>
      </c>
      <c r="AN645" s="0" t="e">
        <f aca="true">MAX(0,AM645*(1+(_xlfn.NORM.INV(RAND(),Inputs!$D$39,Inputs!$C$39)))-'Year Schedule'!$K$41+'Year Schedule'!$L$41)</f>
        <v>#VALUE!</v>
      </c>
      <c r="AO645" s="0" t="e">
        <f aca="true">MAX(0,AN645*(1+(_xlfn.NORM.INV(RAND(),Inputs!$D$39,Inputs!$C$39)))-'Year Schedule'!$K$42+'Year Schedule'!$L$42)</f>
        <v>#VALUE!</v>
      </c>
      <c r="AP645" s="0" t="e">
        <f aca="true">MAX(0,AO645*(1+(_xlfn.NORM.INV(RAND(),Inputs!$D$39,Inputs!$C$39)))-'Year Schedule'!$K$43+'Year Schedule'!$L$43)</f>
        <v>#VALUE!</v>
      </c>
      <c r="AQ645" s="0" t="e">
        <f aca="true">MAX(0,AP645*(1+(_xlfn.NORM.INV(RAND(),Inputs!$D$39,Inputs!$C$39)))-'Year Schedule'!$K$44+'Year Schedule'!$L$44)</f>
        <v>#VALUE!</v>
      </c>
      <c r="AR645" s="0" t="e">
        <f aca="true">MAX(0,AQ645*(1+(_xlfn.NORM.INV(RAND(),Inputs!$D$39,Inputs!$C$39)))-'Year Schedule'!$K$45+'Year Schedule'!$L$45)</f>
        <v>#VALUE!</v>
      </c>
      <c r="AS645" s="0" t="e">
        <f aca="true">MAX(0,AR645*(1+(_xlfn.NORM.INV(RAND(),Inputs!$D$39,Inputs!$C$39)))-'Year Schedule'!$K$46+'Year Schedule'!$L$46)</f>
        <v>#VALUE!</v>
      </c>
      <c r="AT645" s="0" t="e">
        <f aca="true">MAX(0,AS645*(1+(_xlfn.NORM.INV(RAND(),Inputs!$D$39,Inputs!$C$39)))-'Year Schedule'!$K$47+'Year Schedule'!$L$47)</f>
        <v>#VALUE!</v>
      </c>
      <c r="AU645" s="0" t="e">
        <f aca="true">MAX(0,AT645*(1+(_xlfn.NORM.INV(RAND(),Inputs!$D$39,Inputs!$C$39)))-'Year Schedule'!$K$48+'Year Schedule'!$L$48)</f>
        <v>#VALUE!</v>
      </c>
      <c r="AV645" s="0" t="e">
        <f aca="true">MAX(0,AU645*(1+(_xlfn.NORM.INV(RAND(),Inputs!$D$39,Inputs!$C$39)))-'Year Schedule'!$K$49+'Year Schedule'!$L$49)</f>
        <v>#VALUE!</v>
      </c>
      <c r="AW645" s="0" t="e">
        <f aca="true">MAX(0,AV645*(1+(_xlfn.NORM.INV(RAND(),Inputs!$D$39,Inputs!$C$39)))-'Year Schedule'!$K$50+'Year Schedule'!$L$50)</f>
        <v>#VALUE!</v>
      </c>
      <c r="AX645" s="0" t="e">
        <f aca="true">MAX(0,AW645*(1+(_xlfn.NORM.INV(RAND(),Inputs!$D$39,Inputs!$C$39)))-'Year Schedule'!$K$51+'Year Schedule'!$L$51)</f>
        <v>#VALUE!</v>
      </c>
      <c r="AY645" s="0" t="e">
        <f aca="true">MAX(0,AX645*(1+(_xlfn.NORM.INV(RAND(),Inputs!$D$39,Inputs!$C$39)))-'Year Schedule'!$K$52+'Year Schedule'!$L$52)</f>
        <v>#VALUE!</v>
      </c>
      <c r="AZ645" s="0" t="e">
        <f aca="true">MAX(0,AY645*(1+(_xlfn.NORM.INV(RAND(),Inputs!$D$39,Inputs!$C$39)))-'Year Schedule'!$K$53+'Year Schedule'!$L$53)</f>
        <v>#VALUE!</v>
      </c>
      <c r="BA645" s="0" t="e">
        <f aca="false">INDEX(C645:AZ645,1,Inputs!$C$6)</f>
        <v>#VALUE!</v>
      </c>
      <c r="BB645" s="0" t="n">
        <f aca="false">IFERROR(EXP(SUMPRODUCT(LN((C645:INDEX(C645:AZ645,1,Inputs!$C$6)+$C$1004:INDEX($C$1004:$AZ$1004,1,Inputs!$C$6))/B645:INDEX(B645:AY645,1,Inputs!$C$6)))/Inputs!$C$6)-1,-1)</f>
        <v>-1</v>
      </c>
    </row>
    <row r="646" customFormat="false" ht="15" hidden="false" customHeight="true" outlineLevel="0" collapsed="false">
      <c r="A646" s="0" t="n">
        <v>644</v>
      </c>
      <c r="B646" s="177" t="n">
        <f aca="false">Inputs!$C$38</f>
        <v>0</v>
      </c>
      <c r="C646" s="0" t="e">
        <f aca="true">MAX(0,B646*(1+(_xlfn.NORM.INV(RAND(),Inputs!$D$39,Inputs!$C$39)))-'Year Schedule'!$K$4+'Year Schedule'!$L$4)</f>
        <v>#VALUE!</v>
      </c>
      <c r="D646" s="0" t="e">
        <f aca="true">MAX(0,C646*(1+(_xlfn.NORM.INV(RAND(),Inputs!$D$39,Inputs!$C$39)))-'Year Schedule'!$K$5+'Year Schedule'!$L$5)</f>
        <v>#VALUE!</v>
      </c>
      <c r="E646" s="0" t="e">
        <f aca="true">MAX(0,D646*(1+(_xlfn.NORM.INV(RAND(),Inputs!$D$39,Inputs!$C$39)))-'Year Schedule'!$K$6+'Year Schedule'!$L$6)</f>
        <v>#VALUE!</v>
      </c>
      <c r="F646" s="0" t="e">
        <f aca="true">MAX(0,E646*(1+(_xlfn.NORM.INV(RAND(),Inputs!$D$39,Inputs!$C$39)))-'Year Schedule'!$K$7+'Year Schedule'!$L$7)</f>
        <v>#VALUE!</v>
      </c>
      <c r="G646" s="0" t="e">
        <f aca="true">MAX(0,F646*(1+(_xlfn.NORM.INV(RAND(),Inputs!$D$39,Inputs!$C$39)))-'Year Schedule'!$K$8+'Year Schedule'!$L$8)</f>
        <v>#VALUE!</v>
      </c>
      <c r="H646" s="0" t="e">
        <f aca="true">MAX(0,G646*(1+(_xlfn.NORM.INV(RAND(),Inputs!$D$39,Inputs!$C$39)))-'Year Schedule'!$K$9+'Year Schedule'!$L$9)</f>
        <v>#VALUE!</v>
      </c>
      <c r="I646" s="0" t="e">
        <f aca="true">MAX(0,H646*(1+(_xlfn.NORM.INV(RAND(),Inputs!$D$39,Inputs!$C$39)))-'Year Schedule'!$K$10+'Year Schedule'!$L$10)</f>
        <v>#VALUE!</v>
      </c>
      <c r="J646" s="0" t="e">
        <f aca="true">MAX(0,I646*(1+(_xlfn.NORM.INV(RAND(),Inputs!$D$39,Inputs!$C$39)))-'Year Schedule'!$K$11+'Year Schedule'!$L$11)</f>
        <v>#VALUE!</v>
      </c>
      <c r="K646" s="0" t="e">
        <f aca="true">MAX(0,J646*(1+(_xlfn.NORM.INV(RAND(),Inputs!$D$39,Inputs!$C$39)))-'Year Schedule'!$K$12+'Year Schedule'!$L$12)</f>
        <v>#VALUE!</v>
      </c>
      <c r="L646" s="0" t="e">
        <f aca="true">MAX(0,K646*(1+(_xlfn.NORM.INV(RAND(),Inputs!$D$39,Inputs!$C$39)))-'Year Schedule'!$K$13+'Year Schedule'!$L$13)</f>
        <v>#VALUE!</v>
      </c>
      <c r="M646" s="0" t="e">
        <f aca="true">MAX(0,L646*(1+(_xlfn.NORM.INV(RAND(),Inputs!$D$39,Inputs!$C$39)))-'Year Schedule'!$K$14+'Year Schedule'!$L$14)</f>
        <v>#VALUE!</v>
      </c>
      <c r="N646" s="0" t="e">
        <f aca="true">MAX(0,M646*(1+(_xlfn.NORM.INV(RAND(),Inputs!$D$39,Inputs!$C$39)))-'Year Schedule'!$K$15+'Year Schedule'!$L$15)</f>
        <v>#VALUE!</v>
      </c>
      <c r="O646" s="0" t="e">
        <f aca="true">MAX(0,N646*(1+(_xlfn.NORM.INV(RAND(),Inputs!$D$39,Inputs!$C$39)))-'Year Schedule'!$K$16+'Year Schedule'!$L$16)</f>
        <v>#VALUE!</v>
      </c>
      <c r="P646" s="0" t="e">
        <f aca="true">MAX(0,O646*(1+(_xlfn.NORM.INV(RAND(),Inputs!$D$39,Inputs!$C$39)))-'Year Schedule'!$K$17+'Year Schedule'!$L$17)</f>
        <v>#VALUE!</v>
      </c>
      <c r="Q646" s="0" t="e">
        <f aca="true">MAX(0,P646*(1+(_xlfn.NORM.INV(RAND(),Inputs!$D$39,Inputs!$C$39)))-'Year Schedule'!$K$18+'Year Schedule'!$L$18)</f>
        <v>#VALUE!</v>
      </c>
      <c r="R646" s="0" t="e">
        <f aca="true">MAX(0,Q646*(1+(_xlfn.NORM.INV(RAND(),Inputs!$D$39,Inputs!$C$39)))-'Year Schedule'!$K$19+'Year Schedule'!$L$19)</f>
        <v>#VALUE!</v>
      </c>
      <c r="S646" s="0" t="e">
        <f aca="true">MAX(0,R646*(1+(_xlfn.NORM.INV(RAND(),Inputs!$D$39,Inputs!$C$39)))-'Year Schedule'!$K$20+'Year Schedule'!$L$20)</f>
        <v>#VALUE!</v>
      </c>
      <c r="T646" s="0" t="e">
        <f aca="true">MAX(0,S646*(1+(_xlfn.NORM.INV(RAND(),Inputs!$D$39,Inputs!$C$39)))-'Year Schedule'!$K$21+'Year Schedule'!$L$21)</f>
        <v>#VALUE!</v>
      </c>
      <c r="U646" s="0" t="e">
        <f aca="true">MAX(0,T646*(1+(_xlfn.NORM.INV(RAND(),Inputs!$D$39,Inputs!$C$39)))-'Year Schedule'!$K$22+'Year Schedule'!$L$22)</f>
        <v>#VALUE!</v>
      </c>
      <c r="V646" s="0" t="e">
        <f aca="true">MAX(0,U646*(1+(_xlfn.NORM.INV(RAND(),Inputs!$D$39,Inputs!$C$39)))-'Year Schedule'!$K$23+'Year Schedule'!$L$23)</f>
        <v>#VALUE!</v>
      </c>
      <c r="W646" s="0" t="e">
        <f aca="true">MAX(0,V646*(1+(_xlfn.NORM.INV(RAND(),Inputs!$D$39,Inputs!$C$39)))-'Year Schedule'!$K$24+'Year Schedule'!$L$24)</f>
        <v>#VALUE!</v>
      </c>
      <c r="X646" s="0" t="e">
        <f aca="true">MAX(0,W646*(1+(_xlfn.NORM.INV(RAND(),Inputs!$D$39,Inputs!$C$39)))-'Year Schedule'!$K$25+'Year Schedule'!$L$25)</f>
        <v>#VALUE!</v>
      </c>
      <c r="Y646" s="0" t="e">
        <f aca="true">MAX(0,X646*(1+(_xlfn.NORM.INV(RAND(),Inputs!$D$39,Inputs!$C$39)))-'Year Schedule'!$K$26+'Year Schedule'!$L$26)</f>
        <v>#VALUE!</v>
      </c>
      <c r="Z646" s="0" t="e">
        <f aca="true">MAX(0,Y646*(1+(_xlfn.NORM.INV(RAND(),Inputs!$D$39,Inputs!$C$39)))-'Year Schedule'!$K$27+'Year Schedule'!$L$27)</f>
        <v>#VALUE!</v>
      </c>
      <c r="AA646" s="0" t="e">
        <f aca="true">MAX(0,Z646*(1+(_xlfn.NORM.INV(RAND(),Inputs!$D$39,Inputs!$C$39)))-'Year Schedule'!$K$28+'Year Schedule'!$L$28)</f>
        <v>#VALUE!</v>
      </c>
      <c r="AB646" s="0" t="e">
        <f aca="true">MAX(0,AA646*(1+(_xlfn.NORM.INV(RAND(),Inputs!$D$39,Inputs!$C$39)))-'Year Schedule'!$K$29+'Year Schedule'!$L$29)</f>
        <v>#VALUE!</v>
      </c>
      <c r="AC646" s="0" t="e">
        <f aca="true">MAX(0,AB646*(1+(_xlfn.NORM.INV(RAND(),Inputs!$D$39,Inputs!$C$39)))-'Year Schedule'!$K$30+'Year Schedule'!$L$30)</f>
        <v>#VALUE!</v>
      </c>
      <c r="AD646" s="0" t="e">
        <f aca="true">MAX(0,AC646*(1+(_xlfn.NORM.INV(RAND(),Inputs!$D$39,Inputs!$C$39)))-'Year Schedule'!$K$31+'Year Schedule'!$L$31)</f>
        <v>#VALUE!</v>
      </c>
      <c r="AE646" s="0" t="e">
        <f aca="true">MAX(0,AD646*(1+(_xlfn.NORM.INV(RAND(),Inputs!$D$39,Inputs!$C$39)))-'Year Schedule'!$K$32+'Year Schedule'!$L$32)</f>
        <v>#VALUE!</v>
      </c>
      <c r="AF646" s="0" t="e">
        <f aca="true">MAX(0,AE646*(1+(_xlfn.NORM.INV(RAND(),Inputs!$D$39,Inputs!$C$39)))-'Year Schedule'!$K$33+'Year Schedule'!$L$33)</f>
        <v>#VALUE!</v>
      </c>
      <c r="AG646" s="0" t="e">
        <f aca="true">MAX(0,AF646*(1+(_xlfn.NORM.INV(RAND(),Inputs!$D$39,Inputs!$C$39)))-'Year Schedule'!$K$34+'Year Schedule'!$L$34)</f>
        <v>#VALUE!</v>
      </c>
      <c r="AH646" s="0" t="e">
        <f aca="true">MAX(0,AG646*(1+(_xlfn.NORM.INV(RAND(),Inputs!$D$39,Inputs!$C$39)))-'Year Schedule'!$K$35+'Year Schedule'!$L$35)</f>
        <v>#VALUE!</v>
      </c>
      <c r="AI646" s="0" t="e">
        <f aca="true">MAX(0,AH646*(1+(_xlfn.NORM.INV(RAND(),Inputs!$D$39,Inputs!$C$39)))-'Year Schedule'!$K$36+'Year Schedule'!$L$36)</f>
        <v>#VALUE!</v>
      </c>
      <c r="AJ646" s="0" t="e">
        <f aca="true">MAX(0,AI646*(1+(_xlfn.NORM.INV(RAND(),Inputs!$D$39,Inputs!$C$39)))-'Year Schedule'!$K$37+'Year Schedule'!$L$37)</f>
        <v>#VALUE!</v>
      </c>
      <c r="AK646" s="0" t="e">
        <f aca="true">MAX(0,AJ646*(1+(_xlfn.NORM.INV(RAND(),Inputs!$D$39,Inputs!$C$39)))-'Year Schedule'!$K$38+'Year Schedule'!$L$38)</f>
        <v>#VALUE!</v>
      </c>
      <c r="AL646" s="0" t="e">
        <f aca="true">MAX(0,AK646*(1+(_xlfn.NORM.INV(RAND(),Inputs!$D$39,Inputs!$C$39)))-'Year Schedule'!$K$39+'Year Schedule'!$L$39)</f>
        <v>#VALUE!</v>
      </c>
      <c r="AM646" s="0" t="e">
        <f aca="true">MAX(0,AL646*(1+(_xlfn.NORM.INV(RAND(),Inputs!$D$39,Inputs!$C$39)))-'Year Schedule'!$K$40+'Year Schedule'!$L$40)</f>
        <v>#VALUE!</v>
      </c>
      <c r="AN646" s="0" t="e">
        <f aca="true">MAX(0,AM646*(1+(_xlfn.NORM.INV(RAND(),Inputs!$D$39,Inputs!$C$39)))-'Year Schedule'!$K$41+'Year Schedule'!$L$41)</f>
        <v>#VALUE!</v>
      </c>
      <c r="AO646" s="0" t="e">
        <f aca="true">MAX(0,AN646*(1+(_xlfn.NORM.INV(RAND(),Inputs!$D$39,Inputs!$C$39)))-'Year Schedule'!$K$42+'Year Schedule'!$L$42)</f>
        <v>#VALUE!</v>
      </c>
      <c r="AP646" s="0" t="e">
        <f aca="true">MAX(0,AO646*(1+(_xlfn.NORM.INV(RAND(),Inputs!$D$39,Inputs!$C$39)))-'Year Schedule'!$K$43+'Year Schedule'!$L$43)</f>
        <v>#VALUE!</v>
      </c>
      <c r="AQ646" s="0" t="e">
        <f aca="true">MAX(0,AP646*(1+(_xlfn.NORM.INV(RAND(),Inputs!$D$39,Inputs!$C$39)))-'Year Schedule'!$K$44+'Year Schedule'!$L$44)</f>
        <v>#VALUE!</v>
      </c>
      <c r="AR646" s="0" t="e">
        <f aca="true">MAX(0,AQ646*(1+(_xlfn.NORM.INV(RAND(),Inputs!$D$39,Inputs!$C$39)))-'Year Schedule'!$K$45+'Year Schedule'!$L$45)</f>
        <v>#VALUE!</v>
      </c>
      <c r="AS646" s="0" t="e">
        <f aca="true">MAX(0,AR646*(1+(_xlfn.NORM.INV(RAND(),Inputs!$D$39,Inputs!$C$39)))-'Year Schedule'!$K$46+'Year Schedule'!$L$46)</f>
        <v>#VALUE!</v>
      </c>
      <c r="AT646" s="0" t="e">
        <f aca="true">MAX(0,AS646*(1+(_xlfn.NORM.INV(RAND(),Inputs!$D$39,Inputs!$C$39)))-'Year Schedule'!$K$47+'Year Schedule'!$L$47)</f>
        <v>#VALUE!</v>
      </c>
      <c r="AU646" s="0" t="e">
        <f aca="true">MAX(0,AT646*(1+(_xlfn.NORM.INV(RAND(),Inputs!$D$39,Inputs!$C$39)))-'Year Schedule'!$K$48+'Year Schedule'!$L$48)</f>
        <v>#VALUE!</v>
      </c>
      <c r="AV646" s="0" t="e">
        <f aca="true">MAX(0,AU646*(1+(_xlfn.NORM.INV(RAND(),Inputs!$D$39,Inputs!$C$39)))-'Year Schedule'!$K$49+'Year Schedule'!$L$49)</f>
        <v>#VALUE!</v>
      </c>
      <c r="AW646" s="0" t="e">
        <f aca="true">MAX(0,AV646*(1+(_xlfn.NORM.INV(RAND(),Inputs!$D$39,Inputs!$C$39)))-'Year Schedule'!$K$50+'Year Schedule'!$L$50)</f>
        <v>#VALUE!</v>
      </c>
      <c r="AX646" s="0" t="e">
        <f aca="true">MAX(0,AW646*(1+(_xlfn.NORM.INV(RAND(),Inputs!$D$39,Inputs!$C$39)))-'Year Schedule'!$K$51+'Year Schedule'!$L$51)</f>
        <v>#VALUE!</v>
      </c>
      <c r="AY646" s="0" t="e">
        <f aca="true">MAX(0,AX646*(1+(_xlfn.NORM.INV(RAND(),Inputs!$D$39,Inputs!$C$39)))-'Year Schedule'!$K$52+'Year Schedule'!$L$52)</f>
        <v>#VALUE!</v>
      </c>
      <c r="AZ646" s="0" t="e">
        <f aca="true">MAX(0,AY646*(1+(_xlfn.NORM.INV(RAND(),Inputs!$D$39,Inputs!$C$39)))-'Year Schedule'!$K$53+'Year Schedule'!$L$53)</f>
        <v>#VALUE!</v>
      </c>
      <c r="BA646" s="0" t="e">
        <f aca="false">INDEX(C646:AZ646,1,Inputs!$C$6)</f>
        <v>#VALUE!</v>
      </c>
      <c r="BB646" s="0" t="n">
        <f aca="false">IFERROR(EXP(SUMPRODUCT(LN((C646:INDEX(C646:AZ646,1,Inputs!$C$6)+$C$1004:INDEX($C$1004:$AZ$1004,1,Inputs!$C$6))/B646:INDEX(B646:AY646,1,Inputs!$C$6)))/Inputs!$C$6)-1,-1)</f>
        <v>-1</v>
      </c>
    </row>
    <row r="647" customFormat="false" ht="15" hidden="false" customHeight="true" outlineLevel="0" collapsed="false">
      <c r="A647" s="0" t="n">
        <v>645</v>
      </c>
      <c r="B647" s="177" t="n">
        <f aca="false">Inputs!$C$38</f>
        <v>0</v>
      </c>
      <c r="C647" s="0" t="e">
        <f aca="true">MAX(0,B647*(1+(_xlfn.NORM.INV(RAND(),Inputs!$D$39,Inputs!$C$39)))-'Year Schedule'!$K$4+'Year Schedule'!$L$4)</f>
        <v>#VALUE!</v>
      </c>
      <c r="D647" s="0" t="e">
        <f aca="true">MAX(0,C647*(1+(_xlfn.NORM.INV(RAND(),Inputs!$D$39,Inputs!$C$39)))-'Year Schedule'!$K$5+'Year Schedule'!$L$5)</f>
        <v>#VALUE!</v>
      </c>
      <c r="E647" s="0" t="e">
        <f aca="true">MAX(0,D647*(1+(_xlfn.NORM.INV(RAND(),Inputs!$D$39,Inputs!$C$39)))-'Year Schedule'!$K$6+'Year Schedule'!$L$6)</f>
        <v>#VALUE!</v>
      </c>
      <c r="F647" s="0" t="e">
        <f aca="true">MAX(0,E647*(1+(_xlfn.NORM.INV(RAND(),Inputs!$D$39,Inputs!$C$39)))-'Year Schedule'!$K$7+'Year Schedule'!$L$7)</f>
        <v>#VALUE!</v>
      </c>
      <c r="G647" s="0" t="e">
        <f aca="true">MAX(0,F647*(1+(_xlfn.NORM.INV(RAND(),Inputs!$D$39,Inputs!$C$39)))-'Year Schedule'!$K$8+'Year Schedule'!$L$8)</f>
        <v>#VALUE!</v>
      </c>
      <c r="H647" s="0" t="e">
        <f aca="true">MAX(0,G647*(1+(_xlfn.NORM.INV(RAND(),Inputs!$D$39,Inputs!$C$39)))-'Year Schedule'!$K$9+'Year Schedule'!$L$9)</f>
        <v>#VALUE!</v>
      </c>
      <c r="I647" s="0" t="e">
        <f aca="true">MAX(0,H647*(1+(_xlfn.NORM.INV(RAND(),Inputs!$D$39,Inputs!$C$39)))-'Year Schedule'!$K$10+'Year Schedule'!$L$10)</f>
        <v>#VALUE!</v>
      </c>
      <c r="J647" s="0" t="e">
        <f aca="true">MAX(0,I647*(1+(_xlfn.NORM.INV(RAND(),Inputs!$D$39,Inputs!$C$39)))-'Year Schedule'!$K$11+'Year Schedule'!$L$11)</f>
        <v>#VALUE!</v>
      </c>
      <c r="K647" s="0" t="e">
        <f aca="true">MAX(0,J647*(1+(_xlfn.NORM.INV(RAND(),Inputs!$D$39,Inputs!$C$39)))-'Year Schedule'!$K$12+'Year Schedule'!$L$12)</f>
        <v>#VALUE!</v>
      </c>
      <c r="L647" s="0" t="e">
        <f aca="true">MAX(0,K647*(1+(_xlfn.NORM.INV(RAND(),Inputs!$D$39,Inputs!$C$39)))-'Year Schedule'!$K$13+'Year Schedule'!$L$13)</f>
        <v>#VALUE!</v>
      </c>
      <c r="M647" s="0" t="e">
        <f aca="true">MAX(0,L647*(1+(_xlfn.NORM.INV(RAND(),Inputs!$D$39,Inputs!$C$39)))-'Year Schedule'!$K$14+'Year Schedule'!$L$14)</f>
        <v>#VALUE!</v>
      </c>
      <c r="N647" s="0" t="e">
        <f aca="true">MAX(0,M647*(1+(_xlfn.NORM.INV(RAND(),Inputs!$D$39,Inputs!$C$39)))-'Year Schedule'!$K$15+'Year Schedule'!$L$15)</f>
        <v>#VALUE!</v>
      </c>
      <c r="O647" s="0" t="e">
        <f aca="true">MAX(0,N647*(1+(_xlfn.NORM.INV(RAND(),Inputs!$D$39,Inputs!$C$39)))-'Year Schedule'!$K$16+'Year Schedule'!$L$16)</f>
        <v>#VALUE!</v>
      </c>
      <c r="P647" s="0" t="e">
        <f aca="true">MAX(0,O647*(1+(_xlfn.NORM.INV(RAND(),Inputs!$D$39,Inputs!$C$39)))-'Year Schedule'!$K$17+'Year Schedule'!$L$17)</f>
        <v>#VALUE!</v>
      </c>
      <c r="Q647" s="0" t="e">
        <f aca="true">MAX(0,P647*(1+(_xlfn.NORM.INV(RAND(),Inputs!$D$39,Inputs!$C$39)))-'Year Schedule'!$K$18+'Year Schedule'!$L$18)</f>
        <v>#VALUE!</v>
      </c>
      <c r="R647" s="0" t="e">
        <f aca="true">MAX(0,Q647*(1+(_xlfn.NORM.INV(RAND(),Inputs!$D$39,Inputs!$C$39)))-'Year Schedule'!$K$19+'Year Schedule'!$L$19)</f>
        <v>#VALUE!</v>
      </c>
      <c r="S647" s="0" t="e">
        <f aca="true">MAX(0,R647*(1+(_xlfn.NORM.INV(RAND(),Inputs!$D$39,Inputs!$C$39)))-'Year Schedule'!$K$20+'Year Schedule'!$L$20)</f>
        <v>#VALUE!</v>
      </c>
      <c r="T647" s="0" t="e">
        <f aca="true">MAX(0,S647*(1+(_xlfn.NORM.INV(RAND(),Inputs!$D$39,Inputs!$C$39)))-'Year Schedule'!$K$21+'Year Schedule'!$L$21)</f>
        <v>#VALUE!</v>
      </c>
      <c r="U647" s="0" t="e">
        <f aca="true">MAX(0,T647*(1+(_xlfn.NORM.INV(RAND(),Inputs!$D$39,Inputs!$C$39)))-'Year Schedule'!$K$22+'Year Schedule'!$L$22)</f>
        <v>#VALUE!</v>
      </c>
      <c r="V647" s="0" t="e">
        <f aca="true">MAX(0,U647*(1+(_xlfn.NORM.INV(RAND(),Inputs!$D$39,Inputs!$C$39)))-'Year Schedule'!$K$23+'Year Schedule'!$L$23)</f>
        <v>#VALUE!</v>
      </c>
      <c r="W647" s="0" t="e">
        <f aca="true">MAX(0,V647*(1+(_xlfn.NORM.INV(RAND(),Inputs!$D$39,Inputs!$C$39)))-'Year Schedule'!$K$24+'Year Schedule'!$L$24)</f>
        <v>#VALUE!</v>
      </c>
      <c r="X647" s="0" t="e">
        <f aca="true">MAX(0,W647*(1+(_xlfn.NORM.INV(RAND(),Inputs!$D$39,Inputs!$C$39)))-'Year Schedule'!$K$25+'Year Schedule'!$L$25)</f>
        <v>#VALUE!</v>
      </c>
      <c r="Y647" s="0" t="e">
        <f aca="true">MAX(0,X647*(1+(_xlfn.NORM.INV(RAND(),Inputs!$D$39,Inputs!$C$39)))-'Year Schedule'!$K$26+'Year Schedule'!$L$26)</f>
        <v>#VALUE!</v>
      </c>
      <c r="Z647" s="0" t="e">
        <f aca="true">MAX(0,Y647*(1+(_xlfn.NORM.INV(RAND(),Inputs!$D$39,Inputs!$C$39)))-'Year Schedule'!$K$27+'Year Schedule'!$L$27)</f>
        <v>#VALUE!</v>
      </c>
      <c r="AA647" s="0" t="e">
        <f aca="true">MAX(0,Z647*(1+(_xlfn.NORM.INV(RAND(),Inputs!$D$39,Inputs!$C$39)))-'Year Schedule'!$K$28+'Year Schedule'!$L$28)</f>
        <v>#VALUE!</v>
      </c>
      <c r="AB647" s="0" t="e">
        <f aca="true">MAX(0,AA647*(1+(_xlfn.NORM.INV(RAND(),Inputs!$D$39,Inputs!$C$39)))-'Year Schedule'!$K$29+'Year Schedule'!$L$29)</f>
        <v>#VALUE!</v>
      </c>
      <c r="AC647" s="0" t="e">
        <f aca="true">MAX(0,AB647*(1+(_xlfn.NORM.INV(RAND(),Inputs!$D$39,Inputs!$C$39)))-'Year Schedule'!$K$30+'Year Schedule'!$L$30)</f>
        <v>#VALUE!</v>
      </c>
      <c r="AD647" s="0" t="e">
        <f aca="true">MAX(0,AC647*(1+(_xlfn.NORM.INV(RAND(),Inputs!$D$39,Inputs!$C$39)))-'Year Schedule'!$K$31+'Year Schedule'!$L$31)</f>
        <v>#VALUE!</v>
      </c>
      <c r="AE647" s="0" t="e">
        <f aca="true">MAX(0,AD647*(1+(_xlfn.NORM.INV(RAND(),Inputs!$D$39,Inputs!$C$39)))-'Year Schedule'!$K$32+'Year Schedule'!$L$32)</f>
        <v>#VALUE!</v>
      </c>
      <c r="AF647" s="0" t="e">
        <f aca="true">MAX(0,AE647*(1+(_xlfn.NORM.INV(RAND(),Inputs!$D$39,Inputs!$C$39)))-'Year Schedule'!$K$33+'Year Schedule'!$L$33)</f>
        <v>#VALUE!</v>
      </c>
      <c r="AG647" s="0" t="e">
        <f aca="true">MAX(0,AF647*(1+(_xlfn.NORM.INV(RAND(),Inputs!$D$39,Inputs!$C$39)))-'Year Schedule'!$K$34+'Year Schedule'!$L$34)</f>
        <v>#VALUE!</v>
      </c>
      <c r="AH647" s="0" t="e">
        <f aca="true">MAX(0,AG647*(1+(_xlfn.NORM.INV(RAND(),Inputs!$D$39,Inputs!$C$39)))-'Year Schedule'!$K$35+'Year Schedule'!$L$35)</f>
        <v>#VALUE!</v>
      </c>
      <c r="AI647" s="0" t="e">
        <f aca="true">MAX(0,AH647*(1+(_xlfn.NORM.INV(RAND(),Inputs!$D$39,Inputs!$C$39)))-'Year Schedule'!$K$36+'Year Schedule'!$L$36)</f>
        <v>#VALUE!</v>
      </c>
      <c r="AJ647" s="0" t="e">
        <f aca="true">MAX(0,AI647*(1+(_xlfn.NORM.INV(RAND(),Inputs!$D$39,Inputs!$C$39)))-'Year Schedule'!$K$37+'Year Schedule'!$L$37)</f>
        <v>#VALUE!</v>
      </c>
      <c r="AK647" s="0" t="e">
        <f aca="true">MAX(0,AJ647*(1+(_xlfn.NORM.INV(RAND(),Inputs!$D$39,Inputs!$C$39)))-'Year Schedule'!$K$38+'Year Schedule'!$L$38)</f>
        <v>#VALUE!</v>
      </c>
      <c r="AL647" s="0" t="e">
        <f aca="true">MAX(0,AK647*(1+(_xlfn.NORM.INV(RAND(),Inputs!$D$39,Inputs!$C$39)))-'Year Schedule'!$K$39+'Year Schedule'!$L$39)</f>
        <v>#VALUE!</v>
      </c>
      <c r="AM647" s="0" t="e">
        <f aca="true">MAX(0,AL647*(1+(_xlfn.NORM.INV(RAND(),Inputs!$D$39,Inputs!$C$39)))-'Year Schedule'!$K$40+'Year Schedule'!$L$40)</f>
        <v>#VALUE!</v>
      </c>
      <c r="AN647" s="0" t="e">
        <f aca="true">MAX(0,AM647*(1+(_xlfn.NORM.INV(RAND(),Inputs!$D$39,Inputs!$C$39)))-'Year Schedule'!$K$41+'Year Schedule'!$L$41)</f>
        <v>#VALUE!</v>
      </c>
      <c r="AO647" s="0" t="e">
        <f aca="true">MAX(0,AN647*(1+(_xlfn.NORM.INV(RAND(),Inputs!$D$39,Inputs!$C$39)))-'Year Schedule'!$K$42+'Year Schedule'!$L$42)</f>
        <v>#VALUE!</v>
      </c>
      <c r="AP647" s="0" t="e">
        <f aca="true">MAX(0,AO647*(1+(_xlfn.NORM.INV(RAND(),Inputs!$D$39,Inputs!$C$39)))-'Year Schedule'!$K$43+'Year Schedule'!$L$43)</f>
        <v>#VALUE!</v>
      </c>
      <c r="AQ647" s="0" t="e">
        <f aca="true">MAX(0,AP647*(1+(_xlfn.NORM.INV(RAND(),Inputs!$D$39,Inputs!$C$39)))-'Year Schedule'!$K$44+'Year Schedule'!$L$44)</f>
        <v>#VALUE!</v>
      </c>
      <c r="AR647" s="0" t="e">
        <f aca="true">MAX(0,AQ647*(1+(_xlfn.NORM.INV(RAND(),Inputs!$D$39,Inputs!$C$39)))-'Year Schedule'!$K$45+'Year Schedule'!$L$45)</f>
        <v>#VALUE!</v>
      </c>
      <c r="AS647" s="0" t="e">
        <f aca="true">MAX(0,AR647*(1+(_xlfn.NORM.INV(RAND(),Inputs!$D$39,Inputs!$C$39)))-'Year Schedule'!$K$46+'Year Schedule'!$L$46)</f>
        <v>#VALUE!</v>
      </c>
      <c r="AT647" s="0" t="e">
        <f aca="true">MAX(0,AS647*(1+(_xlfn.NORM.INV(RAND(),Inputs!$D$39,Inputs!$C$39)))-'Year Schedule'!$K$47+'Year Schedule'!$L$47)</f>
        <v>#VALUE!</v>
      </c>
      <c r="AU647" s="0" t="e">
        <f aca="true">MAX(0,AT647*(1+(_xlfn.NORM.INV(RAND(),Inputs!$D$39,Inputs!$C$39)))-'Year Schedule'!$K$48+'Year Schedule'!$L$48)</f>
        <v>#VALUE!</v>
      </c>
      <c r="AV647" s="0" t="e">
        <f aca="true">MAX(0,AU647*(1+(_xlfn.NORM.INV(RAND(),Inputs!$D$39,Inputs!$C$39)))-'Year Schedule'!$K$49+'Year Schedule'!$L$49)</f>
        <v>#VALUE!</v>
      </c>
      <c r="AW647" s="0" t="e">
        <f aca="true">MAX(0,AV647*(1+(_xlfn.NORM.INV(RAND(),Inputs!$D$39,Inputs!$C$39)))-'Year Schedule'!$K$50+'Year Schedule'!$L$50)</f>
        <v>#VALUE!</v>
      </c>
      <c r="AX647" s="0" t="e">
        <f aca="true">MAX(0,AW647*(1+(_xlfn.NORM.INV(RAND(),Inputs!$D$39,Inputs!$C$39)))-'Year Schedule'!$K$51+'Year Schedule'!$L$51)</f>
        <v>#VALUE!</v>
      </c>
      <c r="AY647" s="0" t="e">
        <f aca="true">MAX(0,AX647*(1+(_xlfn.NORM.INV(RAND(),Inputs!$D$39,Inputs!$C$39)))-'Year Schedule'!$K$52+'Year Schedule'!$L$52)</f>
        <v>#VALUE!</v>
      </c>
      <c r="AZ647" s="0" t="e">
        <f aca="true">MAX(0,AY647*(1+(_xlfn.NORM.INV(RAND(),Inputs!$D$39,Inputs!$C$39)))-'Year Schedule'!$K$53+'Year Schedule'!$L$53)</f>
        <v>#VALUE!</v>
      </c>
      <c r="BA647" s="0" t="e">
        <f aca="false">INDEX(C647:AZ647,1,Inputs!$C$6)</f>
        <v>#VALUE!</v>
      </c>
      <c r="BB647" s="0" t="n">
        <f aca="false">IFERROR(EXP(SUMPRODUCT(LN((C647:INDEX(C647:AZ647,1,Inputs!$C$6)+$C$1004:INDEX($C$1004:$AZ$1004,1,Inputs!$C$6))/B647:INDEX(B647:AY647,1,Inputs!$C$6)))/Inputs!$C$6)-1,-1)</f>
        <v>-1</v>
      </c>
    </row>
    <row r="648" customFormat="false" ht="15" hidden="false" customHeight="true" outlineLevel="0" collapsed="false">
      <c r="A648" s="0" t="n">
        <v>646</v>
      </c>
      <c r="B648" s="177" t="n">
        <f aca="false">Inputs!$C$38</f>
        <v>0</v>
      </c>
      <c r="C648" s="0" t="e">
        <f aca="true">MAX(0,B648*(1+(_xlfn.NORM.INV(RAND(),Inputs!$D$39,Inputs!$C$39)))-'Year Schedule'!$K$4+'Year Schedule'!$L$4)</f>
        <v>#VALUE!</v>
      </c>
      <c r="D648" s="0" t="e">
        <f aca="true">MAX(0,C648*(1+(_xlfn.NORM.INV(RAND(),Inputs!$D$39,Inputs!$C$39)))-'Year Schedule'!$K$5+'Year Schedule'!$L$5)</f>
        <v>#VALUE!</v>
      </c>
      <c r="E648" s="0" t="e">
        <f aca="true">MAX(0,D648*(1+(_xlfn.NORM.INV(RAND(),Inputs!$D$39,Inputs!$C$39)))-'Year Schedule'!$K$6+'Year Schedule'!$L$6)</f>
        <v>#VALUE!</v>
      </c>
      <c r="F648" s="0" t="e">
        <f aca="true">MAX(0,E648*(1+(_xlfn.NORM.INV(RAND(),Inputs!$D$39,Inputs!$C$39)))-'Year Schedule'!$K$7+'Year Schedule'!$L$7)</f>
        <v>#VALUE!</v>
      </c>
      <c r="G648" s="0" t="e">
        <f aca="true">MAX(0,F648*(1+(_xlfn.NORM.INV(RAND(),Inputs!$D$39,Inputs!$C$39)))-'Year Schedule'!$K$8+'Year Schedule'!$L$8)</f>
        <v>#VALUE!</v>
      </c>
      <c r="H648" s="0" t="e">
        <f aca="true">MAX(0,G648*(1+(_xlfn.NORM.INV(RAND(),Inputs!$D$39,Inputs!$C$39)))-'Year Schedule'!$K$9+'Year Schedule'!$L$9)</f>
        <v>#VALUE!</v>
      </c>
      <c r="I648" s="0" t="e">
        <f aca="true">MAX(0,H648*(1+(_xlfn.NORM.INV(RAND(),Inputs!$D$39,Inputs!$C$39)))-'Year Schedule'!$K$10+'Year Schedule'!$L$10)</f>
        <v>#VALUE!</v>
      </c>
      <c r="J648" s="0" t="e">
        <f aca="true">MAX(0,I648*(1+(_xlfn.NORM.INV(RAND(),Inputs!$D$39,Inputs!$C$39)))-'Year Schedule'!$K$11+'Year Schedule'!$L$11)</f>
        <v>#VALUE!</v>
      </c>
      <c r="K648" s="0" t="e">
        <f aca="true">MAX(0,J648*(1+(_xlfn.NORM.INV(RAND(),Inputs!$D$39,Inputs!$C$39)))-'Year Schedule'!$K$12+'Year Schedule'!$L$12)</f>
        <v>#VALUE!</v>
      </c>
      <c r="L648" s="0" t="e">
        <f aca="true">MAX(0,K648*(1+(_xlfn.NORM.INV(RAND(),Inputs!$D$39,Inputs!$C$39)))-'Year Schedule'!$K$13+'Year Schedule'!$L$13)</f>
        <v>#VALUE!</v>
      </c>
      <c r="M648" s="0" t="e">
        <f aca="true">MAX(0,L648*(1+(_xlfn.NORM.INV(RAND(),Inputs!$D$39,Inputs!$C$39)))-'Year Schedule'!$K$14+'Year Schedule'!$L$14)</f>
        <v>#VALUE!</v>
      </c>
      <c r="N648" s="0" t="e">
        <f aca="true">MAX(0,M648*(1+(_xlfn.NORM.INV(RAND(),Inputs!$D$39,Inputs!$C$39)))-'Year Schedule'!$K$15+'Year Schedule'!$L$15)</f>
        <v>#VALUE!</v>
      </c>
      <c r="O648" s="0" t="e">
        <f aca="true">MAX(0,N648*(1+(_xlfn.NORM.INV(RAND(),Inputs!$D$39,Inputs!$C$39)))-'Year Schedule'!$K$16+'Year Schedule'!$L$16)</f>
        <v>#VALUE!</v>
      </c>
      <c r="P648" s="0" t="e">
        <f aca="true">MAX(0,O648*(1+(_xlfn.NORM.INV(RAND(),Inputs!$D$39,Inputs!$C$39)))-'Year Schedule'!$K$17+'Year Schedule'!$L$17)</f>
        <v>#VALUE!</v>
      </c>
      <c r="Q648" s="0" t="e">
        <f aca="true">MAX(0,P648*(1+(_xlfn.NORM.INV(RAND(),Inputs!$D$39,Inputs!$C$39)))-'Year Schedule'!$K$18+'Year Schedule'!$L$18)</f>
        <v>#VALUE!</v>
      </c>
      <c r="R648" s="0" t="e">
        <f aca="true">MAX(0,Q648*(1+(_xlfn.NORM.INV(RAND(),Inputs!$D$39,Inputs!$C$39)))-'Year Schedule'!$K$19+'Year Schedule'!$L$19)</f>
        <v>#VALUE!</v>
      </c>
      <c r="S648" s="0" t="e">
        <f aca="true">MAX(0,R648*(1+(_xlfn.NORM.INV(RAND(),Inputs!$D$39,Inputs!$C$39)))-'Year Schedule'!$K$20+'Year Schedule'!$L$20)</f>
        <v>#VALUE!</v>
      </c>
      <c r="T648" s="0" t="e">
        <f aca="true">MAX(0,S648*(1+(_xlfn.NORM.INV(RAND(),Inputs!$D$39,Inputs!$C$39)))-'Year Schedule'!$K$21+'Year Schedule'!$L$21)</f>
        <v>#VALUE!</v>
      </c>
      <c r="U648" s="0" t="e">
        <f aca="true">MAX(0,T648*(1+(_xlfn.NORM.INV(RAND(),Inputs!$D$39,Inputs!$C$39)))-'Year Schedule'!$K$22+'Year Schedule'!$L$22)</f>
        <v>#VALUE!</v>
      </c>
      <c r="V648" s="0" t="e">
        <f aca="true">MAX(0,U648*(1+(_xlfn.NORM.INV(RAND(),Inputs!$D$39,Inputs!$C$39)))-'Year Schedule'!$K$23+'Year Schedule'!$L$23)</f>
        <v>#VALUE!</v>
      </c>
      <c r="W648" s="0" t="e">
        <f aca="true">MAX(0,V648*(1+(_xlfn.NORM.INV(RAND(),Inputs!$D$39,Inputs!$C$39)))-'Year Schedule'!$K$24+'Year Schedule'!$L$24)</f>
        <v>#VALUE!</v>
      </c>
      <c r="X648" s="0" t="e">
        <f aca="true">MAX(0,W648*(1+(_xlfn.NORM.INV(RAND(),Inputs!$D$39,Inputs!$C$39)))-'Year Schedule'!$K$25+'Year Schedule'!$L$25)</f>
        <v>#VALUE!</v>
      </c>
      <c r="Y648" s="0" t="e">
        <f aca="true">MAX(0,X648*(1+(_xlfn.NORM.INV(RAND(),Inputs!$D$39,Inputs!$C$39)))-'Year Schedule'!$K$26+'Year Schedule'!$L$26)</f>
        <v>#VALUE!</v>
      </c>
      <c r="Z648" s="0" t="e">
        <f aca="true">MAX(0,Y648*(1+(_xlfn.NORM.INV(RAND(),Inputs!$D$39,Inputs!$C$39)))-'Year Schedule'!$K$27+'Year Schedule'!$L$27)</f>
        <v>#VALUE!</v>
      </c>
      <c r="AA648" s="0" t="e">
        <f aca="true">MAX(0,Z648*(1+(_xlfn.NORM.INV(RAND(),Inputs!$D$39,Inputs!$C$39)))-'Year Schedule'!$K$28+'Year Schedule'!$L$28)</f>
        <v>#VALUE!</v>
      </c>
      <c r="AB648" s="0" t="e">
        <f aca="true">MAX(0,AA648*(1+(_xlfn.NORM.INV(RAND(),Inputs!$D$39,Inputs!$C$39)))-'Year Schedule'!$K$29+'Year Schedule'!$L$29)</f>
        <v>#VALUE!</v>
      </c>
      <c r="AC648" s="0" t="e">
        <f aca="true">MAX(0,AB648*(1+(_xlfn.NORM.INV(RAND(),Inputs!$D$39,Inputs!$C$39)))-'Year Schedule'!$K$30+'Year Schedule'!$L$30)</f>
        <v>#VALUE!</v>
      </c>
      <c r="AD648" s="0" t="e">
        <f aca="true">MAX(0,AC648*(1+(_xlfn.NORM.INV(RAND(),Inputs!$D$39,Inputs!$C$39)))-'Year Schedule'!$K$31+'Year Schedule'!$L$31)</f>
        <v>#VALUE!</v>
      </c>
      <c r="AE648" s="0" t="e">
        <f aca="true">MAX(0,AD648*(1+(_xlfn.NORM.INV(RAND(),Inputs!$D$39,Inputs!$C$39)))-'Year Schedule'!$K$32+'Year Schedule'!$L$32)</f>
        <v>#VALUE!</v>
      </c>
      <c r="AF648" s="0" t="e">
        <f aca="true">MAX(0,AE648*(1+(_xlfn.NORM.INV(RAND(),Inputs!$D$39,Inputs!$C$39)))-'Year Schedule'!$K$33+'Year Schedule'!$L$33)</f>
        <v>#VALUE!</v>
      </c>
      <c r="AG648" s="0" t="e">
        <f aca="true">MAX(0,AF648*(1+(_xlfn.NORM.INV(RAND(),Inputs!$D$39,Inputs!$C$39)))-'Year Schedule'!$K$34+'Year Schedule'!$L$34)</f>
        <v>#VALUE!</v>
      </c>
      <c r="AH648" s="0" t="e">
        <f aca="true">MAX(0,AG648*(1+(_xlfn.NORM.INV(RAND(),Inputs!$D$39,Inputs!$C$39)))-'Year Schedule'!$K$35+'Year Schedule'!$L$35)</f>
        <v>#VALUE!</v>
      </c>
      <c r="AI648" s="0" t="e">
        <f aca="true">MAX(0,AH648*(1+(_xlfn.NORM.INV(RAND(),Inputs!$D$39,Inputs!$C$39)))-'Year Schedule'!$K$36+'Year Schedule'!$L$36)</f>
        <v>#VALUE!</v>
      </c>
      <c r="AJ648" s="0" t="e">
        <f aca="true">MAX(0,AI648*(1+(_xlfn.NORM.INV(RAND(),Inputs!$D$39,Inputs!$C$39)))-'Year Schedule'!$K$37+'Year Schedule'!$L$37)</f>
        <v>#VALUE!</v>
      </c>
      <c r="AK648" s="0" t="e">
        <f aca="true">MAX(0,AJ648*(1+(_xlfn.NORM.INV(RAND(),Inputs!$D$39,Inputs!$C$39)))-'Year Schedule'!$K$38+'Year Schedule'!$L$38)</f>
        <v>#VALUE!</v>
      </c>
      <c r="AL648" s="0" t="e">
        <f aca="true">MAX(0,AK648*(1+(_xlfn.NORM.INV(RAND(),Inputs!$D$39,Inputs!$C$39)))-'Year Schedule'!$K$39+'Year Schedule'!$L$39)</f>
        <v>#VALUE!</v>
      </c>
      <c r="AM648" s="0" t="e">
        <f aca="true">MAX(0,AL648*(1+(_xlfn.NORM.INV(RAND(),Inputs!$D$39,Inputs!$C$39)))-'Year Schedule'!$K$40+'Year Schedule'!$L$40)</f>
        <v>#VALUE!</v>
      </c>
      <c r="AN648" s="0" t="e">
        <f aca="true">MAX(0,AM648*(1+(_xlfn.NORM.INV(RAND(),Inputs!$D$39,Inputs!$C$39)))-'Year Schedule'!$K$41+'Year Schedule'!$L$41)</f>
        <v>#VALUE!</v>
      </c>
      <c r="AO648" s="0" t="e">
        <f aca="true">MAX(0,AN648*(1+(_xlfn.NORM.INV(RAND(),Inputs!$D$39,Inputs!$C$39)))-'Year Schedule'!$K$42+'Year Schedule'!$L$42)</f>
        <v>#VALUE!</v>
      </c>
      <c r="AP648" s="0" t="e">
        <f aca="true">MAX(0,AO648*(1+(_xlfn.NORM.INV(RAND(),Inputs!$D$39,Inputs!$C$39)))-'Year Schedule'!$K$43+'Year Schedule'!$L$43)</f>
        <v>#VALUE!</v>
      </c>
      <c r="AQ648" s="0" t="e">
        <f aca="true">MAX(0,AP648*(1+(_xlfn.NORM.INV(RAND(),Inputs!$D$39,Inputs!$C$39)))-'Year Schedule'!$K$44+'Year Schedule'!$L$44)</f>
        <v>#VALUE!</v>
      </c>
      <c r="AR648" s="0" t="e">
        <f aca="true">MAX(0,AQ648*(1+(_xlfn.NORM.INV(RAND(),Inputs!$D$39,Inputs!$C$39)))-'Year Schedule'!$K$45+'Year Schedule'!$L$45)</f>
        <v>#VALUE!</v>
      </c>
      <c r="AS648" s="0" t="e">
        <f aca="true">MAX(0,AR648*(1+(_xlfn.NORM.INV(RAND(),Inputs!$D$39,Inputs!$C$39)))-'Year Schedule'!$K$46+'Year Schedule'!$L$46)</f>
        <v>#VALUE!</v>
      </c>
      <c r="AT648" s="0" t="e">
        <f aca="true">MAX(0,AS648*(1+(_xlfn.NORM.INV(RAND(),Inputs!$D$39,Inputs!$C$39)))-'Year Schedule'!$K$47+'Year Schedule'!$L$47)</f>
        <v>#VALUE!</v>
      </c>
      <c r="AU648" s="0" t="e">
        <f aca="true">MAX(0,AT648*(1+(_xlfn.NORM.INV(RAND(),Inputs!$D$39,Inputs!$C$39)))-'Year Schedule'!$K$48+'Year Schedule'!$L$48)</f>
        <v>#VALUE!</v>
      </c>
      <c r="AV648" s="0" t="e">
        <f aca="true">MAX(0,AU648*(1+(_xlfn.NORM.INV(RAND(),Inputs!$D$39,Inputs!$C$39)))-'Year Schedule'!$K$49+'Year Schedule'!$L$49)</f>
        <v>#VALUE!</v>
      </c>
      <c r="AW648" s="0" t="e">
        <f aca="true">MAX(0,AV648*(1+(_xlfn.NORM.INV(RAND(),Inputs!$D$39,Inputs!$C$39)))-'Year Schedule'!$K$50+'Year Schedule'!$L$50)</f>
        <v>#VALUE!</v>
      </c>
      <c r="AX648" s="0" t="e">
        <f aca="true">MAX(0,AW648*(1+(_xlfn.NORM.INV(RAND(),Inputs!$D$39,Inputs!$C$39)))-'Year Schedule'!$K$51+'Year Schedule'!$L$51)</f>
        <v>#VALUE!</v>
      </c>
      <c r="AY648" s="0" t="e">
        <f aca="true">MAX(0,AX648*(1+(_xlfn.NORM.INV(RAND(),Inputs!$D$39,Inputs!$C$39)))-'Year Schedule'!$K$52+'Year Schedule'!$L$52)</f>
        <v>#VALUE!</v>
      </c>
      <c r="AZ648" s="0" t="e">
        <f aca="true">MAX(0,AY648*(1+(_xlfn.NORM.INV(RAND(),Inputs!$D$39,Inputs!$C$39)))-'Year Schedule'!$K$53+'Year Schedule'!$L$53)</f>
        <v>#VALUE!</v>
      </c>
      <c r="BA648" s="0" t="e">
        <f aca="false">INDEX(C648:AZ648,1,Inputs!$C$6)</f>
        <v>#VALUE!</v>
      </c>
      <c r="BB648" s="0" t="n">
        <f aca="false">IFERROR(EXP(SUMPRODUCT(LN((C648:INDEX(C648:AZ648,1,Inputs!$C$6)+$C$1004:INDEX($C$1004:$AZ$1004,1,Inputs!$C$6))/B648:INDEX(B648:AY648,1,Inputs!$C$6)))/Inputs!$C$6)-1,-1)</f>
        <v>-1</v>
      </c>
    </row>
    <row r="649" customFormat="false" ht="15" hidden="false" customHeight="true" outlineLevel="0" collapsed="false">
      <c r="A649" s="0" t="n">
        <v>647</v>
      </c>
      <c r="B649" s="177" t="n">
        <f aca="false">Inputs!$C$38</f>
        <v>0</v>
      </c>
      <c r="C649" s="0" t="e">
        <f aca="true">MAX(0,B649*(1+(_xlfn.NORM.INV(RAND(),Inputs!$D$39,Inputs!$C$39)))-'Year Schedule'!$K$4+'Year Schedule'!$L$4)</f>
        <v>#VALUE!</v>
      </c>
      <c r="D649" s="0" t="e">
        <f aca="true">MAX(0,C649*(1+(_xlfn.NORM.INV(RAND(),Inputs!$D$39,Inputs!$C$39)))-'Year Schedule'!$K$5+'Year Schedule'!$L$5)</f>
        <v>#VALUE!</v>
      </c>
      <c r="E649" s="0" t="e">
        <f aca="true">MAX(0,D649*(1+(_xlfn.NORM.INV(RAND(),Inputs!$D$39,Inputs!$C$39)))-'Year Schedule'!$K$6+'Year Schedule'!$L$6)</f>
        <v>#VALUE!</v>
      </c>
      <c r="F649" s="0" t="e">
        <f aca="true">MAX(0,E649*(1+(_xlfn.NORM.INV(RAND(),Inputs!$D$39,Inputs!$C$39)))-'Year Schedule'!$K$7+'Year Schedule'!$L$7)</f>
        <v>#VALUE!</v>
      </c>
      <c r="G649" s="0" t="e">
        <f aca="true">MAX(0,F649*(1+(_xlfn.NORM.INV(RAND(),Inputs!$D$39,Inputs!$C$39)))-'Year Schedule'!$K$8+'Year Schedule'!$L$8)</f>
        <v>#VALUE!</v>
      </c>
      <c r="H649" s="0" t="e">
        <f aca="true">MAX(0,G649*(1+(_xlfn.NORM.INV(RAND(),Inputs!$D$39,Inputs!$C$39)))-'Year Schedule'!$K$9+'Year Schedule'!$L$9)</f>
        <v>#VALUE!</v>
      </c>
      <c r="I649" s="0" t="e">
        <f aca="true">MAX(0,H649*(1+(_xlfn.NORM.INV(RAND(),Inputs!$D$39,Inputs!$C$39)))-'Year Schedule'!$K$10+'Year Schedule'!$L$10)</f>
        <v>#VALUE!</v>
      </c>
      <c r="J649" s="0" t="e">
        <f aca="true">MAX(0,I649*(1+(_xlfn.NORM.INV(RAND(),Inputs!$D$39,Inputs!$C$39)))-'Year Schedule'!$K$11+'Year Schedule'!$L$11)</f>
        <v>#VALUE!</v>
      </c>
      <c r="K649" s="0" t="e">
        <f aca="true">MAX(0,J649*(1+(_xlfn.NORM.INV(RAND(),Inputs!$D$39,Inputs!$C$39)))-'Year Schedule'!$K$12+'Year Schedule'!$L$12)</f>
        <v>#VALUE!</v>
      </c>
      <c r="L649" s="0" t="e">
        <f aca="true">MAX(0,K649*(1+(_xlfn.NORM.INV(RAND(),Inputs!$D$39,Inputs!$C$39)))-'Year Schedule'!$K$13+'Year Schedule'!$L$13)</f>
        <v>#VALUE!</v>
      </c>
      <c r="M649" s="0" t="e">
        <f aca="true">MAX(0,L649*(1+(_xlfn.NORM.INV(RAND(),Inputs!$D$39,Inputs!$C$39)))-'Year Schedule'!$K$14+'Year Schedule'!$L$14)</f>
        <v>#VALUE!</v>
      </c>
      <c r="N649" s="0" t="e">
        <f aca="true">MAX(0,M649*(1+(_xlfn.NORM.INV(RAND(),Inputs!$D$39,Inputs!$C$39)))-'Year Schedule'!$K$15+'Year Schedule'!$L$15)</f>
        <v>#VALUE!</v>
      </c>
      <c r="O649" s="0" t="e">
        <f aca="true">MAX(0,N649*(1+(_xlfn.NORM.INV(RAND(),Inputs!$D$39,Inputs!$C$39)))-'Year Schedule'!$K$16+'Year Schedule'!$L$16)</f>
        <v>#VALUE!</v>
      </c>
      <c r="P649" s="0" t="e">
        <f aca="true">MAX(0,O649*(1+(_xlfn.NORM.INV(RAND(),Inputs!$D$39,Inputs!$C$39)))-'Year Schedule'!$K$17+'Year Schedule'!$L$17)</f>
        <v>#VALUE!</v>
      </c>
      <c r="Q649" s="0" t="e">
        <f aca="true">MAX(0,P649*(1+(_xlfn.NORM.INV(RAND(),Inputs!$D$39,Inputs!$C$39)))-'Year Schedule'!$K$18+'Year Schedule'!$L$18)</f>
        <v>#VALUE!</v>
      </c>
      <c r="R649" s="0" t="e">
        <f aca="true">MAX(0,Q649*(1+(_xlfn.NORM.INV(RAND(),Inputs!$D$39,Inputs!$C$39)))-'Year Schedule'!$K$19+'Year Schedule'!$L$19)</f>
        <v>#VALUE!</v>
      </c>
      <c r="S649" s="0" t="e">
        <f aca="true">MAX(0,R649*(1+(_xlfn.NORM.INV(RAND(),Inputs!$D$39,Inputs!$C$39)))-'Year Schedule'!$K$20+'Year Schedule'!$L$20)</f>
        <v>#VALUE!</v>
      </c>
      <c r="T649" s="0" t="e">
        <f aca="true">MAX(0,S649*(1+(_xlfn.NORM.INV(RAND(),Inputs!$D$39,Inputs!$C$39)))-'Year Schedule'!$K$21+'Year Schedule'!$L$21)</f>
        <v>#VALUE!</v>
      </c>
      <c r="U649" s="0" t="e">
        <f aca="true">MAX(0,T649*(1+(_xlfn.NORM.INV(RAND(),Inputs!$D$39,Inputs!$C$39)))-'Year Schedule'!$K$22+'Year Schedule'!$L$22)</f>
        <v>#VALUE!</v>
      </c>
      <c r="V649" s="0" t="e">
        <f aca="true">MAX(0,U649*(1+(_xlfn.NORM.INV(RAND(),Inputs!$D$39,Inputs!$C$39)))-'Year Schedule'!$K$23+'Year Schedule'!$L$23)</f>
        <v>#VALUE!</v>
      </c>
      <c r="W649" s="0" t="e">
        <f aca="true">MAX(0,V649*(1+(_xlfn.NORM.INV(RAND(),Inputs!$D$39,Inputs!$C$39)))-'Year Schedule'!$K$24+'Year Schedule'!$L$24)</f>
        <v>#VALUE!</v>
      </c>
      <c r="X649" s="0" t="e">
        <f aca="true">MAX(0,W649*(1+(_xlfn.NORM.INV(RAND(),Inputs!$D$39,Inputs!$C$39)))-'Year Schedule'!$K$25+'Year Schedule'!$L$25)</f>
        <v>#VALUE!</v>
      </c>
      <c r="Y649" s="0" t="e">
        <f aca="true">MAX(0,X649*(1+(_xlfn.NORM.INV(RAND(),Inputs!$D$39,Inputs!$C$39)))-'Year Schedule'!$K$26+'Year Schedule'!$L$26)</f>
        <v>#VALUE!</v>
      </c>
      <c r="Z649" s="0" t="e">
        <f aca="true">MAX(0,Y649*(1+(_xlfn.NORM.INV(RAND(),Inputs!$D$39,Inputs!$C$39)))-'Year Schedule'!$K$27+'Year Schedule'!$L$27)</f>
        <v>#VALUE!</v>
      </c>
      <c r="AA649" s="0" t="e">
        <f aca="true">MAX(0,Z649*(1+(_xlfn.NORM.INV(RAND(),Inputs!$D$39,Inputs!$C$39)))-'Year Schedule'!$K$28+'Year Schedule'!$L$28)</f>
        <v>#VALUE!</v>
      </c>
      <c r="AB649" s="0" t="e">
        <f aca="true">MAX(0,AA649*(1+(_xlfn.NORM.INV(RAND(),Inputs!$D$39,Inputs!$C$39)))-'Year Schedule'!$K$29+'Year Schedule'!$L$29)</f>
        <v>#VALUE!</v>
      </c>
      <c r="AC649" s="0" t="e">
        <f aca="true">MAX(0,AB649*(1+(_xlfn.NORM.INV(RAND(),Inputs!$D$39,Inputs!$C$39)))-'Year Schedule'!$K$30+'Year Schedule'!$L$30)</f>
        <v>#VALUE!</v>
      </c>
      <c r="AD649" s="0" t="e">
        <f aca="true">MAX(0,AC649*(1+(_xlfn.NORM.INV(RAND(),Inputs!$D$39,Inputs!$C$39)))-'Year Schedule'!$K$31+'Year Schedule'!$L$31)</f>
        <v>#VALUE!</v>
      </c>
      <c r="AE649" s="0" t="e">
        <f aca="true">MAX(0,AD649*(1+(_xlfn.NORM.INV(RAND(),Inputs!$D$39,Inputs!$C$39)))-'Year Schedule'!$K$32+'Year Schedule'!$L$32)</f>
        <v>#VALUE!</v>
      </c>
      <c r="AF649" s="0" t="e">
        <f aca="true">MAX(0,AE649*(1+(_xlfn.NORM.INV(RAND(),Inputs!$D$39,Inputs!$C$39)))-'Year Schedule'!$K$33+'Year Schedule'!$L$33)</f>
        <v>#VALUE!</v>
      </c>
      <c r="AG649" s="0" t="e">
        <f aca="true">MAX(0,AF649*(1+(_xlfn.NORM.INV(RAND(),Inputs!$D$39,Inputs!$C$39)))-'Year Schedule'!$K$34+'Year Schedule'!$L$34)</f>
        <v>#VALUE!</v>
      </c>
      <c r="AH649" s="0" t="e">
        <f aca="true">MAX(0,AG649*(1+(_xlfn.NORM.INV(RAND(),Inputs!$D$39,Inputs!$C$39)))-'Year Schedule'!$K$35+'Year Schedule'!$L$35)</f>
        <v>#VALUE!</v>
      </c>
      <c r="AI649" s="0" t="e">
        <f aca="true">MAX(0,AH649*(1+(_xlfn.NORM.INV(RAND(),Inputs!$D$39,Inputs!$C$39)))-'Year Schedule'!$K$36+'Year Schedule'!$L$36)</f>
        <v>#VALUE!</v>
      </c>
      <c r="AJ649" s="0" t="e">
        <f aca="true">MAX(0,AI649*(1+(_xlfn.NORM.INV(RAND(),Inputs!$D$39,Inputs!$C$39)))-'Year Schedule'!$K$37+'Year Schedule'!$L$37)</f>
        <v>#VALUE!</v>
      </c>
      <c r="AK649" s="0" t="e">
        <f aca="true">MAX(0,AJ649*(1+(_xlfn.NORM.INV(RAND(),Inputs!$D$39,Inputs!$C$39)))-'Year Schedule'!$K$38+'Year Schedule'!$L$38)</f>
        <v>#VALUE!</v>
      </c>
      <c r="AL649" s="0" t="e">
        <f aca="true">MAX(0,AK649*(1+(_xlfn.NORM.INV(RAND(),Inputs!$D$39,Inputs!$C$39)))-'Year Schedule'!$K$39+'Year Schedule'!$L$39)</f>
        <v>#VALUE!</v>
      </c>
      <c r="AM649" s="0" t="e">
        <f aca="true">MAX(0,AL649*(1+(_xlfn.NORM.INV(RAND(),Inputs!$D$39,Inputs!$C$39)))-'Year Schedule'!$K$40+'Year Schedule'!$L$40)</f>
        <v>#VALUE!</v>
      </c>
      <c r="AN649" s="0" t="e">
        <f aca="true">MAX(0,AM649*(1+(_xlfn.NORM.INV(RAND(),Inputs!$D$39,Inputs!$C$39)))-'Year Schedule'!$K$41+'Year Schedule'!$L$41)</f>
        <v>#VALUE!</v>
      </c>
      <c r="AO649" s="0" t="e">
        <f aca="true">MAX(0,AN649*(1+(_xlfn.NORM.INV(RAND(),Inputs!$D$39,Inputs!$C$39)))-'Year Schedule'!$K$42+'Year Schedule'!$L$42)</f>
        <v>#VALUE!</v>
      </c>
      <c r="AP649" s="0" t="e">
        <f aca="true">MAX(0,AO649*(1+(_xlfn.NORM.INV(RAND(),Inputs!$D$39,Inputs!$C$39)))-'Year Schedule'!$K$43+'Year Schedule'!$L$43)</f>
        <v>#VALUE!</v>
      </c>
      <c r="AQ649" s="0" t="e">
        <f aca="true">MAX(0,AP649*(1+(_xlfn.NORM.INV(RAND(),Inputs!$D$39,Inputs!$C$39)))-'Year Schedule'!$K$44+'Year Schedule'!$L$44)</f>
        <v>#VALUE!</v>
      </c>
      <c r="AR649" s="0" t="e">
        <f aca="true">MAX(0,AQ649*(1+(_xlfn.NORM.INV(RAND(),Inputs!$D$39,Inputs!$C$39)))-'Year Schedule'!$K$45+'Year Schedule'!$L$45)</f>
        <v>#VALUE!</v>
      </c>
      <c r="AS649" s="0" t="e">
        <f aca="true">MAX(0,AR649*(1+(_xlfn.NORM.INV(RAND(),Inputs!$D$39,Inputs!$C$39)))-'Year Schedule'!$K$46+'Year Schedule'!$L$46)</f>
        <v>#VALUE!</v>
      </c>
      <c r="AT649" s="0" t="e">
        <f aca="true">MAX(0,AS649*(1+(_xlfn.NORM.INV(RAND(),Inputs!$D$39,Inputs!$C$39)))-'Year Schedule'!$K$47+'Year Schedule'!$L$47)</f>
        <v>#VALUE!</v>
      </c>
      <c r="AU649" s="0" t="e">
        <f aca="true">MAX(0,AT649*(1+(_xlfn.NORM.INV(RAND(),Inputs!$D$39,Inputs!$C$39)))-'Year Schedule'!$K$48+'Year Schedule'!$L$48)</f>
        <v>#VALUE!</v>
      </c>
      <c r="AV649" s="0" t="e">
        <f aca="true">MAX(0,AU649*(1+(_xlfn.NORM.INV(RAND(),Inputs!$D$39,Inputs!$C$39)))-'Year Schedule'!$K$49+'Year Schedule'!$L$49)</f>
        <v>#VALUE!</v>
      </c>
      <c r="AW649" s="0" t="e">
        <f aca="true">MAX(0,AV649*(1+(_xlfn.NORM.INV(RAND(),Inputs!$D$39,Inputs!$C$39)))-'Year Schedule'!$K$50+'Year Schedule'!$L$50)</f>
        <v>#VALUE!</v>
      </c>
      <c r="AX649" s="0" t="e">
        <f aca="true">MAX(0,AW649*(1+(_xlfn.NORM.INV(RAND(),Inputs!$D$39,Inputs!$C$39)))-'Year Schedule'!$K$51+'Year Schedule'!$L$51)</f>
        <v>#VALUE!</v>
      </c>
      <c r="AY649" s="0" t="e">
        <f aca="true">MAX(0,AX649*(1+(_xlfn.NORM.INV(RAND(),Inputs!$D$39,Inputs!$C$39)))-'Year Schedule'!$K$52+'Year Schedule'!$L$52)</f>
        <v>#VALUE!</v>
      </c>
      <c r="AZ649" s="0" t="e">
        <f aca="true">MAX(0,AY649*(1+(_xlfn.NORM.INV(RAND(),Inputs!$D$39,Inputs!$C$39)))-'Year Schedule'!$K$53+'Year Schedule'!$L$53)</f>
        <v>#VALUE!</v>
      </c>
      <c r="BA649" s="0" t="e">
        <f aca="false">INDEX(C649:AZ649,1,Inputs!$C$6)</f>
        <v>#VALUE!</v>
      </c>
      <c r="BB649" s="0" t="n">
        <f aca="false">IFERROR(EXP(SUMPRODUCT(LN((C649:INDEX(C649:AZ649,1,Inputs!$C$6)+$C$1004:INDEX($C$1004:$AZ$1004,1,Inputs!$C$6))/B649:INDEX(B649:AY649,1,Inputs!$C$6)))/Inputs!$C$6)-1,-1)</f>
        <v>-1</v>
      </c>
    </row>
    <row r="650" customFormat="false" ht="15" hidden="false" customHeight="true" outlineLevel="0" collapsed="false">
      <c r="A650" s="0" t="n">
        <v>648</v>
      </c>
      <c r="B650" s="177" t="n">
        <f aca="false">Inputs!$C$38</f>
        <v>0</v>
      </c>
      <c r="C650" s="0" t="e">
        <f aca="true">MAX(0,B650*(1+(_xlfn.NORM.INV(RAND(),Inputs!$D$39,Inputs!$C$39)))-'Year Schedule'!$K$4+'Year Schedule'!$L$4)</f>
        <v>#VALUE!</v>
      </c>
      <c r="D650" s="0" t="e">
        <f aca="true">MAX(0,C650*(1+(_xlfn.NORM.INV(RAND(),Inputs!$D$39,Inputs!$C$39)))-'Year Schedule'!$K$5+'Year Schedule'!$L$5)</f>
        <v>#VALUE!</v>
      </c>
      <c r="E650" s="0" t="e">
        <f aca="true">MAX(0,D650*(1+(_xlfn.NORM.INV(RAND(),Inputs!$D$39,Inputs!$C$39)))-'Year Schedule'!$K$6+'Year Schedule'!$L$6)</f>
        <v>#VALUE!</v>
      </c>
      <c r="F650" s="0" t="e">
        <f aca="true">MAX(0,E650*(1+(_xlfn.NORM.INV(RAND(),Inputs!$D$39,Inputs!$C$39)))-'Year Schedule'!$K$7+'Year Schedule'!$L$7)</f>
        <v>#VALUE!</v>
      </c>
      <c r="G650" s="0" t="e">
        <f aca="true">MAX(0,F650*(1+(_xlfn.NORM.INV(RAND(),Inputs!$D$39,Inputs!$C$39)))-'Year Schedule'!$K$8+'Year Schedule'!$L$8)</f>
        <v>#VALUE!</v>
      </c>
      <c r="H650" s="0" t="e">
        <f aca="true">MAX(0,G650*(1+(_xlfn.NORM.INV(RAND(),Inputs!$D$39,Inputs!$C$39)))-'Year Schedule'!$K$9+'Year Schedule'!$L$9)</f>
        <v>#VALUE!</v>
      </c>
      <c r="I650" s="0" t="e">
        <f aca="true">MAX(0,H650*(1+(_xlfn.NORM.INV(RAND(),Inputs!$D$39,Inputs!$C$39)))-'Year Schedule'!$K$10+'Year Schedule'!$L$10)</f>
        <v>#VALUE!</v>
      </c>
      <c r="J650" s="0" t="e">
        <f aca="true">MAX(0,I650*(1+(_xlfn.NORM.INV(RAND(),Inputs!$D$39,Inputs!$C$39)))-'Year Schedule'!$K$11+'Year Schedule'!$L$11)</f>
        <v>#VALUE!</v>
      </c>
      <c r="K650" s="0" t="e">
        <f aca="true">MAX(0,J650*(1+(_xlfn.NORM.INV(RAND(),Inputs!$D$39,Inputs!$C$39)))-'Year Schedule'!$K$12+'Year Schedule'!$L$12)</f>
        <v>#VALUE!</v>
      </c>
      <c r="L650" s="0" t="e">
        <f aca="true">MAX(0,K650*(1+(_xlfn.NORM.INV(RAND(),Inputs!$D$39,Inputs!$C$39)))-'Year Schedule'!$K$13+'Year Schedule'!$L$13)</f>
        <v>#VALUE!</v>
      </c>
      <c r="M650" s="0" t="e">
        <f aca="true">MAX(0,L650*(1+(_xlfn.NORM.INV(RAND(),Inputs!$D$39,Inputs!$C$39)))-'Year Schedule'!$K$14+'Year Schedule'!$L$14)</f>
        <v>#VALUE!</v>
      </c>
      <c r="N650" s="0" t="e">
        <f aca="true">MAX(0,M650*(1+(_xlfn.NORM.INV(RAND(),Inputs!$D$39,Inputs!$C$39)))-'Year Schedule'!$K$15+'Year Schedule'!$L$15)</f>
        <v>#VALUE!</v>
      </c>
      <c r="O650" s="0" t="e">
        <f aca="true">MAX(0,N650*(1+(_xlfn.NORM.INV(RAND(),Inputs!$D$39,Inputs!$C$39)))-'Year Schedule'!$K$16+'Year Schedule'!$L$16)</f>
        <v>#VALUE!</v>
      </c>
      <c r="P650" s="0" t="e">
        <f aca="true">MAX(0,O650*(1+(_xlfn.NORM.INV(RAND(),Inputs!$D$39,Inputs!$C$39)))-'Year Schedule'!$K$17+'Year Schedule'!$L$17)</f>
        <v>#VALUE!</v>
      </c>
      <c r="Q650" s="0" t="e">
        <f aca="true">MAX(0,P650*(1+(_xlfn.NORM.INV(RAND(),Inputs!$D$39,Inputs!$C$39)))-'Year Schedule'!$K$18+'Year Schedule'!$L$18)</f>
        <v>#VALUE!</v>
      </c>
      <c r="R650" s="0" t="e">
        <f aca="true">MAX(0,Q650*(1+(_xlfn.NORM.INV(RAND(),Inputs!$D$39,Inputs!$C$39)))-'Year Schedule'!$K$19+'Year Schedule'!$L$19)</f>
        <v>#VALUE!</v>
      </c>
      <c r="S650" s="0" t="e">
        <f aca="true">MAX(0,R650*(1+(_xlfn.NORM.INV(RAND(),Inputs!$D$39,Inputs!$C$39)))-'Year Schedule'!$K$20+'Year Schedule'!$L$20)</f>
        <v>#VALUE!</v>
      </c>
      <c r="T650" s="0" t="e">
        <f aca="true">MAX(0,S650*(1+(_xlfn.NORM.INV(RAND(),Inputs!$D$39,Inputs!$C$39)))-'Year Schedule'!$K$21+'Year Schedule'!$L$21)</f>
        <v>#VALUE!</v>
      </c>
      <c r="U650" s="0" t="e">
        <f aca="true">MAX(0,T650*(1+(_xlfn.NORM.INV(RAND(),Inputs!$D$39,Inputs!$C$39)))-'Year Schedule'!$K$22+'Year Schedule'!$L$22)</f>
        <v>#VALUE!</v>
      </c>
      <c r="V650" s="0" t="e">
        <f aca="true">MAX(0,U650*(1+(_xlfn.NORM.INV(RAND(),Inputs!$D$39,Inputs!$C$39)))-'Year Schedule'!$K$23+'Year Schedule'!$L$23)</f>
        <v>#VALUE!</v>
      </c>
      <c r="W650" s="0" t="e">
        <f aca="true">MAX(0,V650*(1+(_xlfn.NORM.INV(RAND(),Inputs!$D$39,Inputs!$C$39)))-'Year Schedule'!$K$24+'Year Schedule'!$L$24)</f>
        <v>#VALUE!</v>
      </c>
      <c r="X650" s="0" t="e">
        <f aca="true">MAX(0,W650*(1+(_xlfn.NORM.INV(RAND(),Inputs!$D$39,Inputs!$C$39)))-'Year Schedule'!$K$25+'Year Schedule'!$L$25)</f>
        <v>#VALUE!</v>
      </c>
      <c r="Y650" s="0" t="e">
        <f aca="true">MAX(0,X650*(1+(_xlfn.NORM.INV(RAND(),Inputs!$D$39,Inputs!$C$39)))-'Year Schedule'!$K$26+'Year Schedule'!$L$26)</f>
        <v>#VALUE!</v>
      </c>
      <c r="Z650" s="0" t="e">
        <f aca="true">MAX(0,Y650*(1+(_xlfn.NORM.INV(RAND(),Inputs!$D$39,Inputs!$C$39)))-'Year Schedule'!$K$27+'Year Schedule'!$L$27)</f>
        <v>#VALUE!</v>
      </c>
      <c r="AA650" s="0" t="e">
        <f aca="true">MAX(0,Z650*(1+(_xlfn.NORM.INV(RAND(),Inputs!$D$39,Inputs!$C$39)))-'Year Schedule'!$K$28+'Year Schedule'!$L$28)</f>
        <v>#VALUE!</v>
      </c>
      <c r="AB650" s="0" t="e">
        <f aca="true">MAX(0,AA650*(1+(_xlfn.NORM.INV(RAND(),Inputs!$D$39,Inputs!$C$39)))-'Year Schedule'!$K$29+'Year Schedule'!$L$29)</f>
        <v>#VALUE!</v>
      </c>
      <c r="AC650" s="0" t="e">
        <f aca="true">MAX(0,AB650*(1+(_xlfn.NORM.INV(RAND(),Inputs!$D$39,Inputs!$C$39)))-'Year Schedule'!$K$30+'Year Schedule'!$L$30)</f>
        <v>#VALUE!</v>
      </c>
      <c r="AD650" s="0" t="e">
        <f aca="true">MAX(0,AC650*(1+(_xlfn.NORM.INV(RAND(),Inputs!$D$39,Inputs!$C$39)))-'Year Schedule'!$K$31+'Year Schedule'!$L$31)</f>
        <v>#VALUE!</v>
      </c>
      <c r="AE650" s="0" t="e">
        <f aca="true">MAX(0,AD650*(1+(_xlfn.NORM.INV(RAND(),Inputs!$D$39,Inputs!$C$39)))-'Year Schedule'!$K$32+'Year Schedule'!$L$32)</f>
        <v>#VALUE!</v>
      </c>
      <c r="AF650" s="0" t="e">
        <f aca="true">MAX(0,AE650*(1+(_xlfn.NORM.INV(RAND(),Inputs!$D$39,Inputs!$C$39)))-'Year Schedule'!$K$33+'Year Schedule'!$L$33)</f>
        <v>#VALUE!</v>
      </c>
      <c r="AG650" s="0" t="e">
        <f aca="true">MAX(0,AF650*(1+(_xlfn.NORM.INV(RAND(),Inputs!$D$39,Inputs!$C$39)))-'Year Schedule'!$K$34+'Year Schedule'!$L$34)</f>
        <v>#VALUE!</v>
      </c>
      <c r="AH650" s="0" t="e">
        <f aca="true">MAX(0,AG650*(1+(_xlfn.NORM.INV(RAND(),Inputs!$D$39,Inputs!$C$39)))-'Year Schedule'!$K$35+'Year Schedule'!$L$35)</f>
        <v>#VALUE!</v>
      </c>
      <c r="AI650" s="0" t="e">
        <f aca="true">MAX(0,AH650*(1+(_xlfn.NORM.INV(RAND(),Inputs!$D$39,Inputs!$C$39)))-'Year Schedule'!$K$36+'Year Schedule'!$L$36)</f>
        <v>#VALUE!</v>
      </c>
      <c r="AJ650" s="0" t="e">
        <f aca="true">MAX(0,AI650*(1+(_xlfn.NORM.INV(RAND(),Inputs!$D$39,Inputs!$C$39)))-'Year Schedule'!$K$37+'Year Schedule'!$L$37)</f>
        <v>#VALUE!</v>
      </c>
      <c r="AK650" s="0" t="e">
        <f aca="true">MAX(0,AJ650*(1+(_xlfn.NORM.INV(RAND(),Inputs!$D$39,Inputs!$C$39)))-'Year Schedule'!$K$38+'Year Schedule'!$L$38)</f>
        <v>#VALUE!</v>
      </c>
      <c r="AL650" s="0" t="e">
        <f aca="true">MAX(0,AK650*(1+(_xlfn.NORM.INV(RAND(),Inputs!$D$39,Inputs!$C$39)))-'Year Schedule'!$K$39+'Year Schedule'!$L$39)</f>
        <v>#VALUE!</v>
      </c>
      <c r="AM650" s="0" t="e">
        <f aca="true">MAX(0,AL650*(1+(_xlfn.NORM.INV(RAND(),Inputs!$D$39,Inputs!$C$39)))-'Year Schedule'!$K$40+'Year Schedule'!$L$40)</f>
        <v>#VALUE!</v>
      </c>
      <c r="AN650" s="0" t="e">
        <f aca="true">MAX(0,AM650*(1+(_xlfn.NORM.INV(RAND(),Inputs!$D$39,Inputs!$C$39)))-'Year Schedule'!$K$41+'Year Schedule'!$L$41)</f>
        <v>#VALUE!</v>
      </c>
      <c r="AO650" s="0" t="e">
        <f aca="true">MAX(0,AN650*(1+(_xlfn.NORM.INV(RAND(),Inputs!$D$39,Inputs!$C$39)))-'Year Schedule'!$K$42+'Year Schedule'!$L$42)</f>
        <v>#VALUE!</v>
      </c>
      <c r="AP650" s="0" t="e">
        <f aca="true">MAX(0,AO650*(1+(_xlfn.NORM.INV(RAND(),Inputs!$D$39,Inputs!$C$39)))-'Year Schedule'!$K$43+'Year Schedule'!$L$43)</f>
        <v>#VALUE!</v>
      </c>
      <c r="AQ650" s="0" t="e">
        <f aca="true">MAX(0,AP650*(1+(_xlfn.NORM.INV(RAND(),Inputs!$D$39,Inputs!$C$39)))-'Year Schedule'!$K$44+'Year Schedule'!$L$44)</f>
        <v>#VALUE!</v>
      </c>
      <c r="AR650" s="0" t="e">
        <f aca="true">MAX(0,AQ650*(1+(_xlfn.NORM.INV(RAND(),Inputs!$D$39,Inputs!$C$39)))-'Year Schedule'!$K$45+'Year Schedule'!$L$45)</f>
        <v>#VALUE!</v>
      </c>
      <c r="AS650" s="0" t="e">
        <f aca="true">MAX(0,AR650*(1+(_xlfn.NORM.INV(RAND(),Inputs!$D$39,Inputs!$C$39)))-'Year Schedule'!$K$46+'Year Schedule'!$L$46)</f>
        <v>#VALUE!</v>
      </c>
      <c r="AT650" s="0" t="e">
        <f aca="true">MAX(0,AS650*(1+(_xlfn.NORM.INV(RAND(),Inputs!$D$39,Inputs!$C$39)))-'Year Schedule'!$K$47+'Year Schedule'!$L$47)</f>
        <v>#VALUE!</v>
      </c>
      <c r="AU650" s="0" t="e">
        <f aca="true">MAX(0,AT650*(1+(_xlfn.NORM.INV(RAND(),Inputs!$D$39,Inputs!$C$39)))-'Year Schedule'!$K$48+'Year Schedule'!$L$48)</f>
        <v>#VALUE!</v>
      </c>
      <c r="AV650" s="0" t="e">
        <f aca="true">MAX(0,AU650*(1+(_xlfn.NORM.INV(RAND(),Inputs!$D$39,Inputs!$C$39)))-'Year Schedule'!$K$49+'Year Schedule'!$L$49)</f>
        <v>#VALUE!</v>
      </c>
      <c r="AW650" s="0" t="e">
        <f aca="true">MAX(0,AV650*(1+(_xlfn.NORM.INV(RAND(),Inputs!$D$39,Inputs!$C$39)))-'Year Schedule'!$K$50+'Year Schedule'!$L$50)</f>
        <v>#VALUE!</v>
      </c>
      <c r="AX650" s="0" t="e">
        <f aca="true">MAX(0,AW650*(1+(_xlfn.NORM.INV(RAND(),Inputs!$D$39,Inputs!$C$39)))-'Year Schedule'!$K$51+'Year Schedule'!$L$51)</f>
        <v>#VALUE!</v>
      </c>
      <c r="AY650" s="0" t="e">
        <f aca="true">MAX(0,AX650*(1+(_xlfn.NORM.INV(RAND(),Inputs!$D$39,Inputs!$C$39)))-'Year Schedule'!$K$52+'Year Schedule'!$L$52)</f>
        <v>#VALUE!</v>
      </c>
      <c r="AZ650" s="0" t="e">
        <f aca="true">MAX(0,AY650*(1+(_xlfn.NORM.INV(RAND(),Inputs!$D$39,Inputs!$C$39)))-'Year Schedule'!$K$53+'Year Schedule'!$L$53)</f>
        <v>#VALUE!</v>
      </c>
      <c r="BA650" s="0" t="e">
        <f aca="false">INDEX(C650:AZ650,1,Inputs!$C$6)</f>
        <v>#VALUE!</v>
      </c>
      <c r="BB650" s="0" t="n">
        <f aca="false">IFERROR(EXP(SUMPRODUCT(LN((C650:INDEX(C650:AZ650,1,Inputs!$C$6)+$C$1004:INDEX($C$1004:$AZ$1004,1,Inputs!$C$6))/B650:INDEX(B650:AY650,1,Inputs!$C$6)))/Inputs!$C$6)-1,-1)</f>
        <v>-1</v>
      </c>
    </row>
    <row r="651" customFormat="false" ht="15" hidden="false" customHeight="true" outlineLevel="0" collapsed="false">
      <c r="A651" s="0" t="n">
        <v>649</v>
      </c>
      <c r="B651" s="177" t="n">
        <f aca="false">Inputs!$C$38</f>
        <v>0</v>
      </c>
      <c r="C651" s="0" t="e">
        <f aca="true">MAX(0,B651*(1+(_xlfn.NORM.INV(RAND(),Inputs!$D$39,Inputs!$C$39)))-'Year Schedule'!$K$4+'Year Schedule'!$L$4)</f>
        <v>#VALUE!</v>
      </c>
      <c r="D651" s="0" t="e">
        <f aca="true">MAX(0,C651*(1+(_xlfn.NORM.INV(RAND(),Inputs!$D$39,Inputs!$C$39)))-'Year Schedule'!$K$5+'Year Schedule'!$L$5)</f>
        <v>#VALUE!</v>
      </c>
      <c r="E651" s="0" t="e">
        <f aca="true">MAX(0,D651*(1+(_xlfn.NORM.INV(RAND(),Inputs!$D$39,Inputs!$C$39)))-'Year Schedule'!$K$6+'Year Schedule'!$L$6)</f>
        <v>#VALUE!</v>
      </c>
      <c r="F651" s="0" t="e">
        <f aca="true">MAX(0,E651*(1+(_xlfn.NORM.INV(RAND(),Inputs!$D$39,Inputs!$C$39)))-'Year Schedule'!$K$7+'Year Schedule'!$L$7)</f>
        <v>#VALUE!</v>
      </c>
      <c r="G651" s="0" t="e">
        <f aca="true">MAX(0,F651*(1+(_xlfn.NORM.INV(RAND(),Inputs!$D$39,Inputs!$C$39)))-'Year Schedule'!$K$8+'Year Schedule'!$L$8)</f>
        <v>#VALUE!</v>
      </c>
      <c r="H651" s="0" t="e">
        <f aca="true">MAX(0,G651*(1+(_xlfn.NORM.INV(RAND(),Inputs!$D$39,Inputs!$C$39)))-'Year Schedule'!$K$9+'Year Schedule'!$L$9)</f>
        <v>#VALUE!</v>
      </c>
      <c r="I651" s="0" t="e">
        <f aca="true">MAX(0,H651*(1+(_xlfn.NORM.INV(RAND(),Inputs!$D$39,Inputs!$C$39)))-'Year Schedule'!$K$10+'Year Schedule'!$L$10)</f>
        <v>#VALUE!</v>
      </c>
      <c r="J651" s="0" t="e">
        <f aca="true">MAX(0,I651*(1+(_xlfn.NORM.INV(RAND(),Inputs!$D$39,Inputs!$C$39)))-'Year Schedule'!$K$11+'Year Schedule'!$L$11)</f>
        <v>#VALUE!</v>
      </c>
      <c r="K651" s="0" t="e">
        <f aca="true">MAX(0,J651*(1+(_xlfn.NORM.INV(RAND(),Inputs!$D$39,Inputs!$C$39)))-'Year Schedule'!$K$12+'Year Schedule'!$L$12)</f>
        <v>#VALUE!</v>
      </c>
      <c r="L651" s="0" t="e">
        <f aca="true">MAX(0,K651*(1+(_xlfn.NORM.INV(RAND(),Inputs!$D$39,Inputs!$C$39)))-'Year Schedule'!$K$13+'Year Schedule'!$L$13)</f>
        <v>#VALUE!</v>
      </c>
      <c r="M651" s="0" t="e">
        <f aca="true">MAX(0,L651*(1+(_xlfn.NORM.INV(RAND(),Inputs!$D$39,Inputs!$C$39)))-'Year Schedule'!$K$14+'Year Schedule'!$L$14)</f>
        <v>#VALUE!</v>
      </c>
      <c r="N651" s="0" t="e">
        <f aca="true">MAX(0,M651*(1+(_xlfn.NORM.INV(RAND(),Inputs!$D$39,Inputs!$C$39)))-'Year Schedule'!$K$15+'Year Schedule'!$L$15)</f>
        <v>#VALUE!</v>
      </c>
      <c r="O651" s="0" t="e">
        <f aca="true">MAX(0,N651*(1+(_xlfn.NORM.INV(RAND(),Inputs!$D$39,Inputs!$C$39)))-'Year Schedule'!$K$16+'Year Schedule'!$L$16)</f>
        <v>#VALUE!</v>
      </c>
      <c r="P651" s="0" t="e">
        <f aca="true">MAX(0,O651*(1+(_xlfn.NORM.INV(RAND(),Inputs!$D$39,Inputs!$C$39)))-'Year Schedule'!$K$17+'Year Schedule'!$L$17)</f>
        <v>#VALUE!</v>
      </c>
      <c r="Q651" s="0" t="e">
        <f aca="true">MAX(0,P651*(1+(_xlfn.NORM.INV(RAND(),Inputs!$D$39,Inputs!$C$39)))-'Year Schedule'!$K$18+'Year Schedule'!$L$18)</f>
        <v>#VALUE!</v>
      </c>
      <c r="R651" s="0" t="e">
        <f aca="true">MAX(0,Q651*(1+(_xlfn.NORM.INV(RAND(),Inputs!$D$39,Inputs!$C$39)))-'Year Schedule'!$K$19+'Year Schedule'!$L$19)</f>
        <v>#VALUE!</v>
      </c>
      <c r="S651" s="0" t="e">
        <f aca="true">MAX(0,R651*(1+(_xlfn.NORM.INV(RAND(),Inputs!$D$39,Inputs!$C$39)))-'Year Schedule'!$K$20+'Year Schedule'!$L$20)</f>
        <v>#VALUE!</v>
      </c>
      <c r="T651" s="0" t="e">
        <f aca="true">MAX(0,S651*(1+(_xlfn.NORM.INV(RAND(),Inputs!$D$39,Inputs!$C$39)))-'Year Schedule'!$K$21+'Year Schedule'!$L$21)</f>
        <v>#VALUE!</v>
      </c>
      <c r="U651" s="0" t="e">
        <f aca="true">MAX(0,T651*(1+(_xlfn.NORM.INV(RAND(),Inputs!$D$39,Inputs!$C$39)))-'Year Schedule'!$K$22+'Year Schedule'!$L$22)</f>
        <v>#VALUE!</v>
      </c>
      <c r="V651" s="0" t="e">
        <f aca="true">MAX(0,U651*(1+(_xlfn.NORM.INV(RAND(),Inputs!$D$39,Inputs!$C$39)))-'Year Schedule'!$K$23+'Year Schedule'!$L$23)</f>
        <v>#VALUE!</v>
      </c>
      <c r="W651" s="0" t="e">
        <f aca="true">MAX(0,V651*(1+(_xlfn.NORM.INV(RAND(),Inputs!$D$39,Inputs!$C$39)))-'Year Schedule'!$K$24+'Year Schedule'!$L$24)</f>
        <v>#VALUE!</v>
      </c>
      <c r="X651" s="0" t="e">
        <f aca="true">MAX(0,W651*(1+(_xlfn.NORM.INV(RAND(),Inputs!$D$39,Inputs!$C$39)))-'Year Schedule'!$K$25+'Year Schedule'!$L$25)</f>
        <v>#VALUE!</v>
      </c>
      <c r="Y651" s="0" t="e">
        <f aca="true">MAX(0,X651*(1+(_xlfn.NORM.INV(RAND(),Inputs!$D$39,Inputs!$C$39)))-'Year Schedule'!$K$26+'Year Schedule'!$L$26)</f>
        <v>#VALUE!</v>
      </c>
      <c r="Z651" s="0" t="e">
        <f aca="true">MAX(0,Y651*(1+(_xlfn.NORM.INV(RAND(),Inputs!$D$39,Inputs!$C$39)))-'Year Schedule'!$K$27+'Year Schedule'!$L$27)</f>
        <v>#VALUE!</v>
      </c>
      <c r="AA651" s="0" t="e">
        <f aca="true">MAX(0,Z651*(1+(_xlfn.NORM.INV(RAND(),Inputs!$D$39,Inputs!$C$39)))-'Year Schedule'!$K$28+'Year Schedule'!$L$28)</f>
        <v>#VALUE!</v>
      </c>
      <c r="AB651" s="0" t="e">
        <f aca="true">MAX(0,AA651*(1+(_xlfn.NORM.INV(RAND(),Inputs!$D$39,Inputs!$C$39)))-'Year Schedule'!$K$29+'Year Schedule'!$L$29)</f>
        <v>#VALUE!</v>
      </c>
      <c r="AC651" s="0" t="e">
        <f aca="true">MAX(0,AB651*(1+(_xlfn.NORM.INV(RAND(),Inputs!$D$39,Inputs!$C$39)))-'Year Schedule'!$K$30+'Year Schedule'!$L$30)</f>
        <v>#VALUE!</v>
      </c>
      <c r="AD651" s="0" t="e">
        <f aca="true">MAX(0,AC651*(1+(_xlfn.NORM.INV(RAND(),Inputs!$D$39,Inputs!$C$39)))-'Year Schedule'!$K$31+'Year Schedule'!$L$31)</f>
        <v>#VALUE!</v>
      </c>
      <c r="AE651" s="0" t="e">
        <f aca="true">MAX(0,AD651*(1+(_xlfn.NORM.INV(RAND(),Inputs!$D$39,Inputs!$C$39)))-'Year Schedule'!$K$32+'Year Schedule'!$L$32)</f>
        <v>#VALUE!</v>
      </c>
      <c r="AF651" s="0" t="e">
        <f aca="true">MAX(0,AE651*(1+(_xlfn.NORM.INV(RAND(),Inputs!$D$39,Inputs!$C$39)))-'Year Schedule'!$K$33+'Year Schedule'!$L$33)</f>
        <v>#VALUE!</v>
      </c>
      <c r="AG651" s="0" t="e">
        <f aca="true">MAX(0,AF651*(1+(_xlfn.NORM.INV(RAND(),Inputs!$D$39,Inputs!$C$39)))-'Year Schedule'!$K$34+'Year Schedule'!$L$34)</f>
        <v>#VALUE!</v>
      </c>
      <c r="AH651" s="0" t="e">
        <f aca="true">MAX(0,AG651*(1+(_xlfn.NORM.INV(RAND(),Inputs!$D$39,Inputs!$C$39)))-'Year Schedule'!$K$35+'Year Schedule'!$L$35)</f>
        <v>#VALUE!</v>
      </c>
      <c r="AI651" s="0" t="e">
        <f aca="true">MAX(0,AH651*(1+(_xlfn.NORM.INV(RAND(),Inputs!$D$39,Inputs!$C$39)))-'Year Schedule'!$K$36+'Year Schedule'!$L$36)</f>
        <v>#VALUE!</v>
      </c>
      <c r="AJ651" s="0" t="e">
        <f aca="true">MAX(0,AI651*(1+(_xlfn.NORM.INV(RAND(),Inputs!$D$39,Inputs!$C$39)))-'Year Schedule'!$K$37+'Year Schedule'!$L$37)</f>
        <v>#VALUE!</v>
      </c>
      <c r="AK651" s="0" t="e">
        <f aca="true">MAX(0,AJ651*(1+(_xlfn.NORM.INV(RAND(),Inputs!$D$39,Inputs!$C$39)))-'Year Schedule'!$K$38+'Year Schedule'!$L$38)</f>
        <v>#VALUE!</v>
      </c>
      <c r="AL651" s="0" t="e">
        <f aca="true">MAX(0,AK651*(1+(_xlfn.NORM.INV(RAND(),Inputs!$D$39,Inputs!$C$39)))-'Year Schedule'!$K$39+'Year Schedule'!$L$39)</f>
        <v>#VALUE!</v>
      </c>
      <c r="AM651" s="0" t="e">
        <f aca="true">MAX(0,AL651*(1+(_xlfn.NORM.INV(RAND(),Inputs!$D$39,Inputs!$C$39)))-'Year Schedule'!$K$40+'Year Schedule'!$L$40)</f>
        <v>#VALUE!</v>
      </c>
      <c r="AN651" s="0" t="e">
        <f aca="true">MAX(0,AM651*(1+(_xlfn.NORM.INV(RAND(),Inputs!$D$39,Inputs!$C$39)))-'Year Schedule'!$K$41+'Year Schedule'!$L$41)</f>
        <v>#VALUE!</v>
      </c>
      <c r="AO651" s="0" t="e">
        <f aca="true">MAX(0,AN651*(1+(_xlfn.NORM.INV(RAND(),Inputs!$D$39,Inputs!$C$39)))-'Year Schedule'!$K$42+'Year Schedule'!$L$42)</f>
        <v>#VALUE!</v>
      </c>
      <c r="AP651" s="0" t="e">
        <f aca="true">MAX(0,AO651*(1+(_xlfn.NORM.INV(RAND(),Inputs!$D$39,Inputs!$C$39)))-'Year Schedule'!$K$43+'Year Schedule'!$L$43)</f>
        <v>#VALUE!</v>
      </c>
      <c r="AQ651" s="0" t="e">
        <f aca="true">MAX(0,AP651*(1+(_xlfn.NORM.INV(RAND(),Inputs!$D$39,Inputs!$C$39)))-'Year Schedule'!$K$44+'Year Schedule'!$L$44)</f>
        <v>#VALUE!</v>
      </c>
      <c r="AR651" s="0" t="e">
        <f aca="true">MAX(0,AQ651*(1+(_xlfn.NORM.INV(RAND(),Inputs!$D$39,Inputs!$C$39)))-'Year Schedule'!$K$45+'Year Schedule'!$L$45)</f>
        <v>#VALUE!</v>
      </c>
      <c r="AS651" s="0" t="e">
        <f aca="true">MAX(0,AR651*(1+(_xlfn.NORM.INV(RAND(),Inputs!$D$39,Inputs!$C$39)))-'Year Schedule'!$K$46+'Year Schedule'!$L$46)</f>
        <v>#VALUE!</v>
      </c>
      <c r="AT651" s="0" t="e">
        <f aca="true">MAX(0,AS651*(1+(_xlfn.NORM.INV(RAND(),Inputs!$D$39,Inputs!$C$39)))-'Year Schedule'!$K$47+'Year Schedule'!$L$47)</f>
        <v>#VALUE!</v>
      </c>
      <c r="AU651" s="0" t="e">
        <f aca="true">MAX(0,AT651*(1+(_xlfn.NORM.INV(RAND(),Inputs!$D$39,Inputs!$C$39)))-'Year Schedule'!$K$48+'Year Schedule'!$L$48)</f>
        <v>#VALUE!</v>
      </c>
      <c r="AV651" s="0" t="e">
        <f aca="true">MAX(0,AU651*(1+(_xlfn.NORM.INV(RAND(),Inputs!$D$39,Inputs!$C$39)))-'Year Schedule'!$K$49+'Year Schedule'!$L$49)</f>
        <v>#VALUE!</v>
      </c>
      <c r="AW651" s="0" t="e">
        <f aca="true">MAX(0,AV651*(1+(_xlfn.NORM.INV(RAND(),Inputs!$D$39,Inputs!$C$39)))-'Year Schedule'!$K$50+'Year Schedule'!$L$50)</f>
        <v>#VALUE!</v>
      </c>
      <c r="AX651" s="0" t="e">
        <f aca="true">MAX(0,AW651*(1+(_xlfn.NORM.INV(RAND(),Inputs!$D$39,Inputs!$C$39)))-'Year Schedule'!$K$51+'Year Schedule'!$L$51)</f>
        <v>#VALUE!</v>
      </c>
      <c r="AY651" s="0" t="e">
        <f aca="true">MAX(0,AX651*(1+(_xlfn.NORM.INV(RAND(),Inputs!$D$39,Inputs!$C$39)))-'Year Schedule'!$K$52+'Year Schedule'!$L$52)</f>
        <v>#VALUE!</v>
      </c>
      <c r="AZ651" s="0" t="e">
        <f aca="true">MAX(0,AY651*(1+(_xlfn.NORM.INV(RAND(),Inputs!$D$39,Inputs!$C$39)))-'Year Schedule'!$K$53+'Year Schedule'!$L$53)</f>
        <v>#VALUE!</v>
      </c>
      <c r="BA651" s="0" t="e">
        <f aca="false">INDEX(C651:AZ651,1,Inputs!$C$6)</f>
        <v>#VALUE!</v>
      </c>
      <c r="BB651" s="0" t="n">
        <f aca="false">IFERROR(EXP(SUMPRODUCT(LN((C651:INDEX(C651:AZ651,1,Inputs!$C$6)+$C$1004:INDEX($C$1004:$AZ$1004,1,Inputs!$C$6))/B651:INDEX(B651:AY651,1,Inputs!$C$6)))/Inputs!$C$6)-1,-1)</f>
        <v>-1</v>
      </c>
    </row>
    <row r="652" customFormat="false" ht="15" hidden="false" customHeight="true" outlineLevel="0" collapsed="false">
      <c r="A652" s="0" t="n">
        <v>650</v>
      </c>
      <c r="B652" s="177" t="n">
        <f aca="false">Inputs!$C$38</f>
        <v>0</v>
      </c>
      <c r="C652" s="0" t="e">
        <f aca="true">MAX(0,B652*(1+(_xlfn.NORM.INV(RAND(),Inputs!$D$39,Inputs!$C$39)))-'Year Schedule'!$K$4+'Year Schedule'!$L$4)</f>
        <v>#VALUE!</v>
      </c>
      <c r="D652" s="0" t="e">
        <f aca="true">MAX(0,C652*(1+(_xlfn.NORM.INV(RAND(),Inputs!$D$39,Inputs!$C$39)))-'Year Schedule'!$K$5+'Year Schedule'!$L$5)</f>
        <v>#VALUE!</v>
      </c>
      <c r="E652" s="0" t="e">
        <f aca="true">MAX(0,D652*(1+(_xlfn.NORM.INV(RAND(),Inputs!$D$39,Inputs!$C$39)))-'Year Schedule'!$K$6+'Year Schedule'!$L$6)</f>
        <v>#VALUE!</v>
      </c>
      <c r="F652" s="0" t="e">
        <f aca="true">MAX(0,E652*(1+(_xlfn.NORM.INV(RAND(),Inputs!$D$39,Inputs!$C$39)))-'Year Schedule'!$K$7+'Year Schedule'!$L$7)</f>
        <v>#VALUE!</v>
      </c>
      <c r="G652" s="0" t="e">
        <f aca="true">MAX(0,F652*(1+(_xlfn.NORM.INV(RAND(),Inputs!$D$39,Inputs!$C$39)))-'Year Schedule'!$K$8+'Year Schedule'!$L$8)</f>
        <v>#VALUE!</v>
      </c>
      <c r="H652" s="0" t="e">
        <f aca="true">MAX(0,G652*(1+(_xlfn.NORM.INV(RAND(),Inputs!$D$39,Inputs!$C$39)))-'Year Schedule'!$K$9+'Year Schedule'!$L$9)</f>
        <v>#VALUE!</v>
      </c>
      <c r="I652" s="0" t="e">
        <f aca="true">MAX(0,H652*(1+(_xlfn.NORM.INV(RAND(),Inputs!$D$39,Inputs!$C$39)))-'Year Schedule'!$K$10+'Year Schedule'!$L$10)</f>
        <v>#VALUE!</v>
      </c>
      <c r="J652" s="0" t="e">
        <f aca="true">MAX(0,I652*(1+(_xlfn.NORM.INV(RAND(),Inputs!$D$39,Inputs!$C$39)))-'Year Schedule'!$K$11+'Year Schedule'!$L$11)</f>
        <v>#VALUE!</v>
      </c>
      <c r="K652" s="0" t="e">
        <f aca="true">MAX(0,J652*(1+(_xlfn.NORM.INV(RAND(),Inputs!$D$39,Inputs!$C$39)))-'Year Schedule'!$K$12+'Year Schedule'!$L$12)</f>
        <v>#VALUE!</v>
      </c>
      <c r="L652" s="0" t="e">
        <f aca="true">MAX(0,K652*(1+(_xlfn.NORM.INV(RAND(),Inputs!$D$39,Inputs!$C$39)))-'Year Schedule'!$K$13+'Year Schedule'!$L$13)</f>
        <v>#VALUE!</v>
      </c>
      <c r="M652" s="0" t="e">
        <f aca="true">MAX(0,L652*(1+(_xlfn.NORM.INV(RAND(),Inputs!$D$39,Inputs!$C$39)))-'Year Schedule'!$K$14+'Year Schedule'!$L$14)</f>
        <v>#VALUE!</v>
      </c>
      <c r="N652" s="0" t="e">
        <f aca="true">MAX(0,M652*(1+(_xlfn.NORM.INV(RAND(),Inputs!$D$39,Inputs!$C$39)))-'Year Schedule'!$K$15+'Year Schedule'!$L$15)</f>
        <v>#VALUE!</v>
      </c>
      <c r="O652" s="0" t="e">
        <f aca="true">MAX(0,N652*(1+(_xlfn.NORM.INV(RAND(),Inputs!$D$39,Inputs!$C$39)))-'Year Schedule'!$K$16+'Year Schedule'!$L$16)</f>
        <v>#VALUE!</v>
      </c>
      <c r="P652" s="0" t="e">
        <f aca="true">MAX(0,O652*(1+(_xlfn.NORM.INV(RAND(),Inputs!$D$39,Inputs!$C$39)))-'Year Schedule'!$K$17+'Year Schedule'!$L$17)</f>
        <v>#VALUE!</v>
      </c>
      <c r="Q652" s="0" t="e">
        <f aca="true">MAX(0,P652*(1+(_xlfn.NORM.INV(RAND(),Inputs!$D$39,Inputs!$C$39)))-'Year Schedule'!$K$18+'Year Schedule'!$L$18)</f>
        <v>#VALUE!</v>
      </c>
      <c r="R652" s="0" t="e">
        <f aca="true">MAX(0,Q652*(1+(_xlfn.NORM.INV(RAND(),Inputs!$D$39,Inputs!$C$39)))-'Year Schedule'!$K$19+'Year Schedule'!$L$19)</f>
        <v>#VALUE!</v>
      </c>
      <c r="S652" s="0" t="e">
        <f aca="true">MAX(0,R652*(1+(_xlfn.NORM.INV(RAND(),Inputs!$D$39,Inputs!$C$39)))-'Year Schedule'!$K$20+'Year Schedule'!$L$20)</f>
        <v>#VALUE!</v>
      </c>
      <c r="T652" s="0" t="e">
        <f aca="true">MAX(0,S652*(1+(_xlfn.NORM.INV(RAND(),Inputs!$D$39,Inputs!$C$39)))-'Year Schedule'!$K$21+'Year Schedule'!$L$21)</f>
        <v>#VALUE!</v>
      </c>
      <c r="U652" s="0" t="e">
        <f aca="true">MAX(0,T652*(1+(_xlfn.NORM.INV(RAND(),Inputs!$D$39,Inputs!$C$39)))-'Year Schedule'!$K$22+'Year Schedule'!$L$22)</f>
        <v>#VALUE!</v>
      </c>
      <c r="V652" s="0" t="e">
        <f aca="true">MAX(0,U652*(1+(_xlfn.NORM.INV(RAND(),Inputs!$D$39,Inputs!$C$39)))-'Year Schedule'!$K$23+'Year Schedule'!$L$23)</f>
        <v>#VALUE!</v>
      </c>
      <c r="W652" s="0" t="e">
        <f aca="true">MAX(0,V652*(1+(_xlfn.NORM.INV(RAND(),Inputs!$D$39,Inputs!$C$39)))-'Year Schedule'!$K$24+'Year Schedule'!$L$24)</f>
        <v>#VALUE!</v>
      </c>
      <c r="X652" s="0" t="e">
        <f aca="true">MAX(0,W652*(1+(_xlfn.NORM.INV(RAND(),Inputs!$D$39,Inputs!$C$39)))-'Year Schedule'!$K$25+'Year Schedule'!$L$25)</f>
        <v>#VALUE!</v>
      </c>
      <c r="Y652" s="0" t="e">
        <f aca="true">MAX(0,X652*(1+(_xlfn.NORM.INV(RAND(),Inputs!$D$39,Inputs!$C$39)))-'Year Schedule'!$K$26+'Year Schedule'!$L$26)</f>
        <v>#VALUE!</v>
      </c>
      <c r="Z652" s="0" t="e">
        <f aca="true">MAX(0,Y652*(1+(_xlfn.NORM.INV(RAND(),Inputs!$D$39,Inputs!$C$39)))-'Year Schedule'!$K$27+'Year Schedule'!$L$27)</f>
        <v>#VALUE!</v>
      </c>
      <c r="AA652" s="0" t="e">
        <f aca="true">MAX(0,Z652*(1+(_xlfn.NORM.INV(RAND(),Inputs!$D$39,Inputs!$C$39)))-'Year Schedule'!$K$28+'Year Schedule'!$L$28)</f>
        <v>#VALUE!</v>
      </c>
      <c r="AB652" s="0" t="e">
        <f aca="true">MAX(0,AA652*(1+(_xlfn.NORM.INV(RAND(),Inputs!$D$39,Inputs!$C$39)))-'Year Schedule'!$K$29+'Year Schedule'!$L$29)</f>
        <v>#VALUE!</v>
      </c>
      <c r="AC652" s="0" t="e">
        <f aca="true">MAX(0,AB652*(1+(_xlfn.NORM.INV(RAND(),Inputs!$D$39,Inputs!$C$39)))-'Year Schedule'!$K$30+'Year Schedule'!$L$30)</f>
        <v>#VALUE!</v>
      </c>
      <c r="AD652" s="0" t="e">
        <f aca="true">MAX(0,AC652*(1+(_xlfn.NORM.INV(RAND(),Inputs!$D$39,Inputs!$C$39)))-'Year Schedule'!$K$31+'Year Schedule'!$L$31)</f>
        <v>#VALUE!</v>
      </c>
      <c r="AE652" s="0" t="e">
        <f aca="true">MAX(0,AD652*(1+(_xlfn.NORM.INV(RAND(),Inputs!$D$39,Inputs!$C$39)))-'Year Schedule'!$K$32+'Year Schedule'!$L$32)</f>
        <v>#VALUE!</v>
      </c>
      <c r="AF652" s="0" t="e">
        <f aca="true">MAX(0,AE652*(1+(_xlfn.NORM.INV(RAND(),Inputs!$D$39,Inputs!$C$39)))-'Year Schedule'!$K$33+'Year Schedule'!$L$33)</f>
        <v>#VALUE!</v>
      </c>
      <c r="AG652" s="0" t="e">
        <f aca="true">MAX(0,AF652*(1+(_xlfn.NORM.INV(RAND(),Inputs!$D$39,Inputs!$C$39)))-'Year Schedule'!$K$34+'Year Schedule'!$L$34)</f>
        <v>#VALUE!</v>
      </c>
      <c r="AH652" s="0" t="e">
        <f aca="true">MAX(0,AG652*(1+(_xlfn.NORM.INV(RAND(),Inputs!$D$39,Inputs!$C$39)))-'Year Schedule'!$K$35+'Year Schedule'!$L$35)</f>
        <v>#VALUE!</v>
      </c>
      <c r="AI652" s="0" t="e">
        <f aca="true">MAX(0,AH652*(1+(_xlfn.NORM.INV(RAND(),Inputs!$D$39,Inputs!$C$39)))-'Year Schedule'!$K$36+'Year Schedule'!$L$36)</f>
        <v>#VALUE!</v>
      </c>
      <c r="AJ652" s="0" t="e">
        <f aca="true">MAX(0,AI652*(1+(_xlfn.NORM.INV(RAND(),Inputs!$D$39,Inputs!$C$39)))-'Year Schedule'!$K$37+'Year Schedule'!$L$37)</f>
        <v>#VALUE!</v>
      </c>
      <c r="AK652" s="0" t="e">
        <f aca="true">MAX(0,AJ652*(1+(_xlfn.NORM.INV(RAND(),Inputs!$D$39,Inputs!$C$39)))-'Year Schedule'!$K$38+'Year Schedule'!$L$38)</f>
        <v>#VALUE!</v>
      </c>
      <c r="AL652" s="0" t="e">
        <f aca="true">MAX(0,AK652*(1+(_xlfn.NORM.INV(RAND(),Inputs!$D$39,Inputs!$C$39)))-'Year Schedule'!$K$39+'Year Schedule'!$L$39)</f>
        <v>#VALUE!</v>
      </c>
      <c r="AM652" s="0" t="e">
        <f aca="true">MAX(0,AL652*(1+(_xlfn.NORM.INV(RAND(),Inputs!$D$39,Inputs!$C$39)))-'Year Schedule'!$K$40+'Year Schedule'!$L$40)</f>
        <v>#VALUE!</v>
      </c>
      <c r="AN652" s="0" t="e">
        <f aca="true">MAX(0,AM652*(1+(_xlfn.NORM.INV(RAND(),Inputs!$D$39,Inputs!$C$39)))-'Year Schedule'!$K$41+'Year Schedule'!$L$41)</f>
        <v>#VALUE!</v>
      </c>
      <c r="AO652" s="0" t="e">
        <f aca="true">MAX(0,AN652*(1+(_xlfn.NORM.INV(RAND(),Inputs!$D$39,Inputs!$C$39)))-'Year Schedule'!$K$42+'Year Schedule'!$L$42)</f>
        <v>#VALUE!</v>
      </c>
      <c r="AP652" s="0" t="e">
        <f aca="true">MAX(0,AO652*(1+(_xlfn.NORM.INV(RAND(),Inputs!$D$39,Inputs!$C$39)))-'Year Schedule'!$K$43+'Year Schedule'!$L$43)</f>
        <v>#VALUE!</v>
      </c>
      <c r="AQ652" s="0" t="e">
        <f aca="true">MAX(0,AP652*(1+(_xlfn.NORM.INV(RAND(),Inputs!$D$39,Inputs!$C$39)))-'Year Schedule'!$K$44+'Year Schedule'!$L$44)</f>
        <v>#VALUE!</v>
      </c>
      <c r="AR652" s="0" t="e">
        <f aca="true">MAX(0,AQ652*(1+(_xlfn.NORM.INV(RAND(),Inputs!$D$39,Inputs!$C$39)))-'Year Schedule'!$K$45+'Year Schedule'!$L$45)</f>
        <v>#VALUE!</v>
      </c>
      <c r="AS652" s="0" t="e">
        <f aca="true">MAX(0,AR652*(1+(_xlfn.NORM.INV(RAND(),Inputs!$D$39,Inputs!$C$39)))-'Year Schedule'!$K$46+'Year Schedule'!$L$46)</f>
        <v>#VALUE!</v>
      </c>
      <c r="AT652" s="0" t="e">
        <f aca="true">MAX(0,AS652*(1+(_xlfn.NORM.INV(RAND(),Inputs!$D$39,Inputs!$C$39)))-'Year Schedule'!$K$47+'Year Schedule'!$L$47)</f>
        <v>#VALUE!</v>
      </c>
      <c r="AU652" s="0" t="e">
        <f aca="true">MAX(0,AT652*(1+(_xlfn.NORM.INV(RAND(),Inputs!$D$39,Inputs!$C$39)))-'Year Schedule'!$K$48+'Year Schedule'!$L$48)</f>
        <v>#VALUE!</v>
      </c>
      <c r="AV652" s="0" t="e">
        <f aca="true">MAX(0,AU652*(1+(_xlfn.NORM.INV(RAND(),Inputs!$D$39,Inputs!$C$39)))-'Year Schedule'!$K$49+'Year Schedule'!$L$49)</f>
        <v>#VALUE!</v>
      </c>
      <c r="AW652" s="0" t="e">
        <f aca="true">MAX(0,AV652*(1+(_xlfn.NORM.INV(RAND(),Inputs!$D$39,Inputs!$C$39)))-'Year Schedule'!$K$50+'Year Schedule'!$L$50)</f>
        <v>#VALUE!</v>
      </c>
      <c r="AX652" s="0" t="e">
        <f aca="true">MAX(0,AW652*(1+(_xlfn.NORM.INV(RAND(),Inputs!$D$39,Inputs!$C$39)))-'Year Schedule'!$K$51+'Year Schedule'!$L$51)</f>
        <v>#VALUE!</v>
      </c>
      <c r="AY652" s="0" t="e">
        <f aca="true">MAX(0,AX652*(1+(_xlfn.NORM.INV(RAND(),Inputs!$D$39,Inputs!$C$39)))-'Year Schedule'!$K$52+'Year Schedule'!$L$52)</f>
        <v>#VALUE!</v>
      </c>
      <c r="AZ652" s="0" t="e">
        <f aca="true">MAX(0,AY652*(1+(_xlfn.NORM.INV(RAND(),Inputs!$D$39,Inputs!$C$39)))-'Year Schedule'!$K$53+'Year Schedule'!$L$53)</f>
        <v>#VALUE!</v>
      </c>
      <c r="BA652" s="0" t="e">
        <f aca="false">INDEX(C652:AZ652,1,Inputs!$C$6)</f>
        <v>#VALUE!</v>
      </c>
      <c r="BB652" s="0" t="n">
        <f aca="false">IFERROR(EXP(SUMPRODUCT(LN((C652:INDEX(C652:AZ652,1,Inputs!$C$6)+$C$1004:INDEX($C$1004:$AZ$1004,1,Inputs!$C$6))/B652:INDEX(B652:AY652,1,Inputs!$C$6)))/Inputs!$C$6)-1,-1)</f>
        <v>-1</v>
      </c>
    </row>
    <row r="653" customFormat="false" ht="15" hidden="false" customHeight="true" outlineLevel="0" collapsed="false">
      <c r="A653" s="0" t="n">
        <v>651</v>
      </c>
      <c r="B653" s="177" t="n">
        <f aca="false">Inputs!$C$38</f>
        <v>0</v>
      </c>
      <c r="C653" s="0" t="e">
        <f aca="true">MAX(0,B653*(1+(_xlfn.NORM.INV(RAND(),Inputs!$D$39,Inputs!$C$39)))-'Year Schedule'!$K$4+'Year Schedule'!$L$4)</f>
        <v>#VALUE!</v>
      </c>
      <c r="D653" s="0" t="e">
        <f aca="true">MAX(0,C653*(1+(_xlfn.NORM.INV(RAND(),Inputs!$D$39,Inputs!$C$39)))-'Year Schedule'!$K$5+'Year Schedule'!$L$5)</f>
        <v>#VALUE!</v>
      </c>
      <c r="E653" s="0" t="e">
        <f aca="true">MAX(0,D653*(1+(_xlfn.NORM.INV(RAND(),Inputs!$D$39,Inputs!$C$39)))-'Year Schedule'!$K$6+'Year Schedule'!$L$6)</f>
        <v>#VALUE!</v>
      </c>
      <c r="F653" s="0" t="e">
        <f aca="true">MAX(0,E653*(1+(_xlfn.NORM.INV(RAND(),Inputs!$D$39,Inputs!$C$39)))-'Year Schedule'!$K$7+'Year Schedule'!$L$7)</f>
        <v>#VALUE!</v>
      </c>
      <c r="G653" s="0" t="e">
        <f aca="true">MAX(0,F653*(1+(_xlfn.NORM.INV(RAND(),Inputs!$D$39,Inputs!$C$39)))-'Year Schedule'!$K$8+'Year Schedule'!$L$8)</f>
        <v>#VALUE!</v>
      </c>
      <c r="H653" s="0" t="e">
        <f aca="true">MAX(0,G653*(1+(_xlfn.NORM.INV(RAND(),Inputs!$D$39,Inputs!$C$39)))-'Year Schedule'!$K$9+'Year Schedule'!$L$9)</f>
        <v>#VALUE!</v>
      </c>
      <c r="I653" s="0" t="e">
        <f aca="true">MAX(0,H653*(1+(_xlfn.NORM.INV(RAND(),Inputs!$D$39,Inputs!$C$39)))-'Year Schedule'!$K$10+'Year Schedule'!$L$10)</f>
        <v>#VALUE!</v>
      </c>
      <c r="J653" s="0" t="e">
        <f aca="true">MAX(0,I653*(1+(_xlfn.NORM.INV(RAND(),Inputs!$D$39,Inputs!$C$39)))-'Year Schedule'!$K$11+'Year Schedule'!$L$11)</f>
        <v>#VALUE!</v>
      </c>
      <c r="K653" s="0" t="e">
        <f aca="true">MAX(0,J653*(1+(_xlfn.NORM.INV(RAND(),Inputs!$D$39,Inputs!$C$39)))-'Year Schedule'!$K$12+'Year Schedule'!$L$12)</f>
        <v>#VALUE!</v>
      </c>
      <c r="L653" s="0" t="e">
        <f aca="true">MAX(0,K653*(1+(_xlfn.NORM.INV(RAND(),Inputs!$D$39,Inputs!$C$39)))-'Year Schedule'!$K$13+'Year Schedule'!$L$13)</f>
        <v>#VALUE!</v>
      </c>
      <c r="M653" s="0" t="e">
        <f aca="true">MAX(0,L653*(1+(_xlfn.NORM.INV(RAND(),Inputs!$D$39,Inputs!$C$39)))-'Year Schedule'!$K$14+'Year Schedule'!$L$14)</f>
        <v>#VALUE!</v>
      </c>
      <c r="N653" s="0" t="e">
        <f aca="true">MAX(0,M653*(1+(_xlfn.NORM.INV(RAND(),Inputs!$D$39,Inputs!$C$39)))-'Year Schedule'!$K$15+'Year Schedule'!$L$15)</f>
        <v>#VALUE!</v>
      </c>
      <c r="O653" s="0" t="e">
        <f aca="true">MAX(0,N653*(1+(_xlfn.NORM.INV(RAND(),Inputs!$D$39,Inputs!$C$39)))-'Year Schedule'!$K$16+'Year Schedule'!$L$16)</f>
        <v>#VALUE!</v>
      </c>
      <c r="P653" s="0" t="e">
        <f aca="true">MAX(0,O653*(1+(_xlfn.NORM.INV(RAND(),Inputs!$D$39,Inputs!$C$39)))-'Year Schedule'!$K$17+'Year Schedule'!$L$17)</f>
        <v>#VALUE!</v>
      </c>
      <c r="Q653" s="0" t="e">
        <f aca="true">MAX(0,P653*(1+(_xlfn.NORM.INV(RAND(),Inputs!$D$39,Inputs!$C$39)))-'Year Schedule'!$K$18+'Year Schedule'!$L$18)</f>
        <v>#VALUE!</v>
      </c>
      <c r="R653" s="0" t="e">
        <f aca="true">MAX(0,Q653*(1+(_xlfn.NORM.INV(RAND(),Inputs!$D$39,Inputs!$C$39)))-'Year Schedule'!$K$19+'Year Schedule'!$L$19)</f>
        <v>#VALUE!</v>
      </c>
      <c r="S653" s="0" t="e">
        <f aca="true">MAX(0,R653*(1+(_xlfn.NORM.INV(RAND(),Inputs!$D$39,Inputs!$C$39)))-'Year Schedule'!$K$20+'Year Schedule'!$L$20)</f>
        <v>#VALUE!</v>
      </c>
      <c r="T653" s="0" t="e">
        <f aca="true">MAX(0,S653*(1+(_xlfn.NORM.INV(RAND(),Inputs!$D$39,Inputs!$C$39)))-'Year Schedule'!$K$21+'Year Schedule'!$L$21)</f>
        <v>#VALUE!</v>
      </c>
      <c r="U653" s="0" t="e">
        <f aca="true">MAX(0,T653*(1+(_xlfn.NORM.INV(RAND(),Inputs!$D$39,Inputs!$C$39)))-'Year Schedule'!$K$22+'Year Schedule'!$L$22)</f>
        <v>#VALUE!</v>
      </c>
      <c r="V653" s="0" t="e">
        <f aca="true">MAX(0,U653*(1+(_xlfn.NORM.INV(RAND(),Inputs!$D$39,Inputs!$C$39)))-'Year Schedule'!$K$23+'Year Schedule'!$L$23)</f>
        <v>#VALUE!</v>
      </c>
      <c r="W653" s="0" t="e">
        <f aca="true">MAX(0,V653*(1+(_xlfn.NORM.INV(RAND(),Inputs!$D$39,Inputs!$C$39)))-'Year Schedule'!$K$24+'Year Schedule'!$L$24)</f>
        <v>#VALUE!</v>
      </c>
      <c r="X653" s="0" t="e">
        <f aca="true">MAX(0,W653*(1+(_xlfn.NORM.INV(RAND(),Inputs!$D$39,Inputs!$C$39)))-'Year Schedule'!$K$25+'Year Schedule'!$L$25)</f>
        <v>#VALUE!</v>
      </c>
      <c r="Y653" s="0" t="e">
        <f aca="true">MAX(0,X653*(1+(_xlfn.NORM.INV(RAND(),Inputs!$D$39,Inputs!$C$39)))-'Year Schedule'!$K$26+'Year Schedule'!$L$26)</f>
        <v>#VALUE!</v>
      </c>
      <c r="Z653" s="0" t="e">
        <f aca="true">MAX(0,Y653*(1+(_xlfn.NORM.INV(RAND(),Inputs!$D$39,Inputs!$C$39)))-'Year Schedule'!$K$27+'Year Schedule'!$L$27)</f>
        <v>#VALUE!</v>
      </c>
      <c r="AA653" s="0" t="e">
        <f aca="true">MAX(0,Z653*(1+(_xlfn.NORM.INV(RAND(),Inputs!$D$39,Inputs!$C$39)))-'Year Schedule'!$K$28+'Year Schedule'!$L$28)</f>
        <v>#VALUE!</v>
      </c>
      <c r="AB653" s="0" t="e">
        <f aca="true">MAX(0,AA653*(1+(_xlfn.NORM.INV(RAND(),Inputs!$D$39,Inputs!$C$39)))-'Year Schedule'!$K$29+'Year Schedule'!$L$29)</f>
        <v>#VALUE!</v>
      </c>
      <c r="AC653" s="0" t="e">
        <f aca="true">MAX(0,AB653*(1+(_xlfn.NORM.INV(RAND(),Inputs!$D$39,Inputs!$C$39)))-'Year Schedule'!$K$30+'Year Schedule'!$L$30)</f>
        <v>#VALUE!</v>
      </c>
      <c r="AD653" s="0" t="e">
        <f aca="true">MAX(0,AC653*(1+(_xlfn.NORM.INV(RAND(),Inputs!$D$39,Inputs!$C$39)))-'Year Schedule'!$K$31+'Year Schedule'!$L$31)</f>
        <v>#VALUE!</v>
      </c>
      <c r="AE653" s="0" t="e">
        <f aca="true">MAX(0,AD653*(1+(_xlfn.NORM.INV(RAND(),Inputs!$D$39,Inputs!$C$39)))-'Year Schedule'!$K$32+'Year Schedule'!$L$32)</f>
        <v>#VALUE!</v>
      </c>
      <c r="AF653" s="0" t="e">
        <f aca="true">MAX(0,AE653*(1+(_xlfn.NORM.INV(RAND(),Inputs!$D$39,Inputs!$C$39)))-'Year Schedule'!$K$33+'Year Schedule'!$L$33)</f>
        <v>#VALUE!</v>
      </c>
      <c r="AG653" s="0" t="e">
        <f aca="true">MAX(0,AF653*(1+(_xlfn.NORM.INV(RAND(),Inputs!$D$39,Inputs!$C$39)))-'Year Schedule'!$K$34+'Year Schedule'!$L$34)</f>
        <v>#VALUE!</v>
      </c>
      <c r="AH653" s="0" t="e">
        <f aca="true">MAX(0,AG653*(1+(_xlfn.NORM.INV(RAND(),Inputs!$D$39,Inputs!$C$39)))-'Year Schedule'!$K$35+'Year Schedule'!$L$35)</f>
        <v>#VALUE!</v>
      </c>
      <c r="AI653" s="0" t="e">
        <f aca="true">MAX(0,AH653*(1+(_xlfn.NORM.INV(RAND(),Inputs!$D$39,Inputs!$C$39)))-'Year Schedule'!$K$36+'Year Schedule'!$L$36)</f>
        <v>#VALUE!</v>
      </c>
      <c r="AJ653" s="0" t="e">
        <f aca="true">MAX(0,AI653*(1+(_xlfn.NORM.INV(RAND(),Inputs!$D$39,Inputs!$C$39)))-'Year Schedule'!$K$37+'Year Schedule'!$L$37)</f>
        <v>#VALUE!</v>
      </c>
      <c r="AK653" s="0" t="e">
        <f aca="true">MAX(0,AJ653*(1+(_xlfn.NORM.INV(RAND(),Inputs!$D$39,Inputs!$C$39)))-'Year Schedule'!$K$38+'Year Schedule'!$L$38)</f>
        <v>#VALUE!</v>
      </c>
      <c r="AL653" s="0" t="e">
        <f aca="true">MAX(0,AK653*(1+(_xlfn.NORM.INV(RAND(),Inputs!$D$39,Inputs!$C$39)))-'Year Schedule'!$K$39+'Year Schedule'!$L$39)</f>
        <v>#VALUE!</v>
      </c>
      <c r="AM653" s="0" t="e">
        <f aca="true">MAX(0,AL653*(1+(_xlfn.NORM.INV(RAND(),Inputs!$D$39,Inputs!$C$39)))-'Year Schedule'!$K$40+'Year Schedule'!$L$40)</f>
        <v>#VALUE!</v>
      </c>
      <c r="AN653" s="0" t="e">
        <f aca="true">MAX(0,AM653*(1+(_xlfn.NORM.INV(RAND(),Inputs!$D$39,Inputs!$C$39)))-'Year Schedule'!$K$41+'Year Schedule'!$L$41)</f>
        <v>#VALUE!</v>
      </c>
      <c r="AO653" s="0" t="e">
        <f aca="true">MAX(0,AN653*(1+(_xlfn.NORM.INV(RAND(),Inputs!$D$39,Inputs!$C$39)))-'Year Schedule'!$K$42+'Year Schedule'!$L$42)</f>
        <v>#VALUE!</v>
      </c>
      <c r="AP653" s="0" t="e">
        <f aca="true">MAX(0,AO653*(1+(_xlfn.NORM.INV(RAND(),Inputs!$D$39,Inputs!$C$39)))-'Year Schedule'!$K$43+'Year Schedule'!$L$43)</f>
        <v>#VALUE!</v>
      </c>
      <c r="AQ653" s="0" t="e">
        <f aca="true">MAX(0,AP653*(1+(_xlfn.NORM.INV(RAND(),Inputs!$D$39,Inputs!$C$39)))-'Year Schedule'!$K$44+'Year Schedule'!$L$44)</f>
        <v>#VALUE!</v>
      </c>
      <c r="AR653" s="0" t="e">
        <f aca="true">MAX(0,AQ653*(1+(_xlfn.NORM.INV(RAND(),Inputs!$D$39,Inputs!$C$39)))-'Year Schedule'!$K$45+'Year Schedule'!$L$45)</f>
        <v>#VALUE!</v>
      </c>
      <c r="AS653" s="0" t="e">
        <f aca="true">MAX(0,AR653*(1+(_xlfn.NORM.INV(RAND(),Inputs!$D$39,Inputs!$C$39)))-'Year Schedule'!$K$46+'Year Schedule'!$L$46)</f>
        <v>#VALUE!</v>
      </c>
      <c r="AT653" s="0" t="e">
        <f aca="true">MAX(0,AS653*(1+(_xlfn.NORM.INV(RAND(),Inputs!$D$39,Inputs!$C$39)))-'Year Schedule'!$K$47+'Year Schedule'!$L$47)</f>
        <v>#VALUE!</v>
      </c>
      <c r="AU653" s="0" t="e">
        <f aca="true">MAX(0,AT653*(1+(_xlfn.NORM.INV(RAND(),Inputs!$D$39,Inputs!$C$39)))-'Year Schedule'!$K$48+'Year Schedule'!$L$48)</f>
        <v>#VALUE!</v>
      </c>
      <c r="AV653" s="0" t="e">
        <f aca="true">MAX(0,AU653*(1+(_xlfn.NORM.INV(RAND(),Inputs!$D$39,Inputs!$C$39)))-'Year Schedule'!$K$49+'Year Schedule'!$L$49)</f>
        <v>#VALUE!</v>
      </c>
      <c r="AW653" s="0" t="e">
        <f aca="true">MAX(0,AV653*(1+(_xlfn.NORM.INV(RAND(),Inputs!$D$39,Inputs!$C$39)))-'Year Schedule'!$K$50+'Year Schedule'!$L$50)</f>
        <v>#VALUE!</v>
      </c>
      <c r="AX653" s="0" t="e">
        <f aca="true">MAX(0,AW653*(1+(_xlfn.NORM.INV(RAND(),Inputs!$D$39,Inputs!$C$39)))-'Year Schedule'!$K$51+'Year Schedule'!$L$51)</f>
        <v>#VALUE!</v>
      </c>
      <c r="AY653" s="0" t="e">
        <f aca="true">MAX(0,AX653*(1+(_xlfn.NORM.INV(RAND(),Inputs!$D$39,Inputs!$C$39)))-'Year Schedule'!$K$52+'Year Schedule'!$L$52)</f>
        <v>#VALUE!</v>
      </c>
      <c r="AZ653" s="0" t="e">
        <f aca="true">MAX(0,AY653*(1+(_xlfn.NORM.INV(RAND(),Inputs!$D$39,Inputs!$C$39)))-'Year Schedule'!$K$53+'Year Schedule'!$L$53)</f>
        <v>#VALUE!</v>
      </c>
      <c r="BA653" s="0" t="e">
        <f aca="false">INDEX(C653:AZ653,1,Inputs!$C$6)</f>
        <v>#VALUE!</v>
      </c>
      <c r="BB653" s="0" t="n">
        <f aca="false">IFERROR(EXP(SUMPRODUCT(LN((C653:INDEX(C653:AZ653,1,Inputs!$C$6)+$C$1004:INDEX($C$1004:$AZ$1004,1,Inputs!$C$6))/B653:INDEX(B653:AY653,1,Inputs!$C$6)))/Inputs!$C$6)-1,-1)</f>
        <v>-1</v>
      </c>
    </row>
    <row r="654" customFormat="false" ht="15" hidden="false" customHeight="true" outlineLevel="0" collapsed="false">
      <c r="A654" s="0" t="n">
        <v>652</v>
      </c>
      <c r="B654" s="177" t="n">
        <f aca="false">Inputs!$C$38</f>
        <v>0</v>
      </c>
      <c r="C654" s="0" t="e">
        <f aca="true">MAX(0,B654*(1+(_xlfn.NORM.INV(RAND(),Inputs!$D$39,Inputs!$C$39)))-'Year Schedule'!$K$4+'Year Schedule'!$L$4)</f>
        <v>#VALUE!</v>
      </c>
      <c r="D654" s="0" t="e">
        <f aca="true">MAX(0,C654*(1+(_xlfn.NORM.INV(RAND(),Inputs!$D$39,Inputs!$C$39)))-'Year Schedule'!$K$5+'Year Schedule'!$L$5)</f>
        <v>#VALUE!</v>
      </c>
      <c r="E654" s="0" t="e">
        <f aca="true">MAX(0,D654*(1+(_xlfn.NORM.INV(RAND(),Inputs!$D$39,Inputs!$C$39)))-'Year Schedule'!$K$6+'Year Schedule'!$L$6)</f>
        <v>#VALUE!</v>
      </c>
      <c r="F654" s="0" t="e">
        <f aca="true">MAX(0,E654*(1+(_xlfn.NORM.INV(RAND(),Inputs!$D$39,Inputs!$C$39)))-'Year Schedule'!$K$7+'Year Schedule'!$L$7)</f>
        <v>#VALUE!</v>
      </c>
      <c r="G654" s="0" t="e">
        <f aca="true">MAX(0,F654*(1+(_xlfn.NORM.INV(RAND(),Inputs!$D$39,Inputs!$C$39)))-'Year Schedule'!$K$8+'Year Schedule'!$L$8)</f>
        <v>#VALUE!</v>
      </c>
      <c r="H654" s="0" t="e">
        <f aca="true">MAX(0,G654*(1+(_xlfn.NORM.INV(RAND(),Inputs!$D$39,Inputs!$C$39)))-'Year Schedule'!$K$9+'Year Schedule'!$L$9)</f>
        <v>#VALUE!</v>
      </c>
      <c r="I654" s="0" t="e">
        <f aca="true">MAX(0,H654*(1+(_xlfn.NORM.INV(RAND(),Inputs!$D$39,Inputs!$C$39)))-'Year Schedule'!$K$10+'Year Schedule'!$L$10)</f>
        <v>#VALUE!</v>
      </c>
      <c r="J654" s="0" t="e">
        <f aca="true">MAX(0,I654*(1+(_xlfn.NORM.INV(RAND(),Inputs!$D$39,Inputs!$C$39)))-'Year Schedule'!$K$11+'Year Schedule'!$L$11)</f>
        <v>#VALUE!</v>
      </c>
      <c r="K654" s="0" t="e">
        <f aca="true">MAX(0,J654*(1+(_xlfn.NORM.INV(RAND(),Inputs!$D$39,Inputs!$C$39)))-'Year Schedule'!$K$12+'Year Schedule'!$L$12)</f>
        <v>#VALUE!</v>
      </c>
      <c r="L654" s="0" t="e">
        <f aca="true">MAX(0,K654*(1+(_xlfn.NORM.INV(RAND(),Inputs!$D$39,Inputs!$C$39)))-'Year Schedule'!$K$13+'Year Schedule'!$L$13)</f>
        <v>#VALUE!</v>
      </c>
      <c r="M654" s="0" t="e">
        <f aca="true">MAX(0,L654*(1+(_xlfn.NORM.INV(RAND(),Inputs!$D$39,Inputs!$C$39)))-'Year Schedule'!$K$14+'Year Schedule'!$L$14)</f>
        <v>#VALUE!</v>
      </c>
      <c r="N654" s="0" t="e">
        <f aca="true">MAX(0,M654*(1+(_xlfn.NORM.INV(RAND(),Inputs!$D$39,Inputs!$C$39)))-'Year Schedule'!$K$15+'Year Schedule'!$L$15)</f>
        <v>#VALUE!</v>
      </c>
      <c r="O654" s="0" t="e">
        <f aca="true">MAX(0,N654*(1+(_xlfn.NORM.INV(RAND(),Inputs!$D$39,Inputs!$C$39)))-'Year Schedule'!$K$16+'Year Schedule'!$L$16)</f>
        <v>#VALUE!</v>
      </c>
      <c r="P654" s="0" t="e">
        <f aca="true">MAX(0,O654*(1+(_xlfn.NORM.INV(RAND(),Inputs!$D$39,Inputs!$C$39)))-'Year Schedule'!$K$17+'Year Schedule'!$L$17)</f>
        <v>#VALUE!</v>
      </c>
      <c r="Q654" s="0" t="e">
        <f aca="true">MAX(0,P654*(1+(_xlfn.NORM.INV(RAND(),Inputs!$D$39,Inputs!$C$39)))-'Year Schedule'!$K$18+'Year Schedule'!$L$18)</f>
        <v>#VALUE!</v>
      </c>
      <c r="R654" s="0" t="e">
        <f aca="true">MAX(0,Q654*(1+(_xlfn.NORM.INV(RAND(),Inputs!$D$39,Inputs!$C$39)))-'Year Schedule'!$K$19+'Year Schedule'!$L$19)</f>
        <v>#VALUE!</v>
      </c>
      <c r="S654" s="0" t="e">
        <f aca="true">MAX(0,R654*(1+(_xlfn.NORM.INV(RAND(),Inputs!$D$39,Inputs!$C$39)))-'Year Schedule'!$K$20+'Year Schedule'!$L$20)</f>
        <v>#VALUE!</v>
      </c>
      <c r="T654" s="0" t="e">
        <f aca="true">MAX(0,S654*(1+(_xlfn.NORM.INV(RAND(),Inputs!$D$39,Inputs!$C$39)))-'Year Schedule'!$K$21+'Year Schedule'!$L$21)</f>
        <v>#VALUE!</v>
      </c>
      <c r="U654" s="0" t="e">
        <f aca="true">MAX(0,T654*(1+(_xlfn.NORM.INV(RAND(),Inputs!$D$39,Inputs!$C$39)))-'Year Schedule'!$K$22+'Year Schedule'!$L$22)</f>
        <v>#VALUE!</v>
      </c>
      <c r="V654" s="0" t="e">
        <f aca="true">MAX(0,U654*(1+(_xlfn.NORM.INV(RAND(),Inputs!$D$39,Inputs!$C$39)))-'Year Schedule'!$K$23+'Year Schedule'!$L$23)</f>
        <v>#VALUE!</v>
      </c>
      <c r="W654" s="0" t="e">
        <f aca="true">MAX(0,V654*(1+(_xlfn.NORM.INV(RAND(),Inputs!$D$39,Inputs!$C$39)))-'Year Schedule'!$K$24+'Year Schedule'!$L$24)</f>
        <v>#VALUE!</v>
      </c>
      <c r="X654" s="0" t="e">
        <f aca="true">MAX(0,W654*(1+(_xlfn.NORM.INV(RAND(),Inputs!$D$39,Inputs!$C$39)))-'Year Schedule'!$K$25+'Year Schedule'!$L$25)</f>
        <v>#VALUE!</v>
      </c>
      <c r="Y654" s="0" t="e">
        <f aca="true">MAX(0,X654*(1+(_xlfn.NORM.INV(RAND(),Inputs!$D$39,Inputs!$C$39)))-'Year Schedule'!$K$26+'Year Schedule'!$L$26)</f>
        <v>#VALUE!</v>
      </c>
      <c r="Z654" s="0" t="e">
        <f aca="true">MAX(0,Y654*(1+(_xlfn.NORM.INV(RAND(),Inputs!$D$39,Inputs!$C$39)))-'Year Schedule'!$K$27+'Year Schedule'!$L$27)</f>
        <v>#VALUE!</v>
      </c>
      <c r="AA654" s="0" t="e">
        <f aca="true">MAX(0,Z654*(1+(_xlfn.NORM.INV(RAND(),Inputs!$D$39,Inputs!$C$39)))-'Year Schedule'!$K$28+'Year Schedule'!$L$28)</f>
        <v>#VALUE!</v>
      </c>
      <c r="AB654" s="0" t="e">
        <f aca="true">MAX(0,AA654*(1+(_xlfn.NORM.INV(RAND(),Inputs!$D$39,Inputs!$C$39)))-'Year Schedule'!$K$29+'Year Schedule'!$L$29)</f>
        <v>#VALUE!</v>
      </c>
      <c r="AC654" s="0" t="e">
        <f aca="true">MAX(0,AB654*(1+(_xlfn.NORM.INV(RAND(),Inputs!$D$39,Inputs!$C$39)))-'Year Schedule'!$K$30+'Year Schedule'!$L$30)</f>
        <v>#VALUE!</v>
      </c>
      <c r="AD654" s="0" t="e">
        <f aca="true">MAX(0,AC654*(1+(_xlfn.NORM.INV(RAND(),Inputs!$D$39,Inputs!$C$39)))-'Year Schedule'!$K$31+'Year Schedule'!$L$31)</f>
        <v>#VALUE!</v>
      </c>
      <c r="AE654" s="0" t="e">
        <f aca="true">MAX(0,AD654*(1+(_xlfn.NORM.INV(RAND(),Inputs!$D$39,Inputs!$C$39)))-'Year Schedule'!$K$32+'Year Schedule'!$L$32)</f>
        <v>#VALUE!</v>
      </c>
      <c r="AF654" s="0" t="e">
        <f aca="true">MAX(0,AE654*(1+(_xlfn.NORM.INV(RAND(),Inputs!$D$39,Inputs!$C$39)))-'Year Schedule'!$K$33+'Year Schedule'!$L$33)</f>
        <v>#VALUE!</v>
      </c>
      <c r="AG654" s="0" t="e">
        <f aca="true">MAX(0,AF654*(1+(_xlfn.NORM.INV(RAND(),Inputs!$D$39,Inputs!$C$39)))-'Year Schedule'!$K$34+'Year Schedule'!$L$34)</f>
        <v>#VALUE!</v>
      </c>
      <c r="AH654" s="0" t="e">
        <f aca="true">MAX(0,AG654*(1+(_xlfn.NORM.INV(RAND(),Inputs!$D$39,Inputs!$C$39)))-'Year Schedule'!$K$35+'Year Schedule'!$L$35)</f>
        <v>#VALUE!</v>
      </c>
      <c r="AI654" s="0" t="e">
        <f aca="true">MAX(0,AH654*(1+(_xlfn.NORM.INV(RAND(),Inputs!$D$39,Inputs!$C$39)))-'Year Schedule'!$K$36+'Year Schedule'!$L$36)</f>
        <v>#VALUE!</v>
      </c>
      <c r="AJ654" s="0" t="e">
        <f aca="true">MAX(0,AI654*(1+(_xlfn.NORM.INV(RAND(),Inputs!$D$39,Inputs!$C$39)))-'Year Schedule'!$K$37+'Year Schedule'!$L$37)</f>
        <v>#VALUE!</v>
      </c>
      <c r="AK654" s="0" t="e">
        <f aca="true">MAX(0,AJ654*(1+(_xlfn.NORM.INV(RAND(),Inputs!$D$39,Inputs!$C$39)))-'Year Schedule'!$K$38+'Year Schedule'!$L$38)</f>
        <v>#VALUE!</v>
      </c>
      <c r="AL654" s="0" t="e">
        <f aca="true">MAX(0,AK654*(1+(_xlfn.NORM.INV(RAND(),Inputs!$D$39,Inputs!$C$39)))-'Year Schedule'!$K$39+'Year Schedule'!$L$39)</f>
        <v>#VALUE!</v>
      </c>
      <c r="AM654" s="0" t="e">
        <f aca="true">MAX(0,AL654*(1+(_xlfn.NORM.INV(RAND(),Inputs!$D$39,Inputs!$C$39)))-'Year Schedule'!$K$40+'Year Schedule'!$L$40)</f>
        <v>#VALUE!</v>
      </c>
      <c r="AN654" s="0" t="e">
        <f aca="true">MAX(0,AM654*(1+(_xlfn.NORM.INV(RAND(),Inputs!$D$39,Inputs!$C$39)))-'Year Schedule'!$K$41+'Year Schedule'!$L$41)</f>
        <v>#VALUE!</v>
      </c>
      <c r="AO654" s="0" t="e">
        <f aca="true">MAX(0,AN654*(1+(_xlfn.NORM.INV(RAND(),Inputs!$D$39,Inputs!$C$39)))-'Year Schedule'!$K$42+'Year Schedule'!$L$42)</f>
        <v>#VALUE!</v>
      </c>
      <c r="AP654" s="0" t="e">
        <f aca="true">MAX(0,AO654*(1+(_xlfn.NORM.INV(RAND(),Inputs!$D$39,Inputs!$C$39)))-'Year Schedule'!$K$43+'Year Schedule'!$L$43)</f>
        <v>#VALUE!</v>
      </c>
      <c r="AQ654" s="0" t="e">
        <f aca="true">MAX(0,AP654*(1+(_xlfn.NORM.INV(RAND(),Inputs!$D$39,Inputs!$C$39)))-'Year Schedule'!$K$44+'Year Schedule'!$L$44)</f>
        <v>#VALUE!</v>
      </c>
      <c r="AR654" s="0" t="e">
        <f aca="true">MAX(0,AQ654*(1+(_xlfn.NORM.INV(RAND(),Inputs!$D$39,Inputs!$C$39)))-'Year Schedule'!$K$45+'Year Schedule'!$L$45)</f>
        <v>#VALUE!</v>
      </c>
      <c r="AS654" s="0" t="e">
        <f aca="true">MAX(0,AR654*(1+(_xlfn.NORM.INV(RAND(),Inputs!$D$39,Inputs!$C$39)))-'Year Schedule'!$K$46+'Year Schedule'!$L$46)</f>
        <v>#VALUE!</v>
      </c>
      <c r="AT654" s="0" t="e">
        <f aca="true">MAX(0,AS654*(1+(_xlfn.NORM.INV(RAND(),Inputs!$D$39,Inputs!$C$39)))-'Year Schedule'!$K$47+'Year Schedule'!$L$47)</f>
        <v>#VALUE!</v>
      </c>
      <c r="AU654" s="0" t="e">
        <f aca="true">MAX(0,AT654*(1+(_xlfn.NORM.INV(RAND(),Inputs!$D$39,Inputs!$C$39)))-'Year Schedule'!$K$48+'Year Schedule'!$L$48)</f>
        <v>#VALUE!</v>
      </c>
      <c r="AV654" s="0" t="e">
        <f aca="true">MAX(0,AU654*(1+(_xlfn.NORM.INV(RAND(),Inputs!$D$39,Inputs!$C$39)))-'Year Schedule'!$K$49+'Year Schedule'!$L$49)</f>
        <v>#VALUE!</v>
      </c>
      <c r="AW654" s="0" t="e">
        <f aca="true">MAX(0,AV654*(1+(_xlfn.NORM.INV(RAND(),Inputs!$D$39,Inputs!$C$39)))-'Year Schedule'!$K$50+'Year Schedule'!$L$50)</f>
        <v>#VALUE!</v>
      </c>
      <c r="AX654" s="0" t="e">
        <f aca="true">MAX(0,AW654*(1+(_xlfn.NORM.INV(RAND(),Inputs!$D$39,Inputs!$C$39)))-'Year Schedule'!$K$51+'Year Schedule'!$L$51)</f>
        <v>#VALUE!</v>
      </c>
      <c r="AY654" s="0" t="e">
        <f aca="true">MAX(0,AX654*(1+(_xlfn.NORM.INV(RAND(),Inputs!$D$39,Inputs!$C$39)))-'Year Schedule'!$K$52+'Year Schedule'!$L$52)</f>
        <v>#VALUE!</v>
      </c>
      <c r="AZ654" s="0" t="e">
        <f aca="true">MAX(0,AY654*(1+(_xlfn.NORM.INV(RAND(),Inputs!$D$39,Inputs!$C$39)))-'Year Schedule'!$K$53+'Year Schedule'!$L$53)</f>
        <v>#VALUE!</v>
      </c>
      <c r="BA654" s="0" t="e">
        <f aca="false">INDEX(C654:AZ654,1,Inputs!$C$6)</f>
        <v>#VALUE!</v>
      </c>
      <c r="BB654" s="0" t="n">
        <f aca="false">IFERROR(EXP(SUMPRODUCT(LN((C654:INDEX(C654:AZ654,1,Inputs!$C$6)+$C$1004:INDEX($C$1004:$AZ$1004,1,Inputs!$C$6))/B654:INDEX(B654:AY654,1,Inputs!$C$6)))/Inputs!$C$6)-1,-1)</f>
        <v>-1</v>
      </c>
    </row>
    <row r="655" customFormat="false" ht="15" hidden="false" customHeight="true" outlineLevel="0" collapsed="false">
      <c r="A655" s="0" t="n">
        <v>653</v>
      </c>
      <c r="B655" s="177" t="n">
        <f aca="false">Inputs!$C$38</f>
        <v>0</v>
      </c>
      <c r="C655" s="0" t="e">
        <f aca="true">MAX(0,B655*(1+(_xlfn.NORM.INV(RAND(),Inputs!$D$39,Inputs!$C$39)))-'Year Schedule'!$K$4+'Year Schedule'!$L$4)</f>
        <v>#VALUE!</v>
      </c>
      <c r="D655" s="0" t="e">
        <f aca="true">MAX(0,C655*(1+(_xlfn.NORM.INV(RAND(),Inputs!$D$39,Inputs!$C$39)))-'Year Schedule'!$K$5+'Year Schedule'!$L$5)</f>
        <v>#VALUE!</v>
      </c>
      <c r="E655" s="0" t="e">
        <f aca="true">MAX(0,D655*(1+(_xlfn.NORM.INV(RAND(),Inputs!$D$39,Inputs!$C$39)))-'Year Schedule'!$K$6+'Year Schedule'!$L$6)</f>
        <v>#VALUE!</v>
      </c>
      <c r="F655" s="0" t="e">
        <f aca="true">MAX(0,E655*(1+(_xlfn.NORM.INV(RAND(),Inputs!$D$39,Inputs!$C$39)))-'Year Schedule'!$K$7+'Year Schedule'!$L$7)</f>
        <v>#VALUE!</v>
      </c>
      <c r="G655" s="0" t="e">
        <f aca="true">MAX(0,F655*(1+(_xlfn.NORM.INV(RAND(),Inputs!$D$39,Inputs!$C$39)))-'Year Schedule'!$K$8+'Year Schedule'!$L$8)</f>
        <v>#VALUE!</v>
      </c>
      <c r="H655" s="0" t="e">
        <f aca="true">MAX(0,G655*(1+(_xlfn.NORM.INV(RAND(),Inputs!$D$39,Inputs!$C$39)))-'Year Schedule'!$K$9+'Year Schedule'!$L$9)</f>
        <v>#VALUE!</v>
      </c>
      <c r="I655" s="0" t="e">
        <f aca="true">MAX(0,H655*(1+(_xlfn.NORM.INV(RAND(),Inputs!$D$39,Inputs!$C$39)))-'Year Schedule'!$K$10+'Year Schedule'!$L$10)</f>
        <v>#VALUE!</v>
      </c>
      <c r="J655" s="0" t="e">
        <f aca="true">MAX(0,I655*(1+(_xlfn.NORM.INV(RAND(),Inputs!$D$39,Inputs!$C$39)))-'Year Schedule'!$K$11+'Year Schedule'!$L$11)</f>
        <v>#VALUE!</v>
      </c>
      <c r="K655" s="0" t="e">
        <f aca="true">MAX(0,J655*(1+(_xlfn.NORM.INV(RAND(),Inputs!$D$39,Inputs!$C$39)))-'Year Schedule'!$K$12+'Year Schedule'!$L$12)</f>
        <v>#VALUE!</v>
      </c>
      <c r="L655" s="0" t="e">
        <f aca="true">MAX(0,K655*(1+(_xlfn.NORM.INV(RAND(),Inputs!$D$39,Inputs!$C$39)))-'Year Schedule'!$K$13+'Year Schedule'!$L$13)</f>
        <v>#VALUE!</v>
      </c>
      <c r="M655" s="0" t="e">
        <f aca="true">MAX(0,L655*(1+(_xlfn.NORM.INV(RAND(),Inputs!$D$39,Inputs!$C$39)))-'Year Schedule'!$K$14+'Year Schedule'!$L$14)</f>
        <v>#VALUE!</v>
      </c>
      <c r="N655" s="0" t="e">
        <f aca="true">MAX(0,M655*(1+(_xlfn.NORM.INV(RAND(),Inputs!$D$39,Inputs!$C$39)))-'Year Schedule'!$K$15+'Year Schedule'!$L$15)</f>
        <v>#VALUE!</v>
      </c>
      <c r="O655" s="0" t="e">
        <f aca="true">MAX(0,N655*(1+(_xlfn.NORM.INV(RAND(),Inputs!$D$39,Inputs!$C$39)))-'Year Schedule'!$K$16+'Year Schedule'!$L$16)</f>
        <v>#VALUE!</v>
      </c>
      <c r="P655" s="0" t="e">
        <f aca="true">MAX(0,O655*(1+(_xlfn.NORM.INV(RAND(),Inputs!$D$39,Inputs!$C$39)))-'Year Schedule'!$K$17+'Year Schedule'!$L$17)</f>
        <v>#VALUE!</v>
      </c>
      <c r="Q655" s="0" t="e">
        <f aca="true">MAX(0,P655*(1+(_xlfn.NORM.INV(RAND(),Inputs!$D$39,Inputs!$C$39)))-'Year Schedule'!$K$18+'Year Schedule'!$L$18)</f>
        <v>#VALUE!</v>
      </c>
      <c r="R655" s="0" t="e">
        <f aca="true">MAX(0,Q655*(1+(_xlfn.NORM.INV(RAND(),Inputs!$D$39,Inputs!$C$39)))-'Year Schedule'!$K$19+'Year Schedule'!$L$19)</f>
        <v>#VALUE!</v>
      </c>
      <c r="S655" s="0" t="e">
        <f aca="true">MAX(0,R655*(1+(_xlfn.NORM.INV(RAND(),Inputs!$D$39,Inputs!$C$39)))-'Year Schedule'!$K$20+'Year Schedule'!$L$20)</f>
        <v>#VALUE!</v>
      </c>
      <c r="T655" s="0" t="e">
        <f aca="true">MAX(0,S655*(1+(_xlfn.NORM.INV(RAND(),Inputs!$D$39,Inputs!$C$39)))-'Year Schedule'!$K$21+'Year Schedule'!$L$21)</f>
        <v>#VALUE!</v>
      </c>
      <c r="U655" s="0" t="e">
        <f aca="true">MAX(0,T655*(1+(_xlfn.NORM.INV(RAND(),Inputs!$D$39,Inputs!$C$39)))-'Year Schedule'!$K$22+'Year Schedule'!$L$22)</f>
        <v>#VALUE!</v>
      </c>
      <c r="V655" s="0" t="e">
        <f aca="true">MAX(0,U655*(1+(_xlfn.NORM.INV(RAND(),Inputs!$D$39,Inputs!$C$39)))-'Year Schedule'!$K$23+'Year Schedule'!$L$23)</f>
        <v>#VALUE!</v>
      </c>
      <c r="W655" s="0" t="e">
        <f aca="true">MAX(0,V655*(1+(_xlfn.NORM.INV(RAND(),Inputs!$D$39,Inputs!$C$39)))-'Year Schedule'!$K$24+'Year Schedule'!$L$24)</f>
        <v>#VALUE!</v>
      </c>
      <c r="X655" s="0" t="e">
        <f aca="true">MAX(0,W655*(1+(_xlfn.NORM.INV(RAND(),Inputs!$D$39,Inputs!$C$39)))-'Year Schedule'!$K$25+'Year Schedule'!$L$25)</f>
        <v>#VALUE!</v>
      </c>
      <c r="Y655" s="0" t="e">
        <f aca="true">MAX(0,X655*(1+(_xlfn.NORM.INV(RAND(),Inputs!$D$39,Inputs!$C$39)))-'Year Schedule'!$K$26+'Year Schedule'!$L$26)</f>
        <v>#VALUE!</v>
      </c>
      <c r="Z655" s="0" t="e">
        <f aca="true">MAX(0,Y655*(1+(_xlfn.NORM.INV(RAND(),Inputs!$D$39,Inputs!$C$39)))-'Year Schedule'!$K$27+'Year Schedule'!$L$27)</f>
        <v>#VALUE!</v>
      </c>
      <c r="AA655" s="0" t="e">
        <f aca="true">MAX(0,Z655*(1+(_xlfn.NORM.INV(RAND(),Inputs!$D$39,Inputs!$C$39)))-'Year Schedule'!$K$28+'Year Schedule'!$L$28)</f>
        <v>#VALUE!</v>
      </c>
      <c r="AB655" s="0" t="e">
        <f aca="true">MAX(0,AA655*(1+(_xlfn.NORM.INV(RAND(),Inputs!$D$39,Inputs!$C$39)))-'Year Schedule'!$K$29+'Year Schedule'!$L$29)</f>
        <v>#VALUE!</v>
      </c>
      <c r="AC655" s="0" t="e">
        <f aca="true">MAX(0,AB655*(1+(_xlfn.NORM.INV(RAND(),Inputs!$D$39,Inputs!$C$39)))-'Year Schedule'!$K$30+'Year Schedule'!$L$30)</f>
        <v>#VALUE!</v>
      </c>
      <c r="AD655" s="0" t="e">
        <f aca="true">MAX(0,AC655*(1+(_xlfn.NORM.INV(RAND(),Inputs!$D$39,Inputs!$C$39)))-'Year Schedule'!$K$31+'Year Schedule'!$L$31)</f>
        <v>#VALUE!</v>
      </c>
      <c r="AE655" s="0" t="e">
        <f aca="true">MAX(0,AD655*(1+(_xlfn.NORM.INV(RAND(),Inputs!$D$39,Inputs!$C$39)))-'Year Schedule'!$K$32+'Year Schedule'!$L$32)</f>
        <v>#VALUE!</v>
      </c>
      <c r="AF655" s="0" t="e">
        <f aca="true">MAX(0,AE655*(1+(_xlfn.NORM.INV(RAND(),Inputs!$D$39,Inputs!$C$39)))-'Year Schedule'!$K$33+'Year Schedule'!$L$33)</f>
        <v>#VALUE!</v>
      </c>
      <c r="AG655" s="0" t="e">
        <f aca="true">MAX(0,AF655*(1+(_xlfn.NORM.INV(RAND(),Inputs!$D$39,Inputs!$C$39)))-'Year Schedule'!$K$34+'Year Schedule'!$L$34)</f>
        <v>#VALUE!</v>
      </c>
      <c r="AH655" s="0" t="e">
        <f aca="true">MAX(0,AG655*(1+(_xlfn.NORM.INV(RAND(),Inputs!$D$39,Inputs!$C$39)))-'Year Schedule'!$K$35+'Year Schedule'!$L$35)</f>
        <v>#VALUE!</v>
      </c>
      <c r="AI655" s="0" t="e">
        <f aca="true">MAX(0,AH655*(1+(_xlfn.NORM.INV(RAND(),Inputs!$D$39,Inputs!$C$39)))-'Year Schedule'!$K$36+'Year Schedule'!$L$36)</f>
        <v>#VALUE!</v>
      </c>
      <c r="AJ655" s="0" t="e">
        <f aca="true">MAX(0,AI655*(1+(_xlfn.NORM.INV(RAND(),Inputs!$D$39,Inputs!$C$39)))-'Year Schedule'!$K$37+'Year Schedule'!$L$37)</f>
        <v>#VALUE!</v>
      </c>
      <c r="AK655" s="0" t="e">
        <f aca="true">MAX(0,AJ655*(1+(_xlfn.NORM.INV(RAND(),Inputs!$D$39,Inputs!$C$39)))-'Year Schedule'!$K$38+'Year Schedule'!$L$38)</f>
        <v>#VALUE!</v>
      </c>
      <c r="AL655" s="0" t="e">
        <f aca="true">MAX(0,AK655*(1+(_xlfn.NORM.INV(RAND(),Inputs!$D$39,Inputs!$C$39)))-'Year Schedule'!$K$39+'Year Schedule'!$L$39)</f>
        <v>#VALUE!</v>
      </c>
      <c r="AM655" s="0" t="e">
        <f aca="true">MAX(0,AL655*(1+(_xlfn.NORM.INV(RAND(),Inputs!$D$39,Inputs!$C$39)))-'Year Schedule'!$K$40+'Year Schedule'!$L$40)</f>
        <v>#VALUE!</v>
      </c>
      <c r="AN655" s="0" t="e">
        <f aca="true">MAX(0,AM655*(1+(_xlfn.NORM.INV(RAND(),Inputs!$D$39,Inputs!$C$39)))-'Year Schedule'!$K$41+'Year Schedule'!$L$41)</f>
        <v>#VALUE!</v>
      </c>
      <c r="AO655" s="0" t="e">
        <f aca="true">MAX(0,AN655*(1+(_xlfn.NORM.INV(RAND(),Inputs!$D$39,Inputs!$C$39)))-'Year Schedule'!$K$42+'Year Schedule'!$L$42)</f>
        <v>#VALUE!</v>
      </c>
      <c r="AP655" s="0" t="e">
        <f aca="true">MAX(0,AO655*(1+(_xlfn.NORM.INV(RAND(),Inputs!$D$39,Inputs!$C$39)))-'Year Schedule'!$K$43+'Year Schedule'!$L$43)</f>
        <v>#VALUE!</v>
      </c>
      <c r="AQ655" s="0" t="e">
        <f aca="true">MAX(0,AP655*(1+(_xlfn.NORM.INV(RAND(),Inputs!$D$39,Inputs!$C$39)))-'Year Schedule'!$K$44+'Year Schedule'!$L$44)</f>
        <v>#VALUE!</v>
      </c>
      <c r="AR655" s="0" t="e">
        <f aca="true">MAX(0,AQ655*(1+(_xlfn.NORM.INV(RAND(),Inputs!$D$39,Inputs!$C$39)))-'Year Schedule'!$K$45+'Year Schedule'!$L$45)</f>
        <v>#VALUE!</v>
      </c>
      <c r="AS655" s="0" t="e">
        <f aca="true">MAX(0,AR655*(1+(_xlfn.NORM.INV(RAND(),Inputs!$D$39,Inputs!$C$39)))-'Year Schedule'!$K$46+'Year Schedule'!$L$46)</f>
        <v>#VALUE!</v>
      </c>
      <c r="AT655" s="0" t="e">
        <f aca="true">MAX(0,AS655*(1+(_xlfn.NORM.INV(RAND(),Inputs!$D$39,Inputs!$C$39)))-'Year Schedule'!$K$47+'Year Schedule'!$L$47)</f>
        <v>#VALUE!</v>
      </c>
      <c r="AU655" s="0" t="e">
        <f aca="true">MAX(0,AT655*(1+(_xlfn.NORM.INV(RAND(),Inputs!$D$39,Inputs!$C$39)))-'Year Schedule'!$K$48+'Year Schedule'!$L$48)</f>
        <v>#VALUE!</v>
      </c>
      <c r="AV655" s="0" t="e">
        <f aca="true">MAX(0,AU655*(1+(_xlfn.NORM.INV(RAND(),Inputs!$D$39,Inputs!$C$39)))-'Year Schedule'!$K$49+'Year Schedule'!$L$49)</f>
        <v>#VALUE!</v>
      </c>
      <c r="AW655" s="0" t="e">
        <f aca="true">MAX(0,AV655*(1+(_xlfn.NORM.INV(RAND(),Inputs!$D$39,Inputs!$C$39)))-'Year Schedule'!$K$50+'Year Schedule'!$L$50)</f>
        <v>#VALUE!</v>
      </c>
      <c r="AX655" s="0" t="e">
        <f aca="true">MAX(0,AW655*(1+(_xlfn.NORM.INV(RAND(),Inputs!$D$39,Inputs!$C$39)))-'Year Schedule'!$K$51+'Year Schedule'!$L$51)</f>
        <v>#VALUE!</v>
      </c>
      <c r="AY655" s="0" t="e">
        <f aca="true">MAX(0,AX655*(1+(_xlfn.NORM.INV(RAND(),Inputs!$D$39,Inputs!$C$39)))-'Year Schedule'!$K$52+'Year Schedule'!$L$52)</f>
        <v>#VALUE!</v>
      </c>
      <c r="AZ655" s="0" t="e">
        <f aca="true">MAX(0,AY655*(1+(_xlfn.NORM.INV(RAND(),Inputs!$D$39,Inputs!$C$39)))-'Year Schedule'!$K$53+'Year Schedule'!$L$53)</f>
        <v>#VALUE!</v>
      </c>
      <c r="BA655" s="0" t="e">
        <f aca="false">INDEX(C655:AZ655,1,Inputs!$C$6)</f>
        <v>#VALUE!</v>
      </c>
      <c r="BB655" s="0" t="n">
        <f aca="false">IFERROR(EXP(SUMPRODUCT(LN((C655:INDEX(C655:AZ655,1,Inputs!$C$6)+$C$1004:INDEX($C$1004:$AZ$1004,1,Inputs!$C$6))/B655:INDEX(B655:AY655,1,Inputs!$C$6)))/Inputs!$C$6)-1,-1)</f>
        <v>-1</v>
      </c>
    </row>
    <row r="656" customFormat="false" ht="15" hidden="false" customHeight="true" outlineLevel="0" collapsed="false">
      <c r="A656" s="0" t="n">
        <v>654</v>
      </c>
      <c r="B656" s="177" t="n">
        <f aca="false">Inputs!$C$38</f>
        <v>0</v>
      </c>
      <c r="C656" s="0" t="e">
        <f aca="true">MAX(0,B656*(1+(_xlfn.NORM.INV(RAND(),Inputs!$D$39,Inputs!$C$39)))-'Year Schedule'!$K$4+'Year Schedule'!$L$4)</f>
        <v>#VALUE!</v>
      </c>
      <c r="D656" s="0" t="e">
        <f aca="true">MAX(0,C656*(1+(_xlfn.NORM.INV(RAND(),Inputs!$D$39,Inputs!$C$39)))-'Year Schedule'!$K$5+'Year Schedule'!$L$5)</f>
        <v>#VALUE!</v>
      </c>
      <c r="E656" s="0" t="e">
        <f aca="true">MAX(0,D656*(1+(_xlfn.NORM.INV(RAND(),Inputs!$D$39,Inputs!$C$39)))-'Year Schedule'!$K$6+'Year Schedule'!$L$6)</f>
        <v>#VALUE!</v>
      </c>
      <c r="F656" s="0" t="e">
        <f aca="true">MAX(0,E656*(1+(_xlfn.NORM.INV(RAND(),Inputs!$D$39,Inputs!$C$39)))-'Year Schedule'!$K$7+'Year Schedule'!$L$7)</f>
        <v>#VALUE!</v>
      </c>
      <c r="G656" s="0" t="e">
        <f aca="true">MAX(0,F656*(1+(_xlfn.NORM.INV(RAND(),Inputs!$D$39,Inputs!$C$39)))-'Year Schedule'!$K$8+'Year Schedule'!$L$8)</f>
        <v>#VALUE!</v>
      </c>
      <c r="H656" s="0" t="e">
        <f aca="true">MAX(0,G656*(1+(_xlfn.NORM.INV(RAND(),Inputs!$D$39,Inputs!$C$39)))-'Year Schedule'!$K$9+'Year Schedule'!$L$9)</f>
        <v>#VALUE!</v>
      </c>
      <c r="I656" s="0" t="e">
        <f aca="true">MAX(0,H656*(1+(_xlfn.NORM.INV(RAND(),Inputs!$D$39,Inputs!$C$39)))-'Year Schedule'!$K$10+'Year Schedule'!$L$10)</f>
        <v>#VALUE!</v>
      </c>
      <c r="J656" s="0" t="e">
        <f aca="true">MAX(0,I656*(1+(_xlfn.NORM.INV(RAND(),Inputs!$D$39,Inputs!$C$39)))-'Year Schedule'!$K$11+'Year Schedule'!$L$11)</f>
        <v>#VALUE!</v>
      </c>
      <c r="K656" s="0" t="e">
        <f aca="true">MAX(0,J656*(1+(_xlfn.NORM.INV(RAND(),Inputs!$D$39,Inputs!$C$39)))-'Year Schedule'!$K$12+'Year Schedule'!$L$12)</f>
        <v>#VALUE!</v>
      </c>
      <c r="L656" s="0" t="e">
        <f aca="true">MAX(0,K656*(1+(_xlfn.NORM.INV(RAND(),Inputs!$D$39,Inputs!$C$39)))-'Year Schedule'!$K$13+'Year Schedule'!$L$13)</f>
        <v>#VALUE!</v>
      </c>
      <c r="M656" s="0" t="e">
        <f aca="true">MAX(0,L656*(1+(_xlfn.NORM.INV(RAND(),Inputs!$D$39,Inputs!$C$39)))-'Year Schedule'!$K$14+'Year Schedule'!$L$14)</f>
        <v>#VALUE!</v>
      </c>
      <c r="N656" s="0" t="e">
        <f aca="true">MAX(0,M656*(1+(_xlfn.NORM.INV(RAND(),Inputs!$D$39,Inputs!$C$39)))-'Year Schedule'!$K$15+'Year Schedule'!$L$15)</f>
        <v>#VALUE!</v>
      </c>
      <c r="O656" s="0" t="e">
        <f aca="true">MAX(0,N656*(1+(_xlfn.NORM.INV(RAND(),Inputs!$D$39,Inputs!$C$39)))-'Year Schedule'!$K$16+'Year Schedule'!$L$16)</f>
        <v>#VALUE!</v>
      </c>
      <c r="P656" s="0" t="e">
        <f aca="true">MAX(0,O656*(1+(_xlfn.NORM.INV(RAND(),Inputs!$D$39,Inputs!$C$39)))-'Year Schedule'!$K$17+'Year Schedule'!$L$17)</f>
        <v>#VALUE!</v>
      </c>
      <c r="Q656" s="0" t="e">
        <f aca="true">MAX(0,P656*(1+(_xlfn.NORM.INV(RAND(),Inputs!$D$39,Inputs!$C$39)))-'Year Schedule'!$K$18+'Year Schedule'!$L$18)</f>
        <v>#VALUE!</v>
      </c>
      <c r="R656" s="0" t="e">
        <f aca="true">MAX(0,Q656*(1+(_xlfn.NORM.INV(RAND(),Inputs!$D$39,Inputs!$C$39)))-'Year Schedule'!$K$19+'Year Schedule'!$L$19)</f>
        <v>#VALUE!</v>
      </c>
      <c r="S656" s="0" t="e">
        <f aca="true">MAX(0,R656*(1+(_xlfn.NORM.INV(RAND(),Inputs!$D$39,Inputs!$C$39)))-'Year Schedule'!$K$20+'Year Schedule'!$L$20)</f>
        <v>#VALUE!</v>
      </c>
      <c r="T656" s="0" t="e">
        <f aca="true">MAX(0,S656*(1+(_xlfn.NORM.INV(RAND(),Inputs!$D$39,Inputs!$C$39)))-'Year Schedule'!$K$21+'Year Schedule'!$L$21)</f>
        <v>#VALUE!</v>
      </c>
      <c r="U656" s="0" t="e">
        <f aca="true">MAX(0,T656*(1+(_xlfn.NORM.INV(RAND(),Inputs!$D$39,Inputs!$C$39)))-'Year Schedule'!$K$22+'Year Schedule'!$L$22)</f>
        <v>#VALUE!</v>
      </c>
      <c r="V656" s="0" t="e">
        <f aca="true">MAX(0,U656*(1+(_xlfn.NORM.INV(RAND(),Inputs!$D$39,Inputs!$C$39)))-'Year Schedule'!$K$23+'Year Schedule'!$L$23)</f>
        <v>#VALUE!</v>
      </c>
      <c r="W656" s="0" t="e">
        <f aca="true">MAX(0,V656*(1+(_xlfn.NORM.INV(RAND(),Inputs!$D$39,Inputs!$C$39)))-'Year Schedule'!$K$24+'Year Schedule'!$L$24)</f>
        <v>#VALUE!</v>
      </c>
      <c r="X656" s="0" t="e">
        <f aca="true">MAX(0,W656*(1+(_xlfn.NORM.INV(RAND(),Inputs!$D$39,Inputs!$C$39)))-'Year Schedule'!$K$25+'Year Schedule'!$L$25)</f>
        <v>#VALUE!</v>
      </c>
      <c r="Y656" s="0" t="e">
        <f aca="true">MAX(0,X656*(1+(_xlfn.NORM.INV(RAND(),Inputs!$D$39,Inputs!$C$39)))-'Year Schedule'!$K$26+'Year Schedule'!$L$26)</f>
        <v>#VALUE!</v>
      </c>
      <c r="Z656" s="0" t="e">
        <f aca="true">MAX(0,Y656*(1+(_xlfn.NORM.INV(RAND(),Inputs!$D$39,Inputs!$C$39)))-'Year Schedule'!$K$27+'Year Schedule'!$L$27)</f>
        <v>#VALUE!</v>
      </c>
      <c r="AA656" s="0" t="e">
        <f aca="true">MAX(0,Z656*(1+(_xlfn.NORM.INV(RAND(),Inputs!$D$39,Inputs!$C$39)))-'Year Schedule'!$K$28+'Year Schedule'!$L$28)</f>
        <v>#VALUE!</v>
      </c>
      <c r="AB656" s="0" t="e">
        <f aca="true">MAX(0,AA656*(1+(_xlfn.NORM.INV(RAND(),Inputs!$D$39,Inputs!$C$39)))-'Year Schedule'!$K$29+'Year Schedule'!$L$29)</f>
        <v>#VALUE!</v>
      </c>
      <c r="AC656" s="0" t="e">
        <f aca="true">MAX(0,AB656*(1+(_xlfn.NORM.INV(RAND(),Inputs!$D$39,Inputs!$C$39)))-'Year Schedule'!$K$30+'Year Schedule'!$L$30)</f>
        <v>#VALUE!</v>
      </c>
      <c r="AD656" s="0" t="e">
        <f aca="true">MAX(0,AC656*(1+(_xlfn.NORM.INV(RAND(),Inputs!$D$39,Inputs!$C$39)))-'Year Schedule'!$K$31+'Year Schedule'!$L$31)</f>
        <v>#VALUE!</v>
      </c>
      <c r="AE656" s="0" t="e">
        <f aca="true">MAX(0,AD656*(1+(_xlfn.NORM.INV(RAND(),Inputs!$D$39,Inputs!$C$39)))-'Year Schedule'!$K$32+'Year Schedule'!$L$32)</f>
        <v>#VALUE!</v>
      </c>
      <c r="AF656" s="0" t="e">
        <f aca="true">MAX(0,AE656*(1+(_xlfn.NORM.INV(RAND(),Inputs!$D$39,Inputs!$C$39)))-'Year Schedule'!$K$33+'Year Schedule'!$L$33)</f>
        <v>#VALUE!</v>
      </c>
      <c r="AG656" s="0" t="e">
        <f aca="true">MAX(0,AF656*(1+(_xlfn.NORM.INV(RAND(),Inputs!$D$39,Inputs!$C$39)))-'Year Schedule'!$K$34+'Year Schedule'!$L$34)</f>
        <v>#VALUE!</v>
      </c>
      <c r="AH656" s="0" t="e">
        <f aca="true">MAX(0,AG656*(1+(_xlfn.NORM.INV(RAND(),Inputs!$D$39,Inputs!$C$39)))-'Year Schedule'!$K$35+'Year Schedule'!$L$35)</f>
        <v>#VALUE!</v>
      </c>
      <c r="AI656" s="0" t="e">
        <f aca="true">MAX(0,AH656*(1+(_xlfn.NORM.INV(RAND(),Inputs!$D$39,Inputs!$C$39)))-'Year Schedule'!$K$36+'Year Schedule'!$L$36)</f>
        <v>#VALUE!</v>
      </c>
      <c r="AJ656" s="0" t="e">
        <f aca="true">MAX(0,AI656*(1+(_xlfn.NORM.INV(RAND(),Inputs!$D$39,Inputs!$C$39)))-'Year Schedule'!$K$37+'Year Schedule'!$L$37)</f>
        <v>#VALUE!</v>
      </c>
      <c r="AK656" s="0" t="e">
        <f aca="true">MAX(0,AJ656*(1+(_xlfn.NORM.INV(RAND(),Inputs!$D$39,Inputs!$C$39)))-'Year Schedule'!$K$38+'Year Schedule'!$L$38)</f>
        <v>#VALUE!</v>
      </c>
      <c r="AL656" s="0" t="e">
        <f aca="true">MAX(0,AK656*(1+(_xlfn.NORM.INV(RAND(),Inputs!$D$39,Inputs!$C$39)))-'Year Schedule'!$K$39+'Year Schedule'!$L$39)</f>
        <v>#VALUE!</v>
      </c>
      <c r="AM656" s="0" t="e">
        <f aca="true">MAX(0,AL656*(1+(_xlfn.NORM.INV(RAND(),Inputs!$D$39,Inputs!$C$39)))-'Year Schedule'!$K$40+'Year Schedule'!$L$40)</f>
        <v>#VALUE!</v>
      </c>
      <c r="AN656" s="0" t="e">
        <f aca="true">MAX(0,AM656*(1+(_xlfn.NORM.INV(RAND(),Inputs!$D$39,Inputs!$C$39)))-'Year Schedule'!$K$41+'Year Schedule'!$L$41)</f>
        <v>#VALUE!</v>
      </c>
      <c r="AO656" s="0" t="e">
        <f aca="true">MAX(0,AN656*(1+(_xlfn.NORM.INV(RAND(),Inputs!$D$39,Inputs!$C$39)))-'Year Schedule'!$K$42+'Year Schedule'!$L$42)</f>
        <v>#VALUE!</v>
      </c>
      <c r="AP656" s="0" t="e">
        <f aca="true">MAX(0,AO656*(1+(_xlfn.NORM.INV(RAND(),Inputs!$D$39,Inputs!$C$39)))-'Year Schedule'!$K$43+'Year Schedule'!$L$43)</f>
        <v>#VALUE!</v>
      </c>
      <c r="AQ656" s="0" t="e">
        <f aca="true">MAX(0,AP656*(1+(_xlfn.NORM.INV(RAND(),Inputs!$D$39,Inputs!$C$39)))-'Year Schedule'!$K$44+'Year Schedule'!$L$44)</f>
        <v>#VALUE!</v>
      </c>
      <c r="AR656" s="0" t="e">
        <f aca="true">MAX(0,AQ656*(1+(_xlfn.NORM.INV(RAND(),Inputs!$D$39,Inputs!$C$39)))-'Year Schedule'!$K$45+'Year Schedule'!$L$45)</f>
        <v>#VALUE!</v>
      </c>
      <c r="AS656" s="0" t="e">
        <f aca="true">MAX(0,AR656*(1+(_xlfn.NORM.INV(RAND(),Inputs!$D$39,Inputs!$C$39)))-'Year Schedule'!$K$46+'Year Schedule'!$L$46)</f>
        <v>#VALUE!</v>
      </c>
      <c r="AT656" s="0" t="e">
        <f aca="true">MAX(0,AS656*(1+(_xlfn.NORM.INV(RAND(),Inputs!$D$39,Inputs!$C$39)))-'Year Schedule'!$K$47+'Year Schedule'!$L$47)</f>
        <v>#VALUE!</v>
      </c>
      <c r="AU656" s="0" t="e">
        <f aca="true">MAX(0,AT656*(1+(_xlfn.NORM.INV(RAND(),Inputs!$D$39,Inputs!$C$39)))-'Year Schedule'!$K$48+'Year Schedule'!$L$48)</f>
        <v>#VALUE!</v>
      </c>
      <c r="AV656" s="0" t="e">
        <f aca="true">MAX(0,AU656*(1+(_xlfn.NORM.INV(RAND(),Inputs!$D$39,Inputs!$C$39)))-'Year Schedule'!$K$49+'Year Schedule'!$L$49)</f>
        <v>#VALUE!</v>
      </c>
      <c r="AW656" s="0" t="e">
        <f aca="true">MAX(0,AV656*(1+(_xlfn.NORM.INV(RAND(),Inputs!$D$39,Inputs!$C$39)))-'Year Schedule'!$K$50+'Year Schedule'!$L$50)</f>
        <v>#VALUE!</v>
      </c>
      <c r="AX656" s="0" t="e">
        <f aca="true">MAX(0,AW656*(1+(_xlfn.NORM.INV(RAND(),Inputs!$D$39,Inputs!$C$39)))-'Year Schedule'!$K$51+'Year Schedule'!$L$51)</f>
        <v>#VALUE!</v>
      </c>
      <c r="AY656" s="0" t="e">
        <f aca="true">MAX(0,AX656*(1+(_xlfn.NORM.INV(RAND(),Inputs!$D$39,Inputs!$C$39)))-'Year Schedule'!$K$52+'Year Schedule'!$L$52)</f>
        <v>#VALUE!</v>
      </c>
      <c r="AZ656" s="0" t="e">
        <f aca="true">MAX(0,AY656*(1+(_xlfn.NORM.INV(RAND(),Inputs!$D$39,Inputs!$C$39)))-'Year Schedule'!$K$53+'Year Schedule'!$L$53)</f>
        <v>#VALUE!</v>
      </c>
      <c r="BA656" s="0" t="e">
        <f aca="false">INDEX(C656:AZ656,1,Inputs!$C$6)</f>
        <v>#VALUE!</v>
      </c>
      <c r="BB656" s="0" t="n">
        <f aca="false">IFERROR(EXP(SUMPRODUCT(LN((C656:INDEX(C656:AZ656,1,Inputs!$C$6)+$C$1004:INDEX($C$1004:$AZ$1004,1,Inputs!$C$6))/B656:INDEX(B656:AY656,1,Inputs!$C$6)))/Inputs!$C$6)-1,-1)</f>
        <v>-1</v>
      </c>
    </row>
    <row r="657" customFormat="false" ht="15" hidden="false" customHeight="true" outlineLevel="0" collapsed="false">
      <c r="A657" s="0" t="n">
        <v>655</v>
      </c>
      <c r="B657" s="177" t="n">
        <f aca="false">Inputs!$C$38</f>
        <v>0</v>
      </c>
      <c r="C657" s="0" t="e">
        <f aca="true">MAX(0,B657*(1+(_xlfn.NORM.INV(RAND(),Inputs!$D$39,Inputs!$C$39)))-'Year Schedule'!$K$4+'Year Schedule'!$L$4)</f>
        <v>#VALUE!</v>
      </c>
      <c r="D657" s="0" t="e">
        <f aca="true">MAX(0,C657*(1+(_xlfn.NORM.INV(RAND(),Inputs!$D$39,Inputs!$C$39)))-'Year Schedule'!$K$5+'Year Schedule'!$L$5)</f>
        <v>#VALUE!</v>
      </c>
      <c r="E657" s="0" t="e">
        <f aca="true">MAX(0,D657*(1+(_xlfn.NORM.INV(RAND(),Inputs!$D$39,Inputs!$C$39)))-'Year Schedule'!$K$6+'Year Schedule'!$L$6)</f>
        <v>#VALUE!</v>
      </c>
      <c r="F657" s="0" t="e">
        <f aca="true">MAX(0,E657*(1+(_xlfn.NORM.INV(RAND(),Inputs!$D$39,Inputs!$C$39)))-'Year Schedule'!$K$7+'Year Schedule'!$L$7)</f>
        <v>#VALUE!</v>
      </c>
      <c r="G657" s="0" t="e">
        <f aca="true">MAX(0,F657*(1+(_xlfn.NORM.INV(RAND(),Inputs!$D$39,Inputs!$C$39)))-'Year Schedule'!$K$8+'Year Schedule'!$L$8)</f>
        <v>#VALUE!</v>
      </c>
      <c r="H657" s="0" t="e">
        <f aca="true">MAX(0,G657*(1+(_xlfn.NORM.INV(RAND(),Inputs!$D$39,Inputs!$C$39)))-'Year Schedule'!$K$9+'Year Schedule'!$L$9)</f>
        <v>#VALUE!</v>
      </c>
      <c r="I657" s="0" t="e">
        <f aca="true">MAX(0,H657*(1+(_xlfn.NORM.INV(RAND(),Inputs!$D$39,Inputs!$C$39)))-'Year Schedule'!$K$10+'Year Schedule'!$L$10)</f>
        <v>#VALUE!</v>
      </c>
      <c r="J657" s="0" t="e">
        <f aca="true">MAX(0,I657*(1+(_xlfn.NORM.INV(RAND(),Inputs!$D$39,Inputs!$C$39)))-'Year Schedule'!$K$11+'Year Schedule'!$L$11)</f>
        <v>#VALUE!</v>
      </c>
      <c r="K657" s="0" t="e">
        <f aca="true">MAX(0,J657*(1+(_xlfn.NORM.INV(RAND(),Inputs!$D$39,Inputs!$C$39)))-'Year Schedule'!$K$12+'Year Schedule'!$L$12)</f>
        <v>#VALUE!</v>
      </c>
      <c r="L657" s="0" t="e">
        <f aca="true">MAX(0,K657*(1+(_xlfn.NORM.INV(RAND(),Inputs!$D$39,Inputs!$C$39)))-'Year Schedule'!$K$13+'Year Schedule'!$L$13)</f>
        <v>#VALUE!</v>
      </c>
      <c r="M657" s="0" t="e">
        <f aca="true">MAX(0,L657*(1+(_xlfn.NORM.INV(RAND(),Inputs!$D$39,Inputs!$C$39)))-'Year Schedule'!$K$14+'Year Schedule'!$L$14)</f>
        <v>#VALUE!</v>
      </c>
      <c r="N657" s="0" t="e">
        <f aca="true">MAX(0,M657*(1+(_xlfn.NORM.INV(RAND(),Inputs!$D$39,Inputs!$C$39)))-'Year Schedule'!$K$15+'Year Schedule'!$L$15)</f>
        <v>#VALUE!</v>
      </c>
      <c r="O657" s="0" t="e">
        <f aca="true">MAX(0,N657*(1+(_xlfn.NORM.INV(RAND(),Inputs!$D$39,Inputs!$C$39)))-'Year Schedule'!$K$16+'Year Schedule'!$L$16)</f>
        <v>#VALUE!</v>
      </c>
      <c r="P657" s="0" t="e">
        <f aca="true">MAX(0,O657*(1+(_xlfn.NORM.INV(RAND(),Inputs!$D$39,Inputs!$C$39)))-'Year Schedule'!$K$17+'Year Schedule'!$L$17)</f>
        <v>#VALUE!</v>
      </c>
      <c r="Q657" s="0" t="e">
        <f aca="true">MAX(0,P657*(1+(_xlfn.NORM.INV(RAND(),Inputs!$D$39,Inputs!$C$39)))-'Year Schedule'!$K$18+'Year Schedule'!$L$18)</f>
        <v>#VALUE!</v>
      </c>
      <c r="R657" s="0" t="e">
        <f aca="true">MAX(0,Q657*(1+(_xlfn.NORM.INV(RAND(),Inputs!$D$39,Inputs!$C$39)))-'Year Schedule'!$K$19+'Year Schedule'!$L$19)</f>
        <v>#VALUE!</v>
      </c>
      <c r="S657" s="0" t="e">
        <f aca="true">MAX(0,R657*(1+(_xlfn.NORM.INV(RAND(),Inputs!$D$39,Inputs!$C$39)))-'Year Schedule'!$K$20+'Year Schedule'!$L$20)</f>
        <v>#VALUE!</v>
      </c>
      <c r="T657" s="0" t="e">
        <f aca="true">MAX(0,S657*(1+(_xlfn.NORM.INV(RAND(),Inputs!$D$39,Inputs!$C$39)))-'Year Schedule'!$K$21+'Year Schedule'!$L$21)</f>
        <v>#VALUE!</v>
      </c>
      <c r="U657" s="0" t="e">
        <f aca="true">MAX(0,T657*(1+(_xlfn.NORM.INV(RAND(),Inputs!$D$39,Inputs!$C$39)))-'Year Schedule'!$K$22+'Year Schedule'!$L$22)</f>
        <v>#VALUE!</v>
      </c>
      <c r="V657" s="0" t="e">
        <f aca="true">MAX(0,U657*(1+(_xlfn.NORM.INV(RAND(),Inputs!$D$39,Inputs!$C$39)))-'Year Schedule'!$K$23+'Year Schedule'!$L$23)</f>
        <v>#VALUE!</v>
      </c>
      <c r="W657" s="0" t="e">
        <f aca="true">MAX(0,V657*(1+(_xlfn.NORM.INV(RAND(),Inputs!$D$39,Inputs!$C$39)))-'Year Schedule'!$K$24+'Year Schedule'!$L$24)</f>
        <v>#VALUE!</v>
      </c>
      <c r="X657" s="0" t="e">
        <f aca="true">MAX(0,W657*(1+(_xlfn.NORM.INV(RAND(),Inputs!$D$39,Inputs!$C$39)))-'Year Schedule'!$K$25+'Year Schedule'!$L$25)</f>
        <v>#VALUE!</v>
      </c>
      <c r="Y657" s="0" t="e">
        <f aca="true">MAX(0,X657*(1+(_xlfn.NORM.INV(RAND(),Inputs!$D$39,Inputs!$C$39)))-'Year Schedule'!$K$26+'Year Schedule'!$L$26)</f>
        <v>#VALUE!</v>
      </c>
      <c r="Z657" s="0" t="e">
        <f aca="true">MAX(0,Y657*(1+(_xlfn.NORM.INV(RAND(),Inputs!$D$39,Inputs!$C$39)))-'Year Schedule'!$K$27+'Year Schedule'!$L$27)</f>
        <v>#VALUE!</v>
      </c>
      <c r="AA657" s="0" t="e">
        <f aca="true">MAX(0,Z657*(1+(_xlfn.NORM.INV(RAND(),Inputs!$D$39,Inputs!$C$39)))-'Year Schedule'!$K$28+'Year Schedule'!$L$28)</f>
        <v>#VALUE!</v>
      </c>
      <c r="AB657" s="0" t="e">
        <f aca="true">MAX(0,AA657*(1+(_xlfn.NORM.INV(RAND(),Inputs!$D$39,Inputs!$C$39)))-'Year Schedule'!$K$29+'Year Schedule'!$L$29)</f>
        <v>#VALUE!</v>
      </c>
      <c r="AC657" s="0" t="e">
        <f aca="true">MAX(0,AB657*(1+(_xlfn.NORM.INV(RAND(),Inputs!$D$39,Inputs!$C$39)))-'Year Schedule'!$K$30+'Year Schedule'!$L$30)</f>
        <v>#VALUE!</v>
      </c>
      <c r="AD657" s="0" t="e">
        <f aca="true">MAX(0,AC657*(1+(_xlfn.NORM.INV(RAND(),Inputs!$D$39,Inputs!$C$39)))-'Year Schedule'!$K$31+'Year Schedule'!$L$31)</f>
        <v>#VALUE!</v>
      </c>
      <c r="AE657" s="0" t="e">
        <f aca="true">MAX(0,AD657*(1+(_xlfn.NORM.INV(RAND(),Inputs!$D$39,Inputs!$C$39)))-'Year Schedule'!$K$32+'Year Schedule'!$L$32)</f>
        <v>#VALUE!</v>
      </c>
      <c r="AF657" s="0" t="e">
        <f aca="true">MAX(0,AE657*(1+(_xlfn.NORM.INV(RAND(),Inputs!$D$39,Inputs!$C$39)))-'Year Schedule'!$K$33+'Year Schedule'!$L$33)</f>
        <v>#VALUE!</v>
      </c>
      <c r="AG657" s="0" t="e">
        <f aca="true">MAX(0,AF657*(1+(_xlfn.NORM.INV(RAND(),Inputs!$D$39,Inputs!$C$39)))-'Year Schedule'!$K$34+'Year Schedule'!$L$34)</f>
        <v>#VALUE!</v>
      </c>
      <c r="AH657" s="0" t="e">
        <f aca="true">MAX(0,AG657*(1+(_xlfn.NORM.INV(RAND(),Inputs!$D$39,Inputs!$C$39)))-'Year Schedule'!$K$35+'Year Schedule'!$L$35)</f>
        <v>#VALUE!</v>
      </c>
      <c r="AI657" s="0" t="e">
        <f aca="true">MAX(0,AH657*(1+(_xlfn.NORM.INV(RAND(),Inputs!$D$39,Inputs!$C$39)))-'Year Schedule'!$K$36+'Year Schedule'!$L$36)</f>
        <v>#VALUE!</v>
      </c>
      <c r="AJ657" s="0" t="e">
        <f aca="true">MAX(0,AI657*(1+(_xlfn.NORM.INV(RAND(),Inputs!$D$39,Inputs!$C$39)))-'Year Schedule'!$K$37+'Year Schedule'!$L$37)</f>
        <v>#VALUE!</v>
      </c>
      <c r="AK657" s="0" t="e">
        <f aca="true">MAX(0,AJ657*(1+(_xlfn.NORM.INV(RAND(),Inputs!$D$39,Inputs!$C$39)))-'Year Schedule'!$K$38+'Year Schedule'!$L$38)</f>
        <v>#VALUE!</v>
      </c>
      <c r="AL657" s="0" t="e">
        <f aca="true">MAX(0,AK657*(1+(_xlfn.NORM.INV(RAND(),Inputs!$D$39,Inputs!$C$39)))-'Year Schedule'!$K$39+'Year Schedule'!$L$39)</f>
        <v>#VALUE!</v>
      </c>
      <c r="AM657" s="0" t="e">
        <f aca="true">MAX(0,AL657*(1+(_xlfn.NORM.INV(RAND(),Inputs!$D$39,Inputs!$C$39)))-'Year Schedule'!$K$40+'Year Schedule'!$L$40)</f>
        <v>#VALUE!</v>
      </c>
      <c r="AN657" s="0" t="e">
        <f aca="true">MAX(0,AM657*(1+(_xlfn.NORM.INV(RAND(),Inputs!$D$39,Inputs!$C$39)))-'Year Schedule'!$K$41+'Year Schedule'!$L$41)</f>
        <v>#VALUE!</v>
      </c>
      <c r="AO657" s="0" t="e">
        <f aca="true">MAX(0,AN657*(1+(_xlfn.NORM.INV(RAND(),Inputs!$D$39,Inputs!$C$39)))-'Year Schedule'!$K$42+'Year Schedule'!$L$42)</f>
        <v>#VALUE!</v>
      </c>
      <c r="AP657" s="0" t="e">
        <f aca="true">MAX(0,AO657*(1+(_xlfn.NORM.INV(RAND(),Inputs!$D$39,Inputs!$C$39)))-'Year Schedule'!$K$43+'Year Schedule'!$L$43)</f>
        <v>#VALUE!</v>
      </c>
      <c r="AQ657" s="0" t="e">
        <f aca="true">MAX(0,AP657*(1+(_xlfn.NORM.INV(RAND(),Inputs!$D$39,Inputs!$C$39)))-'Year Schedule'!$K$44+'Year Schedule'!$L$44)</f>
        <v>#VALUE!</v>
      </c>
      <c r="AR657" s="0" t="e">
        <f aca="true">MAX(0,AQ657*(1+(_xlfn.NORM.INV(RAND(),Inputs!$D$39,Inputs!$C$39)))-'Year Schedule'!$K$45+'Year Schedule'!$L$45)</f>
        <v>#VALUE!</v>
      </c>
      <c r="AS657" s="0" t="e">
        <f aca="true">MAX(0,AR657*(1+(_xlfn.NORM.INV(RAND(),Inputs!$D$39,Inputs!$C$39)))-'Year Schedule'!$K$46+'Year Schedule'!$L$46)</f>
        <v>#VALUE!</v>
      </c>
      <c r="AT657" s="0" t="e">
        <f aca="true">MAX(0,AS657*(1+(_xlfn.NORM.INV(RAND(),Inputs!$D$39,Inputs!$C$39)))-'Year Schedule'!$K$47+'Year Schedule'!$L$47)</f>
        <v>#VALUE!</v>
      </c>
      <c r="AU657" s="0" t="e">
        <f aca="true">MAX(0,AT657*(1+(_xlfn.NORM.INV(RAND(),Inputs!$D$39,Inputs!$C$39)))-'Year Schedule'!$K$48+'Year Schedule'!$L$48)</f>
        <v>#VALUE!</v>
      </c>
      <c r="AV657" s="0" t="e">
        <f aca="true">MAX(0,AU657*(1+(_xlfn.NORM.INV(RAND(),Inputs!$D$39,Inputs!$C$39)))-'Year Schedule'!$K$49+'Year Schedule'!$L$49)</f>
        <v>#VALUE!</v>
      </c>
      <c r="AW657" s="0" t="e">
        <f aca="true">MAX(0,AV657*(1+(_xlfn.NORM.INV(RAND(),Inputs!$D$39,Inputs!$C$39)))-'Year Schedule'!$K$50+'Year Schedule'!$L$50)</f>
        <v>#VALUE!</v>
      </c>
      <c r="AX657" s="0" t="e">
        <f aca="true">MAX(0,AW657*(1+(_xlfn.NORM.INV(RAND(),Inputs!$D$39,Inputs!$C$39)))-'Year Schedule'!$K$51+'Year Schedule'!$L$51)</f>
        <v>#VALUE!</v>
      </c>
      <c r="AY657" s="0" t="e">
        <f aca="true">MAX(0,AX657*(1+(_xlfn.NORM.INV(RAND(),Inputs!$D$39,Inputs!$C$39)))-'Year Schedule'!$K$52+'Year Schedule'!$L$52)</f>
        <v>#VALUE!</v>
      </c>
      <c r="AZ657" s="0" t="e">
        <f aca="true">MAX(0,AY657*(1+(_xlfn.NORM.INV(RAND(),Inputs!$D$39,Inputs!$C$39)))-'Year Schedule'!$K$53+'Year Schedule'!$L$53)</f>
        <v>#VALUE!</v>
      </c>
      <c r="BA657" s="0" t="e">
        <f aca="false">INDEX(C657:AZ657,1,Inputs!$C$6)</f>
        <v>#VALUE!</v>
      </c>
      <c r="BB657" s="0" t="n">
        <f aca="false">IFERROR(EXP(SUMPRODUCT(LN((C657:INDEX(C657:AZ657,1,Inputs!$C$6)+$C$1004:INDEX($C$1004:$AZ$1004,1,Inputs!$C$6))/B657:INDEX(B657:AY657,1,Inputs!$C$6)))/Inputs!$C$6)-1,-1)</f>
        <v>-1</v>
      </c>
    </row>
    <row r="658" customFormat="false" ht="15" hidden="false" customHeight="true" outlineLevel="0" collapsed="false">
      <c r="A658" s="0" t="n">
        <v>656</v>
      </c>
      <c r="B658" s="177" t="n">
        <f aca="false">Inputs!$C$38</f>
        <v>0</v>
      </c>
      <c r="C658" s="0" t="e">
        <f aca="true">MAX(0,B658*(1+(_xlfn.NORM.INV(RAND(),Inputs!$D$39,Inputs!$C$39)))-'Year Schedule'!$K$4+'Year Schedule'!$L$4)</f>
        <v>#VALUE!</v>
      </c>
      <c r="D658" s="0" t="e">
        <f aca="true">MAX(0,C658*(1+(_xlfn.NORM.INV(RAND(),Inputs!$D$39,Inputs!$C$39)))-'Year Schedule'!$K$5+'Year Schedule'!$L$5)</f>
        <v>#VALUE!</v>
      </c>
      <c r="E658" s="0" t="e">
        <f aca="true">MAX(0,D658*(1+(_xlfn.NORM.INV(RAND(),Inputs!$D$39,Inputs!$C$39)))-'Year Schedule'!$K$6+'Year Schedule'!$L$6)</f>
        <v>#VALUE!</v>
      </c>
      <c r="F658" s="0" t="e">
        <f aca="true">MAX(0,E658*(1+(_xlfn.NORM.INV(RAND(),Inputs!$D$39,Inputs!$C$39)))-'Year Schedule'!$K$7+'Year Schedule'!$L$7)</f>
        <v>#VALUE!</v>
      </c>
      <c r="G658" s="0" t="e">
        <f aca="true">MAX(0,F658*(1+(_xlfn.NORM.INV(RAND(),Inputs!$D$39,Inputs!$C$39)))-'Year Schedule'!$K$8+'Year Schedule'!$L$8)</f>
        <v>#VALUE!</v>
      </c>
      <c r="H658" s="0" t="e">
        <f aca="true">MAX(0,G658*(1+(_xlfn.NORM.INV(RAND(),Inputs!$D$39,Inputs!$C$39)))-'Year Schedule'!$K$9+'Year Schedule'!$L$9)</f>
        <v>#VALUE!</v>
      </c>
      <c r="I658" s="0" t="e">
        <f aca="true">MAX(0,H658*(1+(_xlfn.NORM.INV(RAND(),Inputs!$D$39,Inputs!$C$39)))-'Year Schedule'!$K$10+'Year Schedule'!$L$10)</f>
        <v>#VALUE!</v>
      </c>
      <c r="J658" s="0" t="e">
        <f aca="true">MAX(0,I658*(1+(_xlfn.NORM.INV(RAND(),Inputs!$D$39,Inputs!$C$39)))-'Year Schedule'!$K$11+'Year Schedule'!$L$11)</f>
        <v>#VALUE!</v>
      </c>
      <c r="K658" s="0" t="e">
        <f aca="true">MAX(0,J658*(1+(_xlfn.NORM.INV(RAND(),Inputs!$D$39,Inputs!$C$39)))-'Year Schedule'!$K$12+'Year Schedule'!$L$12)</f>
        <v>#VALUE!</v>
      </c>
      <c r="L658" s="0" t="e">
        <f aca="true">MAX(0,K658*(1+(_xlfn.NORM.INV(RAND(),Inputs!$D$39,Inputs!$C$39)))-'Year Schedule'!$K$13+'Year Schedule'!$L$13)</f>
        <v>#VALUE!</v>
      </c>
      <c r="M658" s="0" t="e">
        <f aca="true">MAX(0,L658*(1+(_xlfn.NORM.INV(RAND(),Inputs!$D$39,Inputs!$C$39)))-'Year Schedule'!$K$14+'Year Schedule'!$L$14)</f>
        <v>#VALUE!</v>
      </c>
      <c r="N658" s="0" t="e">
        <f aca="true">MAX(0,M658*(1+(_xlfn.NORM.INV(RAND(),Inputs!$D$39,Inputs!$C$39)))-'Year Schedule'!$K$15+'Year Schedule'!$L$15)</f>
        <v>#VALUE!</v>
      </c>
      <c r="O658" s="0" t="e">
        <f aca="true">MAX(0,N658*(1+(_xlfn.NORM.INV(RAND(),Inputs!$D$39,Inputs!$C$39)))-'Year Schedule'!$K$16+'Year Schedule'!$L$16)</f>
        <v>#VALUE!</v>
      </c>
      <c r="P658" s="0" t="e">
        <f aca="true">MAX(0,O658*(1+(_xlfn.NORM.INV(RAND(),Inputs!$D$39,Inputs!$C$39)))-'Year Schedule'!$K$17+'Year Schedule'!$L$17)</f>
        <v>#VALUE!</v>
      </c>
      <c r="Q658" s="0" t="e">
        <f aca="true">MAX(0,P658*(1+(_xlfn.NORM.INV(RAND(),Inputs!$D$39,Inputs!$C$39)))-'Year Schedule'!$K$18+'Year Schedule'!$L$18)</f>
        <v>#VALUE!</v>
      </c>
      <c r="R658" s="0" t="e">
        <f aca="true">MAX(0,Q658*(1+(_xlfn.NORM.INV(RAND(),Inputs!$D$39,Inputs!$C$39)))-'Year Schedule'!$K$19+'Year Schedule'!$L$19)</f>
        <v>#VALUE!</v>
      </c>
      <c r="S658" s="0" t="e">
        <f aca="true">MAX(0,R658*(1+(_xlfn.NORM.INV(RAND(),Inputs!$D$39,Inputs!$C$39)))-'Year Schedule'!$K$20+'Year Schedule'!$L$20)</f>
        <v>#VALUE!</v>
      </c>
      <c r="T658" s="0" t="e">
        <f aca="true">MAX(0,S658*(1+(_xlfn.NORM.INV(RAND(),Inputs!$D$39,Inputs!$C$39)))-'Year Schedule'!$K$21+'Year Schedule'!$L$21)</f>
        <v>#VALUE!</v>
      </c>
      <c r="U658" s="0" t="e">
        <f aca="true">MAX(0,T658*(1+(_xlfn.NORM.INV(RAND(),Inputs!$D$39,Inputs!$C$39)))-'Year Schedule'!$K$22+'Year Schedule'!$L$22)</f>
        <v>#VALUE!</v>
      </c>
      <c r="V658" s="0" t="e">
        <f aca="true">MAX(0,U658*(1+(_xlfn.NORM.INV(RAND(),Inputs!$D$39,Inputs!$C$39)))-'Year Schedule'!$K$23+'Year Schedule'!$L$23)</f>
        <v>#VALUE!</v>
      </c>
      <c r="W658" s="0" t="e">
        <f aca="true">MAX(0,V658*(1+(_xlfn.NORM.INV(RAND(),Inputs!$D$39,Inputs!$C$39)))-'Year Schedule'!$K$24+'Year Schedule'!$L$24)</f>
        <v>#VALUE!</v>
      </c>
      <c r="X658" s="0" t="e">
        <f aca="true">MAX(0,W658*(1+(_xlfn.NORM.INV(RAND(),Inputs!$D$39,Inputs!$C$39)))-'Year Schedule'!$K$25+'Year Schedule'!$L$25)</f>
        <v>#VALUE!</v>
      </c>
      <c r="Y658" s="0" t="e">
        <f aca="true">MAX(0,X658*(1+(_xlfn.NORM.INV(RAND(),Inputs!$D$39,Inputs!$C$39)))-'Year Schedule'!$K$26+'Year Schedule'!$L$26)</f>
        <v>#VALUE!</v>
      </c>
      <c r="Z658" s="0" t="e">
        <f aca="true">MAX(0,Y658*(1+(_xlfn.NORM.INV(RAND(),Inputs!$D$39,Inputs!$C$39)))-'Year Schedule'!$K$27+'Year Schedule'!$L$27)</f>
        <v>#VALUE!</v>
      </c>
      <c r="AA658" s="0" t="e">
        <f aca="true">MAX(0,Z658*(1+(_xlfn.NORM.INV(RAND(),Inputs!$D$39,Inputs!$C$39)))-'Year Schedule'!$K$28+'Year Schedule'!$L$28)</f>
        <v>#VALUE!</v>
      </c>
      <c r="AB658" s="0" t="e">
        <f aca="true">MAX(0,AA658*(1+(_xlfn.NORM.INV(RAND(),Inputs!$D$39,Inputs!$C$39)))-'Year Schedule'!$K$29+'Year Schedule'!$L$29)</f>
        <v>#VALUE!</v>
      </c>
      <c r="AC658" s="0" t="e">
        <f aca="true">MAX(0,AB658*(1+(_xlfn.NORM.INV(RAND(),Inputs!$D$39,Inputs!$C$39)))-'Year Schedule'!$K$30+'Year Schedule'!$L$30)</f>
        <v>#VALUE!</v>
      </c>
      <c r="AD658" s="0" t="e">
        <f aca="true">MAX(0,AC658*(1+(_xlfn.NORM.INV(RAND(),Inputs!$D$39,Inputs!$C$39)))-'Year Schedule'!$K$31+'Year Schedule'!$L$31)</f>
        <v>#VALUE!</v>
      </c>
      <c r="AE658" s="0" t="e">
        <f aca="true">MAX(0,AD658*(1+(_xlfn.NORM.INV(RAND(),Inputs!$D$39,Inputs!$C$39)))-'Year Schedule'!$K$32+'Year Schedule'!$L$32)</f>
        <v>#VALUE!</v>
      </c>
      <c r="AF658" s="0" t="e">
        <f aca="true">MAX(0,AE658*(1+(_xlfn.NORM.INV(RAND(),Inputs!$D$39,Inputs!$C$39)))-'Year Schedule'!$K$33+'Year Schedule'!$L$33)</f>
        <v>#VALUE!</v>
      </c>
      <c r="AG658" s="0" t="e">
        <f aca="true">MAX(0,AF658*(1+(_xlfn.NORM.INV(RAND(),Inputs!$D$39,Inputs!$C$39)))-'Year Schedule'!$K$34+'Year Schedule'!$L$34)</f>
        <v>#VALUE!</v>
      </c>
      <c r="AH658" s="0" t="e">
        <f aca="true">MAX(0,AG658*(1+(_xlfn.NORM.INV(RAND(),Inputs!$D$39,Inputs!$C$39)))-'Year Schedule'!$K$35+'Year Schedule'!$L$35)</f>
        <v>#VALUE!</v>
      </c>
      <c r="AI658" s="0" t="e">
        <f aca="true">MAX(0,AH658*(1+(_xlfn.NORM.INV(RAND(),Inputs!$D$39,Inputs!$C$39)))-'Year Schedule'!$K$36+'Year Schedule'!$L$36)</f>
        <v>#VALUE!</v>
      </c>
      <c r="AJ658" s="0" t="e">
        <f aca="true">MAX(0,AI658*(1+(_xlfn.NORM.INV(RAND(),Inputs!$D$39,Inputs!$C$39)))-'Year Schedule'!$K$37+'Year Schedule'!$L$37)</f>
        <v>#VALUE!</v>
      </c>
      <c r="AK658" s="0" t="e">
        <f aca="true">MAX(0,AJ658*(1+(_xlfn.NORM.INV(RAND(),Inputs!$D$39,Inputs!$C$39)))-'Year Schedule'!$K$38+'Year Schedule'!$L$38)</f>
        <v>#VALUE!</v>
      </c>
      <c r="AL658" s="0" t="e">
        <f aca="true">MAX(0,AK658*(1+(_xlfn.NORM.INV(RAND(),Inputs!$D$39,Inputs!$C$39)))-'Year Schedule'!$K$39+'Year Schedule'!$L$39)</f>
        <v>#VALUE!</v>
      </c>
      <c r="AM658" s="0" t="e">
        <f aca="true">MAX(0,AL658*(1+(_xlfn.NORM.INV(RAND(),Inputs!$D$39,Inputs!$C$39)))-'Year Schedule'!$K$40+'Year Schedule'!$L$40)</f>
        <v>#VALUE!</v>
      </c>
      <c r="AN658" s="0" t="e">
        <f aca="true">MAX(0,AM658*(1+(_xlfn.NORM.INV(RAND(),Inputs!$D$39,Inputs!$C$39)))-'Year Schedule'!$K$41+'Year Schedule'!$L$41)</f>
        <v>#VALUE!</v>
      </c>
      <c r="AO658" s="0" t="e">
        <f aca="true">MAX(0,AN658*(1+(_xlfn.NORM.INV(RAND(),Inputs!$D$39,Inputs!$C$39)))-'Year Schedule'!$K$42+'Year Schedule'!$L$42)</f>
        <v>#VALUE!</v>
      </c>
      <c r="AP658" s="0" t="e">
        <f aca="true">MAX(0,AO658*(1+(_xlfn.NORM.INV(RAND(),Inputs!$D$39,Inputs!$C$39)))-'Year Schedule'!$K$43+'Year Schedule'!$L$43)</f>
        <v>#VALUE!</v>
      </c>
      <c r="AQ658" s="0" t="e">
        <f aca="true">MAX(0,AP658*(1+(_xlfn.NORM.INV(RAND(),Inputs!$D$39,Inputs!$C$39)))-'Year Schedule'!$K$44+'Year Schedule'!$L$44)</f>
        <v>#VALUE!</v>
      </c>
      <c r="AR658" s="0" t="e">
        <f aca="true">MAX(0,AQ658*(1+(_xlfn.NORM.INV(RAND(),Inputs!$D$39,Inputs!$C$39)))-'Year Schedule'!$K$45+'Year Schedule'!$L$45)</f>
        <v>#VALUE!</v>
      </c>
      <c r="AS658" s="0" t="e">
        <f aca="true">MAX(0,AR658*(1+(_xlfn.NORM.INV(RAND(),Inputs!$D$39,Inputs!$C$39)))-'Year Schedule'!$K$46+'Year Schedule'!$L$46)</f>
        <v>#VALUE!</v>
      </c>
      <c r="AT658" s="0" t="e">
        <f aca="true">MAX(0,AS658*(1+(_xlfn.NORM.INV(RAND(),Inputs!$D$39,Inputs!$C$39)))-'Year Schedule'!$K$47+'Year Schedule'!$L$47)</f>
        <v>#VALUE!</v>
      </c>
      <c r="AU658" s="0" t="e">
        <f aca="true">MAX(0,AT658*(1+(_xlfn.NORM.INV(RAND(),Inputs!$D$39,Inputs!$C$39)))-'Year Schedule'!$K$48+'Year Schedule'!$L$48)</f>
        <v>#VALUE!</v>
      </c>
      <c r="AV658" s="0" t="e">
        <f aca="true">MAX(0,AU658*(1+(_xlfn.NORM.INV(RAND(),Inputs!$D$39,Inputs!$C$39)))-'Year Schedule'!$K$49+'Year Schedule'!$L$49)</f>
        <v>#VALUE!</v>
      </c>
      <c r="AW658" s="0" t="e">
        <f aca="true">MAX(0,AV658*(1+(_xlfn.NORM.INV(RAND(),Inputs!$D$39,Inputs!$C$39)))-'Year Schedule'!$K$50+'Year Schedule'!$L$50)</f>
        <v>#VALUE!</v>
      </c>
      <c r="AX658" s="0" t="e">
        <f aca="true">MAX(0,AW658*(1+(_xlfn.NORM.INV(RAND(),Inputs!$D$39,Inputs!$C$39)))-'Year Schedule'!$K$51+'Year Schedule'!$L$51)</f>
        <v>#VALUE!</v>
      </c>
      <c r="AY658" s="0" t="e">
        <f aca="true">MAX(0,AX658*(1+(_xlfn.NORM.INV(RAND(),Inputs!$D$39,Inputs!$C$39)))-'Year Schedule'!$K$52+'Year Schedule'!$L$52)</f>
        <v>#VALUE!</v>
      </c>
      <c r="AZ658" s="0" t="e">
        <f aca="true">MAX(0,AY658*(1+(_xlfn.NORM.INV(RAND(),Inputs!$D$39,Inputs!$C$39)))-'Year Schedule'!$K$53+'Year Schedule'!$L$53)</f>
        <v>#VALUE!</v>
      </c>
      <c r="BA658" s="0" t="e">
        <f aca="false">INDEX(C658:AZ658,1,Inputs!$C$6)</f>
        <v>#VALUE!</v>
      </c>
      <c r="BB658" s="0" t="n">
        <f aca="false">IFERROR(EXP(SUMPRODUCT(LN((C658:INDEX(C658:AZ658,1,Inputs!$C$6)+$C$1004:INDEX($C$1004:$AZ$1004,1,Inputs!$C$6))/B658:INDEX(B658:AY658,1,Inputs!$C$6)))/Inputs!$C$6)-1,-1)</f>
        <v>-1</v>
      </c>
    </row>
    <row r="659" customFormat="false" ht="15" hidden="false" customHeight="true" outlineLevel="0" collapsed="false">
      <c r="A659" s="0" t="n">
        <v>657</v>
      </c>
      <c r="B659" s="177" t="n">
        <f aca="false">Inputs!$C$38</f>
        <v>0</v>
      </c>
      <c r="C659" s="0" t="e">
        <f aca="true">MAX(0,B659*(1+(_xlfn.NORM.INV(RAND(),Inputs!$D$39,Inputs!$C$39)))-'Year Schedule'!$K$4+'Year Schedule'!$L$4)</f>
        <v>#VALUE!</v>
      </c>
      <c r="D659" s="0" t="e">
        <f aca="true">MAX(0,C659*(1+(_xlfn.NORM.INV(RAND(),Inputs!$D$39,Inputs!$C$39)))-'Year Schedule'!$K$5+'Year Schedule'!$L$5)</f>
        <v>#VALUE!</v>
      </c>
      <c r="E659" s="0" t="e">
        <f aca="true">MAX(0,D659*(1+(_xlfn.NORM.INV(RAND(),Inputs!$D$39,Inputs!$C$39)))-'Year Schedule'!$K$6+'Year Schedule'!$L$6)</f>
        <v>#VALUE!</v>
      </c>
      <c r="F659" s="0" t="e">
        <f aca="true">MAX(0,E659*(1+(_xlfn.NORM.INV(RAND(),Inputs!$D$39,Inputs!$C$39)))-'Year Schedule'!$K$7+'Year Schedule'!$L$7)</f>
        <v>#VALUE!</v>
      </c>
      <c r="G659" s="0" t="e">
        <f aca="true">MAX(0,F659*(1+(_xlfn.NORM.INV(RAND(),Inputs!$D$39,Inputs!$C$39)))-'Year Schedule'!$K$8+'Year Schedule'!$L$8)</f>
        <v>#VALUE!</v>
      </c>
      <c r="H659" s="0" t="e">
        <f aca="true">MAX(0,G659*(1+(_xlfn.NORM.INV(RAND(),Inputs!$D$39,Inputs!$C$39)))-'Year Schedule'!$K$9+'Year Schedule'!$L$9)</f>
        <v>#VALUE!</v>
      </c>
      <c r="I659" s="0" t="e">
        <f aca="true">MAX(0,H659*(1+(_xlfn.NORM.INV(RAND(),Inputs!$D$39,Inputs!$C$39)))-'Year Schedule'!$K$10+'Year Schedule'!$L$10)</f>
        <v>#VALUE!</v>
      </c>
      <c r="J659" s="0" t="e">
        <f aca="true">MAX(0,I659*(1+(_xlfn.NORM.INV(RAND(),Inputs!$D$39,Inputs!$C$39)))-'Year Schedule'!$K$11+'Year Schedule'!$L$11)</f>
        <v>#VALUE!</v>
      </c>
      <c r="K659" s="0" t="e">
        <f aca="true">MAX(0,J659*(1+(_xlfn.NORM.INV(RAND(),Inputs!$D$39,Inputs!$C$39)))-'Year Schedule'!$K$12+'Year Schedule'!$L$12)</f>
        <v>#VALUE!</v>
      </c>
      <c r="L659" s="0" t="e">
        <f aca="true">MAX(0,K659*(1+(_xlfn.NORM.INV(RAND(),Inputs!$D$39,Inputs!$C$39)))-'Year Schedule'!$K$13+'Year Schedule'!$L$13)</f>
        <v>#VALUE!</v>
      </c>
      <c r="M659" s="0" t="e">
        <f aca="true">MAX(0,L659*(1+(_xlfn.NORM.INV(RAND(),Inputs!$D$39,Inputs!$C$39)))-'Year Schedule'!$K$14+'Year Schedule'!$L$14)</f>
        <v>#VALUE!</v>
      </c>
      <c r="N659" s="0" t="e">
        <f aca="true">MAX(0,M659*(1+(_xlfn.NORM.INV(RAND(),Inputs!$D$39,Inputs!$C$39)))-'Year Schedule'!$K$15+'Year Schedule'!$L$15)</f>
        <v>#VALUE!</v>
      </c>
      <c r="O659" s="0" t="e">
        <f aca="true">MAX(0,N659*(1+(_xlfn.NORM.INV(RAND(),Inputs!$D$39,Inputs!$C$39)))-'Year Schedule'!$K$16+'Year Schedule'!$L$16)</f>
        <v>#VALUE!</v>
      </c>
      <c r="P659" s="0" t="e">
        <f aca="true">MAX(0,O659*(1+(_xlfn.NORM.INV(RAND(),Inputs!$D$39,Inputs!$C$39)))-'Year Schedule'!$K$17+'Year Schedule'!$L$17)</f>
        <v>#VALUE!</v>
      </c>
      <c r="Q659" s="0" t="e">
        <f aca="true">MAX(0,P659*(1+(_xlfn.NORM.INV(RAND(),Inputs!$D$39,Inputs!$C$39)))-'Year Schedule'!$K$18+'Year Schedule'!$L$18)</f>
        <v>#VALUE!</v>
      </c>
      <c r="R659" s="0" t="e">
        <f aca="true">MAX(0,Q659*(1+(_xlfn.NORM.INV(RAND(),Inputs!$D$39,Inputs!$C$39)))-'Year Schedule'!$K$19+'Year Schedule'!$L$19)</f>
        <v>#VALUE!</v>
      </c>
      <c r="S659" s="0" t="e">
        <f aca="true">MAX(0,R659*(1+(_xlfn.NORM.INV(RAND(),Inputs!$D$39,Inputs!$C$39)))-'Year Schedule'!$K$20+'Year Schedule'!$L$20)</f>
        <v>#VALUE!</v>
      </c>
      <c r="T659" s="0" t="e">
        <f aca="true">MAX(0,S659*(1+(_xlfn.NORM.INV(RAND(),Inputs!$D$39,Inputs!$C$39)))-'Year Schedule'!$K$21+'Year Schedule'!$L$21)</f>
        <v>#VALUE!</v>
      </c>
      <c r="U659" s="0" t="e">
        <f aca="true">MAX(0,T659*(1+(_xlfn.NORM.INV(RAND(),Inputs!$D$39,Inputs!$C$39)))-'Year Schedule'!$K$22+'Year Schedule'!$L$22)</f>
        <v>#VALUE!</v>
      </c>
      <c r="V659" s="0" t="e">
        <f aca="true">MAX(0,U659*(1+(_xlfn.NORM.INV(RAND(),Inputs!$D$39,Inputs!$C$39)))-'Year Schedule'!$K$23+'Year Schedule'!$L$23)</f>
        <v>#VALUE!</v>
      </c>
      <c r="W659" s="0" t="e">
        <f aca="true">MAX(0,V659*(1+(_xlfn.NORM.INV(RAND(),Inputs!$D$39,Inputs!$C$39)))-'Year Schedule'!$K$24+'Year Schedule'!$L$24)</f>
        <v>#VALUE!</v>
      </c>
      <c r="X659" s="0" t="e">
        <f aca="true">MAX(0,W659*(1+(_xlfn.NORM.INV(RAND(),Inputs!$D$39,Inputs!$C$39)))-'Year Schedule'!$K$25+'Year Schedule'!$L$25)</f>
        <v>#VALUE!</v>
      </c>
      <c r="Y659" s="0" t="e">
        <f aca="true">MAX(0,X659*(1+(_xlfn.NORM.INV(RAND(),Inputs!$D$39,Inputs!$C$39)))-'Year Schedule'!$K$26+'Year Schedule'!$L$26)</f>
        <v>#VALUE!</v>
      </c>
      <c r="Z659" s="0" t="e">
        <f aca="true">MAX(0,Y659*(1+(_xlfn.NORM.INV(RAND(),Inputs!$D$39,Inputs!$C$39)))-'Year Schedule'!$K$27+'Year Schedule'!$L$27)</f>
        <v>#VALUE!</v>
      </c>
      <c r="AA659" s="0" t="e">
        <f aca="true">MAX(0,Z659*(1+(_xlfn.NORM.INV(RAND(),Inputs!$D$39,Inputs!$C$39)))-'Year Schedule'!$K$28+'Year Schedule'!$L$28)</f>
        <v>#VALUE!</v>
      </c>
      <c r="AB659" s="0" t="e">
        <f aca="true">MAX(0,AA659*(1+(_xlfn.NORM.INV(RAND(),Inputs!$D$39,Inputs!$C$39)))-'Year Schedule'!$K$29+'Year Schedule'!$L$29)</f>
        <v>#VALUE!</v>
      </c>
      <c r="AC659" s="0" t="e">
        <f aca="true">MAX(0,AB659*(1+(_xlfn.NORM.INV(RAND(),Inputs!$D$39,Inputs!$C$39)))-'Year Schedule'!$K$30+'Year Schedule'!$L$30)</f>
        <v>#VALUE!</v>
      </c>
      <c r="AD659" s="0" t="e">
        <f aca="true">MAX(0,AC659*(1+(_xlfn.NORM.INV(RAND(),Inputs!$D$39,Inputs!$C$39)))-'Year Schedule'!$K$31+'Year Schedule'!$L$31)</f>
        <v>#VALUE!</v>
      </c>
      <c r="AE659" s="0" t="e">
        <f aca="true">MAX(0,AD659*(1+(_xlfn.NORM.INV(RAND(),Inputs!$D$39,Inputs!$C$39)))-'Year Schedule'!$K$32+'Year Schedule'!$L$32)</f>
        <v>#VALUE!</v>
      </c>
      <c r="AF659" s="0" t="e">
        <f aca="true">MAX(0,AE659*(1+(_xlfn.NORM.INV(RAND(),Inputs!$D$39,Inputs!$C$39)))-'Year Schedule'!$K$33+'Year Schedule'!$L$33)</f>
        <v>#VALUE!</v>
      </c>
      <c r="AG659" s="0" t="e">
        <f aca="true">MAX(0,AF659*(1+(_xlfn.NORM.INV(RAND(),Inputs!$D$39,Inputs!$C$39)))-'Year Schedule'!$K$34+'Year Schedule'!$L$34)</f>
        <v>#VALUE!</v>
      </c>
      <c r="AH659" s="0" t="e">
        <f aca="true">MAX(0,AG659*(1+(_xlfn.NORM.INV(RAND(),Inputs!$D$39,Inputs!$C$39)))-'Year Schedule'!$K$35+'Year Schedule'!$L$35)</f>
        <v>#VALUE!</v>
      </c>
      <c r="AI659" s="0" t="e">
        <f aca="true">MAX(0,AH659*(1+(_xlfn.NORM.INV(RAND(),Inputs!$D$39,Inputs!$C$39)))-'Year Schedule'!$K$36+'Year Schedule'!$L$36)</f>
        <v>#VALUE!</v>
      </c>
      <c r="AJ659" s="0" t="e">
        <f aca="true">MAX(0,AI659*(1+(_xlfn.NORM.INV(RAND(),Inputs!$D$39,Inputs!$C$39)))-'Year Schedule'!$K$37+'Year Schedule'!$L$37)</f>
        <v>#VALUE!</v>
      </c>
      <c r="AK659" s="0" t="e">
        <f aca="true">MAX(0,AJ659*(1+(_xlfn.NORM.INV(RAND(),Inputs!$D$39,Inputs!$C$39)))-'Year Schedule'!$K$38+'Year Schedule'!$L$38)</f>
        <v>#VALUE!</v>
      </c>
      <c r="AL659" s="0" t="e">
        <f aca="true">MAX(0,AK659*(1+(_xlfn.NORM.INV(RAND(),Inputs!$D$39,Inputs!$C$39)))-'Year Schedule'!$K$39+'Year Schedule'!$L$39)</f>
        <v>#VALUE!</v>
      </c>
      <c r="AM659" s="0" t="e">
        <f aca="true">MAX(0,AL659*(1+(_xlfn.NORM.INV(RAND(),Inputs!$D$39,Inputs!$C$39)))-'Year Schedule'!$K$40+'Year Schedule'!$L$40)</f>
        <v>#VALUE!</v>
      </c>
      <c r="AN659" s="0" t="e">
        <f aca="true">MAX(0,AM659*(1+(_xlfn.NORM.INV(RAND(),Inputs!$D$39,Inputs!$C$39)))-'Year Schedule'!$K$41+'Year Schedule'!$L$41)</f>
        <v>#VALUE!</v>
      </c>
      <c r="AO659" s="0" t="e">
        <f aca="true">MAX(0,AN659*(1+(_xlfn.NORM.INV(RAND(),Inputs!$D$39,Inputs!$C$39)))-'Year Schedule'!$K$42+'Year Schedule'!$L$42)</f>
        <v>#VALUE!</v>
      </c>
      <c r="AP659" s="0" t="e">
        <f aca="true">MAX(0,AO659*(1+(_xlfn.NORM.INV(RAND(),Inputs!$D$39,Inputs!$C$39)))-'Year Schedule'!$K$43+'Year Schedule'!$L$43)</f>
        <v>#VALUE!</v>
      </c>
      <c r="AQ659" s="0" t="e">
        <f aca="true">MAX(0,AP659*(1+(_xlfn.NORM.INV(RAND(),Inputs!$D$39,Inputs!$C$39)))-'Year Schedule'!$K$44+'Year Schedule'!$L$44)</f>
        <v>#VALUE!</v>
      </c>
      <c r="AR659" s="0" t="e">
        <f aca="true">MAX(0,AQ659*(1+(_xlfn.NORM.INV(RAND(),Inputs!$D$39,Inputs!$C$39)))-'Year Schedule'!$K$45+'Year Schedule'!$L$45)</f>
        <v>#VALUE!</v>
      </c>
      <c r="AS659" s="0" t="e">
        <f aca="true">MAX(0,AR659*(1+(_xlfn.NORM.INV(RAND(),Inputs!$D$39,Inputs!$C$39)))-'Year Schedule'!$K$46+'Year Schedule'!$L$46)</f>
        <v>#VALUE!</v>
      </c>
      <c r="AT659" s="0" t="e">
        <f aca="true">MAX(0,AS659*(1+(_xlfn.NORM.INV(RAND(),Inputs!$D$39,Inputs!$C$39)))-'Year Schedule'!$K$47+'Year Schedule'!$L$47)</f>
        <v>#VALUE!</v>
      </c>
      <c r="AU659" s="0" t="e">
        <f aca="true">MAX(0,AT659*(1+(_xlfn.NORM.INV(RAND(),Inputs!$D$39,Inputs!$C$39)))-'Year Schedule'!$K$48+'Year Schedule'!$L$48)</f>
        <v>#VALUE!</v>
      </c>
      <c r="AV659" s="0" t="e">
        <f aca="true">MAX(0,AU659*(1+(_xlfn.NORM.INV(RAND(),Inputs!$D$39,Inputs!$C$39)))-'Year Schedule'!$K$49+'Year Schedule'!$L$49)</f>
        <v>#VALUE!</v>
      </c>
      <c r="AW659" s="0" t="e">
        <f aca="true">MAX(0,AV659*(1+(_xlfn.NORM.INV(RAND(),Inputs!$D$39,Inputs!$C$39)))-'Year Schedule'!$K$50+'Year Schedule'!$L$50)</f>
        <v>#VALUE!</v>
      </c>
      <c r="AX659" s="0" t="e">
        <f aca="true">MAX(0,AW659*(1+(_xlfn.NORM.INV(RAND(),Inputs!$D$39,Inputs!$C$39)))-'Year Schedule'!$K$51+'Year Schedule'!$L$51)</f>
        <v>#VALUE!</v>
      </c>
      <c r="AY659" s="0" t="e">
        <f aca="true">MAX(0,AX659*(1+(_xlfn.NORM.INV(RAND(),Inputs!$D$39,Inputs!$C$39)))-'Year Schedule'!$K$52+'Year Schedule'!$L$52)</f>
        <v>#VALUE!</v>
      </c>
      <c r="AZ659" s="0" t="e">
        <f aca="true">MAX(0,AY659*(1+(_xlfn.NORM.INV(RAND(),Inputs!$D$39,Inputs!$C$39)))-'Year Schedule'!$K$53+'Year Schedule'!$L$53)</f>
        <v>#VALUE!</v>
      </c>
      <c r="BA659" s="0" t="e">
        <f aca="false">INDEX(C659:AZ659,1,Inputs!$C$6)</f>
        <v>#VALUE!</v>
      </c>
      <c r="BB659" s="0" t="n">
        <f aca="false">IFERROR(EXP(SUMPRODUCT(LN((C659:INDEX(C659:AZ659,1,Inputs!$C$6)+$C$1004:INDEX($C$1004:$AZ$1004,1,Inputs!$C$6))/B659:INDEX(B659:AY659,1,Inputs!$C$6)))/Inputs!$C$6)-1,-1)</f>
        <v>-1</v>
      </c>
    </row>
    <row r="660" customFormat="false" ht="15" hidden="false" customHeight="true" outlineLevel="0" collapsed="false">
      <c r="A660" s="0" t="n">
        <v>658</v>
      </c>
      <c r="B660" s="177" t="n">
        <f aca="false">Inputs!$C$38</f>
        <v>0</v>
      </c>
      <c r="C660" s="0" t="e">
        <f aca="true">MAX(0,B660*(1+(_xlfn.NORM.INV(RAND(),Inputs!$D$39,Inputs!$C$39)))-'Year Schedule'!$K$4+'Year Schedule'!$L$4)</f>
        <v>#VALUE!</v>
      </c>
      <c r="D660" s="0" t="e">
        <f aca="true">MAX(0,C660*(1+(_xlfn.NORM.INV(RAND(),Inputs!$D$39,Inputs!$C$39)))-'Year Schedule'!$K$5+'Year Schedule'!$L$5)</f>
        <v>#VALUE!</v>
      </c>
      <c r="E660" s="0" t="e">
        <f aca="true">MAX(0,D660*(1+(_xlfn.NORM.INV(RAND(),Inputs!$D$39,Inputs!$C$39)))-'Year Schedule'!$K$6+'Year Schedule'!$L$6)</f>
        <v>#VALUE!</v>
      </c>
      <c r="F660" s="0" t="e">
        <f aca="true">MAX(0,E660*(1+(_xlfn.NORM.INV(RAND(),Inputs!$D$39,Inputs!$C$39)))-'Year Schedule'!$K$7+'Year Schedule'!$L$7)</f>
        <v>#VALUE!</v>
      </c>
      <c r="G660" s="0" t="e">
        <f aca="true">MAX(0,F660*(1+(_xlfn.NORM.INV(RAND(),Inputs!$D$39,Inputs!$C$39)))-'Year Schedule'!$K$8+'Year Schedule'!$L$8)</f>
        <v>#VALUE!</v>
      </c>
      <c r="H660" s="0" t="e">
        <f aca="true">MAX(0,G660*(1+(_xlfn.NORM.INV(RAND(),Inputs!$D$39,Inputs!$C$39)))-'Year Schedule'!$K$9+'Year Schedule'!$L$9)</f>
        <v>#VALUE!</v>
      </c>
      <c r="I660" s="0" t="e">
        <f aca="true">MAX(0,H660*(1+(_xlfn.NORM.INV(RAND(),Inputs!$D$39,Inputs!$C$39)))-'Year Schedule'!$K$10+'Year Schedule'!$L$10)</f>
        <v>#VALUE!</v>
      </c>
      <c r="J660" s="0" t="e">
        <f aca="true">MAX(0,I660*(1+(_xlfn.NORM.INV(RAND(),Inputs!$D$39,Inputs!$C$39)))-'Year Schedule'!$K$11+'Year Schedule'!$L$11)</f>
        <v>#VALUE!</v>
      </c>
      <c r="K660" s="0" t="e">
        <f aca="true">MAX(0,J660*(1+(_xlfn.NORM.INV(RAND(),Inputs!$D$39,Inputs!$C$39)))-'Year Schedule'!$K$12+'Year Schedule'!$L$12)</f>
        <v>#VALUE!</v>
      </c>
      <c r="L660" s="0" t="e">
        <f aca="true">MAX(0,K660*(1+(_xlfn.NORM.INV(RAND(),Inputs!$D$39,Inputs!$C$39)))-'Year Schedule'!$K$13+'Year Schedule'!$L$13)</f>
        <v>#VALUE!</v>
      </c>
      <c r="M660" s="0" t="e">
        <f aca="true">MAX(0,L660*(1+(_xlfn.NORM.INV(RAND(),Inputs!$D$39,Inputs!$C$39)))-'Year Schedule'!$K$14+'Year Schedule'!$L$14)</f>
        <v>#VALUE!</v>
      </c>
      <c r="N660" s="0" t="e">
        <f aca="true">MAX(0,M660*(1+(_xlfn.NORM.INV(RAND(),Inputs!$D$39,Inputs!$C$39)))-'Year Schedule'!$K$15+'Year Schedule'!$L$15)</f>
        <v>#VALUE!</v>
      </c>
      <c r="O660" s="0" t="e">
        <f aca="true">MAX(0,N660*(1+(_xlfn.NORM.INV(RAND(),Inputs!$D$39,Inputs!$C$39)))-'Year Schedule'!$K$16+'Year Schedule'!$L$16)</f>
        <v>#VALUE!</v>
      </c>
      <c r="P660" s="0" t="e">
        <f aca="true">MAX(0,O660*(1+(_xlfn.NORM.INV(RAND(),Inputs!$D$39,Inputs!$C$39)))-'Year Schedule'!$K$17+'Year Schedule'!$L$17)</f>
        <v>#VALUE!</v>
      </c>
      <c r="Q660" s="0" t="e">
        <f aca="true">MAX(0,P660*(1+(_xlfn.NORM.INV(RAND(),Inputs!$D$39,Inputs!$C$39)))-'Year Schedule'!$K$18+'Year Schedule'!$L$18)</f>
        <v>#VALUE!</v>
      </c>
      <c r="R660" s="0" t="e">
        <f aca="true">MAX(0,Q660*(1+(_xlfn.NORM.INV(RAND(),Inputs!$D$39,Inputs!$C$39)))-'Year Schedule'!$K$19+'Year Schedule'!$L$19)</f>
        <v>#VALUE!</v>
      </c>
      <c r="S660" s="0" t="e">
        <f aca="true">MAX(0,R660*(1+(_xlfn.NORM.INV(RAND(),Inputs!$D$39,Inputs!$C$39)))-'Year Schedule'!$K$20+'Year Schedule'!$L$20)</f>
        <v>#VALUE!</v>
      </c>
      <c r="T660" s="0" t="e">
        <f aca="true">MAX(0,S660*(1+(_xlfn.NORM.INV(RAND(),Inputs!$D$39,Inputs!$C$39)))-'Year Schedule'!$K$21+'Year Schedule'!$L$21)</f>
        <v>#VALUE!</v>
      </c>
      <c r="U660" s="0" t="e">
        <f aca="true">MAX(0,T660*(1+(_xlfn.NORM.INV(RAND(),Inputs!$D$39,Inputs!$C$39)))-'Year Schedule'!$K$22+'Year Schedule'!$L$22)</f>
        <v>#VALUE!</v>
      </c>
      <c r="V660" s="0" t="e">
        <f aca="true">MAX(0,U660*(1+(_xlfn.NORM.INV(RAND(),Inputs!$D$39,Inputs!$C$39)))-'Year Schedule'!$K$23+'Year Schedule'!$L$23)</f>
        <v>#VALUE!</v>
      </c>
      <c r="W660" s="0" t="e">
        <f aca="true">MAX(0,V660*(1+(_xlfn.NORM.INV(RAND(),Inputs!$D$39,Inputs!$C$39)))-'Year Schedule'!$K$24+'Year Schedule'!$L$24)</f>
        <v>#VALUE!</v>
      </c>
      <c r="X660" s="0" t="e">
        <f aca="true">MAX(0,W660*(1+(_xlfn.NORM.INV(RAND(),Inputs!$D$39,Inputs!$C$39)))-'Year Schedule'!$K$25+'Year Schedule'!$L$25)</f>
        <v>#VALUE!</v>
      </c>
      <c r="Y660" s="0" t="e">
        <f aca="true">MAX(0,X660*(1+(_xlfn.NORM.INV(RAND(),Inputs!$D$39,Inputs!$C$39)))-'Year Schedule'!$K$26+'Year Schedule'!$L$26)</f>
        <v>#VALUE!</v>
      </c>
      <c r="Z660" s="0" t="e">
        <f aca="true">MAX(0,Y660*(1+(_xlfn.NORM.INV(RAND(),Inputs!$D$39,Inputs!$C$39)))-'Year Schedule'!$K$27+'Year Schedule'!$L$27)</f>
        <v>#VALUE!</v>
      </c>
      <c r="AA660" s="0" t="e">
        <f aca="true">MAX(0,Z660*(1+(_xlfn.NORM.INV(RAND(),Inputs!$D$39,Inputs!$C$39)))-'Year Schedule'!$K$28+'Year Schedule'!$L$28)</f>
        <v>#VALUE!</v>
      </c>
      <c r="AB660" s="0" t="e">
        <f aca="true">MAX(0,AA660*(1+(_xlfn.NORM.INV(RAND(),Inputs!$D$39,Inputs!$C$39)))-'Year Schedule'!$K$29+'Year Schedule'!$L$29)</f>
        <v>#VALUE!</v>
      </c>
      <c r="AC660" s="0" t="e">
        <f aca="true">MAX(0,AB660*(1+(_xlfn.NORM.INV(RAND(),Inputs!$D$39,Inputs!$C$39)))-'Year Schedule'!$K$30+'Year Schedule'!$L$30)</f>
        <v>#VALUE!</v>
      </c>
      <c r="AD660" s="0" t="e">
        <f aca="true">MAX(0,AC660*(1+(_xlfn.NORM.INV(RAND(),Inputs!$D$39,Inputs!$C$39)))-'Year Schedule'!$K$31+'Year Schedule'!$L$31)</f>
        <v>#VALUE!</v>
      </c>
      <c r="AE660" s="0" t="e">
        <f aca="true">MAX(0,AD660*(1+(_xlfn.NORM.INV(RAND(),Inputs!$D$39,Inputs!$C$39)))-'Year Schedule'!$K$32+'Year Schedule'!$L$32)</f>
        <v>#VALUE!</v>
      </c>
      <c r="AF660" s="0" t="e">
        <f aca="true">MAX(0,AE660*(1+(_xlfn.NORM.INV(RAND(),Inputs!$D$39,Inputs!$C$39)))-'Year Schedule'!$K$33+'Year Schedule'!$L$33)</f>
        <v>#VALUE!</v>
      </c>
      <c r="AG660" s="0" t="e">
        <f aca="true">MAX(0,AF660*(1+(_xlfn.NORM.INV(RAND(),Inputs!$D$39,Inputs!$C$39)))-'Year Schedule'!$K$34+'Year Schedule'!$L$34)</f>
        <v>#VALUE!</v>
      </c>
      <c r="AH660" s="0" t="e">
        <f aca="true">MAX(0,AG660*(1+(_xlfn.NORM.INV(RAND(),Inputs!$D$39,Inputs!$C$39)))-'Year Schedule'!$K$35+'Year Schedule'!$L$35)</f>
        <v>#VALUE!</v>
      </c>
      <c r="AI660" s="0" t="e">
        <f aca="true">MAX(0,AH660*(1+(_xlfn.NORM.INV(RAND(),Inputs!$D$39,Inputs!$C$39)))-'Year Schedule'!$K$36+'Year Schedule'!$L$36)</f>
        <v>#VALUE!</v>
      </c>
      <c r="AJ660" s="0" t="e">
        <f aca="true">MAX(0,AI660*(1+(_xlfn.NORM.INV(RAND(),Inputs!$D$39,Inputs!$C$39)))-'Year Schedule'!$K$37+'Year Schedule'!$L$37)</f>
        <v>#VALUE!</v>
      </c>
      <c r="AK660" s="0" t="e">
        <f aca="true">MAX(0,AJ660*(1+(_xlfn.NORM.INV(RAND(),Inputs!$D$39,Inputs!$C$39)))-'Year Schedule'!$K$38+'Year Schedule'!$L$38)</f>
        <v>#VALUE!</v>
      </c>
      <c r="AL660" s="0" t="e">
        <f aca="true">MAX(0,AK660*(1+(_xlfn.NORM.INV(RAND(),Inputs!$D$39,Inputs!$C$39)))-'Year Schedule'!$K$39+'Year Schedule'!$L$39)</f>
        <v>#VALUE!</v>
      </c>
      <c r="AM660" s="0" t="e">
        <f aca="true">MAX(0,AL660*(1+(_xlfn.NORM.INV(RAND(),Inputs!$D$39,Inputs!$C$39)))-'Year Schedule'!$K$40+'Year Schedule'!$L$40)</f>
        <v>#VALUE!</v>
      </c>
      <c r="AN660" s="0" t="e">
        <f aca="true">MAX(0,AM660*(1+(_xlfn.NORM.INV(RAND(),Inputs!$D$39,Inputs!$C$39)))-'Year Schedule'!$K$41+'Year Schedule'!$L$41)</f>
        <v>#VALUE!</v>
      </c>
      <c r="AO660" s="0" t="e">
        <f aca="true">MAX(0,AN660*(1+(_xlfn.NORM.INV(RAND(),Inputs!$D$39,Inputs!$C$39)))-'Year Schedule'!$K$42+'Year Schedule'!$L$42)</f>
        <v>#VALUE!</v>
      </c>
      <c r="AP660" s="0" t="e">
        <f aca="true">MAX(0,AO660*(1+(_xlfn.NORM.INV(RAND(),Inputs!$D$39,Inputs!$C$39)))-'Year Schedule'!$K$43+'Year Schedule'!$L$43)</f>
        <v>#VALUE!</v>
      </c>
      <c r="AQ660" s="0" t="e">
        <f aca="true">MAX(0,AP660*(1+(_xlfn.NORM.INV(RAND(),Inputs!$D$39,Inputs!$C$39)))-'Year Schedule'!$K$44+'Year Schedule'!$L$44)</f>
        <v>#VALUE!</v>
      </c>
      <c r="AR660" s="0" t="e">
        <f aca="true">MAX(0,AQ660*(1+(_xlfn.NORM.INV(RAND(),Inputs!$D$39,Inputs!$C$39)))-'Year Schedule'!$K$45+'Year Schedule'!$L$45)</f>
        <v>#VALUE!</v>
      </c>
      <c r="AS660" s="0" t="e">
        <f aca="true">MAX(0,AR660*(1+(_xlfn.NORM.INV(RAND(),Inputs!$D$39,Inputs!$C$39)))-'Year Schedule'!$K$46+'Year Schedule'!$L$46)</f>
        <v>#VALUE!</v>
      </c>
      <c r="AT660" s="0" t="e">
        <f aca="true">MAX(0,AS660*(1+(_xlfn.NORM.INV(RAND(),Inputs!$D$39,Inputs!$C$39)))-'Year Schedule'!$K$47+'Year Schedule'!$L$47)</f>
        <v>#VALUE!</v>
      </c>
      <c r="AU660" s="0" t="e">
        <f aca="true">MAX(0,AT660*(1+(_xlfn.NORM.INV(RAND(),Inputs!$D$39,Inputs!$C$39)))-'Year Schedule'!$K$48+'Year Schedule'!$L$48)</f>
        <v>#VALUE!</v>
      </c>
      <c r="AV660" s="0" t="e">
        <f aca="true">MAX(0,AU660*(1+(_xlfn.NORM.INV(RAND(),Inputs!$D$39,Inputs!$C$39)))-'Year Schedule'!$K$49+'Year Schedule'!$L$49)</f>
        <v>#VALUE!</v>
      </c>
      <c r="AW660" s="0" t="e">
        <f aca="true">MAX(0,AV660*(1+(_xlfn.NORM.INV(RAND(),Inputs!$D$39,Inputs!$C$39)))-'Year Schedule'!$K$50+'Year Schedule'!$L$50)</f>
        <v>#VALUE!</v>
      </c>
      <c r="AX660" s="0" t="e">
        <f aca="true">MAX(0,AW660*(1+(_xlfn.NORM.INV(RAND(),Inputs!$D$39,Inputs!$C$39)))-'Year Schedule'!$K$51+'Year Schedule'!$L$51)</f>
        <v>#VALUE!</v>
      </c>
      <c r="AY660" s="0" t="e">
        <f aca="true">MAX(0,AX660*(1+(_xlfn.NORM.INV(RAND(),Inputs!$D$39,Inputs!$C$39)))-'Year Schedule'!$K$52+'Year Schedule'!$L$52)</f>
        <v>#VALUE!</v>
      </c>
      <c r="AZ660" s="0" t="e">
        <f aca="true">MAX(0,AY660*(1+(_xlfn.NORM.INV(RAND(),Inputs!$D$39,Inputs!$C$39)))-'Year Schedule'!$K$53+'Year Schedule'!$L$53)</f>
        <v>#VALUE!</v>
      </c>
      <c r="BA660" s="0" t="e">
        <f aca="false">INDEX(C660:AZ660,1,Inputs!$C$6)</f>
        <v>#VALUE!</v>
      </c>
      <c r="BB660" s="0" t="n">
        <f aca="false">IFERROR(EXP(SUMPRODUCT(LN((C660:INDEX(C660:AZ660,1,Inputs!$C$6)+$C$1004:INDEX($C$1004:$AZ$1004,1,Inputs!$C$6))/B660:INDEX(B660:AY660,1,Inputs!$C$6)))/Inputs!$C$6)-1,-1)</f>
        <v>-1</v>
      </c>
    </row>
    <row r="661" customFormat="false" ht="15" hidden="false" customHeight="true" outlineLevel="0" collapsed="false">
      <c r="A661" s="0" t="n">
        <v>659</v>
      </c>
      <c r="B661" s="177" t="n">
        <f aca="false">Inputs!$C$38</f>
        <v>0</v>
      </c>
      <c r="C661" s="0" t="e">
        <f aca="true">MAX(0,B661*(1+(_xlfn.NORM.INV(RAND(),Inputs!$D$39,Inputs!$C$39)))-'Year Schedule'!$K$4+'Year Schedule'!$L$4)</f>
        <v>#VALUE!</v>
      </c>
      <c r="D661" s="0" t="e">
        <f aca="true">MAX(0,C661*(1+(_xlfn.NORM.INV(RAND(),Inputs!$D$39,Inputs!$C$39)))-'Year Schedule'!$K$5+'Year Schedule'!$L$5)</f>
        <v>#VALUE!</v>
      </c>
      <c r="E661" s="0" t="e">
        <f aca="true">MAX(0,D661*(1+(_xlfn.NORM.INV(RAND(),Inputs!$D$39,Inputs!$C$39)))-'Year Schedule'!$K$6+'Year Schedule'!$L$6)</f>
        <v>#VALUE!</v>
      </c>
      <c r="F661" s="0" t="e">
        <f aca="true">MAX(0,E661*(1+(_xlfn.NORM.INV(RAND(),Inputs!$D$39,Inputs!$C$39)))-'Year Schedule'!$K$7+'Year Schedule'!$L$7)</f>
        <v>#VALUE!</v>
      </c>
      <c r="G661" s="0" t="e">
        <f aca="true">MAX(0,F661*(1+(_xlfn.NORM.INV(RAND(),Inputs!$D$39,Inputs!$C$39)))-'Year Schedule'!$K$8+'Year Schedule'!$L$8)</f>
        <v>#VALUE!</v>
      </c>
      <c r="H661" s="0" t="e">
        <f aca="true">MAX(0,G661*(1+(_xlfn.NORM.INV(RAND(),Inputs!$D$39,Inputs!$C$39)))-'Year Schedule'!$K$9+'Year Schedule'!$L$9)</f>
        <v>#VALUE!</v>
      </c>
      <c r="I661" s="0" t="e">
        <f aca="true">MAX(0,H661*(1+(_xlfn.NORM.INV(RAND(),Inputs!$D$39,Inputs!$C$39)))-'Year Schedule'!$K$10+'Year Schedule'!$L$10)</f>
        <v>#VALUE!</v>
      </c>
      <c r="J661" s="0" t="e">
        <f aca="true">MAX(0,I661*(1+(_xlfn.NORM.INV(RAND(),Inputs!$D$39,Inputs!$C$39)))-'Year Schedule'!$K$11+'Year Schedule'!$L$11)</f>
        <v>#VALUE!</v>
      </c>
      <c r="K661" s="0" t="e">
        <f aca="true">MAX(0,J661*(1+(_xlfn.NORM.INV(RAND(),Inputs!$D$39,Inputs!$C$39)))-'Year Schedule'!$K$12+'Year Schedule'!$L$12)</f>
        <v>#VALUE!</v>
      </c>
      <c r="L661" s="0" t="e">
        <f aca="true">MAX(0,K661*(1+(_xlfn.NORM.INV(RAND(),Inputs!$D$39,Inputs!$C$39)))-'Year Schedule'!$K$13+'Year Schedule'!$L$13)</f>
        <v>#VALUE!</v>
      </c>
      <c r="M661" s="0" t="e">
        <f aca="true">MAX(0,L661*(1+(_xlfn.NORM.INV(RAND(),Inputs!$D$39,Inputs!$C$39)))-'Year Schedule'!$K$14+'Year Schedule'!$L$14)</f>
        <v>#VALUE!</v>
      </c>
      <c r="N661" s="0" t="e">
        <f aca="true">MAX(0,M661*(1+(_xlfn.NORM.INV(RAND(),Inputs!$D$39,Inputs!$C$39)))-'Year Schedule'!$K$15+'Year Schedule'!$L$15)</f>
        <v>#VALUE!</v>
      </c>
      <c r="O661" s="0" t="e">
        <f aca="true">MAX(0,N661*(1+(_xlfn.NORM.INV(RAND(),Inputs!$D$39,Inputs!$C$39)))-'Year Schedule'!$K$16+'Year Schedule'!$L$16)</f>
        <v>#VALUE!</v>
      </c>
      <c r="P661" s="0" t="e">
        <f aca="true">MAX(0,O661*(1+(_xlfn.NORM.INV(RAND(),Inputs!$D$39,Inputs!$C$39)))-'Year Schedule'!$K$17+'Year Schedule'!$L$17)</f>
        <v>#VALUE!</v>
      </c>
      <c r="Q661" s="0" t="e">
        <f aca="true">MAX(0,P661*(1+(_xlfn.NORM.INV(RAND(),Inputs!$D$39,Inputs!$C$39)))-'Year Schedule'!$K$18+'Year Schedule'!$L$18)</f>
        <v>#VALUE!</v>
      </c>
      <c r="R661" s="0" t="e">
        <f aca="true">MAX(0,Q661*(1+(_xlfn.NORM.INV(RAND(),Inputs!$D$39,Inputs!$C$39)))-'Year Schedule'!$K$19+'Year Schedule'!$L$19)</f>
        <v>#VALUE!</v>
      </c>
      <c r="S661" s="0" t="e">
        <f aca="true">MAX(0,R661*(1+(_xlfn.NORM.INV(RAND(),Inputs!$D$39,Inputs!$C$39)))-'Year Schedule'!$K$20+'Year Schedule'!$L$20)</f>
        <v>#VALUE!</v>
      </c>
      <c r="T661" s="0" t="e">
        <f aca="true">MAX(0,S661*(1+(_xlfn.NORM.INV(RAND(),Inputs!$D$39,Inputs!$C$39)))-'Year Schedule'!$K$21+'Year Schedule'!$L$21)</f>
        <v>#VALUE!</v>
      </c>
      <c r="U661" s="0" t="e">
        <f aca="true">MAX(0,T661*(1+(_xlfn.NORM.INV(RAND(),Inputs!$D$39,Inputs!$C$39)))-'Year Schedule'!$K$22+'Year Schedule'!$L$22)</f>
        <v>#VALUE!</v>
      </c>
      <c r="V661" s="0" t="e">
        <f aca="true">MAX(0,U661*(1+(_xlfn.NORM.INV(RAND(),Inputs!$D$39,Inputs!$C$39)))-'Year Schedule'!$K$23+'Year Schedule'!$L$23)</f>
        <v>#VALUE!</v>
      </c>
      <c r="W661" s="0" t="e">
        <f aca="true">MAX(0,V661*(1+(_xlfn.NORM.INV(RAND(),Inputs!$D$39,Inputs!$C$39)))-'Year Schedule'!$K$24+'Year Schedule'!$L$24)</f>
        <v>#VALUE!</v>
      </c>
      <c r="X661" s="0" t="e">
        <f aca="true">MAX(0,W661*(1+(_xlfn.NORM.INV(RAND(),Inputs!$D$39,Inputs!$C$39)))-'Year Schedule'!$K$25+'Year Schedule'!$L$25)</f>
        <v>#VALUE!</v>
      </c>
      <c r="Y661" s="0" t="e">
        <f aca="true">MAX(0,X661*(1+(_xlfn.NORM.INV(RAND(),Inputs!$D$39,Inputs!$C$39)))-'Year Schedule'!$K$26+'Year Schedule'!$L$26)</f>
        <v>#VALUE!</v>
      </c>
      <c r="Z661" s="0" t="e">
        <f aca="true">MAX(0,Y661*(1+(_xlfn.NORM.INV(RAND(),Inputs!$D$39,Inputs!$C$39)))-'Year Schedule'!$K$27+'Year Schedule'!$L$27)</f>
        <v>#VALUE!</v>
      </c>
      <c r="AA661" s="0" t="e">
        <f aca="true">MAX(0,Z661*(1+(_xlfn.NORM.INV(RAND(),Inputs!$D$39,Inputs!$C$39)))-'Year Schedule'!$K$28+'Year Schedule'!$L$28)</f>
        <v>#VALUE!</v>
      </c>
      <c r="AB661" s="0" t="e">
        <f aca="true">MAX(0,AA661*(1+(_xlfn.NORM.INV(RAND(),Inputs!$D$39,Inputs!$C$39)))-'Year Schedule'!$K$29+'Year Schedule'!$L$29)</f>
        <v>#VALUE!</v>
      </c>
      <c r="AC661" s="0" t="e">
        <f aca="true">MAX(0,AB661*(1+(_xlfn.NORM.INV(RAND(),Inputs!$D$39,Inputs!$C$39)))-'Year Schedule'!$K$30+'Year Schedule'!$L$30)</f>
        <v>#VALUE!</v>
      </c>
      <c r="AD661" s="0" t="e">
        <f aca="true">MAX(0,AC661*(1+(_xlfn.NORM.INV(RAND(),Inputs!$D$39,Inputs!$C$39)))-'Year Schedule'!$K$31+'Year Schedule'!$L$31)</f>
        <v>#VALUE!</v>
      </c>
      <c r="AE661" s="0" t="e">
        <f aca="true">MAX(0,AD661*(1+(_xlfn.NORM.INV(RAND(),Inputs!$D$39,Inputs!$C$39)))-'Year Schedule'!$K$32+'Year Schedule'!$L$32)</f>
        <v>#VALUE!</v>
      </c>
      <c r="AF661" s="0" t="e">
        <f aca="true">MAX(0,AE661*(1+(_xlfn.NORM.INV(RAND(),Inputs!$D$39,Inputs!$C$39)))-'Year Schedule'!$K$33+'Year Schedule'!$L$33)</f>
        <v>#VALUE!</v>
      </c>
      <c r="AG661" s="0" t="e">
        <f aca="true">MAX(0,AF661*(1+(_xlfn.NORM.INV(RAND(),Inputs!$D$39,Inputs!$C$39)))-'Year Schedule'!$K$34+'Year Schedule'!$L$34)</f>
        <v>#VALUE!</v>
      </c>
      <c r="AH661" s="0" t="e">
        <f aca="true">MAX(0,AG661*(1+(_xlfn.NORM.INV(RAND(),Inputs!$D$39,Inputs!$C$39)))-'Year Schedule'!$K$35+'Year Schedule'!$L$35)</f>
        <v>#VALUE!</v>
      </c>
      <c r="AI661" s="0" t="e">
        <f aca="true">MAX(0,AH661*(1+(_xlfn.NORM.INV(RAND(),Inputs!$D$39,Inputs!$C$39)))-'Year Schedule'!$K$36+'Year Schedule'!$L$36)</f>
        <v>#VALUE!</v>
      </c>
      <c r="AJ661" s="0" t="e">
        <f aca="true">MAX(0,AI661*(1+(_xlfn.NORM.INV(RAND(),Inputs!$D$39,Inputs!$C$39)))-'Year Schedule'!$K$37+'Year Schedule'!$L$37)</f>
        <v>#VALUE!</v>
      </c>
      <c r="AK661" s="0" t="e">
        <f aca="true">MAX(0,AJ661*(1+(_xlfn.NORM.INV(RAND(),Inputs!$D$39,Inputs!$C$39)))-'Year Schedule'!$K$38+'Year Schedule'!$L$38)</f>
        <v>#VALUE!</v>
      </c>
      <c r="AL661" s="0" t="e">
        <f aca="true">MAX(0,AK661*(1+(_xlfn.NORM.INV(RAND(),Inputs!$D$39,Inputs!$C$39)))-'Year Schedule'!$K$39+'Year Schedule'!$L$39)</f>
        <v>#VALUE!</v>
      </c>
      <c r="AM661" s="0" t="e">
        <f aca="true">MAX(0,AL661*(1+(_xlfn.NORM.INV(RAND(),Inputs!$D$39,Inputs!$C$39)))-'Year Schedule'!$K$40+'Year Schedule'!$L$40)</f>
        <v>#VALUE!</v>
      </c>
      <c r="AN661" s="0" t="e">
        <f aca="true">MAX(0,AM661*(1+(_xlfn.NORM.INV(RAND(),Inputs!$D$39,Inputs!$C$39)))-'Year Schedule'!$K$41+'Year Schedule'!$L$41)</f>
        <v>#VALUE!</v>
      </c>
      <c r="AO661" s="0" t="e">
        <f aca="true">MAX(0,AN661*(1+(_xlfn.NORM.INV(RAND(),Inputs!$D$39,Inputs!$C$39)))-'Year Schedule'!$K$42+'Year Schedule'!$L$42)</f>
        <v>#VALUE!</v>
      </c>
      <c r="AP661" s="0" t="e">
        <f aca="true">MAX(0,AO661*(1+(_xlfn.NORM.INV(RAND(),Inputs!$D$39,Inputs!$C$39)))-'Year Schedule'!$K$43+'Year Schedule'!$L$43)</f>
        <v>#VALUE!</v>
      </c>
      <c r="AQ661" s="0" t="e">
        <f aca="true">MAX(0,AP661*(1+(_xlfn.NORM.INV(RAND(),Inputs!$D$39,Inputs!$C$39)))-'Year Schedule'!$K$44+'Year Schedule'!$L$44)</f>
        <v>#VALUE!</v>
      </c>
      <c r="AR661" s="0" t="e">
        <f aca="true">MAX(0,AQ661*(1+(_xlfn.NORM.INV(RAND(),Inputs!$D$39,Inputs!$C$39)))-'Year Schedule'!$K$45+'Year Schedule'!$L$45)</f>
        <v>#VALUE!</v>
      </c>
      <c r="AS661" s="0" t="e">
        <f aca="true">MAX(0,AR661*(1+(_xlfn.NORM.INV(RAND(),Inputs!$D$39,Inputs!$C$39)))-'Year Schedule'!$K$46+'Year Schedule'!$L$46)</f>
        <v>#VALUE!</v>
      </c>
      <c r="AT661" s="0" t="e">
        <f aca="true">MAX(0,AS661*(1+(_xlfn.NORM.INV(RAND(),Inputs!$D$39,Inputs!$C$39)))-'Year Schedule'!$K$47+'Year Schedule'!$L$47)</f>
        <v>#VALUE!</v>
      </c>
      <c r="AU661" s="0" t="e">
        <f aca="true">MAX(0,AT661*(1+(_xlfn.NORM.INV(RAND(),Inputs!$D$39,Inputs!$C$39)))-'Year Schedule'!$K$48+'Year Schedule'!$L$48)</f>
        <v>#VALUE!</v>
      </c>
      <c r="AV661" s="0" t="e">
        <f aca="true">MAX(0,AU661*(1+(_xlfn.NORM.INV(RAND(),Inputs!$D$39,Inputs!$C$39)))-'Year Schedule'!$K$49+'Year Schedule'!$L$49)</f>
        <v>#VALUE!</v>
      </c>
      <c r="AW661" s="0" t="e">
        <f aca="true">MAX(0,AV661*(1+(_xlfn.NORM.INV(RAND(),Inputs!$D$39,Inputs!$C$39)))-'Year Schedule'!$K$50+'Year Schedule'!$L$50)</f>
        <v>#VALUE!</v>
      </c>
      <c r="AX661" s="0" t="e">
        <f aca="true">MAX(0,AW661*(1+(_xlfn.NORM.INV(RAND(),Inputs!$D$39,Inputs!$C$39)))-'Year Schedule'!$K$51+'Year Schedule'!$L$51)</f>
        <v>#VALUE!</v>
      </c>
      <c r="AY661" s="0" t="e">
        <f aca="true">MAX(0,AX661*(1+(_xlfn.NORM.INV(RAND(),Inputs!$D$39,Inputs!$C$39)))-'Year Schedule'!$K$52+'Year Schedule'!$L$52)</f>
        <v>#VALUE!</v>
      </c>
      <c r="AZ661" s="0" t="e">
        <f aca="true">MAX(0,AY661*(1+(_xlfn.NORM.INV(RAND(),Inputs!$D$39,Inputs!$C$39)))-'Year Schedule'!$K$53+'Year Schedule'!$L$53)</f>
        <v>#VALUE!</v>
      </c>
      <c r="BA661" s="0" t="e">
        <f aca="false">INDEX(C661:AZ661,1,Inputs!$C$6)</f>
        <v>#VALUE!</v>
      </c>
      <c r="BB661" s="0" t="n">
        <f aca="false">IFERROR(EXP(SUMPRODUCT(LN((C661:INDEX(C661:AZ661,1,Inputs!$C$6)+$C$1004:INDEX($C$1004:$AZ$1004,1,Inputs!$C$6))/B661:INDEX(B661:AY661,1,Inputs!$C$6)))/Inputs!$C$6)-1,-1)</f>
        <v>-1</v>
      </c>
    </row>
    <row r="662" customFormat="false" ht="15" hidden="false" customHeight="true" outlineLevel="0" collapsed="false">
      <c r="A662" s="0" t="n">
        <v>660</v>
      </c>
      <c r="B662" s="177" t="n">
        <f aca="false">Inputs!$C$38</f>
        <v>0</v>
      </c>
      <c r="C662" s="0" t="e">
        <f aca="true">MAX(0,B662*(1+(_xlfn.NORM.INV(RAND(),Inputs!$D$39,Inputs!$C$39)))-'Year Schedule'!$K$4+'Year Schedule'!$L$4)</f>
        <v>#VALUE!</v>
      </c>
      <c r="D662" s="0" t="e">
        <f aca="true">MAX(0,C662*(1+(_xlfn.NORM.INV(RAND(),Inputs!$D$39,Inputs!$C$39)))-'Year Schedule'!$K$5+'Year Schedule'!$L$5)</f>
        <v>#VALUE!</v>
      </c>
      <c r="E662" s="0" t="e">
        <f aca="true">MAX(0,D662*(1+(_xlfn.NORM.INV(RAND(),Inputs!$D$39,Inputs!$C$39)))-'Year Schedule'!$K$6+'Year Schedule'!$L$6)</f>
        <v>#VALUE!</v>
      </c>
      <c r="F662" s="0" t="e">
        <f aca="true">MAX(0,E662*(1+(_xlfn.NORM.INV(RAND(),Inputs!$D$39,Inputs!$C$39)))-'Year Schedule'!$K$7+'Year Schedule'!$L$7)</f>
        <v>#VALUE!</v>
      </c>
      <c r="G662" s="0" t="e">
        <f aca="true">MAX(0,F662*(1+(_xlfn.NORM.INV(RAND(),Inputs!$D$39,Inputs!$C$39)))-'Year Schedule'!$K$8+'Year Schedule'!$L$8)</f>
        <v>#VALUE!</v>
      </c>
      <c r="H662" s="0" t="e">
        <f aca="true">MAX(0,G662*(1+(_xlfn.NORM.INV(RAND(),Inputs!$D$39,Inputs!$C$39)))-'Year Schedule'!$K$9+'Year Schedule'!$L$9)</f>
        <v>#VALUE!</v>
      </c>
      <c r="I662" s="0" t="e">
        <f aca="true">MAX(0,H662*(1+(_xlfn.NORM.INV(RAND(),Inputs!$D$39,Inputs!$C$39)))-'Year Schedule'!$K$10+'Year Schedule'!$L$10)</f>
        <v>#VALUE!</v>
      </c>
      <c r="J662" s="0" t="e">
        <f aca="true">MAX(0,I662*(1+(_xlfn.NORM.INV(RAND(),Inputs!$D$39,Inputs!$C$39)))-'Year Schedule'!$K$11+'Year Schedule'!$L$11)</f>
        <v>#VALUE!</v>
      </c>
      <c r="K662" s="0" t="e">
        <f aca="true">MAX(0,J662*(1+(_xlfn.NORM.INV(RAND(),Inputs!$D$39,Inputs!$C$39)))-'Year Schedule'!$K$12+'Year Schedule'!$L$12)</f>
        <v>#VALUE!</v>
      </c>
      <c r="L662" s="0" t="e">
        <f aca="true">MAX(0,K662*(1+(_xlfn.NORM.INV(RAND(),Inputs!$D$39,Inputs!$C$39)))-'Year Schedule'!$K$13+'Year Schedule'!$L$13)</f>
        <v>#VALUE!</v>
      </c>
      <c r="M662" s="0" t="e">
        <f aca="true">MAX(0,L662*(1+(_xlfn.NORM.INV(RAND(),Inputs!$D$39,Inputs!$C$39)))-'Year Schedule'!$K$14+'Year Schedule'!$L$14)</f>
        <v>#VALUE!</v>
      </c>
      <c r="N662" s="0" t="e">
        <f aca="true">MAX(0,M662*(1+(_xlfn.NORM.INV(RAND(),Inputs!$D$39,Inputs!$C$39)))-'Year Schedule'!$K$15+'Year Schedule'!$L$15)</f>
        <v>#VALUE!</v>
      </c>
      <c r="O662" s="0" t="e">
        <f aca="true">MAX(0,N662*(1+(_xlfn.NORM.INV(RAND(),Inputs!$D$39,Inputs!$C$39)))-'Year Schedule'!$K$16+'Year Schedule'!$L$16)</f>
        <v>#VALUE!</v>
      </c>
      <c r="P662" s="0" t="e">
        <f aca="true">MAX(0,O662*(1+(_xlfn.NORM.INV(RAND(),Inputs!$D$39,Inputs!$C$39)))-'Year Schedule'!$K$17+'Year Schedule'!$L$17)</f>
        <v>#VALUE!</v>
      </c>
      <c r="Q662" s="0" t="e">
        <f aca="true">MAX(0,P662*(1+(_xlfn.NORM.INV(RAND(),Inputs!$D$39,Inputs!$C$39)))-'Year Schedule'!$K$18+'Year Schedule'!$L$18)</f>
        <v>#VALUE!</v>
      </c>
      <c r="R662" s="0" t="e">
        <f aca="true">MAX(0,Q662*(1+(_xlfn.NORM.INV(RAND(),Inputs!$D$39,Inputs!$C$39)))-'Year Schedule'!$K$19+'Year Schedule'!$L$19)</f>
        <v>#VALUE!</v>
      </c>
      <c r="S662" s="0" t="e">
        <f aca="true">MAX(0,R662*(1+(_xlfn.NORM.INV(RAND(),Inputs!$D$39,Inputs!$C$39)))-'Year Schedule'!$K$20+'Year Schedule'!$L$20)</f>
        <v>#VALUE!</v>
      </c>
      <c r="T662" s="0" t="e">
        <f aca="true">MAX(0,S662*(1+(_xlfn.NORM.INV(RAND(),Inputs!$D$39,Inputs!$C$39)))-'Year Schedule'!$K$21+'Year Schedule'!$L$21)</f>
        <v>#VALUE!</v>
      </c>
      <c r="U662" s="0" t="e">
        <f aca="true">MAX(0,T662*(1+(_xlfn.NORM.INV(RAND(),Inputs!$D$39,Inputs!$C$39)))-'Year Schedule'!$K$22+'Year Schedule'!$L$22)</f>
        <v>#VALUE!</v>
      </c>
      <c r="V662" s="0" t="e">
        <f aca="true">MAX(0,U662*(1+(_xlfn.NORM.INV(RAND(),Inputs!$D$39,Inputs!$C$39)))-'Year Schedule'!$K$23+'Year Schedule'!$L$23)</f>
        <v>#VALUE!</v>
      </c>
      <c r="W662" s="0" t="e">
        <f aca="true">MAX(0,V662*(1+(_xlfn.NORM.INV(RAND(),Inputs!$D$39,Inputs!$C$39)))-'Year Schedule'!$K$24+'Year Schedule'!$L$24)</f>
        <v>#VALUE!</v>
      </c>
      <c r="X662" s="0" t="e">
        <f aca="true">MAX(0,W662*(1+(_xlfn.NORM.INV(RAND(),Inputs!$D$39,Inputs!$C$39)))-'Year Schedule'!$K$25+'Year Schedule'!$L$25)</f>
        <v>#VALUE!</v>
      </c>
      <c r="Y662" s="0" t="e">
        <f aca="true">MAX(0,X662*(1+(_xlfn.NORM.INV(RAND(),Inputs!$D$39,Inputs!$C$39)))-'Year Schedule'!$K$26+'Year Schedule'!$L$26)</f>
        <v>#VALUE!</v>
      </c>
      <c r="Z662" s="0" t="e">
        <f aca="true">MAX(0,Y662*(1+(_xlfn.NORM.INV(RAND(),Inputs!$D$39,Inputs!$C$39)))-'Year Schedule'!$K$27+'Year Schedule'!$L$27)</f>
        <v>#VALUE!</v>
      </c>
      <c r="AA662" s="0" t="e">
        <f aca="true">MAX(0,Z662*(1+(_xlfn.NORM.INV(RAND(),Inputs!$D$39,Inputs!$C$39)))-'Year Schedule'!$K$28+'Year Schedule'!$L$28)</f>
        <v>#VALUE!</v>
      </c>
      <c r="AB662" s="0" t="e">
        <f aca="true">MAX(0,AA662*(1+(_xlfn.NORM.INV(RAND(),Inputs!$D$39,Inputs!$C$39)))-'Year Schedule'!$K$29+'Year Schedule'!$L$29)</f>
        <v>#VALUE!</v>
      </c>
      <c r="AC662" s="0" t="e">
        <f aca="true">MAX(0,AB662*(1+(_xlfn.NORM.INV(RAND(),Inputs!$D$39,Inputs!$C$39)))-'Year Schedule'!$K$30+'Year Schedule'!$L$30)</f>
        <v>#VALUE!</v>
      </c>
      <c r="AD662" s="0" t="e">
        <f aca="true">MAX(0,AC662*(1+(_xlfn.NORM.INV(RAND(),Inputs!$D$39,Inputs!$C$39)))-'Year Schedule'!$K$31+'Year Schedule'!$L$31)</f>
        <v>#VALUE!</v>
      </c>
      <c r="AE662" s="0" t="e">
        <f aca="true">MAX(0,AD662*(1+(_xlfn.NORM.INV(RAND(),Inputs!$D$39,Inputs!$C$39)))-'Year Schedule'!$K$32+'Year Schedule'!$L$32)</f>
        <v>#VALUE!</v>
      </c>
      <c r="AF662" s="0" t="e">
        <f aca="true">MAX(0,AE662*(1+(_xlfn.NORM.INV(RAND(),Inputs!$D$39,Inputs!$C$39)))-'Year Schedule'!$K$33+'Year Schedule'!$L$33)</f>
        <v>#VALUE!</v>
      </c>
      <c r="AG662" s="0" t="e">
        <f aca="true">MAX(0,AF662*(1+(_xlfn.NORM.INV(RAND(),Inputs!$D$39,Inputs!$C$39)))-'Year Schedule'!$K$34+'Year Schedule'!$L$34)</f>
        <v>#VALUE!</v>
      </c>
      <c r="AH662" s="0" t="e">
        <f aca="true">MAX(0,AG662*(1+(_xlfn.NORM.INV(RAND(),Inputs!$D$39,Inputs!$C$39)))-'Year Schedule'!$K$35+'Year Schedule'!$L$35)</f>
        <v>#VALUE!</v>
      </c>
      <c r="AI662" s="0" t="e">
        <f aca="true">MAX(0,AH662*(1+(_xlfn.NORM.INV(RAND(),Inputs!$D$39,Inputs!$C$39)))-'Year Schedule'!$K$36+'Year Schedule'!$L$36)</f>
        <v>#VALUE!</v>
      </c>
      <c r="AJ662" s="0" t="e">
        <f aca="true">MAX(0,AI662*(1+(_xlfn.NORM.INV(RAND(),Inputs!$D$39,Inputs!$C$39)))-'Year Schedule'!$K$37+'Year Schedule'!$L$37)</f>
        <v>#VALUE!</v>
      </c>
      <c r="AK662" s="0" t="e">
        <f aca="true">MAX(0,AJ662*(1+(_xlfn.NORM.INV(RAND(),Inputs!$D$39,Inputs!$C$39)))-'Year Schedule'!$K$38+'Year Schedule'!$L$38)</f>
        <v>#VALUE!</v>
      </c>
      <c r="AL662" s="0" t="e">
        <f aca="true">MAX(0,AK662*(1+(_xlfn.NORM.INV(RAND(),Inputs!$D$39,Inputs!$C$39)))-'Year Schedule'!$K$39+'Year Schedule'!$L$39)</f>
        <v>#VALUE!</v>
      </c>
      <c r="AM662" s="0" t="e">
        <f aca="true">MAX(0,AL662*(1+(_xlfn.NORM.INV(RAND(),Inputs!$D$39,Inputs!$C$39)))-'Year Schedule'!$K$40+'Year Schedule'!$L$40)</f>
        <v>#VALUE!</v>
      </c>
      <c r="AN662" s="0" t="e">
        <f aca="true">MAX(0,AM662*(1+(_xlfn.NORM.INV(RAND(),Inputs!$D$39,Inputs!$C$39)))-'Year Schedule'!$K$41+'Year Schedule'!$L$41)</f>
        <v>#VALUE!</v>
      </c>
      <c r="AO662" s="0" t="e">
        <f aca="true">MAX(0,AN662*(1+(_xlfn.NORM.INV(RAND(),Inputs!$D$39,Inputs!$C$39)))-'Year Schedule'!$K$42+'Year Schedule'!$L$42)</f>
        <v>#VALUE!</v>
      </c>
      <c r="AP662" s="0" t="e">
        <f aca="true">MAX(0,AO662*(1+(_xlfn.NORM.INV(RAND(),Inputs!$D$39,Inputs!$C$39)))-'Year Schedule'!$K$43+'Year Schedule'!$L$43)</f>
        <v>#VALUE!</v>
      </c>
      <c r="AQ662" s="0" t="e">
        <f aca="true">MAX(0,AP662*(1+(_xlfn.NORM.INV(RAND(),Inputs!$D$39,Inputs!$C$39)))-'Year Schedule'!$K$44+'Year Schedule'!$L$44)</f>
        <v>#VALUE!</v>
      </c>
      <c r="AR662" s="0" t="e">
        <f aca="true">MAX(0,AQ662*(1+(_xlfn.NORM.INV(RAND(),Inputs!$D$39,Inputs!$C$39)))-'Year Schedule'!$K$45+'Year Schedule'!$L$45)</f>
        <v>#VALUE!</v>
      </c>
      <c r="AS662" s="0" t="e">
        <f aca="true">MAX(0,AR662*(1+(_xlfn.NORM.INV(RAND(),Inputs!$D$39,Inputs!$C$39)))-'Year Schedule'!$K$46+'Year Schedule'!$L$46)</f>
        <v>#VALUE!</v>
      </c>
      <c r="AT662" s="0" t="e">
        <f aca="true">MAX(0,AS662*(1+(_xlfn.NORM.INV(RAND(),Inputs!$D$39,Inputs!$C$39)))-'Year Schedule'!$K$47+'Year Schedule'!$L$47)</f>
        <v>#VALUE!</v>
      </c>
      <c r="AU662" s="0" t="e">
        <f aca="true">MAX(0,AT662*(1+(_xlfn.NORM.INV(RAND(),Inputs!$D$39,Inputs!$C$39)))-'Year Schedule'!$K$48+'Year Schedule'!$L$48)</f>
        <v>#VALUE!</v>
      </c>
      <c r="AV662" s="0" t="e">
        <f aca="true">MAX(0,AU662*(1+(_xlfn.NORM.INV(RAND(),Inputs!$D$39,Inputs!$C$39)))-'Year Schedule'!$K$49+'Year Schedule'!$L$49)</f>
        <v>#VALUE!</v>
      </c>
      <c r="AW662" s="0" t="e">
        <f aca="true">MAX(0,AV662*(1+(_xlfn.NORM.INV(RAND(),Inputs!$D$39,Inputs!$C$39)))-'Year Schedule'!$K$50+'Year Schedule'!$L$50)</f>
        <v>#VALUE!</v>
      </c>
      <c r="AX662" s="0" t="e">
        <f aca="true">MAX(0,AW662*(1+(_xlfn.NORM.INV(RAND(),Inputs!$D$39,Inputs!$C$39)))-'Year Schedule'!$K$51+'Year Schedule'!$L$51)</f>
        <v>#VALUE!</v>
      </c>
      <c r="AY662" s="0" t="e">
        <f aca="true">MAX(0,AX662*(1+(_xlfn.NORM.INV(RAND(),Inputs!$D$39,Inputs!$C$39)))-'Year Schedule'!$K$52+'Year Schedule'!$L$52)</f>
        <v>#VALUE!</v>
      </c>
      <c r="AZ662" s="0" t="e">
        <f aca="true">MAX(0,AY662*(1+(_xlfn.NORM.INV(RAND(),Inputs!$D$39,Inputs!$C$39)))-'Year Schedule'!$K$53+'Year Schedule'!$L$53)</f>
        <v>#VALUE!</v>
      </c>
      <c r="BA662" s="0" t="e">
        <f aca="false">INDEX(C662:AZ662,1,Inputs!$C$6)</f>
        <v>#VALUE!</v>
      </c>
      <c r="BB662" s="0" t="n">
        <f aca="false">IFERROR(EXP(SUMPRODUCT(LN((C662:INDEX(C662:AZ662,1,Inputs!$C$6)+$C$1004:INDEX($C$1004:$AZ$1004,1,Inputs!$C$6))/B662:INDEX(B662:AY662,1,Inputs!$C$6)))/Inputs!$C$6)-1,-1)</f>
        <v>-1</v>
      </c>
    </row>
    <row r="663" customFormat="false" ht="15" hidden="false" customHeight="true" outlineLevel="0" collapsed="false">
      <c r="A663" s="0" t="n">
        <v>661</v>
      </c>
      <c r="B663" s="177" t="n">
        <f aca="false">Inputs!$C$38</f>
        <v>0</v>
      </c>
      <c r="C663" s="0" t="e">
        <f aca="true">MAX(0,B663*(1+(_xlfn.NORM.INV(RAND(),Inputs!$D$39,Inputs!$C$39)))-'Year Schedule'!$K$4+'Year Schedule'!$L$4)</f>
        <v>#VALUE!</v>
      </c>
      <c r="D663" s="0" t="e">
        <f aca="true">MAX(0,C663*(1+(_xlfn.NORM.INV(RAND(),Inputs!$D$39,Inputs!$C$39)))-'Year Schedule'!$K$5+'Year Schedule'!$L$5)</f>
        <v>#VALUE!</v>
      </c>
      <c r="E663" s="0" t="e">
        <f aca="true">MAX(0,D663*(1+(_xlfn.NORM.INV(RAND(),Inputs!$D$39,Inputs!$C$39)))-'Year Schedule'!$K$6+'Year Schedule'!$L$6)</f>
        <v>#VALUE!</v>
      </c>
      <c r="F663" s="0" t="e">
        <f aca="true">MAX(0,E663*(1+(_xlfn.NORM.INV(RAND(),Inputs!$D$39,Inputs!$C$39)))-'Year Schedule'!$K$7+'Year Schedule'!$L$7)</f>
        <v>#VALUE!</v>
      </c>
      <c r="G663" s="0" t="e">
        <f aca="true">MAX(0,F663*(1+(_xlfn.NORM.INV(RAND(),Inputs!$D$39,Inputs!$C$39)))-'Year Schedule'!$K$8+'Year Schedule'!$L$8)</f>
        <v>#VALUE!</v>
      </c>
      <c r="H663" s="0" t="e">
        <f aca="true">MAX(0,G663*(1+(_xlfn.NORM.INV(RAND(),Inputs!$D$39,Inputs!$C$39)))-'Year Schedule'!$K$9+'Year Schedule'!$L$9)</f>
        <v>#VALUE!</v>
      </c>
      <c r="I663" s="0" t="e">
        <f aca="true">MAX(0,H663*(1+(_xlfn.NORM.INV(RAND(),Inputs!$D$39,Inputs!$C$39)))-'Year Schedule'!$K$10+'Year Schedule'!$L$10)</f>
        <v>#VALUE!</v>
      </c>
      <c r="J663" s="0" t="e">
        <f aca="true">MAX(0,I663*(1+(_xlfn.NORM.INV(RAND(),Inputs!$D$39,Inputs!$C$39)))-'Year Schedule'!$K$11+'Year Schedule'!$L$11)</f>
        <v>#VALUE!</v>
      </c>
      <c r="K663" s="0" t="e">
        <f aca="true">MAX(0,J663*(1+(_xlfn.NORM.INV(RAND(),Inputs!$D$39,Inputs!$C$39)))-'Year Schedule'!$K$12+'Year Schedule'!$L$12)</f>
        <v>#VALUE!</v>
      </c>
      <c r="L663" s="0" t="e">
        <f aca="true">MAX(0,K663*(1+(_xlfn.NORM.INV(RAND(),Inputs!$D$39,Inputs!$C$39)))-'Year Schedule'!$K$13+'Year Schedule'!$L$13)</f>
        <v>#VALUE!</v>
      </c>
      <c r="M663" s="0" t="e">
        <f aca="true">MAX(0,L663*(1+(_xlfn.NORM.INV(RAND(),Inputs!$D$39,Inputs!$C$39)))-'Year Schedule'!$K$14+'Year Schedule'!$L$14)</f>
        <v>#VALUE!</v>
      </c>
      <c r="N663" s="0" t="e">
        <f aca="true">MAX(0,M663*(1+(_xlfn.NORM.INV(RAND(),Inputs!$D$39,Inputs!$C$39)))-'Year Schedule'!$K$15+'Year Schedule'!$L$15)</f>
        <v>#VALUE!</v>
      </c>
      <c r="O663" s="0" t="e">
        <f aca="true">MAX(0,N663*(1+(_xlfn.NORM.INV(RAND(),Inputs!$D$39,Inputs!$C$39)))-'Year Schedule'!$K$16+'Year Schedule'!$L$16)</f>
        <v>#VALUE!</v>
      </c>
      <c r="P663" s="0" t="e">
        <f aca="true">MAX(0,O663*(1+(_xlfn.NORM.INV(RAND(),Inputs!$D$39,Inputs!$C$39)))-'Year Schedule'!$K$17+'Year Schedule'!$L$17)</f>
        <v>#VALUE!</v>
      </c>
      <c r="Q663" s="0" t="e">
        <f aca="true">MAX(0,P663*(1+(_xlfn.NORM.INV(RAND(),Inputs!$D$39,Inputs!$C$39)))-'Year Schedule'!$K$18+'Year Schedule'!$L$18)</f>
        <v>#VALUE!</v>
      </c>
      <c r="R663" s="0" t="e">
        <f aca="true">MAX(0,Q663*(1+(_xlfn.NORM.INV(RAND(),Inputs!$D$39,Inputs!$C$39)))-'Year Schedule'!$K$19+'Year Schedule'!$L$19)</f>
        <v>#VALUE!</v>
      </c>
      <c r="S663" s="0" t="e">
        <f aca="true">MAX(0,R663*(1+(_xlfn.NORM.INV(RAND(),Inputs!$D$39,Inputs!$C$39)))-'Year Schedule'!$K$20+'Year Schedule'!$L$20)</f>
        <v>#VALUE!</v>
      </c>
      <c r="T663" s="0" t="e">
        <f aca="true">MAX(0,S663*(1+(_xlfn.NORM.INV(RAND(),Inputs!$D$39,Inputs!$C$39)))-'Year Schedule'!$K$21+'Year Schedule'!$L$21)</f>
        <v>#VALUE!</v>
      </c>
      <c r="U663" s="0" t="e">
        <f aca="true">MAX(0,T663*(1+(_xlfn.NORM.INV(RAND(),Inputs!$D$39,Inputs!$C$39)))-'Year Schedule'!$K$22+'Year Schedule'!$L$22)</f>
        <v>#VALUE!</v>
      </c>
      <c r="V663" s="0" t="e">
        <f aca="true">MAX(0,U663*(1+(_xlfn.NORM.INV(RAND(),Inputs!$D$39,Inputs!$C$39)))-'Year Schedule'!$K$23+'Year Schedule'!$L$23)</f>
        <v>#VALUE!</v>
      </c>
      <c r="W663" s="0" t="e">
        <f aca="true">MAX(0,V663*(1+(_xlfn.NORM.INV(RAND(),Inputs!$D$39,Inputs!$C$39)))-'Year Schedule'!$K$24+'Year Schedule'!$L$24)</f>
        <v>#VALUE!</v>
      </c>
      <c r="X663" s="0" t="e">
        <f aca="true">MAX(0,W663*(1+(_xlfn.NORM.INV(RAND(),Inputs!$D$39,Inputs!$C$39)))-'Year Schedule'!$K$25+'Year Schedule'!$L$25)</f>
        <v>#VALUE!</v>
      </c>
      <c r="Y663" s="0" t="e">
        <f aca="true">MAX(0,X663*(1+(_xlfn.NORM.INV(RAND(),Inputs!$D$39,Inputs!$C$39)))-'Year Schedule'!$K$26+'Year Schedule'!$L$26)</f>
        <v>#VALUE!</v>
      </c>
      <c r="Z663" s="0" t="e">
        <f aca="true">MAX(0,Y663*(1+(_xlfn.NORM.INV(RAND(),Inputs!$D$39,Inputs!$C$39)))-'Year Schedule'!$K$27+'Year Schedule'!$L$27)</f>
        <v>#VALUE!</v>
      </c>
      <c r="AA663" s="0" t="e">
        <f aca="true">MAX(0,Z663*(1+(_xlfn.NORM.INV(RAND(),Inputs!$D$39,Inputs!$C$39)))-'Year Schedule'!$K$28+'Year Schedule'!$L$28)</f>
        <v>#VALUE!</v>
      </c>
      <c r="AB663" s="0" t="e">
        <f aca="true">MAX(0,AA663*(1+(_xlfn.NORM.INV(RAND(),Inputs!$D$39,Inputs!$C$39)))-'Year Schedule'!$K$29+'Year Schedule'!$L$29)</f>
        <v>#VALUE!</v>
      </c>
      <c r="AC663" s="0" t="e">
        <f aca="true">MAX(0,AB663*(1+(_xlfn.NORM.INV(RAND(),Inputs!$D$39,Inputs!$C$39)))-'Year Schedule'!$K$30+'Year Schedule'!$L$30)</f>
        <v>#VALUE!</v>
      </c>
      <c r="AD663" s="0" t="e">
        <f aca="true">MAX(0,AC663*(1+(_xlfn.NORM.INV(RAND(),Inputs!$D$39,Inputs!$C$39)))-'Year Schedule'!$K$31+'Year Schedule'!$L$31)</f>
        <v>#VALUE!</v>
      </c>
      <c r="AE663" s="0" t="e">
        <f aca="true">MAX(0,AD663*(1+(_xlfn.NORM.INV(RAND(),Inputs!$D$39,Inputs!$C$39)))-'Year Schedule'!$K$32+'Year Schedule'!$L$32)</f>
        <v>#VALUE!</v>
      </c>
      <c r="AF663" s="0" t="e">
        <f aca="true">MAX(0,AE663*(1+(_xlfn.NORM.INV(RAND(),Inputs!$D$39,Inputs!$C$39)))-'Year Schedule'!$K$33+'Year Schedule'!$L$33)</f>
        <v>#VALUE!</v>
      </c>
      <c r="AG663" s="0" t="e">
        <f aca="true">MAX(0,AF663*(1+(_xlfn.NORM.INV(RAND(),Inputs!$D$39,Inputs!$C$39)))-'Year Schedule'!$K$34+'Year Schedule'!$L$34)</f>
        <v>#VALUE!</v>
      </c>
      <c r="AH663" s="0" t="e">
        <f aca="true">MAX(0,AG663*(1+(_xlfn.NORM.INV(RAND(),Inputs!$D$39,Inputs!$C$39)))-'Year Schedule'!$K$35+'Year Schedule'!$L$35)</f>
        <v>#VALUE!</v>
      </c>
      <c r="AI663" s="0" t="e">
        <f aca="true">MAX(0,AH663*(1+(_xlfn.NORM.INV(RAND(),Inputs!$D$39,Inputs!$C$39)))-'Year Schedule'!$K$36+'Year Schedule'!$L$36)</f>
        <v>#VALUE!</v>
      </c>
      <c r="AJ663" s="0" t="e">
        <f aca="true">MAX(0,AI663*(1+(_xlfn.NORM.INV(RAND(),Inputs!$D$39,Inputs!$C$39)))-'Year Schedule'!$K$37+'Year Schedule'!$L$37)</f>
        <v>#VALUE!</v>
      </c>
      <c r="AK663" s="0" t="e">
        <f aca="true">MAX(0,AJ663*(1+(_xlfn.NORM.INV(RAND(),Inputs!$D$39,Inputs!$C$39)))-'Year Schedule'!$K$38+'Year Schedule'!$L$38)</f>
        <v>#VALUE!</v>
      </c>
      <c r="AL663" s="0" t="e">
        <f aca="true">MAX(0,AK663*(1+(_xlfn.NORM.INV(RAND(),Inputs!$D$39,Inputs!$C$39)))-'Year Schedule'!$K$39+'Year Schedule'!$L$39)</f>
        <v>#VALUE!</v>
      </c>
      <c r="AM663" s="0" t="e">
        <f aca="true">MAX(0,AL663*(1+(_xlfn.NORM.INV(RAND(),Inputs!$D$39,Inputs!$C$39)))-'Year Schedule'!$K$40+'Year Schedule'!$L$40)</f>
        <v>#VALUE!</v>
      </c>
      <c r="AN663" s="0" t="e">
        <f aca="true">MAX(0,AM663*(1+(_xlfn.NORM.INV(RAND(),Inputs!$D$39,Inputs!$C$39)))-'Year Schedule'!$K$41+'Year Schedule'!$L$41)</f>
        <v>#VALUE!</v>
      </c>
      <c r="AO663" s="0" t="e">
        <f aca="true">MAX(0,AN663*(1+(_xlfn.NORM.INV(RAND(),Inputs!$D$39,Inputs!$C$39)))-'Year Schedule'!$K$42+'Year Schedule'!$L$42)</f>
        <v>#VALUE!</v>
      </c>
      <c r="AP663" s="0" t="e">
        <f aca="true">MAX(0,AO663*(1+(_xlfn.NORM.INV(RAND(),Inputs!$D$39,Inputs!$C$39)))-'Year Schedule'!$K$43+'Year Schedule'!$L$43)</f>
        <v>#VALUE!</v>
      </c>
      <c r="AQ663" s="0" t="e">
        <f aca="true">MAX(0,AP663*(1+(_xlfn.NORM.INV(RAND(),Inputs!$D$39,Inputs!$C$39)))-'Year Schedule'!$K$44+'Year Schedule'!$L$44)</f>
        <v>#VALUE!</v>
      </c>
      <c r="AR663" s="0" t="e">
        <f aca="true">MAX(0,AQ663*(1+(_xlfn.NORM.INV(RAND(),Inputs!$D$39,Inputs!$C$39)))-'Year Schedule'!$K$45+'Year Schedule'!$L$45)</f>
        <v>#VALUE!</v>
      </c>
      <c r="AS663" s="0" t="e">
        <f aca="true">MAX(0,AR663*(1+(_xlfn.NORM.INV(RAND(),Inputs!$D$39,Inputs!$C$39)))-'Year Schedule'!$K$46+'Year Schedule'!$L$46)</f>
        <v>#VALUE!</v>
      </c>
      <c r="AT663" s="0" t="e">
        <f aca="true">MAX(0,AS663*(1+(_xlfn.NORM.INV(RAND(),Inputs!$D$39,Inputs!$C$39)))-'Year Schedule'!$K$47+'Year Schedule'!$L$47)</f>
        <v>#VALUE!</v>
      </c>
      <c r="AU663" s="0" t="e">
        <f aca="true">MAX(0,AT663*(1+(_xlfn.NORM.INV(RAND(),Inputs!$D$39,Inputs!$C$39)))-'Year Schedule'!$K$48+'Year Schedule'!$L$48)</f>
        <v>#VALUE!</v>
      </c>
      <c r="AV663" s="0" t="e">
        <f aca="true">MAX(0,AU663*(1+(_xlfn.NORM.INV(RAND(),Inputs!$D$39,Inputs!$C$39)))-'Year Schedule'!$K$49+'Year Schedule'!$L$49)</f>
        <v>#VALUE!</v>
      </c>
      <c r="AW663" s="0" t="e">
        <f aca="true">MAX(0,AV663*(1+(_xlfn.NORM.INV(RAND(),Inputs!$D$39,Inputs!$C$39)))-'Year Schedule'!$K$50+'Year Schedule'!$L$50)</f>
        <v>#VALUE!</v>
      </c>
      <c r="AX663" s="0" t="e">
        <f aca="true">MAX(0,AW663*(1+(_xlfn.NORM.INV(RAND(),Inputs!$D$39,Inputs!$C$39)))-'Year Schedule'!$K$51+'Year Schedule'!$L$51)</f>
        <v>#VALUE!</v>
      </c>
      <c r="AY663" s="0" t="e">
        <f aca="true">MAX(0,AX663*(1+(_xlfn.NORM.INV(RAND(),Inputs!$D$39,Inputs!$C$39)))-'Year Schedule'!$K$52+'Year Schedule'!$L$52)</f>
        <v>#VALUE!</v>
      </c>
      <c r="AZ663" s="0" t="e">
        <f aca="true">MAX(0,AY663*(1+(_xlfn.NORM.INV(RAND(),Inputs!$D$39,Inputs!$C$39)))-'Year Schedule'!$K$53+'Year Schedule'!$L$53)</f>
        <v>#VALUE!</v>
      </c>
      <c r="BA663" s="0" t="e">
        <f aca="false">INDEX(C663:AZ663,1,Inputs!$C$6)</f>
        <v>#VALUE!</v>
      </c>
      <c r="BB663" s="0" t="n">
        <f aca="false">IFERROR(EXP(SUMPRODUCT(LN((C663:INDEX(C663:AZ663,1,Inputs!$C$6)+$C$1004:INDEX($C$1004:$AZ$1004,1,Inputs!$C$6))/B663:INDEX(B663:AY663,1,Inputs!$C$6)))/Inputs!$C$6)-1,-1)</f>
        <v>-1</v>
      </c>
    </row>
    <row r="664" customFormat="false" ht="15" hidden="false" customHeight="true" outlineLevel="0" collapsed="false">
      <c r="A664" s="0" t="n">
        <v>662</v>
      </c>
      <c r="B664" s="177" t="n">
        <f aca="false">Inputs!$C$38</f>
        <v>0</v>
      </c>
      <c r="C664" s="0" t="e">
        <f aca="true">MAX(0,B664*(1+(_xlfn.NORM.INV(RAND(),Inputs!$D$39,Inputs!$C$39)))-'Year Schedule'!$K$4+'Year Schedule'!$L$4)</f>
        <v>#VALUE!</v>
      </c>
      <c r="D664" s="0" t="e">
        <f aca="true">MAX(0,C664*(1+(_xlfn.NORM.INV(RAND(),Inputs!$D$39,Inputs!$C$39)))-'Year Schedule'!$K$5+'Year Schedule'!$L$5)</f>
        <v>#VALUE!</v>
      </c>
      <c r="E664" s="0" t="e">
        <f aca="true">MAX(0,D664*(1+(_xlfn.NORM.INV(RAND(),Inputs!$D$39,Inputs!$C$39)))-'Year Schedule'!$K$6+'Year Schedule'!$L$6)</f>
        <v>#VALUE!</v>
      </c>
      <c r="F664" s="0" t="e">
        <f aca="true">MAX(0,E664*(1+(_xlfn.NORM.INV(RAND(),Inputs!$D$39,Inputs!$C$39)))-'Year Schedule'!$K$7+'Year Schedule'!$L$7)</f>
        <v>#VALUE!</v>
      </c>
      <c r="G664" s="0" t="e">
        <f aca="true">MAX(0,F664*(1+(_xlfn.NORM.INV(RAND(),Inputs!$D$39,Inputs!$C$39)))-'Year Schedule'!$K$8+'Year Schedule'!$L$8)</f>
        <v>#VALUE!</v>
      </c>
      <c r="H664" s="0" t="e">
        <f aca="true">MAX(0,G664*(1+(_xlfn.NORM.INV(RAND(),Inputs!$D$39,Inputs!$C$39)))-'Year Schedule'!$K$9+'Year Schedule'!$L$9)</f>
        <v>#VALUE!</v>
      </c>
      <c r="I664" s="0" t="e">
        <f aca="true">MAX(0,H664*(1+(_xlfn.NORM.INV(RAND(),Inputs!$D$39,Inputs!$C$39)))-'Year Schedule'!$K$10+'Year Schedule'!$L$10)</f>
        <v>#VALUE!</v>
      </c>
      <c r="J664" s="0" t="e">
        <f aca="true">MAX(0,I664*(1+(_xlfn.NORM.INV(RAND(),Inputs!$D$39,Inputs!$C$39)))-'Year Schedule'!$K$11+'Year Schedule'!$L$11)</f>
        <v>#VALUE!</v>
      </c>
      <c r="K664" s="0" t="e">
        <f aca="true">MAX(0,J664*(1+(_xlfn.NORM.INV(RAND(),Inputs!$D$39,Inputs!$C$39)))-'Year Schedule'!$K$12+'Year Schedule'!$L$12)</f>
        <v>#VALUE!</v>
      </c>
      <c r="L664" s="0" t="e">
        <f aca="true">MAX(0,K664*(1+(_xlfn.NORM.INV(RAND(),Inputs!$D$39,Inputs!$C$39)))-'Year Schedule'!$K$13+'Year Schedule'!$L$13)</f>
        <v>#VALUE!</v>
      </c>
      <c r="M664" s="0" t="e">
        <f aca="true">MAX(0,L664*(1+(_xlfn.NORM.INV(RAND(),Inputs!$D$39,Inputs!$C$39)))-'Year Schedule'!$K$14+'Year Schedule'!$L$14)</f>
        <v>#VALUE!</v>
      </c>
      <c r="N664" s="0" t="e">
        <f aca="true">MAX(0,M664*(1+(_xlfn.NORM.INV(RAND(),Inputs!$D$39,Inputs!$C$39)))-'Year Schedule'!$K$15+'Year Schedule'!$L$15)</f>
        <v>#VALUE!</v>
      </c>
      <c r="O664" s="0" t="e">
        <f aca="true">MAX(0,N664*(1+(_xlfn.NORM.INV(RAND(),Inputs!$D$39,Inputs!$C$39)))-'Year Schedule'!$K$16+'Year Schedule'!$L$16)</f>
        <v>#VALUE!</v>
      </c>
      <c r="P664" s="0" t="e">
        <f aca="true">MAX(0,O664*(1+(_xlfn.NORM.INV(RAND(),Inputs!$D$39,Inputs!$C$39)))-'Year Schedule'!$K$17+'Year Schedule'!$L$17)</f>
        <v>#VALUE!</v>
      </c>
      <c r="Q664" s="0" t="e">
        <f aca="true">MAX(0,P664*(1+(_xlfn.NORM.INV(RAND(),Inputs!$D$39,Inputs!$C$39)))-'Year Schedule'!$K$18+'Year Schedule'!$L$18)</f>
        <v>#VALUE!</v>
      </c>
      <c r="R664" s="0" t="e">
        <f aca="true">MAX(0,Q664*(1+(_xlfn.NORM.INV(RAND(),Inputs!$D$39,Inputs!$C$39)))-'Year Schedule'!$K$19+'Year Schedule'!$L$19)</f>
        <v>#VALUE!</v>
      </c>
      <c r="S664" s="0" t="e">
        <f aca="true">MAX(0,R664*(1+(_xlfn.NORM.INV(RAND(),Inputs!$D$39,Inputs!$C$39)))-'Year Schedule'!$K$20+'Year Schedule'!$L$20)</f>
        <v>#VALUE!</v>
      </c>
      <c r="T664" s="0" t="e">
        <f aca="true">MAX(0,S664*(1+(_xlfn.NORM.INV(RAND(),Inputs!$D$39,Inputs!$C$39)))-'Year Schedule'!$K$21+'Year Schedule'!$L$21)</f>
        <v>#VALUE!</v>
      </c>
      <c r="U664" s="0" t="e">
        <f aca="true">MAX(0,T664*(1+(_xlfn.NORM.INV(RAND(),Inputs!$D$39,Inputs!$C$39)))-'Year Schedule'!$K$22+'Year Schedule'!$L$22)</f>
        <v>#VALUE!</v>
      </c>
      <c r="V664" s="0" t="e">
        <f aca="true">MAX(0,U664*(1+(_xlfn.NORM.INV(RAND(),Inputs!$D$39,Inputs!$C$39)))-'Year Schedule'!$K$23+'Year Schedule'!$L$23)</f>
        <v>#VALUE!</v>
      </c>
      <c r="W664" s="0" t="e">
        <f aca="true">MAX(0,V664*(1+(_xlfn.NORM.INV(RAND(),Inputs!$D$39,Inputs!$C$39)))-'Year Schedule'!$K$24+'Year Schedule'!$L$24)</f>
        <v>#VALUE!</v>
      </c>
      <c r="X664" s="0" t="e">
        <f aca="true">MAX(0,W664*(1+(_xlfn.NORM.INV(RAND(),Inputs!$D$39,Inputs!$C$39)))-'Year Schedule'!$K$25+'Year Schedule'!$L$25)</f>
        <v>#VALUE!</v>
      </c>
      <c r="Y664" s="0" t="e">
        <f aca="true">MAX(0,X664*(1+(_xlfn.NORM.INV(RAND(),Inputs!$D$39,Inputs!$C$39)))-'Year Schedule'!$K$26+'Year Schedule'!$L$26)</f>
        <v>#VALUE!</v>
      </c>
      <c r="Z664" s="0" t="e">
        <f aca="true">MAX(0,Y664*(1+(_xlfn.NORM.INV(RAND(),Inputs!$D$39,Inputs!$C$39)))-'Year Schedule'!$K$27+'Year Schedule'!$L$27)</f>
        <v>#VALUE!</v>
      </c>
      <c r="AA664" s="0" t="e">
        <f aca="true">MAX(0,Z664*(1+(_xlfn.NORM.INV(RAND(),Inputs!$D$39,Inputs!$C$39)))-'Year Schedule'!$K$28+'Year Schedule'!$L$28)</f>
        <v>#VALUE!</v>
      </c>
      <c r="AB664" s="0" t="e">
        <f aca="true">MAX(0,AA664*(1+(_xlfn.NORM.INV(RAND(),Inputs!$D$39,Inputs!$C$39)))-'Year Schedule'!$K$29+'Year Schedule'!$L$29)</f>
        <v>#VALUE!</v>
      </c>
      <c r="AC664" s="0" t="e">
        <f aca="true">MAX(0,AB664*(1+(_xlfn.NORM.INV(RAND(),Inputs!$D$39,Inputs!$C$39)))-'Year Schedule'!$K$30+'Year Schedule'!$L$30)</f>
        <v>#VALUE!</v>
      </c>
      <c r="AD664" s="0" t="e">
        <f aca="true">MAX(0,AC664*(1+(_xlfn.NORM.INV(RAND(),Inputs!$D$39,Inputs!$C$39)))-'Year Schedule'!$K$31+'Year Schedule'!$L$31)</f>
        <v>#VALUE!</v>
      </c>
      <c r="AE664" s="0" t="e">
        <f aca="true">MAX(0,AD664*(1+(_xlfn.NORM.INV(RAND(),Inputs!$D$39,Inputs!$C$39)))-'Year Schedule'!$K$32+'Year Schedule'!$L$32)</f>
        <v>#VALUE!</v>
      </c>
      <c r="AF664" s="0" t="e">
        <f aca="true">MAX(0,AE664*(1+(_xlfn.NORM.INV(RAND(),Inputs!$D$39,Inputs!$C$39)))-'Year Schedule'!$K$33+'Year Schedule'!$L$33)</f>
        <v>#VALUE!</v>
      </c>
      <c r="AG664" s="0" t="e">
        <f aca="true">MAX(0,AF664*(1+(_xlfn.NORM.INV(RAND(),Inputs!$D$39,Inputs!$C$39)))-'Year Schedule'!$K$34+'Year Schedule'!$L$34)</f>
        <v>#VALUE!</v>
      </c>
      <c r="AH664" s="0" t="e">
        <f aca="true">MAX(0,AG664*(1+(_xlfn.NORM.INV(RAND(),Inputs!$D$39,Inputs!$C$39)))-'Year Schedule'!$K$35+'Year Schedule'!$L$35)</f>
        <v>#VALUE!</v>
      </c>
      <c r="AI664" s="0" t="e">
        <f aca="true">MAX(0,AH664*(1+(_xlfn.NORM.INV(RAND(),Inputs!$D$39,Inputs!$C$39)))-'Year Schedule'!$K$36+'Year Schedule'!$L$36)</f>
        <v>#VALUE!</v>
      </c>
      <c r="AJ664" s="0" t="e">
        <f aca="true">MAX(0,AI664*(1+(_xlfn.NORM.INV(RAND(),Inputs!$D$39,Inputs!$C$39)))-'Year Schedule'!$K$37+'Year Schedule'!$L$37)</f>
        <v>#VALUE!</v>
      </c>
      <c r="AK664" s="0" t="e">
        <f aca="true">MAX(0,AJ664*(1+(_xlfn.NORM.INV(RAND(),Inputs!$D$39,Inputs!$C$39)))-'Year Schedule'!$K$38+'Year Schedule'!$L$38)</f>
        <v>#VALUE!</v>
      </c>
      <c r="AL664" s="0" t="e">
        <f aca="true">MAX(0,AK664*(1+(_xlfn.NORM.INV(RAND(),Inputs!$D$39,Inputs!$C$39)))-'Year Schedule'!$K$39+'Year Schedule'!$L$39)</f>
        <v>#VALUE!</v>
      </c>
      <c r="AM664" s="0" t="e">
        <f aca="true">MAX(0,AL664*(1+(_xlfn.NORM.INV(RAND(),Inputs!$D$39,Inputs!$C$39)))-'Year Schedule'!$K$40+'Year Schedule'!$L$40)</f>
        <v>#VALUE!</v>
      </c>
      <c r="AN664" s="0" t="e">
        <f aca="true">MAX(0,AM664*(1+(_xlfn.NORM.INV(RAND(),Inputs!$D$39,Inputs!$C$39)))-'Year Schedule'!$K$41+'Year Schedule'!$L$41)</f>
        <v>#VALUE!</v>
      </c>
      <c r="AO664" s="0" t="e">
        <f aca="true">MAX(0,AN664*(1+(_xlfn.NORM.INV(RAND(),Inputs!$D$39,Inputs!$C$39)))-'Year Schedule'!$K$42+'Year Schedule'!$L$42)</f>
        <v>#VALUE!</v>
      </c>
      <c r="AP664" s="0" t="e">
        <f aca="true">MAX(0,AO664*(1+(_xlfn.NORM.INV(RAND(),Inputs!$D$39,Inputs!$C$39)))-'Year Schedule'!$K$43+'Year Schedule'!$L$43)</f>
        <v>#VALUE!</v>
      </c>
      <c r="AQ664" s="0" t="e">
        <f aca="true">MAX(0,AP664*(1+(_xlfn.NORM.INV(RAND(),Inputs!$D$39,Inputs!$C$39)))-'Year Schedule'!$K$44+'Year Schedule'!$L$44)</f>
        <v>#VALUE!</v>
      </c>
      <c r="AR664" s="0" t="e">
        <f aca="true">MAX(0,AQ664*(1+(_xlfn.NORM.INV(RAND(),Inputs!$D$39,Inputs!$C$39)))-'Year Schedule'!$K$45+'Year Schedule'!$L$45)</f>
        <v>#VALUE!</v>
      </c>
      <c r="AS664" s="0" t="e">
        <f aca="true">MAX(0,AR664*(1+(_xlfn.NORM.INV(RAND(),Inputs!$D$39,Inputs!$C$39)))-'Year Schedule'!$K$46+'Year Schedule'!$L$46)</f>
        <v>#VALUE!</v>
      </c>
      <c r="AT664" s="0" t="e">
        <f aca="true">MAX(0,AS664*(1+(_xlfn.NORM.INV(RAND(),Inputs!$D$39,Inputs!$C$39)))-'Year Schedule'!$K$47+'Year Schedule'!$L$47)</f>
        <v>#VALUE!</v>
      </c>
      <c r="AU664" s="0" t="e">
        <f aca="true">MAX(0,AT664*(1+(_xlfn.NORM.INV(RAND(),Inputs!$D$39,Inputs!$C$39)))-'Year Schedule'!$K$48+'Year Schedule'!$L$48)</f>
        <v>#VALUE!</v>
      </c>
      <c r="AV664" s="0" t="e">
        <f aca="true">MAX(0,AU664*(1+(_xlfn.NORM.INV(RAND(),Inputs!$D$39,Inputs!$C$39)))-'Year Schedule'!$K$49+'Year Schedule'!$L$49)</f>
        <v>#VALUE!</v>
      </c>
      <c r="AW664" s="0" t="e">
        <f aca="true">MAX(0,AV664*(1+(_xlfn.NORM.INV(RAND(),Inputs!$D$39,Inputs!$C$39)))-'Year Schedule'!$K$50+'Year Schedule'!$L$50)</f>
        <v>#VALUE!</v>
      </c>
      <c r="AX664" s="0" t="e">
        <f aca="true">MAX(0,AW664*(1+(_xlfn.NORM.INV(RAND(),Inputs!$D$39,Inputs!$C$39)))-'Year Schedule'!$K$51+'Year Schedule'!$L$51)</f>
        <v>#VALUE!</v>
      </c>
      <c r="AY664" s="0" t="e">
        <f aca="true">MAX(0,AX664*(1+(_xlfn.NORM.INV(RAND(),Inputs!$D$39,Inputs!$C$39)))-'Year Schedule'!$K$52+'Year Schedule'!$L$52)</f>
        <v>#VALUE!</v>
      </c>
      <c r="AZ664" s="0" t="e">
        <f aca="true">MAX(0,AY664*(1+(_xlfn.NORM.INV(RAND(),Inputs!$D$39,Inputs!$C$39)))-'Year Schedule'!$K$53+'Year Schedule'!$L$53)</f>
        <v>#VALUE!</v>
      </c>
      <c r="BA664" s="0" t="e">
        <f aca="false">INDEX(C664:AZ664,1,Inputs!$C$6)</f>
        <v>#VALUE!</v>
      </c>
      <c r="BB664" s="0" t="n">
        <f aca="false">IFERROR(EXP(SUMPRODUCT(LN((C664:INDEX(C664:AZ664,1,Inputs!$C$6)+$C$1004:INDEX($C$1004:$AZ$1004,1,Inputs!$C$6))/B664:INDEX(B664:AY664,1,Inputs!$C$6)))/Inputs!$C$6)-1,-1)</f>
        <v>-1</v>
      </c>
    </row>
    <row r="665" customFormat="false" ht="15" hidden="false" customHeight="true" outlineLevel="0" collapsed="false">
      <c r="A665" s="0" t="n">
        <v>663</v>
      </c>
      <c r="B665" s="177" t="n">
        <f aca="false">Inputs!$C$38</f>
        <v>0</v>
      </c>
      <c r="C665" s="0" t="e">
        <f aca="true">MAX(0,B665*(1+(_xlfn.NORM.INV(RAND(),Inputs!$D$39,Inputs!$C$39)))-'Year Schedule'!$K$4+'Year Schedule'!$L$4)</f>
        <v>#VALUE!</v>
      </c>
      <c r="D665" s="0" t="e">
        <f aca="true">MAX(0,C665*(1+(_xlfn.NORM.INV(RAND(),Inputs!$D$39,Inputs!$C$39)))-'Year Schedule'!$K$5+'Year Schedule'!$L$5)</f>
        <v>#VALUE!</v>
      </c>
      <c r="E665" s="0" t="e">
        <f aca="true">MAX(0,D665*(1+(_xlfn.NORM.INV(RAND(),Inputs!$D$39,Inputs!$C$39)))-'Year Schedule'!$K$6+'Year Schedule'!$L$6)</f>
        <v>#VALUE!</v>
      </c>
      <c r="F665" s="0" t="e">
        <f aca="true">MAX(0,E665*(1+(_xlfn.NORM.INV(RAND(),Inputs!$D$39,Inputs!$C$39)))-'Year Schedule'!$K$7+'Year Schedule'!$L$7)</f>
        <v>#VALUE!</v>
      </c>
      <c r="G665" s="0" t="e">
        <f aca="true">MAX(0,F665*(1+(_xlfn.NORM.INV(RAND(),Inputs!$D$39,Inputs!$C$39)))-'Year Schedule'!$K$8+'Year Schedule'!$L$8)</f>
        <v>#VALUE!</v>
      </c>
      <c r="H665" s="0" t="e">
        <f aca="true">MAX(0,G665*(1+(_xlfn.NORM.INV(RAND(),Inputs!$D$39,Inputs!$C$39)))-'Year Schedule'!$K$9+'Year Schedule'!$L$9)</f>
        <v>#VALUE!</v>
      </c>
      <c r="I665" s="0" t="e">
        <f aca="true">MAX(0,H665*(1+(_xlfn.NORM.INV(RAND(),Inputs!$D$39,Inputs!$C$39)))-'Year Schedule'!$K$10+'Year Schedule'!$L$10)</f>
        <v>#VALUE!</v>
      </c>
      <c r="J665" s="0" t="e">
        <f aca="true">MAX(0,I665*(1+(_xlfn.NORM.INV(RAND(),Inputs!$D$39,Inputs!$C$39)))-'Year Schedule'!$K$11+'Year Schedule'!$L$11)</f>
        <v>#VALUE!</v>
      </c>
      <c r="K665" s="0" t="e">
        <f aca="true">MAX(0,J665*(1+(_xlfn.NORM.INV(RAND(),Inputs!$D$39,Inputs!$C$39)))-'Year Schedule'!$K$12+'Year Schedule'!$L$12)</f>
        <v>#VALUE!</v>
      </c>
      <c r="L665" s="0" t="e">
        <f aca="true">MAX(0,K665*(1+(_xlfn.NORM.INV(RAND(),Inputs!$D$39,Inputs!$C$39)))-'Year Schedule'!$K$13+'Year Schedule'!$L$13)</f>
        <v>#VALUE!</v>
      </c>
      <c r="M665" s="0" t="e">
        <f aca="true">MAX(0,L665*(1+(_xlfn.NORM.INV(RAND(),Inputs!$D$39,Inputs!$C$39)))-'Year Schedule'!$K$14+'Year Schedule'!$L$14)</f>
        <v>#VALUE!</v>
      </c>
      <c r="N665" s="0" t="e">
        <f aca="true">MAX(0,M665*(1+(_xlfn.NORM.INV(RAND(),Inputs!$D$39,Inputs!$C$39)))-'Year Schedule'!$K$15+'Year Schedule'!$L$15)</f>
        <v>#VALUE!</v>
      </c>
      <c r="O665" s="0" t="e">
        <f aca="true">MAX(0,N665*(1+(_xlfn.NORM.INV(RAND(),Inputs!$D$39,Inputs!$C$39)))-'Year Schedule'!$K$16+'Year Schedule'!$L$16)</f>
        <v>#VALUE!</v>
      </c>
      <c r="P665" s="0" t="e">
        <f aca="true">MAX(0,O665*(1+(_xlfn.NORM.INV(RAND(),Inputs!$D$39,Inputs!$C$39)))-'Year Schedule'!$K$17+'Year Schedule'!$L$17)</f>
        <v>#VALUE!</v>
      </c>
      <c r="Q665" s="0" t="e">
        <f aca="true">MAX(0,P665*(1+(_xlfn.NORM.INV(RAND(),Inputs!$D$39,Inputs!$C$39)))-'Year Schedule'!$K$18+'Year Schedule'!$L$18)</f>
        <v>#VALUE!</v>
      </c>
      <c r="R665" s="0" t="e">
        <f aca="true">MAX(0,Q665*(1+(_xlfn.NORM.INV(RAND(),Inputs!$D$39,Inputs!$C$39)))-'Year Schedule'!$K$19+'Year Schedule'!$L$19)</f>
        <v>#VALUE!</v>
      </c>
      <c r="S665" s="0" t="e">
        <f aca="true">MAX(0,R665*(1+(_xlfn.NORM.INV(RAND(),Inputs!$D$39,Inputs!$C$39)))-'Year Schedule'!$K$20+'Year Schedule'!$L$20)</f>
        <v>#VALUE!</v>
      </c>
      <c r="T665" s="0" t="e">
        <f aca="true">MAX(0,S665*(1+(_xlfn.NORM.INV(RAND(),Inputs!$D$39,Inputs!$C$39)))-'Year Schedule'!$K$21+'Year Schedule'!$L$21)</f>
        <v>#VALUE!</v>
      </c>
      <c r="U665" s="0" t="e">
        <f aca="true">MAX(0,T665*(1+(_xlfn.NORM.INV(RAND(),Inputs!$D$39,Inputs!$C$39)))-'Year Schedule'!$K$22+'Year Schedule'!$L$22)</f>
        <v>#VALUE!</v>
      </c>
      <c r="V665" s="0" t="e">
        <f aca="true">MAX(0,U665*(1+(_xlfn.NORM.INV(RAND(),Inputs!$D$39,Inputs!$C$39)))-'Year Schedule'!$K$23+'Year Schedule'!$L$23)</f>
        <v>#VALUE!</v>
      </c>
      <c r="W665" s="0" t="e">
        <f aca="true">MAX(0,V665*(1+(_xlfn.NORM.INV(RAND(),Inputs!$D$39,Inputs!$C$39)))-'Year Schedule'!$K$24+'Year Schedule'!$L$24)</f>
        <v>#VALUE!</v>
      </c>
      <c r="X665" s="0" t="e">
        <f aca="true">MAX(0,W665*(1+(_xlfn.NORM.INV(RAND(),Inputs!$D$39,Inputs!$C$39)))-'Year Schedule'!$K$25+'Year Schedule'!$L$25)</f>
        <v>#VALUE!</v>
      </c>
      <c r="Y665" s="0" t="e">
        <f aca="true">MAX(0,X665*(1+(_xlfn.NORM.INV(RAND(),Inputs!$D$39,Inputs!$C$39)))-'Year Schedule'!$K$26+'Year Schedule'!$L$26)</f>
        <v>#VALUE!</v>
      </c>
      <c r="Z665" s="0" t="e">
        <f aca="true">MAX(0,Y665*(1+(_xlfn.NORM.INV(RAND(),Inputs!$D$39,Inputs!$C$39)))-'Year Schedule'!$K$27+'Year Schedule'!$L$27)</f>
        <v>#VALUE!</v>
      </c>
      <c r="AA665" s="0" t="e">
        <f aca="true">MAX(0,Z665*(1+(_xlfn.NORM.INV(RAND(),Inputs!$D$39,Inputs!$C$39)))-'Year Schedule'!$K$28+'Year Schedule'!$L$28)</f>
        <v>#VALUE!</v>
      </c>
      <c r="AB665" s="0" t="e">
        <f aca="true">MAX(0,AA665*(1+(_xlfn.NORM.INV(RAND(),Inputs!$D$39,Inputs!$C$39)))-'Year Schedule'!$K$29+'Year Schedule'!$L$29)</f>
        <v>#VALUE!</v>
      </c>
      <c r="AC665" s="0" t="e">
        <f aca="true">MAX(0,AB665*(1+(_xlfn.NORM.INV(RAND(),Inputs!$D$39,Inputs!$C$39)))-'Year Schedule'!$K$30+'Year Schedule'!$L$30)</f>
        <v>#VALUE!</v>
      </c>
      <c r="AD665" s="0" t="e">
        <f aca="true">MAX(0,AC665*(1+(_xlfn.NORM.INV(RAND(),Inputs!$D$39,Inputs!$C$39)))-'Year Schedule'!$K$31+'Year Schedule'!$L$31)</f>
        <v>#VALUE!</v>
      </c>
      <c r="AE665" s="0" t="e">
        <f aca="true">MAX(0,AD665*(1+(_xlfn.NORM.INV(RAND(),Inputs!$D$39,Inputs!$C$39)))-'Year Schedule'!$K$32+'Year Schedule'!$L$32)</f>
        <v>#VALUE!</v>
      </c>
      <c r="AF665" s="0" t="e">
        <f aca="true">MAX(0,AE665*(1+(_xlfn.NORM.INV(RAND(),Inputs!$D$39,Inputs!$C$39)))-'Year Schedule'!$K$33+'Year Schedule'!$L$33)</f>
        <v>#VALUE!</v>
      </c>
      <c r="AG665" s="0" t="e">
        <f aca="true">MAX(0,AF665*(1+(_xlfn.NORM.INV(RAND(),Inputs!$D$39,Inputs!$C$39)))-'Year Schedule'!$K$34+'Year Schedule'!$L$34)</f>
        <v>#VALUE!</v>
      </c>
      <c r="AH665" s="0" t="e">
        <f aca="true">MAX(0,AG665*(1+(_xlfn.NORM.INV(RAND(),Inputs!$D$39,Inputs!$C$39)))-'Year Schedule'!$K$35+'Year Schedule'!$L$35)</f>
        <v>#VALUE!</v>
      </c>
      <c r="AI665" s="0" t="e">
        <f aca="true">MAX(0,AH665*(1+(_xlfn.NORM.INV(RAND(),Inputs!$D$39,Inputs!$C$39)))-'Year Schedule'!$K$36+'Year Schedule'!$L$36)</f>
        <v>#VALUE!</v>
      </c>
      <c r="AJ665" s="0" t="e">
        <f aca="true">MAX(0,AI665*(1+(_xlfn.NORM.INV(RAND(),Inputs!$D$39,Inputs!$C$39)))-'Year Schedule'!$K$37+'Year Schedule'!$L$37)</f>
        <v>#VALUE!</v>
      </c>
      <c r="AK665" s="0" t="e">
        <f aca="true">MAX(0,AJ665*(1+(_xlfn.NORM.INV(RAND(),Inputs!$D$39,Inputs!$C$39)))-'Year Schedule'!$K$38+'Year Schedule'!$L$38)</f>
        <v>#VALUE!</v>
      </c>
      <c r="AL665" s="0" t="e">
        <f aca="true">MAX(0,AK665*(1+(_xlfn.NORM.INV(RAND(),Inputs!$D$39,Inputs!$C$39)))-'Year Schedule'!$K$39+'Year Schedule'!$L$39)</f>
        <v>#VALUE!</v>
      </c>
      <c r="AM665" s="0" t="e">
        <f aca="true">MAX(0,AL665*(1+(_xlfn.NORM.INV(RAND(),Inputs!$D$39,Inputs!$C$39)))-'Year Schedule'!$K$40+'Year Schedule'!$L$40)</f>
        <v>#VALUE!</v>
      </c>
      <c r="AN665" s="0" t="e">
        <f aca="true">MAX(0,AM665*(1+(_xlfn.NORM.INV(RAND(),Inputs!$D$39,Inputs!$C$39)))-'Year Schedule'!$K$41+'Year Schedule'!$L$41)</f>
        <v>#VALUE!</v>
      </c>
      <c r="AO665" s="0" t="e">
        <f aca="true">MAX(0,AN665*(1+(_xlfn.NORM.INV(RAND(),Inputs!$D$39,Inputs!$C$39)))-'Year Schedule'!$K$42+'Year Schedule'!$L$42)</f>
        <v>#VALUE!</v>
      </c>
      <c r="AP665" s="0" t="e">
        <f aca="true">MAX(0,AO665*(1+(_xlfn.NORM.INV(RAND(),Inputs!$D$39,Inputs!$C$39)))-'Year Schedule'!$K$43+'Year Schedule'!$L$43)</f>
        <v>#VALUE!</v>
      </c>
      <c r="AQ665" s="0" t="e">
        <f aca="true">MAX(0,AP665*(1+(_xlfn.NORM.INV(RAND(),Inputs!$D$39,Inputs!$C$39)))-'Year Schedule'!$K$44+'Year Schedule'!$L$44)</f>
        <v>#VALUE!</v>
      </c>
      <c r="AR665" s="0" t="e">
        <f aca="true">MAX(0,AQ665*(1+(_xlfn.NORM.INV(RAND(),Inputs!$D$39,Inputs!$C$39)))-'Year Schedule'!$K$45+'Year Schedule'!$L$45)</f>
        <v>#VALUE!</v>
      </c>
      <c r="AS665" s="0" t="e">
        <f aca="true">MAX(0,AR665*(1+(_xlfn.NORM.INV(RAND(),Inputs!$D$39,Inputs!$C$39)))-'Year Schedule'!$K$46+'Year Schedule'!$L$46)</f>
        <v>#VALUE!</v>
      </c>
      <c r="AT665" s="0" t="e">
        <f aca="true">MAX(0,AS665*(1+(_xlfn.NORM.INV(RAND(),Inputs!$D$39,Inputs!$C$39)))-'Year Schedule'!$K$47+'Year Schedule'!$L$47)</f>
        <v>#VALUE!</v>
      </c>
      <c r="AU665" s="0" t="e">
        <f aca="true">MAX(0,AT665*(1+(_xlfn.NORM.INV(RAND(),Inputs!$D$39,Inputs!$C$39)))-'Year Schedule'!$K$48+'Year Schedule'!$L$48)</f>
        <v>#VALUE!</v>
      </c>
      <c r="AV665" s="0" t="e">
        <f aca="true">MAX(0,AU665*(1+(_xlfn.NORM.INV(RAND(),Inputs!$D$39,Inputs!$C$39)))-'Year Schedule'!$K$49+'Year Schedule'!$L$49)</f>
        <v>#VALUE!</v>
      </c>
      <c r="AW665" s="0" t="e">
        <f aca="true">MAX(0,AV665*(1+(_xlfn.NORM.INV(RAND(),Inputs!$D$39,Inputs!$C$39)))-'Year Schedule'!$K$50+'Year Schedule'!$L$50)</f>
        <v>#VALUE!</v>
      </c>
      <c r="AX665" s="0" t="e">
        <f aca="true">MAX(0,AW665*(1+(_xlfn.NORM.INV(RAND(),Inputs!$D$39,Inputs!$C$39)))-'Year Schedule'!$K$51+'Year Schedule'!$L$51)</f>
        <v>#VALUE!</v>
      </c>
      <c r="AY665" s="0" t="e">
        <f aca="true">MAX(0,AX665*(1+(_xlfn.NORM.INV(RAND(),Inputs!$D$39,Inputs!$C$39)))-'Year Schedule'!$K$52+'Year Schedule'!$L$52)</f>
        <v>#VALUE!</v>
      </c>
      <c r="AZ665" s="0" t="e">
        <f aca="true">MAX(0,AY665*(1+(_xlfn.NORM.INV(RAND(),Inputs!$D$39,Inputs!$C$39)))-'Year Schedule'!$K$53+'Year Schedule'!$L$53)</f>
        <v>#VALUE!</v>
      </c>
      <c r="BA665" s="0" t="e">
        <f aca="false">INDEX(C665:AZ665,1,Inputs!$C$6)</f>
        <v>#VALUE!</v>
      </c>
      <c r="BB665" s="0" t="n">
        <f aca="false">IFERROR(EXP(SUMPRODUCT(LN((C665:INDEX(C665:AZ665,1,Inputs!$C$6)+$C$1004:INDEX($C$1004:$AZ$1004,1,Inputs!$C$6))/B665:INDEX(B665:AY665,1,Inputs!$C$6)))/Inputs!$C$6)-1,-1)</f>
        <v>-1</v>
      </c>
    </row>
    <row r="666" customFormat="false" ht="15" hidden="false" customHeight="true" outlineLevel="0" collapsed="false">
      <c r="A666" s="0" t="n">
        <v>664</v>
      </c>
      <c r="B666" s="177" t="n">
        <f aca="false">Inputs!$C$38</f>
        <v>0</v>
      </c>
      <c r="C666" s="0" t="e">
        <f aca="true">MAX(0,B666*(1+(_xlfn.NORM.INV(RAND(),Inputs!$D$39,Inputs!$C$39)))-'Year Schedule'!$K$4+'Year Schedule'!$L$4)</f>
        <v>#VALUE!</v>
      </c>
      <c r="D666" s="0" t="e">
        <f aca="true">MAX(0,C666*(1+(_xlfn.NORM.INV(RAND(),Inputs!$D$39,Inputs!$C$39)))-'Year Schedule'!$K$5+'Year Schedule'!$L$5)</f>
        <v>#VALUE!</v>
      </c>
      <c r="E666" s="0" t="e">
        <f aca="true">MAX(0,D666*(1+(_xlfn.NORM.INV(RAND(),Inputs!$D$39,Inputs!$C$39)))-'Year Schedule'!$K$6+'Year Schedule'!$L$6)</f>
        <v>#VALUE!</v>
      </c>
      <c r="F666" s="0" t="e">
        <f aca="true">MAX(0,E666*(1+(_xlfn.NORM.INV(RAND(),Inputs!$D$39,Inputs!$C$39)))-'Year Schedule'!$K$7+'Year Schedule'!$L$7)</f>
        <v>#VALUE!</v>
      </c>
      <c r="G666" s="0" t="e">
        <f aca="true">MAX(0,F666*(1+(_xlfn.NORM.INV(RAND(),Inputs!$D$39,Inputs!$C$39)))-'Year Schedule'!$K$8+'Year Schedule'!$L$8)</f>
        <v>#VALUE!</v>
      </c>
      <c r="H666" s="0" t="e">
        <f aca="true">MAX(0,G666*(1+(_xlfn.NORM.INV(RAND(),Inputs!$D$39,Inputs!$C$39)))-'Year Schedule'!$K$9+'Year Schedule'!$L$9)</f>
        <v>#VALUE!</v>
      </c>
      <c r="I666" s="0" t="e">
        <f aca="true">MAX(0,H666*(1+(_xlfn.NORM.INV(RAND(),Inputs!$D$39,Inputs!$C$39)))-'Year Schedule'!$K$10+'Year Schedule'!$L$10)</f>
        <v>#VALUE!</v>
      </c>
      <c r="J666" s="0" t="e">
        <f aca="true">MAX(0,I666*(1+(_xlfn.NORM.INV(RAND(),Inputs!$D$39,Inputs!$C$39)))-'Year Schedule'!$K$11+'Year Schedule'!$L$11)</f>
        <v>#VALUE!</v>
      </c>
      <c r="K666" s="0" t="e">
        <f aca="true">MAX(0,J666*(1+(_xlfn.NORM.INV(RAND(),Inputs!$D$39,Inputs!$C$39)))-'Year Schedule'!$K$12+'Year Schedule'!$L$12)</f>
        <v>#VALUE!</v>
      </c>
      <c r="L666" s="0" t="e">
        <f aca="true">MAX(0,K666*(1+(_xlfn.NORM.INV(RAND(),Inputs!$D$39,Inputs!$C$39)))-'Year Schedule'!$K$13+'Year Schedule'!$L$13)</f>
        <v>#VALUE!</v>
      </c>
      <c r="M666" s="0" t="e">
        <f aca="true">MAX(0,L666*(1+(_xlfn.NORM.INV(RAND(),Inputs!$D$39,Inputs!$C$39)))-'Year Schedule'!$K$14+'Year Schedule'!$L$14)</f>
        <v>#VALUE!</v>
      </c>
      <c r="N666" s="0" t="e">
        <f aca="true">MAX(0,M666*(1+(_xlfn.NORM.INV(RAND(),Inputs!$D$39,Inputs!$C$39)))-'Year Schedule'!$K$15+'Year Schedule'!$L$15)</f>
        <v>#VALUE!</v>
      </c>
      <c r="O666" s="0" t="e">
        <f aca="true">MAX(0,N666*(1+(_xlfn.NORM.INV(RAND(),Inputs!$D$39,Inputs!$C$39)))-'Year Schedule'!$K$16+'Year Schedule'!$L$16)</f>
        <v>#VALUE!</v>
      </c>
      <c r="P666" s="0" t="e">
        <f aca="true">MAX(0,O666*(1+(_xlfn.NORM.INV(RAND(),Inputs!$D$39,Inputs!$C$39)))-'Year Schedule'!$K$17+'Year Schedule'!$L$17)</f>
        <v>#VALUE!</v>
      </c>
      <c r="Q666" s="0" t="e">
        <f aca="true">MAX(0,P666*(1+(_xlfn.NORM.INV(RAND(),Inputs!$D$39,Inputs!$C$39)))-'Year Schedule'!$K$18+'Year Schedule'!$L$18)</f>
        <v>#VALUE!</v>
      </c>
      <c r="R666" s="0" t="e">
        <f aca="true">MAX(0,Q666*(1+(_xlfn.NORM.INV(RAND(),Inputs!$D$39,Inputs!$C$39)))-'Year Schedule'!$K$19+'Year Schedule'!$L$19)</f>
        <v>#VALUE!</v>
      </c>
      <c r="S666" s="0" t="e">
        <f aca="true">MAX(0,R666*(1+(_xlfn.NORM.INV(RAND(),Inputs!$D$39,Inputs!$C$39)))-'Year Schedule'!$K$20+'Year Schedule'!$L$20)</f>
        <v>#VALUE!</v>
      </c>
      <c r="T666" s="0" t="e">
        <f aca="true">MAX(0,S666*(1+(_xlfn.NORM.INV(RAND(),Inputs!$D$39,Inputs!$C$39)))-'Year Schedule'!$K$21+'Year Schedule'!$L$21)</f>
        <v>#VALUE!</v>
      </c>
      <c r="U666" s="0" t="e">
        <f aca="true">MAX(0,T666*(1+(_xlfn.NORM.INV(RAND(),Inputs!$D$39,Inputs!$C$39)))-'Year Schedule'!$K$22+'Year Schedule'!$L$22)</f>
        <v>#VALUE!</v>
      </c>
      <c r="V666" s="0" t="e">
        <f aca="true">MAX(0,U666*(1+(_xlfn.NORM.INV(RAND(),Inputs!$D$39,Inputs!$C$39)))-'Year Schedule'!$K$23+'Year Schedule'!$L$23)</f>
        <v>#VALUE!</v>
      </c>
      <c r="W666" s="0" t="e">
        <f aca="true">MAX(0,V666*(1+(_xlfn.NORM.INV(RAND(),Inputs!$D$39,Inputs!$C$39)))-'Year Schedule'!$K$24+'Year Schedule'!$L$24)</f>
        <v>#VALUE!</v>
      </c>
      <c r="X666" s="0" t="e">
        <f aca="true">MAX(0,W666*(1+(_xlfn.NORM.INV(RAND(),Inputs!$D$39,Inputs!$C$39)))-'Year Schedule'!$K$25+'Year Schedule'!$L$25)</f>
        <v>#VALUE!</v>
      </c>
      <c r="Y666" s="0" t="e">
        <f aca="true">MAX(0,X666*(1+(_xlfn.NORM.INV(RAND(),Inputs!$D$39,Inputs!$C$39)))-'Year Schedule'!$K$26+'Year Schedule'!$L$26)</f>
        <v>#VALUE!</v>
      </c>
      <c r="Z666" s="0" t="e">
        <f aca="true">MAX(0,Y666*(1+(_xlfn.NORM.INV(RAND(),Inputs!$D$39,Inputs!$C$39)))-'Year Schedule'!$K$27+'Year Schedule'!$L$27)</f>
        <v>#VALUE!</v>
      </c>
      <c r="AA666" s="0" t="e">
        <f aca="true">MAX(0,Z666*(1+(_xlfn.NORM.INV(RAND(),Inputs!$D$39,Inputs!$C$39)))-'Year Schedule'!$K$28+'Year Schedule'!$L$28)</f>
        <v>#VALUE!</v>
      </c>
      <c r="AB666" s="0" t="e">
        <f aca="true">MAX(0,AA666*(1+(_xlfn.NORM.INV(RAND(),Inputs!$D$39,Inputs!$C$39)))-'Year Schedule'!$K$29+'Year Schedule'!$L$29)</f>
        <v>#VALUE!</v>
      </c>
      <c r="AC666" s="0" t="e">
        <f aca="true">MAX(0,AB666*(1+(_xlfn.NORM.INV(RAND(),Inputs!$D$39,Inputs!$C$39)))-'Year Schedule'!$K$30+'Year Schedule'!$L$30)</f>
        <v>#VALUE!</v>
      </c>
      <c r="AD666" s="0" t="e">
        <f aca="true">MAX(0,AC666*(1+(_xlfn.NORM.INV(RAND(),Inputs!$D$39,Inputs!$C$39)))-'Year Schedule'!$K$31+'Year Schedule'!$L$31)</f>
        <v>#VALUE!</v>
      </c>
      <c r="AE666" s="0" t="e">
        <f aca="true">MAX(0,AD666*(1+(_xlfn.NORM.INV(RAND(),Inputs!$D$39,Inputs!$C$39)))-'Year Schedule'!$K$32+'Year Schedule'!$L$32)</f>
        <v>#VALUE!</v>
      </c>
      <c r="AF666" s="0" t="e">
        <f aca="true">MAX(0,AE666*(1+(_xlfn.NORM.INV(RAND(),Inputs!$D$39,Inputs!$C$39)))-'Year Schedule'!$K$33+'Year Schedule'!$L$33)</f>
        <v>#VALUE!</v>
      </c>
      <c r="AG666" s="0" t="e">
        <f aca="true">MAX(0,AF666*(1+(_xlfn.NORM.INV(RAND(),Inputs!$D$39,Inputs!$C$39)))-'Year Schedule'!$K$34+'Year Schedule'!$L$34)</f>
        <v>#VALUE!</v>
      </c>
      <c r="AH666" s="0" t="e">
        <f aca="true">MAX(0,AG666*(1+(_xlfn.NORM.INV(RAND(),Inputs!$D$39,Inputs!$C$39)))-'Year Schedule'!$K$35+'Year Schedule'!$L$35)</f>
        <v>#VALUE!</v>
      </c>
      <c r="AI666" s="0" t="e">
        <f aca="true">MAX(0,AH666*(1+(_xlfn.NORM.INV(RAND(),Inputs!$D$39,Inputs!$C$39)))-'Year Schedule'!$K$36+'Year Schedule'!$L$36)</f>
        <v>#VALUE!</v>
      </c>
      <c r="AJ666" s="0" t="e">
        <f aca="true">MAX(0,AI666*(1+(_xlfn.NORM.INV(RAND(),Inputs!$D$39,Inputs!$C$39)))-'Year Schedule'!$K$37+'Year Schedule'!$L$37)</f>
        <v>#VALUE!</v>
      </c>
      <c r="AK666" s="0" t="e">
        <f aca="true">MAX(0,AJ666*(1+(_xlfn.NORM.INV(RAND(),Inputs!$D$39,Inputs!$C$39)))-'Year Schedule'!$K$38+'Year Schedule'!$L$38)</f>
        <v>#VALUE!</v>
      </c>
      <c r="AL666" s="0" t="e">
        <f aca="true">MAX(0,AK666*(1+(_xlfn.NORM.INV(RAND(),Inputs!$D$39,Inputs!$C$39)))-'Year Schedule'!$K$39+'Year Schedule'!$L$39)</f>
        <v>#VALUE!</v>
      </c>
      <c r="AM666" s="0" t="e">
        <f aca="true">MAX(0,AL666*(1+(_xlfn.NORM.INV(RAND(),Inputs!$D$39,Inputs!$C$39)))-'Year Schedule'!$K$40+'Year Schedule'!$L$40)</f>
        <v>#VALUE!</v>
      </c>
      <c r="AN666" s="0" t="e">
        <f aca="true">MAX(0,AM666*(1+(_xlfn.NORM.INV(RAND(),Inputs!$D$39,Inputs!$C$39)))-'Year Schedule'!$K$41+'Year Schedule'!$L$41)</f>
        <v>#VALUE!</v>
      </c>
      <c r="AO666" s="0" t="e">
        <f aca="true">MAX(0,AN666*(1+(_xlfn.NORM.INV(RAND(),Inputs!$D$39,Inputs!$C$39)))-'Year Schedule'!$K$42+'Year Schedule'!$L$42)</f>
        <v>#VALUE!</v>
      </c>
      <c r="AP666" s="0" t="e">
        <f aca="true">MAX(0,AO666*(1+(_xlfn.NORM.INV(RAND(),Inputs!$D$39,Inputs!$C$39)))-'Year Schedule'!$K$43+'Year Schedule'!$L$43)</f>
        <v>#VALUE!</v>
      </c>
      <c r="AQ666" s="0" t="e">
        <f aca="true">MAX(0,AP666*(1+(_xlfn.NORM.INV(RAND(),Inputs!$D$39,Inputs!$C$39)))-'Year Schedule'!$K$44+'Year Schedule'!$L$44)</f>
        <v>#VALUE!</v>
      </c>
      <c r="AR666" s="0" t="e">
        <f aca="true">MAX(0,AQ666*(1+(_xlfn.NORM.INV(RAND(),Inputs!$D$39,Inputs!$C$39)))-'Year Schedule'!$K$45+'Year Schedule'!$L$45)</f>
        <v>#VALUE!</v>
      </c>
      <c r="AS666" s="0" t="e">
        <f aca="true">MAX(0,AR666*(1+(_xlfn.NORM.INV(RAND(),Inputs!$D$39,Inputs!$C$39)))-'Year Schedule'!$K$46+'Year Schedule'!$L$46)</f>
        <v>#VALUE!</v>
      </c>
      <c r="AT666" s="0" t="e">
        <f aca="true">MAX(0,AS666*(1+(_xlfn.NORM.INV(RAND(),Inputs!$D$39,Inputs!$C$39)))-'Year Schedule'!$K$47+'Year Schedule'!$L$47)</f>
        <v>#VALUE!</v>
      </c>
      <c r="AU666" s="0" t="e">
        <f aca="true">MAX(0,AT666*(1+(_xlfn.NORM.INV(RAND(),Inputs!$D$39,Inputs!$C$39)))-'Year Schedule'!$K$48+'Year Schedule'!$L$48)</f>
        <v>#VALUE!</v>
      </c>
      <c r="AV666" s="0" t="e">
        <f aca="true">MAX(0,AU666*(1+(_xlfn.NORM.INV(RAND(),Inputs!$D$39,Inputs!$C$39)))-'Year Schedule'!$K$49+'Year Schedule'!$L$49)</f>
        <v>#VALUE!</v>
      </c>
      <c r="AW666" s="0" t="e">
        <f aca="true">MAX(0,AV666*(1+(_xlfn.NORM.INV(RAND(),Inputs!$D$39,Inputs!$C$39)))-'Year Schedule'!$K$50+'Year Schedule'!$L$50)</f>
        <v>#VALUE!</v>
      </c>
      <c r="AX666" s="0" t="e">
        <f aca="true">MAX(0,AW666*(1+(_xlfn.NORM.INV(RAND(),Inputs!$D$39,Inputs!$C$39)))-'Year Schedule'!$K$51+'Year Schedule'!$L$51)</f>
        <v>#VALUE!</v>
      </c>
      <c r="AY666" s="0" t="e">
        <f aca="true">MAX(0,AX666*(1+(_xlfn.NORM.INV(RAND(),Inputs!$D$39,Inputs!$C$39)))-'Year Schedule'!$K$52+'Year Schedule'!$L$52)</f>
        <v>#VALUE!</v>
      </c>
      <c r="AZ666" s="0" t="e">
        <f aca="true">MAX(0,AY666*(1+(_xlfn.NORM.INV(RAND(),Inputs!$D$39,Inputs!$C$39)))-'Year Schedule'!$K$53+'Year Schedule'!$L$53)</f>
        <v>#VALUE!</v>
      </c>
      <c r="BA666" s="0" t="e">
        <f aca="false">INDEX(C666:AZ666,1,Inputs!$C$6)</f>
        <v>#VALUE!</v>
      </c>
      <c r="BB666" s="0" t="n">
        <f aca="false">IFERROR(EXP(SUMPRODUCT(LN((C666:INDEX(C666:AZ666,1,Inputs!$C$6)+$C$1004:INDEX($C$1004:$AZ$1004,1,Inputs!$C$6))/B666:INDEX(B666:AY666,1,Inputs!$C$6)))/Inputs!$C$6)-1,-1)</f>
        <v>-1</v>
      </c>
    </row>
    <row r="667" customFormat="false" ht="15" hidden="false" customHeight="true" outlineLevel="0" collapsed="false">
      <c r="A667" s="0" t="n">
        <v>665</v>
      </c>
      <c r="B667" s="177" t="n">
        <f aca="false">Inputs!$C$38</f>
        <v>0</v>
      </c>
      <c r="C667" s="0" t="e">
        <f aca="true">MAX(0,B667*(1+(_xlfn.NORM.INV(RAND(),Inputs!$D$39,Inputs!$C$39)))-'Year Schedule'!$K$4+'Year Schedule'!$L$4)</f>
        <v>#VALUE!</v>
      </c>
      <c r="D667" s="0" t="e">
        <f aca="true">MAX(0,C667*(1+(_xlfn.NORM.INV(RAND(),Inputs!$D$39,Inputs!$C$39)))-'Year Schedule'!$K$5+'Year Schedule'!$L$5)</f>
        <v>#VALUE!</v>
      </c>
      <c r="E667" s="0" t="e">
        <f aca="true">MAX(0,D667*(1+(_xlfn.NORM.INV(RAND(),Inputs!$D$39,Inputs!$C$39)))-'Year Schedule'!$K$6+'Year Schedule'!$L$6)</f>
        <v>#VALUE!</v>
      </c>
      <c r="F667" s="0" t="e">
        <f aca="true">MAX(0,E667*(1+(_xlfn.NORM.INV(RAND(),Inputs!$D$39,Inputs!$C$39)))-'Year Schedule'!$K$7+'Year Schedule'!$L$7)</f>
        <v>#VALUE!</v>
      </c>
      <c r="G667" s="0" t="e">
        <f aca="true">MAX(0,F667*(1+(_xlfn.NORM.INV(RAND(),Inputs!$D$39,Inputs!$C$39)))-'Year Schedule'!$K$8+'Year Schedule'!$L$8)</f>
        <v>#VALUE!</v>
      </c>
      <c r="H667" s="0" t="e">
        <f aca="true">MAX(0,G667*(1+(_xlfn.NORM.INV(RAND(),Inputs!$D$39,Inputs!$C$39)))-'Year Schedule'!$K$9+'Year Schedule'!$L$9)</f>
        <v>#VALUE!</v>
      </c>
      <c r="I667" s="0" t="e">
        <f aca="true">MAX(0,H667*(1+(_xlfn.NORM.INV(RAND(),Inputs!$D$39,Inputs!$C$39)))-'Year Schedule'!$K$10+'Year Schedule'!$L$10)</f>
        <v>#VALUE!</v>
      </c>
      <c r="J667" s="0" t="e">
        <f aca="true">MAX(0,I667*(1+(_xlfn.NORM.INV(RAND(),Inputs!$D$39,Inputs!$C$39)))-'Year Schedule'!$K$11+'Year Schedule'!$L$11)</f>
        <v>#VALUE!</v>
      </c>
      <c r="K667" s="0" t="e">
        <f aca="true">MAX(0,J667*(1+(_xlfn.NORM.INV(RAND(),Inputs!$D$39,Inputs!$C$39)))-'Year Schedule'!$K$12+'Year Schedule'!$L$12)</f>
        <v>#VALUE!</v>
      </c>
      <c r="L667" s="0" t="e">
        <f aca="true">MAX(0,K667*(1+(_xlfn.NORM.INV(RAND(),Inputs!$D$39,Inputs!$C$39)))-'Year Schedule'!$K$13+'Year Schedule'!$L$13)</f>
        <v>#VALUE!</v>
      </c>
      <c r="M667" s="0" t="e">
        <f aca="true">MAX(0,L667*(1+(_xlfn.NORM.INV(RAND(),Inputs!$D$39,Inputs!$C$39)))-'Year Schedule'!$K$14+'Year Schedule'!$L$14)</f>
        <v>#VALUE!</v>
      </c>
      <c r="N667" s="0" t="e">
        <f aca="true">MAX(0,M667*(1+(_xlfn.NORM.INV(RAND(),Inputs!$D$39,Inputs!$C$39)))-'Year Schedule'!$K$15+'Year Schedule'!$L$15)</f>
        <v>#VALUE!</v>
      </c>
      <c r="O667" s="0" t="e">
        <f aca="true">MAX(0,N667*(1+(_xlfn.NORM.INV(RAND(),Inputs!$D$39,Inputs!$C$39)))-'Year Schedule'!$K$16+'Year Schedule'!$L$16)</f>
        <v>#VALUE!</v>
      </c>
      <c r="P667" s="0" t="e">
        <f aca="true">MAX(0,O667*(1+(_xlfn.NORM.INV(RAND(),Inputs!$D$39,Inputs!$C$39)))-'Year Schedule'!$K$17+'Year Schedule'!$L$17)</f>
        <v>#VALUE!</v>
      </c>
      <c r="Q667" s="0" t="e">
        <f aca="true">MAX(0,P667*(1+(_xlfn.NORM.INV(RAND(),Inputs!$D$39,Inputs!$C$39)))-'Year Schedule'!$K$18+'Year Schedule'!$L$18)</f>
        <v>#VALUE!</v>
      </c>
      <c r="R667" s="0" t="e">
        <f aca="true">MAX(0,Q667*(1+(_xlfn.NORM.INV(RAND(),Inputs!$D$39,Inputs!$C$39)))-'Year Schedule'!$K$19+'Year Schedule'!$L$19)</f>
        <v>#VALUE!</v>
      </c>
      <c r="S667" s="0" t="e">
        <f aca="true">MAX(0,R667*(1+(_xlfn.NORM.INV(RAND(),Inputs!$D$39,Inputs!$C$39)))-'Year Schedule'!$K$20+'Year Schedule'!$L$20)</f>
        <v>#VALUE!</v>
      </c>
      <c r="T667" s="0" t="e">
        <f aca="true">MAX(0,S667*(1+(_xlfn.NORM.INV(RAND(),Inputs!$D$39,Inputs!$C$39)))-'Year Schedule'!$K$21+'Year Schedule'!$L$21)</f>
        <v>#VALUE!</v>
      </c>
      <c r="U667" s="0" t="e">
        <f aca="true">MAX(0,T667*(1+(_xlfn.NORM.INV(RAND(),Inputs!$D$39,Inputs!$C$39)))-'Year Schedule'!$K$22+'Year Schedule'!$L$22)</f>
        <v>#VALUE!</v>
      </c>
      <c r="V667" s="0" t="e">
        <f aca="true">MAX(0,U667*(1+(_xlfn.NORM.INV(RAND(),Inputs!$D$39,Inputs!$C$39)))-'Year Schedule'!$K$23+'Year Schedule'!$L$23)</f>
        <v>#VALUE!</v>
      </c>
      <c r="W667" s="0" t="e">
        <f aca="true">MAX(0,V667*(1+(_xlfn.NORM.INV(RAND(),Inputs!$D$39,Inputs!$C$39)))-'Year Schedule'!$K$24+'Year Schedule'!$L$24)</f>
        <v>#VALUE!</v>
      </c>
      <c r="X667" s="0" t="e">
        <f aca="true">MAX(0,W667*(1+(_xlfn.NORM.INV(RAND(),Inputs!$D$39,Inputs!$C$39)))-'Year Schedule'!$K$25+'Year Schedule'!$L$25)</f>
        <v>#VALUE!</v>
      </c>
      <c r="Y667" s="0" t="e">
        <f aca="true">MAX(0,X667*(1+(_xlfn.NORM.INV(RAND(),Inputs!$D$39,Inputs!$C$39)))-'Year Schedule'!$K$26+'Year Schedule'!$L$26)</f>
        <v>#VALUE!</v>
      </c>
      <c r="Z667" s="0" t="e">
        <f aca="true">MAX(0,Y667*(1+(_xlfn.NORM.INV(RAND(),Inputs!$D$39,Inputs!$C$39)))-'Year Schedule'!$K$27+'Year Schedule'!$L$27)</f>
        <v>#VALUE!</v>
      </c>
      <c r="AA667" s="0" t="e">
        <f aca="true">MAX(0,Z667*(1+(_xlfn.NORM.INV(RAND(),Inputs!$D$39,Inputs!$C$39)))-'Year Schedule'!$K$28+'Year Schedule'!$L$28)</f>
        <v>#VALUE!</v>
      </c>
      <c r="AB667" s="0" t="e">
        <f aca="true">MAX(0,AA667*(1+(_xlfn.NORM.INV(RAND(),Inputs!$D$39,Inputs!$C$39)))-'Year Schedule'!$K$29+'Year Schedule'!$L$29)</f>
        <v>#VALUE!</v>
      </c>
      <c r="AC667" s="0" t="e">
        <f aca="true">MAX(0,AB667*(1+(_xlfn.NORM.INV(RAND(),Inputs!$D$39,Inputs!$C$39)))-'Year Schedule'!$K$30+'Year Schedule'!$L$30)</f>
        <v>#VALUE!</v>
      </c>
      <c r="AD667" s="0" t="e">
        <f aca="true">MAX(0,AC667*(1+(_xlfn.NORM.INV(RAND(),Inputs!$D$39,Inputs!$C$39)))-'Year Schedule'!$K$31+'Year Schedule'!$L$31)</f>
        <v>#VALUE!</v>
      </c>
      <c r="AE667" s="0" t="e">
        <f aca="true">MAX(0,AD667*(1+(_xlfn.NORM.INV(RAND(),Inputs!$D$39,Inputs!$C$39)))-'Year Schedule'!$K$32+'Year Schedule'!$L$32)</f>
        <v>#VALUE!</v>
      </c>
      <c r="AF667" s="0" t="e">
        <f aca="true">MAX(0,AE667*(1+(_xlfn.NORM.INV(RAND(),Inputs!$D$39,Inputs!$C$39)))-'Year Schedule'!$K$33+'Year Schedule'!$L$33)</f>
        <v>#VALUE!</v>
      </c>
      <c r="AG667" s="0" t="e">
        <f aca="true">MAX(0,AF667*(1+(_xlfn.NORM.INV(RAND(),Inputs!$D$39,Inputs!$C$39)))-'Year Schedule'!$K$34+'Year Schedule'!$L$34)</f>
        <v>#VALUE!</v>
      </c>
      <c r="AH667" s="0" t="e">
        <f aca="true">MAX(0,AG667*(1+(_xlfn.NORM.INV(RAND(),Inputs!$D$39,Inputs!$C$39)))-'Year Schedule'!$K$35+'Year Schedule'!$L$35)</f>
        <v>#VALUE!</v>
      </c>
      <c r="AI667" s="0" t="e">
        <f aca="true">MAX(0,AH667*(1+(_xlfn.NORM.INV(RAND(),Inputs!$D$39,Inputs!$C$39)))-'Year Schedule'!$K$36+'Year Schedule'!$L$36)</f>
        <v>#VALUE!</v>
      </c>
      <c r="AJ667" s="0" t="e">
        <f aca="true">MAX(0,AI667*(1+(_xlfn.NORM.INV(RAND(),Inputs!$D$39,Inputs!$C$39)))-'Year Schedule'!$K$37+'Year Schedule'!$L$37)</f>
        <v>#VALUE!</v>
      </c>
      <c r="AK667" s="0" t="e">
        <f aca="true">MAX(0,AJ667*(1+(_xlfn.NORM.INV(RAND(),Inputs!$D$39,Inputs!$C$39)))-'Year Schedule'!$K$38+'Year Schedule'!$L$38)</f>
        <v>#VALUE!</v>
      </c>
      <c r="AL667" s="0" t="e">
        <f aca="true">MAX(0,AK667*(1+(_xlfn.NORM.INV(RAND(),Inputs!$D$39,Inputs!$C$39)))-'Year Schedule'!$K$39+'Year Schedule'!$L$39)</f>
        <v>#VALUE!</v>
      </c>
      <c r="AM667" s="0" t="e">
        <f aca="true">MAX(0,AL667*(1+(_xlfn.NORM.INV(RAND(),Inputs!$D$39,Inputs!$C$39)))-'Year Schedule'!$K$40+'Year Schedule'!$L$40)</f>
        <v>#VALUE!</v>
      </c>
      <c r="AN667" s="0" t="e">
        <f aca="true">MAX(0,AM667*(1+(_xlfn.NORM.INV(RAND(),Inputs!$D$39,Inputs!$C$39)))-'Year Schedule'!$K$41+'Year Schedule'!$L$41)</f>
        <v>#VALUE!</v>
      </c>
      <c r="AO667" s="0" t="e">
        <f aca="true">MAX(0,AN667*(1+(_xlfn.NORM.INV(RAND(),Inputs!$D$39,Inputs!$C$39)))-'Year Schedule'!$K$42+'Year Schedule'!$L$42)</f>
        <v>#VALUE!</v>
      </c>
      <c r="AP667" s="0" t="e">
        <f aca="true">MAX(0,AO667*(1+(_xlfn.NORM.INV(RAND(),Inputs!$D$39,Inputs!$C$39)))-'Year Schedule'!$K$43+'Year Schedule'!$L$43)</f>
        <v>#VALUE!</v>
      </c>
      <c r="AQ667" s="0" t="e">
        <f aca="true">MAX(0,AP667*(1+(_xlfn.NORM.INV(RAND(),Inputs!$D$39,Inputs!$C$39)))-'Year Schedule'!$K$44+'Year Schedule'!$L$44)</f>
        <v>#VALUE!</v>
      </c>
      <c r="AR667" s="0" t="e">
        <f aca="true">MAX(0,AQ667*(1+(_xlfn.NORM.INV(RAND(),Inputs!$D$39,Inputs!$C$39)))-'Year Schedule'!$K$45+'Year Schedule'!$L$45)</f>
        <v>#VALUE!</v>
      </c>
      <c r="AS667" s="0" t="e">
        <f aca="true">MAX(0,AR667*(1+(_xlfn.NORM.INV(RAND(),Inputs!$D$39,Inputs!$C$39)))-'Year Schedule'!$K$46+'Year Schedule'!$L$46)</f>
        <v>#VALUE!</v>
      </c>
      <c r="AT667" s="0" t="e">
        <f aca="true">MAX(0,AS667*(1+(_xlfn.NORM.INV(RAND(),Inputs!$D$39,Inputs!$C$39)))-'Year Schedule'!$K$47+'Year Schedule'!$L$47)</f>
        <v>#VALUE!</v>
      </c>
      <c r="AU667" s="0" t="e">
        <f aca="true">MAX(0,AT667*(1+(_xlfn.NORM.INV(RAND(),Inputs!$D$39,Inputs!$C$39)))-'Year Schedule'!$K$48+'Year Schedule'!$L$48)</f>
        <v>#VALUE!</v>
      </c>
      <c r="AV667" s="0" t="e">
        <f aca="true">MAX(0,AU667*(1+(_xlfn.NORM.INV(RAND(),Inputs!$D$39,Inputs!$C$39)))-'Year Schedule'!$K$49+'Year Schedule'!$L$49)</f>
        <v>#VALUE!</v>
      </c>
      <c r="AW667" s="0" t="e">
        <f aca="true">MAX(0,AV667*(1+(_xlfn.NORM.INV(RAND(),Inputs!$D$39,Inputs!$C$39)))-'Year Schedule'!$K$50+'Year Schedule'!$L$50)</f>
        <v>#VALUE!</v>
      </c>
      <c r="AX667" s="0" t="e">
        <f aca="true">MAX(0,AW667*(1+(_xlfn.NORM.INV(RAND(),Inputs!$D$39,Inputs!$C$39)))-'Year Schedule'!$K$51+'Year Schedule'!$L$51)</f>
        <v>#VALUE!</v>
      </c>
      <c r="AY667" s="0" t="e">
        <f aca="true">MAX(0,AX667*(1+(_xlfn.NORM.INV(RAND(),Inputs!$D$39,Inputs!$C$39)))-'Year Schedule'!$K$52+'Year Schedule'!$L$52)</f>
        <v>#VALUE!</v>
      </c>
      <c r="AZ667" s="0" t="e">
        <f aca="true">MAX(0,AY667*(1+(_xlfn.NORM.INV(RAND(),Inputs!$D$39,Inputs!$C$39)))-'Year Schedule'!$K$53+'Year Schedule'!$L$53)</f>
        <v>#VALUE!</v>
      </c>
      <c r="BA667" s="0" t="e">
        <f aca="false">INDEX(C667:AZ667,1,Inputs!$C$6)</f>
        <v>#VALUE!</v>
      </c>
      <c r="BB667" s="0" t="n">
        <f aca="false">IFERROR(EXP(SUMPRODUCT(LN((C667:INDEX(C667:AZ667,1,Inputs!$C$6)+$C$1004:INDEX($C$1004:$AZ$1004,1,Inputs!$C$6))/B667:INDEX(B667:AY667,1,Inputs!$C$6)))/Inputs!$C$6)-1,-1)</f>
        <v>-1</v>
      </c>
    </row>
    <row r="668" customFormat="false" ht="15" hidden="false" customHeight="true" outlineLevel="0" collapsed="false">
      <c r="A668" s="0" t="n">
        <v>666</v>
      </c>
      <c r="B668" s="177" t="n">
        <f aca="false">Inputs!$C$38</f>
        <v>0</v>
      </c>
      <c r="C668" s="0" t="e">
        <f aca="true">MAX(0,B668*(1+(_xlfn.NORM.INV(RAND(),Inputs!$D$39,Inputs!$C$39)))-'Year Schedule'!$K$4+'Year Schedule'!$L$4)</f>
        <v>#VALUE!</v>
      </c>
      <c r="D668" s="0" t="e">
        <f aca="true">MAX(0,C668*(1+(_xlfn.NORM.INV(RAND(),Inputs!$D$39,Inputs!$C$39)))-'Year Schedule'!$K$5+'Year Schedule'!$L$5)</f>
        <v>#VALUE!</v>
      </c>
      <c r="E668" s="0" t="e">
        <f aca="true">MAX(0,D668*(1+(_xlfn.NORM.INV(RAND(),Inputs!$D$39,Inputs!$C$39)))-'Year Schedule'!$K$6+'Year Schedule'!$L$6)</f>
        <v>#VALUE!</v>
      </c>
      <c r="F668" s="0" t="e">
        <f aca="true">MAX(0,E668*(1+(_xlfn.NORM.INV(RAND(),Inputs!$D$39,Inputs!$C$39)))-'Year Schedule'!$K$7+'Year Schedule'!$L$7)</f>
        <v>#VALUE!</v>
      </c>
      <c r="G668" s="0" t="e">
        <f aca="true">MAX(0,F668*(1+(_xlfn.NORM.INV(RAND(),Inputs!$D$39,Inputs!$C$39)))-'Year Schedule'!$K$8+'Year Schedule'!$L$8)</f>
        <v>#VALUE!</v>
      </c>
      <c r="H668" s="0" t="e">
        <f aca="true">MAX(0,G668*(1+(_xlfn.NORM.INV(RAND(),Inputs!$D$39,Inputs!$C$39)))-'Year Schedule'!$K$9+'Year Schedule'!$L$9)</f>
        <v>#VALUE!</v>
      </c>
      <c r="I668" s="0" t="e">
        <f aca="true">MAX(0,H668*(1+(_xlfn.NORM.INV(RAND(),Inputs!$D$39,Inputs!$C$39)))-'Year Schedule'!$K$10+'Year Schedule'!$L$10)</f>
        <v>#VALUE!</v>
      </c>
      <c r="J668" s="0" t="e">
        <f aca="true">MAX(0,I668*(1+(_xlfn.NORM.INV(RAND(),Inputs!$D$39,Inputs!$C$39)))-'Year Schedule'!$K$11+'Year Schedule'!$L$11)</f>
        <v>#VALUE!</v>
      </c>
      <c r="K668" s="0" t="e">
        <f aca="true">MAX(0,J668*(1+(_xlfn.NORM.INV(RAND(),Inputs!$D$39,Inputs!$C$39)))-'Year Schedule'!$K$12+'Year Schedule'!$L$12)</f>
        <v>#VALUE!</v>
      </c>
      <c r="L668" s="0" t="e">
        <f aca="true">MAX(0,K668*(1+(_xlfn.NORM.INV(RAND(),Inputs!$D$39,Inputs!$C$39)))-'Year Schedule'!$K$13+'Year Schedule'!$L$13)</f>
        <v>#VALUE!</v>
      </c>
      <c r="M668" s="0" t="e">
        <f aca="true">MAX(0,L668*(1+(_xlfn.NORM.INV(RAND(),Inputs!$D$39,Inputs!$C$39)))-'Year Schedule'!$K$14+'Year Schedule'!$L$14)</f>
        <v>#VALUE!</v>
      </c>
      <c r="N668" s="0" t="e">
        <f aca="true">MAX(0,M668*(1+(_xlfn.NORM.INV(RAND(),Inputs!$D$39,Inputs!$C$39)))-'Year Schedule'!$K$15+'Year Schedule'!$L$15)</f>
        <v>#VALUE!</v>
      </c>
      <c r="O668" s="0" t="e">
        <f aca="true">MAX(0,N668*(1+(_xlfn.NORM.INV(RAND(),Inputs!$D$39,Inputs!$C$39)))-'Year Schedule'!$K$16+'Year Schedule'!$L$16)</f>
        <v>#VALUE!</v>
      </c>
      <c r="P668" s="0" t="e">
        <f aca="true">MAX(0,O668*(1+(_xlfn.NORM.INV(RAND(),Inputs!$D$39,Inputs!$C$39)))-'Year Schedule'!$K$17+'Year Schedule'!$L$17)</f>
        <v>#VALUE!</v>
      </c>
      <c r="Q668" s="0" t="e">
        <f aca="true">MAX(0,P668*(1+(_xlfn.NORM.INV(RAND(),Inputs!$D$39,Inputs!$C$39)))-'Year Schedule'!$K$18+'Year Schedule'!$L$18)</f>
        <v>#VALUE!</v>
      </c>
      <c r="R668" s="0" t="e">
        <f aca="true">MAX(0,Q668*(1+(_xlfn.NORM.INV(RAND(),Inputs!$D$39,Inputs!$C$39)))-'Year Schedule'!$K$19+'Year Schedule'!$L$19)</f>
        <v>#VALUE!</v>
      </c>
      <c r="S668" s="0" t="e">
        <f aca="true">MAX(0,R668*(1+(_xlfn.NORM.INV(RAND(),Inputs!$D$39,Inputs!$C$39)))-'Year Schedule'!$K$20+'Year Schedule'!$L$20)</f>
        <v>#VALUE!</v>
      </c>
      <c r="T668" s="0" t="e">
        <f aca="true">MAX(0,S668*(1+(_xlfn.NORM.INV(RAND(),Inputs!$D$39,Inputs!$C$39)))-'Year Schedule'!$K$21+'Year Schedule'!$L$21)</f>
        <v>#VALUE!</v>
      </c>
      <c r="U668" s="0" t="e">
        <f aca="true">MAX(0,T668*(1+(_xlfn.NORM.INV(RAND(),Inputs!$D$39,Inputs!$C$39)))-'Year Schedule'!$K$22+'Year Schedule'!$L$22)</f>
        <v>#VALUE!</v>
      </c>
      <c r="V668" s="0" t="e">
        <f aca="true">MAX(0,U668*(1+(_xlfn.NORM.INV(RAND(),Inputs!$D$39,Inputs!$C$39)))-'Year Schedule'!$K$23+'Year Schedule'!$L$23)</f>
        <v>#VALUE!</v>
      </c>
      <c r="W668" s="0" t="e">
        <f aca="true">MAX(0,V668*(1+(_xlfn.NORM.INV(RAND(),Inputs!$D$39,Inputs!$C$39)))-'Year Schedule'!$K$24+'Year Schedule'!$L$24)</f>
        <v>#VALUE!</v>
      </c>
      <c r="X668" s="0" t="e">
        <f aca="true">MAX(0,W668*(1+(_xlfn.NORM.INV(RAND(),Inputs!$D$39,Inputs!$C$39)))-'Year Schedule'!$K$25+'Year Schedule'!$L$25)</f>
        <v>#VALUE!</v>
      </c>
      <c r="Y668" s="0" t="e">
        <f aca="true">MAX(0,X668*(1+(_xlfn.NORM.INV(RAND(),Inputs!$D$39,Inputs!$C$39)))-'Year Schedule'!$K$26+'Year Schedule'!$L$26)</f>
        <v>#VALUE!</v>
      </c>
      <c r="Z668" s="0" t="e">
        <f aca="true">MAX(0,Y668*(1+(_xlfn.NORM.INV(RAND(),Inputs!$D$39,Inputs!$C$39)))-'Year Schedule'!$K$27+'Year Schedule'!$L$27)</f>
        <v>#VALUE!</v>
      </c>
      <c r="AA668" s="0" t="e">
        <f aca="true">MAX(0,Z668*(1+(_xlfn.NORM.INV(RAND(),Inputs!$D$39,Inputs!$C$39)))-'Year Schedule'!$K$28+'Year Schedule'!$L$28)</f>
        <v>#VALUE!</v>
      </c>
      <c r="AB668" s="0" t="e">
        <f aca="true">MAX(0,AA668*(1+(_xlfn.NORM.INV(RAND(),Inputs!$D$39,Inputs!$C$39)))-'Year Schedule'!$K$29+'Year Schedule'!$L$29)</f>
        <v>#VALUE!</v>
      </c>
      <c r="AC668" s="0" t="e">
        <f aca="true">MAX(0,AB668*(1+(_xlfn.NORM.INV(RAND(),Inputs!$D$39,Inputs!$C$39)))-'Year Schedule'!$K$30+'Year Schedule'!$L$30)</f>
        <v>#VALUE!</v>
      </c>
      <c r="AD668" s="0" t="e">
        <f aca="true">MAX(0,AC668*(1+(_xlfn.NORM.INV(RAND(),Inputs!$D$39,Inputs!$C$39)))-'Year Schedule'!$K$31+'Year Schedule'!$L$31)</f>
        <v>#VALUE!</v>
      </c>
      <c r="AE668" s="0" t="e">
        <f aca="true">MAX(0,AD668*(1+(_xlfn.NORM.INV(RAND(),Inputs!$D$39,Inputs!$C$39)))-'Year Schedule'!$K$32+'Year Schedule'!$L$32)</f>
        <v>#VALUE!</v>
      </c>
      <c r="AF668" s="0" t="e">
        <f aca="true">MAX(0,AE668*(1+(_xlfn.NORM.INV(RAND(),Inputs!$D$39,Inputs!$C$39)))-'Year Schedule'!$K$33+'Year Schedule'!$L$33)</f>
        <v>#VALUE!</v>
      </c>
      <c r="AG668" s="0" t="e">
        <f aca="true">MAX(0,AF668*(1+(_xlfn.NORM.INV(RAND(),Inputs!$D$39,Inputs!$C$39)))-'Year Schedule'!$K$34+'Year Schedule'!$L$34)</f>
        <v>#VALUE!</v>
      </c>
      <c r="AH668" s="0" t="e">
        <f aca="true">MAX(0,AG668*(1+(_xlfn.NORM.INV(RAND(),Inputs!$D$39,Inputs!$C$39)))-'Year Schedule'!$K$35+'Year Schedule'!$L$35)</f>
        <v>#VALUE!</v>
      </c>
      <c r="AI668" s="0" t="e">
        <f aca="true">MAX(0,AH668*(1+(_xlfn.NORM.INV(RAND(),Inputs!$D$39,Inputs!$C$39)))-'Year Schedule'!$K$36+'Year Schedule'!$L$36)</f>
        <v>#VALUE!</v>
      </c>
      <c r="AJ668" s="0" t="e">
        <f aca="true">MAX(0,AI668*(1+(_xlfn.NORM.INV(RAND(),Inputs!$D$39,Inputs!$C$39)))-'Year Schedule'!$K$37+'Year Schedule'!$L$37)</f>
        <v>#VALUE!</v>
      </c>
      <c r="AK668" s="0" t="e">
        <f aca="true">MAX(0,AJ668*(1+(_xlfn.NORM.INV(RAND(),Inputs!$D$39,Inputs!$C$39)))-'Year Schedule'!$K$38+'Year Schedule'!$L$38)</f>
        <v>#VALUE!</v>
      </c>
      <c r="AL668" s="0" t="e">
        <f aca="true">MAX(0,AK668*(1+(_xlfn.NORM.INV(RAND(),Inputs!$D$39,Inputs!$C$39)))-'Year Schedule'!$K$39+'Year Schedule'!$L$39)</f>
        <v>#VALUE!</v>
      </c>
      <c r="AM668" s="0" t="e">
        <f aca="true">MAX(0,AL668*(1+(_xlfn.NORM.INV(RAND(),Inputs!$D$39,Inputs!$C$39)))-'Year Schedule'!$K$40+'Year Schedule'!$L$40)</f>
        <v>#VALUE!</v>
      </c>
      <c r="AN668" s="0" t="e">
        <f aca="true">MAX(0,AM668*(1+(_xlfn.NORM.INV(RAND(),Inputs!$D$39,Inputs!$C$39)))-'Year Schedule'!$K$41+'Year Schedule'!$L$41)</f>
        <v>#VALUE!</v>
      </c>
      <c r="AO668" s="0" t="e">
        <f aca="true">MAX(0,AN668*(1+(_xlfn.NORM.INV(RAND(),Inputs!$D$39,Inputs!$C$39)))-'Year Schedule'!$K$42+'Year Schedule'!$L$42)</f>
        <v>#VALUE!</v>
      </c>
      <c r="AP668" s="0" t="e">
        <f aca="true">MAX(0,AO668*(1+(_xlfn.NORM.INV(RAND(),Inputs!$D$39,Inputs!$C$39)))-'Year Schedule'!$K$43+'Year Schedule'!$L$43)</f>
        <v>#VALUE!</v>
      </c>
      <c r="AQ668" s="0" t="e">
        <f aca="true">MAX(0,AP668*(1+(_xlfn.NORM.INV(RAND(),Inputs!$D$39,Inputs!$C$39)))-'Year Schedule'!$K$44+'Year Schedule'!$L$44)</f>
        <v>#VALUE!</v>
      </c>
      <c r="AR668" s="0" t="e">
        <f aca="true">MAX(0,AQ668*(1+(_xlfn.NORM.INV(RAND(),Inputs!$D$39,Inputs!$C$39)))-'Year Schedule'!$K$45+'Year Schedule'!$L$45)</f>
        <v>#VALUE!</v>
      </c>
      <c r="AS668" s="0" t="e">
        <f aca="true">MAX(0,AR668*(1+(_xlfn.NORM.INV(RAND(),Inputs!$D$39,Inputs!$C$39)))-'Year Schedule'!$K$46+'Year Schedule'!$L$46)</f>
        <v>#VALUE!</v>
      </c>
      <c r="AT668" s="0" t="e">
        <f aca="true">MAX(0,AS668*(1+(_xlfn.NORM.INV(RAND(),Inputs!$D$39,Inputs!$C$39)))-'Year Schedule'!$K$47+'Year Schedule'!$L$47)</f>
        <v>#VALUE!</v>
      </c>
      <c r="AU668" s="0" t="e">
        <f aca="true">MAX(0,AT668*(1+(_xlfn.NORM.INV(RAND(),Inputs!$D$39,Inputs!$C$39)))-'Year Schedule'!$K$48+'Year Schedule'!$L$48)</f>
        <v>#VALUE!</v>
      </c>
      <c r="AV668" s="0" t="e">
        <f aca="true">MAX(0,AU668*(1+(_xlfn.NORM.INV(RAND(),Inputs!$D$39,Inputs!$C$39)))-'Year Schedule'!$K$49+'Year Schedule'!$L$49)</f>
        <v>#VALUE!</v>
      </c>
      <c r="AW668" s="0" t="e">
        <f aca="true">MAX(0,AV668*(1+(_xlfn.NORM.INV(RAND(),Inputs!$D$39,Inputs!$C$39)))-'Year Schedule'!$K$50+'Year Schedule'!$L$50)</f>
        <v>#VALUE!</v>
      </c>
      <c r="AX668" s="0" t="e">
        <f aca="true">MAX(0,AW668*(1+(_xlfn.NORM.INV(RAND(),Inputs!$D$39,Inputs!$C$39)))-'Year Schedule'!$K$51+'Year Schedule'!$L$51)</f>
        <v>#VALUE!</v>
      </c>
      <c r="AY668" s="0" t="e">
        <f aca="true">MAX(0,AX668*(1+(_xlfn.NORM.INV(RAND(),Inputs!$D$39,Inputs!$C$39)))-'Year Schedule'!$K$52+'Year Schedule'!$L$52)</f>
        <v>#VALUE!</v>
      </c>
      <c r="AZ668" s="0" t="e">
        <f aca="true">MAX(0,AY668*(1+(_xlfn.NORM.INV(RAND(),Inputs!$D$39,Inputs!$C$39)))-'Year Schedule'!$K$53+'Year Schedule'!$L$53)</f>
        <v>#VALUE!</v>
      </c>
      <c r="BA668" s="0" t="e">
        <f aca="false">INDEX(C668:AZ668,1,Inputs!$C$6)</f>
        <v>#VALUE!</v>
      </c>
      <c r="BB668" s="0" t="n">
        <f aca="false">IFERROR(EXP(SUMPRODUCT(LN((C668:INDEX(C668:AZ668,1,Inputs!$C$6)+$C$1004:INDEX($C$1004:$AZ$1004,1,Inputs!$C$6))/B668:INDEX(B668:AY668,1,Inputs!$C$6)))/Inputs!$C$6)-1,-1)</f>
        <v>-1</v>
      </c>
    </row>
    <row r="669" customFormat="false" ht="15" hidden="false" customHeight="true" outlineLevel="0" collapsed="false">
      <c r="A669" s="0" t="n">
        <v>667</v>
      </c>
      <c r="B669" s="177" t="n">
        <f aca="false">Inputs!$C$38</f>
        <v>0</v>
      </c>
      <c r="C669" s="0" t="e">
        <f aca="true">MAX(0,B669*(1+(_xlfn.NORM.INV(RAND(),Inputs!$D$39,Inputs!$C$39)))-'Year Schedule'!$K$4+'Year Schedule'!$L$4)</f>
        <v>#VALUE!</v>
      </c>
      <c r="D669" s="0" t="e">
        <f aca="true">MAX(0,C669*(1+(_xlfn.NORM.INV(RAND(),Inputs!$D$39,Inputs!$C$39)))-'Year Schedule'!$K$5+'Year Schedule'!$L$5)</f>
        <v>#VALUE!</v>
      </c>
      <c r="E669" s="0" t="e">
        <f aca="true">MAX(0,D669*(1+(_xlfn.NORM.INV(RAND(),Inputs!$D$39,Inputs!$C$39)))-'Year Schedule'!$K$6+'Year Schedule'!$L$6)</f>
        <v>#VALUE!</v>
      </c>
      <c r="F669" s="0" t="e">
        <f aca="true">MAX(0,E669*(1+(_xlfn.NORM.INV(RAND(),Inputs!$D$39,Inputs!$C$39)))-'Year Schedule'!$K$7+'Year Schedule'!$L$7)</f>
        <v>#VALUE!</v>
      </c>
      <c r="G669" s="0" t="e">
        <f aca="true">MAX(0,F669*(1+(_xlfn.NORM.INV(RAND(),Inputs!$D$39,Inputs!$C$39)))-'Year Schedule'!$K$8+'Year Schedule'!$L$8)</f>
        <v>#VALUE!</v>
      </c>
      <c r="H669" s="0" t="e">
        <f aca="true">MAX(0,G669*(1+(_xlfn.NORM.INV(RAND(),Inputs!$D$39,Inputs!$C$39)))-'Year Schedule'!$K$9+'Year Schedule'!$L$9)</f>
        <v>#VALUE!</v>
      </c>
      <c r="I669" s="0" t="e">
        <f aca="true">MAX(0,H669*(1+(_xlfn.NORM.INV(RAND(),Inputs!$D$39,Inputs!$C$39)))-'Year Schedule'!$K$10+'Year Schedule'!$L$10)</f>
        <v>#VALUE!</v>
      </c>
      <c r="J669" s="0" t="e">
        <f aca="true">MAX(0,I669*(1+(_xlfn.NORM.INV(RAND(),Inputs!$D$39,Inputs!$C$39)))-'Year Schedule'!$K$11+'Year Schedule'!$L$11)</f>
        <v>#VALUE!</v>
      </c>
      <c r="K669" s="0" t="e">
        <f aca="true">MAX(0,J669*(1+(_xlfn.NORM.INV(RAND(),Inputs!$D$39,Inputs!$C$39)))-'Year Schedule'!$K$12+'Year Schedule'!$L$12)</f>
        <v>#VALUE!</v>
      </c>
      <c r="L669" s="0" t="e">
        <f aca="true">MAX(0,K669*(1+(_xlfn.NORM.INV(RAND(),Inputs!$D$39,Inputs!$C$39)))-'Year Schedule'!$K$13+'Year Schedule'!$L$13)</f>
        <v>#VALUE!</v>
      </c>
      <c r="M669" s="0" t="e">
        <f aca="true">MAX(0,L669*(1+(_xlfn.NORM.INV(RAND(),Inputs!$D$39,Inputs!$C$39)))-'Year Schedule'!$K$14+'Year Schedule'!$L$14)</f>
        <v>#VALUE!</v>
      </c>
      <c r="N669" s="0" t="e">
        <f aca="true">MAX(0,M669*(1+(_xlfn.NORM.INV(RAND(),Inputs!$D$39,Inputs!$C$39)))-'Year Schedule'!$K$15+'Year Schedule'!$L$15)</f>
        <v>#VALUE!</v>
      </c>
      <c r="O669" s="0" t="e">
        <f aca="true">MAX(0,N669*(1+(_xlfn.NORM.INV(RAND(),Inputs!$D$39,Inputs!$C$39)))-'Year Schedule'!$K$16+'Year Schedule'!$L$16)</f>
        <v>#VALUE!</v>
      </c>
      <c r="P669" s="0" t="e">
        <f aca="true">MAX(0,O669*(1+(_xlfn.NORM.INV(RAND(),Inputs!$D$39,Inputs!$C$39)))-'Year Schedule'!$K$17+'Year Schedule'!$L$17)</f>
        <v>#VALUE!</v>
      </c>
      <c r="Q669" s="0" t="e">
        <f aca="true">MAX(0,P669*(1+(_xlfn.NORM.INV(RAND(),Inputs!$D$39,Inputs!$C$39)))-'Year Schedule'!$K$18+'Year Schedule'!$L$18)</f>
        <v>#VALUE!</v>
      </c>
      <c r="R669" s="0" t="e">
        <f aca="true">MAX(0,Q669*(1+(_xlfn.NORM.INV(RAND(),Inputs!$D$39,Inputs!$C$39)))-'Year Schedule'!$K$19+'Year Schedule'!$L$19)</f>
        <v>#VALUE!</v>
      </c>
      <c r="S669" s="0" t="e">
        <f aca="true">MAX(0,R669*(1+(_xlfn.NORM.INV(RAND(),Inputs!$D$39,Inputs!$C$39)))-'Year Schedule'!$K$20+'Year Schedule'!$L$20)</f>
        <v>#VALUE!</v>
      </c>
      <c r="T669" s="0" t="e">
        <f aca="true">MAX(0,S669*(1+(_xlfn.NORM.INV(RAND(),Inputs!$D$39,Inputs!$C$39)))-'Year Schedule'!$K$21+'Year Schedule'!$L$21)</f>
        <v>#VALUE!</v>
      </c>
      <c r="U669" s="0" t="e">
        <f aca="true">MAX(0,T669*(1+(_xlfn.NORM.INV(RAND(),Inputs!$D$39,Inputs!$C$39)))-'Year Schedule'!$K$22+'Year Schedule'!$L$22)</f>
        <v>#VALUE!</v>
      </c>
      <c r="V669" s="0" t="e">
        <f aca="true">MAX(0,U669*(1+(_xlfn.NORM.INV(RAND(),Inputs!$D$39,Inputs!$C$39)))-'Year Schedule'!$K$23+'Year Schedule'!$L$23)</f>
        <v>#VALUE!</v>
      </c>
      <c r="W669" s="0" t="e">
        <f aca="true">MAX(0,V669*(1+(_xlfn.NORM.INV(RAND(),Inputs!$D$39,Inputs!$C$39)))-'Year Schedule'!$K$24+'Year Schedule'!$L$24)</f>
        <v>#VALUE!</v>
      </c>
      <c r="X669" s="0" t="e">
        <f aca="true">MAX(0,W669*(1+(_xlfn.NORM.INV(RAND(),Inputs!$D$39,Inputs!$C$39)))-'Year Schedule'!$K$25+'Year Schedule'!$L$25)</f>
        <v>#VALUE!</v>
      </c>
      <c r="Y669" s="0" t="e">
        <f aca="true">MAX(0,X669*(1+(_xlfn.NORM.INV(RAND(),Inputs!$D$39,Inputs!$C$39)))-'Year Schedule'!$K$26+'Year Schedule'!$L$26)</f>
        <v>#VALUE!</v>
      </c>
      <c r="Z669" s="0" t="e">
        <f aca="true">MAX(0,Y669*(1+(_xlfn.NORM.INV(RAND(),Inputs!$D$39,Inputs!$C$39)))-'Year Schedule'!$K$27+'Year Schedule'!$L$27)</f>
        <v>#VALUE!</v>
      </c>
      <c r="AA669" s="0" t="e">
        <f aca="true">MAX(0,Z669*(1+(_xlfn.NORM.INV(RAND(),Inputs!$D$39,Inputs!$C$39)))-'Year Schedule'!$K$28+'Year Schedule'!$L$28)</f>
        <v>#VALUE!</v>
      </c>
      <c r="AB669" s="0" t="e">
        <f aca="true">MAX(0,AA669*(1+(_xlfn.NORM.INV(RAND(),Inputs!$D$39,Inputs!$C$39)))-'Year Schedule'!$K$29+'Year Schedule'!$L$29)</f>
        <v>#VALUE!</v>
      </c>
      <c r="AC669" s="0" t="e">
        <f aca="true">MAX(0,AB669*(1+(_xlfn.NORM.INV(RAND(),Inputs!$D$39,Inputs!$C$39)))-'Year Schedule'!$K$30+'Year Schedule'!$L$30)</f>
        <v>#VALUE!</v>
      </c>
      <c r="AD669" s="0" t="e">
        <f aca="true">MAX(0,AC669*(1+(_xlfn.NORM.INV(RAND(),Inputs!$D$39,Inputs!$C$39)))-'Year Schedule'!$K$31+'Year Schedule'!$L$31)</f>
        <v>#VALUE!</v>
      </c>
      <c r="AE669" s="0" t="e">
        <f aca="true">MAX(0,AD669*(1+(_xlfn.NORM.INV(RAND(),Inputs!$D$39,Inputs!$C$39)))-'Year Schedule'!$K$32+'Year Schedule'!$L$32)</f>
        <v>#VALUE!</v>
      </c>
      <c r="AF669" s="0" t="e">
        <f aca="true">MAX(0,AE669*(1+(_xlfn.NORM.INV(RAND(),Inputs!$D$39,Inputs!$C$39)))-'Year Schedule'!$K$33+'Year Schedule'!$L$33)</f>
        <v>#VALUE!</v>
      </c>
      <c r="AG669" s="0" t="e">
        <f aca="true">MAX(0,AF669*(1+(_xlfn.NORM.INV(RAND(),Inputs!$D$39,Inputs!$C$39)))-'Year Schedule'!$K$34+'Year Schedule'!$L$34)</f>
        <v>#VALUE!</v>
      </c>
      <c r="AH669" s="0" t="e">
        <f aca="true">MAX(0,AG669*(1+(_xlfn.NORM.INV(RAND(),Inputs!$D$39,Inputs!$C$39)))-'Year Schedule'!$K$35+'Year Schedule'!$L$35)</f>
        <v>#VALUE!</v>
      </c>
      <c r="AI669" s="0" t="e">
        <f aca="true">MAX(0,AH669*(1+(_xlfn.NORM.INV(RAND(),Inputs!$D$39,Inputs!$C$39)))-'Year Schedule'!$K$36+'Year Schedule'!$L$36)</f>
        <v>#VALUE!</v>
      </c>
      <c r="AJ669" s="0" t="e">
        <f aca="true">MAX(0,AI669*(1+(_xlfn.NORM.INV(RAND(),Inputs!$D$39,Inputs!$C$39)))-'Year Schedule'!$K$37+'Year Schedule'!$L$37)</f>
        <v>#VALUE!</v>
      </c>
      <c r="AK669" s="0" t="e">
        <f aca="true">MAX(0,AJ669*(1+(_xlfn.NORM.INV(RAND(),Inputs!$D$39,Inputs!$C$39)))-'Year Schedule'!$K$38+'Year Schedule'!$L$38)</f>
        <v>#VALUE!</v>
      </c>
      <c r="AL669" s="0" t="e">
        <f aca="true">MAX(0,AK669*(1+(_xlfn.NORM.INV(RAND(),Inputs!$D$39,Inputs!$C$39)))-'Year Schedule'!$K$39+'Year Schedule'!$L$39)</f>
        <v>#VALUE!</v>
      </c>
      <c r="AM669" s="0" t="e">
        <f aca="true">MAX(0,AL669*(1+(_xlfn.NORM.INV(RAND(),Inputs!$D$39,Inputs!$C$39)))-'Year Schedule'!$K$40+'Year Schedule'!$L$40)</f>
        <v>#VALUE!</v>
      </c>
      <c r="AN669" s="0" t="e">
        <f aca="true">MAX(0,AM669*(1+(_xlfn.NORM.INV(RAND(),Inputs!$D$39,Inputs!$C$39)))-'Year Schedule'!$K$41+'Year Schedule'!$L$41)</f>
        <v>#VALUE!</v>
      </c>
      <c r="AO669" s="0" t="e">
        <f aca="true">MAX(0,AN669*(1+(_xlfn.NORM.INV(RAND(),Inputs!$D$39,Inputs!$C$39)))-'Year Schedule'!$K$42+'Year Schedule'!$L$42)</f>
        <v>#VALUE!</v>
      </c>
      <c r="AP669" s="0" t="e">
        <f aca="true">MAX(0,AO669*(1+(_xlfn.NORM.INV(RAND(),Inputs!$D$39,Inputs!$C$39)))-'Year Schedule'!$K$43+'Year Schedule'!$L$43)</f>
        <v>#VALUE!</v>
      </c>
      <c r="AQ669" s="0" t="e">
        <f aca="true">MAX(0,AP669*(1+(_xlfn.NORM.INV(RAND(),Inputs!$D$39,Inputs!$C$39)))-'Year Schedule'!$K$44+'Year Schedule'!$L$44)</f>
        <v>#VALUE!</v>
      </c>
      <c r="AR669" s="0" t="e">
        <f aca="true">MAX(0,AQ669*(1+(_xlfn.NORM.INV(RAND(),Inputs!$D$39,Inputs!$C$39)))-'Year Schedule'!$K$45+'Year Schedule'!$L$45)</f>
        <v>#VALUE!</v>
      </c>
      <c r="AS669" s="0" t="e">
        <f aca="true">MAX(0,AR669*(1+(_xlfn.NORM.INV(RAND(),Inputs!$D$39,Inputs!$C$39)))-'Year Schedule'!$K$46+'Year Schedule'!$L$46)</f>
        <v>#VALUE!</v>
      </c>
      <c r="AT669" s="0" t="e">
        <f aca="true">MAX(0,AS669*(1+(_xlfn.NORM.INV(RAND(),Inputs!$D$39,Inputs!$C$39)))-'Year Schedule'!$K$47+'Year Schedule'!$L$47)</f>
        <v>#VALUE!</v>
      </c>
      <c r="AU669" s="0" t="e">
        <f aca="true">MAX(0,AT669*(1+(_xlfn.NORM.INV(RAND(),Inputs!$D$39,Inputs!$C$39)))-'Year Schedule'!$K$48+'Year Schedule'!$L$48)</f>
        <v>#VALUE!</v>
      </c>
      <c r="AV669" s="0" t="e">
        <f aca="true">MAX(0,AU669*(1+(_xlfn.NORM.INV(RAND(),Inputs!$D$39,Inputs!$C$39)))-'Year Schedule'!$K$49+'Year Schedule'!$L$49)</f>
        <v>#VALUE!</v>
      </c>
      <c r="AW669" s="0" t="e">
        <f aca="true">MAX(0,AV669*(1+(_xlfn.NORM.INV(RAND(),Inputs!$D$39,Inputs!$C$39)))-'Year Schedule'!$K$50+'Year Schedule'!$L$50)</f>
        <v>#VALUE!</v>
      </c>
      <c r="AX669" s="0" t="e">
        <f aca="true">MAX(0,AW669*(1+(_xlfn.NORM.INV(RAND(),Inputs!$D$39,Inputs!$C$39)))-'Year Schedule'!$K$51+'Year Schedule'!$L$51)</f>
        <v>#VALUE!</v>
      </c>
      <c r="AY669" s="0" t="e">
        <f aca="true">MAX(0,AX669*(1+(_xlfn.NORM.INV(RAND(),Inputs!$D$39,Inputs!$C$39)))-'Year Schedule'!$K$52+'Year Schedule'!$L$52)</f>
        <v>#VALUE!</v>
      </c>
      <c r="AZ669" s="0" t="e">
        <f aca="true">MAX(0,AY669*(1+(_xlfn.NORM.INV(RAND(),Inputs!$D$39,Inputs!$C$39)))-'Year Schedule'!$K$53+'Year Schedule'!$L$53)</f>
        <v>#VALUE!</v>
      </c>
      <c r="BA669" s="0" t="e">
        <f aca="false">INDEX(C669:AZ669,1,Inputs!$C$6)</f>
        <v>#VALUE!</v>
      </c>
      <c r="BB669" s="0" t="n">
        <f aca="false">IFERROR(EXP(SUMPRODUCT(LN((C669:INDEX(C669:AZ669,1,Inputs!$C$6)+$C$1004:INDEX($C$1004:$AZ$1004,1,Inputs!$C$6))/B669:INDEX(B669:AY669,1,Inputs!$C$6)))/Inputs!$C$6)-1,-1)</f>
        <v>-1</v>
      </c>
    </row>
    <row r="670" customFormat="false" ht="15" hidden="false" customHeight="true" outlineLevel="0" collapsed="false">
      <c r="A670" s="0" t="n">
        <v>668</v>
      </c>
      <c r="B670" s="177" t="n">
        <f aca="false">Inputs!$C$38</f>
        <v>0</v>
      </c>
      <c r="C670" s="0" t="e">
        <f aca="true">MAX(0,B670*(1+(_xlfn.NORM.INV(RAND(),Inputs!$D$39,Inputs!$C$39)))-'Year Schedule'!$K$4+'Year Schedule'!$L$4)</f>
        <v>#VALUE!</v>
      </c>
      <c r="D670" s="0" t="e">
        <f aca="true">MAX(0,C670*(1+(_xlfn.NORM.INV(RAND(),Inputs!$D$39,Inputs!$C$39)))-'Year Schedule'!$K$5+'Year Schedule'!$L$5)</f>
        <v>#VALUE!</v>
      </c>
      <c r="E670" s="0" t="e">
        <f aca="true">MAX(0,D670*(1+(_xlfn.NORM.INV(RAND(),Inputs!$D$39,Inputs!$C$39)))-'Year Schedule'!$K$6+'Year Schedule'!$L$6)</f>
        <v>#VALUE!</v>
      </c>
      <c r="F670" s="0" t="e">
        <f aca="true">MAX(0,E670*(1+(_xlfn.NORM.INV(RAND(),Inputs!$D$39,Inputs!$C$39)))-'Year Schedule'!$K$7+'Year Schedule'!$L$7)</f>
        <v>#VALUE!</v>
      </c>
      <c r="G670" s="0" t="e">
        <f aca="true">MAX(0,F670*(1+(_xlfn.NORM.INV(RAND(),Inputs!$D$39,Inputs!$C$39)))-'Year Schedule'!$K$8+'Year Schedule'!$L$8)</f>
        <v>#VALUE!</v>
      </c>
      <c r="H670" s="0" t="e">
        <f aca="true">MAX(0,G670*(1+(_xlfn.NORM.INV(RAND(),Inputs!$D$39,Inputs!$C$39)))-'Year Schedule'!$K$9+'Year Schedule'!$L$9)</f>
        <v>#VALUE!</v>
      </c>
      <c r="I670" s="0" t="e">
        <f aca="true">MAX(0,H670*(1+(_xlfn.NORM.INV(RAND(),Inputs!$D$39,Inputs!$C$39)))-'Year Schedule'!$K$10+'Year Schedule'!$L$10)</f>
        <v>#VALUE!</v>
      </c>
      <c r="J670" s="0" t="e">
        <f aca="true">MAX(0,I670*(1+(_xlfn.NORM.INV(RAND(),Inputs!$D$39,Inputs!$C$39)))-'Year Schedule'!$K$11+'Year Schedule'!$L$11)</f>
        <v>#VALUE!</v>
      </c>
      <c r="K670" s="0" t="e">
        <f aca="true">MAX(0,J670*(1+(_xlfn.NORM.INV(RAND(),Inputs!$D$39,Inputs!$C$39)))-'Year Schedule'!$K$12+'Year Schedule'!$L$12)</f>
        <v>#VALUE!</v>
      </c>
      <c r="L670" s="0" t="e">
        <f aca="true">MAX(0,K670*(1+(_xlfn.NORM.INV(RAND(),Inputs!$D$39,Inputs!$C$39)))-'Year Schedule'!$K$13+'Year Schedule'!$L$13)</f>
        <v>#VALUE!</v>
      </c>
      <c r="M670" s="0" t="e">
        <f aca="true">MAX(0,L670*(1+(_xlfn.NORM.INV(RAND(),Inputs!$D$39,Inputs!$C$39)))-'Year Schedule'!$K$14+'Year Schedule'!$L$14)</f>
        <v>#VALUE!</v>
      </c>
      <c r="N670" s="0" t="e">
        <f aca="true">MAX(0,M670*(1+(_xlfn.NORM.INV(RAND(),Inputs!$D$39,Inputs!$C$39)))-'Year Schedule'!$K$15+'Year Schedule'!$L$15)</f>
        <v>#VALUE!</v>
      </c>
      <c r="O670" s="0" t="e">
        <f aca="true">MAX(0,N670*(1+(_xlfn.NORM.INV(RAND(),Inputs!$D$39,Inputs!$C$39)))-'Year Schedule'!$K$16+'Year Schedule'!$L$16)</f>
        <v>#VALUE!</v>
      </c>
      <c r="P670" s="0" t="e">
        <f aca="true">MAX(0,O670*(1+(_xlfn.NORM.INV(RAND(),Inputs!$D$39,Inputs!$C$39)))-'Year Schedule'!$K$17+'Year Schedule'!$L$17)</f>
        <v>#VALUE!</v>
      </c>
      <c r="Q670" s="0" t="e">
        <f aca="true">MAX(0,P670*(1+(_xlfn.NORM.INV(RAND(),Inputs!$D$39,Inputs!$C$39)))-'Year Schedule'!$K$18+'Year Schedule'!$L$18)</f>
        <v>#VALUE!</v>
      </c>
      <c r="R670" s="0" t="e">
        <f aca="true">MAX(0,Q670*(1+(_xlfn.NORM.INV(RAND(),Inputs!$D$39,Inputs!$C$39)))-'Year Schedule'!$K$19+'Year Schedule'!$L$19)</f>
        <v>#VALUE!</v>
      </c>
      <c r="S670" s="0" t="e">
        <f aca="true">MAX(0,R670*(1+(_xlfn.NORM.INV(RAND(),Inputs!$D$39,Inputs!$C$39)))-'Year Schedule'!$K$20+'Year Schedule'!$L$20)</f>
        <v>#VALUE!</v>
      </c>
      <c r="T670" s="0" t="e">
        <f aca="true">MAX(0,S670*(1+(_xlfn.NORM.INV(RAND(),Inputs!$D$39,Inputs!$C$39)))-'Year Schedule'!$K$21+'Year Schedule'!$L$21)</f>
        <v>#VALUE!</v>
      </c>
      <c r="U670" s="0" t="e">
        <f aca="true">MAX(0,T670*(1+(_xlfn.NORM.INV(RAND(),Inputs!$D$39,Inputs!$C$39)))-'Year Schedule'!$K$22+'Year Schedule'!$L$22)</f>
        <v>#VALUE!</v>
      </c>
      <c r="V670" s="0" t="e">
        <f aca="true">MAX(0,U670*(1+(_xlfn.NORM.INV(RAND(),Inputs!$D$39,Inputs!$C$39)))-'Year Schedule'!$K$23+'Year Schedule'!$L$23)</f>
        <v>#VALUE!</v>
      </c>
      <c r="W670" s="0" t="e">
        <f aca="true">MAX(0,V670*(1+(_xlfn.NORM.INV(RAND(),Inputs!$D$39,Inputs!$C$39)))-'Year Schedule'!$K$24+'Year Schedule'!$L$24)</f>
        <v>#VALUE!</v>
      </c>
      <c r="X670" s="0" t="e">
        <f aca="true">MAX(0,W670*(1+(_xlfn.NORM.INV(RAND(),Inputs!$D$39,Inputs!$C$39)))-'Year Schedule'!$K$25+'Year Schedule'!$L$25)</f>
        <v>#VALUE!</v>
      </c>
      <c r="Y670" s="0" t="e">
        <f aca="true">MAX(0,X670*(1+(_xlfn.NORM.INV(RAND(),Inputs!$D$39,Inputs!$C$39)))-'Year Schedule'!$K$26+'Year Schedule'!$L$26)</f>
        <v>#VALUE!</v>
      </c>
      <c r="Z670" s="0" t="e">
        <f aca="true">MAX(0,Y670*(1+(_xlfn.NORM.INV(RAND(),Inputs!$D$39,Inputs!$C$39)))-'Year Schedule'!$K$27+'Year Schedule'!$L$27)</f>
        <v>#VALUE!</v>
      </c>
      <c r="AA670" s="0" t="e">
        <f aca="true">MAX(0,Z670*(1+(_xlfn.NORM.INV(RAND(),Inputs!$D$39,Inputs!$C$39)))-'Year Schedule'!$K$28+'Year Schedule'!$L$28)</f>
        <v>#VALUE!</v>
      </c>
      <c r="AB670" s="0" t="e">
        <f aca="true">MAX(0,AA670*(1+(_xlfn.NORM.INV(RAND(),Inputs!$D$39,Inputs!$C$39)))-'Year Schedule'!$K$29+'Year Schedule'!$L$29)</f>
        <v>#VALUE!</v>
      </c>
      <c r="AC670" s="0" t="e">
        <f aca="true">MAX(0,AB670*(1+(_xlfn.NORM.INV(RAND(),Inputs!$D$39,Inputs!$C$39)))-'Year Schedule'!$K$30+'Year Schedule'!$L$30)</f>
        <v>#VALUE!</v>
      </c>
      <c r="AD670" s="0" t="e">
        <f aca="true">MAX(0,AC670*(1+(_xlfn.NORM.INV(RAND(),Inputs!$D$39,Inputs!$C$39)))-'Year Schedule'!$K$31+'Year Schedule'!$L$31)</f>
        <v>#VALUE!</v>
      </c>
      <c r="AE670" s="0" t="e">
        <f aca="true">MAX(0,AD670*(1+(_xlfn.NORM.INV(RAND(),Inputs!$D$39,Inputs!$C$39)))-'Year Schedule'!$K$32+'Year Schedule'!$L$32)</f>
        <v>#VALUE!</v>
      </c>
      <c r="AF670" s="0" t="e">
        <f aca="true">MAX(0,AE670*(1+(_xlfn.NORM.INV(RAND(),Inputs!$D$39,Inputs!$C$39)))-'Year Schedule'!$K$33+'Year Schedule'!$L$33)</f>
        <v>#VALUE!</v>
      </c>
      <c r="AG670" s="0" t="e">
        <f aca="true">MAX(0,AF670*(1+(_xlfn.NORM.INV(RAND(),Inputs!$D$39,Inputs!$C$39)))-'Year Schedule'!$K$34+'Year Schedule'!$L$34)</f>
        <v>#VALUE!</v>
      </c>
      <c r="AH670" s="0" t="e">
        <f aca="true">MAX(0,AG670*(1+(_xlfn.NORM.INV(RAND(),Inputs!$D$39,Inputs!$C$39)))-'Year Schedule'!$K$35+'Year Schedule'!$L$35)</f>
        <v>#VALUE!</v>
      </c>
      <c r="AI670" s="0" t="e">
        <f aca="true">MAX(0,AH670*(1+(_xlfn.NORM.INV(RAND(),Inputs!$D$39,Inputs!$C$39)))-'Year Schedule'!$K$36+'Year Schedule'!$L$36)</f>
        <v>#VALUE!</v>
      </c>
      <c r="AJ670" s="0" t="e">
        <f aca="true">MAX(0,AI670*(1+(_xlfn.NORM.INV(RAND(),Inputs!$D$39,Inputs!$C$39)))-'Year Schedule'!$K$37+'Year Schedule'!$L$37)</f>
        <v>#VALUE!</v>
      </c>
      <c r="AK670" s="0" t="e">
        <f aca="true">MAX(0,AJ670*(1+(_xlfn.NORM.INV(RAND(),Inputs!$D$39,Inputs!$C$39)))-'Year Schedule'!$K$38+'Year Schedule'!$L$38)</f>
        <v>#VALUE!</v>
      </c>
      <c r="AL670" s="0" t="e">
        <f aca="true">MAX(0,AK670*(1+(_xlfn.NORM.INV(RAND(),Inputs!$D$39,Inputs!$C$39)))-'Year Schedule'!$K$39+'Year Schedule'!$L$39)</f>
        <v>#VALUE!</v>
      </c>
      <c r="AM670" s="0" t="e">
        <f aca="true">MAX(0,AL670*(1+(_xlfn.NORM.INV(RAND(),Inputs!$D$39,Inputs!$C$39)))-'Year Schedule'!$K$40+'Year Schedule'!$L$40)</f>
        <v>#VALUE!</v>
      </c>
      <c r="AN670" s="0" t="e">
        <f aca="true">MAX(0,AM670*(1+(_xlfn.NORM.INV(RAND(),Inputs!$D$39,Inputs!$C$39)))-'Year Schedule'!$K$41+'Year Schedule'!$L$41)</f>
        <v>#VALUE!</v>
      </c>
      <c r="AO670" s="0" t="e">
        <f aca="true">MAX(0,AN670*(1+(_xlfn.NORM.INV(RAND(),Inputs!$D$39,Inputs!$C$39)))-'Year Schedule'!$K$42+'Year Schedule'!$L$42)</f>
        <v>#VALUE!</v>
      </c>
      <c r="AP670" s="0" t="e">
        <f aca="true">MAX(0,AO670*(1+(_xlfn.NORM.INV(RAND(),Inputs!$D$39,Inputs!$C$39)))-'Year Schedule'!$K$43+'Year Schedule'!$L$43)</f>
        <v>#VALUE!</v>
      </c>
      <c r="AQ670" s="0" t="e">
        <f aca="true">MAX(0,AP670*(1+(_xlfn.NORM.INV(RAND(),Inputs!$D$39,Inputs!$C$39)))-'Year Schedule'!$K$44+'Year Schedule'!$L$44)</f>
        <v>#VALUE!</v>
      </c>
      <c r="AR670" s="0" t="e">
        <f aca="true">MAX(0,AQ670*(1+(_xlfn.NORM.INV(RAND(),Inputs!$D$39,Inputs!$C$39)))-'Year Schedule'!$K$45+'Year Schedule'!$L$45)</f>
        <v>#VALUE!</v>
      </c>
      <c r="AS670" s="0" t="e">
        <f aca="true">MAX(0,AR670*(1+(_xlfn.NORM.INV(RAND(),Inputs!$D$39,Inputs!$C$39)))-'Year Schedule'!$K$46+'Year Schedule'!$L$46)</f>
        <v>#VALUE!</v>
      </c>
      <c r="AT670" s="0" t="e">
        <f aca="true">MAX(0,AS670*(1+(_xlfn.NORM.INV(RAND(),Inputs!$D$39,Inputs!$C$39)))-'Year Schedule'!$K$47+'Year Schedule'!$L$47)</f>
        <v>#VALUE!</v>
      </c>
      <c r="AU670" s="0" t="e">
        <f aca="true">MAX(0,AT670*(1+(_xlfn.NORM.INV(RAND(),Inputs!$D$39,Inputs!$C$39)))-'Year Schedule'!$K$48+'Year Schedule'!$L$48)</f>
        <v>#VALUE!</v>
      </c>
      <c r="AV670" s="0" t="e">
        <f aca="true">MAX(0,AU670*(1+(_xlfn.NORM.INV(RAND(),Inputs!$D$39,Inputs!$C$39)))-'Year Schedule'!$K$49+'Year Schedule'!$L$49)</f>
        <v>#VALUE!</v>
      </c>
      <c r="AW670" s="0" t="e">
        <f aca="true">MAX(0,AV670*(1+(_xlfn.NORM.INV(RAND(),Inputs!$D$39,Inputs!$C$39)))-'Year Schedule'!$K$50+'Year Schedule'!$L$50)</f>
        <v>#VALUE!</v>
      </c>
      <c r="AX670" s="0" t="e">
        <f aca="true">MAX(0,AW670*(1+(_xlfn.NORM.INV(RAND(),Inputs!$D$39,Inputs!$C$39)))-'Year Schedule'!$K$51+'Year Schedule'!$L$51)</f>
        <v>#VALUE!</v>
      </c>
      <c r="AY670" s="0" t="e">
        <f aca="true">MAX(0,AX670*(1+(_xlfn.NORM.INV(RAND(),Inputs!$D$39,Inputs!$C$39)))-'Year Schedule'!$K$52+'Year Schedule'!$L$52)</f>
        <v>#VALUE!</v>
      </c>
      <c r="AZ670" s="0" t="e">
        <f aca="true">MAX(0,AY670*(1+(_xlfn.NORM.INV(RAND(),Inputs!$D$39,Inputs!$C$39)))-'Year Schedule'!$K$53+'Year Schedule'!$L$53)</f>
        <v>#VALUE!</v>
      </c>
      <c r="BA670" s="0" t="e">
        <f aca="false">INDEX(C670:AZ670,1,Inputs!$C$6)</f>
        <v>#VALUE!</v>
      </c>
      <c r="BB670" s="0" t="n">
        <f aca="false">IFERROR(EXP(SUMPRODUCT(LN((C670:INDEX(C670:AZ670,1,Inputs!$C$6)+$C$1004:INDEX($C$1004:$AZ$1004,1,Inputs!$C$6))/B670:INDEX(B670:AY670,1,Inputs!$C$6)))/Inputs!$C$6)-1,-1)</f>
        <v>-1</v>
      </c>
    </row>
    <row r="671" customFormat="false" ht="15" hidden="false" customHeight="true" outlineLevel="0" collapsed="false">
      <c r="A671" s="0" t="n">
        <v>669</v>
      </c>
      <c r="B671" s="177" t="n">
        <f aca="false">Inputs!$C$38</f>
        <v>0</v>
      </c>
      <c r="C671" s="0" t="e">
        <f aca="true">MAX(0,B671*(1+(_xlfn.NORM.INV(RAND(),Inputs!$D$39,Inputs!$C$39)))-'Year Schedule'!$K$4+'Year Schedule'!$L$4)</f>
        <v>#VALUE!</v>
      </c>
      <c r="D671" s="0" t="e">
        <f aca="true">MAX(0,C671*(1+(_xlfn.NORM.INV(RAND(),Inputs!$D$39,Inputs!$C$39)))-'Year Schedule'!$K$5+'Year Schedule'!$L$5)</f>
        <v>#VALUE!</v>
      </c>
      <c r="E671" s="0" t="e">
        <f aca="true">MAX(0,D671*(1+(_xlfn.NORM.INV(RAND(),Inputs!$D$39,Inputs!$C$39)))-'Year Schedule'!$K$6+'Year Schedule'!$L$6)</f>
        <v>#VALUE!</v>
      </c>
      <c r="F671" s="0" t="e">
        <f aca="true">MAX(0,E671*(1+(_xlfn.NORM.INV(RAND(),Inputs!$D$39,Inputs!$C$39)))-'Year Schedule'!$K$7+'Year Schedule'!$L$7)</f>
        <v>#VALUE!</v>
      </c>
      <c r="G671" s="0" t="e">
        <f aca="true">MAX(0,F671*(1+(_xlfn.NORM.INV(RAND(),Inputs!$D$39,Inputs!$C$39)))-'Year Schedule'!$K$8+'Year Schedule'!$L$8)</f>
        <v>#VALUE!</v>
      </c>
      <c r="H671" s="0" t="e">
        <f aca="true">MAX(0,G671*(1+(_xlfn.NORM.INV(RAND(),Inputs!$D$39,Inputs!$C$39)))-'Year Schedule'!$K$9+'Year Schedule'!$L$9)</f>
        <v>#VALUE!</v>
      </c>
      <c r="I671" s="0" t="e">
        <f aca="true">MAX(0,H671*(1+(_xlfn.NORM.INV(RAND(),Inputs!$D$39,Inputs!$C$39)))-'Year Schedule'!$K$10+'Year Schedule'!$L$10)</f>
        <v>#VALUE!</v>
      </c>
      <c r="J671" s="0" t="e">
        <f aca="true">MAX(0,I671*(1+(_xlfn.NORM.INV(RAND(),Inputs!$D$39,Inputs!$C$39)))-'Year Schedule'!$K$11+'Year Schedule'!$L$11)</f>
        <v>#VALUE!</v>
      </c>
      <c r="K671" s="0" t="e">
        <f aca="true">MAX(0,J671*(1+(_xlfn.NORM.INV(RAND(),Inputs!$D$39,Inputs!$C$39)))-'Year Schedule'!$K$12+'Year Schedule'!$L$12)</f>
        <v>#VALUE!</v>
      </c>
      <c r="L671" s="0" t="e">
        <f aca="true">MAX(0,K671*(1+(_xlfn.NORM.INV(RAND(),Inputs!$D$39,Inputs!$C$39)))-'Year Schedule'!$K$13+'Year Schedule'!$L$13)</f>
        <v>#VALUE!</v>
      </c>
      <c r="M671" s="0" t="e">
        <f aca="true">MAX(0,L671*(1+(_xlfn.NORM.INV(RAND(),Inputs!$D$39,Inputs!$C$39)))-'Year Schedule'!$K$14+'Year Schedule'!$L$14)</f>
        <v>#VALUE!</v>
      </c>
      <c r="N671" s="0" t="e">
        <f aca="true">MAX(0,M671*(1+(_xlfn.NORM.INV(RAND(),Inputs!$D$39,Inputs!$C$39)))-'Year Schedule'!$K$15+'Year Schedule'!$L$15)</f>
        <v>#VALUE!</v>
      </c>
      <c r="O671" s="0" t="e">
        <f aca="true">MAX(0,N671*(1+(_xlfn.NORM.INV(RAND(),Inputs!$D$39,Inputs!$C$39)))-'Year Schedule'!$K$16+'Year Schedule'!$L$16)</f>
        <v>#VALUE!</v>
      </c>
      <c r="P671" s="0" t="e">
        <f aca="true">MAX(0,O671*(1+(_xlfn.NORM.INV(RAND(),Inputs!$D$39,Inputs!$C$39)))-'Year Schedule'!$K$17+'Year Schedule'!$L$17)</f>
        <v>#VALUE!</v>
      </c>
      <c r="Q671" s="0" t="e">
        <f aca="true">MAX(0,P671*(1+(_xlfn.NORM.INV(RAND(),Inputs!$D$39,Inputs!$C$39)))-'Year Schedule'!$K$18+'Year Schedule'!$L$18)</f>
        <v>#VALUE!</v>
      </c>
      <c r="R671" s="0" t="e">
        <f aca="true">MAX(0,Q671*(1+(_xlfn.NORM.INV(RAND(),Inputs!$D$39,Inputs!$C$39)))-'Year Schedule'!$K$19+'Year Schedule'!$L$19)</f>
        <v>#VALUE!</v>
      </c>
      <c r="S671" s="0" t="e">
        <f aca="true">MAX(0,R671*(1+(_xlfn.NORM.INV(RAND(),Inputs!$D$39,Inputs!$C$39)))-'Year Schedule'!$K$20+'Year Schedule'!$L$20)</f>
        <v>#VALUE!</v>
      </c>
      <c r="T671" s="0" t="e">
        <f aca="true">MAX(0,S671*(1+(_xlfn.NORM.INV(RAND(),Inputs!$D$39,Inputs!$C$39)))-'Year Schedule'!$K$21+'Year Schedule'!$L$21)</f>
        <v>#VALUE!</v>
      </c>
      <c r="U671" s="0" t="e">
        <f aca="true">MAX(0,T671*(1+(_xlfn.NORM.INV(RAND(),Inputs!$D$39,Inputs!$C$39)))-'Year Schedule'!$K$22+'Year Schedule'!$L$22)</f>
        <v>#VALUE!</v>
      </c>
      <c r="V671" s="0" t="e">
        <f aca="true">MAX(0,U671*(1+(_xlfn.NORM.INV(RAND(),Inputs!$D$39,Inputs!$C$39)))-'Year Schedule'!$K$23+'Year Schedule'!$L$23)</f>
        <v>#VALUE!</v>
      </c>
      <c r="W671" s="0" t="e">
        <f aca="true">MAX(0,V671*(1+(_xlfn.NORM.INV(RAND(),Inputs!$D$39,Inputs!$C$39)))-'Year Schedule'!$K$24+'Year Schedule'!$L$24)</f>
        <v>#VALUE!</v>
      </c>
      <c r="X671" s="0" t="e">
        <f aca="true">MAX(0,W671*(1+(_xlfn.NORM.INV(RAND(),Inputs!$D$39,Inputs!$C$39)))-'Year Schedule'!$K$25+'Year Schedule'!$L$25)</f>
        <v>#VALUE!</v>
      </c>
      <c r="Y671" s="0" t="e">
        <f aca="true">MAX(0,X671*(1+(_xlfn.NORM.INV(RAND(),Inputs!$D$39,Inputs!$C$39)))-'Year Schedule'!$K$26+'Year Schedule'!$L$26)</f>
        <v>#VALUE!</v>
      </c>
      <c r="Z671" s="0" t="e">
        <f aca="true">MAX(0,Y671*(1+(_xlfn.NORM.INV(RAND(),Inputs!$D$39,Inputs!$C$39)))-'Year Schedule'!$K$27+'Year Schedule'!$L$27)</f>
        <v>#VALUE!</v>
      </c>
      <c r="AA671" s="0" t="e">
        <f aca="true">MAX(0,Z671*(1+(_xlfn.NORM.INV(RAND(),Inputs!$D$39,Inputs!$C$39)))-'Year Schedule'!$K$28+'Year Schedule'!$L$28)</f>
        <v>#VALUE!</v>
      </c>
      <c r="AB671" s="0" t="e">
        <f aca="true">MAX(0,AA671*(1+(_xlfn.NORM.INV(RAND(),Inputs!$D$39,Inputs!$C$39)))-'Year Schedule'!$K$29+'Year Schedule'!$L$29)</f>
        <v>#VALUE!</v>
      </c>
      <c r="AC671" s="0" t="e">
        <f aca="true">MAX(0,AB671*(1+(_xlfn.NORM.INV(RAND(),Inputs!$D$39,Inputs!$C$39)))-'Year Schedule'!$K$30+'Year Schedule'!$L$30)</f>
        <v>#VALUE!</v>
      </c>
      <c r="AD671" s="0" t="e">
        <f aca="true">MAX(0,AC671*(1+(_xlfn.NORM.INV(RAND(),Inputs!$D$39,Inputs!$C$39)))-'Year Schedule'!$K$31+'Year Schedule'!$L$31)</f>
        <v>#VALUE!</v>
      </c>
      <c r="AE671" s="0" t="e">
        <f aca="true">MAX(0,AD671*(1+(_xlfn.NORM.INV(RAND(),Inputs!$D$39,Inputs!$C$39)))-'Year Schedule'!$K$32+'Year Schedule'!$L$32)</f>
        <v>#VALUE!</v>
      </c>
      <c r="AF671" s="0" t="e">
        <f aca="true">MAX(0,AE671*(1+(_xlfn.NORM.INV(RAND(),Inputs!$D$39,Inputs!$C$39)))-'Year Schedule'!$K$33+'Year Schedule'!$L$33)</f>
        <v>#VALUE!</v>
      </c>
      <c r="AG671" s="0" t="e">
        <f aca="true">MAX(0,AF671*(1+(_xlfn.NORM.INV(RAND(),Inputs!$D$39,Inputs!$C$39)))-'Year Schedule'!$K$34+'Year Schedule'!$L$34)</f>
        <v>#VALUE!</v>
      </c>
      <c r="AH671" s="0" t="e">
        <f aca="true">MAX(0,AG671*(1+(_xlfn.NORM.INV(RAND(),Inputs!$D$39,Inputs!$C$39)))-'Year Schedule'!$K$35+'Year Schedule'!$L$35)</f>
        <v>#VALUE!</v>
      </c>
      <c r="AI671" s="0" t="e">
        <f aca="true">MAX(0,AH671*(1+(_xlfn.NORM.INV(RAND(),Inputs!$D$39,Inputs!$C$39)))-'Year Schedule'!$K$36+'Year Schedule'!$L$36)</f>
        <v>#VALUE!</v>
      </c>
      <c r="AJ671" s="0" t="e">
        <f aca="true">MAX(0,AI671*(1+(_xlfn.NORM.INV(RAND(),Inputs!$D$39,Inputs!$C$39)))-'Year Schedule'!$K$37+'Year Schedule'!$L$37)</f>
        <v>#VALUE!</v>
      </c>
      <c r="AK671" s="0" t="e">
        <f aca="true">MAX(0,AJ671*(1+(_xlfn.NORM.INV(RAND(),Inputs!$D$39,Inputs!$C$39)))-'Year Schedule'!$K$38+'Year Schedule'!$L$38)</f>
        <v>#VALUE!</v>
      </c>
      <c r="AL671" s="0" t="e">
        <f aca="true">MAX(0,AK671*(1+(_xlfn.NORM.INV(RAND(),Inputs!$D$39,Inputs!$C$39)))-'Year Schedule'!$K$39+'Year Schedule'!$L$39)</f>
        <v>#VALUE!</v>
      </c>
      <c r="AM671" s="0" t="e">
        <f aca="true">MAX(0,AL671*(1+(_xlfn.NORM.INV(RAND(),Inputs!$D$39,Inputs!$C$39)))-'Year Schedule'!$K$40+'Year Schedule'!$L$40)</f>
        <v>#VALUE!</v>
      </c>
      <c r="AN671" s="0" t="e">
        <f aca="true">MAX(0,AM671*(1+(_xlfn.NORM.INV(RAND(),Inputs!$D$39,Inputs!$C$39)))-'Year Schedule'!$K$41+'Year Schedule'!$L$41)</f>
        <v>#VALUE!</v>
      </c>
      <c r="AO671" s="0" t="e">
        <f aca="true">MAX(0,AN671*(1+(_xlfn.NORM.INV(RAND(),Inputs!$D$39,Inputs!$C$39)))-'Year Schedule'!$K$42+'Year Schedule'!$L$42)</f>
        <v>#VALUE!</v>
      </c>
      <c r="AP671" s="0" t="e">
        <f aca="true">MAX(0,AO671*(1+(_xlfn.NORM.INV(RAND(),Inputs!$D$39,Inputs!$C$39)))-'Year Schedule'!$K$43+'Year Schedule'!$L$43)</f>
        <v>#VALUE!</v>
      </c>
      <c r="AQ671" s="0" t="e">
        <f aca="true">MAX(0,AP671*(1+(_xlfn.NORM.INV(RAND(),Inputs!$D$39,Inputs!$C$39)))-'Year Schedule'!$K$44+'Year Schedule'!$L$44)</f>
        <v>#VALUE!</v>
      </c>
      <c r="AR671" s="0" t="e">
        <f aca="true">MAX(0,AQ671*(1+(_xlfn.NORM.INV(RAND(),Inputs!$D$39,Inputs!$C$39)))-'Year Schedule'!$K$45+'Year Schedule'!$L$45)</f>
        <v>#VALUE!</v>
      </c>
      <c r="AS671" s="0" t="e">
        <f aca="true">MAX(0,AR671*(1+(_xlfn.NORM.INV(RAND(),Inputs!$D$39,Inputs!$C$39)))-'Year Schedule'!$K$46+'Year Schedule'!$L$46)</f>
        <v>#VALUE!</v>
      </c>
      <c r="AT671" s="0" t="e">
        <f aca="true">MAX(0,AS671*(1+(_xlfn.NORM.INV(RAND(),Inputs!$D$39,Inputs!$C$39)))-'Year Schedule'!$K$47+'Year Schedule'!$L$47)</f>
        <v>#VALUE!</v>
      </c>
      <c r="AU671" s="0" t="e">
        <f aca="true">MAX(0,AT671*(1+(_xlfn.NORM.INV(RAND(),Inputs!$D$39,Inputs!$C$39)))-'Year Schedule'!$K$48+'Year Schedule'!$L$48)</f>
        <v>#VALUE!</v>
      </c>
      <c r="AV671" s="0" t="e">
        <f aca="true">MAX(0,AU671*(1+(_xlfn.NORM.INV(RAND(),Inputs!$D$39,Inputs!$C$39)))-'Year Schedule'!$K$49+'Year Schedule'!$L$49)</f>
        <v>#VALUE!</v>
      </c>
      <c r="AW671" s="0" t="e">
        <f aca="true">MAX(0,AV671*(1+(_xlfn.NORM.INV(RAND(),Inputs!$D$39,Inputs!$C$39)))-'Year Schedule'!$K$50+'Year Schedule'!$L$50)</f>
        <v>#VALUE!</v>
      </c>
      <c r="AX671" s="0" t="e">
        <f aca="true">MAX(0,AW671*(1+(_xlfn.NORM.INV(RAND(),Inputs!$D$39,Inputs!$C$39)))-'Year Schedule'!$K$51+'Year Schedule'!$L$51)</f>
        <v>#VALUE!</v>
      </c>
      <c r="AY671" s="0" t="e">
        <f aca="true">MAX(0,AX671*(1+(_xlfn.NORM.INV(RAND(),Inputs!$D$39,Inputs!$C$39)))-'Year Schedule'!$K$52+'Year Schedule'!$L$52)</f>
        <v>#VALUE!</v>
      </c>
      <c r="AZ671" s="0" t="e">
        <f aca="true">MAX(0,AY671*(1+(_xlfn.NORM.INV(RAND(),Inputs!$D$39,Inputs!$C$39)))-'Year Schedule'!$K$53+'Year Schedule'!$L$53)</f>
        <v>#VALUE!</v>
      </c>
      <c r="BA671" s="0" t="e">
        <f aca="false">INDEX(C671:AZ671,1,Inputs!$C$6)</f>
        <v>#VALUE!</v>
      </c>
      <c r="BB671" s="0" t="n">
        <f aca="false">IFERROR(EXP(SUMPRODUCT(LN((C671:INDEX(C671:AZ671,1,Inputs!$C$6)+$C$1004:INDEX($C$1004:$AZ$1004,1,Inputs!$C$6))/B671:INDEX(B671:AY671,1,Inputs!$C$6)))/Inputs!$C$6)-1,-1)</f>
        <v>-1</v>
      </c>
    </row>
    <row r="672" customFormat="false" ht="15" hidden="false" customHeight="true" outlineLevel="0" collapsed="false">
      <c r="A672" s="0" t="n">
        <v>670</v>
      </c>
      <c r="B672" s="177" t="n">
        <f aca="false">Inputs!$C$38</f>
        <v>0</v>
      </c>
      <c r="C672" s="0" t="e">
        <f aca="true">MAX(0,B672*(1+(_xlfn.NORM.INV(RAND(),Inputs!$D$39,Inputs!$C$39)))-'Year Schedule'!$K$4+'Year Schedule'!$L$4)</f>
        <v>#VALUE!</v>
      </c>
      <c r="D672" s="0" t="e">
        <f aca="true">MAX(0,C672*(1+(_xlfn.NORM.INV(RAND(),Inputs!$D$39,Inputs!$C$39)))-'Year Schedule'!$K$5+'Year Schedule'!$L$5)</f>
        <v>#VALUE!</v>
      </c>
      <c r="E672" s="0" t="e">
        <f aca="true">MAX(0,D672*(1+(_xlfn.NORM.INV(RAND(),Inputs!$D$39,Inputs!$C$39)))-'Year Schedule'!$K$6+'Year Schedule'!$L$6)</f>
        <v>#VALUE!</v>
      </c>
      <c r="F672" s="0" t="e">
        <f aca="true">MAX(0,E672*(1+(_xlfn.NORM.INV(RAND(),Inputs!$D$39,Inputs!$C$39)))-'Year Schedule'!$K$7+'Year Schedule'!$L$7)</f>
        <v>#VALUE!</v>
      </c>
      <c r="G672" s="0" t="e">
        <f aca="true">MAX(0,F672*(1+(_xlfn.NORM.INV(RAND(),Inputs!$D$39,Inputs!$C$39)))-'Year Schedule'!$K$8+'Year Schedule'!$L$8)</f>
        <v>#VALUE!</v>
      </c>
      <c r="H672" s="0" t="e">
        <f aca="true">MAX(0,G672*(1+(_xlfn.NORM.INV(RAND(),Inputs!$D$39,Inputs!$C$39)))-'Year Schedule'!$K$9+'Year Schedule'!$L$9)</f>
        <v>#VALUE!</v>
      </c>
      <c r="I672" s="0" t="e">
        <f aca="true">MAX(0,H672*(1+(_xlfn.NORM.INV(RAND(),Inputs!$D$39,Inputs!$C$39)))-'Year Schedule'!$K$10+'Year Schedule'!$L$10)</f>
        <v>#VALUE!</v>
      </c>
      <c r="J672" s="0" t="e">
        <f aca="true">MAX(0,I672*(1+(_xlfn.NORM.INV(RAND(),Inputs!$D$39,Inputs!$C$39)))-'Year Schedule'!$K$11+'Year Schedule'!$L$11)</f>
        <v>#VALUE!</v>
      </c>
      <c r="K672" s="0" t="e">
        <f aca="true">MAX(0,J672*(1+(_xlfn.NORM.INV(RAND(),Inputs!$D$39,Inputs!$C$39)))-'Year Schedule'!$K$12+'Year Schedule'!$L$12)</f>
        <v>#VALUE!</v>
      </c>
      <c r="L672" s="0" t="e">
        <f aca="true">MAX(0,K672*(1+(_xlfn.NORM.INV(RAND(),Inputs!$D$39,Inputs!$C$39)))-'Year Schedule'!$K$13+'Year Schedule'!$L$13)</f>
        <v>#VALUE!</v>
      </c>
      <c r="M672" s="0" t="e">
        <f aca="true">MAX(0,L672*(1+(_xlfn.NORM.INV(RAND(),Inputs!$D$39,Inputs!$C$39)))-'Year Schedule'!$K$14+'Year Schedule'!$L$14)</f>
        <v>#VALUE!</v>
      </c>
      <c r="N672" s="0" t="e">
        <f aca="true">MAX(0,M672*(1+(_xlfn.NORM.INV(RAND(),Inputs!$D$39,Inputs!$C$39)))-'Year Schedule'!$K$15+'Year Schedule'!$L$15)</f>
        <v>#VALUE!</v>
      </c>
      <c r="O672" s="0" t="e">
        <f aca="true">MAX(0,N672*(1+(_xlfn.NORM.INV(RAND(),Inputs!$D$39,Inputs!$C$39)))-'Year Schedule'!$K$16+'Year Schedule'!$L$16)</f>
        <v>#VALUE!</v>
      </c>
      <c r="P672" s="0" t="e">
        <f aca="true">MAX(0,O672*(1+(_xlfn.NORM.INV(RAND(),Inputs!$D$39,Inputs!$C$39)))-'Year Schedule'!$K$17+'Year Schedule'!$L$17)</f>
        <v>#VALUE!</v>
      </c>
      <c r="Q672" s="0" t="e">
        <f aca="true">MAX(0,P672*(1+(_xlfn.NORM.INV(RAND(),Inputs!$D$39,Inputs!$C$39)))-'Year Schedule'!$K$18+'Year Schedule'!$L$18)</f>
        <v>#VALUE!</v>
      </c>
      <c r="R672" s="0" t="e">
        <f aca="true">MAX(0,Q672*(1+(_xlfn.NORM.INV(RAND(),Inputs!$D$39,Inputs!$C$39)))-'Year Schedule'!$K$19+'Year Schedule'!$L$19)</f>
        <v>#VALUE!</v>
      </c>
      <c r="S672" s="0" t="e">
        <f aca="true">MAX(0,R672*(1+(_xlfn.NORM.INV(RAND(),Inputs!$D$39,Inputs!$C$39)))-'Year Schedule'!$K$20+'Year Schedule'!$L$20)</f>
        <v>#VALUE!</v>
      </c>
      <c r="T672" s="0" t="e">
        <f aca="true">MAX(0,S672*(1+(_xlfn.NORM.INV(RAND(),Inputs!$D$39,Inputs!$C$39)))-'Year Schedule'!$K$21+'Year Schedule'!$L$21)</f>
        <v>#VALUE!</v>
      </c>
      <c r="U672" s="0" t="e">
        <f aca="true">MAX(0,T672*(1+(_xlfn.NORM.INV(RAND(),Inputs!$D$39,Inputs!$C$39)))-'Year Schedule'!$K$22+'Year Schedule'!$L$22)</f>
        <v>#VALUE!</v>
      </c>
      <c r="V672" s="0" t="e">
        <f aca="true">MAX(0,U672*(1+(_xlfn.NORM.INV(RAND(),Inputs!$D$39,Inputs!$C$39)))-'Year Schedule'!$K$23+'Year Schedule'!$L$23)</f>
        <v>#VALUE!</v>
      </c>
      <c r="W672" s="0" t="e">
        <f aca="true">MAX(0,V672*(1+(_xlfn.NORM.INV(RAND(),Inputs!$D$39,Inputs!$C$39)))-'Year Schedule'!$K$24+'Year Schedule'!$L$24)</f>
        <v>#VALUE!</v>
      </c>
      <c r="X672" s="0" t="e">
        <f aca="true">MAX(0,W672*(1+(_xlfn.NORM.INV(RAND(),Inputs!$D$39,Inputs!$C$39)))-'Year Schedule'!$K$25+'Year Schedule'!$L$25)</f>
        <v>#VALUE!</v>
      </c>
      <c r="Y672" s="0" t="e">
        <f aca="true">MAX(0,X672*(1+(_xlfn.NORM.INV(RAND(),Inputs!$D$39,Inputs!$C$39)))-'Year Schedule'!$K$26+'Year Schedule'!$L$26)</f>
        <v>#VALUE!</v>
      </c>
      <c r="Z672" s="0" t="e">
        <f aca="true">MAX(0,Y672*(1+(_xlfn.NORM.INV(RAND(),Inputs!$D$39,Inputs!$C$39)))-'Year Schedule'!$K$27+'Year Schedule'!$L$27)</f>
        <v>#VALUE!</v>
      </c>
      <c r="AA672" s="0" t="e">
        <f aca="true">MAX(0,Z672*(1+(_xlfn.NORM.INV(RAND(),Inputs!$D$39,Inputs!$C$39)))-'Year Schedule'!$K$28+'Year Schedule'!$L$28)</f>
        <v>#VALUE!</v>
      </c>
      <c r="AB672" s="0" t="e">
        <f aca="true">MAX(0,AA672*(1+(_xlfn.NORM.INV(RAND(),Inputs!$D$39,Inputs!$C$39)))-'Year Schedule'!$K$29+'Year Schedule'!$L$29)</f>
        <v>#VALUE!</v>
      </c>
      <c r="AC672" s="0" t="e">
        <f aca="true">MAX(0,AB672*(1+(_xlfn.NORM.INV(RAND(),Inputs!$D$39,Inputs!$C$39)))-'Year Schedule'!$K$30+'Year Schedule'!$L$30)</f>
        <v>#VALUE!</v>
      </c>
      <c r="AD672" s="0" t="e">
        <f aca="true">MAX(0,AC672*(1+(_xlfn.NORM.INV(RAND(),Inputs!$D$39,Inputs!$C$39)))-'Year Schedule'!$K$31+'Year Schedule'!$L$31)</f>
        <v>#VALUE!</v>
      </c>
      <c r="AE672" s="0" t="e">
        <f aca="true">MAX(0,AD672*(1+(_xlfn.NORM.INV(RAND(),Inputs!$D$39,Inputs!$C$39)))-'Year Schedule'!$K$32+'Year Schedule'!$L$32)</f>
        <v>#VALUE!</v>
      </c>
      <c r="AF672" s="0" t="e">
        <f aca="true">MAX(0,AE672*(1+(_xlfn.NORM.INV(RAND(),Inputs!$D$39,Inputs!$C$39)))-'Year Schedule'!$K$33+'Year Schedule'!$L$33)</f>
        <v>#VALUE!</v>
      </c>
      <c r="AG672" s="0" t="e">
        <f aca="true">MAX(0,AF672*(1+(_xlfn.NORM.INV(RAND(),Inputs!$D$39,Inputs!$C$39)))-'Year Schedule'!$K$34+'Year Schedule'!$L$34)</f>
        <v>#VALUE!</v>
      </c>
      <c r="AH672" s="0" t="e">
        <f aca="true">MAX(0,AG672*(1+(_xlfn.NORM.INV(RAND(),Inputs!$D$39,Inputs!$C$39)))-'Year Schedule'!$K$35+'Year Schedule'!$L$35)</f>
        <v>#VALUE!</v>
      </c>
      <c r="AI672" s="0" t="e">
        <f aca="true">MAX(0,AH672*(1+(_xlfn.NORM.INV(RAND(),Inputs!$D$39,Inputs!$C$39)))-'Year Schedule'!$K$36+'Year Schedule'!$L$36)</f>
        <v>#VALUE!</v>
      </c>
      <c r="AJ672" s="0" t="e">
        <f aca="true">MAX(0,AI672*(1+(_xlfn.NORM.INV(RAND(),Inputs!$D$39,Inputs!$C$39)))-'Year Schedule'!$K$37+'Year Schedule'!$L$37)</f>
        <v>#VALUE!</v>
      </c>
      <c r="AK672" s="0" t="e">
        <f aca="true">MAX(0,AJ672*(1+(_xlfn.NORM.INV(RAND(),Inputs!$D$39,Inputs!$C$39)))-'Year Schedule'!$K$38+'Year Schedule'!$L$38)</f>
        <v>#VALUE!</v>
      </c>
      <c r="AL672" s="0" t="e">
        <f aca="true">MAX(0,AK672*(1+(_xlfn.NORM.INV(RAND(),Inputs!$D$39,Inputs!$C$39)))-'Year Schedule'!$K$39+'Year Schedule'!$L$39)</f>
        <v>#VALUE!</v>
      </c>
      <c r="AM672" s="0" t="e">
        <f aca="true">MAX(0,AL672*(1+(_xlfn.NORM.INV(RAND(),Inputs!$D$39,Inputs!$C$39)))-'Year Schedule'!$K$40+'Year Schedule'!$L$40)</f>
        <v>#VALUE!</v>
      </c>
      <c r="AN672" s="0" t="e">
        <f aca="true">MAX(0,AM672*(1+(_xlfn.NORM.INV(RAND(),Inputs!$D$39,Inputs!$C$39)))-'Year Schedule'!$K$41+'Year Schedule'!$L$41)</f>
        <v>#VALUE!</v>
      </c>
      <c r="AO672" s="0" t="e">
        <f aca="true">MAX(0,AN672*(1+(_xlfn.NORM.INV(RAND(),Inputs!$D$39,Inputs!$C$39)))-'Year Schedule'!$K$42+'Year Schedule'!$L$42)</f>
        <v>#VALUE!</v>
      </c>
      <c r="AP672" s="0" t="e">
        <f aca="true">MAX(0,AO672*(1+(_xlfn.NORM.INV(RAND(),Inputs!$D$39,Inputs!$C$39)))-'Year Schedule'!$K$43+'Year Schedule'!$L$43)</f>
        <v>#VALUE!</v>
      </c>
      <c r="AQ672" s="0" t="e">
        <f aca="true">MAX(0,AP672*(1+(_xlfn.NORM.INV(RAND(),Inputs!$D$39,Inputs!$C$39)))-'Year Schedule'!$K$44+'Year Schedule'!$L$44)</f>
        <v>#VALUE!</v>
      </c>
      <c r="AR672" s="0" t="e">
        <f aca="true">MAX(0,AQ672*(1+(_xlfn.NORM.INV(RAND(),Inputs!$D$39,Inputs!$C$39)))-'Year Schedule'!$K$45+'Year Schedule'!$L$45)</f>
        <v>#VALUE!</v>
      </c>
      <c r="AS672" s="0" t="e">
        <f aca="true">MAX(0,AR672*(1+(_xlfn.NORM.INV(RAND(),Inputs!$D$39,Inputs!$C$39)))-'Year Schedule'!$K$46+'Year Schedule'!$L$46)</f>
        <v>#VALUE!</v>
      </c>
      <c r="AT672" s="0" t="e">
        <f aca="true">MAX(0,AS672*(1+(_xlfn.NORM.INV(RAND(),Inputs!$D$39,Inputs!$C$39)))-'Year Schedule'!$K$47+'Year Schedule'!$L$47)</f>
        <v>#VALUE!</v>
      </c>
      <c r="AU672" s="0" t="e">
        <f aca="true">MAX(0,AT672*(1+(_xlfn.NORM.INV(RAND(),Inputs!$D$39,Inputs!$C$39)))-'Year Schedule'!$K$48+'Year Schedule'!$L$48)</f>
        <v>#VALUE!</v>
      </c>
      <c r="AV672" s="0" t="e">
        <f aca="true">MAX(0,AU672*(1+(_xlfn.NORM.INV(RAND(),Inputs!$D$39,Inputs!$C$39)))-'Year Schedule'!$K$49+'Year Schedule'!$L$49)</f>
        <v>#VALUE!</v>
      </c>
      <c r="AW672" s="0" t="e">
        <f aca="true">MAX(0,AV672*(1+(_xlfn.NORM.INV(RAND(),Inputs!$D$39,Inputs!$C$39)))-'Year Schedule'!$K$50+'Year Schedule'!$L$50)</f>
        <v>#VALUE!</v>
      </c>
      <c r="AX672" s="0" t="e">
        <f aca="true">MAX(0,AW672*(1+(_xlfn.NORM.INV(RAND(),Inputs!$D$39,Inputs!$C$39)))-'Year Schedule'!$K$51+'Year Schedule'!$L$51)</f>
        <v>#VALUE!</v>
      </c>
      <c r="AY672" s="0" t="e">
        <f aca="true">MAX(0,AX672*(1+(_xlfn.NORM.INV(RAND(),Inputs!$D$39,Inputs!$C$39)))-'Year Schedule'!$K$52+'Year Schedule'!$L$52)</f>
        <v>#VALUE!</v>
      </c>
      <c r="AZ672" s="0" t="e">
        <f aca="true">MAX(0,AY672*(1+(_xlfn.NORM.INV(RAND(),Inputs!$D$39,Inputs!$C$39)))-'Year Schedule'!$K$53+'Year Schedule'!$L$53)</f>
        <v>#VALUE!</v>
      </c>
      <c r="BA672" s="0" t="e">
        <f aca="false">INDEX(C672:AZ672,1,Inputs!$C$6)</f>
        <v>#VALUE!</v>
      </c>
      <c r="BB672" s="0" t="n">
        <f aca="false">IFERROR(EXP(SUMPRODUCT(LN((C672:INDEX(C672:AZ672,1,Inputs!$C$6)+$C$1004:INDEX($C$1004:$AZ$1004,1,Inputs!$C$6))/B672:INDEX(B672:AY672,1,Inputs!$C$6)))/Inputs!$C$6)-1,-1)</f>
        <v>-1</v>
      </c>
    </row>
    <row r="673" customFormat="false" ht="15" hidden="false" customHeight="true" outlineLevel="0" collapsed="false">
      <c r="A673" s="0" t="n">
        <v>671</v>
      </c>
      <c r="B673" s="177" t="n">
        <f aca="false">Inputs!$C$38</f>
        <v>0</v>
      </c>
      <c r="C673" s="0" t="e">
        <f aca="true">MAX(0,B673*(1+(_xlfn.NORM.INV(RAND(),Inputs!$D$39,Inputs!$C$39)))-'Year Schedule'!$K$4+'Year Schedule'!$L$4)</f>
        <v>#VALUE!</v>
      </c>
      <c r="D673" s="0" t="e">
        <f aca="true">MAX(0,C673*(1+(_xlfn.NORM.INV(RAND(),Inputs!$D$39,Inputs!$C$39)))-'Year Schedule'!$K$5+'Year Schedule'!$L$5)</f>
        <v>#VALUE!</v>
      </c>
      <c r="E673" s="0" t="e">
        <f aca="true">MAX(0,D673*(1+(_xlfn.NORM.INV(RAND(),Inputs!$D$39,Inputs!$C$39)))-'Year Schedule'!$K$6+'Year Schedule'!$L$6)</f>
        <v>#VALUE!</v>
      </c>
      <c r="F673" s="0" t="e">
        <f aca="true">MAX(0,E673*(1+(_xlfn.NORM.INV(RAND(),Inputs!$D$39,Inputs!$C$39)))-'Year Schedule'!$K$7+'Year Schedule'!$L$7)</f>
        <v>#VALUE!</v>
      </c>
      <c r="G673" s="0" t="e">
        <f aca="true">MAX(0,F673*(1+(_xlfn.NORM.INV(RAND(),Inputs!$D$39,Inputs!$C$39)))-'Year Schedule'!$K$8+'Year Schedule'!$L$8)</f>
        <v>#VALUE!</v>
      </c>
      <c r="H673" s="0" t="e">
        <f aca="true">MAX(0,G673*(1+(_xlfn.NORM.INV(RAND(),Inputs!$D$39,Inputs!$C$39)))-'Year Schedule'!$K$9+'Year Schedule'!$L$9)</f>
        <v>#VALUE!</v>
      </c>
      <c r="I673" s="0" t="e">
        <f aca="true">MAX(0,H673*(1+(_xlfn.NORM.INV(RAND(),Inputs!$D$39,Inputs!$C$39)))-'Year Schedule'!$K$10+'Year Schedule'!$L$10)</f>
        <v>#VALUE!</v>
      </c>
      <c r="J673" s="0" t="e">
        <f aca="true">MAX(0,I673*(1+(_xlfn.NORM.INV(RAND(),Inputs!$D$39,Inputs!$C$39)))-'Year Schedule'!$K$11+'Year Schedule'!$L$11)</f>
        <v>#VALUE!</v>
      </c>
      <c r="K673" s="0" t="e">
        <f aca="true">MAX(0,J673*(1+(_xlfn.NORM.INV(RAND(),Inputs!$D$39,Inputs!$C$39)))-'Year Schedule'!$K$12+'Year Schedule'!$L$12)</f>
        <v>#VALUE!</v>
      </c>
      <c r="L673" s="0" t="e">
        <f aca="true">MAX(0,K673*(1+(_xlfn.NORM.INV(RAND(),Inputs!$D$39,Inputs!$C$39)))-'Year Schedule'!$K$13+'Year Schedule'!$L$13)</f>
        <v>#VALUE!</v>
      </c>
      <c r="M673" s="0" t="e">
        <f aca="true">MAX(0,L673*(1+(_xlfn.NORM.INV(RAND(),Inputs!$D$39,Inputs!$C$39)))-'Year Schedule'!$K$14+'Year Schedule'!$L$14)</f>
        <v>#VALUE!</v>
      </c>
      <c r="N673" s="0" t="e">
        <f aca="true">MAX(0,M673*(1+(_xlfn.NORM.INV(RAND(),Inputs!$D$39,Inputs!$C$39)))-'Year Schedule'!$K$15+'Year Schedule'!$L$15)</f>
        <v>#VALUE!</v>
      </c>
      <c r="O673" s="0" t="e">
        <f aca="true">MAX(0,N673*(1+(_xlfn.NORM.INV(RAND(),Inputs!$D$39,Inputs!$C$39)))-'Year Schedule'!$K$16+'Year Schedule'!$L$16)</f>
        <v>#VALUE!</v>
      </c>
      <c r="P673" s="0" t="e">
        <f aca="true">MAX(0,O673*(1+(_xlfn.NORM.INV(RAND(),Inputs!$D$39,Inputs!$C$39)))-'Year Schedule'!$K$17+'Year Schedule'!$L$17)</f>
        <v>#VALUE!</v>
      </c>
      <c r="Q673" s="0" t="e">
        <f aca="true">MAX(0,P673*(1+(_xlfn.NORM.INV(RAND(),Inputs!$D$39,Inputs!$C$39)))-'Year Schedule'!$K$18+'Year Schedule'!$L$18)</f>
        <v>#VALUE!</v>
      </c>
      <c r="R673" s="0" t="e">
        <f aca="true">MAX(0,Q673*(1+(_xlfn.NORM.INV(RAND(),Inputs!$D$39,Inputs!$C$39)))-'Year Schedule'!$K$19+'Year Schedule'!$L$19)</f>
        <v>#VALUE!</v>
      </c>
      <c r="S673" s="0" t="e">
        <f aca="true">MAX(0,R673*(1+(_xlfn.NORM.INV(RAND(),Inputs!$D$39,Inputs!$C$39)))-'Year Schedule'!$K$20+'Year Schedule'!$L$20)</f>
        <v>#VALUE!</v>
      </c>
      <c r="T673" s="0" t="e">
        <f aca="true">MAX(0,S673*(1+(_xlfn.NORM.INV(RAND(),Inputs!$D$39,Inputs!$C$39)))-'Year Schedule'!$K$21+'Year Schedule'!$L$21)</f>
        <v>#VALUE!</v>
      </c>
      <c r="U673" s="0" t="e">
        <f aca="true">MAX(0,T673*(1+(_xlfn.NORM.INV(RAND(),Inputs!$D$39,Inputs!$C$39)))-'Year Schedule'!$K$22+'Year Schedule'!$L$22)</f>
        <v>#VALUE!</v>
      </c>
      <c r="V673" s="0" t="e">
        <f aca="true">MAX(0,U673*(1+(_xlfn.NORM.INV(RAND(),Inputs!$D$39,Inputs!$C$39)))-'Year Schedule'!$K$23+'Year Schedule'!$L$23)</f>
        <v>#VALUE!</v>
      </c>
      <c r="W673" s="0" t="e">
        <f aca="true">MAX(0,V673*(1+(_xlfn.NORM.INV(RAND(),Inputs!$D$39,Inputs!$C$39)))-'Year Schedule'!$K$24+'Year Schedule'!$L$24)</f>
        <v>#VALUE!</v>
      </c>
      <c r="X673" s="0" t="e">
        <f aca="true">MAX(0,W673*(1+(_xlfn.NORM.INV(RAND(),Inputs!$D$39,Inputs!$C$39)))-'Year Schedule'!$K$25+'Year Schedule'!$L$25)</f>
        <v>#VALUE!</v>
      </c>
      <c r="Y673" s="0" t="e">
        <f aca="true">MAX(0,X673*(1+(_xlfn.NORM.INV(RAND(),Inputs!$D$39,Inputs!$C$39)))-'Year Schedule'!$K$26+'Year Schedule'!$L$26)</f>
        <v>#VALUE!</v>
      </c>
      <c r="Z673" s="0" t="e">
        <f aca="true">MAX(0,Y673*(1+(_xlfn.NORM.INV(RAND(),Inputs!$D$39,Inputs!$C$39)))-'Year Schedule'!$K$27+'Year Schedule'!$L$27)</f>
        <v>#VALUE!</v>
      </c>
      <c r="AA673" s="0" t="e">
        <f aca="true">MAX(0,Z673*(1+(_xlfn.NORM.INV(RAND(),Inputs!$D$39,Inputs!$C$39)))-'Year Schedule'!$K$28+'Year Schedule'!$L$28)</f>
        <v>#VALUE!</v>
      </c>
      <c r="AB673" s="0" t="e">
        <f aca="true">MAX(0,AA673*(1+(_xlfn.NORM.INV(RAND(),Inputs!$D$39,Inputs!$C$39)))-'Year Schedule'!$K$29+'Year Schedule'!$L$29)</f>
        <v>#VALUE!</v>
      </c>
      <c r="AC673" s="0" t="e">
        <f aca="true">MAX(0,AB673*(1+(_xlfn.NORM.INV(RAND(),Inputs!$D$39,Inputs!$C$39)))-'Year Schedule'!$K$30+'Year Schedule'!$L$30)</f>
        <v>#VALUE!</v>
      </c>
      <c r="AD673" s="0" t="e">
        <f aca="true">MAX(0,AC673*(1+(_xlfn.NORM.INV(RAND(),Inputs!$D$39,Inputs!$C$39)))-'Year Schedule'!$K$31+'Year Schedule'!$L$31)</f>
        <v>#VALUE!</v>
      </c>
      <c r="AE673" s="0" t="e">
        <f aca="true">MAX(0,AD673*(1+(_xlfn.NORM.INV(RAND(),Inputs!$D$39,Inputs!$C$39)))-'Year Schedule'!$K$32+'Year Schedule'!$L$32)</f>
        <v>#VALUE!</v>
      </c>
      <c r="AF673" s="0" t="e">
        <f aca="true">MAX(0,AE673*(1+(_xlfn.NORM.INV(RAND(),Inputs!$D$39,Inputs!$C$39)))-'Year Schedule'!$K$33+'Year Schedule'!$L$33)</f>
        <v>#VALUE!</v>
      </c>
      <c r="AG673" s="0" t="e">
        <f aca="true">MAX(0,AF673*(1+(_xlfn.NORM.INV(RAND(),Inputs!$D$39,Inputs!$C$39)))-'Year Schedule'!$K$34+'Year Schedule'!$L$34)</f>
        <v>#VALUE!</v>
      </c>
      <c r="AH673" s="0" t="e">
        <f aca="true">MAX(0,AG673*(1+(_xlfn.NORM.INV(RAND(),Inputs!$D$39,Inputs!$C$39)))-'Year Schedule'!$K$35+'Year Schedule'!$L$35)</f>
        <v>#VALUE!</v>
      </c>
      <c r="AI673" s="0" t="e">
        <f aca="true">MAX(0,AH673*(1+(_xlfn.NORM.INV(RAND(),Inputs!$D$39,Inputs!$C$39)))-'Year Schedule'!$K$36+'Year Schedule'!$L$36)</f>
        <v>#VALUE!</v>
      </c>
      <c r="AJ673" s="0" t="e">
        <f aca="true">MAX(0,AI673*(1+(_xlfn.NORM.INV(RAND(),Inputs!$D$39,Inputs!$C$39)))-'Year Schedule'!$K$37+'Year Schedule'!$L$37)</f>
        <v>#VALUE!</v>
      </c>
      <c r="AK673" s="0" t="e">
        <f aca="true">MAX(0,AJ673*(1+(_xlfn.NORM.INV(RAND(),Inputs!$D$39,Inputs!$C$39)))-'Year Schedule'!$K$38+'Year Schedule'!$L$38)</f>
        <v>#VALUE!</v>
      </c>
      <c r="AL673" s="0" t="e">
        <f aca="true">MAX(0,AK673*(1+(_xlfn.NORM.INV(RAND(),Inputs!$D$39,Inputs!$C$39)))-'Year Schedule'!$K$39+'Year Schedule'!$L$39)</f>
        <v>#VALUE!</v>
      </c>
      <c r="AM673" s="0" t="e">
        <f aca="true">MAX(0,AL673*(1+(_xlfn.NORM.INV(RAND(),Inputs!$D$39,Inputs!$C$39)))-'Year Schedule'!$K$40+'Year Schedule'!$L$40)</f>
        <v>#VALUE!</v>
      </c>
      <c r="AN673" s="0" t="e">
        <f aca="true">MAX(0,AM673*(1+(_xlfn.NORM.INV(RAND(),Inputs!$D$39,Inputs!$C$39)))-'Year Schedule'!$K$41+'Year Schedule'!$L$41)</f>
        <v>#VALUE!</v>
      </c>
      <c r="AO673" s="0" t="e">
        <f aca="true">MAX(0,AN673*(1+(_xlfn.NORM.INV(RAND(),Inputs!$D$39,Inputs!$C$39)))-'Year Schedule'!$K$42+'Year Schedule'!$L$42)</f>
        <v>#VALUE!</v>
      </c>
      <c r="AP673" s="0" t="e">
        <f aca="true">MAX(0,AO673*(1+(_xlfn.NORM.INV(RAND(),Inputs!$D$39,Inputs!$C$39)))-'Year Schedule'!$K$43+'Year Schedule'!$L$43)</f>
        <v>#VALUE!</v>
      </c>
      <c r="AQ673" s="0" t="e">
        <f aca="true">MAX(0,AP673*(1+(_xlfn.NORM.INV(RAND(),Inputs!$D$39,Inputs!$C$39)))-'Year Schedule'!$K$44+'Year Schedule'!$L$44)</f>
        <v>#VALUE!</v>
      </c>
      <c r="AR673" s="0" t="e">
        <f aca="true">MAX(0,AQ673*(1+(_xlfn.NORM.INV(RAND(),Inputs!$D$39,Inputs!$C$39)))-'Year Schedule'!$K$45+'Year Schedule'!$L$45)</f>
        <v>#VALUE!</v>
      </c>
      <c r="AS673" s="0" t="e">
        <f aca="true">MAX(0,AR673*(1+(_xlfn.NORM.INV(RAND(),Inputs!$D$39,Inputs!$C$39)))-'Year Schedule'!$K$46+'Year Schedule'!$L$46)</f>
        <v>#VALUE!</v>
      </c>
      <c r="AT673" s="0" t="e">
        <f aca="true">MAX(0,AS673*(1+(_xlfn.NORM.INV(RAND(),Inputs!$D$39,Inputs!$C$39)))-'Year Schedule'!$K$47+'Year Schedule'!$L$47)</f>
        <v>#VALUE!</v>
      </c>
      <c r="AU673" s="0" t="e">
        <f aca="true">MAX(0,AT673*(1+(_xlfn.NORM.INV(RAND(),Inputs!$D$39,Inputs!$C$39)))-'Year Schedule'!$K$48+'Year Schedule'!$L$48)</f>
        <v>#VALUE!</v>
      </c>
      <c r="AV673" s="0" t="e">
        <f aca="true">MAX(0,AU673*(1+(_xlfn.NORM.INV(RAND(),Inputs!$D$39,Inputs!$C$39)))-'Year Schedule'!$K$49+'Year Schedule'!$L$49)</f>
        <v>#VALUE!</v>
      </c>
      <c r="AW673" s="0" t="e">
        <f aca="true">MAX(0,AV673*(1+(_xlfn.NORM.INV(RAND(),Inputs!$D$39,Inputs!$C$39)))-'Year Schedule'!$K$50+'Year Schedule'!$L$50)</f>
        <v>#VALUE!</v>
      </c>
      <c r="AX673" s="0" t="e">
        <f aca="true">MAX(0,AW673*(1+(_xlfn.NORM.INV(RAND(),Inputs!$D$39,Inputs!$C$39)))-'Year Schedule'!$K$51+'Year Schedule'!$L$51)</f>
        <v>#VALUE!</v>
      </c>
      <c r="AY673" s="0" t="e">
        <f aca="true">MAX(0,AX673*(1+(_xlfn.NORM.INV(RAND(),Inputs!$D$39,Inputs!$C$39)))-'Year Schedule'!$K$52+'Year Schedule'!$L$52)</f>
        <v>#VALUE!</v>
      </c>
      <c r="AZ673" s="0" t="e">
        <f aca="true">MAX(0,AY673*(1+(_xlfn.NORM.INV(RAND(),Inputs!$D$39,Inputs!$C$39)))-'Year Schedule'!$K$53+'Year Schedule'!$L$53)</f>
        <v>#VALUE!</v>
      </c>
      <c r="BA673" s="0" t="e">
        <f aca="false">INDEX(C673:AZ673,1,Inputs!$C$6)</f>
        <v>#VALUE!</v>
      </c>
      <c r="BB673" s="0" t="n">
        <f aca="false">IFERROR(EXP(SUMPRODUCT(LN((C673:INDEX(C673:AZ673,1,Inputs!$C$6)+$C$1004:INDEX($C$1004:$AZ$1004,1,Inputs!$C$6))/B673:INDEX(B673:AY673,1,Inputs!$C$6)))/Inputs!$C$6)-1,-1)</f>
        <v>-1</v>
      </c>
    </row>
    <row r="674" customFormat="false" ht="15" hidden="false" customHeight="true" outlineLevel="0" collapsed="false">
      <c r="A674" s="0" t="n">
        <v>672</v>
      </c>
      <c r="B674" s="177" t="n">
        <f aca="false">Inputs!$C$38</f>
        <v>0</v>
      </c>
      <c r="C674" s="0" t="e">
        <f aca="true">MAX(0,B674*(1+(_xlfn.NORM.INV(RAND(),Inputs!$D$39,Inputs!$C$39)))-'Year Schedule'!$K$4+'Year Schedule'!$L$4)</f>
        <v>#VALUE!</v>
      </c>
      <c r="D674" s="0" t="e">
        <f aca="true">MAX(0,C674*(1+(_xlfn.NORM.INV(RAND(),Inputs!$D$39,Inputs!$C$39)))-'Year Schedule'!$K$5+'Year Schedule'!$L$5)</f>
        <v>#VALUE!</v>
      </c>
      <c r="E674" s="0" t="e">
        <f aca="true">MAX(0,D674*(1+(_xlfn.NORM.INV(RAND(),Inputs!$D$39,Inputs!$C$39)))-'Year Schedule'!$K$6+'Year Schedule'!$L$6)</f>
        <v>#VALUE!</v>
      </c>
      <c r="F674" s="0" t="e">
        <f aca="true">MAX(0,E674*(1+(_xlfn.NORM.INV(RAND(),Inputs!$D$39,Inputs!$C$39)))-'Year Schedule'!$K$7+'Year Schedule'!$L$7)</f>
        <v>#VALUE!</v>
      </c>
      <c r="G674" s="0" t="e">
        <f aca="true">MAX(0,F674*(1+(_xlfn.NORM.INV(RAND(),Inputs!$D$39,Inputs!$C$39)))-'Year Schedule'!$K$8+'Year Schedule'!$L$8)</f>
        <v>#VALUE!</v>
      </c>
      <c r="H674" s="0" t="e">
        <f aca="true">MAX(0,G674*(1+(_xlfn.NORM.INV(RAND(),Inputs!$D$39,Inputs!$C$39)))-'Year Schedule'!$K$9+'Year Schedule'!$L$9)</f>
        <v>#VALUE!</v>
      </c>
      <c r="I674" s="0" t="e">
        <f aca="true">MAX(0,H674*(1+(_xlfn.NORM.INV(RAND(),Inputs!$D$39,Inputs!$C$39)))-'Year Schedule'!$K$10+'Year Schedule'!$L$10)</f>
        <v>#VALUE!</v>
      </c>
      <c r="J674" s="0" t="e">
        <f aca="true">MAX(0,I674*(1+(_xlfn.NORM.INV(RAND(),Inputs!$D$39,Inputs!$C$39)))-'Year Schedule'!$K$11+'Year Schedule'!$L$11)</f>
        <v>#VALUE!</v>
      </c>
      <c r="K674" s="0" t="e">
        <f aca="true">MAX(0,J674*(1+(_xlfn.NORM.INV(RAND(),Inputs!$D$39,Inputs!$C$39)))-'Year Schedule'!$K$12+'Year Schedule'!$L$12)</f>
        <v>#VALUE!</v>
      </c>
      <c r="L674" s="0" t="e">
        <f aca="true">MAX(0,K674*(1+(_xlfn.NORM.INV(RAND(),Inputs!$D$39,Inputs!$C$39)))-'Year Schedule'!$K$13+'Year Schedule'!$L$13)</f>
        <v>#VALUE!</v>
      </c>
      <c r="M674" s="0" t="e">
        <f aca="true">MAX(0,L674*(1+(_xlfn.NORM.INV(RAND(),Inputs!$D$39,Inputs!$C$39)))-'Year Schedule'!$K$14+'Year Schedule'!$L$14)</f>
        <v>#VALUE!</v>
      </c>
      <c r="N674" s="0" t="e">
        <f aca="true">MAX(0,M674*(1+(_xlfn.NORM.INV(RAND(),Inputs!$D$39,Inputs!$C$39)))-'Year Schedule'!$K$15+'Year Schedule'!$L$15)</f>
        <v>#VALUE!</v>
      </c>
      <c r="O674" s="0" t="e">
        <f aca="true">MAX(0,N674*(1+(_xlfn.NORM.INV(RAND(),Inputs!$D$39,Inputs!$C$39)))-'Year Schedule'!$K$16+'Year Schedule'!$L$16)</f>
        <v>#VALUE!</v>
      </c>
      <c r="P674" s="0" t="e">
        <f aca="true">MAX(0,O674*(1+(_xlfn.NORM.INV(RAND(),Inputs!$D$39,Inputs!$C$39)))-'Year Schedule'!$K$17+'Year Schedule'!$L$17)</f>
        <v>#VALUE!</v>
      </c>
      <c r="Q674" s="0" t="e">
        <f aca="true">MAX(0,P674*(1+(_xlfn.NORM.INV(RAND(),Inputs!$D$39,Inputs!$C$39)))-'Year Schedule'!$K$18+'Year Schedule'!$L$18)</f>
        <v>#VALUE!</v>
      </c>
      <c r="R674" s="0" t="e">
        <f aca="true">MAX(0,Q674*(1+(_xlfn.NORM.INV(RAND(),Inputs!$D$39,Inputs!$C$39)))-'Year Schedule'!$K$19+'Year Schedule'!$L$19)</f>
        <v>#VALUE!</v>
      </c>
      <c r="S674" s="0" t="e">
        <f aca="true">MAX(0,R674*(1+(_xlfn.NORM.INV(RAND(),Inputs!$D$39,Inputs!$C$39)))-'Year Schedule'!$K$20+'Year Schedule'!$L$20)</f>
        <v>#VALUE!</v>
      </c>
      <c r="T674" s="0" t="e">
        <f aca="true">MAX(0,S674*(1+(_xlfn.NORM.INV(RAND(),Inputs!$D$39,Inputs!$C$39)))-'Year Schedule'!$K$21+'Year Schedule'!$L$21)</f>
        <v>#VALUE!</v>
      </c>
      <c r="U674" s="0" t="e">
        <f aca="true">MAX(0,T674*(1+(_xlfn.NORM.INV(RAND(),Inputs!$D$39,Inputs!$C$39)))-'Year Schedule'!$K$22+'Year Schedule'!$L$22)</f>
        <v>#VALUE!</v>
      </c>
      <c r="V674" s="0" t="e">
        <f aca="true">MAX(0,U674*(1+(_xlfn.NORM.INV(RAND(),Inputs!$D$39,Inputs!$C$39)))-'Year Schedule'!$K$23+'Year Schedule'!$L$23)</f>
        <v>#VALUE!</v>
      </c>
      <c r="W674" s="0" t="e">
        <f aca="true">MAX(0,V674*(1+(_xlfn.NORM.INV(RAND(),Inputs!$D$39,Inputs!$C$39)))-'Year Schedule'!$K$24+'Year Schedule'!$L$24)</f>
        <v>#VALUE!</v>
      </c>
      <c r="X674" s="0" t="e">
        <f aca="true">MAX(0,W674*(1+(_xlfn.NORM.INV(RAND(),Inputs!$D$39,Inputs!$C$39)))-'Year Schedule'!$K$25+'Year Schedule'!$L$25)</f>
        <v>#VALUE!</v>
      </c>
      <c r="Y674" s="0" t="e">
        <f aca="true">MAX(0,X674*(1+(_xlfn.NORM.INV(RAND(),Inputs!$D$39,Inputs!$C$39)))-'Year Schedule'!$K$26+'Year Schedule'!$L$26)</f>
        <v>#VALUE!</v>
      </c>
      <c r="Z674" s="0" t="e">
        <f aca="true">MAX(0,Y674*(1+(_xlfn.NORM.INV(RAND(),Inputs!$D$39,Inputs!$C$39)))-'Year Schedule'!$K$27+'Year Schedule'!$L$27)</f>
        <v>#VALUE!</v>
      </c>
      <c r="AA674" s="0" t="e">
        <f aca="true">MAX(0,Z674*(1+(_xlfn.NORM.INV(RAND(),Inputs!$D$39,Inputs!$C$39)))-'Year Schedule'!$K$28+'Year Schedule'!$L$28)</f>
        <v>#VALUE!</v>
      </c>
      <c r="AB674" s="0" t="e">
        <f aca="true">MAX(0,AA674*(1+(_xlfn.NORM.INV(RAND(),Inputs!$D$39,Inputs!$C$39)))-'Year Schedule'!$K$29+'Year Schedule'!$L$29)</f>
        <v>#VALUE!</v>
      </c>
      <c r="AC674" s="0" t="e">
        <f aca="true">MAX(0,AB674*(1+(_xlfn.NORM.INV(RAND(),Inputs!$D$39,Inputs!$C$39)))-'Year Schedule'!$K$30+'Year Schedule'!$L$30)</f>
        <v>#VALUE!</v>
      </c>
      <c r="AD674" s="0" t="e">
        <f aca="true">MAX(0,AC674*(1+(_xlfn.NORM.INV(RAND(),Inputs!$D$39,Inputs!$C$39)))-'Year Schedule'!$K$31+'Year Schedule'!$L$31)</f>
        <v>#VALUE!</v>
      </c>
      <c r="AE674" s="0" t="e">
        <f aca="true">MAX(0,AD674*(1+(_xlfn.NORM.INV(RAND(),Inputs!$D$39,Inputs!$C$39)))-'Year Schedule'!$K$32+'Year Schedule'!$L$32)</f>
        <v>#VALUE!</v>
      </c>
      <c r="AF674" s="0" t="e">
        <f aca="true">MAX(0,AE674*(1+(_xlfn.NORM.INV(RAND(),Inputs!$D$39,Inputs!$C$39)))-'Year Schedule'!$K$33+'Year Schedule'!$L$33)</f>
        <v>#VALUE!</v>
      </c>
      <c r="AG674" s="0" t="e">
        <f aca="true">MAX(0,AF674*(1+(_xlfn.NORM.INV(RAND(),Inputs!$D$39,Inputs!$C$39)))-'Year Schedule'!$K$34+'Year Schedule'!$L$34)</f>
        <v>#VALUE!</v>
      </c>
      <c r="AH674" s="0" t="e">
        <f aca="true">MAX(0,AG674*(1+(_xlfn.NORM.INV(RAND(),Inputs!$D$39,Inputs!$C$39)))-'Year Schedule'!$K$35+'Year Schedule'!$L$35)</f>
        <v>#VALUE!</v>
      </c>
      <c r="AI674" s="0" t="e">
        <f aca="true">MAX(0,AH674*(1+(_xlfn.NORM.INV(RAND(),Inputs!$D$39,Inputs!$C$39)))-'Year Schedule'!$K$36+'Year Schedule'!$L$36)</f>
        <v>#VALUE!</v>
      </c>
      <c r="AJ674" s="0" t="e">
        <f aca="true">MAX(0,AI674*(1+(_xlfn.NORM.INV(RAND(),Inputs!$D$39,Inputs!$C$39)))-'Year Schedule'!$K$37+'Year Schedule'!$L$37)</f>
        <v>#VALUE!</v>
      </c>
      <c r="AK674" s="0" t="e">
        <f aca="true">MAX(0,AJ674*(1+(_xlfn.NORM.INV(RAND(),Inputs!$D$39,Inputs!$C$39)))-'Year Schedule'!$K$38+'Year Schedule'!$L$38)</f>
        <v>#VALUE!</v>
      </c>
      <c r="AL674" s="0" t="e">
        <f aca="true">MAX(0,AK674*(1+(_xlfn.NORM.INV(RAND(),Inputs!$D$39,Inputs!$C$39)))-'Year Schedule'!$K$39+'Year Schedule'!$L$39)</f>
        <v>#VALUE!</v>
      </c>
      <c r="AM674" s="0" t="e">
        <f aca="true">MAX(0,AL674*(1+(_xlfn.NORM.INV(RAND(),Inputs!$D$39,Inputs!$C$39)))-'Year Schedule'!$K$40+'Year Schedule'!$L$40)</f>
        <v>#VALUE!</v>
      </c>
      <c r="AN674" s="0" t="e">
        <f aca="true">MAX(0,AM674*(1+(_xlfn.NORM.INV(RAND(),Inputs!$D$39,Inputs!$C$39)))-'Year Schedule'!$K$41+'Year Schedule'!$L$41)</f>
        <v>#VALUE!</v>
      </c>
      <c r="AO674" s="0" t="e">
        <f aca="true">MAX(0,AN674*(1+(_xlfn.NORM.INV(RAND(),Inputs!$D$39,Inputs!$C$39)))-'Year Schedule'!$K$42+'Year Schedule'!$L$42)</f>
        <v>#VALUE!</v>
      </c>
      <c r="AP674" s="0" t="e">
        <f aca="true">MAX(0,AO674*(1+(_xlfn.NORM.INV(RAND(),Inputs!$D$39,Inputs!$C$39)))-'Year Schedule'!$K$43+'Year Schedule'!$L$43)</f>
        <v>#VALUE!</v>
      </c>
      <c r="AQ674" s="0" t="e">
        <f aca="true">MAX(0,AP674*(1+(_xlfn.NORM.INV(RAND(),Inputs!$D$39,Inputs!$C$39)))-'Year Schedule'!$K$44+'Year Schedule'!$L$44)</f>
        <v>#VALUE!</v>
      </c>
      <c r="AR674" s="0" t="e">
        <f aca="true">MAX(0,AQ674*(1+(_xlfn.NORM.INV(RAND(),Inputs!$D$39,Inputs!$C$39)))-'Year Schedule'!$K$45+'Year Schedule'!$L$45)</f>
        <v>#VALUE!</v>
      </c>
      <c r="AS674" s="0" t="e">
        <f aca="true">MAX(0,AR674*(1+(_xlfn.NORM.INV(RAND(),Inputs!$D$39,Inputs!$C$39)))-'Year Schedule'!$K$46+'Year Schedule'!$L$46)</f>
        <v>#VALUE!</v>
      </c>
      <c r="AT674" s="0" t="e">
        <f aca="true">MAX(0,AS674*(1+(_xlfn.NORM.INV(RAND(),Inputs!$D$39,Inputs!$C$39)))-'Year Schedule'!$K$47+'Year Schedule'!$L$47)</f>
        <v>#VALUE!</v>
      </c>
      <c r="AU674" s="0" t="e">
        <f aca="true">MAX(0,AT674*(1+(_xlfn.NORM.INV(RAND(),Inputs!$D$39,Inputs!$C$39)))-'Year Schedule'!$K$48+'Year Schedule'!$L$48)</f>
        <v>#VALUE!</v>
      </c>
      <c r="AV674" s="0" t="e">
        <f aca="true">MAX(0,AU674*(1+(_xlfn.NORM.INV(RAND(),Inputs!$D$39,Inputs!$C$39)))-'Year Schedule'!$K$49+'Year Schedule'!$L$49)</f>
        <v>#VALUE!</v>
      </c>
      <c r="AW674" s="0" t="e">
        <f aca="true">MAX(0,AV674*(1+(_xlfn.NORM.INV(RAND(),Inputs!$D$39,Inputs!$C$39)))-'Year Schedule'!$K$50+'Year Schedule'!$L$50)</f>
        <v>#VALUE!</v>
      </c>
      <c r="AX674" s="0" t="e">
        <f aca="true">MAX(0,AW674*(1+(_xlfn.NORM.INV(RAND(),Inputs!$D$39,Inputs!$C$39)))-'Year Schedule'!$K$51+'Year Schedule'!$L$51)</f>
        <v>#VALUE!</v>
      </c>
      <c r="AY674" s="0" t="e">
        <f aca="true">MAX(0,AX674*(1+(_xlfn.NORM.INV(RAND(),Inputs!$D$39,Inputs!$C$39)))-'Year Schedule'!$K$52+'Year Schedule'!$L$52)</f>
        <v>#VALUE!</v>
      </c>
      <c r="AZ674" s="0" t="e">
        <f aca="true">MAX(0,AY674*(1+(_xlfn.NORM.INV(RAND(),Inputs!$D$39,Inputs!$C$39)))-'Year Schedule'!$K$53+'Year Schedule'!$L$53)</f>
        <v>#VALUE!</v>
      </c>
      <c r="BA674" s="0" t="e">
        <f aca="false">INDEX(C674:AZ674,1,Inputs!$C$6)</f>
        <v>#VALUE!</v>
      </c>
      <c r="BB674" s="0" t="n">
        <f aca="false">IFERROR(EXP(SUMPRODUCT(LN((C674:INDEX(C674:AZ674,1,Inputs!$C$6)+$C$1004:INDEX($C$1004:$AZ$1004,1,Inputs!$C$6))/B674:INDEX(B674:AY674,1,Inputs!$C$6)))/Inputs!$C$6)-1,-1)</f>
        <v>-1</v>
      </c>
    </row>
    <row r="675" customFormat="false" ht="15" hidden="false" customHeight="true" outlineLevel="0" collapsed="false">
      <c r="A675" s="0" t="n">
        <v>673</v>
      </c>
      <c r="B675" s="177" t="n">
        <f aca="false">Inputs!$C$38</f>
        <v>0</v>
      </c>
      <c r="C675" s="0" t="e">
        <f aca="true">MAX(0,B675*(1+(_xlfn.NORM.INV(RAND(),Inputs!$D$39,Inputs!$C$39)))-'Year Schedule'!$K$4+'Year Schedule'!$L$4)</f>
        <v>#VALUE!</v>
      </c>
      <c r="D675" s="0" t="e">
        <f aca="true">MAX(0,C675*(1+(_xlfn.NORM.INV(RAND(),Inputs!$D$39,Inputs!$C$39)))-'Year Schedule'!$K$5+'Year Schedule'!$L$5)</f>
        <v>#VALUE!</v>
      </c>
      <c r="E675" s="0" t="e">
        <f aca="true">MAX(0,D675*(1+(_xlfn.NORM.INV(RAND(),Inputs!$D$39,Inputs!$C$39)))-'Year Schedule'!$K$6+'Year Schedule'!$L$6)</f>
        <v>#VALUE!</v>
      </c>
      <c r="F675" s="0" t="e">
        <f aca="true">MAX(0,E675*(1+(_xlfn.NORM.INV(RAND(),Inputs!$D$39,Inputs!$C$39)))-'Year Schedule'!$K$7+'Year Schedule'!$L$7)</f>
        <v>#VALUE!</v>
      </c>
      <c r="G675" s="0" t="e">
        <f aca="true">MAX(0,F675*(1+(_xlfn.NORM.INV(RAND(),Inputs!$D$39,Inputs!$C$39)))-'Year Schedule'!$K$8+'Year Schedule'!$L$8)</f>
        <v>#VALUE!</v>
      </c>
      <c r="H675" s="0" t="e">
        <f aca="true">MAX(0,G675*(1+(_xlfn.NORM.INV(RAND(),Inputs!$D$39,Inputs!$C$39)))-'Year Schedule'!$K$9+'Year Schedule'!$L$9)</f>
        <v>#VALUE!</v>
      </c>
      <c r="I675" s="0" t="e">
        <f aca="true">MAX(0,H675*(1+(_xlfn.NORM.INV(RAND(),Inputs!$D$39,Inputs!$C$39)))-'Year Schedule'!$K$10+'Year Schedule'!$L$10)</f>
        <v>#VALUE!</v>
      </c>
      <c r="J675" s="0" t="e">
        <f aca="true">MAX(0,I675*(1+(_xlfn.NORM.INV(RAND(),Inputs!$D$39,Inputs!$C$39)))-'Year Schedule'!$K$11+'Year Schedule'!$L$11)</f>
        <v>#VALUE!</v>
      </c>
      <c r="K675" s="0" t="e">
        <f aca="true">MAX(0,J675*(1+(_xlfn.NORM.INV(RAND(),Inputs!$D$39,Inputs!$C$39)))-'Year Schedule'!$K$12+'Year Schedule'!$L$12)</f>
        <v>#VALUE!</v>
      </c>
      <c r="L675" s="0" t="e">
        <f aca="true">MAX(0,K675*(1+(_xlfn.NORM.INV(RAND(),Inputs!$D$39,Inputs!$C$39)))-'Year Schedule'!$K$13+'Year Schedule'!$L$13)</f>
        <v>#VALUE!</v>
      </c>
      <c r="M675" s="0" t="e">
        <f aca="true">MAX(0,L675*(1+(_xlfn.NORM.INV(RAND(),Inputs!$D$39,Inputs!$C$39)))-'Year Schedule'!$K$14+'Year Schedule'!$L$14)</f>
        <v>#VALUE!</v>
      </c>
      <c r="N675" s="0" t="e">
        <f aca="true">MAX(0,M675*(1+(_xlfn.NORM.INV(RAND(),Inputs!$D$39,Inputs!$C$39)))-'Year Schedule'!$K$15+'Year Schedule'!$L$15)</f>
        <v>#VALUE!</v>
      </c>
      <c r="O675" s="0" t="e">
        <f aca="true">MAX(0,N675*(1+(_xlfn.NORM.INV(RAND(),Inputs!$D$39,Inputs!$C$39)))-'Year Schedule'!$K$16+'Year Schedule'!$L$16)</f>
        <v>#VALUE!</v>
      </c>
      <c r="P675" s="0" t="e">
        <f aca="true">MAX(0,O675*(1+(_xlfn.NORM.INV(RAND(),Inputs!$D$39,Inputs!$C$39)))-'Year Schedule'!$K$17+'Year Schedule'!$L$17)</f>
        <v>#VALUE!</v>
      </c>
      <c r="Q675" s="0" t="e">
        <f aca="true">MAX(0,P675*(1+(_xlfn.NORM.INV(RAND(),Inputs!$D$39,Inputs!$C$39)))-'Year Schedule'!$K$18+'Year Schedule'!$L$18)</f>
        <v>#VALUE!</v>
      </c>
      <c r="R675" s="0" t="e">
        <f aca="true">MAX(0,Q675*(1+(_xlfn.NORM.INV(RAND(),Inputs!$D$39,Inputs!$C$39)))-'Year Schedule'!$K$19+'Year Schedule'!$L$19)</f>
        <v>#VALUE!</v>
      </c>
      <c r="S675" s="0" t="e">
        <f aca="true">MAX(0,R675*(1+(_xlfn.NORM.INV(RAND(),Inputs!$D$39,Inputs!$C$39)))-'Year Schedule'!$K$20+'Year Schedule'!$L$20)</f>
        <v>#VALUE!</v>
      </c>
      <c r="T675" s="0" t="e">
        <f aca="true">MAX(0,S675*(1+(_xlfn.NORM.INV(RAND(),Inputs!$D$39,Inputs!$C$39)))-'Year Schedule'!$K$21+'Year Schedule'!$L$21)</f>
        <v>#VALUE!</v>
      </c>
      <c r="U675" s="0" t="e">
        <f aca="true">MAX(0,T675*(1+(_xlfn.NORM.INV(RAND(),Inputs!$D$39,Inputs!$C$39)))-'Year Schedule'!$K$22+'Year Schedule'!$L$22)</f>
        <v>#VALUE!</v>
      </c>
      <c r="V675" s="0" t="e">
        <f aca="true">MAX(0,U675*(1+(_xlfn.NORM.INV(RAND(),Inputs!$D$39,Inputs!$C$39)))-'Year Schedule'!$K$23+'Year Schedule'!$L$23)</f>
        <v>#VALUE!</v>
      </c>
      <c r="W675" s="0" t="e">
        <f aca="true">MAX(0,V675*(1+(_xlfn.NORM.INV(RAND(),Inputs!$D$39,Inputs!$C$39)))-'Year Schedule'!$K$24+'Year Schedule'!$L$24)</f>
        <v>#VALUE!</v>
      </c>
      <c r="X675" s="0" t="e">
        <f aca="true">MAX(0,W675*(1+(_xlfn.NORM.INV(RAND(),Inputs!$D$39,Inputs!$C$39)))-'Year Schedule'!$K$25+'Year Schedule'!$L$25)</f>
        <v>#VALUE!</v>
      </c>
      <c r="Y675" s="0" t="e">
        <f aca="true">MAX(0,X675*(1+(_xlfn.NORM.INV(RAND(),Inputs!$D$39,Inputs!$C$39)))-'Year Schedule'!$K$26+'Year Schedule'!$L$26)</f>
        <v>#VALUE!</v>
      </c>
      <c r="Z675" s="0" t="e">
        <f aca="true">MAX(0,Y675*(1+(_xlfn.NORM.INV(RAND(),Inputs!$D$39,Inputs!$C$39)))-'Year Schedule'!$K$27+'Year Schedule'!$L$27)</f>
        <v>#VALUE!</v>
      </c>
      <c r="AA675" s="0" t="e">
        <f aca="true">MAX(0,Z675*(1+(_xlfn.NORM.INV(RAND(),Inputs!$D$39,Inputs!$C$39)))-'Year Schedule'!$K$28+'Year Schedule'!$L$28)</f>
        <v>#VALUE!</v>
      </c>
      <c r="AB675" s="0" t="e">
        <f aca="true">MAX(0,AA675*(1+(_xlfn.NORM.INV(RAND(),Inputs!$D$39,Inputs!$C$39)))-'Year Schedule'!$K$29+'Year Schedule'!$L$29)</f>
        <v>#VALUE!</v>
      </c>
      <c r="AC675" s="0" t="e">
        <f aca="true">MAX(0,AB675*(1+(_xlfn.NORM.INV(RAND(),Inputs!$D$39,Inputs!$C$39)))-'Year Schedule'!$K$30+'Year Schedule'!$L$30)</f>
        <v>#VALUE!</v>
      </c>
      <c r="AD675" s="0" t="e">
        <f aca="true">MAX(0,AC675*(1+(_xlfn.NORM.INV(RAND(),Inputs!$D$39,Inputs!$C$39)))-'Year Schedule'!$K$31+'Year Schedule'!$L$31)</f>
        <v>#VALUE!</v>
      </c>
      <c r="AE675" s="0" t="e">
        <f aca="true">MAX(0,AD675*(1+(_xlfn.NORM.INV(RAND(),Inputs!$D$39,Inputs!$C$39)))-'Year Schedule'!$K$32+'Year Schedule'!$L$32)</f>
        <v>#VALUE!</v>
      </c>
      <c r="AF675" s="0" t="e">
        <f aca="true">MAX(0,AE675*(1+(_xlfn.NORM.INV(RAND(),Inputs!$D$39,Inputs!$C$39)))-'Year Schedule'!$K$33+'Year Schedule'!$L$33)</f>
        <v>#VALUE!</v>
      </c>
      <c r="AG675" s="0" t="e">
        <f aca="true">MAX(0,AF675*(1+(_xlfn.NORM.INV(RAND(),Inputs!$D$39,Inputs!$C$39)))-'Year Schedule'!$K$34+'Year Schedule'!$L$34)</f>
        <v>#VALUE!</v>
      </c>
      <c r="AH675" s="0" t="e">
        <f aca="true">MAX(0,AG675*(1+(_xlfn.NORM.INV(RAND(),Inputs!$D$39,Inputs!$C$39)))-'Year Schedule'!$K$35+'Year Schedule'!$L$35)</f>
        <v>#VALUE!</v>
      </c>
      <c r="AI675" s="0" t="e">
        <f aca="true">MAX(0,AH675*(1+(_xlfn.NORM.INV(RAND(),Inputs!$D$39,Inputs!$C$39)))-'Year Schedule'!$K$36+'Year Schedule'!$L$36)</f>
        <v>#VALUE!</v>
      </c>
      <c r="AJ675" s="0" t="e">
        <f aca="true">MAX(0,AI675*(1+(_xlfn.NORM.INV(RAND(),Inputs!$D$39,Inputs!$C$39)))-'Year Schedule'!$K$37+'Year Schedule'!$L$37)</f>
        <v>#VALUE!</v>
      </c>
      <c r="AK675" s="0" t="e">
        <f aca="true">MAX(0,AJ675*(1+(_xlfn.NORM.INV(RAND(),Inputs!$D$39,Inputs!$C$39)))-'Year Schedule'!$K$38+'Year Schedule'!$L$38)</f>
        <v>#VALUE!</v>
      </c>
      <c r="AL675" s="0" t="e">
        <f aca="true">MAX(0,AK675*(1+(_xlfn.NORM.INV(RAND(),Inputs!$D$39,Inputs!$C$39)))-'Year Schedule'!$K$39+'Year Schedule'!$L$39)</f>
        <v>#VALUE!</v>
      </c>
      <c r="AM675" s="0" t="e">
        <f aca="true">MAX(0,AL675*(1+(_xlfn.NORM.INV(RAND(),Inputs!$D$39,Inputs!$C$39)))-'Year Schedule'!$K$40+'Year Schedule'!$L$40)</f>
        <v>#VALUE!</v>
      </c>
      <c r="AN675" s="0" t="e">
        <f aca="true">MAX(0,AM675*(1+(_xlfn.NORM.INV(RAND(),Inputs!$D$39,Inputs!$C$39)))-'Year Schedule'!$K$41+'Year Schedule'!$L$41)</f>
        <v>#VALUE!</v>
      </c>
      <c r="AO675" s="0" t="e">
        <f aca="true">MAX(0,AN675*(1+(_xlfn.NORM.INV(RAND(),Inputs!$D$39,Inputs!$C$39)))-'Year Schedule'!$K$42+'Year Schedule'!$L$42)</f>
        <v>#VALUE!</v>
      </c>
      <c r="AP675" s="0" t="e">
        <f aca="true">MAX(0,AO675*(1+(_xlfn.NORM.INV(RAND(),Inputs!$D$39,Inputs!$C$39)))-'Year Schedule'!$K$43+'Year Schedule'!$L$43)</f>
        <v>#VALUE!</v>
      </c>
      <c r="AQ675" s="0" t="e">
        <f aca="true">MAX(0,AP675*(1+(_xlfn.NORM.INV(RAND(),Inputs!$D$39,Inputs!$C$39)))-'Year Schedule'!$K$44+'Year Schedule'!$L$44)</f>
        <v>#VALUE!</v>
      </c>
      <c r="AR675" s="0" t="e">
        <f aca="true">MAX(0,AQ675*(1+(_xlfn.NORM.INV(RAND(),Inputs!$D$39,Inputs!$C$39)))-'Year Schedule'!$K$45+'Year Schedule'!$L$45)</f>
        <v>#VALUE!</v>
      </c>
      <c r="AS675" s="0" t="e">
        <f aca="true">MAX(0,AR675*(1+(_xlfn.NORM.INV(RAND(),Inputs!$D$39,Inputs!$C$39)))-'Year Schedule'!$K$46+'Year Schedule'!$L$46)</f>
        <v>#VALUE!</v>
      </c>
      <c r="AT675" s="0" t="e">
        <f aca="true">MAX(0,AS675*(1+(_xlfn.NORM.INV(RAND(),Inputs!$D$39,Inputs!$C$39)))-'Year Schedule'!$K$47+'Year Schedule'!$L$47)</f>
        <v>#VALUE!</v>
      </c>
      <c r="AU675" s="0" t="e">
        <f aca="true">MAX(0,AT675*(1+(_xlfn.NORM.INV(RAND(),Inputs!$D$39,Inputs!$C$39)))-'Year Schedule'!$K$48+'Year Schedule'!$L$48)</f>
        <v>#VALUE!</v>
      </c>
      <c r="AV675" s="0" t="e">
        <f aca="true">MAX(0,AU675*(1+(_xlfn.NORM.INV(RAND(),Inputs!$D$39,Inputs!$C$39)))-'Year Schedule'!$K$49+'Year Schedule'!$L$49)</f>
        <v>#VALUE!</v>
      </c>
      <c r="AW675" s="0" t="e">
        <f aca="true">MAX(0,AV675*(1+(_xlfn.NORM.INV(RAND(),Inputs!$D$39,Inputs!$C$39)))-'Year Schedule'!$K$50+'Year Schedule'!$L$50)</f>
        <v>#VALUE!</v>
      </c>
      <c r="AX675" s="0" t="e">
        <f aca="true">MAX(0,AW675*(1+(_xlfn.NORM.INV(RAND(),Inputs!$D$39,Inputs!$C$39)))-'Year Schedule'!$K$51+'Year Schedule'!$L$51)</f>
        <v>#VALUE!</v>
      </c>
      <c r="AY675" s="0" t="e">
        <f aca="true">MAX(0,AX675*(1+(_xlfn.NORM.INV(RAND(),Inputs!$D$39,Inputs!$C$39)))-'Year Schedule'!$K$52+'Year Schedule'!$L$52)</f>
        <v>#VALUE!</v>
      </c>
      <c r="AZ675" s="0" t="e">
        <f aca="true">MAX(0,AY675*(1+(_xlfn.NORM.INV(RAND(),Inputs!$D$39,Inputs!$C$39)))-'Year Schedule'!$K$53+'Year Schedule'!$L$53)</f>
        <v>#VALUE!</v>
      </c>
      <c r="BA675" s="0" t="e">
        <f aca="false">INDEX(C675:AZ675,1,Inputs!$C$6)</f>
        <v>#VALUE!</v>
      </c>
      <c r="BB675" s="0" t="n">
        <f aca="false">IFERROR(EXP(SUMPRODUCT(LN((C675:INDEX(C675:AZ675,1,Inputs!$C$6)+$C$1004:INDEX($C$1004:$AZ$1004,1,Inputs!$C$6))/B675:INDEX(B675:AY675,1,Inputs!$C$6)))/Inputs!$C$6)-1,-1)</f>
        <v>-1</v>
      </c>
    </row>
    <row r="676" customFormat="false" ht="15" hidden="false" customHeight="true" outlineLevel="0" collapsed="false">
      <c r="A676" s="0" t="n">
        <v>674</v>
      </c>
      <c r="B676" s="177" t="n">
        <f aca="false">Inputs!$C$38</f>
        <v>0</v>
      </c>
      <c r="C676" s="0" t="e">
        <f aca="true">MAX(0,B676*(1+(_xlfn.NORM.INV(RAND(),Inputs!$D$39,Inputs!$C$39)))-'Year Schedule'!$K$4+'Year Schedule'!$L$4)</f>
        <v>#VALUE!</v>
      </c>
      <c r="D676" s="0" t="e">
        <f aca="true">MAX(0,C676*(1+(_xlfn.NORM.INV(RAND(),Inputs!$D$39,Inputs!$C$39)))-'Year Schedule'!$K$5+'Year Schedule'!$L$5)</f>
        <v>#VALUE!</v>
      </c>
      <c r="E676" s="0" t="e">
        <f aca="true">MAX(0,D676*(1+(_xlfn.NORM.INV(RAND(),Inputs!$D$39,Inputs!$C$39)))-'Year Schedule'!$K$6+'Year Schedule'!$L$6)</f>
        <v>#VALUE!</v>
      </c>
      <c r="F676" s="0" t="e">
        <f aca="true">MAX(0,E676*(1+(_xlfn.NORM.INV(RAND(),Inputs!$D$39,Inputs!$C$39)))-'Year Schedule'!$K$7+'Year Schedule'!$L$7)</f>
        <v>#VALUE!</v>
      </c>
      <c r="G676" s="0" t="e">
        <f aca="true">MAX(0,F676*(1+(_xlfn.NORM.INV(RAND(),Inputs!$D$39,Inputs!$C$39)))-'Year Schedule'!$K$8+'Year Schedule'!$L$8)</f>
        <v>#VALUE!</v>
      </c>
      <c r="H676" s="0" t="e">
        <f aca="true">MAX(0,G676*(1+(_xlfn.NORM.INV(RAND(),Inputs!$D$39,Inputs!$C$39)))-'Year Schedule'!$K$9+'Year Schedule'!$L$9)</f>
        <v>#VALUE!</v>
      </c>
      <c r="I676" s="0" t="e">
        <f aca="true">MAX(0,H676*(1+(_xlfn.NORM.INV(RAND(),Inputs!$D$39,Inputs!$C$39)))-'Year Schedule'!$K$10+'Year Schedule'!$L$10)</f>
        <v>#VALUE!</v>
      </c>
      <c r="J676" s="0" t="e">
        <f aca="true">MAX(0,I676*(1+(_xlfn.NORM.INV(RAND(),Inputs!$D$39,Inputs!$C$39)))-'Year Schedule'!$K$11+'Year Schedule'!$L$11)</f>
        <v>#VALUE!</v>
      </c>
      <c r="K676" s="0" t="e">
        <f aca="true">MAX(0,J676*(1+(_xlfn.NORM.INV(RAND(),Inputs!$D$39,Inputs!$C$39)))-'Year Schedule'!$K$12+'Year Schedule'!$L$12)</f>
        <v>#VALUE!</v>
      </c>
      <c r="L676" s="0" t="e">
        <f aca="true">MAX(0,K676*(1+(_xlfn.NORM.INV(RAND(),Inputs!$D$39,Inputs!$C$39)))-'Year Schedule'!$K$13+'Year Schedule'!$L$13)</f>
        <v>#VALUE!</v>
      </c>
      <c r="M676" s="0" t="e">
        <f aca="true">MAX(0,L676*(1+(_xlfn.NORM.INV(RAND(),Inputs!$D$39,Inputs!$C$39)))-'Year Schedule'!$K$14+'Year Schedule'!$L$14)</f>
        <v>#VALUE!</v>
      </c>
      <c r="N676" s="0" t="e">
        <f aca="true">MAX(0,M676*(1+(_xlfn.NORM.INV(RAND(),Inputs!$D$39,Inputs!$C$39)))-'Year Schedule'!$K$15+'Year Schedule'!$L$15)</f>
        <v>#VALUE!</v>
      </c>
      <c r="O676" s="0" t="e">
        <f aca="true">MAX(0,N676*(1+(_xlfn.NORM.INV(RAND(),Inputs!$D$39,Inputs!$C$39)))-'Year Schedule'!$K$16+'Year Schedule'!$L$16)</f>
        <v>#VALUE!</v>
      </c>
      <c r="P676" s="0" t="e">
        <f aca="true">MAX(0,O676*(1+(_xlfn.NORM.INV(RAND(),Inputs!$D$39,Inputs!$C$39)))-'Year Schedule'!$K$17+'Year Schedule'!$L$17)</f>
        <v>#VALUE!</v>
      </c>
      <c r="Q676" s="0" t="e">
        <f aca="true">MAX(0,P676*(1+(_xlfn.NORM.INV(RAND(),Inputs!$D$39,Inputs!$C$39)))-'Year Schedule'!$K$18+'Year Schedule'!$L$18)</f>
        <v>#VALUE!</v>
      </c>
      <c r="R676" s="0" t="e">
        <f aca="true">MAX(0,Q676*(1+(_xlfn.NORM.INV(RAND(),Inputs!$D$39,Inputs!$C$39)))-'Year Schedule'!$K$19+'Year Schedule'!$L$19)</f>
        <v>#VALUE!</v>
      </c>
      <c r="S676" s="0" t="e">
        <f aca="true">MAX(0,R676*(1+(_xlfn.NORM.INV(RAND(),Inputs!$D$39,Inputs!$C$39)))-'Year Schedule'!$K$20+'Year Schedule'!$L$20)</f>
        <v>#VALUE!</v>
      </c>
      <c r="T676" s="0" t="e">
        <f aca="true">MAX(0,S676*(1+(_xlfn.NORM.INV(RAND(),Inputs!$D$39,Inputs!$C$39)))-'Year Schedule'!$K$21+'Year Schedule'!$L$21)</f>
        <v>#VALUE!</v>
      </c>
      <c r="U676" s="0" t="e">
        <f aca="true">MAX(0,T676*(1+(_xlfn.NORM.INV(RAND(),Inputs!$D$39,Inputs!$C$39)))-'Year Schedule'!$K$22+'Year Schedule'!$L$22)</f>
        <v>#VALUE!</v>
      </c>
      <c r="V676" s="0" t="e">
        <f aca="true">MAX(0,U676*(1+(_xlfn.NORM.INV(RAND(),Inputs!$D$39,Inputs!$C$39)))-'Year Schedule'!$K$23+'Year Schedule'!$L$23)</f>
        <v>#VALUE!</v>
      </c>
      <c r="W676" s="0" t="e">
        <f aca="true">MAX(0,V676*(1+(_xlfn.NORM.INV(RAND(),Inputs!$D$39,Inputs!$C$39)))-'Year Schedule'!$K$24+'Year Schedule'!$L$24)</f>
        <v>#VALUE!</v>
      </c>
      <c r="X676" s="0" t="e">
        <f aca="true">MAX(0,W676*(1+(_xlfn.NORM.INV(RAND(),Inputs!$D$39,Inputs!$C$39)))-'Year Schedule'!$K$25+'Year Schedule'!$L$25)</f>
        <v>#VALUE!</v>
      </c>
      <c r="Y676" s="0" t="e">
        <f aca="true">MAX(0,X676*(1+(_xlfn.NORM.INV(RAND(),Inputs!$D$39,Inputs!$C$39)))-'Year Schedule'!$K$26+'Year Schedule'!$L$26)</f>
        <v>#VALUE!</v>
      </c>
      <c r="Z676" s="0" t="e">
        <f aca="true">MAX(0,Y676*(1+(_xlfn.NORM.INV(RAND(),Inputs!$D$39,Inputs!$C$39)))-'Year Schedule'!$K$27+'Year Schedule'!$L$27)</f>
        <v>#VALUE!</v>
      </c>
      <c r="AA676" s="0" t="e">
        <f aca="true">MAX(0,Z676*(1+(_xlfn.NORM.INV(RAND(),Inputs!$D$39,Inputs!$C$39)))-'Year Schedule'!$K$28+'Year Schedule'!$L$28)</f>
        <v>#VALUE!</v>
      </c>
      <c r="AB676" s="0" t="e">
        <f aca="true">MAX(0,AA676*(1+(_xlfn.NORM.INV(RAND(),Inputs!$D$39,Inputs!$C$39)))-'Year Schedule'!$K$29+'Year Schedule'!$L$29)</f>
        <v>#VALUE!</v>
      </c>
      <c r="AC676" s="0" t="e">
        <f aca="true">MAX(0,AB676*(1+(_xlfn.NORM.INV(RAND(),Inputs!$D$39,Inputs!$C$39)))-'Year Schedule'!$K$30+'Year Schedule'!$L$30)</f>
        <v>#VALUE!</v>
      </c>
      <c r="AD676" s="0" t="e">
        <f aca="true">MAX(0,AC676*(1+(_xlfn.NORM.INV(RAND(),Inputs!$D$39,Inputs!$C$39)))-'Year Schedule'!$K$31+'Year Schedule'!$L$31)</f>
        <v>#VALUE!</v>
      </c>
      <c r="AE676" s="0" t="e">
        <f aca="true">MAX(0,AD676*(1+(_xlfn.NORM.INV(RAND(),Inputs!$D$39,Inputs!$C$39)))-'Year Schedule'!$K$32+'Year Schedule'!$L$32)</f>
        <v>#VALUE!</v>
      </c>
      <c r="AF676" s="0" t="e">
        <f aca="true">MAX(0,AE676*(1+(_xlfn.NORM.INV(RAND(),Inputs!$D$39,Inputs!$C$39)))-'Year Schedule'!$K$33+'Year Schedule'!$L$33)</f>
        <v>#VALUE!</v>
      </c>
      <c r="AG676" s="0" t="e">
        <f aca="true">MAX(0,AF676*(1+(_xlfn.NORM.INV(RAND(),Inputs!$D$39,Inputs!$C$39)))-'Year Schedule'!$K$34+'Year Schedule'!$L$34)</f>
        <v>#VALUE!</v>
      </c>
      <c r="AH676" s="0" t="e">
        <f aca="true">MAX(0,AG676*(1+(_xlfn.NORM.INV(RAND(),Inputs!$D$39,Inputs!$C$39)))-'Year Schedule'!$K$35+'Year Schedule'!$L$35)</f>
        <v>#VALUE!</v>
      </c>
      <c r="AI676" s="0" t="e">
        <f aca="true">MAX(0,AH676*(1+(_xlfn.NORM.INV(RAND(),Inputs!$D$39,Inputs!$C$39)))-'Year Schedule'!$K$36+'Year Schedule'!$L$36)</f>
        <v>#VALUE!</v>
      </c>
      <c r="AJ676" s="0" t="e">
        <f aca="true">MAX(0,AI676*(1+(_xlfn.NORM.INV(RAND(),Inputs!$D$39,Inputs!$C$39)))-'Year Schedule'!$K$37+'Year Schedule'!$L$37)</f>
        <v>#VALUE!</v>
      </c>
      <c r="AK676" s="0" t="e">
        <f aca="true">MAX(0,AJ676*(1+(_xlfn.NORM.INV(RAND(),Inputs!$D$39,Inputs!$C$39)))-'Year Schedule'!$K$38+'Year Schedule'!$L$38)</f>
        <v>#VALUE!</v>
      </c>
      <c r="AL676" s="0" t="e">
        <f aca="true">MAX(0,AK676*(1+(_xlfn.NORM.INV(RAND(),Inputs!$D$39,Inputs!$C$39)))-'Year Schedule'!$K$39+'Year Schedule'!$L$39)</f>
        <v>#VALUE!</v>
      </c>
      <c r="AM676" s="0" t="e">
        <f aca="true">MAX(0,AL676*(1+(_xlfn.NORM.INV(RAND(),Inputs!$D$39,Inputs!$C$39)))-'Year Schedule'!$K$40+'Year Schedule'!$L$40)</f>
        <v>#VALUE!</v>
      </c>
      <c r="AN676" s="0" t="e">
        <f aca="true">MAX(0,AM676*(1+(_xlfn.NORM.INV(RAND(),Inputs!$D$39,Inputs!$C$39)))-'Year Schedule'!$K$41+'Year Schedule'!$L$41)</f>
        <v>#VALUE!</v>
      </c>
      <c r="AO676" s="0" t="e">
        <f aca="true">MAX(0,AN676*(1+(_xlfn.NORM.INV(RAND(),Inputs!$D$39,Inputs!$C$39)))-'Year Schedule'!$K$42+'Year Schedule'!$L$42)</f>
        <v>#VALUE!</v>
      </c>
      <c r="AP676" s="0" t="e">
        <f aca="true">MAX(0,AO676*(1+(_xlfn.NORM.INV(RAND(),Inputs!$D$39,Inputs!$C$39)))-'Year Schedule'!$K$43+'Year Schedule'!$L$43)</f>
        <v>#VALUE!</v>
      </c>
      <c r="AQ676" s="0" t="e">
        <f aca="true">MAX(0,AP676*(1+(_xlfn.NORM.INV(RAND(),Inputs!$D$39,Inputs!$C$39)))-'Year Schedule'!$K$44+'Year Schedule'!$L$44)</f>
        <v>#VALUE!</v>
      </c>
      <c r="AR676" s="0" t="e">
        <f aca="true">MAX(0,AQ676*(1+(_xlfn.NORM.INV(RAND(),Inputs!$D$39,Inputs!$C$39)))-'Year Schedule'!$K$45+'Year Schedule'!$L$45)</f>
        <v>#VALUE!</v>
      </c>
      <c r="AS676" s="0" t="e">
        <f aca="true">MAX(0,AR676*(1+(_xlfn.NORM.INV(RAND(),Inputs!$D$39,Inputs!$C$39)))-'Year Schedule'!$K$46+'Year Schedule'!$L$46)</f>
        <v>#VALUE!</v>
      </c>
      <c r="AT676" s="0" t="e">
        <f aca="true">MAX(0,AS676*(1+(_xlfn.NORM.INV(RAND(),Inputs!$D$39,Inputs!$C$39)))-'Year Schedule'!$K$47+'Year Schedule'!$L$47)</f>
        <v>#VALUE!</v>
      </c>
      <c r="AU676" s="0" t="e">
        <f aca="true">MAX(0,AT676*(1+(_xlfn.NORM.INV(RAND(),Inputs!$D$39,Inputs!$C$39)))-'Year Schedule'!$K$48+'Year Schedule'!$L$48)</f>
        <v>#VALUE!</v>
      </c>
      <c r="AV676" s="0" t="e">
        <f aca="true">MAX(0,AU676*(1+(_xlfn.NORM.INV(RAND(),Inputs!$D$39,Inputs!$C$39)))-'Year Schedule'!$K$49+'Year Schedule'!$L$49)</f>
        <v>#VALUE!</v>
      </c>
      <c r="AW676" s="0" t="e">
        <f aca="true">MAX(0,AV676*(1+(_xlfn.NORM.INV(RAND(),Inputs!$D$39,Inputs!$C$39)))-'Year Schedule'!$K$50+'Year Schedule'!$L$50)</f>
        <v>#VALUE!</v>
      </c>
      <c r="AX676" s="0" t="e">
        <f aca="true">MAX(0,AW676*(1+(_xlfn.NORM.INV(RAND(),Inputs!$D$39,Inputs!$C$39)))-'Year Schedule'!$K$51+'Year Schedule'!$L$51)</f>
        <v>#VALUE!</v>
      </c>
      <c r="AY676" s="0" t="e">
        <f aca="true">MAX(0,AX676*(1+(_xlfn.NORM.INV(RAND(),Inputs!$D$39,Inputs!$C$39)))-'Year Schedule'!$K$52+'Year Schedule'!$L$52)</f>
        <v>#VALUE!</v>
      </c>
      <c r="AZ676" s="0" t="e">
        <f aca="true">MAX(0,AY676*(1+(_xlfn.NORM.INV(RAND(),Inputs!$D$39,Inputs!$C$39)))-'Year Schedule'!$K$53+'Year Schedule'!$L$53)</f>
        <v>#VALUE!</v>
      </c>
      <c r="BA676" s="0" t="e">
        <f aca="false">INDEX(C676:AZ676,1,Inputs!$C$6)</f>
        <v>#VALUE!</v>
      </c>
      <c r="BB676" s="0" t="n">
        <f aca="false">IFERROR(EXP(SUMPRODUCT(LN((C676:INDEX(C676:AZ676,1,Inputs!$C$6)+$C$1004:INDEX($C$1004:$AZ$1004,1,Inputs!$C$6))/B676:INDEX(B676:AY676,1,Inputs!$C$6)))/Inputs!$C$6)-1,-1)</f>
        <v>-1</v>
      </c>
    </row>
    <row r="677" customFormat="false" ht="15" hidden="false" customHeight="true" outlineLevel="0" collapsed="false">
      <c r="A677" s="0" t="n">
        <v>675</v>
      </c>
      <c r="B677" s="177" t="n">
        <f aca="false">Inputs!$C$38</f>
        <v>0</v>
      </c>
      <c r="C677" s="0" t="e">
        <f aca="true">MAX(0,B677*(1+(_xlfn.NORM.INV(RAND(),Inputs!$D$39,Inputs!$C$39)))-'Year Schedule'!$K$4+'Year Schedule'!$L$4)</f>
        <v>#VALUE!</v>
      </c>
      <c r="D677" s="0" t="e">
        <f aca="true">MAX(0,C677*(1+(_xlfn.NORM.INV(RAND(),Inputs!$D$39,Inputs!$C$39)))-'Year Schedule'!$K$5+'Year Schedule'!$L$5)</f>
        <v>#VALUE!</v>
      </c>
      <c r="E677" s="0" t="e">
        <f aca="true">MAX(0,D677*(1+(_xlfn.NORM.INV(RAND(),Inputs!$D$39,Inputs!$C$39)))-'Year Schedule'!$K$6+'Year Schedule'!$L$6)</f>
        <v>#VALUE!</v>
      </c>
      <c r="F677" s="0" t="e">
        <f aca="true">MAX(0,E677*(1+(_xlfn.NORM.INV(RAND(),Inputs!$D$39,Inputs!$C$39)))-'Year Schedule'!$K$7+'Year Schedule'!$L$7)</f>
        <v>#VALUE!</v>
      </c>
      <c r="G677" s="0" t="e">
        <f aca="true">MAX(0,F677*(1+(_xlfn.NORM.INV(RAND(),Inputs!$D$39,Inputs!$C$39)))-'Year Schedule'!$K$8+'Year Schedule'!$L$8)</f>
        <v>#VALUE!</v>
      </c>
      <c r="H677" s="0" t="e">
        <f aca="true">MAX(0,G677*(1+(_xlfn.NORM.INV(RAND(),Inputs!$D$39,Inputs!$C$39)))-'Year Schedule'!$K$9+'Year Schedule'!$L$9)</f>
        <v>#VALUE!</v>
      </c>
      <c r="I677" s="0" t="e">
        <f aca="true">MAX(0,H677*(1+(_xlfn.NORM.INV(RAND(),Inputs!$D$39,Inputs!$C$39)))-'Year Schedule'!$K$10+'Year Schedule'!$L$10)</f>
        <v>#VALUE!</v>
      </c>
      <c r="J677" s="0" t="e">
        <f aca="true">MAX(0,I677*(1+(_xlfn.NORM.INV(RAND(),Inputs!$D$39,Inputs!$C$39)))-'Year Schedule'!$K$11+'Year Schedule'!$L$11)</f>
        <v>#VALUE!</v>
      </c>
      <c r="K677" s="0" t="e">
        <f aca="true">MAX(0,J677*(1+(_xlfn.NORM.INV(RAND(),Inputs!$D$39,Inputs!$C$39)))-'Year Schedule'!$K$12+'Year Schedule'!$L$12)</f>
        <v>#VALUE!</v>
      </c>
      <c r="L677" s="0" t="e">
        <f aca="true">MAX(0,K677*(1+(_xlfn.NORM.INV(RAND(),Inputs!$D$39,Inputs!$C$39)))-'Year Schedule'!$K$13+'Year Schedule'!$L$13)</f>
        <v>#VALUE!</v>
      </c>
      <c r="M677" s="0" t="e">
        <f aca="true">MAX(0,L677*(1+(_xlfn.NORM.INV(RAND(),Inputs!$D$39,Inputs!$C$39)))-'Year Schedule'!$K$14+'Year Schedule'!$L$14)</f>
        <v>#VALUE!</v>
      </c>
      <c r="N677" s="0" t="e">
        <f aca="true">MAX(0,M677*(1+(_xlfn.NORM.INV(RAND(),Inputs!$D$39,Inputs!$C$39)))-'Year Schedule'!$K$15+'Year Schedule'!$L$15)</f>
        <v>#VALUE!</v>
      </c>
      <c r="O677" s="0" t="e">
        <f aca="true">MAX(0,N677*(1+(_xlfn.NORM.INV(RAND(),Inputs!$D$39,Inputs!$C$39)))-'Year Schedule'!$K$16+'Year Schedule'!$L$16)</f>
        <v>#VALUE!</v>
      </c>
      <c r="P677" s="0" t="e">
        <f aca="true">MAX(0,O677*(1+(_xlfn.NORM.INV(RAND(),Inputs!$D$39,Inputs!$C$39)))-'Year Schedule'!$K$17+'Year Schedule'!$L$17)</f>
        <v>#VALUE!</v>
      </c>
      <c r="Q677" s="0" t="e">
        <f aca="true">MAX(0,P677*(1+(_xlfn.NORM.INV(RAND(),Inputs!$D$39,Inputs!$C$39)))-'Year Schedule'!$K$18+'Year Schedule'!$L$18)</f>
        <v>#VALUE!</v>
      </c>
      <c r="R677" s="0" t="e">
        <f aca="true">MAX(0,Q677*(1+(_xlfn.NORM.INV(RAND(),Inputs!$D$39,Inputs!$C$39)))-'Year Schedule'!$K$19+'Year Schedule'!$L$19)</f>
        <v>#VALUE!</v>
      </c>
      <c r="S677" s="0" t="e">
        <f aca="true">MAX(0,R677*(1+(_xlfn.NORM.INV(RAND(),Inputs!$D$39,Inputs!$C$39)))-'Year Schedule'!$K$20+'Year Schedule'!$L$20)</f>
        <v>#VALUE!</v>
      </c>
      <c r="T677" s="0" t="e">
        <f aca="true">MAX(0,S677*(1+(_xlfn.NORM.INV(RAND(),Inputs!$D$39,Inputs!$C$39)))-'Year Schedule'!$K$21+'Year Schedule'!$L$21)</f>
        <v>#VALUE!</v>
      </c>
      <c r="U677" s="0" t="e">
        <f aca="true">MAX(0,T677*(1+(_xlfn.NORM.INV(RAND(),Inputs!$D$39,Inputs!$C$39)))-'Year Schedule'!$K$22+'Year Schedule'!$L$22)</f>
        <v>#VALUE!</v>
      </c>
      <c r="V677" s="0" t="e">
        <f aca="true">MAX(0,U677*(1+(_xlfn.NORM.INV(RAND(),Inputs!$D$39,Inputs!$C$39)))-'Year Schedule'!$K$23+'Year Schedule'!$L$23)</f>
        <v>#VALUE!</v>
      </c>
      <c r="W677" s="0" t="e">
        <f aca="true">MAX(0,V677*(1+(_xlfn.NORM.INV(RAND(),Inputs!$D$39,Inputs!$C$39)))-'Year Schedule'!$K$24+'Year Schedule'!$L$24)</f>
        <v>#VALUE!</v>
      </c>
      <c r="X677" s="0" t="e">
        <f aca="true">MAX(0,W677*(1+(_xlfn.NORM.INV(RAND(),Inputs!$D$39,Inputs!$C$39)))-'Year Schedule'!$K$25+'Year Schedule'!$L$25)</f>
        <v>#VALUE!</v>
      </c>
      <c r="Y677" s="0" t="e">
        <f aca="true">MAX(0,X677*(1+(_xlfn.NORM.INV(RAND(),Inputs!$D$39,Inputs!$C$39)))-'Year Schedule'!$K$26+'Year Schedule'!$L$26)</f>
        <v>#VALUE!</v>
      </c>
      <c r="Z677" s="0" t="e">
        <f aca="true">MAX(0,Y677*(1+(_xlfn.NORM.INV(RAND(),Inputs!$D$39,Inputs!$C$39)))-'Year Schedule'!$K$27+'Year Schedule'!$L$27)</f>
        <v>#VALUE!</v>
      </c>
      <c r="AA677" s="0" t="e">
        <f aca="true">MAX(0,Z677*(1+(_xlfn.NORM.INV(RAND(),Inputs!$D$39,Inputs!$C$39)))-'Year Schedule'!$K$28+'Year Schedule'!$L$28)</f>
        <v>#VALUE!</v>
      </c>
      <c r="AB677" s="0" t="e">
        <f aca="true">MAX(0,AA677*(1+(_xlfn.NORM.INV(RAND(),Inputs!$D$39,Inputs!$C$39)))-'Year Schedule'!$K$29+'Year Schedule'!$L$29)</f>
        <v>#VALUE!</v>
      </c>
      <c r="AC677" s="0" t="e">
        <f aca="true">MAX(0,AB677*(1+(_xlfn.NORM.INV(RAND(),Inputs!$D$39,Inputs!$C$39)))-'Year Schedule'!$K$30+'Year Schedule'!$L$30)</f>
        <v>#VALUE!</v>
      </c>
      <c r="AD677" s="0" t="e">
        <f aca="true">MAX(0,AC677*(1+(_xlfn.NORM.INV(RAND(),Inputs!$D$39,Inputs!$C$39)))-'Year Schedule'!$K$31+'Year Schedule'!$L$31)</f>
        <v>#VALUE!</v>
      </c>
      <c r="AE677" s="0" t="e">
        <f aca="true">MAX(0,AD677*(1+(_xlfn.NORM.INV(RAND(),Inputs!$D$39,Inputs!$C$39)))-'Year Schedule'!$K$32+'Year Schedule'!$L$32)</f>
        <v>#VALUE!</v>
      </c>
      <c r="AF677" s="0" t="e">
        <f aca="true">MAX(0,AE677*(1+(_xlfn.NORM.INV(RAND(),Inputs!$D$39,Inputs!$C$39)))-'Year Schedule'!$K$33+'Year Schedule'!$L$33)</f>
        <v>#VALUE!</v>
      </c>
      <c r="AG677" s="0" t="e">
        <f aca="true">MAX(0,AF677*(1+(_xlfn.NORM.INV(RAND(),Inputs!$D$39,Inputs!$C$39)))-'Year Schedule'!$K$34+'Year Schedule'!$L$34)</f>
        <v>#VALUE!</v>
      </c>
      <c r="AH677" s="0" t="e">
        <f aca="true">MAX(0,AG677*(1+(_xlfn.NORM.INV(RAND(),Inputs!$D$39,Inputs!$C$39)))-'Year Schedule'!$K$35+'Year Schedule'!$L$35)</f>
        <v>#VALUE!</v>
      </c>
      <c r="AI677" s="0" t="e">
        <f aca="true">MAX(0,AH677*(1+(_xlfn.NORM.INV(RAND(),Inputs!$D$39,Inputs!$C$39)))-'Year Schedule'!$K$36+'Year Schedule'!$L$36)</f>
        <v>#VALUE!</v>
      </c>
      <c r="AJ677" s="0" t="e">
        <f aca="true">MAX(0,AI677*(1+(_xlfn.NORM.INV(RAND(),Inputs!$D$39,Inputs!$C$39)))-'Year Schedule'!$K$37+'Year Schedule'!$L$37)</f>
        <v>#VALUE!</v>
      </c>
      <c r="AK677" s="0" t="e">
        <f aca="true">MAX(0,AJ677*(1+(_xlfn.NORM.INV(RAND(),Inputs!$D$39,Inputs!$C$39)))-'Year Schedule'!$K$38+'Year Schedule'!$L$38)</f>
        <v>#VALUE!</v>
      </c>
      <c r="AL677" s="0" t="e">
        <f aca="true">MAX(0,AK677*(1+(_xlfn.NORM.INV(RAND(),Inputs!$D$39,Inputs!$C$39)))-'Year Schedule'!$K$39+'Year Schedule'!$L$39)</f>
        <v>#VALUE!</v>
      </c>
      <c r="AM677" s="0" t="e">
        <f aca="true">MAX(0,AL677*(1+(_xlfn.NORM.INV(RAND(),Inputs!$D$39,Inputs!$C$39)))-'Year Schedule'!$K$40+'Year Schedule'!$L$40)</f>
        <v>#VALUE!</v>
      </c>
      <c r="AN677" s="0" t="e">
        <f aca="true">MAX(0,AM677*(1+(_xlfn.NORM.INV(RAND(),Inputs!$D$39,Inputs!$C$39)))-'Year Schedule'!$K$41+'Year Schedule'!$L$41)</f>
        <v>#VALUE!</v>
      </c>
      <c r="AO677" s="0" t="e">
        <f aca="true">MAX(0,AN677*(1+(_xlfn.NORM.INV(RAND(),Inputs!$D$39,Inputs!$C$39)))-'Year Schedule'!$K$42+'Year Schedule'!$L$42)</f>
        <v>#VALUE!</v>
      </c>
      <c r="AP677" s="0" t="e">
        <f aca="true">MAX(0,AO677*(1+(_xlfn.NORM.INV(RAND(),Inputs!$D$39,Inputs!$C$39)))-'Year Schedule'!$K$43+'Year Schedule'!$L$43)</f>
        <v>#VALUE!</v>
      </c>
      <c r="AQ677" s="0" t="e">
        <f aca="true">MAX(0,AP677*(1+(_xlfn.NORM.INV(RAND(),Inputs!$D$39,Inputs!$C$39)))-'Year Schedule'!$K$44+'Year Schedule'!$L$44)</f>
        <v>#VALUE!</v>
      </c>
      <c r="AR677" s="0" t="e">
        <f aca="true">MAX(0,AQ677*(1+(_xlfn.NORM.INV(RAND(),Inputs!$D$39,Inputs!$C$39)))-'Year Schedule'!$K$45+'Year Schedule'!$L$45)</f>
        <v>#VALUE!</v>
      </c>
      <c r="AS677" s="0" t="e">
        <f aca="true">MAX(0,AR677*(1+(_xlfn.NORM.INV(RAND(),Inputs!$D$39,Inputs!$C$39)))-'Year Schedule'!$K$46+'Year Schedule'!$L$46)</f>
        <v>#VALUE!</v>
      </c>
      <c r="AT677" s="0" t="e">
        <f aca="true">MAX(0,AS677*(1+(_xlfn.NORM.INV(RAND(),Inputs!$D$39,Inputs!$C$39)))-'Year Schedule'!$K$47+'Year Schedule'!$L$47)</f>
        <v>#VALUE!</v>
      </c>
      <c r="AU677" s="0" t="e">
        <f aca="true">MAX(0,AT677*(1+(_xlfn.NORM.INV(RAND(),Inputs!$D$39,Inputs!$C$39)))-'Year Schedule'!$K$48+'Year Schedule'!$L$48)</f>
        <v>#VALUE!</v>
      </c>
      <c r="AV677" s="0" t="e">
        <f aca="true">MAX(0,AU677*(1+(_xlfn.NORM.INV(RAND(),Inputs!$D$39,Inputs!$C$39)))-'Year Schedule'!$K$49+'Year Schedule'!$L$49)</f>
        <v>#VALUE!</v>
      </c>
      <c r="AW677" s="0" t="e">
        <f aca="true">MAX(0,AV677*(1+(_xlfn.NORM.INV(RAND(),Inputs!$D$39,Inputs!$C$39)))-'Year Schedule'!$K$50+'Year Schedule'!$L$50)</f>
        <v>#VALUE!</v>
      </c>
      <c r="AX677" s="0" t="e">
        <f aca="true">MAX(0,AW677*(1+(_xlfn.NORM.INV(RAND(),Inputs!$D$39,Inputs!$C$39)))-'Year Schedule'!$K$51+'Year Schedule'!$L$51)</f>
        <v>#VALUE!</v>
      </c>
      <c r="AY677" s="0" t="e">
        <f aca="true">MAX(0,AX677*(1+(_xlfn.NORM.INV(RAND(),Inputs!$D$39,Inputs!$C$39)))-'Year Schedule'!$K$52+'Year Schedule'!$L$52)</f>
        <v>#VALUE!</v>
      </c>
      <c r="AZ677" s="0" t="e">
        <f aca="true">MAX(0,AY677*(1+(_xlfn.NORM.INV(RAND(),Inputs!$D$39,Inputs!$C$39)))-'Year Schedule'!$K$53+'Year Schedule'!$L$53)</f>
        <v>#VALUE!</v>
      </c>
      <c r="BA677" s="0" t="e">
        <f aca="false">INDEX(C677:AZ677,1,Inputs!$C$6)</f>
        <v>#VALUE!</v>
      </c>
      <c r="BB677" s="0" t="n">
        <f aca="false">IFERROR(EXP(SUMPRODUCT(LN((C677:INDEX(C677:AZ677,1,Inputs!$C$6)+$C$1004:INDEX($C$1004:$AZ$1004,1,Inputs!$C$6))/B677:INDEX(B677:AY677,1,Inputs!$C$6)))/Inputs!$C$6)-1,-1)</f>
        <v>-1</v>
      </c>
    </row>
    <row r="678" customFormat="false" ht="15" hidden="false" customHeight="true" outlineLevel="0" collapsed="false">
      <c r="A678" s="0" t="n">
        <v>676</v>
      </c>
      <c r="B678" s="177" t="n">
        <f aca="false">Inputs!$C$38</f>
        <v>0</v>
      </c>
      <c r="C678" s="0" t="e">
        <f aca="true">MAX(0,B678*(1+(_xlfn.NORM.INV(RAND(),Inputs!$D$39,Inputs!$C$39)))-'Year Schedule'!$K$4+'Year Schedule'!$L$4)</f>
        <v>#VALUE!</v>
      </c>
      <c r="D678" s="0" t="e">
        <f aca="true">MAX(0,C678*(1+(_xlfn.NORM.INV(RAND(),Inputs!$D$39,Inputs!$C$39)))-'Year Schedule'!$K$5+'Year Schedule'!$L$5)</f>
        <v>#VALUE!</v>
      </c>
      <c r="E678" s="0" t="e">
        <f aca="true">MAX(0,D678*(1+(_xlfn.NORM.INV(RAND(),Inputs!$D$39,Inputs!$C$39)))-'Year Schedule'!$K$6+'Year Schedule'!$L$6)</f>
        <v>#VALUE!</v>
      </c>
      <c r="F678" s="0" t="e">
        <f aca="true">MAX(0,E678*(1+(_xlfn.NORM.INV(RAND(),Inputs!$D$39,Inputs!$C$39)))-'Year Schedule'!$K$7+'Year Schedule'!$L$7)</f>
        <v>#VALUE!</v>
      </c>
      <c r="G678" s="0" t="e">
        <f aca="true">MAX(0,F678*(1+(_xlfn.NORM.INV(RAND(),Inputs!$D$39,Inputs!$C$39)))-'Year Schedule'!$K$8+'Year Schedule'!$L$8)</f>
        <v>#VALUE!</v>
      </c>
      <c r="H678" s="0" t="e">
        <f aca="true">MAX(0,G678*(1+(_xlfn.NORM.INV(RAND(),Inputs!$D$39,Inputs!$C$39)))-'Year Schedule'!$K$9+'Year Schedule'!$L$9)</f>
        <v>#VALUE!</v>
      </c>
      <c r="I678" s="0" t="e">
        <f aca="true">MAX(0,H678*(1+(_xlfn.NORM.INV(RAND(),Inputs!$D$39,Inputs!$C$39)))-'Year Schedule'!$K$10+'Year Schedule'!$L$10)</f>
        <v>#VALUE!</v>
      </c>
      <c r="J678" s="0" t="e">
        <f aca="true">MAX(0,I678*(1+(_xlfn.NORM.INV(RAND(),Inputs!$D$39,Inputs!$C$39)))-'Year Schedule'!$K$11+'Year Schedule'!$L$11)</f>
        <v>#VALUE!</v>
      </c>
      <c r="K678" s="0" t="e">
        <f aca="true">MAX(0,J678*(1+(_xlfn.NORM.INV(RAND(),Inputs!$D$39,Inputs!$C$39)))-'Year Schedule'!$K$12+'Year Schedule'!$L$12)</f>
        <v>#VALUE!</v>
      </c>
      <c r="L678" s="0" t="e">
        <f aca="true">MAX(0,K678*(1+(_xlfn.NORM.INV(RAND(),Inputs!$D$39,Inputs!$C$39)))-'Year Schedule'!$K$13+'Year Schedule'!$L$13)</f>
        <v>#VALUE!</v>
      </c>
      <c r="M678" s="0" t="e">
        <f aca="true">MAX(0,L678*(1+(_xlfn.NORM.INV(RAND(),Inputs!$D$39,Inputs!$C$39)))-'Year Schedule'!$K$14+'Year Schedule'!$L$14)</f>
        <v>#VALUE!</v>
      </c>
      <c r="N678" s="0" t="e">
        <f aca="true">MAX(0,M678*(1+(_xlfn.NORM.INV(RAND(),Inputs!$D$39,Inputs!$C$39)))-'Year Schedule'!$K$15+'Year Schedule'!$L$15)</f>
        <v>#VALUE!</v>
      </c>
      <c r="O678" s="0" t="e">
        <f aca="true">MAX(0,N678*(1+(_xlfn.NORM.INV(RAND(),Inputs!$D$39,Inputs!$C$39)))-'Year Schedule'!$K$16+'Year Schedule'!$L$16)</f>
        <v>#VALUE!</v>
      </c>
      <c r="P678" s="0" t="e">
        <f aca="true">MAX(0,O678*(1+(_xlfn.NORM.INV(RAND(),Inputs!$D$39,Inputs!$C$39)))-'Year Schedule'!$K$17+'Year Schedule'!$L$17)</f>
        <v>#VALUE!</v>
      </c>
      <c r="Q678" s="0" t="e">
        <f aca="true">MAX(0,P678*(1+(_xlfn.NORM.INV(RAND(),Inputs!$D$39,Inputs!$C$39)))-'Year Schedule'!$K$18+'Year Schedule'!$L$18)</f>
        <v>#VALUE!</v>
      </c>
      <c r="R678" s="0" t="e">
        <f aca="true">MAX(0,Q678*(1+(_xlfn.NORM.INV(RAND(),Inputs!$D$39,Inputs!$C$39)))-'Year Schedule'!$K$19+'Year Schedule'!$L$19)</f>
        <v>#VALUE!</v>
      </c>
      <c r="S678" s="0" t="e">
        <f aca="true">MAX(0,R678*(1+(_xlfn.NORM.INV(RAND(),Inputs!$D$39,Inputs!$C$39)))-'Year Schedule'!$K$20+'Year Schedule'!$L$20)</f>
        <v>#VALUE!</v>
      </c>
      <c r="T678" s="0" t="e">
        <f aca="true">MAX(0,S678*(1+(_xlfn.NORM.INV(RAND(),Inputs!$D$39,Inputs!$C$39)))-'Year Schedule'!$K$21+'Year Schedule'!$L$21)</f>
        <v>#VALUE!</v>
      </c>
      <c r="U678" s="0" t="e">
        <f aca="true">MAX(0,T678*(1+(_xlfn.NORM.INV(RAND(),Inputs!$D$39,Inputs!$C$39)))-'Year Schedule'!$K$22+'Year Schedule'!$L$22)</f>
        <v>#VALUE!</v>
      </c>
      <c r="V678" s="0" t="e">
        <f aca="true">MAX(0,U678*(1+(_xlfn.NORM.INV(RAND(),Inputs!$D$39,Inputs!$C$39)))-'Year Schedule'!$K$23+'Year Schedule'!$L$23)</f>
        <v>#VALUE!</v>
      </c>
      <c r="W678" s="0" t="e">
        <f aca="true">MAX(0,V678*(1+(_xlfn.NORM.INV(RAND(),Inputs!$D$39,Inputs!$C$39)))-'Year Schedule'!$K$24+'Year Schedule'!$L$24)</f>
        <v>#VALUE!</v>
      </c>
      <c r="X678" s="0" t="e">
        <f aca="true">MAX(0,W678*(1+(_xlfn.NORM.INV(RAND(),Inputs!$D$39,Inputs!$C$39)))-'Year Schedule'!$K$25+'Year Schedule'!$L$25)</f>
        <v>#VALUE!</v>
      </c>
      <c r="Y678" s="0" t="e">
        <f aca="true">MAX(0,X678*(1+(_xlfn.NORM.INV(RAND(),Inputs!$D$39,Inputs!$C$39)))-'Year Schedule'!$K$26+'Year Schedule'!$L$26)</f>
        <v>#VALUE!</v>
      </c>
      <c r="Z678" s="0" t="e">
        <f aca="true">MAX(0,Y678*(1+(_xlfn.NORM.INV(RAND(),Inputs!$D$39,Inputs!$C$39)))-'Year Schedule'!$K$27+'Year Schedule'!$L$27)</f>
        <v>#VALUE!</v>
      </c>
      <c r="AA678" s="0" t="e">
        <f aca="true">MAX(0,Z678*(1+(_xlfn.NORM.INV(RAND(),Inputs!$D$39,Inputs!$C$39)))-'Year Schedule'!$K$28+'Year Schedule'!$L$28)</f>
        <v>#VALUE!</v>
      </c>
      <c r="AB678" s="0" t="e">
        <f aca="true">MAX(0,AA678*(1+(_xlfn.NORM.INV(RAND(),Inputs!$D$39,Inputs!$C$39)))-'Year Schedule'!$K$29+'Year Schedule'!$L$29)</f>
        <v>#VALUE!</v>
      </c>
      <c r="AC678" s="0" t="e">
        <f aca="true">MAX(0,AB678*(1+(_xlfn.NORM.INV(RAND(),Inputs!$D$39,Inputs!$C$39)))-'Year Schedule'!$K$30+'Year Schedule'!$L$30)</f>
        <v>#VALUE!</v>
      </c>
      <c r="AD678" s="0" t="e">
        <f aca="true">MAX(0,AC678*(1+(_xlfn.NORM.INV(RAND(),Inputs!$D$39,Inputs!$C$39)))-'Year Schedule'!$K$31+'Year Schedule'!$L$31)</f>
        <v>#VALUE!</v>
      </c>
      <c r="AE678" s="0" t="e">
        <f aca="true">MAX(0,AD678*(1+(_xlfn.NORM.INV(RAND(),Inputs!$D$39,Inputs!$C$39)))-'Year Schedule'!$K$32+'Year Schedule'!$L$32)</f>
        <v>#VALUE!</v>
      </c>
      <c r="AF678" s="0" t="e">
        <f aca="true">MAX(0,AE678*(1+(_xlfn.NORM.INV(RAND(),Inputs!$D$39,Inputs!$C$39)))-'Year Schedule'!$K$33+'Year Schedule'!$L$33)</f>
        <v>#VALUE!</v>
      </c>
      <c r="AG678" s="0" t="e">
        <f aca="true">MAX(0,AF678*(1+(_xlfn.NORM.INV(RAND(),Inputs!$D$39,Inputs!$C$39)))-'Year Schedule'!$K$34+'Year Schedule'!$L$34)</f>
        <v>#VALUE!</v>
      </c>
      <c r="AH678" s="0" t="e">
        <f aca="true">MAX(0,AG678*(1+(_xlfn.NORM.INV(RAND(),Inputs!$D$39,Inputs!$C$39)))-'Year Schedule'!$K$35+'Year Schedule'!$L$35)</f>
        <v>#VALUE!</v>
      </c>
      <c r="AI678" s="0" t="e">
        <f aca="true">MAX(0,AH678*(1+(_xlfn.NORM.INV(RAND(),Inputs!$D$39,Inputs!$C$39)))-'Year Schedule'!$K$36+'Year Schedule'!$L$36)</f>
        <v>#VALUE!</v>
      </c>
      <c r="AJ678" s="0" t="e">
        <f aca="true">MAX(0,AI678*(1+(_xlfn.NORM.INV(RAND(),Inputs!$D$39,Inputs!$C$39)))-'Year Schedule'!$K$37+'Year Schedule'!$L$37)</f>
        <v>#VALUE!</v>
      </c>
      <c r="AK678" s="0" t="e">
        <f aca="true">MAX(0,AJ678*(1+(_xlfn.NORM.INV(RAND(),Inputs!$D$39,Inputs!$C$39)))-'Year Schedule'!$K$38+'Year Schedule'!$L$38)</f>
        <v>#VALUE!</v>
      </c>
      <c r="AL678" s="0" t="e">
        <f aca="true">MAX(0,AK678*(1+(_xlfn.NORM.INV(RAND(),Inputs!$D$39,Inputs!$C$39)))-'Year Schedule'!$K$39+'Year Schedule'!$L$39)</f>
        <v>#VALUE!</v>
      </c>
      <c r="AM678" s="0" t="e">
        <f aca="true">MAX(0,AL678*(1+(_xlfn.NORM.INV(RAND(),Inputs!$D$39,Inputs!$C$39)))-'Year Schedule'!$K$40+'Year Schedule'!$L$40)</f>
        <v>#VALUE!</v>
      </c>
      <c r="AN678" s="0" t="e">
        <f aca="true">MAX(0,AM678*(1+(_xlfn.NORM.INV(RAND(),Inputs!$D$39,Inputs!$C$39)))-'Year Schedule'!$K$41+'Year Schedule'!$L$41)</f>
        <v>#VALUE!</v>
      </c>
      <c r="AO678" s="0" t="e">
        <f aca="true">MAX(0,AN678*(1+(_xlfn.NORM.INV(RAND(),Inputs!$D$39,Inputs!$C$39)))-'Year Schedule'!$K$42+'Year Schedule'!$L$42)</f>
        <v>#VALUE!</v>
      </c>
      <c r="AP678" s="0" t="e">
        <f aca="true">MAX(0,AO678*(1+(_xlfn.NORM.INV(RAND(),Inputs!$D$39,Inputs!$C$39)))-'Year Schedule'!$K$43+'Year Schedule'!$L$43)</f>
        <v>#VALUE!</v>
      </c>
      <c r="AQ678" s="0" t="e">
        <f aca="true">MAX(0,AP678*(1+(_xlfn.NORM.INV(RAND(),Inputs!$D$39,Inputs!$C$39)))-'Year Schedule'!$K$44+'Year Schedule'!$L$44)</f>
        <v>#VALUE!</v>
      </c>
      <c r="AR678" s="0" t="e">
        <f aca="true">MAX(0,AQ678*(1+(_xlfn.NORM.INV(RAND(),Inputs!$D$39,Inputs!$C$39)))-'Year Schedule'!$K$45+'Year Schedule'!$L$45)</f>
        <v>#VALUE!</v>
      </c>
      <c r="AS678" s="0" t="e">
        <f aca="true">MAX(0,AR678*(1+(_xlfn.NORM.INV(RAND(),Inputs!$D$39,Inputs!$C$39)))-'Year Schedule'!$K$46+'Year Schedule'!$L$46)</f>
        <v>#VALUE!</v>
      </c>
      <c r="AT678" s="0" t="e">
        <f aca="true">MAX(0,AS678*(1+(_xlfn.NORM.INV(RAND(),Inputs!$D$39,Inputs!$C$39)))-'Year Schedule'!$K$47+'Year Schedule'!$L$47)</f>
        <v>#VALUE!</v>
      </c>
      <c r="AU678" s="0" t="e">
        <f aca="true">MAX(0,AT678*(1+(_xlfn.NORM.INV(RAND(),Inputs!$D$39,Inputs!$C$39)))-'Year Schedule'!$K$48+'Year Schedule'!$L$48)</f>
        <v>#VALUE!</v>
      </c>
      <c r="AV678" s="0" t="e">
        <f aca="true">MAX(0,AU678*(1+(_xlfn.NORM.INV(RAND(),Inputs!$D$39,Inputs!$C$39)))-'Year Schedule'!$K$49+'Year Schedule'!$L$49)</f>
        <v>#VALUE!</v>
      </c>
      <c r="AW678" s="0" t="e">
        <f aca="true">MAX(0,AV678*(1+(_xlfn.NORM.INV(RAND(),Inputs!$D$39,Inputs!$C$39)))-'Year Schedule'!$K$50+'Year Schedule'!$L$50)</f>
        <v>#VALUE!</v>
      </c>
      <c r="AX678" s="0" t="e">
        <f aca="true">MAX(0,AW678*(1+(_xlfn.NORM.INV(RAND(),Inputs!$D$39,Inputs!$C$39)))-'Year Schedule'!$K$51+'Year Schedule'!$L$51)</f>
        <v>#VALUE!</v>
      </c>
      <c r="AY678" s="0" t="e">
        <f aca="true">MAX(0,AX678*(1+(_xlfn.NORM.INV(RAND(),Inputs!$D$39,Inputs!$C$39)))-'Year Schedule'!$K$52+'Year Schedule'!$L$52)</f>
        <v>#VALUE!</v>
      </c>
      <c r="AZ678" s="0" t="e">
        <f aca="true">MAX(0,AY678*(1+(_xlfn.NORM.INV(RAND(),Inputs!$D$39,Inputs!$C$39)))-'Year Schedule'!$K$53+'Year Schedule'!$L$53)</f>
        <v>#VALUE!</v>
      </c>
      <c r="BA678" s="0" t="e">
        <f aca="false">INDEX(C678:AZ678,1,Inputs!$C$6)</f>
        <v>#VALUE!</v>
      </c>
      <c r="BB678" s="0" t="n">
        <f aca="false">IFERROR(EXP(SUMPRODUCT(LN((C678:INDEX(C678:AZ678,1,Inputs!$C$6)+$C$1004:INDEX($C$1004:$AZ$1004,1,Inputs!$C$6))/B678:INDEX(B678:AY678,1,Inputs!$C$6)))/Inputs!$C$6)-1,-1)</f>
        <v>-1</v>
      </c>
    </row>
    <row r="679" customFormat="false" ht="15" hidden="false" customHeight="true" outlineLevel="0" collapsed="false">
      <c r="A679" s="0" t="n">
        <v>677</v>
      </c>
      <c r="B679" s="177" t="n">
        <f aca="false">Inputs!$C$38</f>
        <v>0</v>
      </c>
      <c r="C679" s="0" t="e">
        <f aca="true">MAX(0,B679*(1+(_xlfn.NORM.INV(RAND(),Inputs!$D$39,Inputs!$C$39)))-'Year Schedule'!$K$4+'Year Schedule'!$L$4)</f>
        <v>#VALUE!</v>
      </c>
      <c r="D679" s="0" t="e">
        <f aca="true">MAX(0,C679*(1+(_xlfn.NORM.INV(RAND(),Inputs!$D$39,Inputs!$C$39)))-'Year Schedule'!$K$5+'Year Schedule'!$L$5)</f>
        <v>#VALUE!</v>
      </c>
      <c r="E679" s="0" t="e">
        <f aca="true">MAX(0,D679*(1+(_xlfn.NORM.INV(RAND(),Inputs!$D$39,Inputs!$C$39)))-'Year Schedule'!$K$6+'Year Schedule'!$L$6)</f>
        <v>#VALUE!</v>
      </c>
      <c r="F679" s="0" t="e">
        <f aca="true">MAX(0,E679*(1+(_xlfn.NORM.INV(RAND(),Inputs!$D$39,Inputs!$C$39)))-'Year Schedule'!$K$7+'Year Schedule'!$L$7)</f>
        <v>#VALUE!</v>
      </c>
      <c r="G679" s="0" t="e">
        <f aca="true">MAX(0,F679*(1+(_xlfn.NORM.INV(RAND(),Inputs!$D$39,Inputs!$C$39)))-'Year Schedule'!$K$8+'Year Schedule'!$L$8)</f>
        <v>#VALUE!</v>
      </c>
      <c r="H679" s="0" t="e">
        <f aca="true">MAX(0,G679*(1+(_xlfn.NORM.INV(RAND(),Inputs!$D$39,Inputs!$C$39)))-'Year Schedule'!$K$9+'Year Schedule'!$L$9)</f>
        <v>#VALUE!</v>
      </c>
      <c r="I679" s="0" t="e">
        <f aca="true">MAX(0,H679*(1+(_xlfn.NORM.INV(RAND(),Inputs!$D$39,Inputs!$C$39)))-'Year Schedule'!$K$10+'Year Schedule'!$L$10)</f>
        <v>#VALUE!</v>
      </c>
      <c r="J679" s="0" t="e">
        <f aca="true">MAX(0,I679*(1+(_xlfn.NORM.INV(RAND(),Inputs!$D$39,Inputs!$C$39)))-'Year Schedule'!$K$11+'Year Schedule'!$L$11)</f>
        <v>#VALUE!</v>
      </c>
      <c r="K679" s="0" t="e">
        <f aca="true">MAX(0,J679*(1+(_xlfn.NORM.INV(RAND(),Inputs!$D$39,Inputs!$C$39)))-'Year Schedule'!$K$12+'Year Schedule'!$L$12)</f>
        <v>#VALUE!</v>
      </c>
      <c r="L679" s="0" t="e">
        <f aca="true">MAX(0,K679*(1+(_xlfn.NORM.INV(RAND(),Inputs!$D$39,Inputs!$C$39)))-'Year Schedule'!$K$13+'Year Schedule'!$L$13)</f>
        <v>#VALUE!</v>
      </c>
      <c r="M679" s="0" t="e">
        <f aca="true">MAX(0,L679*(1+(_xlfn.NORM.INV(RAND(),Inputs!$D$39,Inputs!$C$39)))-'Year Schedule'!$K$14+'Year Schedule'!$L$14)</f>
        <v>#VALUE!</v>
      </c>
      <c r="N679" s="0" t="e">
        <f aca="true">MAX(0,M679*(1+(_xlfn.NORM.INV(RAND(),Inputs!$D$39,Inputs!$C$39)))-'Year Schedule'!$K$15+'Year Schedule'!$L$15)</f>
        <v>#VALUE!</v>
      </c>
      <c r="O679" s="0" t="e">
        <f aca="true">MAX(0,N679*(1+(_xlfn.NORM.INV(RAND(),Inputs!$D$39,Inputs!$C$39)))-'Year Schedule'!$K$16+'Year Schedule'!$L$16)</f>
        <v>#VALUE!</v>
      </c>
      <c r="P679" s="0" t="e">
        <f aca="true">MAX(0,O679*(1+(_xlfn.NORM.INV(RAND(),Inputs!$D$39,Inputs!$C$39)))-'Year Schedule'!$K$17+'Year Schedule'!$L$17)</f>
        <v>#VALUE!</v>
      </c>
      <c r="Q679" s="0" t="e">
        <f aca="true">MAX(0,P679*(1+(_xlfn.NORM.INV(RAND(),Inputs!$D$39,Inputs!$C$39)))-'Year Schedule'!$K$18+'Year Schedule'!$L$18)</f>
        <v>#VALUE!</v>
      </c>
      <c r="R679" s="0" t="e">
        <f aca="true">MAX(0,Q679*(1+(_xlfn.NORM.INV(RAND(),Inputs!$D$39,Inputs!$C$39)))-'Year Schedule'!$K$19+'Year Schedule'!$L$19)</f>
        <v>#VALUE!</v>
      </c>
      <c r="S679" s="0" t="e">
        <f aca="true">MAX(0,R679*(1+(_xlfn.NORM.INV(RAND(),Inputs!$D$39,Inputs!$C$39)))-'Year Schedule'!$K$20+'Year Schedule'!$L$20)</f>
        <v>#VALUE!</v>
      </c>
      <c r="T679" s="0" t="e">
        <f aca="true">MAX(0,S679*(1+(_xlfn.NORM.INV(RAND(),Inputs!$D$39,Inputs!$C$39)))-'Year Schedule'!$K$21+'Year Schedule'!$L$21)</f>
        <v>#VALUE!</v>
      </c>
      <c r="U679" s="0" t="e">
        <f aca="true">MAX(0,T679*(1+(_xlfn.NORM.INV(RAND(),Inputs!$D$39,Inputs!$C$39)))-'Year Schedule'!$K$22+'Year Schedule'!$L$22)</f>
        <v>#VALUE!</v>
      </c>
      <c r="V679" s="0" t="e">
        <f aca="true">MAX(0,U679*(1+(_xlfn.NORM.INV(RAND(),Inputs!$D$39,Inputs!$C$39)))-'Year Schedule'!$K$23+'Year Schedule'!$L$23)</f>
        <v>#VALUE!</v>
      </c>
      <c r="W679" s="0" t="e">
        <f aca="true">MAX(0,V679*(1+(_xlfn.NORM.INV(RAND(),Inputs!$D$39,Inputs!$C$39)))-'Year Schedule'!$K$24+'Year Schedule'!$L$24)</f>
        <v>#VALUE!</v>
      </c>
      <c r="X679" s="0" t="e">
        <f aca="true">MAX(0,W679*(1+(_xlfn.NORM.INV(RAND(),Inputs!$D$39,Inputs!$C$39)))-'Year Schedule'!$K$25+'Year Schedule'!$L$25)</f>
        <v>#VALUE!</v>
      </c>
      <c r="Y679" s="0" t="e">
        <f aca="true">MAX(0,X679*(1+(_xlfn.NORM.INV(RAND(),Inputs!$D$39,Inputs!$C$39)))-'Year Schedule'!$K$26+'Year Schedule'!$L$26)</f>
        <v>#VALUE!</v>
      </c>
      <c r="Z679" s="0" t="e">
        <f aca="true">MAX(0,Y679*(1+(_xlfn.NORM.INV(RAND(),Inputs!$D$39,Inputs!$C$39)))-'Year Schedule'!$K$27+'Year Schedule'!$L$27)</f>
        <v>#VALUE!</v>
      </c>
      <c r="AA679" s="0" t="e">
        <f aca="true">MAX(0,Z679*(1+(_xlfn.NORM.INV(RAND(),Inputs!$D$39,Inputs!$C$39)))-'Year Schedule'!$K$28+'Year Schedule'!$L$28)</f>
        <v>#VALUE!</v>
      </c>
      <c r="AB679" s="0" t="e">
        <f aca="true">MAX(0,AA679*(1+(_xlfn.NORM.INV(RAND(),Inputs!$D$39,Inputs!$C$39)))-'Year Schedule'!$K$29+'Year Schedule'!$L$29)</f>
        <v>#VALUE!</v>
      </c>
      <c r="AC679" s="0" t="e">
        <f aca="true">MAX(0,AB679*(1+(_xlfn.NORM.INV(RAND(),Inputs!$D$39,Inputs!$C$39)))-'Year Schedule'!$K$30+'Year Schedule'!$L$30)</f>
        <v>#VALUE!</v>
      </c>
      <c r="AD679" s="0" t="e">
        <f aca="true">MAX(0,AC679*(1+(_xlfn.NORM.INV(RAND(),Inputs!$D$39,Inputs!$C$39)))-'Year Schedule'!$K$31+'Year Schedule'!$L$31)</f>
        <v>#VALUE!</v>
      </c>
      <c r="AE679" s="0" t="e">
        <f aca="true">MAX(0,AD679*(1+(_xlfn.NORM.INV(RAND(),Inputs!$D$39,Inputs!$C$39)))-'Year Schedule'!$K$32+'Year Schedule'!$L$32)</f>
        <v>#VALUE!</v>
      </c>
      <c r="AF679" s="0" t="e">
        <f aca="true">MAX(0,AE679*(1+(_xlfn.NORM.INV(RAND(),Inputs!$D$39,Inputs!$C$39)))-'Year Schedule'!$K$33+'Year Schedule'!$L$33)</f>
        <v>#VALUE!</v>
      </c>
      <c r="AG679" s="0" t="e">
        <f aca="true">MAX(0,AF679*(1+(_xlfn.NORM.INV(RAND(),Inputs!$D$39,Inputs!$C$39)))-'Year Schedule'!$K$34+'Year Schedule'!$L$34)</f>
        <v>#VALUE!</v>
      </c>
      <c r="AH679" s="0" t="e">
        <f aca="true">MAX(0,AG679*(1+(_xlfn.NORM.INV(RAND(),Inputs!$D$39,Inputs!$C$39)))-'Year Schedule'!$K$35+'Year Schedule'!$L$35)</f>
        <v>#VALUE!</v>
      </c>
      <c r="AI679" s="0" t="e">
        <f aca="true">MAX(0,AH679*(1+(_xlfn.NORM.INV(RAND(),Inputs!$D$39,Inputs!$C$39)))-'Year Schedule'!$K$36+'Year Schedule'!$L$36)</f>
        <v>#VALUE!</v>
      </c>
      <c r="AJ679" s="0" t="e">
        <f aca="true">MAX(0,AI679*(1+(_xlfn.NORM.INV(RAND(),Inputs!$D$39,Inputs!$C$39)))-'Year Schedule'!$K$37+'Year Schedule'!$L$37)</f>
        <v>#VALUE!</v>
      </c>
      <c r="AK679" s="0" t="e">
        <f aca="true">MAX(0,AJ679*(1+(_xlfn.NORM.INV(RAND(),Inputs!$D$39,Inputs!$C$39)))-'Year Schedule'!$K$38+'Year Schedule'!$L$38)</f>
        <v>#VALUE!</v>
      </c>
      <c r="AL679" s="0" t="e">
        <f aca="true">MAX(0,AK679*(1+(_xlfn.NORM.INV(RAND(),Inputs!$D$39,Inputs!$C$39)))-'Year Schedule'!$K$39+'Year Schedule'!$L$39)</f>
        <v>#VALUE!</v>
      </c>
      <c r="AM679" s="0" t="e">
        <f aca="true">MAX(0,AL679*(1+(_xlfn.NORM.INV(RAND(),Inputs!$D$39,Inputs!$C$39)))-'Year Schedule'!$K$40+'Year Schedule'!$L$40)</f>
        <v>#VALUE!</v>
      </c>
      <c r="AN679" s="0" t="e">
        <f aca="true">MAX(0,AM679*(1+(_xlfn.NORM.INV(RAND(),Inputs!$D$39,Inputs!$C$39)))-'Year Schedule'!$K$41+'Year Schedule'!$L$41)</f>
        <v>#VALUE!</v>
      </c>
      <c r="AO679" s="0" t="e">
        <f aca="true">MAX(0,AN679*(1+(_xlfn.NORM.INV(RAND(),Inputs!$D$39,Inputs!$C$39)))-'Year Schedule'!$K$42+'Year Schedule'!$L$42)</f>
        <v>#VALUE!</v>
      </c>
      <c r="AP679" s="0" t="e">
        <f aca="true">MAX(0,AO679*(1+(_xlfn.NORM.INV(RAND(),Inputs!$D$39,Inputs!$C$39)))-'Year Schedule'!$K$43+'Year Schedule'!$L$43)</f>
        <v>#VALUE!</v>
      </c>
      <c r="AQ679" s="0" t="e">
        <f aca="true">MAX(0,AP679*(1+(_xlfn.NORM.INV(RAND(),Inputs!$D$39,Inputs!$C$39)))-'Year Schedule'!$K$44+'Year Schedule'!$L$44)</f>
        <v>#VALUE!</v>
      </c>
      <c r="AR679" s="0" t="e">
        <f aca="true">MAX(0,AQ679*(1+(_xlfn.NORM.INV(RAND(),Inputs!$D$39,Inputs!$C$39)))-'Year Schedule'!$K$45+'Year Schedule'!$L$45)</f>
        <v>#VALUE!</v>
      </c>
      <c r="AS679" s="0" t="e">
        <f aca="true">MAX(0,AR679*(1+(_xlfn.NORM.INV(RAND(),Inputs!$D$39,Inputs!$C$39)))-'Year Schedule'!$K$46+'Year Schedule'!$L$46)</f>
        <v>#VALUE!</v>
      </c>
      <c r="AT679" s="0" t="e">
        <f aca="true">MAX(0,AS679*(1+(_xlfn.NORM.INV(RAND(),Inputs!$D$39,Inputs!$C$39)))-'Year Schedule'!$K$47+'Year Schedule'!$L$47)</f>
        <v>#VALUE!</v>
      </c>
      <c r="AU679" s="0" t="e">
        <f aca="true">MAX(0,AT679*(1+(_xlfn.NORM.INV(RAND(),Inputs!$D$39,Inputs!$C$39)))-'Year Schedule'!$K$48+'Year Schedule'!$L$48)</f>
        <v>#VALUE!</v>
      </c>
      <c r="AV679" s="0" t="e">
        <f aca="true">MAX(0,AU679*(1+(_xlfn.NORM.INV(RAND(),Inputs!$D$39,Inputs!$C$39)))-'Year Schedule'!$K$49+'Year Schedule'!$L$49)</f>
        <v>#VALUE!</v>
      </c>
      <c r="AW679" s="0" t="e">
        <f aca="true">MAX(0,AV679*(1+(_xlfn.NORM.INV(RAND(),Inputs!$D$39,Inputs!$C$39)))-'Year Schedule'!$K$50+'Year Schedule'!$L$50)</f>
        <v>#VALUE!</v>
      </c>
      <c r="AX679" s="0" t="e">
        <f aca="true">MAX(0,AW679*(1+(_xlfn.NORM.INV(RAND(),Inputs!$D$39,Inputs!$C$39)))-'Year Schedule'!$K$51+'Year Schedule'!$L$51)</f>
        <v>#VALUE!</v>
      </c>
      <c r="AY679" s="0" t="e">
        <f aca="true">MAX(0,AX679*(1+(_xlfn.NORM.INV(RAND(),Inputs!$D$39,Inputs!$C$39)))-'Year Schedule'!$K$52+'Year Schedule'!$L$52)</f>
        <v>#VALUE!</v>
      </c>
      <c r="AZ679" s="0" t="e">
        <f aca="true">MAX(0,AY679*(1+(_xlfn.NORM.INV(RAND(),Inputs!$D$39,Inputs!$C$39)))-'Year Schedule'!$K$53+'Year Schedule'!$L$53)</f>
        <v>#VALUE!</v>
      </c>
      <c r="BA679" s="0" t="e">
        <f aca="false">INDEX(C679:AZ679,1,Inputs!$C$6)</f>
        <v>#VALUE!</v>
      </c>
      <c r="BB679" s="0" t="n">
        <f aca="false">IFERROR(EXP(SUMPRODUCT(LN((C679:INDEX(C679:AZ679,1,Inputs!$C$6)+$C$1004:INDEX($C$1004:$AZ$1004,1,Inputs!$C$6))/B679:INDEX(B679:AY679,1,Inputs!$C$6)))/Inputs!$C$6)-1,-1)</f>
        <v>-1</v>
      </c>
    </row>
    <row r="680" customFormat="false" ht="15" hidden="false" customHeight="true" outlineLevel="0" collapsed="false">
      <c r="A680" s="0" t="n">
        <v>678</v>
      </c>
      <c r="B680" s="177" t="n">
        <f aca="false">Inputs!$C$38</f>
        <v>0</v>
      </c>
      <c r="C680" s="0" t="e">
        <f aca="true">MAX(0,B680*(1+(_xlfn.NORM.INV(RAND(),Inputs!$D$39,Inputs!$C$39)))-'Year Schedule'!$K$4+'Year Schedule'!$L$4)</f>
        <v>#VALUE!</v>
      </c>
      <c r="D680" s="0" t="e">
        <f aca="true">MAX(0,C680*(1+(_xlfn.NORM.INV(RAND(),Inputs!$D$39,Inputs!$C$39)))-'Year Schedule'!$K$5+'Year Schedule'!$L$5)</f>
        <v>#VALUE!</v>
      </c>
      <c r="E680" s="0" t="e">
        <f aca="true">MAX(0,D680*(1+(_xlfn.NORM.INV(RAND(),Inputs!$D$39,Inputs!$C$39)))-'Year Schedule'!$K$6+'Year Schedule'!$L$6)</f>
        <v>#VALUE!</v>
      </c>
      <c r="F680" s="0" t="e">
        <f aca="true">MAX(0,E680*(1+(_xlfn.NORM.INV(RAND(),Inputs!$D$39,Inputs!$C$39)))-'Year Schedule'!$K$7+'Year Schedule'!$L$7)</f>
        <v>#VALUE!</v>
      </c>
      <c r="G680" s="0" t="e">
        <f aca="true">MAX(0,F680*(1+(_xlfn.NORM.INV(RAND(),Inputs!$D$39,Inputs!$C$39)))-'Year Schedule'!$K$8+'Year Schedule'!$L$8)</f>
        <v>#VALUE!</v>
      </c>
      <c r="H680" s="0" t="e">
        <f aca="true">MAX(0,G680*(1+(_xlfn.NORM.INV(RAND(),Inputs!$D$39,Inputs!$C$39)))-'Year Schedule'!$K$9+'Year Schedule'!$L$9)</f>
        <v>#VALUE!</v>
      </c>
      <c r="I680" s="0" t="e">
        <f aca="true">MAX(0,H680*(1+(_xlfn.NORM.INV(RAND(),Inputs!$D$39,Inputs!$C$39)))-'Year Schedule'!$K$10+'Year Schedule'!$L$10)</f>
        <v>#VALUE!</v>
      </c>
      <c r="J680" s="0" t="e">
        <f aca="true">MAX(0,I680*(1+(_xlfn.NORM.INV(RAND(),Inputs!$D$39,Inputs!$C$39)))-'Year Schedule'!$K$11+'Year Schedule'!$L$11)</f>
        <v>#VALUE!</v>
      </c>
      <c r="K680" s="0" t="e">
        <f aca="true">MAX(0,J680*(1+(_xlfn.NORM.INV(RAND(),Inputs!$D$39,Inputs!$C$39)))-'Year Schedule'!$K$12+'Year Schedule'!$L$12)</f>
        <v>#VALUE!</v>
      </c>
      <c r="L680" s="0" t="e">
        <f aca="true">MAX(0,K680*(1+(_xlfn.NORM.INV(RAND(),Inputs!$D$39,Inputs!$C$39)))-'Year Schedule'!$K$13+'Year Schedule'!$L$13)</f>
        <v>#VALUE!</v>
      </c>
      <c r="M680" s="0" t="e">
        <f aca="true">MAX(0,L680*(1+(_xlfn.NORM.INV(RAND(),Inputs!$D$39,Inputs!$C$39)))-'Year Schedule'!$K$14+'Year Schedule'!$L$14)</f>
        <v>#VALUE!</v>
      </c>
      <c r="N680" s="0" t="e">
        <f aca="true">MAX(0,M680*(1+(_xlfn.NORM.INV(RAND(),Inputs!$D$39,Inputs!$C$39)))-'Year Schedule'!$K$15+'Year Schedule'!$L$15)</f>
        <v>#VALUE!</v>
      </c>
      <c r="O680" s="0" t="e">
        <f aca="true">MAX(0,N680*(1+(_xlfn.NORM.INV(RAND(),Inputs!$D$39,Inputs!$C$39)))-'Year Schedule'!$K$16+'Year Schedule'!$L$16)</f>
        <v>#VALUE!</v>
      </c>
      <c r="P680" s="0" t="e">
        <f aca="true">MAX(0,O680*(1+(_xlfn.NORM.INV(RAND(),Inputs!$D$39,Inputs!$C$39)))-'Year Schedule'!$K$17+'Year Schedule'!$L$17)</f>
        <v>#VALUE!</v>
      </c>
      <c r="Q680" s="0" t="e">
        <f aca="true">MAX(0,P680*(1+(_xlfn.NORM.INV(RAND(),Inputs!$D$39,Inputs!$C$39)))-'Year Schedule'!$K$18+'Year Schedule'!$L$18)</f>
        <v>#VALUE!</v>
      </c>
      <c r="R680" s="0" t="e">
        <f aca="true">MAX(0,Q680*(1+(_xlfn.NORM.INV(RAND(),Inputs!$D$39,Inputs!$C$39)))-'Year Schedule'!$K$19+'Year Schedule'!$L$19)</f>
        <v>#VALUE!</v>
      </c>
      <c r="S680" s="0" t="e">
        <f aca="true">MAX(0,R680*(1+(_xlfn.NORM.INV(RAND(),Inputs!$D$39,Inputs!$C$39)))-'Year Schedule'!$K$20+'Year Schedule'!$L$20)</f>
        <v>#VALUE!</v>
      </c>
      <c r="T680" s="0" t="e">
        <f aca="true">MAX(0,S680*(1+(_xlfn.NORM.INV(RAND(),Inputs!$D$39,Inputs!$C$39)))-'Year Schedule'!$K$21+'Year Schedule'!$L$21)</f>
        <v>#VALUE!</v>
      </c>
      <c r="U680" s="0" t="e">
        <f aca="true">MAX(0,T680*(1+(_xlfn.NORM.INV(RAND(),Inputs!$D$39,Inputs!$C$39)))-'Year Schedule'!$K$22+'Year Schedule'!$L$22)</f>
        <v>#VALUE!</v>
      </c>
      <c r="V680" s="0" t="e">
        <f aca="true">MAX(0,U680*(1+(_xlfn.NORM.INV(RAND(),Inputs!$D$39,Inputs!$C$39)))-'Year Schedule'!$K$23+'Year Schedule'!$L$23)</f>
        <v>#VALUE!</v>
      </c>
      <c r="W680" s="0" t="e">
        <f aca="true">MAX(0,V680*(1+(_xlfn.NORM.INV(RAND(),Inputs!$D$39,Inputs!$C$39)))-'Year Schedule'!$K$24+'Year Schedule'!$L$24)</f>
        <v>#VALUE!</v>
      </c>
      <c r="X680" s="0" t="e">
        <f aca="true">MAX(0,W680*(1+(_xlfn.NORM.INV(RAND(),Inputs!$D$39,Inputs!$C$39)))-'Year Schedule'!$K$25+'Year Schedule'!$L$25)</f>
        <v>#VALUE!</v>
      </c>
      <c r="Y680" s="0" t="e">
        <f aca="true">MAX(0,X680*(1+(_xlfn.NORM.INV(RAND(),Inputs!$D$39,Inputs!$C$39)))-'Year Schedule'!$K$26+'Year Schedule'!$L$26)</f>
        <v>#VALUE!</v>
      </c>
      <c r="Z680" s="0" t="e">
        <f aca="true">MAX(0,Y680*(1+(_xlfn.NORM.INV(RAND(),Inputs!$D$39,Inputs!$C$39)))-'Year Schedule'!$K$27+'Year Schedule'!$L$27)</f>
        <v>#VALUE!</v>
      </c>
      <c r="AA680" s="0" t="e">
        <f aca="true">MAX(0,Z680*(1+(_xlfn.NORM.INV(RAND(),Inputs!$D$39,Inputs!$C$39)))-'Year Schedule'!$K$28+'Year Schedule'!$L$28)</f>
        <v>#VALUE!</v>
      </c>
      <c r="AB680" s="0" t="e">
        <f aca="true">MAX(0,AA680*(1+(_xlfn.NORM.INV(RAND(),Inputs!$D$39,Inputs!$C$39)))-'Year Schedule'!$K$29+'Year Schedule'!$L$29)</f>
        <v>#VALUE!</v>
      </c>
      <c r="AC680" s="0" t="e">
        <f aca="true">MAX(0,AB680*(1+(_xlfn.NORM.INV(RAND(),Inputs!$D$39,Inputs!$C$39)))-'Year Schedule'!$K$30+'Year Schedule'!$L$30)</f>
        <v>#VALUE!</v>
      </c>
      <c r="AD680" s="0" t="e">
        <f aca="true">MAX(0,AC680*(1+(_xlfn.NORM.INV(RAND(),Inputs!$D$39,Inputs!$C$39)))-'Year Schedule'!$K$31+'Year Schedule'!$L$31)</f>
        <v>#VALUE!</v>
      </c>
      <c r="AE680" s="0" t="e">
        <f aca="true">MAX(0,AD680*(1+(_xlfn.NORM.INV(RAND(),Inputs!$D$39,Inputs!$C$39)))-'Year Schedule'!$K$32+'Year Schedule'!$L$32)</f>
        <v>#VALUE!</v>
      </c>
      <c r="AF680" s="0" t="e">
        <f aca="true">MAX(0,AE680*(1+(_xlfn.NORM.INV(RAND(),Inputs!$D$39,Inputs!$C$39)))-'Year Schedule'!$K$33+'Year Schedule'!$L$33)</f>
        <v>#VALUE!</v>
      </c>
      <c r="AG680" s="0" t="e">
        <f aca="true">MAX(0,AF680*(1+(_xlfn.NORM.INV(RAND(),Inputs!$D$39,Inputs!$C$39)))-'Year Schedule'!$K$34+'Year Schedule'!$L$34)</f>
        <v>#VALUE!</v>
      </c>
      <c r="AH680" s="0" t="e">
        <f aca="true">MAX(0,AG680*(1+(_xlfn.NORM.INV(RAND(),Inputs!$D$39,Inputs!$C$39)))-'Year Schedule'!$K$35+'Year Schedule'!$L$35)</f>
        <v>#VALUE!</v>
      </c>
      <c r="AI680" s="0" t="e">
        <f aca="true">MAX(0,AH680*(1+(_xlfn.NORM.INV(RAND(),Inputs!$D$39,Inputs!$C$39)))-'Year Schedule'!$K$36+'Year Schedule'!$L$36)</f>
        <v>#VALUE!</v>
      </c>
      <c r="AJ680" s="0" t="e">
        <f aca="true">MAX(0,AI680*(1+(_xlfn.NORM.INV(RAND(),Inputs!$D$39,Inputs!$C$39)))-'Year Schedule'!$K$37+'Year Schedule'!$L$37)</f>
        <v>#VALUE!</v>
      </c>
      <c r="AK680" s="0" t="e">
        <f aca="true">MAX(0,AJ680*(1+(_xlfn.NORM.INV(RAND(),Inputs!$D$39,Inputs!$C$39)))-'Year Schedule'!$K$38+'Year Schedule'!$L$38)</f>
        <v>#VALUE!</v>
      </c>
      <c r="AL680" s="0" t="e">
        <f aca="true">MAX(0,AK680*(1+(_xlfn.NORM.INV(RAND(),Inputs!$D$39,Inputs!$C$39)))-'Year Schedule'!$K$39+'Year Schedule'!$L$39)</f>
        <v>#VALUE!</v>
      </c>
      <c r="AM680" s="0" t="e">
        <f aca="true">MAX(0,AL680*(1+(_xlfn.NORM.INV(RAND(),Inputs!$D$39,Inputs!$C$39)))-'Year Schedule'!$K$40+'Year Schedule'!$L$40)</f>
        <v>#VALUE!</v>
      </c>
      <c r="AN680" s="0" t="e">
        <f aca="true">MAX(0,AM680*(1+(_xlfn.NORM.INV(RAND(),Inputs!$D$39,Inputs!$C$39)))-'Year Schedule'!$K$41+'Year Schedule'!$L$41)</f>
        <v>#VALUE!</v>
      </c>
      <c r="AO680" s="0" t="e">
        <f aca="true">MAX(0,AN680*(1+(_xlfn.NORM.INV(RAND(),Inputs!$D$39,Inputs!$C$39)))-'Year Schedule'!$K$42+'Year Schedule'!$L$42)</f>
        <v>#VALUE!</v>
      </c>
      <c r="AP680" s="0" t="e">
        <f aca="true">MAX(0,AO680*(1+(_xlfn.NORM.INV(RAND(),Inputs!$D$39,Inputs!$C$39)))-'Year Schedule'!$K$43+'Year Schedule'!$L$43)</f>
        <v>#VALUE!</v>
      </c>
      <c r="AQ680" s="0" t="e">
        <f aca="true">MAX(0,AP680*(1+(_xlfn.NORM.INV(RAND(),Inputs!$D$39,Inputs!$C$39)))-'Year Schedule'!$K$44+'Year Schedule'!$L$44)</f>
        <v>#VALUE!</v>
      </c>
      <c r="AR680" s="0" t="e">
        <f aca="true">MAX(0,AQ680*(1+(_xlfn.NORM.INV(RAND(),Inputs!$D$39,Inputs!$C$39)))-'Year Schedule'!$K$45+'Year Schedule'!$L$45)</f>
        <v>#VALUE!</v>
      </c>
      <c r="AS680" s="0" t="e">
        <f aca="true">MAX(0,AR680*(1+(_xlfn.NORM.INV(RAND(),Inputs!$D$39,Inputs!$C$39)))-'Year Schedule'!$K$46+'Year Schedule'!$L$46)</f>
        <v>#VALUE!</v>
      </c>
      <c r="AT680" s="0" t="e">
        <f aca="true">MAX(0,AS680*(1+(_xlfn.NORM.INV(RAND(),Inputs!$D$39,Inputs!$C$39)))-'Year Schedule'!$K$47+'Year Schedule'!$L$47)</f>
        <v>#VALUE!</v>
      </c>
      <c r="AU680" s="0" t="e">
        <f aca="true">MAX(0,AT680*(1+(_xlfn.NORM.INV(RAND(),Inputs!$D$39,Inputs!$C$39)))-'Year Schedule'!$K$48+'Year Schedule'!$L$48)</f>
        <v>#VALUE!</v>
      </c>
      <c r="AV680" s="0" t="e">
        <f aca="true">MAX(0,AU680*(1+(_xlfn.NORM.INV(RAND(),Inputs!$D$39,Inputs!$C$39)))-'Year Schedule'!$K$49+'Year Schedule'!$L$49)</f>
        <v>#VALUE!</v>
      </c>
      <c r="AW680" s="0" t="e">
        <f aca="true">MAX(0,AV680*(1+(_xlfn.NORM.INV(RAND(),Inputs!$D$39,Inputs!$C$39)))-'Year Schedule'!$K$50+'Year Schedule'!$L$50)</f>
        <v>#VALUE!</v>
      </c>
      <c r="AX680" s="0" t="e">
        <f aca="true">MAX(0,AW680*(1+(_xlfn.NORM.INV(RAND(),Inputs!$D$39,Inputs!$C$39)))-'Year Schedule'!$K$51+'Year Schedule'!$L$51)</f>
        <v>#VALUE!</v>
      </c>
      <c r="AY680" s="0" t="e">
        <f aca="true">MAX(0,AX680*(1+(_xlfn.NORM.INV(RAND(),Inputs!$D$39,Inputs!$C$39)))-'Year Schedule'!$K$52+'Year Schedule'!$L$52)</f>
        <v>#VALUE!</v>
      </c>
      <c r="AZ680" s="0" t="e">
        <f aca="true">MAX(0,AY680*(1+(_xlfn.NORM.INV(RAND(),Inputs!$D$39,Inputs!$C$39)))-'Year Schedule'!$K$53+'Year Schedule'!$L$53)</f>
        <v>#VALUE!</v>
      </c>
      <c r="BA680" s="0" t="e">
        <f aca="false">INDEX(C680:AZ680,1,Inputs!$C$6)</f>
        <v>#VALUE!</v>
      </c>
      <c r="BB680" s="0" t="n">
        <f aca="false">IFERROR(EXP(SUMPRODUCT(LN((C680:INDEX(C680:AZ680,1,Inputs!$C$6)+$C$1004:INDEX($C$1004:$AZ$1004,1,Inputs!$C$6))/B680:INDEX(B680:AY680,1,Inputs!$C$6)))/Inputs!$C$6)-1,-1)</f>
        <v>-1</v>
      </c>
    </row>
    <row r="681" customFormat="false" ht="15" hidden="false" customHeight="true" outlineLevel="0" collapsed="false">
      <c r="A681" s="0" t="n">
        <v>679</v>
      </c>
      <c r="B681" s="177" t="n">
        <f aca="false">Inputs!$C$38</f>
        <v>0</v>
      </c>
      <c r="C681" s="0" t="e">
        <f aca="true">MAX(0,B681*(1+(_xlfn.NORM.INV(RAND(),Inputs!$D$39,Inputs!$C$39)))-'Year Schedule'!$K$4+'Year Schedule'!$L$4)</f>
        <v>#VALUE!</v>
      </c>
      <c r="D681" s="0" t="e">
        <f aca="true">MAX(0,C681*(1+(_xlfn.NORM.INV(RAND(),Inputs!$D$39,Inputs!$C$39)))-'Year Schedule'!$K$5+'Year Schedule'!$L$5)</f>
        <v>#VALUE!</v>
      </c>
      <c r="E681" s="0" t="e">
        <f aca="true">MAX(0,D681*(1+(_xlfn.NORM.INV(RAND(),Inputs!$D$39,Inputs!$C$39)))-'Year Schedule'!$K$6+'Year Schedule'!$L$6)</f>
        <v>#VALUE!</v>
      </c>
      <c r="F681" s="0" t="e">
        <f aca="true">MAX(0,E681*(1+(_xlfn.NORM.INV(RAND(),Inputs!$D$39,Inputs!$C$39)))-'Year Schedule'!$K$7+'Year Schedule'!$L$7)</f>
        <v>#VALUE!</v>
      </c>
      <c r="G681" s="0" t="e">
        <f aca="true">MAX(0,F681*(1+(_xlfn.NORM.INV(RAND(),Inputs!$D$39,Inputs!$C$39)))-'Year Schedule'!$K$8+'Year Schedule'!$L$8)</f>
        <v>#VALUE!</v>
      </c>
      <c r="H681" s="0" t="e">
        <f aca="true">MAX(0,G681*(1+(_xlfn.NORM.INV(RAND(),Inputs!$D$39,Inputs!$C$39)))-'Year Schedule'!$K$9+'Year Schedule'!$L$9)</f>
        <v>#VALUE!</v>
      </c>
      <c r="I681" s="0" t="e">
        <f aca="true">MAX(0,H681*(1+(_xlfn.NORM.INV(RAND(),Inputs!$D$39,Inputs!$C$39)))-'Year Schedule'!$K$10+'Year Schedule'!$L$10)</f>
        <v>#VALUE!</v>
      </c>
      <c r="J681" s="0" t="e">
        <f aca="true">MAX(0,I681*(1+(_xlfn.NORM.INV(RAND(),Inputs!$D$39,Inputs!$C$39)))-'Year Schedule'!$K$11+'Year Schedule'!$L$11)</f>
        <v>#VALUE!</v>
      </c>
      <c r="K681" s="0" t="e">
        <f aca="true">MAX(0,J681*(1+(_xlfn.NORM.INV(RAND(),Inputs!$D$39,Inputs!$C$39)))-'Year Schedule'!$K$12+'Year Schedule'!$L$12)</f>
        <v>#VALUE!</v>
      </c>
      <c r="L681" s="0" t="e">
        <f aca="true">MAX(0,K681*(1+(_xlfn.NORM.INV(RAND(),Inputs!$D$39,Inputs!$C$39)))-'Year Schedule'!$K$13+'Year Schedule'!$L$13)</f>
        <v>#VALUE!</v>
      </c>
      <c r="M681" s="0" t="e">
        <f aca="true">MAX(0,L681*(1+(_xlfn.NORM.INV(RAND(),Inputs!$D$39,Inputs!$C$39)))-'Year Schedule'!$K$14+'Year Schedule'!$L$14)</f>
        <v>#VALUE!</v>
      </c>
      <c r="N681" s="0" t="e">
        <f aca="true">MAX(0,M681*(1+(_xlfn.NORM.INV(RAND(),Inputs!$D$39,Inputs!$C$39)))-'Year Schedule'!$K$15+'Year Schedule'!$L$15)</f>
        <v>#VALUE!</v>
      </c>
      <c r="O681" s="0" t="e">
        <f aca="true">MAX(0,N681*(1+(_xlfn.NORM.INV(RAND(),Inputs!$D$39,Inputs!$C$39)))-'Year Schedule'!$K$16+'Year Schedule'!$L$16)</f>
        <v>#VALUE!</v>
      </c>
      <c r="P681" s="0" t="e">
        <f aca="true">MAX(0,O681*(1+(_xlfn.NORM.INV(RAND(),Inputs!$D$39,Inputs!$C$39)))-'Year Schedule'!$K$17+'Year Schedule'!$L$17)</f>
        <v>#VALUE!</v>
      </c>
      <c r="Q681" s="0" t="e">
        <f aca="true">MAX(0,P681*(1+(_xlfn.NORM.INV(RAND(),Inputs!$D$39,Inputs!$C$39)))-'Year Schedule'!$K$18+'Year Schedule'!$L$18)</f>
        <v>#VALUE!</v>
      </c>
      <c r="R681" s="0" t="e">
        <f aca="true">MAX(0,Q681*(1+(_xlfn.NORM.INV(RAND(),Inputs!$D$39,Inputs!$C$39)))-'Year Schedule'!$K$19+'Year Schedule'!$L$19)</f>
        <v>#VALUE!</v>
      </c>
      <c r="S681" s="0" t="e">
        <f aca="true">MAX(0,R681*(1+(_xlfn.NORM.INV(RAND(),Inputs!$D$39,Inputs!$C$39)))-'Year Schedule'!$K$20+'Year Schedule'!$L$20)</f>
        <v>#VALUE!</v>
      </c>
      <c r="T681" s="0" t="e">
        <f aca="true">MAX(0,S681*(1+(_xlfn.NORM.INV(RAND(),Inputs!$D$39,Inputs!$C$39)))-'Year Schedule'!$K$21+'Year Schedule'!$L$21)</f>
        <v>#VALUE!</v>
      </c>
      <c r="U681" s="0" t="e">
        <f aca="true">MAX(0,T681*(1+(_xlfn.NORM.INV(RAND(),Inputs!$D$39,Inputs!$C$39)))-'Year Schedule'!$K$22+'Year Schedule'!$L$22)</f>
        <v>#VALUE!</v>
      </c>
      <c r="V681" s="0" t="e">
        <f aca="true">MAX(0,U681*(1+(_xlfn.NORM.INV(RAND(),Inputs!$D$39,Inputs!$C$39)))-'Year Schedule'!$K$23+'Year Schedule'!$L$23)</f>
        <v>#VALUE!</v>
      </c>
      <c r="W681" s="0" t="e">
        <f aca="true">MAX(0,V681*(1+(_xlfn.NORM.INV(RAND(),Inputs!$D$39,Inputs!$C$39)))-'Year Schedule'!$K$24+'Year Schedule'!$L$24)</f>
        <v>#VALUE!</v>
      </c>
      <c r="X681" s="0" t="e">
        <f aca="true">MAX(0,W681*(1+(_xlfn.NORM.INV(RAND(),Inputs!$D$39,Inputs!$C$39)))-'Year Schedule'!$K$25+'Year Schedule'!$L$25)</f>
        <v>#VALUE!</v>
      </c>
      <c r="Y681" s="0" t="e">
        <f aca="true">MAX(0,X681*(1+(_xlfn.NORM.INV(RAND(),Inputs!$D$39,Inputs!$C$39)))-'Year Schedule'!$K$26+'Year Schedule'!$L$26)</f>
        <v>#VALUE!</v>
      </c>
      <c r="Z681" s="0" t="e">
        <f aca="true">MAX(0,Y681*(1+(_xlfn.NORM.INV(RAND(),Inputs!$D$39,Inputs!$C$39)))-'Year Schedule'!$K$27+'Year Schedule'!$L$27)</f>
        <v>#VALUE!</v>
      </c>
      <c r="AA681" s="0" t="e">
        <f aca="true">MAX(0,Z681*(1+(_xlfn.NORM.INV(RAND(),Inputs!$D$39,Inputs!$C$39)))-'Year Schedule'!$K$28+'Year Schedule'!$L$28)</f>
        <v>#VALUE!</v>
      </c>
      <c r="AB681" s="0" t="e">
        <f aca="true">MAX(0,AA681*(1+(_xlfn.NORM.INV(RAND(),Inputs!$D$39,Inputs!$C$39)))-'Year Schedule'!$K$29+'Year Schedule'!$L$29)</f>
        <v>#VALUE!</v>
      </c>
      <c r="AC681" s="0" t="e">
        <f aca="true">MAX(0,AB681*(1+(_xlfn.NORM.INV(RAND(),Inputs!$D$39,Inputs!$C$39)))-'Year Schedule'!$K$30+'Year Schedule'!$L$30)</f>
        <v>#VALUE!</v>
      </c>
      <c r="AD681" s="0" t="e">
        <f aca="true">MAX(0,AC681*(1+(_xlfn.NORM.INV(RAND(),Inputs!$D$39,Inputs!$C$39)))-'Year Schedule'!$K$31+'Year Schedule'!$L$31)</f>
        <v>#VALUE!</v>
      </c>
      <c r="AE681" s="0" t="e">
        <f aca="true">MAX(0,AD681*(1+(_xlfn.NORM.INV(RAND(),Inputs!$D$39,Inputs!$C$39)))-'Year Schedule'!$K$32+'Year Schedule'!$L$32)</f>
        <v>#VALUE!</v>
      </c>
      <c r="AF681" s="0" t="e">
        <f aca="true">MAX(0,AE681*(1+(_xlfn.NORM.INV(RAND(),Inputs!$D$39,Inputs!$C$39)))-'Year Schedule'!$K$33+'Year Schedule'!$L$33)</f>
        <v>#VALUE!</v>
      </c>
      <c r="AG681" s="0" t="e">
        <f aca="true">MAX(0,AF681*(1+(_xlfn.NORM.INV(RAND(),Inputs!$D$39,Inputs!$C$39)))-'Year Schedule'!$K$34+'Year Schedule'!$L$34)</f>
        <v>#VALUE!</v>
      </c>
      <c r="AH681" s="0" t="e">
        <f aca="true">MAX(0,AG681*(1+(_xlfn.NORM.INV(RAND(),Inputs!$D$39,Inputs!$C$39)))-'Year Schedule'!$K$35+'Year Schedule'!$L$35)</f>
        <v>#VALUE!</v>
      </c>
      <c r="AI681" s="0" t="e">
        <f aca="true">MAX(0,AH681*(1+(_xlfn.NORM.INV(RAND(),Inputs!$D$39,Inputs!$C$39)))-'Year Schedule'!$K$36+'Year Schedule'!$L$36)</f>
        <v>#VALUE!</v>
      </c>
      <c r="AJ681" s="0" t="e">
        <f aca="true">MAX(0,AI681*(1+(_xlfn.NORM.INV(RAND(),Inputs!$D$39,Inputs!$C$39)))-'Year Schedule'!$K$37+'Year Schedule'!$L$37)</f>
        <v>#VALUE!</v>
      </c>
      <c r="AK681" s="0" t="e">
        <f aca="true">MAX(0,AJ681*(1+(_xlfn.NORM.INV(RAND(),Inputs!$D$39,Inputs!$C$39)))-'Year Schedule'!$K$38+'Year Schedule'!$L$38)</f>
        <v>#VALUE!</v>
      </c>
      <c r="AL681" s="0" t="e">
        <f aca="true">MAX(0,AK681*(1+(_xlfn.NORM.INV(RAND(),Inputs!$D$39,Inputs!$C$39)))-'Year Schedule'!$K$39+'Year Schedule'!$L$39)</f>
        <v>#VALUE!</v>
      </c>
      <c r="AM681" s="0" t="e">
        <f aca="true">MAX(0,AL681*(1+(_xlfn.NORM.INV(RAND(),Inputs!$D$39,Inputs!$C$39)))-'Year Schedule'!$K$40+'Year Schedule'!$L$40)</f>
        <v>#VALUE!</v>
      </c>
      <c r="AN681" s="0" t="e">
        <f aca="true">MAX(0,AM681*(1+(_xlfn.NORM.INV(RAND(),Inputs!$D$39,Inputs!$C$39)))-'Year Schedule'!$K$41+'Year Schedule'!$L$41)</f>
        <v>#VALUE!</v>
      </c>
      <c r="AO681" s="0" t="e">
        <f aca="true">MAX(0,AN681*(1+(_xlfn.NORM.INV(RAND(),Inputs!$D$39,Inputs!$C$39)))-'Year Schedule'!$K$42+'Year Schedule'!$L$42)</f>
        <v>#VALUE!</v>
      </c>
      <c r="AP681" s="0" t="e">
        <f aca="true">MAX(0,AO681*(1+(_xlfn.NORM.INV(RAND(),Inputs!$D$39,Inputs!$C$39)))-'Year Schedule'!$K$43+'Year Schedule'!$L$43)</f>
        <v>#VALUE!</v>
      </c>
      <c r="AQ681" s="0" t="e">
        <f aca="true">MAX(0,AP681*(1+(_xlfn.NORM.INV(RAND(),Inputs!$D$39,Inputs!$C$39)))-'Year Schedule'!$K$44+'Year Schedule'!$L$44)</f>
        <v>#VALUE!</v>
      </c>
      <c r="AR681" s="0" t="e">
        <f aca="true">MAX(0,AQ681*(1+(_xlfn.NORM.INV(RAND(),Inputs!$D$39,Inputs!$C$39)))-'Year Schedule'!$K$45+'Year Schedule'!$L$45)</f>
        <v>#VALUE!</v>
      </c>
      <c r="AS681" s="0" t="e">
        <f aca="true">MAX(0,AR681*(1+(_xlfn.NORM.INV(RAND(),Inputs!$D$39,Inputs!$C$39)))-'Year Schedule'!$K$46+'Year Schedule'!$L$46)</f>
        <v>#VALUE!</v>
      </c>
      <c r="AT681" s="0" t="e">
        <f aca="true">MAX(0,AS681*(1+(_xlfn.NORM.INV(RAND(),Inputs!$D$39,Inputs!$C$39)))-'Year Schedule'!$K$47+'Year Schedule'!$L$47)</f>
        <v>#VALUE!</v>
      </c>
      <c r="AU681" s="0" t="e">
        <f aca="true">MAX(0,AT681*(1+(_xlfn.NORM.INV(RAND(),Inputs!$D$39,Inputs!$C$39)))-'Year Schedule'!$K$48+'Year Schedule'!$L$48)</f>
        <v>#VALUE!</v>
      </c>
      <c r="AV681" s="0" t="e">
        <f aca="true">MAX(0,AU681*(1+(_xlfn.NORM.INV(RAND(),Inputs!$D$39,Inputs!$C$39)))-'Year Schedule'!$K$49+'Year Schedule'!$L$49)</f>
        <v>#VALUE!</v>
      </c>
      <c r="AW681" s="0" t="e">
        <f aca="true">MAX(0,AV681*(1+(_xlfn.NORM.INV(RAND(),Inputs!$D$39,Inputs!$C$39)))-'Year Schedule'!$K$50+'Year Schedule'!$L$50)</f>
        <v>#VALUE!</v>
      </c>
      <c r="AX681" s="0" t="e">
        <f aca="true">MAX(0,AW681*(1+(_xlfn.NORM.INV(RAND(),Inputs!$D$39,Inputs!$C$39)))-'Year Schedule'!$K$51+'Year Schedule'!$L$51)</f>
        <v>#VALUE!</v>
      </c>
      <c r="AY681" s="0" t="e">
        <f aca="true">MAX(0,AX681*(1+(_xlfn.NORM.INV(RAND(),Inputs!$D$39,Inputs!$C$39)))-'Year Schedule'!$K$52+'Year Schedule'!$L$52)</f>
        <v>#VALUE!</v>
      </c>
      <c r="AZ681" s="0" t="e">
        <f aca="true">MAX(0,AY681*(1+(_xlfn.NORM.INV(RAND(),Inputs!$D$39,Inputs!$C$39)))-'Year Schedule'!$K$53+'Year Schedule'!$L$53)</f>
        <v>#VALUE!</v>
      </c>
      <c r="BA681" s="0" t="e">
        <f aca="false">INDEX(C681:AZ681,1,Inputs!$C$6)</f>
        <v>#VALUE!</v>
      </c>
      <c r="BB681" s="0" t="n">
        <f aca="false">IFERROR(EXP(SUMPRODUCT(LN((C681:INDEX(C681:AZ681,1,Inputs!$C$6)+$C$1004:INDEX($C$1004:$AZ$1004,1,Inputs!$C$6))/B681:INDEX(B681:AY681,1,Inputs!$C$6)))/Inputs!$C$6)-1,-1)</f>
        <v>-1</v>
      </c>
    </row>
    <row r="682" customFormat="false" ht="15" hidden="false" customHeight="true" outlineLevel="0" collapsed="false">
      <c r="A682" s="0" t="n">
        <v>680</v>
      </c>
      <c r="B682" s="177" t="n">
        <f aca="false">Inputs!$C$38</f>
        <v>0</v>
      </c>
      <c r="C682" s="0" t="e">
        <f aca="true">MAX(0,B682*(1+(_xlfn.NORM.INV(RAND(),Inputs!$D$39,Inputs!$C$39)))-'Year Schedule'!$K$4+'Year Schedule'!$L$4)</f>
        <v>#VALUE!</v>
      </c>
      <c r="D682" s="0" t="e">
        <f aca="true">MAX(0,C682*(1+(_xlfn.NORM.INV(RAND(),Inputs!$D$39,Inputs!$C$39)))-'Year Schedule'!$K$5+'Year Schedule'!$L$5)</f>
        <v>#VALUE!</v>
      </c>
      <c r="E682" s="0" t="e">
        <f aca="true">MAX(0,D682*(1+(_xlfn.NORM.INV(RAND(),Inputs!$D$39,Inputs!$C$39)))-'Year Schedule'!$K$6+'Year Schedule'!$L$6)</f>
        <v>#VALUE!</v>
      </c>
      <c r="F682" s="0" t="e">
        <f aca="true">MAX(0,E682*(1+(_xlfn.NORM.INV(RAND(),Inputs!$D$39,Inputs!$C$39)))-'Year Schedule'!$K$7+'Year Schedule'!$L$7)</f>
        <v>#VALUE!</v>
      </c>
      <c r="G682" s="0" t="e">
        <f aca="true">MAX(0,F682*(1+(_xlfn.NORM.INV(RAND(),Inputs!$D$39,Inputs!$C$39)))-'Year Schedule'!$K$8+'Year Schedule'!$L$8)</f>
        <v>#VALUE!</v>
      </c>
      <c r="H682" s="0" t="e">
        <f aca="true">MAX(0,G682*(1+(_xlfn.NORM.INV(RAND(),Inputs!$D$39,Inputs!$C$39)))-'Year Schedule'!$K$9+'Year Schedule'!$L$9)</f>
        <v>#VALUE!</v>
      </c>
      <c r="I682" s="0" t="e">
        <f aca="true">MAX(0,H682*(1+(_xlfn.NORM.INV(RAND(),Inputs!$D$39,Inputs!$C$39)))-'Year Schedule'!$K$10+'Year Schedule'!$L$10)</f>
        <v>#VALUE!</v>
      </c>
      <c r="J682" s="0" t="e">
        <f aca="true">MAX(0,I682*(1+(_xlfn.NORM.INV(RAND(),Inputs!$D$39,Inputs!$C$39)))-'Year Schedule'!$K$11+'Year Schedule'!$L$11)</f>
        <v>#VALUE!</v>
      </c>
      <c r="K682" s="0" t="e">
        <f aca="true">MAX(0,J682*(1+(_xlfn.NORM.INV(RAND(),Inputs!$D$39,Inputs!$C$39)))-'Year Schedule'!$K$12+'Year Schedule'!$L$12)</f>
        <v>#VALUE!</v>
      </c>
      <c r="L682" s="0" t="e">
        <f aca="true">MAX(0,K682*(1+(_xlfn.NORM.INV(RAND(),Inputs!$D$39,Inputs!$C$39)))-'Year Schedule'!$K$13+'Year Schedule'!$L$13)</f>
        <v>#VALUE!</v>
      </c>
      <c r="M682" s="0" t="e">
        <f aca="true">MAX(0,L682*(1+(_xlfn.NORM.INV(RAND(),Inputs!$D$39,Inputs!$C$39)))-'Year Schedule'!$K$14+'Year Schedule'!$L$14)</f>
        <v>#VALUE!</v>
      </c>
      <c r="N682" s="0" t="e">
        <f aca="true">MAX(0,M682*(1+(_xlfn.NORM.INV(RAND(),Inputs!$D$39,Inputs!$C$39)))-'Year Schedule'!$K$15+'Year Schedule'!$L$15)</f>
        <v>#VALUE!</v>
      </c>
      <c r="O682" s="0" t="e">
        <f aca="true">MAX(0,N682*(1+(_xlfn.NORM.INV(RAND(),Inputs!$D$39,Inputs!$C$39)))-'Year Schedule'!$K$16+'Year Schedule'!$L$16)</f>
        <v>#VALUE!</v>
      </c>
      <c r="P682" s="0" t="e">
        <f aca="true">MAX(0,O682*(1+(_xlfn.NORM.INV(RAND(),Inputs!$D$39,Inputs!$C$39)))-'Year Schedule'!$K$17+'Year Schedule'!$L$17)</f>
        <v>#VALUE!</v>
      </c>
      <c r="Q682" s="0" t="e">
        <f aca="true">MAX(0,P682*(1+(_xlfn.NORM.INV(RAND(),Inputs!$D$39,Inputs!$C$39)))-'Year Schedule'!$K$18+'Year Schedule'!$L$18)</f>
        <v>#VALUE!</v>
      </c>
      <c r="R682" s="0" t="e">
        <f aca="true">MAX(0,Q682*(1+(_xlfn.NORM.INV(RAND(),Inputs!$D$39,Inputs!$C$39)))-'Year Schedule'!$K$19+'Year Schedule'!$L$19)</f>
        <v>#VALUE!</v>
      </c>
      <c r="S682" s="0" t="e">
        <f aca="true">MAX(0,R682*(1+(_xlfn.NORM.INV(RAND(),Inputs!$D$39,Inputs!$C$39)))-'Year Schedule'!$K$20+'Year Schedule'!$L$20)</f>
        <v>#VALUE!</v>
      </c>
      <c r="T682" s="0" t="e">
        <f aca="true">MAX(0,S682*(1+(_xlfn.NORM.INV(RAND(),Inputs!$D$39,Inputs!$C$39)))-'Year Schedule'!$K$21+'Year Schedule'!$L$21)</f>
        <v>#VALUE!</v>
      </c>
      <c r="U682" s="0" t="e">
        <f aca="true">MAX(0,T682*(1+(_xlfn.NORM.INV(RAND(),Inputs!$D$39,Inputs!$C$39)))-'Year Schedule'!$K$22+'Year Schedule'!$L$22)</f>
        <v>#VALUE!</v>
      </c>
      <c r="V682" s="0" t="e">
        <f aca="true">MAX(0,U682*(1+(_xlfn.NORM.INV(RAND(),Inputs!$D$39,Inputs!$C$39)))-'Year Schedule'!$K$23+'Year Schedule'!$L$23)</f>
        <v>#VALUE!</v>
      </c>
      <c r="W682" s="0" t="e">
        <f aca="true">MAX(0,V682*(1+(_xlfn.NORM.INV(RAND(),Inputs!$D$39,Inputs!$C$39)))-'Year Schedule'!$K$24+'Year Schedule'!$L$24)</f>
        <v>#VALUE!</v>
      </c>
      <c r="X682" s="0" t="e">
        <f aca="true">MAX(0,W682*(1+(_xlfn.NORM.INV(RAND(),Inputs!$D$39,Inputs!$C$39)))-'Year Schedule'!$K$25+'Year Schedule'!$L$25)</f>
        <v>#VALUE!</v>
      </c>
      <c r="Y682" s="0" t="e">
        <f aca="true">MAX(0,X682*(1+(_xlfn.NORM.INV(RAND(),Inputs!$D$39,Inputs!$C$39)))-'Year Schedule'!$K$26+'Year Schedule'!$L$26)</f>
        <v>#VALUE!</v>
      </c>
      <c r="Z682" s="0" t="e">
        <f aca="true">MAX(0,Y682*(1+(_xlfn.NORM.INV(RAND(),Inputs!$D$39,Inputs!$C$39)))-'Year Schedule'!$K$27+'Year Schedule'!$L$27)</f>
        <v>#VALUE!</v>
      </c>
      <c r="AA682" s="0" t="e">
        <f aca="true">MAX(0,Z682*(1+(_xlfn.NORM.INV(RAND(),Inputs!$D$39,Inputs!$C$39)))-'Year Schedule'!$K$28+'Year Schedule'!$L$28)</f>
        <v>#VALUE!</v>
      </c>
      <c r="AB682" s="0" t="e">
        <f aca="true">MAX(0,AA682*(1+(_xlfn.NORM.INV(RAND(),Inputs!$D$39,Inputs!$C$39)))-'Year Schedule'!$K$29+'Year Schedule'!$L$29)</f>
        <v>#VALUE!</v>
      </c>
      <c r="AC682" s="0" t="e">
        <f aca="true">MAX(0,AB682*(1+(_xlfn.NORM.INV(RAND(),Inputs!$D$39,Inputs!$C$39)))-'Year Schedule'!$K$30+'Year Schedule'!$L$30)</f>
        <v>#VALUE!</v>
      </c>
      <c r="AD682" s="0" t="e">
        <f aca="true">MAX(0,AC682*(1+(_xlfn.NORM.INV(RAND(),Inputs!$D$39,Inputs!$C$39)))-'Year Schedule'!$K$31+'Year Schedule'!$L$31)</f>
        <v>#VALUE!</v>
      </c>
      <c r="AE682" s="0" t="e">
        <f aca="true">MAX(0,AD682*(1+(_xlfn.NORM.INV(RAND(),Inputs!$D$39,Inputs!$C$39)))-'Year Schedule'!$K$32+'Year Schedule'!$L$32)</f>
        <v>#VALUE!</v>
      </c>
      <c r="AF682" s="0" t="e">
        <f aca="true">MAX(0,AE682*(1+(_xlfn.NORM.INV(RAND(),Inputs!$D$39,Inputs!$C$39)))-'Year Schedule'!$K$33+'Year Schedule'!$L$33)</f>
        <v>#VALUE!</v>
      </c>
      <c r="AG682" s="0" t="e">
        <f aca="true">MAX(0,AF682*(1+(_xlfn.NORM.INV(RAND(),Inputs!$D$39,Inputs!$C$39)))-'Year Schedule'!$K$34+'Year Schedule'!$L$34)</f>
        <v>#VALUE!</v>
      </c>
      <c r="AH682" s="0" t="e">
        <f aca="true">MAX(0,AG682*(1+(_xlfn.NORM.INV(RAND(),Inputs!$D$39,Inputs!$C$39)))-'Year Schedule'!$K$35+'Year Schedule'!$L$35)</f>
        <v>#VALUE!</v>
      </c>
      <c r="AI682" s="0" t="e">
        <f aca="true">MAX(0,AH682*(1+(_xlfn.NORM.INV(RAND(),Inputs!$D$39,Inputs!$C$39)))-'Year Schedule'!$K$36+'Year Schedule'!$L$36)</f>
        <v>#VALUE!</v>
      </c>
      <c r="AJ682" s="0" t="e">
        <f aca="true">MAX(0,AI682*(1+(_xlfn.NORM.INV(RAND(),Inputs!$D$39,Inputs!$C$39)))-'Year Schedule'!$K$37+'Year Schedule'!$L$37)</f>
        <v>#VALUE!</v>
      </c>
      <c r="AK682" s="0" t="e">
        <f aca="true">MAX(0,AJ682*(1+(_xlfn.NORM.INV(RAND(),Inputs!$D$39,Inputs!$C$39)))-'Year Schedule'!$K$38+'Year Schedule'!$L$38)</f>
        <v>#VALUE!</v>
      </c>
      <c r="AL682" s="0" t="e">
        <f aca="true">MAX(0,AK682*(1+(_xlfn.NORM.INV(RAND(),Inputs!$D$39,Inputs!$C$39)))-'Year Schedule'!$K$39+'Year Schedule'!$L$39)</f>
        <v>#VALUE!</v>
      </c>
      <c r="AM682" s="0" t="e">
        <f aca="true">MAX(0,AL682*(1+(_xlfn.NORM.INV(RAND(),Inputs!$D$39,Inputs!$C$39)))-'Year Schedule'!$K$40+'Year Schedule'!$L$40)</f>
        <v>#VALUE!</v>
      </c>
      <c r="AN682" s="0" t="e">
        <f aca="true">MAX(0,AM682*(1+(_xlfn.NORM.INV(RAND(),Inputs!$D$39,Inputs!$C$39)))-'Year Schedule'!$K$41+'Year Schedule'!$L$41)</f>
        <v>#VALUE!</v>
      </c>
      <c r="AO682" s="0" t="e">
        <f aca="true">MAX(0,AN682*(1+(_xlfn.NORM.INV(RAND(),Inputs!$D$39,Inputs!$C$39)))-'Year Schedule'!$K$42+'Year Schedule'!$L$42)</f>
        <v>#VALUE!</v>
      </c>
      <c r="AP682" s="0" t="e">
        <f aca="true">MAX(0,AO682*(1+(_xlfn.NORM.INV(RAND(),Inputs!$D$39,Inputs!$C$39)))-'Year Schedule'!$K$43+'Year Schedule'!$L$43)</f>
        <v>#VALUE!</v>
      </c>
      <c r="AQ682" s="0" t="e">
        <f aca="true">MAX(0,AP682*(1+(_xlfn.NORM.INV(RAND(),Inputs!$D$39,Inputs!$C$39)))-'Year Schedule'!$K$44+'Year Schedule'!$L$44)</f>
        <v>#VALUE!</v>
      </c>
      <c r="AR682" s="0" t="e">
        <f aca="true">MAX(0,AQ682*(1+(_xlfn.NORM.INV(RAND(),Inputs!$D$39,Inputs!$C$39)))-'Year Schedule'!$K$45+'Year Schedule'!$L$45)</f>
        <v>#VALUE!</v>
      </c>
      <c r="AS682" s="0" t="e">
        <f aca="true">MAX(0,AR682*(1+(_xlfn.NORM.INV(RAND(),Inputs!$D$39,Inputs!$C$39)))-'Year Schedule'!$K$46+'Year Schedule'!$L$46)</f>
        <v>#VALUE!</v>
      </c>
      <c r="AT682" s="0" t="e">
        <f aca="true">MAX(0,AS682*(1+(_xlfn.NORM.INV(RAND(),Inputs!$D$39,Inputs!$C$39)))-'Year Schedule'!$K$47+'Year Schedule'!$L$47)</f>
        <v>#VALUE!</v>
      </c>
      <c r="AU682" s="0" t="e">
        <f aca="true">MAX(0,AT682*(1+(_xlfn.NORM.INV(RAND(),Inputs!$D$39,Inputs!$C$39)))-'Year Schedule'!$K$48+'Year Schedule'!$L$48)</f>
        <v>#VALUE!</v>
      </c>
      <c r="AV682" s="0" t="e">
        <f aca="true">MAX(0,AU682*(1+(_xlfn.NORM.INV(RAND(),Inputs!$D$39,Inputs!$C$39)))-'Year Schedule'!$K$49+'Year Schedule'!$L$49)</f>
        <v>#VALUE!</v>
      </c>
      <c r="AW682" s="0" t="e">
        <f aca="true">MAX(0,AV682*(1+(_xlfn.NORM.INV(RAND(),Inputs!$D$39,Inputs!$C$39)))-'Year Schedule'!$K$50+'Year Schedule'!$L$50)</f>
        <v>#VALUE!</v>
      </c>
      <c r="AX682" s="0" t="e">
        <f aca="true">MAX(0,AW682*(1+(_xlfn.NORM.INV(RAND(),Inputs!$D$39,Inputs!$C$39)))-'Year Schedule'!$K$51+'Year Schedule'!$L$51)</f>
        <v>#VALUE!</v>
      </c>
      <c r="AY682" s="0" t="e">
        <f aca="true">MAX(0,AX682*(1+(_xlfn.NORM.INV(RAND(),Inputs!$D$39,Inputs!$C$39)))-'Year Schedule'!$K$52+'Year Schedule'!$L$52)</f>
        <v>#VALUE!</v>
      </c>
      <c r="AZ682" s="0" t="e">
        <f aca="true">MAX(0,AY682*(1+(_xlfn.NORM.INV(RAND(),Inputs!$D$39,Inputs!$C$39)))-'Year Schedule'!$K$53+'Year Schedule'!$L$53)</f>
        <v>#VALUE!</v>
      </c>
      <c r="BA682" s="0" t="e">
        <f aca="false">INDEX(C682:AZ682,1,Inputs!$C$6)</f>
        <v>#VALUE!</v>
      </c>
      <c r="BB682" s="0" t="n">
        <f aca="false">IFERROR(EXP(SUMPRODUCT(LN((C682:INDEX(C682:AZ682,1,Inputs!$C$6)+$C$1004:INDEX($C$1004:$AZ$1004,1,Inputs!$C$6))/B682:INDEX(B682:AY682,1,Inputs!$C$6)))/Inputs!$C$6)-1,-1)</f>
        <v>-1</v>
      </c>
    </row>
    <row r="683" customFormat="false" ht="15" hidden="false" customHeight="true" outlineLevel="0" collapsed="false">
      <c r="A683" s="0" t="n">
        <v>681</v>
      </c>
      <c r="B683" s="177" t="n">
        <f aca="false">Inputs!$C$38</f>
        <v>0</v>
      </c>
      <c r="C683" s="0" t="e">
        <f aca="true">MAX(0,B683*(1+(_xlfn.NORM.INV(RAND(),Inputs!$D$39,Inputs!$C$39)))-'Year Schedule'!$K$4+'Year Schedule'!$L$4)</f>
        <v>#VALUE!</v>
      </c>
      <c r="D683" s="0" t="e">
        <f aca="true">MAX(0,C683*(1+(_xlfn.NORM.INV(RAND(),Inputs!$D$39,Inputs!$C$39)))-'Year Schedule'!$K$5+'Year Schedule'!$L$5)</f>
        <v>#VALUE!</v>
      </c>
      <c r="E683" s="0" t="e">
        <f aca="true">MAX(0,D683*(1+(_xlfn.NORM.INV(RAND(),Inputs!$D$39,Inputs!$C$39)))-'Year Schedule'!$K$6+'Year Schedule'!$L$6)</f>
        <v>#VALUE!</v>
      </c>
      <c r="F683" s="0" t="e">
        <f aca="true">MAX(0,E683*(1+(_xlfn.NORM.INV(RAND(),Inputs!$D$39,Inputs!$C$39)))-'Year Schedule'!$K$7+'Year Schedule'!$L$7)</f>
        <v>#VALUE!</v>
      </c>
      <c r="G683" s="0" t="e">
        <f aca="true">MAX(0,F683*(1+(_xlfn.NORM.INV(RAND(),Inputs!$D$39,Inputs!$C$39)))-'Year Schedule'!$K$8+'Year Schedule'!$L$8)</f>
        <v>#VALUE!</v>
      </c>
      <c r="H683" s="0" t="e">
        <f aca="true">MAX(0,G683*(1+(_xlfn.NORM.INV(RAND(),Inputs!$D$39,Inputs!$C$39)))-'Year Schedule'!$K$9+'Year Schedule'!$L$9)</f>
        <v>#VALUE!</v>
      </c>
      <c r="I683" s="0" t="e">
        <f aca="true">MAX(0,H683*(1+(_xlfn.NORM.INV(RAND(),Inputs!$D$39,Inputs!$C$39)))-'Year Schedule'!$K$10+'Year Schedule'!$L$10)</f>
        <v>#VALUE!</v>
      </c>
      <c r="J683" s="0" t="e">
        <f aca="true">MAX(0,I683*(1+(_xlfn.NORM.INV(RAND(),Inputs!$D$39,Inputs!$C$39)))-'Year Schedule'!$K$11+'Year Schedule'!$L$11)</f>
        <v>#VALUE!</v>
      </c>
      <c r="K683" s="0" t="e">
        <f aca="true">MAX(0,J683*(1+(_xlfn.NORM.INV(RAND(),Inputs!$D$39,Inputs!$C$39)))-'Year Schedule'!$K$12+'Year Schedule'!$L$12)</f>
        <v>#VALUE!</v>
      </c>
      <c r="L683" s="0" t="e">
        <f aca="true">MAX(0,K683*(1+(_xlfn.NORM.INV(RAND(),Inputs!$D$39,Inputs!$C$39)))-'Year Schedule'!$K$13+'Year Schedule'!$L$13)</f>
        <v>#VALUE!</v>
      </c>
      <c r="M683" s="0" t="e">
        <f aca="true">MAX(0,L683*(1+(_xlfn.NORM.INV(RAND(),Inputs!$D$39,Inputs!$C$39)))-'Year Schedule'!$K$14+'Year Schedule'!$L$14)</f>
        <v>#VALUE!</v>
      </c>
      <c r="N683" s="0" t="e">
        <f aca="true">MAX(0,M683*(1+(_xlfn.NORM.INV(RAND(),Inputs!$D$39,Inputs!$C$39)))-'Year Schedule'!$K$15+'Year Schedule'!$L$15)</f>
        <v>#VALUE!</v>
      </c>
      <c r="O683" s="0" t="e">
        <f aca="true">MAX(0,N683*(1+(_xlfn.NORM.INV(RAND(),Inputs!$D$39,Inputs!$C$39)))-'Year Schedule'!$K$16+'Year Schedule'!$L$16)</f>
        <v>#VALUE!</v>
      </c>
      <c r="P683" s="0" t="e">
        <f aca="true">MAX(0,O683*(1+(_xlfn.NORM.INV(RAND(),Inputs!$D$39,Inputs!$C$39)))-'Year Schedule'!$K$17+'Year Schedule'!$L$17)</f>
        <v>#VALUE!</v>
      </c>
      <c r="Q683" s="0" t="e">
        <f aca="true">MAX(0,P683*(1+(_xlfn.NORM.INV(RAND(),Inputs!$D$39,Inputs!$C$39)))-'Year Schedule'!$K$18+'Year Schedule'!$L$18)</f>
        <v>#VALUE!</v>
      </c>
      <c r="R683" s="0" t="e">
        <f aca="true">MAX(0,Q683*(1+(_xlfn.NORM.INV(RAND(),Inputs!$D$39,Inputs!$C$39)))-'Year Schedule'!$K$19+'Year Schedule'!$L$19)</f>
        <v>#VALUE!</v>
      </c>
      <c r="S683" s="0" t="e">
        <f aca="true">MAX(0,R683*(1+(_xlfn.NORM.INV(RAND(),Inputs!$D$39,Inputs!$C$39)))-'Year Schedule'!$K$20+'Year Schedule'!$L$20)</f>
        <v>#VALUE!</v>
      </c>
      <c r="T683" s="0" t="e">
        <f aca="true">MAX(0,S683*(1+(_xlfn.NORM.INV(RAND(),Inputs!$D$39,Inputs!$C$39)))-'Year Schedule'!$K$21+'Year Schedule'!$L$21)</f>
        <v>#VALUE!</v>
      </c>
      <c r="U683" s="0" t="e">
        <f aca="true">MAX(0,T683*(1+(_xlfn.NORM.INV(RAND(),Inputs!$D$39,Inputs!$C$39)))-'Year Schedule'!$K$22+'Year Schedule'!$L$22)</f>
        <v>#VALUE!</v>
      </c>
      <c r="V683" s="0" t="e">
        <f aca="true">MAX(0,U683*(1+(_xlfn.NORM.INV(RAND(),Inputs!$D$39,Inputs!$C$39)))-'Year Schedule'!$K$23+'Year Schedule'!$L$23)</f>
        <v>#VALUE!</v>
      </c>
      <c r="W683" s="0" t="e">
        <f aca="true">MAX(0,V683*(1+(_xlfn.NORM.INV(RAND(),Inputs!$D$39,Inputs!$C$39)))-'Year Schedule'!$K$24+'Year Schedule'!$L$24)</f>
        <v>#VALUE!</v>
      </c>
      <c r="X683" s="0" t="e">
        <f aca="true">MAX(0,W683*(1+(_xlfn.NORM.INV(RAND(),Inputs!$D$39,Inputs!$C$39)))-'Year Schedule'!$K$25+'Year Schedule'!$L$25)</f>
        <v>#VALUE!</v>
      </c>
      <c r="Y683" s="0" t="e">
        <f aca="true">MAX(0,X683*(1+(_xlfn.NORM.INV(RAND(),Inputs!$D$39,Inputs!$C$39)))-'Year Schedule'!$K$26+'Year Schedule'!$L$26)</f>
        <v>#VALUE!</v>
      </c>
      <c r="Z683" s="0" t="e">
        <f aca="true">MAX(0,Y683*(1+(_xlfn.NORM.INV(RAND(),Inputs!$D$39,Inputs!$C$39)))-'Year Schedule'!$K$27+'Year Schedule'!$L$27)</f>
        <v>#VALUE!</v>
      </c>
      <c r="AA683" s="0" t="e">
        <f aca="true">MAX(0,Z683*(1+(_xlfn.NORM.INV(RAND(),Inputs!$D$39,Inputs!$C$39)))-'Year Schedule'!$K$28+'Year Schedule'!$L$28)</f>
        <v>#VALUE!</v>
      </c>
      <c r="AB683" s="0" t="e">
        <f aca="true">MAX(0,AA683*(1+(_xlfn.NORM.INV(RAND(),Inputs!$D$39,Inputs!$C$39)))-'Year Schedule'!$K$29+'Year Schedule'!$L$29)</f>
        <v>#VALUE!</v>
      </c>
      <c r="AC683" s="0" t="e">
        <f aca="true">MAX(0,AB683*(1+(_xlfn.NORM.INV(RAND(),Inputs!$D$39,Inputs!$C$39)))-'Year Schedule'!$K$30+'Year Schedule'!$L$30)</f>
        <v>#VALUE!</v>
      </c>
      <c r="AD683" s="0" t="e">
        <f aca="true">MAX(0,AC683*(1+(_xlfn.NORM.INV(RAND(),Inputs!$D$39,Inputs!$C$39)))-'Year Schedule'!$K$31+'Year Schedule'!$L$31)</f>
        <v>#VALUE!</v>
      </c>
      <c r="AE683" s="0" t="e">
        <f aca="true">MAX(0,AD683*(1+(_xlfn.NORM.INV(RAND(),Inputs!$D$39,Inputs!$C$39)))-'Year Schedule'!$K$32+'Year Schedule'!$L$32)</f>
        <v>#VALUE!</v>
      </c>
      <c r="AF683" s="0" t="e">
        <f aca="true">MAX(0,AE683*(1+(_xlfn.NORM.INV(RAND(),Inputs!$D$39,Inputs!$C$39)))-'Year Schedule'!$K$33+'Year Schedule'!$L$33)</f>
        <v>#VALUE!</v>
      </c>
      <c r="AG683" s="0" t="e">
        <f aca="true">MAX(0,AF683*(1+(_xlfn.NORM.INV(RAND(),Inputs!$D$39,Inputs!$C$39)))-'Year Schedule'!$K$34+'Year Schedule'!$L$34)</f>
        <v>#VALUE!</v>
      </c>
      <c r="AH683" s="0" t="e">
        <f aca="true">MAX(0,AG683*(1+(_xlfn.NORM.INV(RAND(),Inputs!$D$39,Inputs!$C$39)))-'Year Schedule'!$K$35+'Year Schedule'!$L$35)</f>
        <v>#VALUE!</v>
      </c>
      <c r="AI683" s="0" t="e">
        <f aca="true">MAX(0,AH683*(1+(_xlfn.NORM.INV(RAND(),Inputs!$D$39,Inputs!$C$39)))-'Year Schedule'!$K$36+'Year Schedule'!$L$36)</f>
        <v>#VALUE!</v>
      </c>
      <c r="AJ683" s="0" t="e">
        <f aca="true">MAX(0,AI683*(1+(_xlfn.NORM.INV(RAND(),Inputs!$D$39,Inputs!$C$39)))-'Year Schedule'!$K$37+'Year Schedule'!$L$37)</f>
        <v>#VALUE!</v>
      </c>
      <c r="AK683" s="0" t="e">
        <f aca="true">MAX(0,AJ683*(1+(_xlfn.NORM.INV(RAND(),Inputs!$D$39,Inputs!$C$39)))-'Year Schedule'!$K$38+'Year Schedule'!$L$38)</f>
        <v>#VALUE!</v>
      </c>
      <c r="AL683" s="0" t="e">
        <f aca="true">MAX(0,AK683*(1+(_xlfn.NORM.INV(RAND(),Inputs!$D$39,Inputs!$C$39)))-'Year Schedule'!$K$39+'Year Schedule'!$L$39)</f>
        <v>#VALUE!</v>
      </c>
      <c r="AM683" s="0" t="e">
        <f aca="true">MAX(0,AL683*(1+(_xlfn.NORM.INV(RAND(),Inputs!$D$39,Inputs!$C$39)))-'Year Schedule'!$K$40+'Year Schedule'!$L$40)</f>
        <v>#VALUE!</v>
      </c>
      <c r="AN683" s="0" t="e">
        <f aca="true">MAX(0,AM683*(1+(_xlfn.NORM.INV(RAND(),Inputs!$D$39,Inputs!$C$39)))-'Year Schedule'!$K$41+'Year Schedule'!$L$41)</f>
        <v>#VALUE!</v>
      </c>
      <c r="AO683" s="0" t="e">
        <f aca="true">MAX(0,AN683*(1+(_xlfn.NORM.INV(RAND(),Inputs!$D$39,Inputs!$C$39)))-'Year Schedule'!$K$42+'Year Schedule'!$L$42)</f>
        <v>#VALUE!</v>
      </c>
      <c r="AP683" s="0" t="e">
        <f aca="true">MAX(0,AO683*(1+(_xlfn.NORM.INV(RAND(),Inputs!$D$39,Inputs!$C$39)))-'Year Schedule'!$K$43+'Year Schedule'!$L$43)</f>
        <v>#VALUE!</v>
      </c>
      <c r="AQ683" s="0" t="e">
        <f aca="true">MAX(0,AP683*(1+(_xlfn.NORM.INV(RAND(),Inputs!$D$39,Inputs!$C$39)))-'Year Schedule'!$K$44+'Year Schedule'!$L$44)</f>
        <v>#VALUE!</v>
      </c>
      <c r="AR683" s="0" t="e">
        <f aca="true">MAX(0,AQ683*(1+(_xlfn.NORM.INV(RAND(),Inputs!$D$39,Inputs!$C$39)))-'Year Schedule'!$K$45+'Year Schedule'!$L$45)</f>
        <v>#VALUE!</v>
      </c>
      <c r="AS683" s="0" t="e">
        <f aca="true">MAX(0,AR683*(1+(_xlfn.NORM.INV(RAND(),Inputs!$D$39,Inputs!$C$39)))-'Year Schedule'!$K$46+'Year Schedule'!$L$46)</f>
        <v>#VALUE!</v>
      </c>
      <c r="AT683" s="0" t="e">
        <f aca="true">MAX(0,AS683*(1+(_xlfn.NORM.INV(RAND(),Inputs!$D$39,Inputs!$C$39)))-'Year Schedule'!$K$47+'Year Schedule'!$L$47)</f>
        <v>#VALUE!</v>
      </c>
      <c r="AU683" s="0" t="e">
        <f aca="true">MAX(0,AT683*(1+(_xlfn.NORM.INV(RAND(),Inputs!$D$39,Inputs!$C$39)))-'Year Schedule'!$K$48+'Year Schedule'!$L$48)</f>
        <v>#VALUE!</v>
      </c>
      <c r="AV683" s="0" t="e">
        <f aca="true">MAX(0,AU683*(1+(_xlfn.NORM.INV(RAND(),Inputs!$D$39,Inputs!$C$39)))-'Year Schedule'!$K$49+'Year Schedule'!$L$49)</f>
        <v>#VALUE!</v>
      </c>
      <c r="AW683" s="0" t="e">
        <f aca="true">MAX(0,AV683*(1+(_xlfn.NORM.INV(RAND(),Inputs!$D$39,Inputs!$C$39)))-'Year Schedule'!$K$50+'Year Schedule'!$L$50)</f>
        <v>#VALUE!</v>
      </c>
      <c r="AX683" s="0" t="e">
        <f aca="true">MAX(0,AW683*(1+(_xlfn.NORM.INV(RAND(),Inputs!$D$39,Inputs!$C$39)))-'Year Schedule'!$K$51+'Year Schedule'!$L$51)</f>
        <v>#VALUE!</v>
      </c>
      <c r="AY683" s="0" t="e">
        <f aca="true">MAX(0,AX683*(1+(_xlfn.NORM.INV(RAND(),Inputs!$D$39,Inputs!$C$39)))-'Year Schedule'!$K$52+'Year Schedule'!$L$52)</f>
        <v>#VALUE!</v>
      </c>
      <c r="AZ683" s="0" t="e">
        <f aca="true">MAX(0,AY683*(1+(_xlfn.NORM.INV(RAND(),Inputs!$D$39,Inputs!$C$39)))-'Year Schedule'!$K$53+'Year Schedule'!$L$53)</f>
        <v>#VALUE!</v>
      </c>
      <c r="BA683" s="0" t="e">
        <f aca="false">INDEX(C683:AZ683,1,Inputs!$C$6)</f>
        <v>#VALUE!</v>
      </c>
      <c r="BB683" s="0" t="n">
        <f aca="false">IFERROR(EXP(SUMPRODUCT(LN((C683:INDEX(C683:AZ683,1,Inputs!$C$6)+$C$1004:INDEX($C$1004:$AZ$1004,1,Inputs!$C$6))/B683:INDEX(B683:AY683,1,Inputs!$C$6)))/Inputs!$C$6)-1,-1)</f>
        <v>-1</v>
      </c>
    </row>
    <row r="684" customFormat="false" ht="15" hidden="false" customHeight="true" outlineLevel="0" collapsed="false">
      <c r="A684" s="0" t="n">
        <v>682</v>
      </c>
      <c r="B684" s="177" t="n">
        <f aca="false">Inputs!$C$38</f>
        <v>0</v>
      </c>
      <c r="C684" s="0" t="e">
        <f aca="true">MAX(0,B684*(1+(_xlfn.NORM.INV(RAND(),Inputs!$D$39,Inputs!$C$39)))-'Year Schedule'!$K$4+'Year Schedule'!$L$4)</f>
        <v>#VALUE!</v>
      </c>
      <c r="D684" s="0" t="e">
        <f aca="true">MAX(0,C684*(1+(_xlfn.NORM.INV(RAND(),Inputs!$D$39,Inputs!$C$39)))-'Year Schedule'!$K$5+'Year Schedule'!$L$5)</f>
        <v>#VALUE!</v>
      </c>
      <c r="E684" s="0" t="e">
        <f aca="true">MAX(0,D684*(1+(_xlfn.NORM.INV(RAND(),Inputs!$D$39,Inputs!$C$39)))-'Year Schedule'!$K$6+'Year Schedule'!$L$6)</f>
        <v>#VALUE!</v>
      </c>
      <c r="F684" s="0" t="e">
        <f aca="true">MAX(0,E684*(1+(_xlfn.NORM.INV(RAND(),Inputs!$D$39,Inputs!$C$39)))-'Year Schedule'!$K$7+'Year Schedule'!$L$7)</f>
        <v>#VALUE!</v>
      </c>
      <c r="G684" s="0" t="e">
        <f aca="true">MAX(0,F684*(1+(_xlfn.NORM.INV(RAND(),Inputs!$D$39,Inputs!$C$39)))-'Year Schedule'!$K$8+'Year Schedule'!$L$8)</f>
        <v>#VALUE!</v>
      </c>
      <c r="H684" s="0" t="e">
        <f aca="true">MAX(0,G684*(1+(_xlfn.NORM.INV(RAND(),Inputs!$D$39,Inputs!$C$39)))-'Year Schedule'!$K$9+'Year Schedule'!$L$9)</f>
        <v>#VALUE!</v>
      </c>
      <c r="I684" s="0" t="e">
        <f aca="true">MAX(0,H684*(1+(_xlfn.NORM.INV(RAND(),Inputs!$D$39,Inputs!$C$39)))-'Year Schedule'!$K$10+'Year Schedule'!$L$10)</f>
        <v>#VALUE!</v>
      </c>
      <c r="J684" s="0" t="e">
        <f aca="true">MAX(0,I684*(1+(_xlfn.NORM.INV(RAND(),Inputs!$D$39,Inputs!$C$39)))-'Year Schedule'!$K$11+'Year Schedule'!$L$11)</f>
        <v>#VALUE!</v>
      </c>
      <c r="K684" s="0" t="e">
        <f aca="true">MAX(0,J684*(1+(_xlfn.NORM.INV(RAND(),Inputs!$D$39,Inputs!$C$39)))-'Year Schedule'!$K$12+'Year Schedule'!$L$12)</f>
        <v>#VALUE!</v>
      </c>
      <c r="L684" s="0" t="e">
        <f aca="true">MAX(0,K684*(1+(_xlfn.NORM.INV(RAND(),Inputs!$D$39,Inputs!$C$39)))-'Year Schedule'!$K$13+'Year Schedule'!$L$13)</f>
        <v>#VALUE!</v>
      </c>
      <c r="M684" s="0" t="e">
        <f aca="true">MAX(0,L684*(1+(_xlfn.NORM.INV(RAND(),Inputs!$D$39,Inputs!$C$39)))-'Year Schedule'!$K$14+'Year Schedule'!$L$14)</f>
        <v>#VALUE!</v>
      </c>
      <c r="N684" s="0" t="e">
        <f aca="true">MAX(0,M684*(1+(_xlfn.NORM.INV(RAND(),Inputs!$D$39,Inputs!$C$39)))-'Year Schedule'!$K$15+'Year Schedule'!$L$15)</f>
        <v>#VALUE!</v>
      </c>
      <c r="O684" s="0" t="e">
        <f aca="true">MAX(0,N684*(1+(_xlfn.NORM.INV(RAND(),Inputs!$D$39,Inputs!$C$39)))-'Year Schedule'!$K$16+'Year Schedule'!$L$16)</f>
        <v>#VALUE!</v>
      </c>
      <c r="P684" s="0" t="e">
        <f aca="true">MAX(0,O684*(1+(_xlfn.NORM.INV(RAND(),Inputs!$D$39,Inputs!$C$39)))-'Year Schedule'!$K$17+'Year Schedule'!$L$17)</f>
        <v>#VALUE!</v>
      </c>
      <c r="Q684" s="0" t="e">
        <f aca="true">MAX(0,P684*(1+(_xlfn.NORM.INV(RAND(),Inputs!$D$39,Inputs!$C$39)))-'Year Schedule'!$K$18+'Year Schedule'!$L$18)</f>
        <v>#VALUE!</v>
      </c>
      <c r="R684" s="0" t="e">
        <f aca="true">MAX(0,Q684*(1+(_xlfn.NORM.INV(RAND(),Inputs!$D$39,Inputs!$C$39)))-'Year Schedule'!$K$19+'Year Schedule'!$L$19)</f>
        <v>#VALUE!</v>
      </c>
      <c r="S684" s="0" t="e">
        <f aca="true">MAX(0,R684*(1+(_xlfn.NORM.INV(RAND(),Inputs!$D$39,Inputs!$C$39)))-'Year Schedule'!$K$20+'Year Schedule'!$L$20)</f>
        <v>#VALUE!</v>
      </c>
      <c r="T684" s="0" t="e">
        <f aca="true">MAX(0,S684*(1+(_xlfn.NORM.INV(RAND(),Inputs!$D$39,Inputs!$C$39)))-'Year Schedule'!$K$21+'Year Schedule'!$L$21)</f>
        <v>#VALUE!</v>
      </c>
      <c r="U684" s="0" t="e">
        <f aca="true">MAX(0,T684*(1+(_xlfn.NORM.INV(RAND(),Inputs!$D$39,Inputs!$C$39)))-'Year Schedule'!$K$22+'Year Schedule'!$L$22)</f>
        <v>#VALUE!</v>
      </c>
      <c r="V684" s="0" t="e">
        <f aca="true">MAX(0,U684*(1+(_xlfn.NORM.INV(RAND(),Inputs!$D$39,Inputs!$C$39)))-'Year Schedule'!$K$23+'Year Schedule'!$L$23)</f>
        <v>#VALUE!</v>
      </c>
      <c r="W684" s="0" t="e">
        <f aca="true">MAX(0,V684*(1+(_xlfn.NORM.INV(RAND(),Inputs!$D$39,Inputs!$C$39)))-'Year Schedule'!$K$24+'Year Schedule'!$L$24)</f>
        <v>#VALUE!</v>
      </c>
      <c r="X684" s="0" t="e">
        <f aca="true">MAX(0,W684*(1+(_xlfn.NORM.INV(RAND(),Inputs!$D$39,Inputs!$C$39)))-'Year Schedule'!$K$25+'Year Schedule'!$L$25)</f>
        <v>#VALUE!</v>
      </c>
      <c r="Y684" s="0" t="e">
        <f aca="true">MAX(0,X684*(1+(_xlfn.NORM.INV(RAND(),Inputs!$D$39,Inputs!$C$39)))-'Year Schedule'!$K$26+'Year Schedule'!$L$26)</f>
        <v>#VALUE!</v>
      </c>
      <c r="Z684" s="0" t="e">
        <f aca="true">MAX(0,Y684*(1+(_xlfn.NORM.INV(RAND(),Inputs!$D$39,Inputs!$C$39)))-'Year Schedule'!$K$27+'Year Schedule'!$L$27)</f>
        <v>#VALUE!</v>
      </c>
      <c r="AA684" s="0" t="e">
        <f aca="true">MAX(0,Z684*(1+(_xlfn.NORM.INV(RAND(),Inputs!$D$39,Inputs!$C$39)))-'Year Schedule'!$K$28+'Year Schedule'!$L$28)</f>
        <v>#VALUE!</v>
      </c>
      <c r="AB684" s="0" t="e">
        <f aca="true">MAX(0,AA684*(1+(_xlfn.NORM.INV(RAND(),Inputs!$D$39,Inputs!$C$39)))-'Year Schedule'!$K$29+'Year Schedule'!$L$29)</f>
        <v>#VALUE!</v>
      </c>
      <c r="AC684" s="0" t="e">
        <f aca="true">MAX(0,AB684*(1+(_xlfn.NORM.INV(RAND(),Inputs!$D$39,Inputs!$C$39)))-'Year Schedule'!$K$30+'Year Schedule'!$L$30)</f>
        <v>#VALUE!</v>
      </c>
      <c r="AD684" s="0" t="e">
        <f aca="true">MAX(0,AC684*(1+(_xlfn.NORM.INV(RAND(),Inputs!$D$39,Inputs!$C$39)))-'Year Schedule'!$K$31+'Year Schedule'!$L$31)</f>
        <v>#VALUE!</v>
      </c>
      <c r="AE684" s="0" t="e">
        <f aca="true">MAX(0,AD684*(1+(_xlfn.NORM.INV(RAND(),Inputs!$D$39,Inputs!$C$39)))-'Year Schedule'!$K$32+'Year Schedule'!$L$32)</f>
        <v>#VALUE!</v>
      </c>
      <c r="AF684" s="0" t="e">
        <f aca="true">MAX(0,AE684*(1+(_xlfn.NORM.INV(RAND(),Inputs!$D$39,Inputs!$C$39)))-'Year Schedule'!$K$33+'Year Schedule'!$L$33)</f>
        <v>#VALUE!</v>
      </c>
      <c r="AG684" s="0" t="e">
        <f aca="true">MAX(0,AF684*(1+(_xlfn.NORM.INV(RAND(),Inputs!$D$39,Inputs!$C$39)))-'Year Schedule'!$K$34+'Year Schedule'!$L$34)</f>
        <v>#VALUE!</v>
      </c>
      <c r="AH684" s="0" t="e">
        <f aca="true">MAX(0,AG684*(1+(_xlfn.NORM.INV(RAND(),Inputs!$D$39,Inputs!$C$39)))-'Year Schedule'!$K$35+'Year Schedule'!$L$35)</f>
        <v>#VALUE!</v>
      </c>
      <c r="AI684" s="0" t="e">
        <f aca="true">MAX(0,AH684*(1+(_xlfn.NORM.INV(RAND(),Inputs!$D$39,Inputs!$C$39)))-'Year Schedule'!$K$36+'Year Schedule'!$L$36)</f>
        <v>#VALUE!</v>
      </c>
      <c r="AJ684" s="0" t="e">
        <f aca="true">MAX(0,AI684*(1+(_xlfn.NORM.INV(RAND(),Inputs!$D$39,Inputs!$C$39)))-'Year Schedule'!$K$37+'Year Schedule'!$L$37)</f>
        <v>#VALUE!</v>
      </c>
      <c r="AK684" s="0" t="e">
        <f aca="true">MAX(0,AJ684*(1+(_xlfn.NORM.INV(RAND(),Inputs!$D$39,Inputs!$C$39)))-'Year Schedule'!$K$38+'Year Schedule'!$L$38)</f>
        <v>#VALUE!</v>
      </c>
      <c r="AL684" s="0" t="e">
        <f aca="true">MAX(0,AK684*(1+(_xlfn.NORM.INV(RAND(),Inputs!$D$39,Inputs!$C$39)))-'Year Schedule'!$K$39+'Year Schedule'!$L$39)</f>
        <v>#VALUE!</v>
      </c>
      <c r="AM684" s="0" t="e">
        <f aca="true">MAX(0,AL684*(1+(_xlfn.NORM.INV(RAND(),Inputs!$D$39,Inputs!$C$39)))-'Year Schedule'!$K$40+'Year Schedule'!$L$40)</f>
        <v>#VALUE!</v>
      </c>
      <c r="AN684" s="0" t="e">
        <f aca="true">MAX(0,AM684*(1+(_xlfn.NORM.INV(RAND(),Inputs!$D$39,Inputs!$C$39)))-'Year Schedule'!$K$41+'Year Schedule'!$L$41)</f>
        <v>#VALUE!</v>
      </c>
      <c r="AO684" s="0" t="e">
        <f aca="true">MAX(0,AN684*(1+(_xlfn.NORM.INV(RAND(),Inputs!$D$39,Inputs!$C$39)))-'Year Schedule'!$K$42+'Year Schedule'!$L$42)</f>
        <v>#VALUE!</v>
      </c>
      <c r="AP684" s="0" t="e">
        <f aca="true">MAX(0,AO684*(1+(_xlfn.NORM.INV(RAND(),Inputs!$D$39,Inputs!$C$39)))-'Year Schedule'!$K$43+'Year Schedule'!$L$43)</f>
        <v>#VALUE!</v>
      </c>
      <c r="AQ684" s="0" t="e">
        <f aca="true">MAX(0,AP684*(1+(_xlfn.NORM.INV(RAND(),Inputs!$D$39,Inputs!$C$39)))-'Year Schedule'!$K$44+'Year Schedule'!$L$44)</f>
        <v>#VALUE!</v>
      </c>
      <c r="AR684" s="0" t="e">
        <f aca="true">MAX(0,AQ684*(1+(_xlfn.NORM.INV(RAND(),Inputs!$D$39,Inputs!$C$39)))-'Year Schedule'!$K$45+'Year Schedule'!$L$45)</f>
        <v>#VALUE!</v>
      </c>
      <c r="AS684" s="0" t="e">
        <f aca="true">MAX(0,AR684*(1+(_xlfn.NORM.INV(RAND(),Inputs!$D$39,Inputs!$C$39)))-'Year Schedule'!$K$46+'Year Schedule'!$L$46)</f>
        <v>#VALUE!</v>
      </c>
      <c r="AT684" s="0" t="e">
        <f aca="true">MAX(0,AS684*(1+(_xlfn.NORM.INV(RAND(),Inputs!$D$39,Inputs!$C$39)))-'Year Schedule'!$K$47+'Year Schedule'!$L$47)</f>
        <v>#VALUE!</v>
      </c>
      <c r="AU684" s="0" t="e">
        <f aca="true">MAX(0,AT684*(1+(_xlfn.NORM.INV(RAND(),Inputs!$D$39,Inputs!$C$39)))-'Year Schedule'!$K$48+'Year Schedule'!$L$48)</f>
        <v>#VALUE!</v>
      </c>
      <c r="AV684" s="0" t="e">
        <f aca="true">MAX(0,AU684*(1+(_xlfn.NORM.INV(RAND(),Inputs!$D$39,Inputs!$C$39)))-'Year Schedule'!$K$49+'Year Schedule'!$L$49)</f>
        <v>#VALUE!</v>
      </c>
      <c r="AW684" s="0" t="e">
        <f aca="true">MAX(0,AV684*(1+(_xlfn.NORM.INV(RAND(),Inputs!$D$39,Inputs!$C$39)))-'Year Schedule'!$K$50+'Year Schedule'!$L$50)</f>
        <v>#VALUE!</v>
      </c>
      <c r="AX684" s="0" t="e">
        <f aca="true">MAX(0,AW684*(1+(_xlfn.NORM.INV(RAND(),Inputs!$D$39,Inputs!$C$39)))-'Year Schedule'!$K$51+'Year Schedule'!$L$51)</f>
        <v>#VALUE!</v>
      </c>
      <c r="AY684" s="0" t="e">
        <f aca="true">MAX(0,AX684*(1+(_xlfn.NORM.INV(RAND(),Inputs!$D$39,Inputs!$C$39)))-'Year Schedule'!$K$52+'Year Schedule'!$L$52)</f>
        <v>#VALUE!</v>
      </c>
      <c r="AZ684" s="0" t="e">
        <f aca="true">MAX(0,AY684*(1+(_xlfn.NORM.INV(RAND(),Inputs!$D$39,Inputs!$C$39)))-'Year Schedule'!$K$53+'Year Schedule'!$L$53)</f>
        <v>#VALUE!</v>
      </c>
      <c r="BA684" s="0" t="e">
        <f aca="false">INDEX(C684:AZ684,1,Inputs!$C$6)</f>
        <v>#VALUE!</v>
      </c>
      <c r="BB684" s="0" t="n">
        <f aca="false">IFERROR(EXP(SUMPRODUCT(LN((C684:INDEX(C684:AZ684,1,Inputs!$C$6)+$C$1004:INDEX($C$1004:$AZ$1004,1,Inputs!$C$6))/B684:INDEX(B684:AY684,1,Inputs!$C$6)))/Inputs!$C$6)-1,-1)</f>
        <v>-1</v>
      </c>
    </row>
    <row r="685" customFormat="false" ht="15" hidden="false" customHeight="true" outlineLevel="0" collapsed="false">
      <c r="A685" s="0" t="n">
        <v>683</v>
      </c>
      <c r="B685" s="177" t="n">
        <f aca="false">Inputs!$C$38</f>
        <v>0</v>
      </c>
      <c r="C685" s="0" t="e">
        <f aca="true">MAX(0,B685*(1+(_xlfn.NORM.INV(RAND(),Inputs!$D$39,Inputs!$C$39)))-'Year Schedule'!$K$4+'Year Schedule'!$L$4)</f>
        <v>#VALUE!</v>
      </c>
      <c r="D685" s="0" t="e">
        <f aca="true">MAX(0,C685*(1+(_xlfn.NORM.INV(RAND(),Inputs!$D$39,Inputs!$C$39)))-'Year Schedule'!$K$5+'Year Schedule'!$L$5)</f>
        <v>#VALUE!</v>
      </c>
      <c r="E685" s="0" t="e">
        <f aca="true">MAX(0,D685*(1+(_xlfn.NORM.INV(RAND(),Inputs!$D$39,Inputs!$C$39)))-'Year Schedule'!$K$6+'Year Schedule'!$L$6)</f>
        <v>#VALUE!</v>
      </c>
      <c r="F685" s="0" t="e">
        <f aca="true">MAX(0,E685*(1+(_xlfn.NORM.INV(RAND(),Inputs!$D$39,Inputs!$C$39)))-'Year Schedule'!$K$7+'Year Schedule'!$L$7)</f>
        <v>#VALUE!</v>
      </c>
      <c r="G685" s="0" t="e">
        <f aca="true">MAX(0,F685*(1+(_xlfn.NORM.INV(RAND(),Inputs!$D$39,Inputs!$C$39)))-'Year Schedule'!$K$8+'Year Schedule'!$L$8)</f>
        <v>#VALUE!</v>
      </c>
      <c r="H685" s="0" t="e">
        <f aca="true">MAX(0,G685*(1+(_xlfn.NORM.INV(RAND(),Inputs!$D$39,Inputs!$C$39)))-'Year Schedule'!$K$9+'Year Schedule'!$L$9)</f>
        <v>#VALUE!</v>
      </c>
      <c r="I685" s="0" t="e">
        <f aca="true">MAX(0,H685*(1+(_xlfn.NORM.INV(RAND(),Inputs!$D$39,Inputs!$C$39)))-'Year Schedule'!$K$10+'Year Schedule'!$L$10)</f>
        <v>#VALUE!</v>
      </c>
      <c r="J685" s="0" t="e">
        <f aca="true">MAX(0,I685*(1+(_xlfn.NORM.INV(RAND(),Inputs!$D$39,Inputs!$C$39)))-'Year Schedule'!$K$11+'Year Schedule'!$L$11)</f>
        <v>#VALUE!</v>
      </c>
      <c r="K685" s="0" t="e">
        <f aca="true">MAX(0,J685*(1+(_xlfn.NORM.INV(RAND(),Inputs!$D$39,Inputs!$C$39)))-'Year Schedule'!$K$12+'Year Schedule'!$L$12)</f>
        <v>#VALUE!</v>
      </c>
      <c r="L685" s="0" t="e">
        <f aca="true">MAX(0,K685*(1+(_xlfn.NORM.INV(RAND(),Inputs!$D$39,Inputs!$C$39)))-'Year Schedule'!$K$13+'Year Schedule'!$L$13)</f>
        <v>#VALUE!</v>
      </c>
      <c r="M685" s="0" t="e">
        <f aca="true">MAX(0,L685*(1+(_xlfn.NORM.INV(RAND(),Inputs!$D$39,Inputs!$C$39)))-'Year Schedule'!$K$14+'Year Schedule'!$L$14)</f>
        <v>#VALUE!</v>
      </c>
      <c r="N685" s="0" t="e">
        <f aca="true">MAX(0,M685*(1+(_xlfn.NORM.INV(RAND(),Inputs!$D$39,Inputs!$C$39)))-'Year Schedule'!$K$15+'Year Schedule'!$L$15)</f>
        <v>#VALUE!</v>
      </c>
      <c r="O685" s="0" t="e">
        <f aca="true">MAX(0,N685*(1+(_xlfn.NORM.INV(RAND(),Inputs!$D$39,Inputs!$C$39)))-'Year Schedule'!$K$16+'Year Schedule'!$L$16)</f>
        <v>#VALUE!</v>
      </c>
      <c r="P685" s="0" t="e">
        <f aca="true">MAX(0,O685*(1+(_xlfn.NORM.INV(RAND(),Inputs!$D$39,Inputs!$C$39)))-'Year Schedule'!$K$17+'Year Schedule'!$L$17)</f>
        <v>#VALUE!</v>
      </c>
      <c r="Q685" s="0" t="e">
        <f aca="true">MAX(0,P685*(1+(_xlfn.NORM.INV(RAND(),Inputs!$D$39,Inputs!$C$39)))-'Year Schedule'!$K$18+'Year Schedule'!$L$18)</f>
        <v>#VALUE!</v>
      </c>
      <c r="R685" s="0" t="e">
        <f aca="true">MAX(0,Q685*(1+(_xlfn.NORM.INV(RAND(),Inputs!$D$39,Inputs!$C$39)))-'Year Schedule'!$K$19+'Year Schedule'!$L$19)</f>
        <v>#VALUE!</v>
      </c>
      <c r="S685" s="0" t="e">
        <f aca="true">MAX(0,R685*(1+(_xlfn.NORM.INV(RAND(),Inputs!$D$39,Inputs!$C$39)))-'Year Schedule'!$K$20+'Year Schedule'!$L$20)</f>
        <v>#VALUE!</v>
      </c>
      <c r="T685" s="0" t="e">
        <f aca="true">MAX(0,S685*(1+(_xlfn.NORM.INV(RAND(),Inputs!$D$39,Inputs!$C$39)))-'Year Schedule'!$K$21+'Year Schedule'!$L$21)</f>
        <v>#VALUE!</v>
      </c>
      <c r="U685" s="0" t="e">
        <f aca="true">MAX(0,T685*(1+(_xlfn.NORM.INV(RAND(),Inputs!$D$39,Inputs!$C$39)))-'Year Schedule'!$K$22+'Year Schedule'!$L$22)</f>
        <v>#VALUE!</v>
      </c>
      <c r="V685" s="0" t="e">
        <f aca="true">MAX(0,U685*(1+(_xlfn.NORM.INV(RAND(),Inputs!$D$39,Inputs!$C$39)))-'Year Schedule'!$K$23+'Year Schedule'!$L$23)</f>
        <v>#VALUE!</v>
      </c>
      <c r="W685" s="0" t="e">
        <f aca="true">MAX(0,V685*(1+(_xlfn.NORM.INV(RAND(),Inputs!$D$39,Inputs!$C$39)))-'Year Schedule'!$K$24+'Year Schedule'!$L$24)</f>
        <v>#VALUE!</v>
      </c>
      <c r="X685" s="0" t="e">
        <f aca="true">MAX(0,W685*(1+(_xlfn.NORM.INV(RAND(),Inputs!$D$39,Inputs!$C$39)))-'Year Schedule'!$K$25+'Year Schedule'!$L$25)</f>
        <v>#VALUE!</v>
      </c>
      <c r="Y685" s="0" t="e">
        <f aca="true">MAX(0,X685*(1+(_xlfn.NORM.INV(RAND(),Inputs!$D$39,Inputs!$C$39)))-'Year Schedule'!$K$26+'Year Schedule'!$L$26)</f>
        <v>#VALUE!</v>
      </c>
      <c r="Z685" s="0" t="e">
        <f aca="true">MAX(0,Y685*(1+(_xlfn.NORM.INV(RAND(),Inputs!$D$39,Inputs!$C$39)))-'Year Schedule'!$K$27+'Year Schedule'!$L$27)</f>
        <v>#VALUE!</v>
      </c>
      <c r="AA685" s="0" t="e">
        <f aca="true">MAX(0,Z685*(1+(_xlfn.NORM.INV(RAND(),Inputs!$D$39,Inputs!$C$39)))-'Year Schedule'!$K$28+'Year Schedule'!$L$28)</f>
        <v>#VALUE!</v>
      </c>
      <c r="AB685" s="0" t="e">
        <f aca="true">MAX(0,AA685*(1+(_xlfn.NORM.INV(RAND(),Inputs!$D$39,Inputs!$C$39)))-'Year Schedule'!$K$29+'Year Schedule'!$L$29)</f>
        <v>#VALUE!</v>
      </c>
      <c r="AC685" s="0" t="e">
        <f aca="true">MAX(0,AB685*(1+(_xlfn.NORM.INV(RAND(),Inputs!$D$39,Inputs!$C$39)))-'Year Schedule'!$K$30+'Year Schedule'!$L$30)</f>
        <v>#VALUE!</v>
      </c>
      <c r="AD685" s="0" t="e">
        <f aca="true">MAX(0,AC685*(1+(_xlfn.NORM.INV(RAND(),Inputs!$D$39,Inputs!$C$39)))-'Year Schedule'!$K$31+'Year Schedule'!$L$31)</f>
        <v>#VALUE!</v>
      </c>
      <c r="AE685" s="0" t="e">
        <f aca="true">MAX(0,AD685*(1+(_xlfn.NORM.INV(RAND(),Inputs!$D$39,Inputs!$C$39)))-'Year Schedule'!$K$32+'Year Schedule'!$L$32)</f>
        <v>#VALUE!</v>
      </c>
      <c r="AF685" s="0" t="e">
        <f aca="true">MAX(0,AE685*(1+(_xlfn.NORM.INV(RAND(),Inputs!$D$39,Inputs!$C$39)))-'Year Schedule'!$K$33+'Year Schedule'!$L$33)</f>
        <v>#VALUE!</v>
      </c>
      <c r="AG685" s="0" t="e">
        <f aca="true">MAX(0,AF685*(1+(_xlfn.NORM.INV(RAND(),Inputs!$D$39,Inputs!$C$39)))-'Year Schedule'!$K$34+'Year Schedule'!$L$34)</f>
        <v>#VALUE!</v>
      </c>
      <c r="AH685" s="0" t="e">
        <f aca="true">MAX(0,AG685*(1+(_xlfn.NORM.INV(RAND(),Inputs!$D$39,Inputs!$C$39)))-'Year Schedule'!$K$35+'Year Schedule'!$L$35)</f>
        <v>#VALUE!</v>
      </c>
      <c r="AI685" s="0" t="e">
        <f aca="true">MAX(0,AH685*(1+(_xlfn.NORM.INV(RAND(),Inputs!$D$39,Inputs!$C$39)))-'Year Schedule'!$K$36+'Year Schedule'!$L$36)</f>
        <v>#VALUE!</v>
      </c>
      <c r="AJ685" s="0" t="e">
        <f aca="true">MAX(0,AI685*(1+(_xlfn.NORM.INV(RAND(),Inputs!$D$39,Inputs!$C$39)))-'Year Schedule'!$K$37+'Year Schedule'!$L$37)</f>
        <v>#VALUE!</v>
      </c>
      <c r="AK685" s="0" t="e">
        <f aca="true">MAX(0,AJ685*(1+(_xlfn.NORM.INV(RAND(),Inputs!$D$39,Inputs!$C$39)))-'Year Schedule'!$K$38+'Year Schedule'!$L$38)</f>
        <v>#VALUE!</v>
      </c>
      <c r="AL685" s="0" t="e">
        <f aca="true">MAX(0,AK685*(1+(_xlfn.NORM.INV(RAND(),Inputs!$D$39,Inputs!$C$39)))-'Year Schedule'!$K$39+'Year Schedule'!$L$39)</f>
        <v>#VALUE!</v>
      </c>
      <c r="AM685" s="0" t="e">
        <f aca="true">MAX(0,AL685*(1+(_xlfn.NORM.INV(RAND(),Inputs!$D$39,Inputs!$C$39)))-'Year Schedule'!$K$40+'Year Schedule'!$L$40)</f>
        <v>#VALUE!</v>
      </c>
      <c r="AN685" s="0" t="e">
        <f aca="true">MAX(0,AM685*(1+(_xlfn.NORM.INV(RAND(),Inputs!$D$39,Inputs!$C$39)))-'Year Schedule'!$K$41+'Year Schedule'!$L$41)</f>
        <v>#VALUE!</v>
      </c>
      <c r="AO685" s="0" t="e">
        <f aca="true">MAX(0,AN685*(1+(_xlfn.NORM.INV(RAND(),Inputs!$D$39,Inputs!$C$39)))-'Year Schedule'!$K$42+'Year Schedule'!$L$42)</f>
        <v>#VALUE!</v>
      </c>
      <c r="AP685" s="0" t="e">
        <f aca="true">MAX(0,AO685*(1+(_xlfn.NORM.INV(RAND(),Inputs!$D$39,Inputs!$C$39)))-'Year Schedule'!$K$43+'Year Schedule'!$L$43)</f>
        <v>#VALUE!</v>
      </c>
      <c r="AQ685" s="0" t="e">
        <f aca="true">MAX(0,AP685*(1+(_xlfn.NORM.INV(RAND(),Inputs!$D$39,Inputs!$C$39)))-'Year Schedule'!$K$44+'Year Schedule'!$L$44)</f>
        <v>#VALUE!</v>
      </c>
      <c r="AR685" s="0" t="e">
        <f aca="true">MAX(0,AQ685*(1+(_xlfn.NORM.INV(RAND(),Inputs!$D$39,Inputs!$C$39)))-'Year Schedule'!$K$45+'Year Schedule'!$L$45)</f>
        <v>#VALUE!</v>
      </c>
      <c r="AS685" s="0" t="e">
        <f aca="true">MAX(0,AR685*(1+(_xlfn.NORM.INV(RAND(),Inputs!$D$39,Inputs!$C$39)))-'Year Schedule'!$K$46+'Year Schedule'!$L$46)</f>
        <v>#VALUE!</v>
      </c>
      <c r="AT685" s="0" t="e">
        <f aca="true">MAX(0,AS685*(1+(_xlfn.NORM.INV(RAND(),Inputs!$D$39,Inputs!$C$39)))-'Year Schedule'!$K$47+'Year Schedule'!$L$47)</f>
        <v>#VALUE!</v>
      </c>
      <c r="AU685" s="0" t="e">
        <f aca="true">MAX(0,AT685*(1+(_xlfn.NORM.INV(RAND(),Inputs!$D$39,Inputs!$C$39)))-'Year Schedule'!$K$48+'Year Schedule'!$L$48)</f>
        <v>#VALUE!</v>
      </c>
      <c r="AV685" s="0" t="e">
        <f aca="true">MAX(0,AU685*(1+(_xlfn.NORM.INV(RAND(),Inputs!$D$39,Inputs!$C$39)))-'Year Schedule'!$K$49+'Year Schedule'!$L$49)</f>
        <v>#VALUE!</v>
      </c>
      <c r="AW685" s="0" t="e">
        <f aca="true">MAX(0,AV685*(1+(_xlfn.NORM.INV(RAND(),Inputs!$D$39,Inputs!$C$39)))-'Year Schedule'!$K$50+'Year Schedule'!$L$50)</f>
        <v>#VALUE!</v>
      </c>
      <c r="AX685" s="0" t="e">
        <f aca="true">MAX(0,AW685*(1+(_xlfn.NORM.INV(RAND(),Inputs!$D$39,Inputs!$C$39)))-'Year Schedule'!$K$51+'Year Schedule'!$L$51)</f>
        <v>#VALUE!</v>
      </c>
      <c r="AY685" s="0" t="e">
        <f aca="true">MAX(0,AX685*(1+(_xlfn.NORM.INV(RAND(),Inputs!$D$39,Inputs!$C$39)))-'Year Schedule'!$K$52+'Year Schedule'!$L$52)</f>
        <v>#VALUE!</v>
      </c>
      <c r="AZ685" s="0" t="e">
        <f aca="true">MAX(0,AY685*(1+(_xlfn.NORM.INV(RAND(),Inputs!$D$39,Inputs!$C$39)))-'Year Schedule'!$K$53+'Year Schedule'!$L$53)</f>
        <v>#VALUE!</v>
      </c>
      <c r="BA685" s="0" t="e">
        <f aca="false">INDEX(C685:AZ685,1,Inputs!$C$6)</f>
        <v>#VALUE!</v>
      </c>
      <c r="BB685" s="0" t="n">
        <f aca="false">IFERROR(EXP(SUMPRODUCT(LN((C685:INDEX(C685:AZ685,1,Inputs!$C$6)+$C$1004:INDEX($C$1004:$AZ$1004,1,Inputs!$C$6))/B685:INDEX(B685:AY685,1,Inputs!$C$6)))/Inputs!$C$6)-1,-1)</f>
        <v>-1</v>
      </c>
    </row>
    <row r="686" customFormat="false" ht="15" hidden="false" customHeight="true" outlineLevel="0" collapsed="false">
      <c r="A686" s="0" t="n">
        <v>684</v>
      </c>
      <c r="B686" s="177" t="n">
        <f aca="false">Inputs!$C$38</f>
        <v>0</v>
      </c>
      <c r="C686" s="0" t="e">
        <f aca="true">MAX(0,B686*(1+(_xlfn.NORM.INV(RAND(),Inputs!$D$39,Inputs!$C$39)))-'Year Schedule'!$K$4+'Year Schedule'!$L$4)</f>
        <v>#VALUE!</v>
      </c>
      <c r="D686" s="0" t="e">
        <f aca="true">MAX(0,C686*(1+(_xlfn.NORM.INV(RAND(),Inputs!$D$39,Inputs!$C$39)))-'Year Schedule'!$K$5+'Year Schedule'!$L$5)</f>
        <v>#VALUE!</v>
      </c>
      <c r="E686" s="0" t="e">
        <f aca="true">MAX(0,D686*(1+(_xlfn.NORM.INV(RAND(),Inputs!$D$39,Inputs!$C$39)))-'Year Schedule'!$K$6+'Year Schedule'!$L$6)</f>
        <v>#VALUE!</v>
      </c>
      <c r="F686" s="0" t="e">
        <f aca="true">MAX(0,E686*(1+(_xlfn.NORM.INV(RAND(),Inputs!$D$39,Inputs!$C$39)))-'Year Schedule'!$K$7+'Year Schedule'!$L$7)</f>
        <v>#VALUE!</v>
      </c>
      <c r="G686" s="0" t="e">
        <f aca="true">MAX(0,F686*(1+(_xlfn.NORM.INV(RAND(),Inputs!$D$39,Inputs!$C$39)))-'Year Schedule'!$K$8+'Year Schedule'!$L$8)</f>
        <v>#VALUE!</v>
      </c>
      <c r="H686" s="0" t="e">
        <f aca="true">MAX(0,G686*(1+(_xlfn.NORM.INV(RAND(),Inputs!$D$39,Inputs!$C$39)))-'Year Schedule'!$K$9+'Year Schedule'!$L$9)</f>
        <v>#VALUE!</v>
      </c>
      <c r="I686" s="0" t="e">
        <f aca="true">MAX(0,H686*(1+(_xlfn.NORM.INV(RAND(),Inputs!$D$39,Inputs!$C$39)))-'Year Schedule'!$K$10+'Year Schedule'!$L$10)</f>
        <v>#VALUE!</v>
      </c>
      <c r="J686" s="0" t="e">
        <f aca="true">MAX(0,I686*(1+(_xlfn.NORM.INV(RAND(),Inputs!$D$39,Inputs!$C$39)))-'Year Schedule'!$K$11+'Year Schedule'!$L$11)</f>
        <v>#VALUE!</v>
      </c>
      <c r="K686" s="0" t="e">
        <f aca="true">MAX(0,J686*(1+(_xlfn.NORM.INV(RAND(),Inputs!$D$39,Inputs!$C$39)))-'Year Schedule'!$K$12+'Year Schedule'!$L$12)</f>
        <v>#VALUE!</v>
      </c>
      <c r="L686" s="0" t="e">
        <f aca="true">MAX(0,K686*(1+(_xlfn.NORM.INV(RAND(),Inputs!$D$39,Inputs!$C$39)))-'Year Schedule'!$K$13+'Year Schedule'!$L$13)</f>
        <v>#VALUE!</v>
      </c>
      <c r="M686" s="0" t="e">
        <f aca="true">MAX(0,L686*(1+(_xlfn.NORM.INV(RAND(),Inputs!$D$39,Inputs!$C$39)))-'Year Schedule'!$K$14+'Year Schedule'!$L$14)</f>
        <v>#VALUE!</v>
      </c>
      <c r="N686" s="0" t="e">
        <f aca="true">MAX(0,M686*(1+(_xlfn.NORM.INV(RAND(),Inputs!$D$39,Inputs!$C$39)))-'Year Schedule'!$K$15+'Year Schedule'!$L$15)</f>
        <v>#VALUE!</v>
      </c>
      <c r="O686" s="0" t="e">
        <f aca="true">MAX(0,N686*(1+(_xlfn.NORM.INV(RAND(),Inputs!$D$39,Inputs!$C$39)))-'Year Schedule'!$K$16+'Year Schedule'!$L$16)</f>
        <v>#VALUE!</v>
      </c>
      <c r="P686" s="0" t="e">
        <f aca="true">MAX(0,O686*(1+(_xlfn.NORM.INV(RAND(),Inputs!$D$39,Inputs!$C$39)))-'Year Schedule'!$K$17+'Year Schedule'!$L$17)</f>
        <v>#VALUE!</v>
      </c>
      <c r="Q686" s="0" t="e">
        <f aca="true">MAX(0,P686*(1+(_xlfn.NORM.INV(RAND(),Inputs!$D$39,Inputs!$C$39)))-'Year Schedule'!$K$18+'Year Schedule'!$L$18)</f>
        <v>#VALUE!</v>
      </c>
      <c r="R686" s="0" t="e">
        <f aca="true">MAX(0,Q686*(1+(_xlfn.NORM.INV(RAND(),Inputs!$D$39,Inputs!$C$39)))-'Year Schedule'!$K$19+'Year Schedule'!$L$19)</f>
        <v>#VALUE!</v>
      </c>
      <c r="S686" s="0" t="e">
        <f aca="true">MAX(0,R686*(1+(_xlfn.NORM.INV(RAND(),Inputs!$D$39,Inputs!$C$39)))-'Year Schedule'!$K$20+'Year Schedule'!$L$20)</f>
        <v>#VALUE!</v>
      </c>
      <c r="T686" s="0" t="e">
        <f aca="true">MAX(0,S686*(1+(_xlfn.NORM.INV(RAND(),Inputs!$D$39,Inputs!$C$39)))-'Year Schedule'!$K$21+'Year Schedule'!$L$21)</f>
        <v>#VALUE!</v>
      </c>
      <c r="U686" s="0" t="e">
        <f aca="true">MAX(0,T686*(1+(_xlfn.NORM.INV(RAND(),Inputs!$D$39,Inputs!$C$39)))-'Year Schedule'!$K$22+'Year Schedule'!$L$22)</f>
        <v>#VALUE!</v>
      </c>
      <c r="V686" s="0" t="e">
        <f aca="true">MAX(0,U686*(1+(_xlfn.NORM.INV(RAND(),Inputs!$D$39,Inputs!$C$39)))-'Year Schedule'!$K$23+'Year Schedule'!$L$23)</f>
        <v>#VALUE!</v>
      </c>
      <c r="W686" s="0" t="e">
        <f aca="true">MAX(0,V686*(1+(_xlfn.NORM.INV(RAND(),Inputs!$D$39,Inputs!$C$39)))-'Year Schedule'!$K$24+'Year Schedule'!$L$24)</f>
        <v>#VALUE!</v>
      </c>
      <c r="X686" s="0" t="e">
        <f aca="true">MAX(0,W686*(1+(_xlfn.NORM.INV(RAND(),Inputs!$D$39,Inputs!$C$39)))-'Year Schedule'!$K$25+'Year Schedule'!$L$25)</f>
        <v>#VALUE!</v>
      </c>
      <c r="Y686" s="0" t="e">
        <f aca="true">MAX(0,X686*(1+(_xlfn.NORM.INV(RAND(),Inputs!$D$39,Inputs!$C$39)))-'Year Schedule'!$K$26+'Year Schedule'!$L$26)</f>
        <v>#VALUE!</v>
      </c>
      <c r="Z686" s="0" t="e">
        <f aca="true">MAX(0,Y686*(1+(_xlfn.NORM.INV(RAND(),Inputs!$D$39,Inputs!$C$39)))-'Year Schedule'!$K$27+'Year Schedule'!$L$27)</f>
        <v>#VALUE!</v>
      </c>
      <c r="AA686" s="0" t="e">
        <f aca="true">MAX(0,Z686*(1+(_xlfn.NORM.INV(RAND(),Inputs!$D$39,Inputs!$C$39)))-'Year Schedule'!$K$28+'Year Schedule'!$L$28)</f>
        <v>#VALUE!</v>
      </c>
      <c r="AB686" s="0" t="e">
        <f aca="true">MAX(0,AA686*(1+(_xlfn.NORM.INV(RAND(),Inputs!$D$39,Inputs!$C$39)))-'Year Schedule'!$K$29+'Year Schedule'!$L$29)</f>
        <v>#VALUE!</v>
      </c>
      <c r="AC686" s="0" t="e">
        <f aca="true">MAX(0,AB686*(1+(_xlfn.NORM.INV(RAND(),Inputs!$D$39,Inputs!$C$39)))-'Year Schedule'!$K$30+'Year Schedule'!$L$30)</f>
        <v>#VALUE!</v>
      </c>
      <c r="AD686" s="0" t="e">
        <f aca="true">MAX(0,AC686*(1+(_xlfn.NORM.INV(RAND(),Inputs!$D$39,Inputs!$C$39)))-'Year Schedule'!$K$31+'Year Schedule'!$L$31)</f>
        <v>#VALUE!</v>
      </c>
      <c r="AE686" s="0" t="e">
        <f aca="true">MAX(0,AD686*(1+(_xlfn.NORM.INV(RAND(),Inputs!$D$39,Inputs!$C$39)))-'Year Schedule'!$K$32+'Year Schedule'!$L$32)</f>
        <v>#VALUE!</v>
      </c>
      <c r="AF686" s="0" t="e">
        <f aca="true">MAX(0,AE686*(1+(_xlfn.NORM.INV(RAND(),Inputs!$D$39,Inputs!$C$39)))-'Year Schedule'!$K$33+'Year Schedule'!$L$33)</f>
        <v>#VALUE!</v>
      </c>
      <c r="AG686" s="0" t="e">
        <f aca="true">MAX(0,AF686*(1+(_xlfn.NORM.INV(RAND(),Inputs!$D$39,Inputs!$C$39)))-'Year Schedule'!$K$34+'Year Schedule'!$L$34)</f>
        <v>#VALUE!</v>
      </c>
      <c r="AH686" s="0" t="e">
        <f aca="true">MAX(0,AG686*(1+(_xlfn.NORM.INV(RAND(),Inputs!$D$39,Inputs!$C$39)))-'Year Schedule'!$K$35+'Year Schedule'!$L$35)</f>
        <v>#VALUE!</v>
      </c>
      <c r="AI686" s="0" t="e">
        <f aca="true">MAX(0,AH686*(1+(_xlfn.NORM.INV(RAND(),Inputs!$D$39,Inputs!$C$39)))-'Year Schedule'!$K$36+'Year Schedule'!$L$36)</f>
        <v>#VALUE!</v>
      </c>
      <c r="AJ686" s="0" t="e">
        <f aca="true">MAX(0,AI686*(1+(_xlfn.NORM.INV(RAND(),Inputs!$D$39,Inputs!$C$39)))-'Year Schedule'!$K$37+'Year Schedule'!$L$37)</f>
        <v>#VALUE!</v>
      </c>
      <c r="AK686" s="0" t="e">
        <f aca="true">MAX(0,AJ686*(1+(_xlfn.NORM.INV(RAND(),Inputs!$D$39,Inputs!$C$39)))-'Year Schedule'!$K$38+'Year Schedule'!$L$38)</f>
        <v>#VALUE!</v>
      </c>
      <c r="AL686" s="0" t="e">
        <f aca="true">MAX(0,AK686*(1+(_xlfn.NORM.INV(RAND(),Inputs!$D$39,Inputs!$C$39)))-'Year Schedule'!$K$39+'Year Schedule'!$L$39)</f>
        <v>#VALUE!</v>
      </c>
      <c r="AM686" s="0" t="e">
        <f aca="true">MAX(0,AL686*(1+(_xlfn.NORM.INV(RAND(),Inputs!$D$39,Inputs!$C$39)))-'Year Schedule'!$K$40+'Year Schedule'!$L$40)</f>
        <v>#VALUE!</v>
      </c>
      <c r="AN686" s="0" t="e">
        <f aca="true">MAX(0,AM686*(1+(_xlfn.NORM.INV(RAND(),Inputs!$D$39,Inputs!$C$39)))-'Year Schedule'!$K$41+'Year Schedule'!$L$41)</f>
        <v>#VALUE!</v>
      </c>
      <c r="AO686" s="0" t="e">
        <f aca="true">MAX(0,AN686*(1+(_xlfn.NORM.INV(RAND(),Inputs!$D$39,Inputs!$C$39)))-'Year Schedule'!$K$42+'Year Schedule'!$L$42)</f>
        <v>#VALUE!</v>
      </c>
      <c r="AP686" s="0" t="e">
        <f aca="true">MAX(0,AO686*(1+(_xlfn.NORM.INV(RAND(),Inputs!$D$39,Inputs!$C$39)))-'Year Schedule'!$K$43+'Year Schedule'!$L$43)</f>
        <v>#VALUE!</v>
      </c>
      <c r="AQ686" s="0" t="e">
        <f aca="true">MAX(0,AP686*(1+(_xlfn.NORM.INV(RAND(),Inputs!$D$39,Inputs!$C$39)))-'Year Schedule'!$K$44+'Year Schedule'!$L$44)</f>
        <v>#VALUE!</v>
      </c>
      <c r="AR686" s="0" t="e">
        <f aca="true">MAX(0,AQ686*(1+(_xlfn.NORM.INV(RAND(),Inputs!$D$39,Inputs!$C$39)))-'Year Schedule'!$K$45+'Year Schedule'!$L$45)</f>
        <v>#VALUE!</v>
      </c>
      <c r="AS686" s="0" t="e">
        <f aca="true">MAX(0,AR686*(1+(_xlfn.NORM.INV(RAND(),Inputs!$D$39,Inputs!$C$39)))-'Year Schedule'!$K$46+'Year Schedule'!$L$46)</f>
        <v>#VALUE!</v>
      </c>
      <c r="AT686" s="0" t="e">
        <f aca="true">MAX(0,AS686*(1+(_xlfn.NORM.INV(RAND(),Inputs!$D$39,Inputs!$C$39)))-'Year Schedule'!$K$47+'Year Schedule'!$L$47)</f>
        <v>#VALUE!</v>
      </c>
      <c r="AU686" s="0" t="e">
        <f aca="true">MAX(0,AT686*(1+(_xlfn.NORM.INV(RAND(),Inputs!$D$39,Inputs!$C$39)))-'Year Schedule'!$K$48+'Year Schedule'!$L$48)</f>
        <v>#VALUE!</v>
      </c>
      <c r="AV686" s="0" t="e">
        <f aca="true">MAX(0,AU686*(1+(_xlfn.NORM.INV(RAND(),Inputs!$D$39,Inputs!$C$39)))-'Year Schedule'!$K$49+'Year Schedule'!$L$49)</f>
        <v>#VALUE!</v>
      </c>
      <c r="AW686" s="0" t="e">
        <f aca="true">MAX(0,AV686*(1+(_xlfn.NORM.INV(RAND(),Inputs!$D$39,Inputs!$C$39)))-'Year Schedule'!$K$50+'Year Schedule'!$L$50)</f>
        <v>#VALUE!</v>
      </c>
      <c r="AX686" s="0" t="e">
        <f aca="true">MAX(0,AW686*(1+(_xlfn.NORM.INV(RAND(),Inputs!$D$39,Inputs!$C$39)))-'Year Schedule'!$K$51+'Year Schedule'!$L$51)</f>
        <v>#VALUE!</v>
      </c>
      <c r="AY686" s="0" t="e">
        <f aca="true">MAX(0,AX686*(1+(_xlfn.NORM.INV(RAND(),Inputs!$D$39,Inputs!$C$39)))-'Year Schedule'!$K$52+'Year Schedule'!$L$52)</f>
        <v>#VALUE!</v>
      </c>
      <c r="AZ686" s="0" t="e">
        <f aca="true">MAX(0,AY686*(1+(_xlfn.NORM.INV(RAND(),Inputs!$D$39,Inputs!$C$39)))-'Year Schedule'!$K$53+'Year Schedule'!$L$53)</f>
        <v>#VALUE!</v>
      </c>
      <c r="BA686" s="0" t="e">
        <f aca="false">INDEX(C686:AZ686,1,Inputs!$C$6)</f>
        <v>#VALUE!</v>
      </c>
      <c r="BB686" s="0" t="n">
        <f aca="false">IFERROR(EXP(SUMPRODUCT(LN((C686:INDEX(C686:AZ686,1,Inputs!$C$6)+$C$1004:INDEX($C$1004:$AZ$1004,1,Inputs!$C$6))/B686:INDEX(B686:AY686,1,Inputs!$C$6)))/Inputs!$C$6)-1,-1)</f>
        <v>-1</v>
      </c>
    </row>
    <row r="687" customFormat="false" ht="15" hidden="false" customHeight="true" outlineLevel="0" collapsed="false">
      <c r="A687" s="0" t="n">
        <v>685</v>
      </c>
      <c r="B687" s="177" t="n">
        <f aca="false">Inputs!$C$38</f>
        <v>0</v>
      </c>
      <c r="C687" s="0" t="e">
        <f aca="true">MAX(0,B687*(1+(_xlfn.NORM.INV(RAND(),Inputs!$D$39,Inputs!$C$39)))-'Year Schedule'!$K$4+'Year Schedule'!$L$4)</f>
        <v>#VALUE!</v>
      </c>
      <c r="D687" s="0" t="e">
        <f aca="true">MAX(0,C687*(1+(_xlfn.NORM.INV(RAND(),Inputs!$D$39,Inputs!$C$39)))-'Year Schedule'!$K$5+'Year Schedule'!$L$5)</f>
        <v>#VALUE!</v>
      </c>
      <c r="E687" s="0" t="e">
        <f aca="true">MAX(0,D687*(1+(_xlfn.NORM.INV(RAND(),Inputs!$D$39,Inputs!$C$39)))-'Year Schedule'!$K$6+'Year Schedule'!$L$6)</f>
        <v>#VALUE!</v>
      </c>
      <c r="F687" s="0" t="e">
        <f aca="true">MAX(0,E687*(1+(_xlfn.NORM.INV(RAND(),Inputs!$D$39,Inputs!$C$39)))-'Year Schedule'!$K$7+'Year Schedule'!$L$7)</f>
        <v>#VALUE!</v>
      </c>
      <c r="G687" s="0" t="e">
        <f aca="true">MAX(0,F687*(1+(_xlfn.NORM.INV(RAND(),Inputs!$D$39,Inputs!$C$39)))-'Year Schedule'!$K$8+'Year Schedule'!$L$8)</f>
        <v>#VALUE!</v>
      </c>
      <c r="H687" s="0" t="e">
        <f aca="true">MAX(0,G687*(1+(_xlfn.NORM.INV(RAND(),Inputs!$D$39,Inputs!$C$39)))-'Year Schedule'!$K$9+'Year Schedule'!$L$9)</f>
        <v>#VALUE!</v>
      </c>
      <c r="I687" s="0" t="e">
        <f aca="true">MAX(0,H687*(1+(_xlfn.NORM.INV(RAND(),Inputs!$D$39,Inputs!$C$39)))-'Year Schedule'!$K$10+'Year Schedule'!$L$10)</f>
        <v>#VALUE!</v>
      </c>
      <c r="J687" s="0" t="e">
        <f aca="true">MAX(0,I687*(1+(_xlfn.NORM.INV(RAND(),Inputs!$D$39,Inputs!$C$39)))-'Year Schedule'!$K$11+'Year Schedule'!$L$11)</f>
        <v>#VALUE!</v>
      </c>
      <c r="K687" s="0" t="e">
        <f aca="true">MAX(0,J687*(1+(_xlfn.NORM.INV(RAND(),Inputs!$D$39,Inputs!$C$39)))-'Year Schedule'!$K$12+'Year Schedule'!$L$12)</f>
        <v>#VALUE!</v>
      </c>
      <c r="L687" s="0" t="e">
        <f aca="true">MAX(0,K687*(1+(_xlfn.NORM.INV(RAND(),Inputs!$D$39,Inputs!$C$39)))-'Year Schedule'!$K$13+'Year Schedule'!$L$13)</f>
        <v>#VALUE!</v>
      </c>
      <c r="M687" s="0" t="e">
        <f aca="true">MAX(0,L687*(1+(_xlfn.NORM.INV(RAND(),Inputs!$D$39,Inputs!$C$39)))-'Year Schedule'!$K$14+'Year Schedule'!$L$14)</f>
        <v>#VALUE!</v>
      </c>
      <c r="N687" s="0" t="e">
        <f aca="true">MAX(0,M687*(1+(_xlfn.NORM.INV(RAND(),Inputs!$D$39,Inputs!$C$39)))-'Year Schedule'!$K$15+'Year Schedule'!$L$15)</f>
        <v>#VALUE!</v>
      </c>
      <c r="O687" s="0" t="e">
        <f aca="true">MAX(0,N687*(1+(_xlfn.NORM.INV(RAND(),Inputs!$D$39,Inputs!$C$39)))-'Year Schedule'!$K$16+'Year Schedule'!$L$16)</f>
        <v>#VALUE!</v>
      </c>
      <c r="P687" s="0" t="e">
        <f aca="true">MAX(0,O687*(1+(_xlfn.NORM.INV(RAND(),Inputs!$D$39,Inputs!$C$39)))-'Year Schedule'!$K$17+'Year Schedule'!$L$17)</f>
        <v>#VALUE!</v>
      </c>
      <c r="Q687" s="0" t="e">
        <f aca="true">MAX(0,P687*(1+(_xlfn.NORM.INV(RAND(),Inputs!$D$39,Inputs!$C$39)))-'Year Schedule'!$K$18+'Year Schedule'!$L$18)</f>
        <v>#VALUE!</v>
      </c>
      <c r="R687" s="0" t="e">
        <f aca="true">MAX(0,Q687*(1+(_xlfn.NORM.INV(RAND(),Inputs!$D$39,Inputs!$C$39)))-'Year Schedule'!$K$19+'Year Schedule'!$L$19)</f>
        <v>#VALUE!</v>
      </c>
      <c r="S687" s="0" t="e">
        <f aca="true">MAX(0,R687*(1+(_xlfn.NORM.INV(RAND(),Inputs!$D$39,Inputs!$C$39)))-'Year Schedule'!$K$20+'Year Schedule'!$L$20)</f>
        <v>#VALUE!</v>
      </c>
      <c r="T687" s="0" t="e">
        <f aca="true">MAX(0,S687*(1+(_xlfn.NORM.INV(RAND(),Inputs!$D$39,Inputs!$C$39)))-'Year Schedule'!$K$21+'Year Schedule'!$L$21)</f>
        <v>#VALUE!</v>
      </c>
      <c r="U687" s="0" t="e">
        <f aca="true">MAX(0,T687*(1+(_xlfn.NORM.INV(RAND(),Inputs!$D$39,Inputs!$C$39)))-'Year Schedule'!$K$22+'Year Schedule'!$L$22)</f>
        <v>#VALUE!</v>
      </c>
      <c r="V687" s="0" t="e">
        <f aca="true">MAX(0,U687*(1+(_xlfn.NORM.INV(RAND(),Inputs!$D$39,Inputs!$C$39)))-'Year Schedule'!$K$23+'Year Schedule'!$L$23)</f>
        <v>#VALUE!</v>
      </c>
      <c r="W687" s="0" t="e">
        <f aca="true">MAX(0,V687*(1+(_xlfn.NORM.INV(RAND(),Inputs!$D$39,Inputs!$C$39)))-'Year Schedule'!$K$24+'Year Schedule'!$L$24)</f>
        <v>#VALUE!</v>
      </c>
      <c r="X687" s="0" t="e">
        <f aca="true">MAX(0,W687*(1+(_xlfn.NORM.INV(RAND(),Inputs!$D$39,Inputs!$C$39)))-'Year Schedule'!$K$25+'Year Schedule'!$L$25)</f>
        <v>#VALUE!</v>
      </c>
      <c r="Y687" s="0" t="e">
        <f aca="true">MAX(0,X687*(1+(_xlfn.NORM.INV(RAND(),Inputs!$D$39,Inputs!$C$39)))-'Year Schedule'!$K$26+'Year Schedule'!$L$26)</f>
        <v>#VALUE!</v>
      </c>
      <c r="Z687" s="0" t="e">
        <f aca="true">MAX(0,Y687*(1+(_xlfn.NORM.INV(RAND(),Inputs!$D$39,Inputs!$C$39)))-'Year Schedule'!$K$27+'Year Schedule'!$L$27)</f>
        <v>#VALUE!</v>
      </c>
      <c r="AA687" s="0" t="e">
        <f aca="true">MAX(0,Z687*(1+(_xlfn.NORM.INV(RAND(),Inputs!$D$39,Inputs!$C$39)))-'Year Schedule'!$K$28+'Year Schedule'!$L$28)</f>
        <v>#VALUE!</v>
      </c>
      <c r="AB687" s="0" t="e">
        <f aca="true">MAX(0,AA687*(1+(_xlfn.NORM.INV(RAND(),Inputs!$D$39,Inputs!$C$39)))-'Year Schedule'!$K$29+'Year Schedule'!$L$29)</f>
        <v>#VALUE!</v>
      </c>
      <c r="AC687" s="0" t="e">
        <f aca="true">MAX(0,AB687*(1+(_xlfn.NORM.INV(RAND(),Inputs!$D$39,Inputs!$C$39)))-'Year Schedule'!$K$30+'Year Schedule'!$L$30)</f>
        <v>#VALUE!</v>
      </c>
      <c r="AD687" s="0" t="e">
        <f aca="true">MAX(0,AC687*(1+(_xlfn.NORM.INV(RAND(),Inputs!$D$39,Inputs!$C$39)))-'Year Schedule'!$K$31+'Year Schedule'!$L$31)</f>
        <v>#VALUE!</v>
      </c>
      <c r="AE687" s="0" t="e">
        <f aca="true">MAX(0,AD687*(1+(_xlfn.NORM.INV(RAND(),Inputs!$D$39,Inputs!$C$39)))-'Year Schedule'!$K$32+'Year Schedule'!$L$32)</f>
        <v>#VALUE!</v>
      </c>
      <c r="AF687" s="0" t="e">
        <f aca="true">MAX(0,AE687*(1+(_xlfn.NORM.INV(RAND(),Inputs!$D$39,Inputs!$C$39)))-'Year Schedule'!$K$33+'Year Schedule'!$L$33)</f>
        <v>#VALUE!</v>
      </c>
      <c r="AG687" s="0" t="e">
        <f aca="true">MAX(0,AF687*(1+(_xlfn.NORM.INV(RAND(),Inputs!$D$39,Inputs!$C$39)))-'Year Schedule'!$K$34+'Year Schedule'!$L$34)</f>
        <v>#VALUE!</v>
      </c>
      <c r="AH687" s="0" t="e">
        <f aca="true">MAX(0,AG687*(1+(_xlfn.NORM.INV(RAND(),Inputs!$D$39,Inputs!$C$39)))-'Year Schedule'!$K$35+'Year Schedule'!$L$35)</f>
        <v>#VALUE!</v>
      </c>
      <c r="AI687" s="0" t="e">
        <f aca="true">MAX(0,AH687*(1+(_xlfn.NORM.INV(RAND(),Inputs!$D$39,Inputs!$C$39)))-'Year Schedule'!$K$36+'Year Schedule'!$L$36)</f>
        <v>#VALUE!</v>
      </c>
      <c r="AJ687" s="0" t="e">
        <f aca="true">MAX(0,AI687*(1+(_xlfn.NORM.INV(RAND(),Inputs!$D$39,Inputs!$C$39)))-'Year Schedule'!$K$37+'Year Schedule'!$L$37)</f>
        <v>#VALUE!</v>
      </c>
      <c r="AK687" s="0" t="e">
        <f aca="true">MAX(0,AJ687*(1+(_xlfn.NORM.INV(RAND(),Inputs!$D$39,Inputs!$C$39)))-'Year Schedule'!$K$38+'Year Schedule'!$L$38)</f>
        <v>#VALUE!</v>
      </c>
      <c r="AL687" s="0" t="e">
        <f aca="true">MAX(0,AK687*(1+(_xlfn.NORM.INV(RAND(),Inputs!$D$39,Inputs!$C$39)))-'Year Schedule'!$K$39+'Year Schedule'!$L$39)</f>
        <v>#VALUE!</v>
      </c>
      <c r="AM687" s="0" t="e">
        <f aca="true">MAX(0,AL687*(1+(_xlfn.NORM.INV(RAND(),Inputs!$D$39,Inputs!$C$39)))-'Year Schedule'!$K$40+'Year Schedule'!$L$40)</f>
        <v>#VALUE!</v>
      </c>
      <c r="AN687" s="0" t="e">
        <f aca="true">MAX(0,AM687*(1+(_xlfn.NORM.INV(RAND(),Inputs!$D$39,Inputs!$C$39)))-'Year Schedule'!$K$41+'Year Schedule'!$L$41)</f>
        <v>#VALUE!</v>
      </c>
      <c r="AO687" s="0" t="e">
        <f aca="true">MAX(0,AN687*(1+(_xlfn.NORM.INV(RAND(),Inputs!$D$39,Inputs!$C$39)))-'Year Schedule'!$K$42+'Year Schedule'!$L$42)</f>
        <v>#VALUE!</v>
      </c>
      <c r="AP687" s="0" t="e">
        <f aca="true">MAX(0,AO687*(1+(_xlfn.NORM.INV(RAND(),Inputs!$D$39,Inputs!$C$39)))-'Year Schedule'!$K$43+'Year Schedule'!$L$43)</f>
        <v>#VALUE!</v>
      </c>
      <c r="AQ687" s="0" t="e">
        <f aca="true">MAX(0,AP687*(1+(_xlfn.NORM.INV(RAND(),Inputs!$D$39,Inputs!$C$39)))-'Year Schedule'!$K$44+'Year Schedule'!$L$44)</f>
        <v>#VALUE!</v>
      </c>
      <c r="AR687" s="0" t="e">
        <f aca="true">MAX(0,AQ687*(1+(_xlfn.NORM.INV(RAND(),Inputs!$D$39,Inputs!$C$39)))-'Year Schedule'!$K$45+'Year Schedule'!$L$45)</f>
        <v>#VALUE!</v>
      </c>
      <c r="AS687" s="0" t="e">
        <f aca="true">MAX(0,AR687*(1+(_xlfn.NORM.INV(RAND(),Inputs!$D$39,Inputs!$C$39)))-'Year Schedule'!$K$46+'Year Schedule'!$L$46)</f>
        <v>#VALUE!</v>
      </c>
      <c r="AT687" s="0" t="e">
        <f aca="true">MAX(0,AS687*(1+(_xlfn.NORM.INV(RAND(),Inputs!$D$39,Inputs!$C$39)))-'Year Schedule'!$K$47+'Year Schedule'!$L$47)</f>
        <v>#VALUE!</v>
      </c>
      <c r="AU687" s="0" t="e">
        <f aca="true">MAX(0,AT687*(1+(_xlfn.NORM.INV(RAND(),Inputs!$D$39,Inputs!$C$39)))-'Year Schedule'!$K$48+'Year Schedule'!$L$48)</f>
        <v>#VALUE!</v>
      </c>
      <c r="AV687" s="0" t="e">
        <f aca="true">MAX(0,AU687*(1+(_xlfn.NORM.INV(RAND(),Inputs!$D$39,Inputs!$C$39)))-'Year Schedule'!$K$49+'Year Schedule'!$L$49)</f>
        <v>#VALUE!</v>
      </c>
      <c r="AW687" s="0" t="e">
        <f aca="true">MAX(0,AV687*(1+(_xlfn.NORM.INV(RAND(),Inputs!$D$39,Inputs!$C$39)))-'Year Schedule'!$K$50+'Year Schedule'!$L$50)</f>
        <v>#VALUE!</v>
      </c>
      <c r="AX687" s="0" t="e">
        <f aca="true">MAX(0,AW687*(1+(_xlfn.NORM.INV(RAND(),Inputs!$D$39,Inputs!$C$39)))-'Year Schedule'!$K$51+'Year Schedule'!$L$51)</f>
        <v>#VALUE!</v>
      </c>
      <c r="AY687" s="0" t="e">
        <f aca="true">MAX(0,AX687*(1+(_xlfn.NORM.INV(RAND(),Inputs!$D$39,Inputs!$C$39)))-'Year Schedule'!$K$52+'Year Schedule'!$L$52)</f>
        <v>#VALUE!</v>
      </c>
      <c r="AZ687" s="0" t="e">
        <f aca="true">MAX(0,AY687*(1+(_xlfn.NORM.INV(RAND(),Inputs!$D$39,Inputs!$C$39)))-'Year Schedule'!$K$53+'Year Schedule'!$L$53)</f>
        <v>#VALUE!</v>
      </c>
      <c r="BA687" s="0" t="e">
        <f aca="false">INDEX(C687:AZ687,1,Inputs!$C$6)</f>
        <v>#VALUE!</v>
      </c>
      <c r="BB687" s="0" t="n">
        <f aca="false">IFERROR(EXP(SUMPRODUCT(LN((C687:INDEX(C687:AZ687,1,Inputs!$C$6)+$C$1004:INDEX($C$1004:$AZ$1004,1,Inputs!$C$6))/B687:INDEX(B687:AY687,1,Inputs!$C$6)))/Inputs!$C$6)-1,-1)</f>
        <v>-1</v>
      </c>
    </row>
    <row r="688" customFormat="false" ht="15" hidden="false" customHeight="true" outlineLevel="0" collapsed="false">
      <c r="A688" s="0" t="n">
        <v>686</v>
      </c>
      <c r="B688" s="177" t="n">
        <f aca="false">Inputs!$C$38</f>
        <v>0</v>
      </c>
      <c r="C688" s="0" t="e">
        <f aca="true">MAX(0,B688*(1+(_xlfn.NORM.INV(RAND(),Inputs!$D$39,Inputs!$C$39)))-'Year Schedule'!$K$4+'Year Schedule'!$L$4)</f>
        <v>#VALUE!</v>
      </c>
      <c r="D688" s="0" t="e">
        <f aca="true">MAX(0,C688*(1+(_xlfn.NORM.INV(RAND(),Inputs!$D$39,Inputs!$C$39)))-'Year Schedule'!$K$5+'Year Schedule'!$L$5)</f>
        <v>#VALUE!</v>
      </c>
      <c r="E688" s="0" t="e">
        <f aca="true">MAX(0,D688*(1+(_xlfn.NORM.INV(RAND(),Inputs!$D$39,Inputs!$C$39)))-'Year Schedule'!$K$6+'Year Schedule'!$L$6)</f>
        <v>#VALUE!</v>
      </c>
      <c r="F688" s="0" t="e">
        <f aca="true">MAX(0,E688*(1+(_xlfn.NORM.INV(RAND(),Inputs!$D$39,Inputs!$C$39)))-'Year Schedule'!$K$7+'Year Schedule'!$L$7)</f>
        <v>#VALUE!</v>
      </c>
      <c r="G688" s="0" t="e">
        <f aca="true">MAX(0,F688*(1+(_xlfn.NORM.INV(RAND(),Inputs!$D$39,Inputs!$C$39)))-'Year Schedule'!$K$8+'Year Schedule'!$L$8)</f>
        <v>#VALUE!</v>
      </c>
      <c r="H688" s="0" t="e">
        <f aca="true">MAX(0,G688*(1+(_xlfn.NORM.INV(RAND(),Inputs!$D$39,Inputs!$C$39)))-'Year Schedule'!$K$9+'Year Schedule'!$L$9)</f>
        <v>#VALUE!</v>
      </c>
      <c r="I688" s="0" t="e">
        <f aca="true">MAX(0,H688*(1+(_xlfn.NORM.INV(RAND(),Inputs!$D$39,Inputs!$C$39)))-'Year Schedule'!$K$10+'Year Schedule'!$L$10)</f>
        <v>#VALUE!</v>
      </c>
      <c r="J688" s="0" t="e">
        <f aca="true">MAX(0,I688*(1+(_xlfn.NORM.INV(RAND(),Inputs!$D$39,Inputs!$C$39)))-'Year Schedule'!$K$11+'Year Schedule'!$L$11)</f>
        <v>#VALUE!</v>
      </c>
      <c r="K688" s="0" t="e">
        <f aca="true">MAX(0,J688*(1+(_xlfn.NORM.INV(RAND(),Inputs!$D$39,Inputs!$C$39)))-'Year Schedule'!$K$12+'Year Schedule'!$L$12)</f>
        <v>#VALUE!</v>
      </c>
      <c r="L688" s="0" t="e">
        <f aca="true">MAX(0,K688*(1+(_xlfn.NORM.INV(RAND(),Inputs!$D$39,Inputs!$C$39)))-'Year Schedule'!$K$13+'Year Schedule'!$L$13)</f>
        <v>#VALUE!</v>
      </c>
      <c r="M688" s="0" t="e">
        <f aca="true">MAX(0,L688*(1+(_xlfn.NORM.INV(RAND(),Inputs!$D$39,Inputs!$C$39)))-'Year Schedule'!$K$14+'Year Schedule'!$L$14)</f>
        <v>#VALUE!</v>
      </c>
      <c r="N688" s="0" t="e">
        <f aca="true">MAX(0,M688*(1+(_xlfn.NORM.INV(RAND(),Inputs!$D$39,Inputs!$C$39)))-'Year Schedule'!$K$15+'Year Schedule'!$L$15)</f>
        <v>#VALUE!</v>
      </c>
      <c r="O688" s="0" t="e">
        <f aca="true">MAX(0,N688*(1+(_xlfn.NORM.INV(RAND(),Inputs!$D$39,Inputs!$C$39)))-'Year Schedule'!$K$16+'Year Schedule'!$L$16)</f>
        <v>#VALUE!</v>
      </c>
      <c r="P688" s="0" t="e">
        <f aca="true">MAX(0,O688*(1+(_xlfn.NORM.INV(RAND(),Inputs!$D$39,Inputs!$C$39)))-'Year Schedule'!$K$17+'Year Schedule'!$L$17)</f>
        <v>#VALUE!</v>
      </c>
      <c r="Q688" s="0" t="e">
        <f aca="true">MAX(0,P688*(1+(_xlfn.NORM.INV(RAND(),Inputs!$D$39,Inputs!$C$39)))-'Year Schedule'!$K$18+'Year Schedule'!$L$18)</f>
        <v>#VALUE!</v>
      </c>
      <c r="R688" s="0" t="e">
        <f aca="true">MAX(0,Q688*(1+(_xlfn.NORM.INV(RAND(),Inputs!$D$39,Inputs!$C$39)))-'Year Schedule'!$K$19+'Year Schedule'!$L$19)</f>
        <v>#VALUE!</v>
      </c>
      <c r="S688" s="0" t="e">
        <f aca="true">MAX(0,R688*(1+(_xlfn.NORM.INV(RAND(),Inputs!$D$39,Inputs!$C$39)))-'Year Schedule'!$K$20+'Year Schedule'!$L$20)</f>
        <v>#VALUE!</v>
      </c>
      <c r="T688" s="0" t="e">
        <f aca="true">MAX(0,S688*(1+(_xlfn.NORM.INV(RAND(),Inputs!$D$39,Inputs!$C$39)))-'Year Schedule'!$K$21+'Year Schedule'!$L$21)</f>
        <v>#VALUE!</v>
      </c>
      <c r="U688" s="0" t="e">
        <f aca="true">MAX(0,T688*(1+(_xlfn.NORM.INV(RAND(),Inputs!$D$39,Inputs!$C$39)))-'Year Schedule'!$K$22+'Year Schedule'!$L$22)</f>
        <v>#VALUE!</v>
      </c>
      <c r="V688" s="0" t="e">
        <f aca="true">MAX(0,U688*(1+(_xlfn.NORM.INV(RAND(),Inputs!$D$39,Inputs!$C$39)))-'Year Schedule'!$K$23+'Year Schedule'!$L$23)</f>
        <v>#VALUE!</v>
      </c>
      <c r="W688" s="0" t="e">
        <f aca="true">MAX(0,V688*(1+(_xlfn.NORM.INV(RAND(),Inputs!$D$39,Inputs!$C$39)))-'Year Schedule'!$K$24+'Year Schedule'!$L$24)</f>
        <v>#VALUE!</v>
      </c>
      <c r="X688" s="0" t="e">
        <f aca="true">MAX(0,W688*(1+(_xlfn.NORM.INV(RAND(),Inputs!$D$39,Inputs!$C$39)))-'Year Schedule'!$K$25+'Year Schedule'!$L$25)</f>
        <v>#VALUE!</v>
      </c>
      <c r="Y688" s="0" t="e">
        <f aca="true">MAX(0,X688*(1+(_xlfn.NORM.INV(RAND(),Inputs!$D$39,Inputs!$C$39)))-'Year Schedule'!$K$26+'Year Schedule'!$L$26)</f>
        <v>#VALUE!</v>
      </c>
      <c r="Z688" s="0" t="e">
        <f aca="true">MAX(0,Y688*(1+(_xlfn.NORM.INV(RAND(),Inputs!$D$39,Inputs!$C$39)))-'Year Schedule'!$K$27+'Year Schedule'!$L$27)</f>
        <v>#VALUE!</v>
      </c>
      <c r="AA688" s="0" t="e">
        <f aca="true">MAX(0,Z688*(1+(_xlfn.NORM.INV(RAND(),Inputs!$D$39,Inputs!$C$39)))-'Year Schedule'!$K$28+'Year Schedule'!$L$28)</f>
        <v>#VALUE!</v>
      </c>
      <c r="AB688" s="0" t="e">
        <f aca="true">MAX(0,AA688*(1+(_xlfn.NORM.INV(RAND(),Inputs!$D$39,Inputs!$C$39)))-'Year Schedule'!$K$29+'Year Schedule'!$L$29)</f>
        <v>#VALUE!</v>
      </c>
      <c r="AC688" s="0" t="e">
        <f aca="true">MAX(0,AB688*(1+(_xlfn.NORM.INV(RAND(),Inputs!$D$39,Inputs!$C$39)))-'Year Schedule'!$K$30+'Year Schedule'!$L$30)</f>
        <v>#VALUE!</v>
      </c>
      <c r="AD688" s="0" t="e">
        <f aca="true">MAX(0,AC688*(1+(_xlfn.NORM.INV(RAND(),Inputs!$D$39,Inputs!$C$39)))-'Year Schedule'!$K$31+'Year Schedule'!$L$31)</f>
        <v>#VALUE!</v>
      </c>
      <c r="AE688" s="0" t="e">
        <f aca="true">MAX(0,AD688*(1+(_xlfn.NORM.INV(RAND(),Inputs!$D$39,Inputs!$C$39)))-'Year Schedule'!$K$32+'Year Schedule'!$L$32)</f>
        <v>#VALUE!</v>
      </c>
      <c r="AF688" s="0" t="e">
        <f aca="true">MAX(0,AE688*(1+(_xlfn.NORM.INV(RAND(),Inputs!$D$39,Inputs!$C$39)))-'Year Schedule'!$K$33+'Year Schedule'!$L$33)</f>
        <v>#VALUE!</v>
      </c>
      <c r="AG688" s="0" t="e">
        <f aca="true">MAX(0,AF688*(1+(_xlfn.NORM.INV(RAND(),Inputs!$D$39,Inputs!$C$39)))-'Year Schedule'!$K$34+'Year Schedule'!$L$34)</f>
        <v>#VALUE!</v>
      </c>
      <c r="AH688" s="0" t="e">
        <f aca="true">MAX(0,AG688*(1+(_xlfn.NORM.INV(RAND(),Inputs!$D$39,Inputs!$C$39)))-'Year Schedule'!$K$35+'Year Schedule'!$L$35)</f>
        <v>#VALUE!</v>
      </c>
      <c r="AI688" s="0" t="e">
        <f aca="true">MAX(0,AH688*(1+(_xlfn.NORM.INV(RAND(),Inputs!$D$39,Inputs!$C$39)))-'Year Schedule'!$K$36+'Year Schedule'!$L$36)</f>
        <v>#VALUE!</v>
      </c>
      <c r="AJ688" s="0" t="e">
        <f aca="true">MAX(0,AI688*(1+(_xlfn.NORM.INV(RAND(),Inputs!$D$39,Inputs!$C$39)))-'Year Schedule'!$K$37+'Year Schedule'!$L$37)</f>
        <v>#VALUE!</v>
      </c>
      <c r="AK688" s="0" t="e">
        <f aca="true">MAX(0,AJ688*(1+(_xlfn.NORM.INV(RAND(),Inputs!$D$39,Inputs!$C$39)))-'Year Schedule'!$K$38+'Year Schedule'!$L$38)</f>
        <v>#VALUE!</v>
      </c>
      <c r="AL688" s="0" t="e">
        <f aca="true">MAX(0,AK688*(1+(_xlfn.NORM.INV(RAND(),Inputs!$D$39,Inputs!$C$39)))-'Year Schedule'!$K$39+'Year Schedule'!$L$39)</f>
        <v>#VALUE!</v>
      </c>
      <c r="AM688" s="0" t="e">
        <f aca="true">MAX(0,AL688*(1+(_xlfn.NORM.INV(RAND(),Inputs!$D$39,Inputs!$C$39)))-'Year Schedule'!$K$40+'Year Schedule'!$L$40)</f>
        <v>#VALUE!</v>
      </c>
      <c r="AN688" s="0" t="e">
        <f aca="true">MAX(0,AM688*(1+(_xlfn.NORM.INV(RAND(),Inputs!$D$39,Inputs!$C$39)))-'Year Schedule'!$K$41+'Year Schedule'!$L$41)</f>
        <v>#VALUE!</v>
      </c>
      <c r="AO688" s="0" t="e">
        <f aca="true">MAX(0,AN688*(1+(_xlfn.NORM.INV(RAND(),Inputs!$D$39,Inputs!$C$39)))-'Year Schedule'!$K$42+'Year Schedule'!$L$42)</f>
        <v>#VALUE!</v>
      </c>
      <c r="AP688" s="0" t="e">
        <f aca="true">MAX(0,AO688*(1+(_xlfn.NORM.INV(RAND(),Inputs!$D$39,Inputs!$C$39)))-'Year Schedule'!$K$43+'Year Schedule'!$L$43)</f>
        <v>#VALUE!</v>
      </c>
      <c r="AQ688" s="0" t="e">
        <f aca="true">MAX(0,AP688*(1+(_xlfn.NORM.INV(RAND(),Inputs!$D$39,Inputs!$C$39)))-'Year Schedule'!$K$44+'Year Schedule'!$L$44)</f>
        <v>#VALUE!</v>
      </c>
      <c r="AR688" s="0" t="e">
        <f aca="true">MAX(0,AQ688*(1+(_xlfn.NORM.INV(RAND(),Inputs!$D$39,Inputs!$C$39)))-'Year Schedule'!$K$45+'Year Schedule'!$L$45)</f>
        <v>#VALUE!</v>
      </c>
      <c r="AS688" s="0" t="e">
        <f aca="true">MAX(0,AR688*(1+(_xlfn.NORM.INV(RAND(),Inputs!$D$39,Inputs!$C$39)))-'Year Schedule'!$K$46+'Year Schedule'!$L$46)</f>
        <v>#VALUE!</v>
      </c>
      <c r="AT688" s="0" t="e">
        <f aca="true">MAX(0,AS688*(1+(_xlfn.NORM.INV(RAND(),Inputs!$D$39,Inputs!$C$39)))-'Year Schedule'!$K$47+'Year Schedule'!$L$47)</f>
        <v>#VALUE!</v>
      </c>
      <c r="AU688" s="0" t="e">
        <f aca="true">MAX(0,AT688*(1+(_xlfn.NORM.INV(RAND(),Inputs!$D$39,Inputs!$C$39)))-'Year Schedule'!$K$48+'Year Schedule'!$L$48)</f>
        <v>#VALUE!</v>
      </c>
      <c r="AV688" s="0" t="e">
        <f aca="true">MAX(0,AU688*(1+(_xlfn.NORM.INV(RAND(),Inputs!$D$39,Inputs!$C$39)))-'Year Schedule'!$K$49+'Year Schedule'!$L$49)</f>
        <v>#VALUE!</v>
      </c>
      <c r="AW688" s="0" t="e">
        <f aca="true">MAX(0,AV688*(1+(_xlfn.NORM.INV(RAND(),Inputs!$D$39,Inputs!$C$39)))-'Year Schedule'!$K$50+'Year Schedule'!$L$50)</f>
        <v>#VALUE!</v>
      </c>
      <c r="AX688" s="0" t="e">
        <f aca="true">MAX(0,AW688*(1+(_xlfn.NORM.INV(RAND(),Inputs!$D$39,Inputs!$C$39)))-'Year Schedule'!$K$51+'Year Schedule'!$L$51)</f>
        <v>#VALUE!</v>
      </c>
      <c r="AY688" s="0" t="e">
        <f aca="true">MAX(0,AX688*(1+(_xlfn.NORM.INV(RAND(),Inputs!$D$39,Inputs!$C$39)))-'Year Schedule'!$K$52+'Year Schedule'!$L$52)</f>
        <v>#VALUE!</v>
      </c>
      <c r="AZ688" s="0" t="e">
        <f aca="true">MAX(0,AY688*(1+(_xlfn.NORM.INV(RAND(),Inputs!$D$39,Inputs!$C$39)))-'Year Schedule'!$K$53+'Year Schedule'!$L$53)</f>
        <v>#VALUE!</v>
      </c>
      <c r="BA688" s="0" t="e">
        <f aca="false">INDEX(C688:AZ688,1,Inputs!$C$6)</f>
        <v>#VALUE!</v>
      </c>
      <c r="BB688" s="0" t="n">
        <f aca="false">IFERROR(EXP(SUMPRODUCT(LN((C688:INDEX(C688:AZ688,1,Inputs!$C$6)+$C$1004:INDEX($C$1004:$AZ$1004,1,Inputs!$C$6))/B688:INDEX(B688:AY688,1,Inputs!$C$6)))/Inputs!$C$6)-1,-1)</f>
        <v>-1</v>
      </c>
    </row>
    <row r="689" customFormat="false" ht="15" hidden="false" customHeight="true" outlineLevel="0" collapsed="false">
      <c r="A689" s="0" t="n">
        <v>687</v>
      </c>
      <c r="B689" s="177" t="n">
        <f aca="false">Inputs!$C$38</f>
        <v>0</v>
      </c>
      <c r="C689" s="0" t="e">
        <f aca="true">MAX(0,B689*(1+(_xlfn.NORM.INV(RAND(),Inputs!$D$39,Inputs!$C$39)))-'Year Schedule'!$K$4+'Year Schedule'!$L$4)</f>
        <v>#VALUE!</v>
      </c>
      <c r="D689" s="0" t="e">
        <f aca="true">MAX(0,C689*(1+(_xlfn.NORM.INV(RAND(),Inputs!$D$39,Inputs!$C$39)))-'Year Schedule'!$K$5+'Year Schedule'!$L$5)</f>
        <v>#VALUE!</v>
      </c>
      <c r="E689" s="0" t="e">
        <f aca="true">MAX(0,D689*(1+(_xlfn.NORM.INV(RAND(),Inputs!$D$39,Inputs!$C$39)))-'Year Schedule'!$K$6+'Year Schedule'!$L$6)</f>
        <v>#VALUE!</v>
      </c>
      <c r="F689" s="0" t="e">
        <f aca="true">MAX(0,E689*(1+(_xlfn.NORM.INV(RAND(),Inputs!$D$39,Inputs!$C$39)))-'Year Schedule'!$K$7+'Year Schedule'!$L$7)</f>
        <v>#VALUE!</v>
      </c>
      <c r="G689" s="0" t="e">
        <f aca="true">MAX(0,F689*(1+(_xlfn.NORM.INV(RAND(),Inputs!$D$39,Inputs!$C$39)))-'Year Schedule'!$K$8+'Year Schedule'!$L$8)</f>
        <v>#VALUE!</v>
      </c>
      <c r="H689" s="0" t="e">
        <f aca="true">MAX(0,G689*(1+(_xlfn.NORM.INV(RAND(),Inputs!$D$39,Inputs!$C$39)))-'Year Schedule'!$K$9+'Year Schedule'!$L$9)</f>
        <v>#VALUE!</v>
      </c>
      <c r="I689" s="0" t="e">
        <f aca="true">MAX(0,H689*(1+(_xlfn.NORM.INV(RAND(),Inputs!$D$39,Inputs!$C$39)))-'Year Schedule'!$K$10+'Year Schedule'!$L$10)</f>
        <v>#VALUE!</v>
      </c>
      <c r="J689" s="0" t="e">
        <f aca="true">MAX(0,I689*(1+(_xlfn.NORM.INV(RAND(),Inputs!$D$39,Inputs!$C$39)))-'Year Schedule'!$K$11+'Year Schedule'!$L$11)</f>
        <v>#VALUE!</v>
      </c>
      <c r="K689" s="0" t="e">
        <f aca="true">MAX(0,J689*(1+(_xlfn.NORM.INV(RAND(),Inputs!$D$39,Inputs!$C$39)))-'Year Schedule'!$K$12+'Year Schedule'!$L$12)</f>
        <v>#VALUE!</v>
      </c>
      <c r="L689" s="0" t="e">
        <f aca="true">MAX(0,K689*(1+(_xlfn.NORM.INV(RAND(),Inputs!$D$39,Inputs!$C$39)))-'Year Schedule'!$K$13+'Year Schedule'!$L$13)</f>
        <v>#VALUE!</v>
      </c>
      <c r="M689" s="0" t="e">
        <f aca="true">MAX(0,L689*(1+(_xlfn.NORM.INV(RAND(),Inputs!$D$39,Inputs!$C$39)))-'Year Schedule'!$K$14+'Year Schedule'!$L$14)</f>
        <v>#VALUE!</v>
      </c>
      <c r="N689" s="0" t="e">
        <f aca="true">MAX(0,M689*(1+(_xlfn.NORM.INV(RAND(),Inputs!$D$39,Inputs!$C$39)))-'Year Schedule'!$K$15+'Year Schedule'!$L$15)</f>
        <v>#VALUE!</v>
      </c>
      <c r="O689" s="0" t="e">
        <f aca="true">MAX(0,N689*(1+(_xlfn.NORM.INV(RAND(),Inputs!$D$39,Inputs!$C$39)))-'Year Schedule'!$K$16+'Year Schedule'!$L$16)</f>
        <v>#VALUE!</v>
      </c>
      <c r="P689" s="0" t="e">
        <f aca="true">MAX(0,O689*(1+(_xlfn.NORM.INV(RAND(),Inputs!$D$39,Inputs!$C$39)))-'Year Schedule'!$K$17+'Year Schedule'!$L$17)</f>
        <v>#VALUE!</v>
      </c>
      <c r="Q689" s="0" t="e">
        <f aca="true">MAX(0,P689*(1+(_xlfn.NORM.INV(RAND(),Inputs!$D$39,Inputs!$C$39)))-'Year Schedule'!$K$18+'Year Schedule'!$L$18)</f>
        <v>#VALUE!</v>
      </c>
      <c r="R689" s="0" t="e">
        <f aca="true">MAX(0,Q689*(1+(_xlfn.NORM.INV(RAND(),Inputs!$D$39,Inputs!$C$39)))-'Year Schedule'!$K$19+'Year Schedule'!$L$19)</f>
        <v>#VALUE!</v>
      </c>
      <c r="S689" s="0" t="e">
        <f aca="true">MAX(0,R689*(1+(_xlfn.NORM.INV(RAND(),Inputs!$D$39,Inputs!$C$39)))-'Year Schedule'!$K$20+'Year Schedule'!$L$20)</f>
        <v>#VALUE!</v>
      </c>
      <c r="T689" s="0" t="e">
        <f aca="true">MAX(0,S689*(1+(_xlfn.NORM.INV(RAND(),Inputs!$D$39,Inputs!$C$39)))-'Year Schedule'!$K$21+'Year Schedule'!$L$21)</f>
        <v>#VALUE!</v>
      </c>
      <c r="U689" s="0" t="e">
        <f aca="true">MAX(0,T689*(1+(_xlfn.NORM.INV(RAND(),Inputs!$D$39,Inputs!$C$39)))-'Year Schedule'!$K$22+'Year Schedule'!$L$22)</f>
        <v>#VALUE!</v>
      </c>
      <c r="V689" s="0" t="e">
        <f aca="true">MAX(0,U689*(1+(_xlfn.NORM.INV(RAND(),Inputs!$D$39,Inputs!$C$39)))-'Year Schedule'!$K$23+'Year Schedule'!$L$23)</f>
        <v>#VALUE!</v>
      </c>
      <c r="W689" s="0" t="e">
        <f aca="true">MAX(0,V689*(1+(_xlfn.NORM.INV(RAND(),Inputs!$D$39,Inputs!$C$39)))-'Year Schedule'!$K$24+'Year Schedule'!$L$24)</f>
        <v>#VALUE!</v>
      </c>
      <c r="X689" s="0" t="e">
        <f aca="true">MAX(0,W689*(1+(_xlfn.NORM.INV(RAND(),Inputs!$D$39,Inputs!$C$39)))-'Year Schedule'!$K$25+'Year Schedule'!$L$25)</f>
        <v>#VALUE!</v>
      </c>
      <c r="Y689" s="0" t="e">
        <f aca="true">MAX(0,X689*(1+(_xlfn.NORM.INV(RAND(),Inputs!$D$39,Inputs!$C$39)))-'Year Schedule'!$K$26+'Year Schedule'!$L$26)</f>
        <v>#VALUE!</v>
      </c>
      <c r="Z689" s="0" t="e">
        <f aca="true">MAX(0,Y689*(1+(_xlfn.NORM.INV(RAND(),Inputs!$D$39,Inputs!$C$39)))-'Year Schedule'!$K$27+'Year Schedule'!$L$27)</f>
        <v>#VALUE!</v>
      </c>
      <c r="AA689" s="0" t="e">
        <f aca="true">MAX(0,Z689*(1+(_xlfn.NORM.INV(RAND(),Inputs!$D$39,Inputs!$C$39)))-'Year Schedule'!$K$28+'Year Schedule'!$L$28)</f>
        <v>#VALUE!</v>
      </c>
      <c r="AB689" s="0" t="e">
        <f aca="true">MAX(0,AA689*(1+(_xlfn.NORM.INV(RAND(),Inputs!$D$39,Inputs!$C$39)))-'Year Schedule'!$K$29+'Year Schedule'!$L$29)</f>
        <v>#VALUE!</v>
      </c>
      <c r="AC689" s="0" t="e">
        <f aca="true">MAX(0,AB689*(1+(_xlfn.NORM.INV(RAND(),Inputs!$D$39,Inputs!$C$39)))-'Year Schedule'!$K$30+'Year Schedule'!$L$30)</f>
        <v>#VALUE!</v>
      </c>
      <c r="AD689" s="0" t="e">
        <f aca="true">MAX(0,AC689*(1+(_xlfn.NORM.INV(RAND(),Inputs!$D$39,Inputs!$C$39)))-'Year Schedule'!$K$31+'Year Schedule'!$L$31)</f>
        <v>#VALUE!</v>
      </c>
      <c r="AE689" s="0" t="e">
        <f aca="true">MAX(0,AD689*(1+(_xlfn.NORM.INV(RAND(),Inputs!$D$39,Inputs!$C$39)))-'Year Schedule'!$K$32+'Year Schedule'!$L$32)</f>
        <v>#VALUE!</v>
      </c>
      <c r="AF689" s="0" t="e">
        <f aca="true">MAX(0,AE689*(1+(_xlfn.NORM.INV(RAND(),Inputs!$D$39,Inputs!$C$39)))-'Year Schedule'!$K$33+'Year Schedule'!$L$33)</f>
        <v>#VALUE!</v>
      </c>
      <c r="AG689" s="0" t="e">
        <f aca="true">MAX(0,AF689*(1+(_xlfn.NORM.INV(RAND(),Inputs!$D$39,Inputs!$C$39)))-'Year Schedule'!$K$34+'Year Schedule'!$L$34)</f>
        <v>#VALUE!</v>
      </c>
      <c r="AH689" s="0" t="e">
        <f aca="true">MAX(0,AG689*(1+(_xlfn.NORM.INV(RAND(),Inputs!$D$39,Inputs!$C$39)))-'Year Schedule'!$K$35+'Year Schedule'!$L$35)</f>
        <v>#VALUE!</v>
      </c>
      <c r="AI689" s="0" t="e">
        <f aca="true">MAX(0,AH689*(1+(_xlfn.NORM.INV(RAND(),Inputs!$D$39,Inputs!$C$39)))-'Year Schedule'!$K$36+'Year Schedule'!$L$36)</f>
        <v>#VALUE!</v>
      </c>
      <c r="AJ689" s="0" t="e">
        <f aca="true">MAX(0,AI689*(1+(_xlfn.NORM.INV(RAND(),Inputs!$D$39,Inputs!$C$39)))-'Year Schedule'!$K$37+'Year Schedule'!$L$37)</f>
        <v>#VALUE!</v>
      </c>
      <c r="AK689" s="0" t="e">
        <f aca="true">MAX(0,AJ689*(1+(_xlfn.NORM.INV(RAND(),Inputs!$D$39,Inputs!$C$39)))-'Year Schedule'!$K$38+'Year Schedule'!$L$38)</f>
        <v>#VALUE!</v>
      </c>
      <c r="AL689" s="0" t="e">
        <f aca="true">MAX(0,AK689*(1+(_xlfn.NORM.INV(RAND(),Inputs!$D$39,Inputs!$C$39)))-'Year Schedule'!$K$39+'Year Schedule'!$L$39)</f>
        <v>#VALUE!</v>
      </c>
      <c r="AM689" s="0" t="e">
        <f aca="true">MAX(0,AL689*(1+(_xlfn.NORM.INV(RAND(),Inputs!$D$39,Inputs!$C$39)))-'Year Schedule'!$K$40+'Year Schedule'!$L$40)</f>
        <v>#VALUE!</v>
      </c>
      <c r="AN689" s="0" t="e">
        <f aca="true">MAX(0,AM689*(1+(_xlfn.NORM.INV(RAND(),Inputs!$D$39,Inputs!$C$39)))-'Year Schedule'!$K$41+'Year Schedule'!$L$41)</f>
        <v>#VALUE!</v>
      </c>
      <c r="AO689" s="0" t="e">
        <f aca="true">MAX(0,AN689*(1+(_xlfn.NORM.INV(RAND(),Inputs!$D$39,Inputs!$C$39)))-'Year Schedule'!$K$42+'Year Schedule'!$L$42)</f>
        <v>#VALUE!</v>
      </c>
      <c r="AP689" s="0" t="e">
        <f aca="true">MAX(0,AO689*(1+(_xlfn.NORM.INV(RAND(),Inputs!$D$39,Inputs!$C$39)))-'Year Schedule'!$K$43+'Year Schedule'!$L$43)</f>
        <v>#VALUE!</v>
      </c>
      <c r="AQ689" s="0" t="e">
        <f aca="true">MAX(0,AP689*(1+(_xlfn.NORM.INV(RAND(),Inputs!$D$39,Inputs!$C$39)))-'Year Schedule'!$K$44+'Year Schedule'!$L$44)</f>
        <v>#VALUE!</v>
      </c>
      <c r="AR689" s="0" t="e">
        <f aca="true">MAX(0,AQ689*(1+(_xlfn.NORM.INV(RAND(),Inputs!$D$39,Inputs!$C$39)))-'Year Schedule'!$K$45+'Year Schedule'!$L$45)</f>
        <v>#VALUE!</v>
      </c>
      <c r="AS689" s="0" t="e">
        <f aca="true">MAX(0,AR689*(1+(_xlfn.NORM.INV(RAND(),Inputs!$D$39,Inputs!$C$39)))-'Year Schedule'!$K$46+'Year Schedule'!$L$46)</f>
        <v>#VALUE!</v>
      </c>
      <c r="AT689" s="0" t="e">
        <f aca="true">MAX(0,AS689*(1+(_xlfn.NORM.INV(RAND(),Inputs!$D$39,Inputs!$C$39)))-'Year Schedule'!$K$47+'Year Schedule'!$L$47)</f>
        <v>#VALUE!</v>
      </c>
      <c r="AU689" s="0" t="e">
        <f aca="true">MAX(0,AT689*(1+(_xlfn.NORM.INV(RAND(),Inputs!$D$39,Inputs!$C$39)))-'Year Schedule'!$K$48+'Year Schedule'!$L$48)</f>
        <v>#VALUE!</v>
      </c>
      <c r="AV689" s="0" t="e">
        <f aca="true">MAX(0,AU689*(1+(_xlfn.NORM.INV(RAND(),Inputs!$D$39,Inputs!$C$39)))-'Year Schedule'!$K$49+'Year Schedule'!$L$49)</f>
        <v>#VALUE!</v>
      </c>
      <c r="AW689" s="0" t="e">
        <f aca="true">MAX(0,AV689*(1+(_xlfn.NORM.INV(RAND(),Inputs!$D$39,Inputs!$C$39)))-'Year Schedule'!$K$50+'Year Schedule'!$L$50)</f>
        <v>#VALUE!</v>
      </c>
      <c r="AX689" s="0" t="e">
        <f aca="true">MAX(0,AW689*(1+(_xlfn.NORM.INV(RAND(),Inputs!$D$39,Inputs!$C$39)))-'Year Schedule'!$K$51+'Year Schedule'!$L$51)</f>
        <v>#VALUE!</v>
      </c>
      <c r="AY689" s="0" t="e">
        <f aca="true">MAX(0,AX689*(1+(_xlfn.NORM.INV(RAND(),Inputs!$D$39,Inputs!$C$39)))-'Year Schedule'!$K$52+'Year Schedule'!$L$52)</f>
        <v>#VALUE!</v>
      </c>
      <c r="AZ689" s="0" t="e">
        <f aca="true">MAX(0,AY689*(1+(_xlfn.NORM.INV(RAND(),Inputs!$D$39,Inputs!$C$39)))-'Year Schedule'!$K$53+'Year Schedule'!$L$53)</f>
        <v>#VALUE!</v>
      </c>
      <c r="BA689" s="0" t="e">
        <f aca="false">INDEX(C689:AZ689,1,Inputs!$C$6)</f>
        <v>#VALUE!</v>
      </c>
      <c r="BB689" s="0" t="n">
        <f aca="false">IFERROR(EXP(SUMPRODUCT(LN((C689:INDEX(C689:AZ689,1,Inputs!$C$6)+$C$1004:INDEX($C$1004:$AZ$1004,1,Inputs!$C$6))/B689:INDEX(B689:AY689,1,Inputs!$C$6)))/Inputs!$C$6)-1,-1)</f>
        <v>-1</v>
      </c>
    </row>
    <row r="690" customFormat="false" ht="15" hidden="false" customHeight="true" outlineLevel="0" collapsed="false">
      <c r="A690" s="0" t="n">
        <v>688</v>
      </c>
      <c r="B690" s="177" t="n">
        <f aca="false">Inputs!$C$38</f>
        <v>0</v>
      </c>
      <c r="C690" s="0" t="e">
        <f aca="true">MAX(0,B690*(1+(_xlfn.NORM.INV(RAND(),Inputs!$D$39,Inputs!$C$39)))-'Year Schedule'!$K$4+'Year Schedule'!$L$4)</f>
        <v>#VALUE!</v>
      </c>
      <c r="D690" s="0" t="e">
        <f aca="true">MAX(0,C690*(1+(_xlfn.NORM.INV(RAND(),Inputs!$D$39,Inputs!$C$39)))-'Year Schedule'!$K$5+'Year Schedule'!$L$5)</f>
        <v>#VALUE!</v>
      </c>
      <c r="E690" s="0" t="e">
        <f aca="true">MAX(0,D690*(1+(_xlfn.NORM.INV(RAND(),Inputs!$D$39,Inputs!$C$39)))-'Year Schedule'!$K$6+'Year Schedule'!$L$6)</f>
        <v>#VALUE!</v>
      </c>
      <c r="F690" s="0" t="e">
        <f aca="true">MAX(0,E690*(1+(_xlfn.NORM.INV(RAND(),Inputs!$D$39,Inputs!$C$39)))-'Year Schedule'!$K$7+'Year Schedule'!$L$7)</f>
        <v>#VALUE!</v>
      </c>
      <c r="G690" s="0" t="e">
        <f aca="true">MAX(0,F690*(1+(_xlfn.NORM.INV(RAND(),Inputs!$D$39,Inputs!$C$39)))-'Year Schedule'!$K$8+'Year Schedule'!$L$8)</f>
        <v>#VALUE!</v>
      </c>
      <c r="H690" s="0" t="e">
        <f aca="true">MAX(0,G690*(1+(_xlfn.NORM.INV(RAND(),Inputs!$D$39,Inputs!$C$39)))-'Year Schedule'!$K$9+'Year Schedule'!$L$9)</f>
        <v>#VALUE!</v>
      </c>
      <c r="I690" s="0" t="e">
        <f aca="true">MAX(0,H690*(1+(_xlfn.NORM.INV(RAND(),Inputs!$D$39,Inputs!$C$39)))-'Year Schedule'!$K$10+'Year Schedule'!$L$10)</f>
        <v>#VALUE!</v>
      </c>
      <c r="J690" s="0" t="e">
        <f aca="true">MAX(0,I690*(1+(_xlfn.NORM.INV(RAND(),Inputs!$D$39,Inputs!$C$39)))-'Year Schedule'!$K$11+'Year Schedule'!$L$11)</f>
        <v>#VALUE!</v>
      </c>
      <c r="K690" s="0" t="e">
        <f aca="true">MAX(0,J690*(1+(_xlfn.NORM.INV(RAND(),Inputs!$D$39,Inputs!$C$39)))-'Year Schedule'!$K$12+'Year Schedule'!$L$12)</f>
        <v>#VALUE!</v>
      </c>
      <c r="L690" s="0" t="e">
        <f aca="true">MAX(0,K690*(1+(_xlfn.NORM.INV(RAND(),Inputs!$D$39,Inputs!$C$39)))-'Year Schedule'!$K$13+'Year Schedule'!$L$13)</f>
        <v>#VALUE!</v>
      </c>
      <c r="M690" s="0" t="e">
        <f aca="true">MAX(0,L690*(1+(_xlfn.NORM.INV(RAND(),Inputs!$D$39,Inputs!$C$39)))-'Year Schedule'!$K$14+'Year Schedule'!$L$14)</f>
        <v>#VALUE!</v>
      </c>
      <c r="N690" s="0" t="e">
        <f aca="true">MAX(0,M690*(1+(_xlfn.NORM.INV(RAND(),Inputs!$D$39,Inputs!$C$39)))-'Year Schedule'!$K$15+'Year Schedule'!$L$15)</f>
        <v>#VALUE!</v>
      </c>
      <c r="O690" s="0" t="e">
        <f aca="true">MAX(0,N690*(1+(_xlfn.NORM.INV(RAND(),Inputs!$D$39,Inputs!$C$39)))-'Year Schedule'!$K$16+'Year Schedule'!$L$16)</f>
        <v>#VALUE!</v>
      </c>
      <c r="P690" s="0" t="e">
        <f aca="true">MAX(0,O690*(1+(_xlfn.NORM.INV(RAND(),Inputs!$D$39,Inputs!$C$39)))-'Year Schedule'!$K$17+'Year Schedule'!$L$17)</f>
        <v>#VALUE!</v>
      </c>
      <c r="Q690" s="0" t="e">
        <f aca="true">MAX(0,P690*(1+(_xlfn.NORM.INV(RAND(),Inputs!$D$39,Inputs!$C$39)))-'Year Schedule'!$K$18+'Year Schedule'!$L$18)</f>
        <v>#VALUE!</v>
      </c>
      <c r="R690" s="0" t="e">
        <f aca="true">MAX(0,Q690*(1+(_xlfn.NORM.INV(RAND(),Inputs!$D$39,Inputs!$C$39)))-'Year Schedule'!$K$19+'Year Schedule'!$L$19)</f>
        <v>#VALUE!</v>
      </c>
      <c r="S690" s="0" t="e">
        <f aca="true">MAX(0,R690*(1+(_xlfn.NORM.INV(RAND(),Inputs!$D$39,Inputs!$C$39)))-'Year Schedule'!$K$20+'Year Schedule'!$L$20)</f>
        <v>#VALUE!</v>
      </c>
      <c r="T690" s="0" t="e">
        <f aca="true">MAX(0,S690*(1+(_xlfn.NORM.INV(RAND(),Inputs!$D$39,Inputs!$C$39)))-'Year Schedule'!$K$21+'Year Schedule'!$L$21)</f>
        <v>#VALUE!</v>
      </c>
      <c r="U690" s="0" t="e">
        <f aca="true">MAX(0,T690*(1+(_xlfn.NORM.INV(RAND(),Inputs!$D$39,Inputs!$C$39)))-'Year Schedule'!$K$22+'Year Schedule'!$L$22)</f>
        <v>#VALUE!</v>
      </c>
      <c r="V690" s="0" t="e">
        <f aca="true">MAX(0,U690*(1+(_xlfn.NORM.INV(RAND(),Inputs!$D$39,Inputs!$C$39)))-'Year Schedule'!$K$23+'Year Schedule'!$L$23)</f>
        <v>#VALUE!</v>
      </c>
      <c r="W690" s="0" t="e">
        <f aca="true">MAX(0,V690*(1+(_xlfn.NORM.INV(RAND(),Inputs!$D$39,Inputs!$C$39)))-'Year Schedule'!$K$24+'Year Schedule'!$L$24)</f>
        <v>#VALUE!</v>
      </c>
      <c r="X690" s="0" t="e">
        <f aca="true">MAX(0,W690*(1+(_xlfn.NORM.INV(RAND(),Inputs!$D$39,Inputs!$C$39)))-'Year Schedule'!$K$25+'Year Schedule'!$L$25)</f>
        <v>#VALUE!</v>
      </c>
      <c r="Y690" s="0" t="e">
        <f aca="true">MAX(0,X690*(1+(_xlfn.NORM.INV(RAND(),Inputs!$D$39,Inputs!$C$39)))-'Year Schedule'!$K$26+'Year Schedule'!$L$26)</f>
        <v>#VALUE!</v>
      </c>
      <c r="Z690" s="0" t="e">
        <f aca="true">MAX(0,Y690*(1+(_xlfn.NORM.INV(RAND(),Inputs!$D$39,Inputs!$C$39)))-'Year Schedule'!$K$27+'Year Schedule'!$L$27)</f>
        <v>#VALUE!</v>
      </c>
      <c r="AA690" s="0" t="e">
        <f aca="true">MAX(0,Z690*(1+(_xlfn.NORM.INV(RAND(),Inputs!$D$39,Inputs!$C$39)))-'Year Schedule'!$K$28+'Year Schedule'!$L$28)</f>
        <v>#VALUE!</v>
      </c>
      <c r="AB690" s="0" t="e">
        <f aca="true">MAX(0,AA690*(1+(_xlfn.NORM.INV(RAND(),Inputs!$D$39,Inputs!$C$39)))-'Year Schedule'!$K$29+'Year Schedule'!$L$29)</f>
        <v>#VALUE!</v>
      </c>
      <c r="AC690" s="0" t="e">
        <f aca="true">MAX(0,AB690*(1+(_xlfn.NORM.INV(RAND(),Inputs!$D$39,Inputs!$C$39)))-'Year Schedule'!$K$30+'Year Schedule'!$L$30)</f>
        <v>#VALUE!</v>
      </c>
      <c r="AD690" s="0" t="e">
        <f aca="true">MAX(0,AC690*(1+(_xlfn.NORM.INV(RAND(),Inputs!$D$39,Inputs!$C$39)))-'Year Schedule'!$K$31+'Year Schedule'!$L$31)</f>
        <v>#VALUE!</v>
      </c>
      <c r="AE690" s="0" t="e">
        <f aca="true">MAX(0,AD690*(1+(_xlfn.NORM.INV(RAND(),Inputs!$D$39,Inputs!$C$39)))-'Year Schedule'!$K$32+'Year Schedule'!$L$32)</f>
        <v>#VALUE!</v>
      </c>
      <c r="AF690" s="0" t="e">
        <f aca="true">MAX(0,AE690*(1+(_xlfn.NORM.INV(RAND(),Inputs!$D$39,Inputs!$C$39)))-'Year Schedule'!$K$33+'Year Schedule'!$L$33)</f>
        <v>#VALUE!</v>
      </c>
      <c r="AG690" s="0" t="e">
        <f aca="true">MAX(0,AF690*(1+(_xlfn.NORM.INV(RAND(),Inputs!$D$39,Inputs!$C$39)))-'Year Schedule'!$K$34+'Year Schedule'!$L$34)</f>
        <v>#VALUE!</v>
      </c>
      <c r="AH690" s="0" t="e">
        <f aca="true">MAX(0,AG690*(1+(_xlfn.NORM.INV(RAND(),Inputs!$D$39,Inputs!$C$39)))-'Year Schedule'!$K$35+'Year Schedule'!$L$35)</f>
        <v>#VALUE!</v>
      </c>
      <c r="AI690" s="0" t="e">
        <f aca="true">MAX(0,AH690*(1+(_xlfn.NORM.INV(RAND(),Inputs!$D$39,Inputs!$C$39)))-'Year Schedule'!$K$36+'Year Schedule'!$L$36)</f>
        <v>#VALUE!</v>
      </c>
      <c r="AJ690" s="0" t="e">
        <f aca="true">MAX(0,AI690*(1+(_xlfn.NORM.INV(RAND(),Inputs!$D$39,Inputs!$C$39)))-'Year Schedule'!$K$37+'Year Schedule'!$L$37)</f>
        <v>#VALUE!</v>
      </c>
      <c r="AK690" s="0" t="e">
        <f aca="true">MAX(0,AJ690*(1+(_xlfn.NORM.INV(RAND(),Inputs!$D$39,Inputs!$C$39)))-'Year Schedule'!$K$38+'Year Schedule'!$L$38)</f>
        <v>#VALUE!</v>
      </c>
      <c r="AL690" s="0" t="e">
        <f aca="true">MAX(0,AK690*(1+(_xlfn.NORM.INV(RAND(),Inputs!$D$39,Inputs!$C$39)))-'Year Schedule'!$K$39+'Year Schedule'!$L$39)</f>
        <v>#VALUE!</v>
      </c>
      <c r="AM690" s="0" t="e">
        <f aca="true">MAX(0,AL690*(1+(_xlfn.NORM.INV(RAND(),Inputs!$D$39,Inputs!$C$39)))-'Year Schedule'!$K$40+'Year Schedule'!$L$40)</f>
        <v>#VALUE!</v>
      </c>
      <c r="AN690" s="0" t="e">
        <f aca="true">MAX(0,AM690*(1+(_xlfn.NORM.INV(RAND(),Inputs!$D$39,Inputs!$C$39)))-'Year Schedule'!$K$41+'Year Schedule'!$L$41)</f>
        <v>#VALUE!</v>
      </c>
      <c r="AO690" s="0" t="e">
        <f aca="true">MAX(0,AN690*(1+(_xlfn.NORM.INV(RAND(),Inputs!$D$39,Inputs!$C$39)))-'Year Schedule'!$K$42+'Year Schedule'!$L$42)</f>
        <v>#VALUE!</v>
      </c>
      <c r="AP690" s="0" t="e">
        <f aca="true">MAX(0,AO690*(1+(_xlfn.NORM.INV(RAND(),Inputs!$D$39,Inputs!$C$39)))-'Year Schedule'!$K$43+'Year Schedule'!$L$43)</f>
        <v>#VALUE!</v>
      </c>
      <c r="AQ690" s="0" t="e">
        <f aca="true">MAX(0,AP690*(1+(_xlfn.NORM.INV(RAND(),Inputs!$D$39,Inputs!$C$39)))-'Year Schedule'!$K$44+'Year Schedule'!$L$44)</f>
        <v>#VALUE!</v>
      </c>
      <c r="AR690" s="0" t="e">
        <f aca="true">MAX(0,AQ690*(1+(_xlfn.NORM.INV(RAND(),Inputs!$D$39,Inputs!$C$39)))-'Year Schedule'!$K$45+'Year Schedule'!$L$45)</f>
        <v>#VALUE!</v>
      </c>
      <c r="AS690" s="0" t="e">
        <f aca="true">MAX(0,AR690*(1+(_xlfn.NORM.INV(RAND(),Inputs!$D$39,Inputs!$C$39)))-'Year Schedule'!$K$46+'Year Schedule'!$L$46)</f>
        <v>#VALUE!</v>
      </c>
      <c r="AT690" s="0" t="e">
        <f aca="true">MAX(0,AS690*(1+(_xlfn.NORM.INV(RAND(),Inputs!$D$39,Inputs!$C$39)))-'Year Schedule'!$K$47+'Year Schedule'!$L$47)</f>
        <v>#VALUE!</v>
      </c>
      <c r="AU690" s="0" t="e">
        <f aca="true">MAX(0,AT690*(1+(_xlfn.NORM.INV(RAND(),Inputs!$D$39,Inputs!$C$39)))-'Year Schedule'!$K$48+'Year Schedule'!$L$48)</f>
        <v>#VALUE!</v>
      </c>
      <c r="AV690" s="0" t="e">
        <f aca="true">MAX(0,AU690*(1+(_xlfn.NORM.INV(RAND(),Inputs!$D$39,Inputs!$C$39)))-'Year Schedule'!$K$49+'Year Schedule'!$L$49)</f>
        <v>#VALUE!</v>
      </c>
      <c r="AW690" s="0" t="e">
        <f aca="true">MAX(0,AV690*(1+(_xlfn.NORM.INV(RAND(),Inputs!$D$39,Inputs!$C$39)))-'Year Schedule'!$K$50+'Year Schedule'!$L$50)</f>
        <v>#VALUE!</v>
      </c>
      <c r="AX690" s="0" t="e">
        <f aca="true">MAX(0,AW690*(1+(_xlfn.NORM.INV(RAND(),Inputs!$D$39,Inputs!$C$39)))-'Year Schedule'!$K$51+'Year Schedule'!$L$51)</f>
        <v>#VALUE!</v>
      </c>
      <c r="AY690" s="0" t="e">
        <f aca="true">MAX(0,AX690*(1+(_xlfn.NORM.INV(RAND(),Inputs!$D$39,Inputs!$C$39)))-'Year Schedule'!$K$52+'Year Schedule'!$L$52)</f>
        <v>#VALUE!</v>
      </c>
      <c r="AZ690" s="0" t="e">
        <f aca="true">MAX(0,AY690*(1+(_xlfn.NORM.INV(RAND(),Inputs!$D$39,Inputs!$C$39)))-'Year Schedule'!$K$53+'Year Schedule'!$L$53)</f>
        <v>#VALUE!</v>
      </c>
      <c r="BA690" s="0" t="e">
        <f aca="false">INDEX(C690:AZ690,1,Inputs!$C$6)</f>
        <v>#VALUE!</v>
      </c>
      <c r="BB690" s="0" t="n">
        <f aca="false">IFERROR(EXP(SUMPRODUCT(LN((C690:INDEX(C690:AZ690,1,Inputs!$C$6)+$C$1004:INDEX($C$1004:$AZ$1004,1,Inputs!$C$6))/B690:INDEX(B690:AY690,1,Inputs!$C$6)))/Inputs!$C$6)-1,-1)</f>
        <v>-1</v>
      </c>
    </row>
    <row r="691" customFormat="false" ht="15" hidden="false" customHeight="true" outlineLevel="0" collapsed="false">
      <c r="A691" s="0" t="n">
        <v>689</v>
      </c>
      <c r="B691" s="177" t="n">
        <f aca="false">Inputs!$C$38</f>
        <v>0</v>
      </c>
      <c r="C691" s="0" t="e">
        <f aca="true">MAX(0,B691*(1+(_xlfn.NORM.INV(RAND(),Inputs!$D$39,Inputs!$C$39)))-'Year Schedule'!$K$4+'Year Schedule'!$L$4)</f>
        <v>#VALUE!</v>
      </c>
      <c r="D691" s="0" t="e">
        <f aca="true">MAX(0,C691*(1+(_xlfn.NORM.INV(RAND(),Inputs!$D$39,Inputs!$C$39)))-'Year Schedule'!$K$5+'Year Schedule'!$L$5)</f>
        <v>#VALUE!</v>
      </c>
      <c r="E691" s="0" t="e">
        <f aca="true">MAX(0,D691*(1+(_xlfn.NORM.INV(RAND(),Inputs!$D$39,Inputs!$C$39)))-'Year Schedule'!$K$6+'Year Schedule'!$L$6)</f>
        <v>#VALUE!</v>
      </c>
      <c r="F691" s="0" t="e">
        <f aca="true">MAX(0,E691*(1+(_xlfn.NORM.INV(RAND(),Inputs!$D$39,Inputs!$C$39)))-'Year Schedule'!$K$7+'Year Schedule'!$L$7)</f>
        <v>#VALUE!</v>
      </c>
      <c r="G691" s="0" t="e">
        <f aca="true">MAX(0,F691*(1+(_xlfn.NORM.INV(RAND(),Inputs!$D$39,Inputs!$C$39)))-'Year Schedule'!$K$8+'Year Schedule'!$L$8)</f>
        <v>#VALUE!</v>
      </c>
      <c r="H691" s="0" t="e">
        <f aca="true">MAX(0,G691*(1+(_xlfn.NORM.INV(RAND(),Inputs!$D$39,Inputs!$C$39)))-'Year Schedule'!$K$9+'Year Schedule'!$L$9)</f>
        <v>#VALUE!</v>
      </c>
      <c r="I691" s="0" t="e">
        <f aca="true">MAX(0,H691*(1+(_xlfn.NORM.INV(RAND(),Inputs!$D$39,Inputs!$C$39)))-'Year Schedule'!$K$10+'Year Schedule'!$L$10)</f>
        <v>#VALUE!</v>
      </c>
      <c r="J691" s="0" t="e">
        <f aca="true">MAX(0,I691*(1+(_xlfn.NORM.INV(RAND(),Inputs!$D$39,Inputs!$C$39)))-'Year Schedule'!$K$11+'Year Schedule'!$L$11)</f>
        <v>#VALUE!</v>
      </c>
      <c r="K691" s="0" t="e">
        <f aca="true">MAX(0,J691*(1+(_xlfn.NORM.INV(RAND(),Inputs!$D$39,Inputs!$C$39)))-'Year Schedule'!$K$12+'Year Schedule'!$L$12)</f>
        <v>#VALUE!</v>
      </c>
      <c r="L691" s="0" t="e">
        <f aca="true">MAX(0,K691*(1+(_xlfn.NORM.INV(RAND(),Inputs!$D$39,Inputs!$C$39)))-'Year Schedule'!$K$13+'Year Schedule'!$L$13)</f>
        <v>#VALUE!</v>
      </c>
      <c r="M691" s="0" t="e">
        <f aca="true">MAX(0,L691*(1+(_xlfn.NORM.INV(RAND(),Inputs!$D$39,Inputs!$C$39)))-'Year Schedule'!$K$14+'Year Schedule'!$L$14)</f>
        <v>#VALUE!</v>
      </c>
      <c r="N691" s="0" t="e">
        <f aca="true">MAX(0,M691*(1+(_xlfn.NORM.INV(RAND(),Inputs!$D$39,Inputs!$C$39)))-'Year Schedule'!$K$15+'Year Schedule'!$L$15)</f>
        <v>#VALUE!</v>
      </c>
      <c r="O691" s="0" t="e">
        <f aca="true">MAX(0,N691*(1+(_xlfn.NORM.INV(RAND(),Inputs!$D$39,Inputs!$C$39)))-'Year Schedule'!$K$16+'Year Schedule'!$L$16)</f>
        <v>#VALUE!</v>
      </c>
      <c r="P691" s="0" t="e">
        <f aca="true">MAX(0,O691*(1+(_xlfn.NORM.INV(RAND(),Inputs!$D$39,Inputs!$C$39)))-'Year Schedule'!$K$17+'Year Schedule'!$L$17)</f>
        <v>#VALUE!</v>
      </c>
      <c r="Q691" s="0" t="e">
        <f aca="true">MAX(0,P691*(1+(_xlfn.NORM.INV(RAND(),Inputs!$D$39,Inputs!$C$39)))-'Year Schedule'!$K$18+'Year Schedule'!$L$18)</f>
        <v>#VALUE!</v>
      </c>
      <c r="R691" s="0" t="e">
        <f aca="true">MAX(0,Q691*(1+(_xlfn.NORM.INV(RAND(),Inputs!$D$39,Inputs!$C$39)))-'Year Schedule'!$K$19+'Year Schedule'!$L$19)</f>
        <v>#VALUE!</v>
      </c>
      <c r="S691" s="0" t="e">
        <f aca="true">MAX(0,R691*(1+(_xlfn.NORM.INV(RAND(),Inputs!$D$39,Inputs!$C$39)))-'Year Schedule'!$K$20+'Year Schedule'!$L$20)</f>
        <v>#VALUE!</v>
      </c>
      <c r="T691" s="0" t="e">
        <f aca="true">MAX(0,S691*(1+(_xlfn.NORM.INV(RAND(),Inputs!$D$39,Inputs!$C$39)))-'Year Schedule'!$K$21+'Year Schedule'!$L$21)</f>
        <v>#VALUE!</v>
      </c>
      <c r="U691" s="0" t="e">
        <f aca="true">MAX(0,T691*(1+(_xlfn.NORM.INV(RAND(),Inputs!$D$39,Inputs!$C$39)))-'Year Schedule'!$K$22+'Year Schedule'!$L$22)</f>
        <v>#VALUE!</v>
      </c>
      <c r="V691" s="0" t="e">
        <f aca="true">MAX(0,U691*(1+(_xlfn.NORM.INV(RAND(),Inputs!$D$39,Inputs!$C$39)))-'Year Schedule'!$K$23+'Year Schedule'!$L$23)</f>
        <v>#VALUE!</v>
      </c>
      <c r="W691" s="0" t="e">
        <f aca="true">MAX(0,V691*(1+(_xlfn.NORM.INV(RAND(),Inputs!$D$39,Inputs!$C$39)))-'Year Schedule'!$K$24+'Year Schedule'!$L$24)</f>
        <v>#VALUE!</v>
      </c>
      <c r="X691" s="0" t="e">
        <f aca="true">MAX(0,W691*(1+(_xlfn.NORM.INV(RAND(),Inputs!$D$39,Inputs!$C$39)))-'Year Schedule'!$K$25+'Year Schedule'!$L$25)</f>
        <v>#VALUE!</v>
      </c>
      <c r="Y691" s="0" t="e">
        <f aca="true">MAX(0,X691*(1+(_xlfn.NORM.INV(RAND(),Inputs!$D$39,Inputs!$C$39)))-'Year Schedule'!$K$26+'Year Schedule'!$L$26)</f>
        <v>#VALUE!</v>
      </c>
      <c r="Z691" s="0" t="e">
        <f aca="true">MAX(0,Y691*(1+(_xlfn.NORM.INV(RAND(),Inputs!$D$39,Inputs!$C$39)))-'Year Schedule'!$K$27+'Year Schedule'!$L$27)</f>
        <v>#VALUE!</v>
      </c>
      <c r="AA691" s="0" t="e">
        <f aca="true">MAX(0,Z691*(1+(_xlfn.NORM.INV(RAND(),Inputs!$D$39,Inputs!$C$39)))-'Year Schedule'!$K$28+'Year Schedule'!$L$28)</f>
        <v>#VALUE!</v>
      </c>
      <c r="AB691" s="0" t="e">
        <f aca="true">MAX(0,AA691*(1+(_xlfn.NORM.INV(RAND(),Inputs!$D$39,Inputs!$C$39)))-'Year Schedule'!$K$29+'Year Schedule'!$L$29)</f>
        <v>#VALUE!</v>
      </c>
      <c r="AC691" s="0" t="e">
        <f aca="true">MAX(0,AB691*(1+(_xlfn.NORM.INV(RAND(),Inputs!$D$39,Inputs!$C$39)))-'Year Schedule'!$K$30+'Year Schedule'!$L$30)</f>
        <v>#VALUE!</v>
      </c>
      <c r="AD691" s="0" t="e">
        <f aca="true">MAX(0,AC691*(1+(_xlfn.NORM.INV(RAND(),Inputs!$D$39,Inputs!$C$39)))-'Year Schedule'!$K$31+'Year Schedule'!$L$31)</f>
        <v>#VALUE!</v>
      </c>
      <c r="AE691" s="0" t="e">
        <f aca="true">MAX(0,AD691*(1+(_xlfn.NORM.INV(RAND(),Inputs!$D$39,Inputs!$C$39)))-'Year Schedule'!$K$32+'Year Schedule'!$L$32)</f>
        <v>#VALUE!</v>
      </c>
      <c r="AF691" s="0" t="e">
        <f aca="true">MAX(0,AE691*(1+(_xlfn.NORM.INV(RAND(),Inputs!$D$39,Inputs!$C$39)))-'Year Schedule'!$K$33+'Year Schedule'!$L$33)</f>
        <v>#VALUE!</v>
      </c>
      <c r="AG691" s="0" t="e">
        <f aca="true">MAX(0,AF691*(1+(_xlfn.NORM.INV(RAND(),Inputs!$D$39,Inputs!$C$39)))-'Year Schedule'!$K$34+'Year Schedule'!$L$34)</f>
        <v>#VALUE!</v>
      </c>
      <c r="AH691" s="0" t="e">
        <f aca="true">MAX(0,AG691*(1+(_xlfn.NORM.INV(RAND(),Inputs!$D$39,Inputs!$C$39)))-'Year Schedule'!$K$35+'Year Schedule'!$L$35)</f>
        <v>#VALUE!</v>
      </c>
      <c r="AI691" s="0" t="e">
        <f aca="true">MAX(0,AH691*(1+(_xlfn.NORM.INV(RAND(),Inputs!$D$39,Inputs!$C$39)))-'Year Schedule'!$K$36+'Year Schedule'!$L$36)</f>
        <v>#VALUE!</v>
      </c>
      <c r="AJ691" s="0" t="e">
        <f aca="true">MAX(0,AI691*(1+(_xlfn.NORM.INV(RAND(),Inputs!$D$39,Inputs!$C$39)))-'Year Schedule'!$K$37+'Year Schedule'!$L$37)</f>
        <v>#VALUE!</v>
      </c>
      <c r="AK691" s="0" t="e">
        <f aca="true">MAX(0,AJ691*(1+(_xlfn.NORM.INV(RAND(),Inputs!$D$39,Inputs!$C$39)))-'Year Schedule'!$K$38+'Year Schedule'!$L$38)</f>
        <v>#VALUE!</v>
      </c>
      <c r="AL691" s="0" t="e">
        <f aca="true">MAX(0,AK691*(1+(_xlfn.NORM.INV(RAND(),Inputs!$D$39,Inputs!$C$39)))-'Year Schedule'!$K$39+'Year Schedule'!$L$39)</f>
        <v>#VALUE!</v>
      </c>
      <c r="AM691" s="0" t="e">
        <f aca="true">MAX(0,AL691*(1+(_xlfn.NORM.INV(RAND(),Inputs!$D$39,Inputs!$C$39)))-'Year Schedule'!$K$40+'Year Schedule'!$L$40)</f>
        <v>#VALUE!</v>
      </c>
      <c r="AN691" s="0" t="e">
        <f aca="true">MAX(0,AM691*(1+(_xlfn.NORM.INV(RAND(),Inputs!$D$39,Inputs!$C$39)))-'Year Schedule'!$K$41+'Year Schedule'!$L$41)</f>
        <v>#VALUE!</v>
      </c>
      <c r="AO691" s="0" t="e">
        <f aca="true">MAX(0,AN691*(1+(_xlfn.NORM.INV(RAND(),Inputs!$D$39,Inputs!$C$39)))-'Year Schedule'!$K$42+'Year Schedule'!$L$42)</f>
        <v>#VALUE!</v>
      </c>
      <c r="AP691" s="0" t="e">
        <f aca="true">MAX(0,AO691*(1+(_xlfn.NORM.INV(RAND(),Inputs!$D$39,Inputs!$C$39)))-'Year Schedule'!$K$43+'Year Schedule'!$L$43)</f>
        <v>#VALUE!</v>
      </c>
      <c r="AQ691" s="0" t="e">
        <f aca="true">MAX(0,AP691*(1+(_xlfn.NORM.INV(RAND(),Inputs!$D$39,Inputs!$C$39)))-'Year Schedule'!$K$44+'Year Schedule'!$L$44)</f>
        <v>#VALUE!</v>
      </c>
      <c r="AR691" s="0" t="e">
        <f aca="true">MAX(0,AQ691*(1+(_xlfn.NORM.INV(RAND(),Inputs!$D$39,Inputs!$C$39)))-'Year Schedule'!$K$45+'Year Schedule'!$L$45)</f>
        <v>#VALUE!</v>
      </c>
      <c r="AS691" s="0" t="e">
        <f aca="true">MAX(0,AR691*(1+(_xlfn.NORM.INV(RAND(),Inputs!$D$39,Inputs!$C$39)))-'Year Schedule'!$K$46+'Year Schedule'!$L$46)</f>
        <v>#VALUE!</v>
      </c>
      <c r="AT691" s="0" t="e">
        <f aca="true">MAX(0,AS691*(1+(_xlfn.NORM.INV(RAND(),Inputs!$D$39,Inputs!$C$39)))-'Year Schedule'!$K$47+'Year Schedule'!$L$47)</f>
        <v>#VALUE!</v>
      </c>
      <c r="AU691" s="0" t="e">
        <f aca="true">MAX(0,AT691*(1+(_xlfn.NORM.INV(RAND(),Inputs!$D$39,Inputs!$C$39)))-'Year Schedule'!$K$48+'Year Schedule'!$L$48)</f>
        <v>#VALUE!</v>
      </c>
      <c r="AV691" s="0" t="e">
        <f aca="true">MAX(0,AU691*(1+(_xlfn.NORM.INV(RAND(),Inputs!$D$39,Inputs!$C$39)))-'Year Schedule'!$K$49+'Year Schedule'!$L$49)</f>
        <v>#VALUE!</v>
      </c>
      <c r="AW691" s="0" t="e">
        <f aca="true">MAX(0,AV691*(1+(_xlfn.NORM.INV(RAND(),Inputs!$D$39,Inputs!$C$39)))-'Year Schedule'!$K$50+'Year Schedule'!$L$50)</f>
        <v>#VALUE!</v>
      </c>
      <c r="AX691" s="0" t="e">
        <f aca="true">MAX(0,AW691*(1+(_xlfn.NORM.INV(RAND(),Inputs!$D$39,Inputs!$C$39)))-'Year Schedule'!$K$51+'Year Schedule'!$L$51)</f>
        <v>#VALUE!</v>
      </c>
      <c r="AY691" s="0" t="e">
        <f aca="true">MAX(0,AX691*(1+(_xlfn.NORM.INV(RAND(),Inputs!$D$39,Inputs!$C$39)))-'Year Schedule'!$K$52+'Year Schedule'!$L$52)</f>
        <v>#VALUE!</v>
      </c>
      <c r="AZ691" s="0" t="e">
        <f aca="true">MAX(0,AY691*(1+(_xlfn.NORM.INV(RAND(),Inputs!$D$39,Inputs!$C$39)))-'Year Schedule'!$K$53+'Year Schedule'!$L$53)</f>
        <v>#VALUE!</v>
      </c>
      <c r="BA691" s="0" t="e">
        <f aca="false">INDEX(C691:AZ691,1,Inputs!$C$6)</f>
        <v>#VALUE!</v>
      </c>
      <c r="BB691" s="0" t="n">
        <f aca="false">IFERROR(EXP(SUMPRODUCT(LN((C691:INDEX(C691:AZ691,1,Inputs!$C$6)+$C$1004:INDEX($C$1004:$AZ$1004,1,Inputs!$C$6))/B691:INDEX(B691:AY691,1,Inputs!$C$6)))/Inputs!$C$6)-1,-1)</f>
        <v>-1</v>
      </c>
    </row>
    <row r="692" customFormat="false" ht="15" hidden="false" customHeight="true" outlineLevel="0" collapsed="false">
      <c r="A692" s="0" t="n">
        <v>690</v>
      </c>
      <c r="B692" s="177" t="n">
        <f aca="false">Inputs!$C$38</f>
        <v>0</v>
      </c>
      <c r="C692" s="0" t="e">
        <f aca="true">MAX(0,B692*(1+(_xlfn.NORM.INV(RAND(),Inputs!$D$39,Inputs!$C$39)))-'Year Schedule'!$K$4+'Year Schedule'!$L$4)</f>
        <v>#VALUE!</v>
      </c>
      <c r="D692" s="0" t="e">
        <f aca="true">MAX(0,C692*(1+(_xlfn.NORM.INV(RAND(),Inputs!$D$39,Inputs!$C$39)))-'Year Schedule'!$K$5+'Year Schedule'!$L$5)</f>
        <v>#VALUE!</v>
      </c>
      <c r="E692" s="0" t="e">
        <f aca="true">MAX(0,D692*(1+(_xlfn.NORM.INV(RAND(),Inputs!$D$39,Inputs!$C$39)))-'Year Schedule'!$K$6+'Year Schedule'!$L$6)</f>
        <v>#VALUE!</v>
      </c>
      <c r="F692" s="0" t="e">
        <f aca="true">MAX(0,E692*(1+(_xlfn.NORM.INV(RAND(),Inputs!$D$39,Inputs!$C$39)))-'Year Schedule'!$K$7+'Year Schedule'!$L$7)</f>
        <v>#VALUE!</v>
      </c>
      <c r="G692" s="0" t="e">
        <f aca="true">MAX(0,F692*(1+(_xlfn.NORM.INV(RAND(),Inputs!$D$39,Inputs!$C$39)))-'Year Schedule'!$K$8+'Year Schedule'!$L$8)</f>
        <v>#VALUE!</v>
      </c>
      <c r="H692" s="0" t="e">
        <f aca="true">MAX(0,G692*(1+(_xlfn.NORM.INV(RAND(),Inputs!$D$39,Inputs!$C$39)))-'Year Schedule'!$K$9+'Year Schedule'!$L$9)</f>
        <v>#VALUE!</v>
      </c>
      <c r="I692" s="0" t="e">
        <f aca="true">MAX(0,H692*(1+(_xlfn.NORM.INV(RAND(),Inputs!$D$39,Inputs!$C$39)))-'Year Schedule'!$K$10+'Year Schedule'!$L$10)</f>
        <v>#VALUE!</v>
      </c>
      <c r="J692" s="0" t="e">
        <f aca="true">MAX(0,I692*(1+(_xlfn.NORM.INV(RAND(),Inputs!$D$39,Inputs!$C$39)))-'Year Schedule'!$K$11+'Year Schedule'!$L$11)</f>
        <v>#VALUE!</v>
      </c>
      <c r="K692" s="0" t="e">
        <f aca="true">MAX(0,J692*(1+(_xlfn.NORM.INV(RAND(),Inputs!$D$39,Inputs!$C$39)))-'Year Schedule'!$K$12+'Year Schedule'!$L$12)</f>
        <v>#VALUE!</v>
      </c>
      <c r="L692" s="0" t="e">
        <f aca="true">MAX(0,K692*(1+(_xlfn.NORM.INV(RAND(),Inputs!$D$39,Inputs!$C$39)))-'Year Schedule'!$K$13+'Year Schedule'!$L$13)</f>
        <v>#VALUE!</v>
      </c>
      <c r="M692" s="0" t="e">
        <f aca="true">MAX(0,L692*(1+(_xlfn.NORM.INV(RAND(),Inputs!$D$39,Inputs!$C$39)))-'Year Schedule'!$K$14+'Year Schedule'!$L$14)</f>
        <v>#VALUE!</v>
      </c>
      <c r="N692" s="0" t="e">
        <f aca="true">MAX(0,M692*(1+(_xlfn.NORM.INV(RAND(),Inputs!$D$39,Inputs!$C$39)))-'Year Schedule'!$K$15+'Year Schedule'!$L$15)</f>
        <v>#VALUE!</v>
      </c>
      <c r="O692" s="0" t="e">
        <f aca="true">MAX(0,N692*(1+(_xlfn.NORM.INV(RAND(),Inputs!$D$39,Inputs!$C$39)))-'Year Schedule'!$K$16+'Year Schedule'!$L$16)</f>
        <v>#VALUE!</v>
      </c>
      <c r="P692" s="0" t="e">
        <f aca="true">MAX(0,O692*(1+(_xlfn.NORM.INV(RAND(),Inputs!$D$39,Inputs!$C$39)))-'Year Schedule'!$K$17+'Year Schedule'!$L$17)</f>
        <v>#VALUE!</v>
      </c>
      <c r="Q692" s="0" t="e">
        <f aca="true">MAX(0,P692*(1+(_xlfn.NORM.INV(RAND(),Inputs!$D$39,Inputs!$C$39)))-'Year Schedule'!$K$18+'Year Schedule'!$L$18)</f>
        <v>#VALUE!</v>
      </c>
      <c r="R692" s="0" t="e">
        <f aca="true">MAX(0,Q692*(1+(_xlfn.NORM.INV(RAND(),Inputs!$D$39,Inputs!$C$39)))-'Year Schedule'!$K$19+'Year Schedule'!$L$19)</f>
        <v>#VALUE!</v>
      </c>
      <c r="S692" s="0" t="e">
        <f aca="true">MAX(0,R692*(1+(_xlfn.NORM.INV(RAND(),Inputs!$D$39,Inputs!$C$39)))-'Year Schedule'!$K$20+'Year Schedule'!$L$20)</f>
        <v>#VALUE!</v>
      </c>
      <c r="T692" s="0" t="e">
        <f aca="true">MAX(0,S692*(1+(_xlfn.NORM.INV(RAND(),Inputs!$D$39,Inputs!$C$39)))-'Year Schedule'!$K$21+'Year Schedule'!$L$21)</f>
        <v>#VALUE!</v>
      </c>
      <c r="U692" s="0" t="e">
        <f aca="true">MAX(0,T692*(1+(_xlfn.NORM.INV(RAND(),Inputs!$D$39,Inputs!$C$39)))-'Year Schedule'!$K$22+'Year Schedule'!$L$22)</f>
        <v>#VALUE!</v>
      </c>
      <c r="V692" s="0" t="e">
        <f aca="true">MAX(0,U692*(1+(_xlfn.NORM.INV(RAND(),Inputs!$D$39,Inputs!$C$39)))-'Year Schedule'!$K$23+'Year Schedule'!$L$23)</f>
        <v>#VALUE!</v>
      </c>
      <c r="W692" s="0" t="e">
        <f aca="true">MAX(0,V692*(1+(_xlfn.NORM.INV(RAND(),Inputs!$D$39,Inputs!$C$39)))-'Year Schedule'!$K$24+'Year Schedule'!$L$24)</f>
        <v>#VALUE!</v>
      </c>
      <c r="X692" s="0" t="e">
        <f aca="true">MAX(0,W692*(1+(_xlfn.NORM.INV(RAND(),Inputs!$D$39,Inputs!$C$39)))-'Year Schedule'!$K$25+'Year Schedule'!$L$25)</f>
        <v>#VALUE!</v>
      </c>
      <c r="Y692" s="0" t="e">
        <f aca="true">MAX(0,X692*(1+(_xlfn.NORM.INV(RAND(),Inputs!$D$39,Inputs!$C$39)))-'Year Schedule'!$K$26+'Year Schedule'!$L$26)</f>
        <v>#VALUE!</v>
      </c>
      <c r="Z692" s="0" t="e">
        <f aca="true">MAX(0,Y692*(1+(_xlfn.NORM.INV(RAND(),Inputs!$D$39,Inputs!$C$39)))-'Year Schedule'!$K$27+'Year Schedule'!$L$27)</f>
        <v>#VALUE!</v>
      </c>
      <c r="AA692" s="0" t="e">
        <f aca="true">MAX(0,Z692*(1+(_xlfn.NORM.INV(RAND(),Inputs!$D$39,Inputs!$C$39)))-'Year Schedule'!$K$28+'Year Schedule'!$L$28)</f>
        <v>#VALUE!</v>
      </c>
      <c r="AB692" s="0" t="e">
        <f aca="true">MAX(0,AA692*(1+(_xlfn.NORM.INV(RAND(),Inputs!$D$39,Inputs!$C$39)))-'Year Schedule'!$K$29+'Year Schedule'!$L$29)</f>
        <v>#VALUE!</v>
      </c>
      <c r="AC692" s="0" t="e">
        <f aca="true">MAX(0,AB692*(1+(_xlfn.NORM.INV(RAND(),Inputs!$D$39,Inputs!$C$39)))-'Year Schedule'!$K$30+'Year Schedule'!$L$30)</f>
        <v>#VALUE!</v>
      </c>
      <c r="AD692" s="0" t="e">
        <f aca="true">MAX(0,AC692*(1+(_xlfn.NORM.INV(RAND(),Inputs!$D$39,Inputs!$C$39)))-'Year Schedule'!$K$31+'Year Schedule'!$L$31)</f>
        <v>#VALUE!</v>
      </c>
      <c r="AE692" s="0" t="e">
        <f aca="true">MAX(0,AD692*(1+(_xlfn.NORM.INV(RAND(),Inputs!$D$39,Inputs!$C$39)))-'Year Schedule'!$K$32+'Year Schedule'!$L$32)</f>
        <v>#VALUE!</v>
      </c>
      <c r="AF692" s="0" t="e">
        <f aca="true">MAX(0,AE692*(1+(_xlfn.NORM.INV(RAND(),Inputs!$D$39,Inputs!$C$39)))-'Year Schedule'!$K$33+'Year Schedule'!$L$33)</f>
        <v>#VALUE!</v>
      </c>
      <c r="AG692" s="0" t="e">
        <f aca="true">MAX(0,AF692*(1+(_xlfn.NORM.INV(RAND(),Inputs!$D$39,Inputs!$C$39)))-'Year Schedule'!$K$34+'Year Schedule'!$L$34)</f>
        <v>#VALUE!</v>
      </c>
      <c r="AH692" s="0" t="e">
        <f aca="true">MAX(0,AG692*(1+(_xlfn.NORM.INV(RAND(),Inputs!$D$39,Inputs!$C$39)))-'Year Schedule'!$K$35+'Year Schedule'!$L$35)</f>
        <v>#VALUE!</v>
      </c>
      <c r="AI692" s="0" t="e">
        <f aca="true">MAX(0,AH692*(1+(_xlfn.NORM.INV(RAND(),Inputs!$D$39,Inputs!$C$39)))-'Year Schedule'!$K$36+'Year Schedule'!$L$36)</f>
        <v>#VALUE!</v>
      </c>
      <c r="AJ692" s="0" t="e">
        <f aca="true">MAX(0,AI692*(1+(_xlfn.NORM.INV(RAND(),Inputs!$D$39,Inputs!$C$39)))-'Year Schedule'!$K$37+'Year Schedule'!$L$37)</f>
        <v>#VALUE!</v>
      </c>
      <c r="AK692" s="0" t="e">
        <f aca="true">MAX(0,AJ692*(1+(_xlfn.NORM.INV(RAND(),Inputs!$D$39,Inputs!$C$39)))-'Year Schedule'!$K$38+'Year Schedule'!$L$38)</f>
        <v>#VALUE!</v>
      </c>
      <c r="AL692" s="0" t="e">
        <f aca="true">MAX(0,AK692*(1+(_xlfn.NORM.INV(RAND(),Inputs!$D$39,Inputs!$C$39)))-'Year Schedule'!$K$39+'Year Schedule'!$L$39)</f>
        <v>#VALUE!</v>
      </c>
      <c r="AM692" s="0" t="e">
        <f aca="true">MAX(0,AL692*(1+(_xlfn.NORM.INV(RAND(),Inputs!$D$39,Inputs!$C$39)))-'Year Schedule'!$K$40+'Year Schedule'!$L$40)</f>
        <v>#VALUE!</v>
      </c>
      <c r="AN692" s="0" t="e">
        <f aca="true">MAX(0,AM692*(1+(_xlfn.NORM.INV(RAND(),Inputs!$D$39,Inputs!$C$39)))-'Year Schedule'!$K$41+'Year Schedule'!$L$41)</f>
        <v>#VALUE!</v>
      </c>
      <c r="AO692" s="0" t="e">
        <f aca="true">MAX(0,AN692*(1+(_xlfn.NORM.INV(RAND(),Inputs!$D$39,Inputs!$C$39)))-'Year Schedule'!$K$42+'Year Schedule'!$L$42)</f>
        <v>#VALUE!</v>
      </c>
      <c r="AP692" s="0" t="e">
        <f aca="true">MAX(0,AO692*(1+(_xlfn.NORM.INV(RAND(),Inputs!$D$39,Inputs!$C$39)))-'Year Schedule'!$K$43+'Year Schedule'!$L$43)</f>
        <v>#VALUE!</v>
      </c>
      <c r="AQ692" s="0" t="e">
        <f aca="true">MAX(0,AP692*(1+(_xlfn.NORM.INV(RAND(),Inputs!$D$39,Inputs!$C$39)))-'Year Schedule'!$K$44+'Year Schedule'!$L$44)</f>
        <v>#VALUE!</v>
      </c>
      <c r="AR692" s="0" t="e">
        <f aca="true">MAX(0,AQ692*(1+(_xlfn.NORM.INV(RAND(),Inputs!$D$39,Inputs!$C$39)))-'Year Schedule'!$K$45+'Year Schedule'!$L$45)</f>
        <v>#VALUE!</v>
      </c>
      <c r="AS692" s="0" t="e">
        <f aca="true">MAX(0,AR692*(1+(_xlfn.NORM.INV(RAND(),Inputs!$D$39,Inputs!$C$39)))-'Year Schedule'!$K$46+'Year Schedule'!$L$46)</f>
        <v>#VALUE!</v>
      </c>
      <c r="AT692" s="0" t="e">
        <f aca="true">MAX(0,AS692*(1+(_xlfn.NORM.INV(RAND(),Inputs!$D$39,Inputs!$C$39)))-'Year Schedule'!$K$47+'Year Schedule'!$L$47)</f>
        <v>#VALUE!</v>
      </c>
      <c r="AU692" s="0" t="e">
        <f aca="true">MAX(0,AT692*(1+(_xlfn.NORM.INV(RAND(),Inputs!$D$39,Inputs!$C$39)))-'Year Schedule'!$K$48+'Year Schedule'!$L$48)</f>
        <v>#VALUE!</v>
      </c>
      <c r="AV692" s="0" t="e">
        <f aca="true">MAX(0,AU692*(1+(_xlfn.NORM.INV(RAND(),Inputs!$D$39,Inputs!$C$39)))-'Year Schedule'!$K$49+'Year Schedule'!$L$49)</f>
        <v>#VALUE!</v>
      </c>
      <c r="AW692" s="0" t="e">
        <f aca="true">MAX(0,AV692*(1+(_xlfn.NORM.INV(RAND(),Inputs!$D$39,Inputs!$C$39)))-'Year Schedule'!$K$50+'Year Schedule'!$L$50)</f>
        <v>#VALUE!</v>
      </c>
      <c r="AX692" s="0" t="e">
        <f aca="true">MAX(0,AW692*(1+(_xlfn.NORM.INV(RAND(),Inputs!$D$39,Inputs!$C$39)))-'Year Schedule'!$K$51+'Year Schedule'!$L$51)</f>
        <v>#VALUE!</v>
      </c>
      <c r="AY692" s="0" t="e">
        <f aca="true">MAX(0,AX692*(1+(_xlfn.NORM.INV(RAND(),Inputs!$D$39,Inputs!$C$39)))-'Year Schedule'!$K$52+'Year Schedule'!$L$52)</f>
        <v>#VALUE!</v>
      </c>
      <c r="AZ692" s="0" t="e">
        <f aca="true">MAX(0,AY692*(1+(_xlfn.NORM.INV(RAND(),Inputs!$D$39,Inputs!$C$39)))-'Year Schedule'!$K$53+'Year Schedule'!$L$53)</f>
        <v>#VALUE!</v>
      </c>
      <c r="BA692" s="0" t="e">
        <f aca="false">INDEX(C692:AZ692,1,Inputs!$C$6)</f>
        <v>#VALUE!</v>
      </c>
      <c r="BB692" s="0" t="n">
        <f aca="false">IFERROR(EXP(SUMPRODUCT(LN((C692:INDEX(C692:AZ692,1,Inputs!$C$6)+$C$1004:INDEX($C$1004:$AZ$1004,1,Inputs!$C$6))/B692:INDEX(B692:AY692,1,Inputs!$C$6)))/Inputs!$C$6)-1,-1)</f>
        <v>-1</v>
      </c>
    </row>
    <row r="693" customFormat="false" ht="15" hidden="false" customHeight="true" outlineLevel="0" collapsed="false">
      <c r="A693" s="0" t="n">
        <v>691</v>
      </c>
      <c r="B693" s="177" t="n">
        <f aca="false">Inputs!$C$38</f>
        <v>0</v>
      </c>
      <c r="C693" s="0" t="e">
        <f aca="true">MAX(0,B693*(1+(_xlfn.NORM.INV(RAND(),Inputs!$D$39,Inputs!$C$39)))-'Year Schedule'!$K$4+'Year Schedule'!$L$4)</f>
        <v>#VALUE!</v>
      </c>
      <c r="D693" s="0" t="e">
        <f aca="true">MAX(0,C693*(1+(_xlfn.NORM.INV(RAND(),Inputs!$D$39,Inputs!$C$39)))-'Year Schedule'!$K$5+'Year Schedule'!$L$5)</f>
        <v>#VALUE!</v>
      </c>
      <c r="E693" s="0" t="e">
        <f aca="true">MAX(0,D693*(1+(_xlfn.NORM.INV(RAND(),Inputs!$D$39,Inputs!$C$39)))-'Year Schedule'!$K$6+'Year Schedule'!$L$6)</f>
        <v>#VALUE!</v>
      </c>
      <c r="F693" s="0" t="e">
        <f aca="true">MAX(0,E693*(1+(_xlfn.NORM.INV(RAND(),Inputs!$D$39,Inputs!$C$39)))-'Year Schedule'!$K$7+'Year Schedule'!$L$7)</f>
        <v>#VALUE!</v>
      </c>
      <c r="G693" s="0" t="e">
        <f aca="true">MAX(0,F693*(1+(_xlfn.NORM.INV(RAND(),Inputs!$D$39,Inputs!$C$39)))-'Year Schedule'!$K$8+'Year Schedule'!$L$8)</f>
        <v>#VALUE!</v>
      </c>
      <c r="H693" s="0" t="e">
        <f aca="true">MAX(0,G693*(1+(_xlfn.NORM.INV(RAND(),Inputs!$D$39,Inputs!$C$39)))-'Year Schedule'!$K$9+'Year Schedule'!$L$9)</f>
        <v>#VALUE!</v>
      </c>
      <c r="I693" s="0" t="e">
        <f aca="true">MAX(0,H693*(1+(_xlfn.NORM.INV(RAND(),Inputs!$D$39,Inputs!$C$39)))-'Year Schedule'!$K$10+'Year Schedule'!$L$10)</f>
        <v>#VALUE!</v>
      </c>
      <c r="J693" s="0" t="e">
        <f aca="true">MAX(0,I693*(1+(_xlfn.NORM.INV(RAND(),Inputs!$D$39,Inputs!$C$39)))-'Year Schedule'!$K$11+'Year Schedule'!$L$11)</f>
        <v>#VALUE!</v>
      </c>
      <c r="K693" s="0" t="e">
        <f aca="true">MAX(0,J693*(1+(_xlfn.NORM.INV(RAND(),Inputs!$D$39,Inputs!$C$39)))-'Year Schedule'!$K$12+'Year Schedule'!$L$12)</f>
        <v>#VALUE!</v>
      </c>
      <c r="L693" s="0" t="e">
        <f aca="true">MAX(0,K693*(1+(_xlfn.NORM.INV(RAND(),Inputs!$D$39,Inputs!$C$39)))-'Year Schedule'!$K$13+'Year Schedule'!$L$13)</f>
        <v>#VALUE!</v>
      </c>
      <c r="M693" s="0" t="e">
        <f aca="true">MAX(0,L693*(1+(_xlfn.NORM.INV(RAND(),Inputs!$D$39,Inputs!$C$39)))-'Year Schedule'!$K$14+'Year Schedule'!$L$14)</f>
        <v>#VALUE!</v>
      </c>
      <c r="N693" s="0" t="e">
        <f aca="true">MAX(0,M693*(1+(_xlfn.NORM.INV(RAND(),Inputs!$D$39,Inputs!$C$39)))-'Year Schedule'!$K$15+'Year Schedule'!$L$15)</f>
        <v>#VALUE!</v>
      </c>
      <c r="O693" s="0" t="e">
        <f aca="true">MAX(0,N693*(1+(_xlfn.NORM.INV(RAND(),Inputs!$D$39,Inputs!$C$39)))-'Year Schedule'!$K$16+'Year Schedule'!$L$16)</f>
        <v>#VALUE!</v>
      </c>
      <c r="P693" s="0" t="e">
        <f aca="true">MAX(0,O693*(1+(_xlfn.NORM.INV(RAND(),Inputs!$D$39,Inputs!$C$39)))-'Year Schedule'!$K$17+'Year Schedule'!$L$17)</f>
        <v>#VALUE!</v>
      </c>
      <c r="Q693" s="0" t="e">
        <f aca="true">MAX(0,P693*(1+(_xlfn.NORM.INV(RAND(),Inputs!$D$39,Inputs!$C$39)))-'Year Schedule'!$K$18+'Year Schedule'!$L$18)</f>
        <v>#VALUE!</v>
      </c>
      <c r="R693" s="0" t="e">
        <f aca="true">MAX(0,Q693*(1+(_xlfn.NORM.INV(RAND(),Inputs!$D$39,Inputs!$C$39)))-'Year Schedule'!$K$19+'Year Schedule'!$L$19)</f>
        <v>#VALUE!</v>
      </c>
      <c r="S693" s="0" t="e">
        <f aca="true">MAX(0,R693*(1+(_xlfn.NORM.INV(RAND(),Inputs!$D$39,Inputs!$C$39)))-'Year Schedule'!$K$20+'Year Schedule'!$L$20)</f>
        <v>#VALUE!</v>
      </c>
      <c r="T693" s="0" t="e">
        <f aca="true">MAX(0,S693*(1+(_xlfn.NORM.INV(RAND(),Inputs!$D$39,Inputs!$C$39)))-'Year Schedule'!$K$21+'Year Schedule'!$L$21)</f>
        <v>#VALUE!</v>
      </c>
      <c r="U693" s="0" t="e">
        <f aca="true">MAX(0,T693*(1+(_xlfn.NORM.INV(RAND(),Inputs!$D$39,Inputs!$C$39)))-'Year Schedule'!$K$22+'Year Schedule'!$L$22)</f>
        <v>#VALUE!</v>
      </c>
      <c r="V693" s="0" t="e">
        <f aca="true">MAX(0,U693*(1+(_xlfn.NORM.INV(RAND(),Inputs!$D$39,Inputs!$C$39)))-'Year Schedule'!$K$23+'Year Schedule'!$L$23)</f>
        <v>#VALUE!</v>
      </c>
      <c r="W693" s="0" t="e">
        <f aca="true">MAX(0,V693*(1+(_xlfn.NORM.INV(RAND(),Inputs!$D$39,Inputs!$C$39)))-'Year Schedule'!$K$24+'Year Schedule'!$L$24)</f>
        <v>#VALUE!</v>
      </c>
      <c r="X693" s="0" t="e">
        <f aca="true">MAX(0,W693*(1+(_xlfn.NORM.INV(RAND(),Inputs!$D$39,Inputs!$C$39)))-'Year Schedule'!$K$25+'Year Schedule'!$L$25)</f>
        <v>#VALUE!</v>
      </c>
      <c r="Y693" s="0" t="e">
        <f aca="true">MAX(0,X693*(1+(_xlfn.NORM.INV(RAND(),Inputs!$D$39,Inputs!$C$39)))-'Year Schedule'!$K$26+'Year Schedule'!$L$26)</f>
        <v>#VALUE!</v>
      </c>
      <c r="Z693" s="0" t="e">
        <f aca="true">MAX(0,Y693*(1+(_xlfn.NORM.INV(RAND(),Inputs!$D$39,Inputs!$C$39)))-'Year Schedule'!$K$27+'Year Schedule'!$L$27)</f>
        <v>#VALUE!</v>
      </c>
      <c r="AA693" s="0" t="e">
        <f aca="true">MAX(0,Z693*(1+(_xlfn.NORM.INV(RAND(),Inputs!$D$39,Inputs!$C$39)))-'Year Schedule'!$K$28+'Year Schedule'!$L$28)</f>
        <v>#VALUE!</v>
      </c>
      <c r="AB693" s="0" t="e">
        <f aca="true">MAX(0,AA693*(1+(_xlfn.NORM.INV(RAND(),Inputs!$D$39,Inputs!$C$39)))-'Year Schedule'!$K$29+'Year Schedule'!$L$29)</f>
        <v>#VALUE!</v>
      </c>
      <c r="AC693" s="0" t="e">
        <f aca="true">MAX(0,AB693*(1+(_xlfn.NORM.INV(RAND(),Inputs!$D$39,Inputs!$C$39)))-'Year Schedule'!$K$30+'Year Schedule'!$L$30)</f>
        <v>#VALUE!</v>
      </c>
      <c r="AD693" s="0" t="e">
        <f aca="true">MAX(0,AC693*(1+(_xlfn.NORM.INV(RAND(),Inputs!$D$39,Inputs!$C$39)))-'Year Schedule'!$K$31+'Year Schedule'!$L$31)</f>
        <v>#VALUE!</v>
      </c>
      <c r="AE693" s="0" t="e">
        <f aca="true">MAX(0,AD693*(1+(_xlfn.NORM.INV(RAND(),Inputs!$D$39,Inputs!$C$39)))-'Year Schedule'!$K$32+'Year Schedule'!$L$32)</f>
        <v>#VALUE!</v>
      </c>
      <c r="AF693" s="0" t="e">
        <f aca="true">MAX(0,AE693*(1+(_xlfn.NORM.INV(RAND(),Inputs!$D$39,Inputs!$C$39)))-'Year Schedule'!$K$33+'Year Schedule'!$L$33)</f>
        <v>#VALUE!</v>
      </c>
      <c r="AG693" s="0" t="e">
        <f aca="true">MAX(0,AF693*(1+(_xlfn.NORM.INV(RAND(),Inputs!$D$39,Inputs!$C$39)))-'Year Schedule'!$K$34+'Year Schedule'!$L$34)</f>
        <v>#VALUE!</v>
      </c>
      <c r="AH693" s="0" t="e">
        <f aca="true">MAX(0,AG693*(1+(_xlfn.NORM.INV(RAND(),Inputs!$D$39,Inputs!$C$39)))-'Year Schedule'!$K$35+'Year Schedule'!$L$35)</f>
        <v>#VALUE!</v>
      </c>
      <c r="AI693" s="0" t="e">
        <f aca="true">MAX(0,AH693*(1+(_xlfn.NORM.INV(RAND(),Inputs!$D$39,Inputs!$C$39)))-'Year Schedule'!$K$36+'Year Schedule'!$L$36)</f>
        <v>#VALUE!</v>
      </c>
      <c r="AJ693" s="0" t="e">
        <f aca="true">MAX(0,AI693*(1+(_xlfn.NORM.INV(RAND(),Inputs!$D$39,Inputs!$C$39)))-'Year Schedule'!$K$37+'Year Schedule'!$L$37)</f>
        <v>#VALUE!</v>
      </c>
      <c r="AK693" s="0" t="e">
        <f aca="true">MAX(0,AJ693*(1+(_xlfn.NORM.INV(RAND(),Inputs!$D$39,Inputs!$C$39)))-'Year Schedule'!$K$38+'Year Schedule'!$L$38)</f>
        <v>#VALUE!</v>
      </c>
      <c r="AL693" s="0" t="e">
        <f aca="true">MAX(0,AK693*(1+(_xlfn.NORM.INV(RAND(),Inputs!$D$39,Inputs!$C$39)))-'Year Schedule'!$K$39+'Year Schedule'!$L$39)</f>
        <v>#VALUE!</v>
      </c>
      <c r="AM693" s="0" t="e">
        <f aca="true">MAX(0,AL693*(1+(_xlfn.NORM.INV(RAND(),Inputs!$D$39,Inputs!$C$39)))-'Year Schedule'!$K$40+'Year Schedule'!$L$40)</f>
        <v>#VALUE!</v>
      </c>
      <c r="AN693" s="0" t="e">
        <f aca="true">MAX(0,AM693*(1+(_xlfn.NORM.INV(RAND(),Inputs!$D$39,Inputs!$C$39)))-'Year Schedule'!$K$41+'Year Schedule'!$L$41)</f>
        <v>#VALUE!</v>
      </c>
      <c r="AO693" s="0" t="e">
        <f aca="true">MAX(0,AN693*(1+(_xlfn.NORM.INV(RAND(),Inputs!$D$39,Inputs!$C$39)))-'Year Schedule'!$K$42+'Year Schedule'!$L$42)</f>
        <v>#VALUE!</v>
      </c>
      <c r="AP693" s="0" t="e">
        <f aca="true">MAX(0,AO693*(1+(_xlfn.NORM.INV(RAND(),Inputs!$D$39,Inputs!$C$39)))-'Year Schedule'!$K$43+'Year Schedule'!$L$43)</f>
        <v>#VALUE!</v>
      </c>
      <c r="AQ693" s="0" t="e">
        <f aca="true">MAX(0,AP693*(1+(_xlfn.NORM.INV(RAND(),Inputs!$D$39,Inputs!$C$39)))-'Year Schedule'!$K$44+'Year Schedule'!$L$44)</f>
        <v>#VALUE!</v>
      </c>
      <c r="AR693" s="0" t="e">
        <f aca="true">MAX(0,AQ693*(1+(_xlfn.NORM.INV(RAND(),Inputs!$D$39,Inputs!$C$39)))-'Year Schedule'!$K$45+'Year Schedule'!$L$45)</f>
        <v>#VALUE!</v>
      </c>
      <c r="AS693" s="0" t="e">
        <f aca="true">MAX(0,AR693*(1+(_xlfn.NORM.INV(RAND(),Inputs!$D$39,Inputs!$C$39)))-'Year Schedule'!$K$46+'Year Schedule'!$L$46)</f>
        <v>#VALUE!</v>
      </c>
      <c r="AT693" s="0" t="e">
        <f aca="true">MAX(0,AS693*(1+(_xlfn.NORM.INV(RAND(),Inputs!$D$39,Inputs!$C$39)))-'Year Schedule'!$K$47+'Year Schedule'!$L$47)</f>
        <v>#VALUE!</v>
      </c>
      <c r="AU693" s="0" t="e">
        <f aca="true">MAX(0,AT693*(1+(_xlfn.NORM.INV(RAND(),Inputs!$D$39,Inputs!$C$39)))-'Year Schedule'!$K$48+'Year Schedule'!$L$48)</f>
        <v>#VALUE!</v>
      </c>
      <c r="AV693" s="0" t="e">
        <f aca="true">MAX(0,AU693*(1+(_xlfn.NORM.INV(RAND(),Inputs!$D$39,Inputs!$C$39)))-'Year Schedule'!$K$49+'Year Schedule'!$L$49)</f>
        <v>#VALUE!</v>
      </c>
      <c r="AW693" s="0" t="e">
        <f aca="true">MAX(0,AV693*(1+(_xlfn.NORM.INV(RAND(),Inputs!$D$39,Inputs!$C$39)))-'Year Schedule'!$K$50+'Year Schedule'!$L$50)</f>
        <v>#VALUE!</v>
      </c>
      <c r="AX693" s="0" t="e">
        <f aca="true">MAX(0,AW693*(1+(_xlfn.NORM.INV(RAND(),Inputs!$D$39,Inputs!$C$39)))-'Year Schedule'!$K$51+'Year Schedule'!$L$51)</f>
        <v>#VALUE!</v>
      </c>
      <c r="AY693" s="0" t="e">
        <f aca="true">MAX(0,AX693*(1+(_xlfn.NORM.INV(RAND(),Inputs!$D$39,Inputs!$C$39)))-'Year Schedule'!$K$52+'Year Schedule'!$L$52)</f>
        <v>#VALUE!</v>
      </c>
      <c r="AZ693" s="0" t="e">
        <f aca="true">MAX(0,AY693*(1+(_xlfn.NORM.INV(RAND(),Inputs!$D$39,Inputs!$C$39)))-'Year Schedule'!$K$53+'Year Schedule'!$L$53)</f>
        <v>#VALUE!</v>
      </c>
      <c r="BA693" s="0" t="e">
        <f aca="false">INDEX(C693:AZ693,1,Inputs!$C$6)</f>
        <v>#VALUE!</v>
      </c>
      <c r="BB693" s="0" t="n">
        <f aca="false">IFERROR(EXP(SUMPRODUCT(LN((C693:INDEX(C693:AZ693,1,Inputs!$C$6)+$C$1004:INDEX($C$1004:$AZ$1004,1,Inputs!$C$6))/B693:INDEX(B693:AY693,1,Inputs!$C$6)))/Inputs!$C$6)-1,-1)</f>
        <v>-1</v>
      </c>
    </row>
    <row r="694" customFormat="false" ht="15" hidden="false" customHeight="true" outlineLevel="0" collapsed="false">
      <c r="A694" s="0" t="n">
        <v>692</v>
      </c>
      <c r="B694" s="177" t="n">
        <f aca="false">Inputs!$C$38</f>
        <v>0</v>
      </c>
      <c r="C694" s="0" t="e">
        <f aca="true">MAX(0,B694*(1+(_xlfn.NORM.INV(RAND(),Inputs!$D$39,Inputs!$C$39)))-'Year Schedule'!$K$4+'Year Schedule'!$L$4)</f>
        <v>#VALUE!</v>
      </c>
      <c r="D694" s="0" t="e">
        <f aca="true">MAX(0,C694*(1+(_xlfn.NORM.INV(RAND(),Inputs!$D$39,Inputs!$C$39)))-'Year Schedule'!$K$5+'Year Schedule'!$L$5)</f>
        <v>#VALUE!</v>
      </c>
      <c r="E694" s="0" t="e">
        <f aca="true">MAX(0,D694*(1+(_xlfn.NORM.INV(RAND(),Inputs!$D$39,Inputs!$C$39)))-'Year Schedule'!$K$6+'Year Schedule'!$L$6)</f>
        <v>#VALUE!</v>
      </c>
      <c r="F694" s="0" t="e">
        <f aca="true">MAX(0,E694*(1+(_xlfn.NORM.INV(RAND(),Inputs!$D$39,Inputs!$C$39)))-'Year Schedule'!$K$7+'Year Schedule'!$L$7)</f>
        <v>#VALUE!</v>
      </c>
      <c r="G694" s="0" t="e">
        <f aca="true">MAX(0,F694*(1+(_xlfn.NORM.INV(RAND(),Inputs!$D$39,Inputs!$C$39)))-'Year Schedule'!$K$8+'Year Schedule'!$L$8)</f>
        <v>#VALUE!</v>
      </c>
      <c r="H694" s="0" t="e">
        <f aca="true">MAX(0,G694*(1+(_xlfn.NORM.INV(RAND(),Inputs!$D$39,Inputs!$C$39)))-'Year Schedule'!$K$9+'Year Schedule'!$L$9)</f>
        <v>#VALUE!</v>
      </c>
      <c r="I694" s="0" t="e">
        <f aca="true">MAX(0,H694*(1+(_xlfn.NORM.INV(RAND(),Inputs!$D$39,Inputs!$C$39)))-'Year Schedule'!$K$10+'Year Schedule'!$L$10)</f>
        <v>#VALUE!</v>
      </c>
      <c r="J694" s="0" t="e">
        <f aca="true">MAX(0,I694*(1+(_xlfn.NORM.INV(RAND(),Inputs!$D$39,Inputs!$C$39)))-'Year Schedule'!$K$11+'Year Schedule'!$L$11)</f>
        <v>#VALUE!</v>
      </c>
      <c r="K694" s="0" t="e">
        <f aca="true">MAX(0,J694*(1+(_xlfn.NORM.INV(RAND(),Inputs!$D$39,Inputs!$C$39)))-'Year Schedule'!$K$12+'Year Schedule'!$L$12)</f>
        <v>#VALUE!</v>
      </c>
      <c r="L694" s="0" t="e">
        <f aca="true">MAX(0,K694*(1+(_xlfn.NORM.INV(RAND(),Inputs!$D$39,Inputs!$C$39)))-'Year Schedule'!$K$13+'Year Schedule'!$L$13)</f>
        <v>#VALUE!</v>
      </c>
      <c r="M694" s="0" t="e">
        <f aca="true">MAX(0,L694*(1+(_xlfn.NORM.INV(RAND(),Inputs!$D$39,Inputs!$C$39)))-'Year Schedule'!$K$14+'Year Schedule'!$L$14)</f>
        <v>#VALUE!</v>
      </c>
      <c r="N694" s="0" t="e">
        <f aca="true">MAX(0,M694*(1+(_xlfn.NORM.INV(RAND(),Inputs!$D$39,Inputs!$C$39)))-'Year Schedule'!$K$15+'Year Schedule'!$L$15)</f>
        <v>#VALUE!</v>
      </c>
      <c r="O694" s="0" t="e">
        <f aca="true">MAX(0,N694*(1+(_xlfn.NORM.INV(RAND(),Inputs!$D$39,Inputs!$C$39)))-'Year Schedule'!$K$16+'Year Schedule'!$L$16)</f>
        <v>#VALUE!</v>
      </c>
      <c r="P694" s="0" t="e">
        <f aca="true">MAX(0,O694*(1+(_xlfn.NORM.INV(RAND(),Inputs!$D$39,Inputs!$C$39)))-'Year Schedule'!$K$17+'Year Schedule'!$L$17)</f>
        <v>#VALUE!</v>
      </c>
      <c r="Q694" s="0" t="e">
        <f aca="true">MAX(0,P694*(1+(_xlfn.NORM.INV(RAND(),Inputs!$D$39,Inputs!$C$39)))-'Year Schedule'!$K$18+'Year Schedule'!$L$18)</f>
        <v>#VALUE!</v>
      </c>
      <c r="R694" s="0" t="e">
        <f aca="true">MAX(0,Q694*(1+(_xlfn.NORM.INV(RAND(),Inputs!$D$39,Inputs!$C$39)))-'Year Schedule'!$K$19+'Year Schedule'!$L$19)</f>
        <v>#VALUE!</v>
      </c>
      <c r="S694" s="0" t="e">
        <f aca="true">MAX(0,R694*(1+(_xlfn.NORM.INV(RAND(),Inputs!$D$39,Inputs!$C$39)))-'Year Schedule'!$K$20+'Year Schedule'!$L$20)</f>
        <v>#VALUE!</v>
      </c>
      <c r="T694" s="0" t="e">
        <f aca="true">MAX(0,S694*(1+(_xlfn.NORM.INV(RAND(),Inputs!$D$39,Inputs!$C$39)))-'Year Schedule'!$K$21+'Year Schedule'!$L$21)</f>
        <v>#VALUE!</v>
      </c>
      <c r="U694" s="0" t="e">
        <f aca="true">MAX(0,T694*(1+(_xlfn.NORM.INV(RAND(),Inputs!$D$39,Inputs!$C$39)))-'Year Schedule'!$K$22+'Year Schedule'!$L$22)</f>
        <v>#VALUE!</v>
      </c>
      <c r="V694" s="0" t="e">
        <f aca="true">MAX(0,U694*(1+(_xlfn.NORM.INV(RAND(),Inputs!$D$39,Inputs!$C$39)))-'Year Schedule'!$K$23+'Year Schedule'!$L$23)</f>
        <v>#VALUE!</v>
      </c>
      <c r="W694" s="0" t="e">
        <f aca="true">MAX(0,V694*(1+(_xlfn.NORM.INV(RAND(),Inputs!$D$39,Inputs!$C$39)))-'Year Schedule'!$K$24+'Year Schedule'!$L$24)</f>
        <v>#VALUE!</v>
      </c>
      <c r="X694" s="0" t="e">
        <f aca="true">MAX(0,W694*(1+(_xlfn.NORM.INV(RAND(),Inputs!$D$39,Inputs!$C$39)))-'Year Schedule'!$K$25+'Year Schedule'!$L$25)</f>
        <v>#VALUE!</v>
      </c>
      <c r="Y694" s="0" t="e">
        <f aca="true">MAX(0,X694*(1+(_xlfn.NORM.INV(RAND(),Inputs!$D$39,Inputs!$C$39)))-'Year Schedule'!$K$26+'Year Schedule'!$L$26)</f>
        <v>#VALUE!</v>
      </c>
      <c r="Z694" s="0" t="e">
        <f aca="true">MAX(0,Y694*(1+(_xlfn.NORM.INV(RAND(),Inputs!$D$39,Inputs!$C$39)))-'Year Schedule'!$K$27+'Year Schedule'!$L$27)</f>
        <v>#VALUE!</v>
      </c>
      <c r="AA694" s="0" t="e">
        <f aca="true">MAX(0,Z694*(1+(_xlfn.NORM.INV(RAND(),Inputs!$D$39,Inputs!$C$39)))-'Year Schedule'!$K$28+'Year Schedule'!$L$28)</f>
        <v>#VALUE!</v>
      </c>
      <c r="AB694" s="0" t="e">
        <f aca="true">MAX(0,AA694*(1+(_xlfn.NORM.INV(RAND(),Inputs!$D$39,Inputs!$C$39)))-'Year Schedule'!$K$29+'Year Schedule'!$L$29)</f>
        <v>#VALUE!</v>
      </c>
      <c r="AC694" s="0" t="e">
        <f aca="true">MAX(0,AB694*(1+(_xlfn.NORM.INV(RAND(),Inputs!$D$39,Inputs!$C$39)))-'Year Schedule'!$K$30+'Year Schedule'!$L$30)</f>
        <v>#VALUE!</v>
      </c>
      <c r="AD694" s="0" t="e">
        <f aca="true">MAX(0,AC694*(1+(_xlfn.NORM.INV(RAND(),Inputs!$D$39,Inputs!$C$39)))-'Year Schedule'!$K$31+'Year Schedule'!$L$31)</f>
        <v>#VALUE!</v>
      </c>
      <c r="AE694" s="0" t="e">
        <f aca="true">MAX(0,AD694*(1+(_xlfn.NORM.INV(RAND(),Inputs!$D$39,Inputs!$C$39)))-'Year Schedule'!$K$32+'Year Schedule'!$L$32)</f>
        <v>#VALUE!</v>
      </c>
      <c r="AF694" s="0" t="e">
        <f aca="true">MAX(0,AE694*(1+(_xlfn.NORM.INV(RAND(),Inputs!$D$39,Inputs!$C$39)))-'Year Schedule'!$K$33+'Year Schedule'!$L$33)</f>
        <v>#VALUE!</v>
      </c>
      <c r="AG694" s="0" t="e">
        <f aca="true">MAX(0,AF694*(1+(_xlfn.NORM.INV(RAND(),Inputs!$D$39,Inputs!$C$39)))-'Year Schedule'!$K$34+'Year Schedule'!$L$34)</f>
        <v>#VALUE!</v>
      </c>
      <c r="AH694" s="0" t="e">
        <f aca="true">MAX(0,AG694*(1+(_xlfn.NORM.INV(RAND(),Inputs!$D$39,Inputs!$C$39)))-'Year Schedule'!$K$35+'Year Schedule'!$L$35)</f>
        <v>#VALUE!</v>
      </c>
      <c r="AI694" s="0" t="e">
        <f aca="true">MAX(0,AH694*(1+(_xlfn.NORM.INV(RAND(),Inputs!$D$39,Inputs!$C$39)))-'Year Schedule'!$K$36+'Year Schedule'!$L$36)</f>
        <v>#VALUE!</v>
      </c>
      <c r="AJ694" s="0" t="e">
        <f aca="true">MAX(0,AI694*(1+(_xlfn.NORM.INV(RAND(),Inputs!$D$39,Inputs!$C$39)))-'Year Schedule'!$K$37+'Year Schedule'!$L$37)</f>
        <v>#VALUE!</v>
      </c>
      <c r="AK694" s="0" t="e">
        <f aca="true">MAX(0,AJ694*(1+(_xlfn.NORM.INV(RAND(),Inputs!$D$39,Inputs!$C$39)))-'Year Schedule'!$K$38+'Year Schedule'!$L$38)</f>
        <v>#VALUE!</v>
      </c>
      <c r="AL694" s="0" t="e">
        <f aca="true">MAX(0,AK694*(1+(_xlfn.NORM.INV(RAND(),Inputs!$D$39,Inputs!$C$39)))-'Year Schedule'!$K$39+'Year Schedule'!$L$39)</f>
        <v>#VALUE!</v>
      </c>
      <c r="AM694" s="0" t="e">
        <f aca="true">MAX(0,AL694*(1+(_xlfn.NORM.INV(RAND(),Inputs!$D$39,Inputs!$C$39)))-'Year Schedule'!$K$40+'Year Schedule'!$L$40)</f>
        <v>#VALUE!</v>
      </c>
      <c r="AN694" s="0" t="e">
        <f aca="true">MAX(0,AM694*(1+(_xlfn.NORM.INV(RAND(),Inputs!$D$39,Inputs!$C$39)))-'Year Schedule'!$K$41+'Year Schedule'!$L$41)</f>
        <v>#VALUE!</v>
      </c>
      <c r="AO694" s="0" t="e">
        <f aca="true">MAX(0,AN694*(1+(_xlfn.NORM.INV(RAND(),Inputs!$D$39,Inputs!$C$39)))-'Year Schedule'!$K$42+'Year Schedule'!$L$42)</f>
        <v>#VALUE!</v>
      </c>
      <c r="AP694" s="0" t="e">
        <f aca="true">MAX(0,AO694*(1+(_xlfn.NORM.INV(RAND(),Inputs!$D$39,Inputs!$C$39)))-'Year Schedule'!$K$43+'Year Schedule'!$L$43)</f>
        <v>#VALUE!</v>
      </c>
      <c r="AQ694" s="0" t="e">
        <f aca="true">MAX(0,AP694*(1+(_xlfn.NORM.INV(RAND(),Inputs!$D$39,Inputs!$C$39)))-'Year Schedule'!$K$44+'Year Schedule'!$L$44)</f>
        <v>#VALUE!</v>
      </c>
      <c r="AR694" s="0" t="e">
        <f aca="true">MAX(0,AQ694*(1+(_xlfn.NORM.INV(RAND(),Inputs!$D$39,Inputs!$C$39)))-'Year Schedule'!$K$45+'Year Schedule'!$L$45)</f>
        <v>#VALUE!</v>
      </c>
      <c r="AS694" s="0" t="e">
        <f aca="true">MAX(0,AR694*(1+(_xlfn.NORM.INV(RAND(),Inputs!$D$39,Inputs!$C$39)))-'Year Schedule'!$K$46+'Year Schedule'!$L$46)</f>
        <v>#VALUE!</v>
      </c>
      <c r="AT694" s="0" t="e">
        <f aca="true">MAX(0,AS694*(1+(_xlfn.NORM.INV(RAND(),Inputs!$D$39,Inputs!$C$39)))-'Year Schedule'!$K$47+'Year Schedule'!$L$47)</f>
        <v>#VALUE!</v>
      </c>
      <c r="AU694" s="0" t="e">
        <f aca="true">MAX(0,AT694*(1+(_xlfn.NORM.INV(RAND(),Inputs!$D$39,Inputs!$C$39)))-'Year Schedule'!$K$48+'Year Schedule'!$L$48)</f>
        <v>#VALUE!</v>
      </c>
      <c r="AV694" s="0" t="e">
        <f aca="true">MAX(0,AU694*(1+(_xlfn.NORM.INV(RAND(),Inputs!$D$39,Inputs!$C$39)))-'Year Schedule'!$K$49+'Year Schedule'!$L$49)</f>
        <v>#VALUE!</v>
      </c>
      <c r="AW694" s="0" t="e">
        <f aca="true">MAX(0,AV694*(1+(_xlfn.NORM.INV(RAND(),Inputs!$D$39,Inputs!$C$39)))-'Year Schedule'!$K$50+'Year Schedule'!$L$50)</f>
        <v>#VALUE!</v>
      </c>
      <c r="AX694" s="0" t="e">
        <f aca="true">MAX(0,AW694*(1+(_xlfn.NORM.INV(RAND(),Inputs!$D$39,Inputs!$C$39)))-'Year Schedule'!$K$51+'Year Schedule'!$L$51)</f>
        <v>#VALUE!</v>
      </c>
      <c r="AY694" s="0" t="e">
        <f aca="true">MAX(0,AX694*(1+(_xlfn.NORM.INV(RAND(),Inputs!$D$39,Inputs!$C$39)))-'Year Schedule'!$K$52+'Year Schedule'!$L$52)</f>
        <v>#VALUE!</v>
      </c>
      <c r="AZ694" s="0" t="e">
        <f aca="true">MAX(0,AY694*(1+(_xlfn.NORM.INV(RAND(),Inputs!$D$39,Inputs!$C$39)))-'Year Schedule'!$K$53+'Year Schedule'!$L$53)</f>
        <v>#VALUE!</v>
      </c>
      <c r="BA694" s="0" t="e">
        <f aca="false">INDEX(C694:AZ694,1,Inputs!$C$6)</f>
        <v>#VALUE!</v>
      </c>
      <c r="BB694" s="0" t="n">
        <f aca="false">IFERROR(EXP(SUMPRODUCT(LN((C694:INDEX(C694:AZ694,1,Inputs!$C$6)+$C$1004:INDEX($C$1004:$AZ$1004,1,Inputs!$C$6))/B694:INDEX(B694:AY694,1,Inputs!$C$6)))/Inputs!$C$6)-1,-1)</f>
        <v>-1</v>
      </c>
    </row>
    <row r="695" customFormat="false" ht="15" hidden="false" customHeight="true" outlineLevel="0" collapsed="false">
      <c r="A695" s="0" t="n">
        <v>693</v>
      </c>
      <c r="B695" s="177" t="n">
        <f aca="false">Inputs!$C$38</f>
        <v>0</v>
      </c>
      <c r="C695" s="0" t="e">
        <f aca="true">MAX(0,B695*(1+(_xlfn.NORM.INV(RAND(),Inputs!$D$39,Inputs!$C$39)))-'Year Schedule'!$K$4+'Year Schedule'!$L$4)</f>
        <v>#VALUE!</v>
      </c>
      <c r="D695" s="0" t="e">
        <f aca="true">MAX(0,C695*(1+(_xlfn.NORM.INV(RAND(),Inputs!$D$39,Inputs!$C$39)))-'Year Schedule'!$K$5+'Year Schedule'!$L$5)</f>
        <v>#VALUE!</v>
      </c>
      <c r="E695" s="0" t="e">
        <f aca="true">MAX(0,D695*(1+(_xlfn.NORM.INV(RAND(),Inputs!$D$39,Inputs!$C$39)))-'Year Schedule'!$K$6+'Year Schedule'!$L$6)</f>
        <v>#VALUE!</v>
      </c>
      <c r="F695" s="0" t="e">
        <f aca="true">MAX(0,E695*(1+(_xlfn.NORM.INV(RAND(),Inputs!$D$39,Inputs!$C$39)))-'Year Schedule'!$K$7+'Year Schedule'!$L$7)</f>
        <v>#VALUE!</v>
      </c>
      <c r="G695" s="0" t="e">
        <f aca="true">MAX(0,F695*(1+(_xlfn.NORM.INV(RAND(),Inputs!$D$39,Inputs!$C$39)))-'Year Schedule'!$K$8+'Year Schedule'!$L$8)</f>
        <v>#VALUE!</v>
      </c>
      <c r="H695" s="0" t="e">
        <f aca="true">MAX(0,G695*(1+(_xlfn.NORM.INV(RAND(),Inputs!$D$39,Inputs!$C$39)))-'Year Schedule'!$K$9+'Year Schedule'!$L$9)</f>
        <v>#VALUE!</v>
      </c>
      <c r="I695" s="0" t="e">
        <f aca="true">MAX(0,H695*(1+(_xlfn.NORM.INV(RAND(),Inputs!$D$39,Inputs!$C$39)))-'Year Schedule'!$K$10+'Year Schedule'!$L$10)</f>
        <v>#VALUE!</v>
      </c>
      <c r="J695" s="0" t="e">
        <f aca="true">MAX(0,I695*(1+(_xlfn.NORM.INV(RAND(),Inputs!$D$39,Inputs!$C$39)))-'Year Schedule'!$K$11+'Year Schedule'!$L$11)</f>
        <v>#VALUE!</v>
      </c>
      <c r="K695" s="0" t="e">
        <f aca="true">MAX(0,J695*(1+(_xlfn.NORM.INV(RAND(),Inputs!$D$39,Inputs!$C$39)))-'Year Schedule'!$K$12+'Year Schedule'!$L$12)</f>
        <v>#VALUE!</v>
      </c>
      <c r="L695" s="0" t="e">
        <f aca="true">MAX(0,K695*(1+(_xlfn.NORM.INV(RAND(),Inputs!$D$39,Inputs!$C$39)))-'Year Schedule'!$K$13+'Year Schedule'!$L$13)</f>
        <v>#VALUE!</v>
      </c>
      <c r="M695" s="0" t="e">
        <f aca="true">MAX(0,L695*(1+(_xlfn.NORM.INV(RAND(),Inputs!$D$39,Inputs!$C$39)))-'Year Schedule'!$K$14+'Year Schedule'!$L$14)</f>
        <v>#VALUE!</v>
      </c>
      <c r="N695" s="0" t="e">
        <f aca="true">MAX(0,M695*(1+(_xlfn.NORM.INV(RAND(),Inputs!$D$39,Inputs!$C$39)))-'Year Schedule'!$K$15+'Year Schedule'!$L$15)</f>
        <v>#VALUE!</v>
      </c>
      <c r="O695" s="0" t="e">
        <f aca="true">MAX(0,N695*(1+(_xlfn.NORM.INV(RAND(),Inputs!$D$39,Inputs!$C$39)))-'Year Schedule'!$K$16+'Year Schedule'!$L$16)</f>
        <v>#VALUE!</v>
      </c>
      <c r="P695" s="0" t="e">
        <f aca="true">MAX(0,O695*(1+(_xlfn.NORM.INV(RAND(),Inputs!$D$39,Inputs!$C$39)))-'Year Schedule'!$K$17+'Year Schedule'!$L$17)</f>
        <v>#VALUE!</v>
      </c>
      <c r="Q695" s="0" t="e">
        <f aca="true">MAX(0,P695*(1+(_xlfn.NORM.INV(RAND(),Inputs!$D$39,Inputs!$C$39)))-'Year Schedule'!$K$18+'Year Schedule'!$L$18)</f>
        <v>#VALUE!</v>
      </c>
      <c r="R695" s="0" t="e">
        <f aca="true">MAX(0,Q695*(1+(_xlfn.NORM.INV(RAND(),Inputs!$D$39,Inputs!$C$39)))-'Year Schedule'!$K$19+'Year Schedule'!$L$19)</f>
        <v>#VALUE!</v>
      </c>
      <c r="S695" s="0" t="e">
        <f aca="true">MAX(0,R695*(1+(_xlfn.NORM.INV(RAND(),Inputs!$D$39,Inputs!$C$39)))-'Year Schedule'!$K$20+'Year Schedule'!$L$20)</f>
        <v>#VALUE!</v>
      </c>
      <c r="T695" s="0" t="e">
        <f aca="true">MAX(0,S695*(1+(_xlfn.NORM.INV(RAND(),Inputs!$D$39,Inputs!$C$39)))-'Year Schedule'!$K$21+'Year Schedule'!$L$21)</f>
        <v>#VALUE!</v>
      </c>
      <c r="U695" s="0" t="e">
        <f aca="true">MAX(0,T695*(1+(_xlfn.NORM.INV(RAND(),Inputs!$D$39,Inputs!$C$39)))-'Year Schedule'!$K$22+'Year Schedule'!$L$22)</f>
        <v>#VALUE!</v>
      </c>
      <c r="V695" s="0" t="e">
        <f aca="true">MAX(0,U695*(1+(_xlfn.NORM.INV(RAND(),Inputs!$D$39,Inputs!$C$39)))-'Year Schedule'!$K$23+'Year Schedule'!$L$23)</f>
        <v>#VALUE!</v>
      </c>
      <c r="W695" s="0" t="e">
        <f aca="true">MAX(0,V695*(1+(_xlfn.NORM.INV(RAND(),Inputs!$D$39,Inputs!$C$39)))-'Year Schedule'!$K$24+'Year Schedule'!$L$24)</f>
        <v>#VALUE!</v>
      </c>
      <c r="X695" s="0" t="e">
        <f aca="true">MAX(0,W695*(1+(_xlfn.NORM.INV(RAND(),Inputs!$D$39,Inputs!$C$39)))-'Year Schedule'!$K$25+'Year Schedule'!$L$25)</f>
        <v>#VALUE!</v>
      </c>
      <c r="Y695" s="0" t="e">
        <f aca="true">MAX(0,X695*(1+(_xlfn.NORM.INV(RAND(),Inputs!$D$39,Inputs!$C$39)))-'Year Schedule'!$K$26+'Year Schedule'!$L$26)</f>
        <v>#VALUE!</v>
      </c>
      <c r="Z695" s="0" t="e">
        <f aca="true">MAX(0,Y695*(1+(_xlfn.NORM.INV(RAND(),Inputs!$D$39,Inputs!$C$39)))-'Year Schedule'!$K$27+'Year Schedule'!$L$27)</f>
        <v>#VALUE!</v>
      </c>
      <c r="AA695" s="0" t="e">
        <f aca="true">MAX(0,Z695*(1+(_xlfn.NORM.INV(RAND(),Inputs!$D$39,Inputs!$C$39)))-'Year Schedule'!$K$28+'Year Schedule'!$L$28)</f>
        <v>#VALUE!</v>
      </c>
      <c r="AB695" s="0" t="e">
        <f aca="true">MAX(0,AA695*(1+(_xlfn.NORM.INV(RAND(),Inputs!$D$39,Inputs!$C$39)))-'Year Schedule'!$K$29+'Year Schedule'!$L$29)</f>
        <v>#VALUE!</v>
      </c>
      <c r="AC695" s="0" t="e">
        <f aca="true">MAX(0,AB695*(1+(_xlfn.NORM.INV(RAND(),Inputs!$D$39,Inputs!$C$39)))-'Year Schedule'!$K$30+'Year Schedule'!$L$30)</f>
        <v>#VALUE!</v>
      </c>
      <c r="AD695" s="0" t="e">
        <f aca="true">MAX(0,AC695*(1+(_xlfn.NORM.INV(RAND(),Inputs!$D$39,Inputs!$C$39)))-'Year Schedule'!$K$31+'Year Schedule'!$L$31)</f>
        <v>#VALUE!</v>
      </c>
      <c r="AE695" s="0" t="e">
        <f aca="true">MAX(0,AD695*(1+(_xlfn.NORM.INV(RAND(),Inputs!$D$39,Inputs!$C$39)))-'Year Schedule'!$K$32+'Year Schedule'!$L$32)</f>
        <v>#VALUE!</v>
      </c>
      <c r="AF695" s="0" t="e">
        <f aca="true">MAX(0,AE695*(1+(_xlfn.NORM.INV(RAND(),Inputs!$D$39,Inputs!$C$39)))-'Year Schedule'!$K$33+'Year Schedule'!$L$33)</f>
        <v>#VALUE!</v>
      </c>
      <c r="AG695" s="0" t="e">
        <f aca="true">MAX(0,AF695*(1+(_xlfn.NORM.INV(RAND(),Inputs!$D$39,Inputs!$C$39)))-'Year Schedule'!$K$34+'Year Schedule'!$L$34)</f>
        <v>#VALUE!</v>
      </c>
      <c r="AH695" s="0" t="e">
        <f aca="true">MAX(0,AG695*(1+(_xlfn.NORM.INV(RAND(),Inputs!$D$39,Inputs!$C$39)))-'Year Schedule'!$K$35+'Year Schedule'!$L$35)</f>
        <v>#VALUE!</v>
      </c>
      <c r="AI695" s="0" t="e">
        <f aca="true">MAX(0,AH695*(1+(_xlfn.NORM.INV(RAND(),Inputs!$D$39,Inputs!$C$39)))-'Year Schedule'!$K$36+'Year Schedule'!$L$36)</f>
        <v>#VALUE!</v>
      </c>
      <c r="AJ695" s="0" t="e">
        <f aca="true">MAX(0,AI695*(1+(_xlfn.NORM.INV(RAND(),Inputs!$D$39,Inputs!$C$39)))-'Year Schedule'!$K$37+'Year Schedule'!$L$37)</f>
        <v>#VALUE!</v>
      </c>
      <c r="AK695" s="0" t="e">
        <f aca="true">MAX(0,AJ695*(1+(_xlfn.NORM.INV(RAND(),Inputs!$D$39,Inputs!$C$39)))-'Year Schedule'!$K$38+'Year Schedule'!$L$38)</f>
        <v>#VALUE!</v>
      </c>
      <c r="AL695" s="0" t="e">
        <f aca="true">MAX(0,AK695*(1+(_xlfn.NORM.INV(RAND(),Inputs!$D$39,Inputs!$C$39)))-'Year Schedule'!$K$39+'Year Schedule'!$L$39)</f>
        <v>#VALUE!</v>
      </c>
      <c r="AM695" s="0" t="e">
        <f aca="true">MAX(0,AL695*(1+(_xlfn.NORM.INV(RAND(),Inputs!$D$39,Inputs!$C$39)))-'Year Schedule'!$K$40+'Year Schedule'!$L$40)</f>
        <v>#VALUE!</v>
      </c>
      <c r="AN695" s="0" t="e">
        <f aca="true">MAX(0,AM695*(1+(_xlfn.NORM.INV(RAND(),Inputs!$D$39,Inputs!$C$39)))-'Year Schedule'!$K$41+'Year Schedule'!$L$41)</f>
        <v>#VALUE!</v>
      </c>
      <c r="AO695" s="0" t="e">
        <f aca="true">MAX(0,AN695*(1+(_xlfn.NORM.INV(RAND(),Inputs!$D$39,Inputs!$C$39)))-'Year Schedule'!$K$42+'Year Schedule'!$L$42)</f>
        <v>#VALUE!</v>
      </c>
      <c r="AP695" s="0" t="e">
        <f aca="true">MAX(0,AO695*(1+(_xlfn.NORM.INV(RAND(),Inputs!$D$39,Inputs!$C$39)))-'Year Schedule'!$K$43+'Year Schedule'!$L$43)</f>
        <v>#VALUE!</v>
      </c>
      <c r="AQ695" s="0" t="e">
        <f aca="true">MAX(0,AP695*(1+(_xlfn.NORM.INV(RAND(),Inputs!$D$39,Inputs!$C$39)))-'Year Schedule'!$K$44+'Year Schedule'!$L$44)</f>
        <v>#VALUE!</v>
      </c>
      <c r="AR695" s="0" t="e">
        <f aca="true">MAX(0,AQ695*(1+(_xlfn.NORM.INV(RAND(),Inputs!$D$39,Inputs!$C$39)))-'Year Schedule'!$K$45+'Year Schedule'!$L$45)</f>
        <v>#VALUE!</v>
      </c>
      <c r="AS695" s="0" t="e">
        <f aca="true">MAX(0,AR695*(1+(_xlfn.NORM.INV(RAND(),Inputs!$D$39,Inputs!$C$39)))-'Year Schedule'!$K$46+'Year Schedule'!$L$46)</f>
        <v>#VALUE!</v>
      </c>
      <c r="AT695" s="0" t="e">
        <f aca="true">MAX(0,AS695*(1+(_xlfn.NORM.INV(RAND(),Inputs!$D$39,Inputs!$C$39)))-'Year Schedule'!$K$47+'Year Schedule'!$L$47)</f>
        <v>#VALUE!</v>
      </c>
      <c r="AU695" s="0" t="e">
        <f aca="true">MAX(0,AT695*(1+(_xlfn.NORM.INV(RAND(),Inputs!$D$39,Inputs!$C$39)))-'Year Schedule'!$K$48+'Year Schedule'!$L$48)</f>
        <v>#VALUE!</v>
      </c>
      <c r="AV695" s="0" t="e">
        <f aca="true">MAX(0,AU695*(1+(_xlfn.NORM.INV(RAND(),Inputs!$D$39,Inputs!$C$39)))-'Year Schedule'!$K$49+'Year Schedule'!$L$49)</f>
        <v>#VALUE!</v>
      </c>
      <c r="AW695" s="0" t="e">
        <f aca="true">MAX(0,AV695*(1+(_xlfn.NORM.INV(RAND(),Inputs!$D$39,Inputs!$C$39)))-'Year Schedule'!$K$50+'Year Schedule'!$L$50)</f>
        <v>#VALUE!</v>
      </c>
      <c r="AX695" s="0" t="e">
        <f aca="true">MAX(0,AW695*(1+(_xlfn.NORM.INV(RAND(),Inputs!$D$39,Inputs!$C$39)))-'Year Schedule'!$K$51+'Year Schedule'!$L$51)</f>
        <v>#VALUE!</v>
      </c>
      <c r="AY695" s="0" t="e">
        <f aca="true">MAX(0,AX695*(1+(_xlfn.NORM.INV(RAND(),Inputs!$D$39,Inputs!$C$39)))-'Year Schedule'!$K$52+'Year Schedule'!$L$52)</f>
        <v>#VALUE!</v>
      </c>
      <c r="AZ695" s="0" t="e">
        <f aca="true">MAX(0,AY695*(1+(_xlfn.NORM.INV(RAND(),Inputs!$D$39,Inputs!$C$39)))-'Year Schedule'!$K$53+'Year Schedule'!$L$53)</f>
        <v>#VALUE!</v>
      </c>
      <c r="BA695" s="0" t="e">
        <f aca="false">INDEX(C695:AZ695,1,Inputs!$C$6)</f>
        <v>#VALUE!</v>
      </c>
      <c r="BB695" s="0" t="n">
        <f aca="false">IFERROR(EXP(SUMPRODUCT(LN((C695:INDEX(C695:AZ695,1,Inputs!$C$6)+$C$1004:INDEX($C$1004:$AZ$1004,1,Inputs!$C$6))/B695:INDEX(B695:AY695,1,Inputs!$C$6)))/Inputs!$C$6)-1,-1)</f>
        <v>-1</v>
      </c>
    </row>
    <row r="696" customFormat="false" ht="15" hidden="false" customHeight="true" outlineLevel="0" collapsed="false">
      <c r="A696" s="0" t="n">
        <v>694</v>
      </c>
      <c r="B696" s="177" t="n">
        <f aca="false">Inputs!$C$38</f>
        <v>0</v>
      </c>
      <c r="C696" s="0" t="e">
        <f aca="true">MAX(0,B696*(1+(_xlfn.NORM.INV(RAND(),Inputs!$D$39,Inputs!$C$39)))-'Year Schedule'!$K$4+'Year Schedule'!$L$4)</f>
        <v>#VALUE!</v>
      </c>
      <c r="D696" s="0" t="e">
        <f aca="true">MAX(0,C696*(1+(_xlfn.NORM.INV(RAND(),Inputs!$D$39,Inputs!$C$39)))-'Year Schedule'!$K$5+'Year Schedule'!$L$5)</f>
        <v>#VALUE!</v>
      </c>
      <c r="E696" s="0" t="e">
        <f aca="true">MAX(0,D696*(1+(_xlfn.NORM.INV(RAND(),Inputs!$D$39,Inputs!$C$39)))-'Year Schedule'!$K$6+'Year Schedule'!$L$6)</f>
        <v>#VALUE!</v>
      </c>
      <c r="F696" s="0" t="e">
        <f aca="true">MAX(0,E696*(1+(_xlfn.NORM.INV(RAND(),Inputs!$D$39,Inputs!$C$39)))-'Year Schedule'!$K$7+'Year Schedule'!$L$7)</f>
        <v>#VALUE!</v>
      </c>
      <c r="G696" s="0" t="e">
        <f aca="true">MAX(0,F696*(1+(_xlfn.NORM.INV(RAND(),Inputs!$D$39,Inputs!$C$39)))-'Year Schedule'!$K$8+'Year Schedule'!$L$8)</f>
        <v>#VALUE!</v>
      </c>
      <c r="H696" s="0" t="e">
        <f aca="true">MAX(0,G696*(1+(_xlfn.NORM.INV(RAND(),Inputs!$D$39,Inputs!$C$39)))-'Year Schedule'!$K$9+'Year Schedule'!$L$9)</f>
        <v>#VALUE!</v>
      </c>
      <c r="I696" s="0" t="e">
        <f aca="true">MAX(0,H696*(1+(_xlfn.NORM.INV(RAND(),Inputs!$D$39,Inputs!$C$39)))-'Year Schedule'!$K$10+'Year Schedule'!$L$10)</f>
        <v>#VALUE!</v>
      </c>
      <c r="J696" s="0" t="e">
        <f aca="true">MAX(0,I696*(1+(_xlfn.NORM.INV(RAND(),Inputs!$D$39,Inputs!$C$39)))-'Year Schedule'!$K$11+'Year Schedule'!$L$11)</f>
        <v>#VALUE!</v>
      </c>
      <c r="K696" s="0" t="e">
        <f aca="true">MAX(0,J696*(1+(_xlfn.NORM.INV(RAND(),Inputs!$D$39,Inputs!$C$39)))-'Year Schedule'!$K$12+'Year Schedule'!$L$12)</f>
        <v>#VALUE!</v>
      </c>
      <c r="L696" s="0" t="e">
        <f aca="true">MAX(0,K696*(1+(_xlfn.NORM.INV(RAND(),Inputs!$D$39,Inputs!$C$39)))-'Year Schedule'!$K$13+'Year Schedule'!$L$13)</f>
        <v>#VALUE!</v>
      </c>
      <c r="M696" s="0" t="e">
        <f aca="true">MAX(0,L696*(1+(_xlfn.NORM.INV(RAND(),Inputs!$D$39,Inputs!$C$39)))-'Year Schedule'!$K$14+'Year Schedule'!$L$14)</f>
        <v>#VALUE!</v>
      </c>
      <c r="N696" s="0" t="e">
        <f aca="true">MAX(0,M696*(1+(_xlfn.NORM.INV(RAND(),Inputs!$D$39,Inputs!$C$39)))-'Year Schedule'!$K$15+'Year Schedule'!$L$15)</f>
        <v>#VALUE!</v>
      </c>
      <c r="O696" s="0" t="e">
        <f aca="true">MAX(0,N696*(1+(_xlfn.NORM.INV(RAND(),Inputs!$D$39,Inputs!$C$39)))-'Year Schedule'!$K$16+'Year Schedule'!$L$16)</f>
        <v>#VALUE!</v>
      </c>
      <c r="P696" s="0" t="e">
        <f aca="true">MAX(0,O696*(1+(_xlfn.NORM.INV(RAND(),Inputs!$D$39,Inputs!$C$39)))-'Year Schedule'!$K$17+'Year Schedule'!$L$17)</f>
        <v>#VALUE!</v>
      </c>
      <c r="Q696" s="0" t="e">
        <f aca="true">MAX(0,P696*(1+(_xlfn.NORM.INV(RAND(),Inputs!$D$39,Inputs!$C$39)))-'Year Schedule'!$K$18+'Year Schedule'!$L$18)</f>
        <v>#VALUE!</v>
      </c>
      <c r="R696" s="0" t="e">
        <f aca="true">MAX(0,Q696*(1+(_xlfn.NORM.INV(RAND(),Inputs!$D$39,Inputs!$C$39)))-'Year Schedule'!$K$19+'Year Schedule'!$L$19)</f>
        <v>#VALUE!</v>
      </c>
      <c r="S696" s="0" t="e">
        <f aca="true">MAX(0,R696*(1+(_xlfn.NORM.INV(RAND(),Inputs!$D$39,Inputs!$C$39)))-'Year Schedule'!$K$20+'Year Schedule'!$L$20)</f>
        <v>#VALUE!</v>
      </c>
      <c r="T696" s="0" t="e">
        <f aca="true">MAX(0,S696*(1+(_xlfn.NORM.INV(RAND(),Inputs!$D$39,Inputs!$C$39)))-'Year Schedule'!$K$21+'Year Schedule'!$L$21)</f>
        <v>#VALUE!</v>
      </c>
      <c r="U696" s="0" t="e">
        <f aca="true">MAX(0,T696*(1+(_xlfn.NORM.INV(RAND(),Inputs!$D$39,Inputs!$C$39)))-'Year Schedule'!$K$22+'Year Schedule'!$L$22)</f>
        <v>#VALUE!</v>
      </c>
      <c r="V696" s="0" t="e">
        <f aca="true">MAX(0,U696*(1+(_xlfn.NORM.INV(RAND(),Inputs!$D$39,Inputs!$C$39)))-'Year Schedule'!$K$23+'Year Schedule'!$L$23)</f>
        <v>#VALUE!</v>
      </c>
      <c r="W696" s="0" t="e">
        <f aca="true">MAX(0,V696*(1+(_xlfn.NORM.INV(RAND(),Inputs!$D$39,Inputs!$C$39)))-'Year Schedule'!$K$24+'Year Schedule'!$L$24)</f>
        <v>#VALUE!</v>
      </c>
      <c r="X696" s="0" t="e">
        <f aca="true">MAX(0,W696*(1+(_xlfn.NORM.INV(RAND(),Inputs!$D$39,Inputs!$C$39)))-'Year Schedule'!$K$25+'Year Schedule'!$L$25)</f>
        <v>#VALUE!</v>
      </c>
      <c r="Y696" s="0" t="e">
        <f aca="true">MAX(0,X696*(1+(_xlfn.NORM.INV(RAND(),Inputs!$D$39,Inputs!$C$39)))-'Year Schedule'!$K$26+'Year Schedule'!$L$26)</f>
        <v>#VALUE!</v>
      </c>
      <c r="Z696" s="0" t="e">
        <f aca="true">MAX(0,Y696*(1+(_xlfn.NORM.INV(RAND(),Inputs!$D$39,Inputs!$C$39)))-'Year Schedule'!$K$27+'Year Schedule'!$L$27)</f>
        <v>#VALUE!</v>
      </c>
      <c r="AA696" s="0" t="e">
        <f aca="true">MAX(0,Z696*(1+(_xlfn.NORM.INV(RAND(),Inputs!$D$39,Inputs!$C$39)))-'Year Schedule'!$K$28+'Year Schedule'!$L$28)</f>
        <v>#VALUE!</v>
      </c>
      <c r="AB696" s="0" t="e">
        <f aca="true">MAX(0,AA696*(1+(_xlfn.NORM.INV(RAND(),Inputs!$D$39,Inputs!$C$39)))-'Year Schedule'!$K$29+'Year Schedule'!$L$29)</f>
        <v>#VALUE!</v>
      </c>
      <c r="AC696" s="0" t="e">
        <f aca="true">MAX(0,AB696*(1+(_xlfn.NORM.INV(RAND(),Inputs!$D$39,Inputs!$C$39)))-'Year Schedule'!$K$30+'Year Schedule'!$L$30)</f>
        <v>#VALUE!</v>
      </c>
      <c r="AD696" s="0" t="e">
        <f aca="true">MAX(0,AC696*(1+(_xlfn.NORM.INV(RAND(),Inputs!$D$39,Inputs!$C$39)))-'Year Schedule'!$K$31+'Year Schedule'!$L$31)</f>
        <v>#VALUE!</v>
      </c>
      <c r="AE696" s="0" t="e">
        <f aca="true">MAX(0,AD696*(1+(_xlfn.NORM.INV(RAND(),Inputs!$D$39,Inputs!$C$39)))-'Year Schedule'!$K$32+'Year Schedule'!$L$32)</f>
        <v>#VALUE!</v>
      </c>
      <c r="AF696" s="0" t="e">
        <f aca="true">MAX(0,AE696*(1+(_xlfn.NORM.INV(RAND(),Inputs!$D$39,Inputs!$C$39)))-'Year Schedule'!$K$33+'Year Schedule'!$L$33)</f>
        <v>#VALUE!</v>
      </c>
      <c r="AG696" s="0" t="e">
        <f aca="true">MAX(0,AF696*(1+(_xlfn.NORM.INV(RAND(),Inputs!$D$39,Inputs!$C$39)))-'Year Schedule'!$K$34+'Year Schedule'!$L$34)</f>
        <v>#VALUE!</v>
      </c>
      <c r="AH696" s="0" t="e">
        <f aca="true">MAX(0,AG696*(1+(_xlfn.NORM.INV(RAND(),Inputs!$D$39,Inputs!$C$39)))-'Year Schedule'!$K$35+'Year Schedule'!$L$35)</f>
        <v>#VALUE!</v>
      </c>
      <c r="AI696" s="0" t="e">
        <f aca="true">MAX(0,AH696*(1+(_xlfn.NORM.INV(RAND(),Inputs!$D$39,Inputs!$C$39)))-'Year Schedule'!$K$36+'Year Schedule'!$L$36)</f>
        <v>#VALUE!</v>
      </c>
      <c r="AJ696" s="0" t="e">
        <f aca="true">MAX(0,AI696*(1+(_xlfn.NORM.INV(RAND(),Inputs!$D$39,Inputs!$C$39)))-'Year Schedule'!$K$37+'Year Schedule'!$L$37)</f>
        <v>#VALUE!</v>
      </c>
      <c r="AK696" s="0" t="e">
        <f aca="true">MAX(0,AJ696*(1+(_xlfn.NORM.INV(RAND(),Inputs!$D$39,Inputs!$C$39)))-'Year Schedule'!$K$38+'Year Schedule'!$L$38)</f>
        <v>#VALUE!</v>
      </c>
      <c r="AL696" s="0" t="e">
        <f aca="true">MAX(0,AK696*(1+(_xlfn.NORM.INV(RAND(),Inputs!$D$39,Inputs!$C$39)))-'Year Schedule'!$K$39+'Year Schedule'!$L$39)</f>
        <v>#VALUE!</v>
      </c>
      <c r="AM696" s="0" t="e">
        <f aca="true">MAX(0,AL696*(1+(_xlfn.NORM.INV(RAND(),Inputs!$D$39,Inputs!$C$39)))-'Year Schedule'!$K$40+'Year Schedule'!$L$40)</f>
        <v>#VALUE!</v>
      </c>
      <c r="AN696" s="0" t="e">
        <f aca="true">MAX(0,AM696*(1+(_xlfn.NORM.INV(RAND(),Inputs!$D$39,Inputs!$C$39)))-'Year Schedule'!$K$41+'Year Schedule'!$L$41)</f>
        <v>#VALUE!</v>
      </c>
      <c r="AO696" s="0" t="e">
        <f aca="true">MAX(0,AN696*(1+(_xlfn.NORM.INV(RAND(),Inputs!$D$39,Inputs!$C$39)))-'Year Schedule'!$K$42+'Year Schedule'!$L$42)</f>
        <v>#VALUE!</v>
      </c>
      <c r="AP696" s="0" t="e">
        <f aca="true">MAX(0,AO696*(1+(_xlfn.NORM.INV(RAND(),Inputs!$D$39,Inputs!$C$39)))-'Year Schedule'!$K$43+'Year Schedule'!$L$43)</f>
        <v>#VALUE!</v>
      </c>
      <c r="AQ696" s="0" t="e">
        <f aca="true">MAX(0,AP696*(1+(_xlfn.NORM.INV(RAND(),Inputs!$D$39,Inputs!$C$39)))-'Year Schedule'!$K$44+'Year Schedule'!$L$44)</f>
        <v>#VALUE!</v>
      </c>
      <c r="AR696" s="0" t="e">
        <f aca="true">MAX(0,AQ696*(1+(_xlfn.NORM.INV(RAND(),Inputs!$D$39,Inputs!$C$39)))-'Year Schedule'!$K$45+'Year Schedule'!$L$45)</f>
        <v>#VALUE!</v>
      </c>
      <c r="AS696" s="0" t="e">
        <f aca="true">MAX(0,AR696*(1+(_xlfn.NORM.INV(RAND(),Inputs!$D$39,Inputs!$C$39)))-'Year Schedule'!$K$46+'Year Schedule'!$L$46)</f>
        <v>#VALUE!</v>
      </c>
      <c r="AT696" s="0" t="e">
        <f aca="true">MAX(0,AS696*(1+(_xlfn.NORM.INV(RAND(),Inputs!$D$39,Inputs!$C$39)))-'Year Schedule'!$K$47+'Year Schedule'!$L$47)</f>
        <v>#VALUE!</v>
      </c>
      <c r="AU696" s="0" t="e">
        <f aca="true">MAX(0,AT696*(1+(_xlfn.NORM.INV(RAND(),Inputs!$D$39,Inputs!$C$39)))-'Year Schedule'!$K$48+'Year Schedule'!$L$48)</f>
        <v>#VALUE!</v>
      </c>
      <c r="AV696" s="0" t="e">
        <f aca="true">MAX(0,AU696*(1+(_xlfn.NORM.INV(RAND(),Inputs!$D$39,Inputs!$C$39)))-'Year Schedule'!$K$49+'Year Schedule'!$L$49)</f>
        <v>#VALUE!</v>
      </c>
      <c r="AW696" s="0" t="e">
        <f aca="true">MAX(0,AV696*(1+(_xlfn.NORM.INV(RAND(),Inputs!$D$39,Inputs!$C$39)))-'Year Schedule'!$K$50+'Year Schedule'!$L$50)</f>
        <v>#VALUE!</v>
      </c>
      <c r="AX696" s="0" t="e">
        <f aca="true">MAX(0,AW696*(1+(_xlfn.NORM.INV(RAND(),Inputs!$D$39,Inputs!$C$39)))-'Year Schedule'!$K$51+'Year Schedule'!$L$51)</f>
        <v>#VALUE!</v>
      </c>
      <c r="AY696" s="0" t="e">
        <f aca="true">MAX(0,AX696*(1+(_xlfn.NORM.INV(RAND(),Inputs!$D$39,Inputs!$C$39)))-'Year Schedule'!$K$52+'Year Schedule'!$L$52)</f>
        <v>#VALUE!</v>
      </c>
      <c r="AZ696" s="0" t="e">
        <f aca="true">MAX(0,AY696*(1+(_xlfn.NORM.INV(RAND(),Inputs!$D$39,Inputs!$C$39)))-'Year Schedule'!$K$53+'Year Schedule'!$L$53)</f>
        <v>#VALUE!</v>
      </c>
      <c r="BA696" s="0" t="e">
        <f aca="false">INDEX(C696:AZ696,1,Inputs!$C$6)</f>
        <v>#VALUE!</v>
      </c>
      <c r="BB696" s="0" t="n">
        <f aca="false">IFERROR(EXP(SUMPRODUCT(LN((C696:INDEX(C696:AZ696,1,Inputs!$C$6)+$C$1004:INDEX($C$1004:$AZ$1004,1,Inputs!$C$6))/B696:INDEX(B696:AY696,1,Inputs!$C$6)))/Inputs!$C$6)-1,-1)</f>
        <v>-1</v>
      </c>
    </row>
    <row r="697" customFormat="false" ht="15" hidden="false" customHeight="true" outlineLevel="0" collapsed="false">
      <c r="A697" s="0" t="n">
        <v>695</v>
      </c>
      <c r="B697" s="177" t="n">
        <f aca="false">Inputs!$C$38</f>
        <v>0</v>
      </c>
      <c r="C697" s="0" t="e">
        <f aca="true">MAX(0,B697*(1+(_xlfn.NORM.INV(RAND(),Inputs!$D$39,Inputs!$C$39)))-'Year Schedule'!$K$4+'Year Schedule'!$L$4)</f>
        <v>#VALUE!</v>
      </c>
      <c r="D697" s="0" t="e">
        <f aca="true">MAX(0,C697*(1+(_xlfn.NORM.INV(RAND(),Inputs!$D$39,Inputs!$C$39)))-'Year Schedule'!$K$5+'Year Schedule'!$L$5)</f>
        <v>#VALUE!</v>
      </c>
      <c r="E697" s="0" t="e">
        <f aca="true">MAX(0,D697*(1+(_xlfn.NORM.INV(RAND(),Inputs!$D$39,Inputs!$C$39)))-'Year Schedule'!$K$6+'Year Schedule'!$L$6)</f>
        <v>#VALUE!</v>
      </c>
      <c r="F697" s="0" t="e">
        <f aca="true">MAX(0,E697*(1+(_xlfn.NORM.INV(RAND(),Inputs!$D$39,Inputs!$C$39)))-'Year Schedule'!$K$7+'Year Schedule'!$L$7)</f>
        <v>#VALUE!</v>
      </c>
      <c r="G697" s="0" t="e">
        <f aca="true">MAX(0,F697*(1+(_xlfn.NORM.INV(RAND(),Inputs!$D$39,Inputs!$C$39)))-'Year Schedule'!$K$8+'Year Schedule'!$L$8)</f>
        <v>#VALUE!</v>
      </c>
      <c r="H697" s="0" t="e">
        <f aca="true">MAX(0,G697*(1+(_xlfn.NORM.INV(RAND(),Inputs!$D$39,Inputs!$C$39)))-'Year Schedule'!$K$9+'Year Schedule'!$L$9)</f>
        <v>#VALUE!</v>
      </c>
      <c r="I697" s="0" t="e">
        <f aca="true">MAX(0,H697*(1+(_xlfn.NORM.INV(RAND(),Inputs!$D$39,Inputs!$C$39)))-'Year Schedule'!$K$10+'Year Schedule'!$L$10)</f>
        <v>#VALUE!</v>
      </c>
      <c r="J697" s="0" t="e">
        <f aca="true">MAX(0,I697*(1+(_xlfn.NORM.INV(RAND(),Inputs!$D$39,Inputs!$C$39)))-'Year Schedule'!$K$11+'Year Schedule'!$L$11)</f>
        <v>#VALUE!</v>
      </c>
      <c r="K697" s="0" t="e">
        <f aca="true">MAX(0,J697*(1+(_xlfn.NORM.INV(RAND(),Inputs!$D$39,Inputs!$C$39)))-'Year Schedule'!$K$12+'Year Schedule'!$L$12)</f>
        <v>#VALUE!</v>
      </c>
      <c r="L697" s="0" t="e">
        <f aca="true">MAX(0,K697*(1+(_xlfn.NORM.INV(RAND(),Inputs!$D$39,Inputs!$C$39)))-'Year Schedule'!$K$13+'Year Schedule'!$L$13)</f>
        <v>#VALUE!</v>
      </c>
      <c r="M697" s="0" t="e">
        <f aca="true">MAX(0,L697*(1+(_xlfn.NORM.INV(RAND(),Inputs!$D$39,Inputs!$C$39)))-'Year Schedule'!$K$14+'Year Schedule'!$L$14)</f>
        <v>#VALUE!</v>
      </c>
      <c r="N697" s="0" t="e">
        <f aca="true">MAX(0,M697*(1+(_xlfn.NORM.INV(RAND(),Inputs!$D$39,Inputs!$C$39)))-'Year Schedule'!$K$15+'Year Schedule'!$L$15)</f>
        <v>#VALUE!</v>
      </c>
      <c r="O697" s="0" t="e">
        <f aca="true">MAX(0,N697*(1+(_xlfn.NORM.INV(RAND(),Inputs!$D$39,Inputs!$C$39)))-'Year Schedule'!$K$16+'Year Schedule'!$L$16)</f>
        <v>#VALUE!</v>
      </c>
      <c r="P697" s="0" t="e">
        <f aca="true">MAX(0,O697*(1+(_xlfn.NORM.INV(RAND(),Inputs!$D$39,Inputs!$C$39)))-'Year Schedule'!$K$17+'Year Schedule'!$L$17)</f>
        <v>#VALUE!</v>
      </c>
      <c r="Q697" s="0" t="e">
        <f aca="true">MAX(0,P697*(1+(_xlfn.NORM.INV(RAND(),Inputs!$D$39,Inputs!$C$39)))-'Year Schedule'!$K$18+'Year Schedule'!$L$18)</f>
        <v>#VALUE!</v>
      </c>
      <c r="R697" s="0" t="e">
        <f aca="true">MAX(0,Q697*(1+(_xlfn.NORM.INV(RAND(),Inputs!$D$39,Inputs!$C$39)))-'Year Schedule'!$K$19+'Year Schedule'!$L$19)</f>
        <v>#VALUE!</v>
      </c>
      <c r="S697" s="0" t="e">
        <f aca="true">MAX(0,R697*(1+(_xlfn.NORM.INV(RAND(),Inputs!$D$39,Inputs!$C$39)))-'Year Schedule'!$K$20+'Year Schedule'!$L$20)</f>
        <v>#VALUE!</v>
      </c>
      <c r="T697" s="0" t="e">
        <f aca="true">MAX(0,S697*(1+(_xlfn.NORM.INV(RAND(),Inputs!$D$39,Inputs!$C$39)))-'Year Schedule'!$K$21+'Year Schedule'!$L$21)</f>
        <v>#VALUE!</v>
      </c>
      <c r="U697" s="0" t="e">
        <f aca="true">MAX(0,T697*(1+(_xlfn.NORM.INV(RAND(),Inputs!$D$39,Inputs!$C$39)))-'Year Schedule'!$K$22+'Year Schedule'!$L$22)</f>
        <v>#VALUE!</v>
      </c>
      <c r="V697" s="0" t="e">
        <f aca="true">MAX(0,U697*(1+(_xlfn.NORM.INV(RAND(),Inputs!$D$39,Inputs!$C$39)))-'Year Schedule'!$K$23+'Year Schedule'!$L$23)</f>
        <v>#VALUE!</v>
      </c>
      <c r="W697" s="0" t="e">
        <f aca="true">MAX(0,V697*(1+(_xlfn.NORM.INV(RAND(),Inputs!$D$39,Inputs!$C$39)))-'Year Schedule'!$K$24+'Year Schedule'!$L$24)</f>
        <v>#VALUE!</v>
      </c>
      <c r="X697" s="0" t="e">
        <f aca="true">MAX(0,W697*(1+(_xlfn.NORM.INV(RAND(),Inputs!$D$39,Inputs!$C$39)))-'Year Schedule'!$K$25+'Year Schedule'!$L$25)</f>
        <v>#VALUE!</v>
      </c>
      <c r="Y697" s="0" t="e">
        <f aca="true">MAX(0,X697*(1+(_xlfn.NORM.INV(RAND(),Inputs!$D$39,Inputs!$C$39)))-'Year Schedule'!$K$26+'Year Schedule'!$L$26)</f>
        <v>#VALUE!</v>
      </c>
      <c r="Z697" s="0" t="e">
        <f aca="true">MAX(0,Y697*(1+(_xlfn.NORM.INV(RAND(),Inputs!$D$39,Inputs!$C$39)))-'Year Schedule'!$K$27+'Year Schedule'!$L$27)</f>
        <v>#VALUE!</v>
      </c>
      <c r="AA697" s="0" t="e">
        <f aca="true">MAX(0,Z697*(1+(_xlfn.NORM.INV(RAND(),Inputs!$D$39,Inputs!$C$39)))-'Year Schedule'!$K$28+'Year Schedule'!$L$28)</f>
        <v>#VALUE!</v>
      </c>
      <c r="AB697" s="0" t="e">
        <f aca="true">MAX(0,AA697*(1+(_xlfn.NORM.INV(RAND(),Inputs!$D$39,Inputs!$C$39)))-'Year Schedule'!$K$29+'Year Schedule'!$L$29)</f>
        <v>#VALUE!</v>
      </c>
      <c r="AC697" s="0" t="e">
        <f aca="true">MAX(0,AB697*(1+(_xlfn.NORM.INV(RAND(),Inputs!$D$39,Inputs!$C$39)))-'Year Schedule'!$K$30+'Year Schedule'!$L$30)</f>
        <v>#VALUE!</v>
      </c>
      <c r="AD697" s="0" t="e">
        <f aca="true">MAX(0,AC697*(1+(_xlfn.NORM.INV(RAND(),Inputs!$D$39,Inputs!$C$39)))-'Year Schedule'!$K$31+'Year Schedule'!$L$31)</f>
        <v>#VALUE!</v>
      </c>
      <c r="AE697" s="0" t="e">
        <f aca="true">MAX(0,AD697*(1+(_xlfn.NORM.INV(RAND(),Inputs!$D$39,Inputs!$C$39)))-'Year Schedule'!$K$32+'Year Schedule'!$L$32)</f>
        <v>#VALUE!</v>
      </c>
      <c r="AF697" s="0" t="e">
        <f aca="true">MAX(0,AE697*(1+(_xlfn.NORM.INV(RAND(),Inputs!$D$39,Inputs!$C$39)))-'Year Schedule'!$K$33+'Year Schedule'!$L$33)</f>
        <v>#VALUE!</v>
      </c>
      <c r="AG697" s="0" t="e">
        <f aca="true">MAX(0,AF697*(1+(_xlfn.NORM.INV(RAND(),Inputs!$D$39,Inputs!$C$39)))-'Year Schedule'!$K$34+'Year Schedule'!$L$34)</f>
        <v>#VALUE!</v>
      </c>
      <c r="AH697" s="0" t="e">
        <f aca="true">MAX(0,AG697*(1+(_xlfn.NORM.INV(RAND(),Inputs!$D$39,Inputs!$C$39)))-'Year Schedule'!$K$35+'Year Schedule'!$L$35)</f>
        <v>#VALUE!</v>
      </c>
      <c r="AI697" s="0" t="e">
        <f aca="true">MAX(0,AH697*(1+(_xlfn.NORM.INV(RAND(),Inputs!$D$39,Inputs!$C$39)))-'Year Schedule'!$K$36+'Year Schedule'!$L$36)</f>
        <v>#VALUE!</v>
      </c>
      <c r="AJ697" s="0" t="e">
        <f aca="true">MAX(0,AI697*(1+(_xlfn.NORM.INV(RAND(),Inputs!$D$39,Inputs!$C$39)))-'Year Schedule'!$K$37+'Year Schedule'!$L$37)</f>
        <v>#VALUE!</v>
      </c>
      <c r="AK697" s="0" t="e">
        <f aca="true">MAX(0,AJ697*(1+(_xlfn.NORM.INV(RAND(),Inputs!$D$39,Inputs!$C$39)))-'Year Schedule'!$K$38+'Year Schedule'!$L$38)</f>
        <v>#VALUE!</v>
      </c>
      <c r="AL697" s="0" t="e">
        <f aca="true">MAX(0,AK697*(1+(_xlfn.NORM.INV(RAND(),Inputs!$D$39,Inputs!$C$39)))-'Year Schedule'!$K$39+'Year Schedule'!$L$39)</f>
        <v>#VALUE!</v>
      </c>
      <c r="AM697" s="0" t="e">
        <f aca="true">MAX(0,AL697*(1+(_xlfn.NORM.INV(RAND(),Inputs!$D$39,Inputs!$C$39)))-'Year Schedule'!$K$40+'Year Schedule'!$L$40)</f>
        <v>#VALUE!</v>
      </c>
      <c r="AN697" s="0" t="e">
        <f aca="true">MAX(0,AM697*(1+(_xlfn.NORM.INV(RAND(),Inputs!$D$39,Inputs!$C$39)))-'Year Schedule'!$K$41+'Year Schedule'!$L$41)</f>
        <v>#VALUE!</v>
      </c>
      <c r="AO697" s="0" t="e">
        <f aca="true">MAX(0,AN697*(1+(_xlfn.NORM.INV(RAND(),Inputs!$D$39,Inputs!$C$39)))-'Year Schedule'!$K$42+'Year Schedule'!$L$42)</f>
        <v>#VALUE!</v>
      </c>
      <c r="AP697" s="0" t="e">
        <f aca="true">MAX(0,AO697*(1+(_xlfn.NORM.INV(RAND(),Inputs!$D$39,Inputs!$C$39)))-'Year Schedule'!$K$43+'Year Schedule'!$L$43)</f>
        <v>#VALUE!</v>
      </c>
      <c r="AQ697" s="0" t="e">
        <f aca="true">MAX(0,AP697*(1+(_xlfn.NORM.INV(RAND(),Inputs!$D$39,Inputs!$C$39)))-'Year Schedule'!$K$44+'Year Schedule'!$L$44)</f>
        <v>#VALUE!</v>
      </c>
      <c r="AR697" s="0" t="e">
        <f aca="true">MAX(0,AQ697*(1+(_xlfn.NORM.INV(RAND(),Inputs!$D$39,Inputs!$C$39)))-'Year Schedule'!$K$45+'Year Schedule'!$L$45)</f>
        <v>#VALUE!</v>
      </c>
      <c r="AS697" s="0" t="e">
        <f aca="true">MAX(0,AR697*(1+(_xlfn.NORM.INV(RAND(),Inputs!$D$39,Inputs!$C$39)))-'Year Schedule'!$K$46+'Year Schedule'!$L$46)</f>
        <v>#VALUE!</v>
      </c>
      <c r="AT697" s="0" t="e">
        <f aca="true">MAX(0,AS697*(1+(_xlfn.NORM.INV(RAND(),Inputs!$D$39,Inputs!$C$39)))-'Year Schedule'!$K$47+'Year Schedule'!$L$47)</f>
        <v>#VALUE!</v>
      </c>
      <c r="AU697" s="0" t="e">
        <f aca="true">MAX(0,AT697*(1+(_xlfn.NORM.INV(RAND(),Inputs!$D$39,Inputs!$C$39)))-'Year Schedule'!$K$48+'Year Schedule'!$L$48)</f>
        <v>#VALUE!</v>
      </c>
      <c r="AV697" s="0" t="e">
        <f aca="true">MAX(0,AU697*(1+(_xlfn.NORM.INV(RAND(),Inputs!$D$39,Inputs!$C$39)))-'Year Schedule'!$K$49+'Year Schedule'!$L$49)</f>
        <v>#VALUE!</v>
      </c>
      <c r="AW697" s="0" t="e">
        <f aca="true">MAX(0,AV697*(1+(_xlfn.NORM.INV(RAND(),Inputs!$D$39,Inputs!$C$39)))-'Year Schedule'!$K$50+'Year Schedule'!$L$50)</f>
        <v>#VALUE!</v>
      </c>
      <c r="AX697" s="0" t="e">
        <f aca="true">MAX(0,AW697*(1+(_xlfn.NORM.INV(RAND(),Inputs!$D$39,Inputs!$C$39)))-'Year Schedule'!$K$51+'Year Schedule'!$L$51)</f>
        <v>#VALUE!</v>
      </c>
      <c r="AY697" s="0" t="e">
        <f aca="true">MAX(0,AX697*(1+(_xlfn.NORM.INV(RAND(),Inputs!$D$39,Inputs!$C$39)))-'Year Schedule'!$K$52+'Year Schedule'!$L$52)</f>
        <v>#VALUE!</v>
      </c>
      <c r="AZ697" s="0" t="e">
        <f aca="true">MAX(0,AY697*(1+(_xlfn.NORM.INV(RAND(),Inputs!$D$39,Inputs!$C$39)))-'Year Schedule'!$K$53+'Year Schedule'!$L$53)</f>
        <v>#VALUE!</v>
      </c>
      <c r="BA697" s="0" t="e">
        <f aca="false">INDEX(C697:AZ697,1,Inputs!$C$6)</f>
        <v>#VALUE!</v>
      </c>
      <c r="BB697" s="0" t="n">
        <f aca="false">IFERROR(EXP(SUMPRODUCT(LN((C697:INDEX(C697:AZ697,1,Inputs!$C$6)+$C$1004:INDEX($C$1004:$AZ$1004,1,Inputs!$C$6))/B697:INDEX(B697:AY697,1,Inputs!$C$6)))/Inputs!$C$6)-1,-1)</f>
        <v>-1</v>
      </c>
    </row>
    <row r="698" customFormat="false" ht="15" hidden="false" customHeight="true" outlineLevel="0" collapsed="false">
      <c r="A698" s="0" t="n">
        <v>696</v>
      </c>
      <c r="B698" s="177" t="n">
        <f aca="false">Inputs!$C$38</f>
        <v>0</v>
      </c>
      <c r="C698" s="0" t="e">
        <f aca="true">MAX(0,B698*(1+(_xlfn.NORM.INV(RAND(),Inputs!$D$39,Inputs!$C$39)))-'Year Schedule'!$K$4+'Year Schedule'!$L$4)</f>
        <v>#VALUE!</v>
      </c>
      <c r="D698" s="0" t="e">
        <f aca="true">MAX(0,C698*(1+(_xlfn.NORM.INV(RAND(),Inputs!$D$39,Inputs!$C$39)))-'Year Schedule'!$K$5+'Year Schedule'!$L$5)</f>
        <v>#VALUE!</v>
      </c>
      <c r="E698" s="0" t="e">
        <f aca="true">MAX(0,D698*(1+(_xlfn.NORM.INV(RAND(),Inputs!$D$39,Inputs!$C$39)))-'Year Schedule'!$K$6+'Year Schedule'!$L$6)</f>
        <v>#VALUE!</v>
      </c>
      <c r="F698" s="0" t="e">
        <f aca="true">MAX(0,E698*(1+(_xlfn.NORM.INV(RAND(),Inputs!$D$39,Inputs!$C$39)))-'Year Schedule'!$K$7+'Year Schedule'!$L$7)</f>
        <v>#VALUE!</v>
      </c>
      <c r="G698" s="0" t="e">
        <f aca="true">MAX(0,F698*(1+(_xlfn.NORM.INV(RAND(),Inputs!$D$39,Inputs!$C$39)))-'Year Schedule'!$K$8+'Year Schedule'!$L$8)</f>
        <v>#VALUE!</v>
      </c>
      <c r="H698" s="0" t="e">
        <f aca="true">MAX(0,G698*(1+(_xlfn.NORM.INV(RAND(),Inputs!$D$39,Inputs!$C$39)))-'Year Schedule'!$K$9+'Year Schedule'!$L$9)</f>
        <v>#VALUE!</v>
      </c>
      <c r="I698" s="0" t="e">
        <f aca="true">MAX(0,H698*(1+(_xlfn.NORM.INV(RAND(),Inputs!$D$39,Inputs!$C$39)))-'Year Schedule'!$K$10+'Year Schedule'!$L$10)</f>
        <v>#VALUE!</v>
      </c>
      <c r="J698" s="0" t="e">
        <f aca="true">MAX(0,I698*(1+(_xlfn.NORM.INV(RAND(),Inputs!$D$39,Inputs!$C$39)))-'Year Schedule'!$K$11+'Year Schedule'!$L$11)</f>
        <v>#VALUE!</v>
      </c>
      <c r="K698" s="0" t="e">
        <f aca="true">MAX(0,J698*(1+(_xlfn.NORM.INV(RAND(),Inputs!$D$39,Inputs!$C$39)))-'Year Schedule'!$K$12+'Year Schedule'!$L$12)</f>
        <v>#VALUE!</v>
      </c>
      <c r="L698" s="0" t="e">
        <f aca="true">MAX(0,K698*(1+(_xlfn.NORM.INV(RAND(),Inputs!$D$39,Inputs!$C$39)))-'Year Schedule'!$K$13+'Year Schedule'!$L$13)</f>
        <v>#VALUE!</v>
      </c>
      <c r="M698" s="0" t="e">
        <f aca="true">MAX(0,L698*(1+(_xlfn.NORM.INV(RAND(),Inputs!$D$39,Inputs!$C$39)))-'Year Schedule'!$K$14+'Year Schedule'!$L$14)</f>
        <v>#VALUE!</v>
      </c>
      <c r="N698" s="0" t="e">
        <f aca="true">MAX(0,M698*(1+(_xlfn.NORM.INV(RAND(),Inputs!$D$39,Inputs!$C$39)))-'Year Schedule'!$K$15+'Year Schedule'!$L$15)</f>
        <v>#VALUE!</v>
      </c>
      <c r="O698" s="0" t="e">
        <f aca="true">MAX(0,N698*(1+(_xlfn.NORM.INV(RAND(),Inputs!$D$39,Inputs!$C$39)))-'Year Schedule'!$K$16+'Year Schedule'!$L$16)</f>
        <v>#VALUE!</v>
      </c>
      <c r="P698" s="0" t="e">
        <f aca="true">MAX(0,O698*(1+(_xlfn.NORM.INV(RAND(),Inputs!$D$39,Inputs!$C$39)))-'Year Schedule'!$K$17+'Year Schedule'!$L$17)</f>
        <v>#VALUE!</v>
      </c>
      <c r="Q698" s="0" t="e">
        <f aca="true">MAX(0,P698*(1+(_xlfn.NORM.INV(RAND(),Inputs!$D$39,Inputs!$C$39)))-'Year Schedule'!$K$18+'Year Schedule'!$L$18)</f>
        <v>#VALUE!</v>
      </c>
      <c r="R698" s="0" t="e">
        <f aca="true">MAX(0,Q698*(1+(_xlfn.NORM.INV(RAND(),Inputs!$D$39,Inputs!$C$39)))-'Year Schedule'!$K$19+'Year Schedule'!$L$19)</f>
        <v>#VALUE!</v>
      </c>
      <c r="S698" s="0" t="e">
        <f aca="true">MAX(0,R698*(1+(_xlfn.NORM.INV(RAND(),Inputs!$D$39,Inputs!$C$39)))-'Year Schedule'!$K$20+'Year Schedule'!$L$20)</f>
        <v>#VALUE!</v>
      </c>
      <c r="T698" s="0" t="e">
        <f aca="true">MAX(0,S698*(1+(_xlfn.NORM.INV(RAND(),Inputs!$D$39,Inputs!$C$39)))-'Year Schedule'!$K$21+'Year Schedule'!$L$21)</f>
        <v>#VALUE!</v>
      </c>
      <c r="U698" s="0" t="e">
        <f aca="true">MAX(0,T698*(1+(_xlfn.NORM.INV(RAND(),Inputs!$D$39,Inputs!$C$39)))-'Year Schedule'!$K$22+'Year Schedule'!$L$22)</f>
        <v>#VALUE!</v>
      </c>
      <c r="V698" s="0" t="e">
        <f aca="true">MAX(0,U698*(1+(_xlfn.NORM.INV(RAND(),Inputs!$D$39,Inputs!$C$39)))-'Year Schedule'!$K$23+'Year Schedule'!$L$23)</f>
        <v>#VALUE!</v>
      </c>
      <c r="W698" s="0" t="e">
        <f aca="true">MAX(0,V698*(1+(_xlfn.NORM.INV(RAND(),Inputs!$D$39,Inputs!$C$39)))-'Year Schedule'!$K$24+'Year Schedule'!$L$24)</f>
        <v>#VALUE!</v>
      </c>
      <c r="X698" s="0" t="e">
        <f aca="true">MAX(0,W698*(1+(_xlfn.NORM.INV(RAND(),Inputs!$D$39,Inputs!$C$39)))-'Year Schedule'!$K$25+'Year Schedule'!$L$25)</f>
        <v>#VALUE!</v>
      </c>
      <c r="Y698" s="0" t="e">
        <f aca="true">MAX(0,X698*(1+(_xlfn.NORM.INV(RAND(),Inputs!$D$39,Inputs!$C$39)))-'Year Schedule'!$K$26+'Year Schedule'!$L$26)</f>
        <v>#VALUE!</v>
      </c>
      <c r="Z698" s="0" t="e">
        <f aca="true">MAX(0,Y698*(1+(_xlfn.NORM.INV(RAND(),Inputs!$D$39,Inputs!$C$39)))-'Year Schedule'!$K$27+'Year Schedule'!$L$27)</f>
        <v>#VALUE!</v>
      </c>
      <c r="AA698" s="0" t="e">
        <f aca="true">MAX(0,Z698*(1+(_xlfn.NORM.INV(RAND(),Inputs!$D$39,Inputs!$C$39)))-'Year Schedule'!$K$28+'Year Schedule'!$L$28)</f>
        <v>#VALUE!</v>
      </c>
      <c r="AB698" s="0" t="e">
        <f aca="true">MAX(0,AA698*(1+(_xlfn.NORM.INV(RAND(),Inputs!$D$39,Inputs!$C$39)))-'Year Schedule'!$K$29+'Year Schedule'!$L$29)</f>
        <v>#VALUE!</v>
      </c>
      <c r="AC698" s="0" t="e">
        <f aca="true">MAX(0,AB698*(1+(_xlfn.NORM.INV(RAND(),Inputs!$D$39,Inputs!$C$39)))-'Year Schedule'!$K$30+'Year Schedule'!$L$30)</f>
        <v>#VALUE!</v>
      </c>
      <c r="AD698" s="0" t="e">
        <f aca="true">MAX(0,AC698*(1+(_xlfn.NORM.INV(RAND(),Inputs!$D$39,Inputs!$C$39)))-'Year Schedule'!$K$31+'Year Schedule'!$L$31)</f>
        <v>#VALUE!</v>
      </c>
      <c r="AE698" s="0" t="e">
        <f aca="true">MAX(0,AD698*(1+(_xlfn.NORM.INV(RAND(),Inputs!$D$39,Inputs!$C$39)))-'Year Schedule'!$K$32+'Year Schedule'!$L$32)</f>
        <v>#VALUE!</v>
      </c>
      <c r="AF698" s="0" t="e">
        <f aca="true">MAX(0,AE698*(1+(_xlfn.NORM.INV(RAND(),Inputs!$D$39,Inputs!$C$39)))-'Year Schedule'!$K$33+'Year Schedule'!$L$33)</f>
        <v>#VALUE!</v>
      </c>
      <c r="AG698" s="0" t="e">
        <f aca="true">MAX(0,AF698*(1+(_xlfn.NORM.INV(RAND(),Inputs!$D$39,Inputs!$C$39)))-'Year Schedule'!$K$34+'Year Schedule'!$L$34)</f>
        <v>#VALUE!</v>
      </c>
      <c r="AH698" s="0" t="e">
        <f aca="true">MAX(0,AG698*(1+(_xlfn.NORM.INV(RAND(),Inputs!$D$39,Inputs!$C$39)))-'Year Schedule'!$K$35+'Year Schedule'!$L$35)</f>
        <v>#VALUE!</v>
      </c>
      <c r="AI698" s="0" t="e">
        <f aca="true">MAX(0,AH698*(1+(_xlfn.NORM.INV(RAND(),Inputs!$D$39,Inputs!$C$39)))-'Year Schedule'!$K$36+'Year Schedule'!$L$36)</f>
        <v>#VALUE!</v>
      </c>
      <c r="AJ698" s="0" t="e">
        <f aca="true">MAX(0,AI698*(1+(_xlfn.NORM.INV(RAND(),Inputs!$D$39,Inputs!$C$39)))-'Year Schedule'!$K$37+'Year Schedule'!$L$37)</f>
        <v>#VALUE!</v>
      </c>
      <c r="AK698" s="0" t="e">
        <f aca="true">MAX(0,AJ698*(1+(_xlfn.NORM.INV(RAND(),Inputs!$D$39,Inputs!$C$39)))-'Year Schedule'!$K$38+'Year Schedule'!$L$38)</f>
        <v>#VALUE!</v>
      </c>
      <c r="AL698" s="0" t="e">
        <f aca="true">MAX(0,AK698*(1+(_xlfn.NORM.INV(RAND(),Inputs!$D$39,Inputs!$C$39)))-'Year Schedule'!$K$39+'Year Schedule'!$L$39)</f>
        <v>#VALUE!</v>
      </c>
      <c r="AM698" s="0" t="e">
        <f aca="true">MAX(0,AL698*(1+(_xlfn.NORM.INV(RAND(),Inputs!$D$39,Inputs!$C$39)))-'Year Schedule'!$K$40+'Year Schedule'!$L$40)</f>
        <v>#VALUE!</v>
      </c>
      <c r="AN698" s="0" t="e">
        <f aca="true">MAX(0,AM698*(1+(_xlfn.NORM.INV(RAND(),Inputs!$D$39,Inputs!$C$39)))-'Year Schedule'!$K$41+'Year Schedule'!$L$41)</f>
        <v>#VALUE!</v>
      </c>
      <c r="AO698" s="0" t="e">
        <f aca="true">MAX(0,AN698*(1+(_xlfn.NORM.INV(RAND(),Inputs!$D$39,Inputs!$C$39)))-'Year Schedule'!$K$42+'Year Schedule'!$L$42)</f>
        <v>#VALUE!</v>
      </c>
      <c r="AP698" s="0" t="e">
        <f aca="true">MAX(0,AO698*(1+(_xlfn.NORM.INV(RAND(),Inputs!$D$39,Inputs!$C$39)))-'Year Schedule'!$K$43+'Year Schedule'!$L$43)</f>
        <v>#VALUE!</v>
      </c>
      <c r="AQ698" s="0" t="e">
        <f aca="true">MAX(0,AP698*(1+(_xlfn.NORM.INV(RAND(),Inputs!$D$39,Inputs!$C$39)))-'Year Schedule'!$K$44+'Year Schedule'!$L$44)</f>
        <v>#VALUE!</v>
      </c>
      <c r="AR698" s="0" t="e">
        <f aca="true">MAX(0,AQ698*(1+(_xlfn.NORM.INV(RAND(),Inputs!$D$39,Inputs!$C$39)))-'Year Schedule'!$K$45+'Year Schedule'!$L$45)</f>
        <v>#VALUE!</v>
      </c>
      <c r="AS698" s="0" t="e">
        <f aca="true">MAX(0,AR698*(1+(_xlfn.NORM.INV(RAND(),Inputs!$D$39,Inputs!$C$39)))-'Year Schedule'!$K$46+'Year Schedule'!$L$46)</f>
        <v>#VALUE!</v>
      </c>
      <c r="AT698" s="0" t="e">
        <f aca="true">MAX(0,AS698*(1+(_xlfn.NORM.INV(RAND(),Inputs!$D$39,Inputs!$C$39)))-'Year Schedule'!$K$47+'Year Schedule'!$L$47)</f>
        <v>#VALUE!</v>
      </c>
      <c r="AU698" s="0" t="e">
        <f aca="true">MAX(0,AT698*(1+(_xlfn.NORM.INV(RAND(),Inputs!$D$39,Inputs!$C$39)))-'Year Schedule'!$K$48+'Year Schedule'!$L$48)</f>
        <v>#VALUE!</v>
      </c>
      <c r="AV698" s="0" t="e">
        <f aca="true">MAX(0,AU698*(1+(_xlfn.NORM.INV(RAND(),Inputs!$D$39,Inputs!$C$39)))-'Year Schedule'!$K$49+'Year Schedule'!$L$49)</f>
        <v>#VALUE!</v>
      </c>
      <c r="AW698" s="0" t="e">
        <f aca="true">MAX(0,AV698*(1+(_xlfn.NORM.INV(RAND(),Inputs!$D$39,Inputs!$C$39)))-'Year Schedule'!$K$50+'Year Schedule'!$L$50)</f>
        <v>#VALUE!</v>
      </c>
      <c r="AX698" s="0" t="e">
        <f aca="true">MAX(0,AW698*(1+(_xlfn.NORM.INV(RAND(),Inputs!$D$39,Inputs!$C$39)))-'Year Schedule'!$K$51+'Year Schedule'!$L$51)</f>
        <v>#VALUE!</v>
      </c>
      <c r="AY698" s="0" t="e">
        <f aca="true">MAX(0,AX698*(1+(_xlfn.NORM.INV(RAND(),Inputs!$D$39,Inputs!$C$39)))-'Year Schedule'!$K$52+'Year Schedule'!$L$52)</f>
        <v>#VALUE!</v>
      </c>
      <c r="AZ698" s="0" t="e">
        <f aca="true">MAX(0,AY698*(1+(_xlfn.NORM.INV(RAND(),Inputs!$D$39,Inputs!$C$39)))-'Year Schedule'!$K$53+'Year Schedule'!$L$53)</f>
        <v>#VALUE!</v>
      </c>
      <c r="BA698" s="0" t="e">
        <f aca="false">INDEX(C698:AZ698,1,Inputs!$C$6)</f>
        <v>#VALUE!</v>
      </c>
      <c r="BB698" s="0" t="n">
        <f aca="false">IFERROR(EXP(SUMPRODUCT(LN((C698:INDEX(C698:AZ698,1,Inputs!$C$6)+$C$1004:INDEX($C$1004:$AZ$1004,1,Inputs!$C$6))/B698:INDEX(B698:AY698,1,Inputs!$C$6)))/Inputs!$C$6)-1,-1)</f>
        <v>-1</v>
      </c>
    </row>
    <row r="699" customFormat="false" ht="15" hidden="false" customHeight="true" outlineLevel="0" collapsed="false">
      <c r="A699" s="0" t="n">
        <v>697</v>
      </c>
      <c r="B699" s="177" t="n">
        <f aca="false">Inputs!$C$38</f>
        <v>0</v>
      </c>
      <c r="C699" s="0" t="e">
        <f aca="true">MAX(0,B699*(1+(_xlfn.NORM.INV(RAND(),Inputs!$D$39,Inputs!$C$39)))-'Year Schedule'!$K$4+'Year Schedule'!$L$4)</f>
        <v>#VALUE!</v>
      </c>
      <c r="D699" s="0" t="e">
        <f aca="true">MAX(0,C699*(1+(_xlfn.NORM.INV(RAND(),Inputs!$D$39,Inputs!$C$39)))-'Year Schedule'!$K$5+'Year Schedule'!$L$5)</f>
        <v>#VALUE!</v>
      </c>
      <c r="E699" s="0" t="e">
        <f aca="true">MAX(0,D699*(1+(_xlfn.NORM.INV(RAND(),Inputs!$D$39,Inputs!$C$39)))-'Year Schedule'!$K$6+'Year Schedule'!$L$6)</f>
        <v>#VALUE!</v>
      </c>
      <c r="F699" s="0" t="e">
        <f aca="true">MAX(0,E699*(1+(_xlfn.NORM.INV(RAND(),Inputs!$D$39,Inputs!$C$39)))-'Year Schedule'!$K$7+'Year Schedule'!$L$7)</f>
        <v>#VALUE!</v>
      </c>
      <c r="G699" s="0" t="e">
        <f aca="true">MAX(0,F699*(1+(_xlfn.NORM.INV(RAND(),Inputs!$D$39,Inputs!$C$39)))-'Year Schedule'!$K$8+'Year Schedule'!$L$8)</f>
        <v>#VALUE!</v>
      </c>
      <c r="H699" s="0" t="e">
        <f aca="true">MAX(0,G699*(1+(_xlfn.NORM.INV(RAND(),Inputs!$D$39,Inputs!$C$39)))-'Year Schedule'!$K$9+'Year Schedule'!$L$9)</f>
        <v>#VALUE!</v>
      </c>
      <c r="I699" s="0" t="e">
        <f aca="true">MAX(0,H699*(1+(_xlfn.NORM.INV(RAND(),Inputs!$D$39,Inputs!$C$39)))-'Year Schedule'!$K$10+'Year Schedule'!$L$10)</f>
        <v>#VALUE!</v>
      </c>
      <c r="J699" s="0" t="e">
        <f aca="true">MAX(0,I699*(1+(_xlfn.NORM.INV(RAND(),Inputs!$D$39,Inputs!$C$39)))-'Year Schedule'!$K$11+'Year Schedule'!$L$11)</f>
        <v>#VALUE!</v>
      </c>
      <c r="K699" s="0" t="e">
        <f aca="true">MAX(0,J699*(1+(_xlfn.NORM.INV(RAND(),Inputs!$D$39,Inputs!$C$39)))-'Year Schedule'!$K$12+'Year Schedule'!$L$12)</f>
        <v>#VALUE!</v>
      </c>
      <c r="L699" s="0" t="e">
        <f aca="true">MAX(0,K699*(1+(_xlfn.NORM.INV(RAND(),Inputs!$D$39,Inputs!$C$39)))-'Year Schedule'!$K$13+'Year Schedule'!$L$13)</f>
        <v>#VALUE!</v>
      </c>
      <c r="M699" s="0" t="e">
        <f aca="true">MAX(0,L699*(1+(_xlfn.NORM.INV(RAND(),Inputs!$D$39,Inputs!$C$39)))-'Year Schedule'!$K$14+'Year Schedule'!$L$14)</f>
        <v>#VALUE!</v>
      </c>
      <c r="N699" s="0" t="e">
        <f aca="true">MAX(0,M699*(1+(_xlfn.NORM.INV(RAND(),Inputs!$D$39,Inputs!$C$39)))-'Year Schedule'!$K$15+'Year Schedule'!$L$15)</f>
        <v>#VALUE!</v>
      </c>
      <c r="O699" s="0" t="e">
        <f aca="true">MAX(0,N699*(1+(_xlfn.NORM.INV(RAND(),Inputs!$D$39,Inputs!$C$39)))-'Year Schedule'!$K$16+'Year Schedule'!$L$16)</f>
        <v>#VALUE!</v>
      </c>
      <c r="P699" s="0" t="e">
        <f aca="true">MAX(0,O699*(1+(_xlfn.NORM.INV(RAND(),Inputs!$D$39,Inputs!$C$39)))-'Year Schedule'!$K$17+'Year Schedule'!$L$17)</f>
        <v>#VALUE!</v>
      </c>
      <c r="Q699" s="0" t="e">
        <f aca="true">MAX(0,P699*(1+(_xlfn.NORM.INV(RAND(),Inputs!$D$39,Inputs!$C$39)))-'Year Schedule'!$K$18+'Year Schedule'!$L$18)</f>
        <v>#VALUE!</v>
      </c>
      <c r="R699" s="0" t="e">
        <f aca="true">MAX(0,Q699*(1+(_xlfn.NORM.INV(RAND(),Inputs!$D$39,Inputs!$C$39)))-'Year Schedule'!$K$19+'Year Schedule'!$L$19)</f>
        <v>#VALUE!</v>
      </c>
      <c r="S699" s="0" t="e">
        <f aca="true">MAX(0,R699*(1+(_xlfn.NORM.INV(RAND(),Inputs!$D$39,Inputs!$C$39)))-'Year Schedule'!$K$20+'Year Schedule'!$L$20)</f>
        <v>#VALUE!</v>
      </c>
      <c r="T699" s="0" t="e">
        <f aca="true">MAX(0,S699*(1+(_xlfn.NORM.INV(RAND(),Inputs!$D$39,Inputs!$C$39)))-'Year Schedule'!$K$21+'Year Schedule'!$L$21)</f>
        <v>#VALUE!</v>
      </c>
      <c r="U699" s="0" t="e">
        <f aca="true">MAX(0,T699*(1+(_xlfn.NORM.INV(RAND(),Inputs!$D$39,Inputs!$C$39)))-'Year Schedule'!$K$22+'Year Schedule'!$L$22)</f>
        <v>#VALUE!</v>
      </c>
      <c r="V699" s="0" t="e">
        <f aca="true">MAX(0,U699*(1+(_xlfn.NORM.INV(RAND(),Inputs!$D$39,Inputs!$C$39)))-'Year Schedule'!$K$23+'Year Schedule'!$L$23)</f>
        <v>#VALUE!</v>
      </c>
      <c r="W699" s="0" t="e">
        <f aca="true">MAX(0,V699*(1+(_xlfn.NORM.INV(RAND(),Inputs!$D$39,Inputs!$C$39)))-'Year Schedule'!$K$24+'Year Schedule'!$L$24)</f>
        <v>#VALUE!</v>
      </c>
      <c r="X699" s="0" t="e">
        <f aca="true">MAX(0,W699*(1+(_xlfn.NORM.INV(RAND(),Inputs!$D$39,Inputs!$C$39)))-'Year Schedule'!$K$25+'Year Schedule'!$L$25)</f>
        <v>#VALUE!</v>
      </c>
      <c r="Y699" s="0" t="e">
        <f aca="true">MAX(0,X699*(1+(_xlfn.NORM.INV(RAND(),Inputs!$D$39,Inputs!$C$39)))-'Year Schedule'!$K$26+'Year Schedule'!$L$26)</f>
        <v>#VALUE!</v>
      </c>
      <c r="Z699" s="0" t="e">
        <f aca="true">MAX(0,Y699*(1+(_xlfn.NORM.INV(RAND(),Inputs!$D$39,Inputs!$C$39)))-'Year Schedule'!$K$27+'Year Schedule'!$L$27)</f>
        <v>#VALUE!</v>
      </c>
      <c r="AA699" s="0" t="e">
        <f aca="true">MAX(0,Z699*(1+(_xlfn.NORM.INV(RAND(),Inputs!$D$39,Inputs!$C$39)))-'Year Schedule'!$K$28+'Year Schedule'!$L$28)</f>
        <v>#VALUE!</v>
      </c>
      <c r="AB699" s="0" t="e">
        <f aca="true">MAX(0,AA699*(1+(_xlfn.NORM.INV(RAND(),Inputs!$D$39,Inputs!$C$39)))-'Year Schedule'!$K$29+'Year Schedule'!$L$29)</f>
        <v>#VALUE!</v>
      </c>
      <c r="AC699" s="0" t="e">
        <f aca="true">MAX(0,AB699*(1+(_xlfn.NORM.INV(RAND(),Inputs!$D$39,Inputs!$C$39)))-'Year Schedule'!$K$30+'Year Schedule'!$L$30)</f>
        <v>#VALUE!</v>
      </c>
      <c r="AD699" s="0" t="e">
        <f aca="true">MAX(0,AC699*(1+(_xlfn.NORM.INV(RAND(),Inputs!$D$39,Inputs!$C$39)))-'Year Schedule'!$K$31+'Year Schedule'!$L$31)</f>
        <v>#VALUE!</v>
      </c>
      <c r="AE699" s="0" t="e">
        <f aca="true">MAX(0,AD699*(1+(_xlfn.NORM.INV(RAND(),Inputs!$D$39,Inputs!$C$39)))-'Year Schedule'!$K$32+'Year Schedule'!$L$32)</f>
        <v>#VALUE!</v>
      </c>
      <c r="AF699" s="0" t="e">
        <f aca="true">MAX(0,AE699*(1+(_xlfn.NORM.INV(RAND(),Inputs!$D$39,Inputs!$C$39)))-'Year Schedule'!$K$33+'Year Schedule'!$L$33)</f>
        <v>#VALUE!</v>
      </c>
      <c r="AG699" s="0" t="e">
        <f aca="true">MAX(0,AF699*(1+(_xlfn.NORM.INV(RAND(),Inputs!$D$39,Inputs!$C$39)))-'Year Schedule'!$K$34+'Year Schedule'!$L$34)</f>
        <v>#VALUE!</v>
      </c>
      <c r="AH699" s="0" t="e">
        <f aca="true">MAX(0,AG699*(1+(_xlfn.NORM.INV(RAND(),Inputs!$D$39,Inputs!$C$39)))-'Year Schedule'!$K$35+'Year Schedule'!$L$35)</f>
        <v>#VALUE!</v>
      </c>
      <c r="AI699" s="0" t="e">
        <f aca="true">MAX(0,AH699*(1+(_xlfn.NORM.INV(RAND(),Inputs!$D$39,Inputs!$C$39)))-'Year Schedule'!$K$36+'Year Schedule'!$L$36)</f>
        <v>#VALUE!</v>
      </c>
      <c r="AJ699" s="0" t="e">
        <f aca="true">MAX(0,AI699*(1+(_xlfn.NORM.INV(RAND(),Inputs!$D$39,Inputs!$C$39)))-'Year Schedule'!$K$37+'Year Schedule'!$L$37)</f>
        <v>#VALUE!</v>
      </c>
      <c r="AK699" s="0" t="e">
        <f aca="true">MAX(0,AJ699*(1+(_xlfn.NORM.INV(RAND(),Inputs!$D$39,Inputs!$C$39)))-'Year Schedule'!$K$38+'Year Schedule'!$L$38)</f>
        <v>#VALUE!</v>
      </c>
      <c r="AL699" s="0" t="e">
        <f aca="true">MAX(0,AK699*(1+(_xlfn.NORM.INV(RAND(),Inputs!$D$39,Inputs!$C$39)))-'Year Schedule'!$K$39+'Year Schedule'!$L$39)</f>
        <v>#VALUE!</v>
      </c>
      <c r="AM699" s="0" t="e">
        <f aca="true">MAX(0,AL699*(1+(_xlfn.NORM.INV(RAND(),Inputs!$D$39,Inputs!$C$39)))-'Year Schedule'!$K$40+'Year Schedule'!$L$40)</f>
        <v>#VALUE!</v>
      </c>
      <c r="AN699" s="0" t="e">
        <f aca="true">MAX(0,AM699*(1+(_xlfn.NORM.INV(RAND(),Inputs!$D$39,Inputs!$C$39)))-'Year Schedule'!$K$41+'Year Schedule'!$L$41)</f>
        <v>#VALUE!</v>
      </c>
      <c r="AO699" s="0" t="e">
        <f aca="true">MAX(0,AN699*(1+(_xlfn.NORM.INV(RAND(),Inputs!$D$39,Inputs!$C$39)))-'Year Schedule'!$K$42+'Year Schedule'!$L$42)</f>
        <v>#VALUE!</v>
      </c>
      <c r="AP699" s="0" t="e">
        <f aca="true">MAX(0,AO699*(1+(_xlfn.NORM.INV(RAND(),Inputs!$D$39,Inputs!$C$39)))-'Year Schedule'!$K$43+'Year Schedule'!$L$43)</f>
        <v>#VALUE!</v>
      </c>
      <c r="AQ699" s="0" t="e">
        <f aca="true">MAX(0,AP699*(1+(_xlfn.NORM.INV(RAND(),Inputs!$D$39,Inputs!$C$39)))-'Year Schedule'!$K$44+'Year Schedule'!$L$44)</f>
        <v>#VALUE!</v>
      </c>
      <c r="AR699" s="0" t="e">
        <f aca="true">MAX(0,AQ699*(1+(_xlfn.NORM.INV(RAND(),Inputs!$D$39,Inputs!$C$39)))-'Year Schedule'!$K$45+'Year Schedule'!$L$45)</f>
        <v>#VALUE!</v>
      </c>
      <c r="AS699" s="0" t="e">
        <f aca="true">MAX(0,AR699*(1+(_xlfn.NORM.INV(RAND(),Inputs!$D$39,Inputs!$C$39)))-'Year Schedule'!$K$46+'Year Schedule'!$L$46)</f>
        <v>#VALUE!</v>
      </c>
      <c r="AT699" s="0" t="e">
        <f aca="true">MAX(0,AS699*(1+(_xlfn.NORM.INV(RAND(),Inputs!$D$39,Inputs!$C$39)))-'Year Schedule'!$K$47+'Year Schedule'!$L$47)</f>
        <v>#VALUE!</v>
      </c>
      <c r="AU699" s="0" t="e">
        <f aca="true">MAX(0,AT699*(1+(_xlfn.NORM.INV(RAND(),Inputs!$D$39,Inputs!$C$39)))-'Year Schedule'!$K$48+'Year Schedule'!$L$48)</f>
        <v>#VALUE!</v>
      </c>
      <c r="AV699" s="0" t="e">
        <f aca="true">MAX(0,AU699*(1+(_xlfn.NORM.INV(RAND(),Inputs!$D$39,Inputs!$C$39)))-'Year Schedule'!$K$49+'Year Schedule'!$L$49)</f>
        <v>#VALUE!</v>
      </c>
      <c r="AW699" s="0" t="e">
        <f aca="true">MAX(0,AV699*(1+(_xlfn.NORM.INV(RAND(),Inputs!$D$39,Inputs!$C$39)))-'Year Schedule'!$K$50+'Year Schedule'!$L$50)</f>
        <v>#VALUE!</v>
      </c>
      <c r="AX699" s="0" t="e">
        <f aca="true">MAX(0,AW699*(1+(_xlfn.NORM.INV(RAND(),Inputs!$D$39,Inputs!$C$39)))-'Year Schedule'!$K$51+'Year Schedule'!$L$51)</f>
        <v>#VALUE!</v>
      </c>
      <c r="AY699" s="0" t="e">
        <f aca="true">MAX(0,AX699*(1+(_xlfn.NORM.INV(RAND(),Inputs!$D$39,Inputs!$C$39)))-'Year Schedule'!$K$52+'Year Schedule'!$L$52)</f>
        <v>#VALUE!</v>
      </c>
      <c r="AZ699" s="0" t="e">
        <f aca="true">MAX(0,AY699*(1+(_xlfn.NORM.INV(RAND(),Inputs!$D$39,Inputs!$C$39)))-'Year Schedule'!$K$53+'Year Schedule'!$L$53)</f>
        <v>#VALUE!</v>
      </c>
      <c r="BA699" s="0" t="e">
        <f aca="false">INDEX(C699:AZ699,1,Inputs!$C$6)</f>
        <v>#VALUE!</v>
      </c>
      <c r="BB699" s="0" t="n">
        <f aca="false">IFERROR(EXP(SUMPRODUCT(LN((C699:INDEX(C699:AZ699,1,Inputs!$C$6)+$C$1004:INDEX($C$1004:$AZ$1004,1,Inputs!$C$6))/B699:INDEX(B699:AY699,1,Inputs!$C$6)))/Inputs!$C$6)-1,-1)</f>
        <v>-1</v>
      </c>
    </row>
    <row r="700" customFormat="false" ht="15" hidden="false" customHeight="true" outlineLevel="0" collapsed="false">
      <c r="A700" s="0" t="n">
        <v>698</v>
      </c>
      <c r="B700" s="177" t="n">
        <f aca="false">Inputs!$C$38</f>
        <v>0</v>
      </c>
      <c r="C700" s="0" t="e">
        <f aca="true">MAX(0,B700*(1+(_xlfn.NORM.INV(RAND(),Inputs!$D$39,Inputs!$C$39)))-'Year Schedule'!$K$4+'Year Schedule'!$L$4)</f>
        <v>#VALUE!</v>
      </c>
      <c r="D700" s="0" t="e">
        <f aca="true">MAX(0,C700*(1+(_xlfn.NORM.INV(RAND(),Inputs!$D$39,Inputs!$C$39)))-'Year Schedule'!$K$5+'Year Schedule'!$L$5)</f>
        <v>#VALUE!</v>
      </c>
      <c r="E700" s="0" t="e">
        <f aca="true">MAX(0,D700*(1+(_xlfn.NORM.INV(RAND(),Inputs!$D$39,Inputs!$C$39)))-'Year Schedule'!$K$6+'Year Schedule'!$L$6)</f>
        <v>#VALUE!</v>
      </c>
      <c r="F700" s="0" t="e">
        <f aca="true">MAX(0,E700*(1+(_xlfn.NORM.INV(RAND(),Inputs!$D$39,Inputs!$C$39)))-'Year Schedule'!$K$7+'Year Schedule'!$L$7)</f>
        <v>#VALUE!</v>
      </c>
      <c r="G700" s="0" t="e">
        <f aca="true">MAX(0,F700*(1+(_xlfn.NORM.INV(RAND(),Inputs!$D$39,Inputs!$C$39)))-'Year Schedule'!$K$8+'Year Schedule'!$L$8)</f>
        <v>#VALUE!</v>
      </c>
      <c r="H700" s="0" t="e">
        <f aca="true">MAX(0,G700*(1+(_xlfn.NORM.INV(RAND(),Inputs!$D$39,Inputs!$C$39)))-'Year Schedule'!$K$9+'Year Schedule'!$L$9)</f>
        <v>#VALUE!</v>
      </c>
      <c r="I700" s="0" t="e">
        <f aca="true">MAX(0,H700*(1+(_xlfn.NORM.INV(RAND(),Inputs!$D$39,Inputs!$C$39)))-'Year Schedule'!$K$10+'Year Schedule'!$L$10)</f>
        <v>#VALUE!</v>
      </c>
      <c r="J700" s="0" t="e">
        <f aca="true">MAX(0,I700*(1+(_xlfn.NORM.INV(RAND(),Inputs!$D$39,Inputs!$C$39)))-'Year Schedule'!$K$11+'Year Schedule'!$L$11)</f>
        <v>#VALUE!</v>
      </c>
      <c r="K700" s="0" t="e">
        <f aca="true">MAX(0,J700*(1+(_xlfn.NORM.INV(RAND(),Inputs!$D$39,Inputs!$C$39)))-'Year Schedule'!$K$12+'Year Schedule'!$L$12)</f>
        <v>#VALUE!</v>
      </c>
      <c r="L700" s="0" t="e">
        <f aca="true">MAX(0,K700*(1+(_xlfn.NORM.INV(RAND(),Inputs!$D$39,Inputs!$C$39)))-'Year Schedule'!$K$13+'Year Schedule'!$L$13)</f>
        <v>#VALUE!</v>
      </c>
      <c r="M700" s="0" t="e">
        <f aca="true">MAX(0,L700*(1+(_xlfn.NORM.INV(RAND(),Inputs!$D$39,Inputs!$C$39)))-'Year Schedule'!$K$14+'Year Schedule'!$L$14)</f>
        <v>#VALUE!</v>
      </c>
      <c r="N700" s="0" t="e">
        <f aca="true">MAX(0,M700*(1+(_xlfn.NORM.INV(RAND(),Inputs!$D$39,Inputs!$C$39)))-'Year Schedule'!$K$15+'Year Schedule'!$L$15)</f>
        <v>#VALUE!</v>
      </c>
      <c r="O700" s="0" t="e">
        <f aca="true">MAX(0,N700*(1+(_xlfn.NORM.INV(RAND(),Inputs!$D$39,Inputs!$C$39)))-'Year Schedule'!$K$16+'Year Schedule'!$L$16)</f>
        <v>#VALUE!</v>
      </c>
      <c r="P700" s="0" t="e">
        <f aca="true">MAX(0,O700*(1+(_xlfn.NORM.INV(RAND(),Inputs!$D$39,Inputs!$C$39)))-'Year Schedule'!$K$17+'Year Schedule'!$L$17)</f>
        <v>#VALUE!</v>
      </c>
      <c r="Q700" s="0" t="e">
        <f aca="true">MAX(0,P700*(1+(_xlfn.NORM.INV(RAND(),Inputs!$D$39,Inputs!$C$39)))-'Year Schedule'!$K$18+'Year Schedule'!$L$18)</f>
        <v>#VALUE!</v>
      </c>
      <c r="R700" s="0" t="e">
        <f aca="true">MAX(0,Q700*(1+(_xlfn.NORM.INV(RAND(),Inputs!$D$39,Inputs!$C$39)))-'Year Schedule'!$K$19+'Year Schedule'!$L$19)</f>
        <v>#VALUE!</v>
      </c>
      <c r="S700" s="0" t="e">
        <f aca="true">MAX(0,R700*(1+(_xlfn.NORM.INV(RAND(),Inputs!$D$39,Inputs!$C$39)))-'Year Schedule'!$K$20+'Year Schedule'!$L$20)</f>
        <v>#VALUE!</v>
      </c>
      <c r="T700" s="0" t="e">
        <f aca="true">MAX(0,S700*(1+(_xlfn.NORM.INV(RAND(),Inputs!$D$39,Inputs!$C$39)))-'Year Schedule'!$K$21+'Year Schedule'!$L$21)</f>
        <v>#VALUE!</v>
      </c>
      <c r="U700" s="0" t="e">
        <f aca="true">MAX(0,T700*(1+(_xlfn.NORM.INV(RAND(),Inputs!$D$39,Inputs!$C$39)))-'Year Schedule'!$K$22+'Year Schedule'!$L$22)</f>
        <v>#VALUE!</v>
      </c>
      <c r="V700" s="0" t="e">
        <f aca="true">MAX(0,U700*(1+(_xlfn.NORM.INV(RAND(),Inputs!$D$39,Inputs!$C$39)))-'Year Schedule'!$K$23+'Year Schedule'!$L$23)</f>
        <v>#VALUE!</v>
      </c>
      <c r="W700" s="0" t="e">
        <f aca="true">MAX(0,V700*(1+(_xlfn.NORM.INV(RAND(),Inputs!$D$39,Inputs!$C$39)))-'Year Schedule'!$K$24+'Year Schedule'!$L$24)</f>
        <v>#VALUE!</v>
      </c>
      <c r="X700" s="0" t="e">
        <f aca="true">MAX(0,W700*(1+(_xlfn.NORM.INV(RAND(),Inputs!$D$39,Inputs!$C$39)))-'Year Schedule'!$K$25+'Year Schedule'!$L$25)</f>
        <v>#VALUE!</v>
      </c>
      <c r="Y700" s="0" t="e">
        <f aca="true">MAX(0,X700*(1+(_xlfn.NORM.INV(RAND(),Inputs!$D$39,Inputs!$C$39)))-'Year Schedule'!$K$26+'Year Schedule'!$L$26)</f>
        <v>#VALUE!</v>
      </c>
      <c r="Z700" s="0" t="e">
        <f aca="true">MAX(0,Y700*(1+(_xlfn.NORM.INV(RAND(),Inputs!$D$39,Inputs!$C$39)))-'Year Schedule'!$K$27+'Year Schedule'!$L$27)</f>
        <v>#VALUE!</v>
      </c>
      <c r="AA700" s="0" t="e">
        <f aca="true">MAX(0,Z700*(1+(_xlfn.NORM.INV(RAND(),Inputs!$D$39,Inputs!$C$39)))-'Year Schedule'!$K$28+'Year Schedule'!$L$28)</f>
        <v>#VALUE!</v>
      </c>
      <c r="AB700" s="0" t="e">
        <f aca="true">MAX(0,AA700*(1+(_xlfn.NORM.INV(RAND(),Inputs!$D$39,Inputs!$C$39)))-'Year Schedule'!$K$29+'Year Schedule'!$L$29)</f>
        <v>#VALUE!</v>
      </c>
      <c r="AC700" s="0" t="e">
        <f aca="true">MAX(0,AB700*(1+(_xlfn.NORM.INV(RAND(),Inputs!$D$39,Inputs!$C$39)))-'Year Schedule'!$K$30+'Year Schedule'!$L$30)</f>
        <v>#VALUE!</v>
      </c>
      <c r="AD700" s="0" t="e">
        <f aca="true">MAX(0,AC700*(1+(_xlfn.NORM.INV(RAND(),Inputs!$D$39,Inputs!$C$39)))-'Year Schedule'!$K$31+'Year Schedule'!$L$31)</f>
        <v>#VALUE!</v>
      </c>
      <c r="AE700" s="0" t="e">
        <f aca="true">MAX(0,AD700*(1+(_xlfn.NORM.INV(RAND(),Inputs!$D$39,Inputs!$C$39)))-'Year Schedule'!$K$32+'Year Schedule'!$L$32)</f>
        <v>#VALUE!</v>
      </c>
      <c r="AF700" s="0" t="e">
        <f aca="true">MAX(0,AE700*(1+(_xlfn.NORM.INV(RAND(),Inputs!$D$39,Inputs!$C$39)))-'Year Schedule'!$K$33+'Year Schedule'!$L$33)</f>
        <v>#VALUE!</v>
      </c>
      <c r="AG700" s="0" t="e">
        <f aca="true">MAX(0,AF700*(1+(_xlfn.NORM.INV(RAND(),Inputs!$D$39,Inputs!$C$39)))-'Year Schedule'!$K$34+'Year Schedule'!$L$34)</f>
        <v>#VALUE!</v>
      </c>
      <c r="AH700" s="0" t="e">
        <f aca="true">MAX(0,AG700*(1+(_xlfn.NORM.INV(RAND(),Inputs!$D$39,Inputs!$C$39)))-'Year Schedule'!$K$35+'Year Schedule'!$L$35)</f>
        <v>#VALUE!</v>
      </c>
      <c r="AI700" s="0" t="e">
        <f aca="true">MAX(0,AH700*(1+(_xlfn.NORM.INV(RAND(),Inputs!$D$39,Inputs!$C$39)))-'Year Schedule'!$K$36+'Year Schedule'!$L$36)</f>
        <v>#VALUE!</v>
      </c>
      <c r="AJ700" s="0" t="e">
        <f aca="true">MAX(0,AI700*(1+(_xlfn.NORM.INV(RAND(),Inputs!$D$39,Inputs!$C$39)))-'Year Schedule'!$K$37+'Year Schedule'!$L$37)</f>
        <v>#VALUE!</v>
      </c>
      <c r="AK700" s="0" t="e">
        <f aca="true">MAX(0,AJ700*(1+(_xlfn.NORM.INV(RAND(),Inputs!$D$39,Inputs!$C$39)))-'Year Schedule'!$K$38+'Year Schedule'!$L$38)</f>
        <v>#VALUE!</v>
      </c>
      <c r="AL700" s="0" t="e">
        <f aca="true">MAX(0,AK700*(1+(_xlfn.NORM.INV(RAND(),Inputs!$D$39,Inputs!$C$39)))-'Year Schedule'!$K$39+'Year Schedule'!$L$39)</f>
        <v>#VALUE!</v>
      </c>
      <c r="AM700" s="0" t="e">
        <f aca="true">MAX(0,AL700*(1+(_xlfn.NORM.INV(RAND(),Inputs!$D$39,Inputs!$C$39)))-'Year Schedule'!$K$40+'Year Schedule'!$L$40)</f>
        <v>#VALUE!</v>
      </c>
      <c r="AN700" s="0" t="e">
        <f aca="true">MAX(0,AM700*(1+(_xlfn.NORM.INV(RAND(),Inputs!$D$39,Inputs!$C$39)))-'Year Schedule'!$K$41+'Year Schedule'!$L$41)</f>
        <v>#VALUE!</v>
      </c>
      <c r="AO700" s="0" t="e">
        <f aca="true">MAX(0,AN700*(1+(_xlfn.NORM.INV(RAND(),Inputs!$D$39,Inputs!$C$39)))-'Year Schedule'!$K$42+'Year Schedule'!$L$42)</f>
        <v>#VALUE!</v>
      </c>
      <c r="AP700" s="0" t="e">
        <f aca="true">MAX(0,AO700*(1+(_xlfn.NORM.INV(RAND(),Inputs!$D$39,Inputs!$C$39)))-'Year Schedule'!$K$43+'Year Schedule'!$L$43)</f>
        <v>#VALUE!</v>
      </c>
      <c r="AQ700" s="0" t="e">
        <f aca="true">MAX(0,AP700*(1+(_xlfn.NORM.INV(RAND(),Inputs!$D$39,Inputs!$C$39)))-'Year Schedule'!$K$44+'Year Schedule'!$L$44)</f>
        <v>#VALUE!</v>
      </c>
      <c r="AR700" s="0" t="e">
        <f aca="true">MAX(0,AQ700*(1+(_xlfn.NORM.INV(RAND(),Inputs!$D$39,Inputs!$C$39)))-'Year Schedule'!$K$45+'Year Schedule'!$L$45)</f>
        <v>#VALUE!</v>
      </c>
      <c r="AS700" s="0" t="e">
        <f aca="true">MAX(0,AR700*(1+(_xlfn.NORM.INV(RAND(),Inputs!$D$39,Inputs!$C$39)))-'Year Schedule'!$K$46+'Year Schedule'!$L$46)</f>
        <v>#VALUE!</v>
      </c>
      <c r="AT700" s="0" t="e">
        <f aca="true">MAX(0,AS700*(1+(_xlfn.NORM.INV(RAND(),Inputs!$D$39,Inputs!$C$39)))-'Year Schedule'!$K$47+'Year Schedule'!$L$47)</f>
        <v>#VALUE!</v>
      </c>
      <c r="AU700" s="0" t="e">
        <f aca="true">MAX(0,AT700*(1+(_xlfn.NORM.INV(RAND(),Inputs!$D$39,Inputs!$C$39)))-'Year Schedule'!$K$48+'Year Schedule'!$L$48)</f>
        <v>#VALUE!</v>
      </c>
      <c r="AV700" s="0" t="e">
        <f aca="true">MAX(0,AU700*(1+(_xlfn.NORM.INV(RAND(),Inputs!$D$39,Inputs!$C$39)))-'Year Schedule'!$K$49+'Year Schedule'!$L$49)</f>
        <v>#VALUE!</v>
      </c>
      <c r="AW700" s="0" t="e">
        <f aca="true">MAX(0,AV700*(1+(_xlfn.NORM.INV(RAND(),Inputs!$D$39,Inputs!$C$39)))-'Year Schedule'!$K$50+'Year Schedule'!$L$50)</f>
        <v>#VALUE!</v>
      </c>
      <c r="AX700" s="0" t="e">
        <f aca="true">MAX(0,AW700*(1+(_xlfn.NORM.INV(RAND(),Inputs!$D$39,Inputs!$C$39)))-'Year Schedule'!$K$51+'Year Schedule'!$L$51)</f>
        <v>#VALUE!</v>
      </c>
      <c r="AY700" s="0" t="e">
        <f aca="true">MAX(0,AX700*(1+(_xlfn.NORM.INV(RAND(),Inputs!$D$39,Inputs!$C$39)))-'Year Schedule'!$K$52+'Year Schedule'!$L$52)</f>
        <v>#VALUE!</v>
      </c>
      <c r="AZ700" s="0" t="e">
        <f aca="true">MAX(0,AY700*(1+(_xlfn.NORM.INV(RAND(),Inputs!$D$39,Inputs!$C$39)))-'Year Schedule'!$K$53+'Year Schedule'!$L$53)</f>
        <v>#VALUE!</v>
      </c>
      <c r="BA700" s="0" t="e">
        <f aca="false">INDEX(C700:AZ700,1,Inputs!$C$6)</f>
        <v>#VALUE!</v>
      </c>
      <c r="BB700" s="0" t="n">
        <f aca="false">IFERROR(EXP(SUMPRODUCT(LN((C700:INDEX(C700:AZ700,1,Inputs!$C$6)+$C$1004:INDEX($C$1004:$AZ$1004,1,Inputs!$C$6))/B700:INDEX(B700:AY700,1,Inputs!$C$6)))/Inputs!$C$6)-1,-1)</f>
        <v>-1</v>
      </c>
    </row>
    <row r="701" customFormat="false" ht="15" hidden="false" customHeight="true" outlineLevel="0" collapsed="false">
      <c r="A701" s="0" t="n">
        <v>699</v>
      </c>
      <c r="B701" s="177" t="n">
        <f aca="false">Inputs!$C$38</f>
        <v>0</v>
      </c>
      <c r="C701" s="0" t="e">
        <f aca="true">MAX(0,B701*(1+(_xlfn.NORM.INV(RAND(),Inputs!$D$39,Inputs!$C$39)))-'Year Schedule'!$K$4+'Year Schedule'!$L$4)</f>
        <v>#VALUE!</v>
      </c>
      <c r="D701" s="0" t="e">
        <f aca="true">MAX(0,C701*(1+(_xlfn.NORM.INV(RAND(),Inputs!$D$39,Inputs!$C$39)))-'Year Schedule'!$K$5+'Year Schedule'!$L$5)</f>
        <v>#VALUE!</v>
      </c>
      <c r="E701" s="0" t="e">
        <f aca="true">MAX(0,D701*(1+(_xlfn.NORM.INV(RAND(),Inputs!$D$39,Inputs!$C$39)))-'Year Schedule'!$K$6+'Year Schedule'!$L$6)</f>
        <v>#VALUE!</v>
      </c>
      <c r="F701" s="0" t="e">
        <f aca="true">MAX(0,E701*(1+(_xlfn.NORM.INV(RAND(),Inputs!$D$39,Inputs!$C$39)))-'Year Schedule'!$K$7+'Year Schedule'!$L$7)</f>
        <v>#VALUE!</v>
      </c>
      <c r="G701" s="0" t="e">
        <f aca="true">MAX(0,F701*(1+(_xlfn.NORM.INV(RAND(),Inputs!$D$39,Inputs!$C$39)))-'Year Schedule'!$K$8+'Year Schedule'!$L$8)</f>
        <v>#VALUE!</v>
      </c>
      <c r="H701" s="0" t="e">
        <f aca="true">MAX(0,G701*(1+(_xlfn.NORM.INV(RAND(),Inputs!$D$39,Inputs!$C$39)))-'Year Schedule'!$K$9+'Year Schedule'!$L$9)</f>
        <v>#VALUE!</v>
      </c>
      <c r="I701" s="0" t="e">
        <f aca="true">MAX(0,H701*(1+(_xlfn.NORM.INV(RAND(),Inputs!$D$39,Inputs!$C$39)))-'Year Schedule'!$K$10+'Year Schedule'!$L$10)</f>
        <v>#VALUE!</v>
      </c>
      <c r="J701" s="0" t="e">
        <f aca="true">MAX(0,I701*(1+(_xlfn.NORM.INV(RAND(),Inputs!$D$39,Inputs!$C$39)))-'Year Schedule'!$K$11+'Year Schedule'!$L$11)</f>
        <v>#VALUE!</v>
      </c>
      <c r="K701" s="0" t="e">
        <f aca="true">MAX(0,J701*(1+(_xlfn.NORM.INV(RAND(),Inputs!$D$39,Inputs!$C$39)))-'Year Schedule'!$K$12+'Year Schedule'!$L$12)</f>
        <v>#VALUE!</v>
      </c>
      <c r="L701" s="0" t="e">
        <f aca="true">MAX(0,K701*(1+(_xlfn.NORM.INV(RAND(),Inputs!$D$39,Inputs!$C$39)))-'Year Schedule'!$K$13+'Year Schedule'!$L$13)</f>
        <v>#VALUE!</v>
      </c>
      <c r="M701" s="0" t="e">
        <f aca="true">MAX(0,L701*(1+(_xlfn.NORM.INV(RAND(),Inputs!$D$39,Inputs!$C$39)))-'Year Schedule'!$K$14+'Year Schedule'!$L$14)</f>
        <v>#VALUE!</v>
      </c>
      <c r="N701" s="0" t="e">
        <f aca="true">MAX(0,M701*(1+(_xlfn.NORM.INV(RAND(),Inputs!$D$39,Inputs!$C$39)))-'Year Schedule'!$K$15+'Year Schedule'!$L$15)</f>
        <v>#VALUE!</v>
      </c>
      <c r="O701" s="0" t="e">
        <f aca="true">MAX(0,N701*(1+(_xlfn.NORM.INV(RAND(),Inputs!$D$39,Inputs!$C$39)))-'Year Schedule'!$K$16+'Year Schedule'!$L$16)</f>
        <v>#VALUE!</v>
      </c>
      <c r="P701" s="0" t="e">
        <f aca="true">MAX(0,O701*(1+(_xlfn.NORM.INV(RAND(),Inputs!$D$39,Inputs!$C$39)))-'Year Schedule'!$K$17+'Year Schedule'!$L$17)</f>
        <v>#VALUE!</v>
      </c>
      <c r="Q701" s="0" t="e">
        <f aca="true">MAX(0,P701*(1+(_xlfn.NORM.INV(RAND(),Inputs!$D$39,Inputs!$C$39)))-'Year Schedule'!$K$18+'Year Schedule'!$L$18)</f>
        <v>#VALUE!</v>
      </c>
      <c r="R701" s="0" t="e">
        <f aca="true">MAX(0,Q701*(1+(_xlfn.NORM.INV(RAND(),Inputs!$D$39,Inputs!$C$39)))-'Year Schedule'!$K$19+'Year Schedule'!$L$19)</f>
        <v>#VALUE!</v>
      </c>
      <c r="S701" s="0" t="e">
        <f aca="true">MAX(0,R701*(1+(_xlfn.NORM.INV(RAND(),Inputs!$D$39,Inputs!$C$39)))-'Year Schedule'!$K$20+'Year Schedule'!$L$20)</f>
        <v>#VALUE!</v>
      </c>
      <c r="T701" s="0" t="e">
        <f aca="true">MAX(0,S701*(1+(_xlfn.NORM.INV(RAND(),Inputs!$D$39,Inputs!$C$39)))-'Year Schedule'!$K$21+'Year Schedule'!$L$21)</f>
        <v>#VALUE!</v>
      </c>
      <c r="U701" s="0" t="e">
        <f aca="true">MAX(0,T701*(1+(_xlfn.NORM.INV(RAND(),Inputs!$D$39,Inputs!$C$39)))-'Year Schedule'!$K$22+'Year Schedule'!$L$22)</f>
        <v>#VALUE!</v>
      </c>
      <c r="V701" s="0" t="e">
        <f aca="true">MAX(0,U701*(1+(_xlfn.NORM.INV(RAND(),Inputs!$D$39,Inputs!$C$39)))-'Year Schedule'!$K$23+'Year Schedule'!$L$23)</f>
        <v>#VALUE!</v>
      </c>
      <c r="W701" s="0" t="e">
        <f aca="true">MAX(0,V701*(1+(_xlfn.NORM.INV(RAND(),Inputs!$D$39,Inputs!$C$39)))-'Year Schedule'!$K$24+'Year Schedule'!$L$24)</f>
        <v>#VALUE!</v>
      </c>
      <c r="X701" s="0" t="e">
        <f aca="true">MAX(0,W701*(1+(_xlfn.NORM.INV(RAND(),Inputs!$D$39,Inputs!$C$39)))-'Year Schedule'!$K$25+'Year Schedule'!$L$25)</f>
        <v>#VALUE!</v>
      </c>
      <c r="Y701" s="0" t="e">
        <f aca="true">MAX(0,X701*(1+(_xlfn.NORM.INV(RAND(),Inputs!$D$39,Inputs!$C$39)))-'Year Schedule'!$K$26+'Year Schedule'!$L$26)</f>
        <v>#VALUE!</v>
      </c>
      <c r="Z701" s="0" t="e">
        <f aca="true">MAX(0,Y701*(1+(_xlfn.NORM.INV(RAND(),Inputs!$D$39,Inputs!$C$39)))-'Year Schedule'!$K$27+'Year Schedule'!$L$27)</f>
        <v>#VALUE!</v>
      </c>
      <c r="AA701" s="0" t="e">
        <f aca="true">MAX(0,Z701*(1+(_xlfn.NORM.INV(RAND(),Inputs!$D$39,Inputs!$C$39)))-'Year Schedule'!$K$28+'Year Schedule'!$L$28)</f>
        <v>#VALUE!</v>
      </c>
      <c r="AB701" s="0" t="e">
        <f aca="true">MAX(0,AA701*(1+(_xlfn.NORM.INV(RAND(),Inputs!$D$39,Inputs!$C$39)))-'Year Schedule'!$K$29+'Year Schedule'!$L$29)</f>
        <v>#VALUE!</v>
      </c>
      <c r="AC701" s="0" t="e">
        <f aca="true">MAX(0,AB701*(1+(_xlfn.NORM.INV(RAND(),Inputs!$D$39,Inputs!$C$39)))-'Year Schedule'!$K$30+'Year Schedule'!$L$30)</f>
        <v>#VALUE!</v>
      </c>
      <c r="AD701" s="0" t="e">
        <f aca="true">MAX(0,AC701*(1+(_xlfn.NORM.INV(RAND(),Inputs!$D$39,Inputs!$C$39)))-'Year Schedule'!$K$31+'Year Schedule'!$L$31)</f>
        <v>#VALUE!</v>
      </c>
      <c r="AE701" s="0" t="e">
        <f aca="true">MAX(0,AD701*(1+(_xlfn.NORM.INV(RAND(),Inputs!$D$39,Inputs!$C$39)))-'Year Schedule'!$K$32+'Year Schedule'!$L$32)</f>
        <v>#VALUE!</v>
      </c>
      <c r="AF701" s="0" t="e">
        <f aca="true">MAX(0,AE701*(1+(_xlfn.NORM.INV(RAND(),Inputs!$D$39,Inputs!$C$39)))-'Year Schedule'!$K$33+'Year Schedule'!$L$33)</f>
        <v>#VALUE!</v>
      </c>
      <c r="AG701" s="0" t="e">
        <f aca="true">MAX(0,AF701*(1+(_xlfn.NORM.INV(RAND(),Inputs!$D$39,Inputs!$C$39)))-'Year Schedule'!$K$34+'Year Schedule'!$L$34)</f>
        <v>#VALUE!</v>
      </c>
      <c r="AH701" s="0" t="e">
        <f aca="true">MAX(0,AG701*(1+(_xlfn.NORM.INV(RAND(),Inputs!$D$39,Inputs!$C$39)))-'Year Schedule'!$K$35+'Year Schedule'!$L$35)</f>
        <v>#VALUE!</v>
      </c>
      <c r="AI701" s="0" t="e">
        <f aca="true">MAX(0,AH701*(1+(_xlfn.NORM.INV(RAND(),Inputs!$D$39,Inputs!$C$39)))-'Year Schedule'!$K$36+'Year Schedule'!$L$36)</f>
        <v>#VALUE!</v>
      </c>
      <c r="AJ701" s="0" t="e">
        <f aca="true">MAX(0,AI701*(1+(_xlfn.NORM.INV(RAND(),Inputs!$D$39,Inputs!$C$39)))-'Year Schedule'!$K$37+'Year Schedule'!$L$37)</f>
        <v>#VALUE!</v>
      </c>
      <c r="AK701" s="0" t="e">
        <f aca="true">MAX(0,AJ701*(1+(_xlfn.NORM.INV(RAND(),Inputs!$D$39,Inputs!$C$39)))-'Year Schedule'!$K$38+'Year Schedule'!$L$38)</f>
        <v>#VALUE!</v>
      </c>
      <c r="AL701" s="0" t="e">
        <f aca="true">MAX(0,AK701*(1+(_xlfn.NORM.INV(RAND(),Inputs!$D$39,Inputs!$C$39)))-'Year Schedule'!$K$39+'Year Schedule'!$L$39)</f>
        <v>#VALUE!</v>
      </c>
      <c r="AM701" s="0" t="e">
        <f aca="true">MAX(0,AL701*(1+(_xlfn.NORM.INV(RAND(),Inputs!$D$39,Inputs!$C$39)))-'Year Schedule'!$K$40+'Year Schedule'!$L$40)</f>
        <v>#VALUE!</v>
      </c>
      <c r="AN701" s="0" t="e">
        <f aca="true">MAX(0,AM701*(1+(_xlfn.NORM.INV(RAND(),Inputs!$D$39,Inputs!$C$39)))-'Year Schedule'!$K$41+'Year Schedule'!$L$41)</f>
        <v>#VALUE!</v>
      </c>
      <c r="AO701" s="0" t="e">
        <f aca="true">MAX(0,AN701*(1+(_xlfn.NORM.INV(RAND(),Inputs!$D$39,Inputs!$C$39)))-'Year Schedule'!$K$42+'Year Schedule'!$L$42)</f>
        <v>#VALUE!</v>
      </c>
      <c r="AP701" s="0" t="e">
        <f aca="true">MAX(0,AO701*(1+(_xlfn.NORM.INV(RAND(),Inputs!$D$39,Inputs!$C$39)))-'Year Schedule'!$K$43+'Year Schedule'!$L$43)</f>
        <v>#VALUE!</v>
      </c>
      <c r="AQ701" s="0" t="e">
        <f aca="true">MAX(0,AP701*(1+(_xlfn.NORM.INV(RAND(),Inputs!$D$39,Inputs!$C$39)))-'Year Schedule'!$K$44+'Year Schedule'!$L$44)</f>
        <v>#VALUE!</v>
      </c>
      <c r="AR701" s="0" t="e">
        <f aca="true">MAX(0,AQ701*(1+(_xlfn.NORM.INV(RAND(),Inputs!$D$39,Inputs!$C$39)))-'Year Schedule'!$K$45+'Year Schedule'!$L$45)</f>
        <v>#VALUE!</v>
      </c>
      <c r="AS701" s="0" t="e">
        <f aca="true">MAX(0,AR701*(1+(_xlfn.NORM.INV(RAND(),Inputs!$D$39,Inputs!$C$39)))-'Year Schedule'!$K$46+'Year Schedule'!$L$46)</f>
        <v>#VALUE!</v>
      </c>
      <c r="AT701" s="0" t="e">
        <f aca="true">MAX(0,AS701*(1+(_xlfn.NORM.INV(RAND(),Inputs!$D$39,Inputs!$C$39)))-'Year Schedule'!$K$47+'Year Schedule'!$L$47)</f>
        <v>#VALUE!</v>
      </c>
      <c r="AU701" s="0" t="e">
        <f aca="true">MAX(0,AT701*(1+(_xlfn.NORM.INV(RAND(),Inputs!$D$39,Inputs!$C$39)))-'Year Schedule'!$K$48+'Year Schedule'!$L$48)</f>
        <v>#VALUE!</v>
      </c>
      <c r="AV701" s="0" t="e">
        <f aca="true">MAX(0,AU701*(1+(_xlfn.NORM.INV(RAND(),Inputs!$D$39,Inputs!$C$39)))-'Year Schedule'!$K$49+'Year Schedule'!$L$49)</f>
        <v>#VALUE!</v>
      </c>
      <c r="AW701" s="0" t="e">
        <f aca="true">MAX(0,AV701*(1+(_xlfn.NORM.INV(RAND(),Inputs!$D$39,Inputs!$C$39)))-'Year Schedule'!$K$50+'Year Schedule'!$L$50)</f>
        <v>#VALUE!</v>
      </c>
      <c r="AX701" s="0" t="e">
        <f aca="true">MAX(0,AW701*(1+(_xlfn.NORM.INV(RAND(),Inputs!$D$39,Inputs!$C$39)))-'Year Schedule'!$K$51+'Year Schedule'!$L$51)</f>
        <v>#VALUE!</v>
      </c>
      <c r="AY701" s="0" t="e">
        <f aca="true">MAX(0,AX701*(1+(_xlfn.NORM.INV(RAND(),Inputs!$D$39,Inputs!$C$39)))-'Year Schedule'!$K$52+'Year Schedule'!$L$52)</f>
        <v>#VALUE!</v>
      </c>
      <c r="AZ701" s="0" t="e">
        <f aca="true">MAX(0,AY701*(1+(_xlfn.NORM.INV(RAND(),Inputs!$D$39,Inputs!$C$39)))-'Year Schedule'!$K$53+'Year Schedule'!$L$53)</f>
        <v>#VALUE!</v>
      </c>
      <c r="BA701" s="0" t="e">
        <f aca="false">INDEX(C701:AZ701,1,Inputs!$C$6)</f>
        <v>#VALUE!</v>
      </c>
      <c r="BB701" s="0" t="n">
        <f aca="false">IFERROR(EXP(SUMPRODUCT(LN((C701:INDEX(C701:AZ701,1,Inputs!$C$6)+$C$1004:INDEX($C$1004:$AZ$1004,1,Inputs!$C$6))/B701:INDEX(B701:AY701,1,Inputs!$C$6)))/Inputs!$C$6)-1,-1)</f>
        <v>-1</v>
      </c>
    </row>
    <row r="702" customFormat="false" ht="15" hidden="false" customHeight="true" outlineLevel="0" collapsed="false">
      <c r="A702" s="0" t="n">
        <v>700</v>
      </c>
      <c r="B702" s="177" t="n">
        <f aca="false">Inputs!$C$38</f>
        <v>0</v>
      </c>
      <c r="C702" s="0" t="e">
        <f aca="true">MAX(0,B702*(1+(_xlfn.NORM.INV(RAND(),Inputs!$D$39,Inputs!$C$39)))-'Year Schedule'!$K$4+'Year Schedule'!$L$4)</f>
        <v>#VALUE!</v>
      </c>
      <c r="D702" s="0" t="e">
        <f aca="true">MAX(0,C702*(1+(_xlfn.NORM.INV(RAND(),Inputs!$D$39,Inputs!$C$39)))-'Year Schedule'!$K$5+'Year Schedule'!$L$5)</f>
        <v>#VALUE!</v>
      </c>
      <c r="E702" s="0" t="e">
        <f aca="true">MAX(0,D702*(1+(_xlfn.NORM.INV(RAND(),Inputs!$D$39,Inputs!$C$39)))-'Year Schedule'!$K$6+'Year Schedule'!$L$6)</f>
        <v>#VALUE!</v>
      </c>
      <c r="F702" s="0" t="e">
        <f aca="true">MAX(0,E702*(1+(_xlfn.NORM.INV(RAND(),Inputs!$D$39,Inputs!$C$39)))-'Year Schedule'!$K$7+'Year Schedule'!$L$7)</f>
        <v>#VALUE!</v>
      </c>
      <c r="G702" s="0" t="e">
        <f aca="true">MAX(0,F702*(1+(_xlfn.NORM.INV(RAND(),Inputs!$D$39,Inputs!$C$39)))-'Year Schedule'!$K$8+'Year Schedule'!$L$8)</f>
        <v>#VALUE!</v>
      </c>
      <c r="H702" s="0" t="e">
        <f aca="true">MAX(0,G702*(1+(_xlfn.NORM.INV(RAND(),Inputs!$D$39,Inputs!$C$39)))-'Year Schedule'!$K$9+'Year Schedule'!$L$9)</f>
        <v>#VALUE!</v>
      </c>
      <c r="I702" s="0" t="e">
        <f aca="true">MAX(0,H702*(1+(_xlfn.NORM.INV(RAND(),Inputs!$D$39,Inputs!$C$39)))-'Year Schedule'!$K$10+'Year Schedule'!$L$10)</f>
        <v>#VALUE!</v>
      </c>
      <c r="J702" s="0" t="e">
        <f aca="true">MAX(0,I702*(1+(_xlfn.NORM.INV(RAND(),Inputs!$D$39,Inputs!$C$39)))-'Year Schedule'!$K$11+'Year Schedule'!$L$11)</f>
        <v>#VALUE!</v>
      </c>
      <c r="K702" s="0" t="e">
        <f aca="true">MAX(0,J702*(1+(_xlfn.NORM.INV(RAND(),Inputs!$D$39,Inputs!$C$39)))-'Year Schedule'!$K$12+'Year Schedule'!$L$12)</f>
        <v>#VALUE!</v>
      </c>
      <c r="L702" s="0" t="e">
        <f aca="true">MAX(0,K702*(1+(_xlfn.NORM.INV(RAND(),Inputs!$D$39,Inputs!$C$39)))-'Year Schedule'!$K$13+'Year Schedule'!$L$13)</f>
        <v>#VALUE!</v>
      </c>
      <c r="M702" s="0" t="e">
        <f aca="true">MAX(0,L702*(1+(_xlfn.NORM.INV(RAND(),Inputs!$D$39,Inputs!$C$39)))-'Year Schedule'!$K$14+'Year Schedule'!$L$14)</f>
        <v>#VALUE!</v>
      </c>
      <c r="N702" s="0" t="e">
        <f aca="true">MAX(0,M702*(1+(_xlfn.NORM.INV(RAND(),Inputs!$D$39,Inputs!$C$39)))-'Year Schedule'!$K$15+'Year Schedule'!$L$15)</f>
        <v>#VALUE!</v>
      </c>
      <c r="O702" s="0" t="e">
        <f aca="true">MAX(0,N702*(1+(_xlfn.NORM.INV(RAND(),Inputs!$D$39,Inputs!$C$39)))-'Year Schedule'!$K$16+'Year Schedule'!$L$16)</f>
        <v>#VALUE!</v>
      </c>
      <c r="P702" s="0" t="e">
        <f aca="true">MAX(0,O702*(1+(_xlfn.NORM.INV(RAND(),Inputs!$D$39,Inputs!$C$39)))-'Year Schedule'!$K$17+'Year Schedule'!$L$17)</f>
        <v>#VALUE!</v>
      </c>
      <c r="Q702" s="0" t="e">
        <f aca="true">MAX(0,P702*(1+(_xlfn.NORM.INV(RAND(),Inputs!$D$39,Inputs!$C$39)))-'Year Schedule'!$K$18+'Year Schedule'!$L$18)</f>
        <v>#VALUE!</v>
      </c>
      <c r="R702" s="0" t="e">
        <f aca="true">MAX(0,Q702*(1+(_xlfn.NORM.INV(RAND(),Inputs!$D$39,Inputs!$C$39)))-'Year Schedule'!$K$19+'Year Schedule'!$L$19)</f>
        <v>#VALUE!</v>
      </c>
      <c r="S702" s="0" t="e">
        <f aca="true">MAX(0,R702*(1+(_xlfn.NORM.INV(RAND(),Inputs!$D$39,Inputs!$C$39)))-'Year Schedule'!$K$20+'Year Schedule'!$L$20)</f>
        <v>#VALUE!</v>
      </c>
      <c r="T702" s="0" t="e">
        <f aca="true">MAX(0,S702*(1+(_xlfn.NORM.INV(RAND(),Inputs!$D$39,Inputs!$C$39)))-'Year Schedule'!$K$21+'Year Schedule'!$L$21)</f>
        <v>#VALUE!</v>
      </c>
      <c r="U702" s="0" t="e">
        <f aca="true">MAX(0,T702*(1+(_xlfn.NORM.INV(RAND(),Inputs!$D$39,Inputs!$C$39)))-'Year Schedule'!$K$22+'Year Schedule'!$L$22)</f>
        <v>#VALUE!</v>
      </c>
      <c r="V702" s="0" t="e">
        <f aca="true">MAX(0,U702*(1+(_xlfn.NORM.INV(RAND(),Inputs!$D$39,Inputs!$C$39)))-'Year Schedule'!$K$23+'Year Schedule'!$L$23)</f>
        <v>#VALUE!</v>
      </c>
      <c r="W702" s="0" t="e">
        <f aca="true">MAX(0,V702*(1+(_xlfn.NORM.INV(RAND(),Inputs!$D$39,Inputs!$C$39)))-'Year Schedule'!$K$24+'Year Schedule'!$L$24)</f>
        <v>#VALUE!</v>
      </c>
      <c r="X702" s="0" t="e">
        <f aca="true">MAX(0,W702*(1+(_xlfn.NORM.INV(RAND(),Inputs!$D$39,Inputs!$C$39)))-'Year Schedule'!$K$25+'Year Schedule'!$L$25)</f>
        <v>#VALUE!</v>
      </c>
      <c r="Y702" s="0" t="e">
        <f aca="true">MAX(0,X702*(1+(_xlfn.NORM.INV(RAND(),Inputs!$D$39,Inputs!$C$39)))-'Year Schedule'!$K$26+'Year Schedule'!$L$26)</f>
        <v>#VALUE!</v>
      </c>
      <c r="Z702" s="0" t="e">
        <f aca="true">MAX(0,Y702*(1+(_xlfn.NORM.INV(RAND(),Inputs!$D$39,Inputs!$C$39)))-'Year Schedule'!$K$27+'Year Schedule'!$L$27)</f>
        <v>#VALUE!</v>
      </c>
      <c r="AA702" s="0" t="e">
        <f aca="true">MAX(0,Z702*(1+(_xlfn.NORM.INV(RAND(),Inputs!$D$39,Inputs!$C$39)))-'Year Schedule'!$K$28+'Year Schedule'!$L$28)</f>
        <v>#VALUE!</v>
      </c>
      <c r="AB702" s="0" t="e">
        <f aca="true">MAX(0,AA702*(1+(_xlfn.NORM.INV(RAND(),Inputs!$D$39,Inputs!$C$39)))-'Year Schedule'!$K$29+'Year Schedule'!$L$29)</f>
        <v>#VALUE!</v>
      </c>
      <c r="AC702" s="0" t="e">
        <f aca="true">MAX(0,AB702*(1+(_xlfn.NORM.INV(RAND(),Inputs!$D$39,Inputs!$C$39)))-'Year Schedule'!$K$30+'Year Schedule'!$L$30)</f>
        <v>#VALUE!</v>
      </c>
      <c r="AD702" s="0" t="e">
        <f aca="true">MAX(0,AC702*(1+(_xlfn.NORM.INV(RAND(),Inputs!$D$39,Inputs!$C$39)))-'Year Schedule'!$K$31+'Year Schedule'!$L$31)</f>
        <v>#VALUE!</v>
      </c>
      <c r="AE702" s="0" t="e">
        <f aca="true">MAX(0,AD702*(1+(_xlfn.NORM.INV(RAND(),Inputs!$D$39,Inputs!$C$39)))-'Year Schedule'!$K$32+'Year Schedule'!$L$32)</f>
        <v>#VALUE!</v>
      </c>
      <c r="AF702" s="0" t="e">
        <f aca="true">MAX(0,AE702*(1+(_xlfn.NORM.INV(RAND(),Inputs!$D$39,Inputs!$C$39)))-'Year Schedule'!$K$33+'Year Schedule'!$L$33)</f>
        <v>#VALUE!</v>
      </c>
      <c r="AG702" s="0" t="e">
        <f aca="true">MAX(0,AF702*(1+(_xlfn.NORM.INV(RAND(),Inputs!$D$39,Inputs!$C$39)))-'Year Schedule'!$K$34+'Year Schedule'!$L$34)</f>
        <v>#VALUE!</v>
      </c>
      <c r="AH702" s="0" t="e">
        <f aca="true">MAX(0,AG702*(1+(_xlfn.NORM.INV(RAND(),Inputs!$D$39,Inputs!$C$39)))-'Year Schedule'!$K$35+'Year Schedule'!$L$35)</f>
        <v>#VALUE!</v>
      </c>
      <c r="AI702" s="0" t="e">
        <f aca="true">MAX(0,AH702*(1+(_xlfn.NORM.INV(RAND(),Inputs!$D$39,Inputs!$C$39)))-'Year Schedule'!$K$36+'Year Schedule'!$L$36)</f>
        <v>#VALUE!</v>
      </c>
      <c r="AJ702" s="0" t="e">
        <f aca="true">MAX(0,AI702*(1+(_xlfn.NORM.INV(RAND(),Inputs!$D$39,Inputs!$C$39)))-'Year Schedule'!$K$37+'Year Schedule'!$L$37)</f>
        <v>#VALUE!</v>
      </c>
      <c r="AK702" s="0" t="e">
        <f aca="true">MAX(0,AJ702*(1+(_xlfn.NORM.INV(RAND(),Inputs!$D$39,Inputs!$C$39)))-'Year Schedule'!$K$38+'Year Schedule'!$L$38)</f>
        <v>#VALUE!</v>
      </c>
      <c r="AL702" s="0" t="e">
        <f aca="true">MAX(0,AK702*(1+(_xlfn.NORM.INV(RAND(),Inputs!$D$39,Inputs!$C$39)))-'Year Schedule'!$K$39+'Year Schedule'!$L$39)</f>
        <v>#VALUE!</v>
      </c>
      <c r="AM702" s="0" t="e">
        <f aca="true">MAX(0,AL702*(1+(_xlfn.NORM.INV(RAND(),Inputs!$D$39,Inputs!$C$39)))-'Year Schedule'!$K$40+'Year Schedule'!$L$40)</f>
        <v>#VALUE!</v>
      </c>
      <c r="AN702" s="0" t="e">
        <f aca="true">MAX(0,AM702*(1+(_xlfn.NORM.INV(RAND(),Inputs!$D$39,Inputs!$C$39)))-'Year Schedule'!$K$41+'Year Schedule'!$L$41)</f>
        <v>#VALUE!</v>
      </c>
      <c r="AO702" s="0" t="e">
        <f aca="true">MAX(0,AN702*(1+(_xlfn.NORM.INV(RAND(),Inputs!$D$39,Inputs!$C$39)))-'Year Schedule'!$K$42+'Year Schedule'!$L$42)</f>
        <v>#VALUE!</v>
      </c>
      <c r="AP702" s="0" t="e">
        <f aca="true">MAX(0,AO702*(1+(_xlfn.NORM.INV(RAND(),Inputs!$D$39,Inputs!$C$39)))-'Year Schedule'!$K$43+'Year Schedule'!$L$43)</f>
        <v>#VALUE!</v>
      </c>
      <c r="AQ702" s="0" t="e">
        <f aca="true">MAX(0,AP702*(1+(_xlfn.NORM.INV(RAND(),Inputs!$D$39,Inputs!$C$39)))-'Year Schedule'!$K$44+'Year Schedule'!$L$44)</f>
        <v>#VALUE!</v>
      </c>
      <c r="AR702" s="0" t="e">
        <f aca="true">MAX(0,AQ702*(1+(_xlfn.NORM.INV(RAND(),Inputs!$D$39,Inputs!$C$39)))-'Year Schedule'!$K$45+'Year Schedule'!$L$45)</f>
        <v>#VALUE!</v>
      </c>
      <c r="AS702" s="0" t="e">
        <f aca="true">MAX(0,AR702*(1+(_xlfn.NORM.INV(RAND(),Inputs!$D$39,Inputs!$C$39)))-'Year Schedule'!$K$46+'Year Schedule'!$L$46)</f>
        <v>#VALUE!</v>
      </c>
      <c r="AT702" s="0" t="e">
        <f aca="true">MAX(0,AS702*(1+(_xlfn.NORM.INV(RAND(),Inputs!$D$39,Inputs!$C$39)))-'Year Schedule'!$K$47+'Year Schedule'!$L$47)</f>
        <v>#VALUE!</v>
      </c>
      <c r="AU702" s="0" t="e">
        <f aca="true">MAX(0,AT702*(1+(_xlfn.NORM.INV(RAND(),Inputs!$D$39,Inputs!$C$39)))-'Year Schedule'!$K$48+'Year Schedule'!$L$48)</f>
        <v>#VALUE!</v>
      </c>
      <c r="AV702" s="0" t="e">
        <f aca="true">MAX(0,AU702*(1+(_xlfn.NORM.INV(RAND(),Inputs!$D$39,Inputs!$C$39)))-'Year Schedule'!$K$49+'Year Schedule'!$L$49)</f>
        <v>#VALUE!</v>
      </c>
      <c r="AW702" s="0" t="e">
        <f aca="true">MAX(0,AV702*(1+(_xlfn.NORM.INV(RAND(),Inputs!$D$39,Inputs!$C$39)))-'Year Schedule'!$K$50+'Year Schedule'!$L$50)</f>
        <v>#VALUE!</v>
      </c>
      <c r="AX702" s="0" t="e">
        <f aca="true">MAX(0,AW702*(1+(_xlfn.NORM.INV(RAND(),Inputs!$D$39,Inputs!$C$39)))-'Year Schedule'!$K$51+'Year Schedule'!$L$51)</f>
        <v>#VALUE!</v>
      </c>
      <c r="AY702" s="0" t="e">
        <f aca="true">MAX(0,AX702*(1+(_xlfn.NORM.INV(RAND(),Inputs!$D$39,Inputs!$C$39)))-'Year Schedule'!$K$52+'Year Schedule'!$L$52)</f>
        <v>#VALUE!</v>
      </c>
      <c r="AZ702" s="0" t="e">
        <f aca="true">MAX(0,AY702*(1+(_xlfn.NORM.INV(RAND(),Inputs!$D$39,Inputs!$C$39)))-'Year Schedule'!$K$53+'Year Schedule'!$L$53)</f>
        <v>#VALUE!</v>
      </c>
      <c r="BA702" s="0" t="e">
        <f aca="false">INDEX(C702:AZ702,1,Inputs!$C$6)</f>
        <v>#VALUE!</v>
      </c>
      <c r="BB702" s="0" t="n">
        <f aca="false">IFERROR(EXP(SUMPRODUCT(LN((C702:INDEX(C702:AZ702,1,Inputs!$C$6)+$C$1004:INDEX($C$1004:$AZ$1004,1,Inputs!$C$6))/B702:INDEX(B702:AY702,1,Inputs!$C$6)))/Inputs!$C$6)-1,-1)</f>
        <v>-1</v>
      </c>
    </row>
    <row r="703" customFormat="false" ht="15" hidden="false" customHeight="true" outlineLevel="0" collapsed="false">
      <c r="A703" s="0" t="n">
        <v>701</v>
      </c>
      <c r="B703" s="177" t="n">
        <f aca="false">Inputs!$C$38</f>
        <v>0</v>
      </c>
      <c r="C703" s="0" t="e">
        <f aca="true">MAX(0,B703*(1+(_xlfn.NORM.INV(RAND(),Inputs!$D$39,Inputs!$C$39)))-'Year Schedule'!$K$4+'Year Schedule'!$L$4)</f>
        <v>#VALUE!</v>
      </c>
      <c r="D703" s="0" t="e">
        <f aca="true">MAX(0,C703*(1+(_xlfn.NORM.INV(RAND(),Inputs!$D$39,Inputs!$C$39)))-'Year Schedule'!$K$5+'Year Schedule'!$L$5)</f>
        <v>#VALUE!</v>
      </c>
      <c r="E703" s="0" t="e">
        <f aca="true">MAX(0,D703*(1+(_xlfn.NORM.INV(RAND(),Inputs!$D$39,Inputs!$C$39)))-'Year Schedule'!$K$6+'Year Schedule'!$L$6)</f>
        <v>#VALUE!</v>
      </c>
      <c r="F703" s="0" t="e">
        <f aca="true">MAX(0,E703*(1+(_xlfn.NORM.INV(RAND(),Inputs!$D$39,Inputs!$C$39)))-'Year Schedule'!$K$7+'Year Schedule'!$L$7)</f>
        <v>#VALUE!</v>
      </c>
      <c r="G703" s="0" t="e">
        <f aca="true">MAX(0,F703*(1+(_xlfn.NORM.INV(RAND(),Inputs!$D$39,Inputs!$C$39)))-'Year Schedule'!$K$8+'Year Schedule'!$L$8)</f>
        <v>#VALUE!</v>
      </c>
      <c r="H703" s="0" t="e">
        <f aca="true">MAX(0,G703*(1+(_xlfn.NORM.INV(RAND(),Inputs!$D$39,Inputs!$C$39)))-'Year Schedule'!$K$9+'Year Schedule'!$L$9)</f>
        <v>#VALUE!</v>
      </c>
      <c r="I703" s="0" t="e">
        <f aca="true">MAX(0,H703*(1+(_xlfn.NORM.INV(RAND(),Inputs!$D$39,Inputs!$C$39)))-'Year Schedule'!$K$10+'Year Schedule'!$L$10)</f>
        <v>#VALUE!</v>
      </c>
      <c r="J703" s="0" t="e">
        <f aca="true">MAX(0,I703*(1+(_xlfn.NORM.INV(RAND(),Inputs!$D$39,Inputs!$C$39)))-'Year Schedule'!$K$11+'Year Schedule'!$L$11)</f>
        <v>#VALUE!</v>
      </c>
      <c r="K703" s="0" t="e">
        <f aca="true">MAX(0,J703*(1+(_xlfn.NORM.INV(RAND(),Inputs!$D$39,Inputs!$C$39)))-'Year Schedule'!$K$12+'Year Schedule'!$L$12)</f>
        <v>#VALUE!</v>
      </c>
      <c r="L703" s="0" t="e">
        <f aca="true">MAX(0,K703*(1+(_xlfn.NORM.INV(RAND(),Inputs!$D$39,Inputs!$C$39)))-'Year Schedule'!$K$13+'Year Schedule'!$L$13)</f>
        <v>#VALUE!</v>
      </c>
      <c r="M703" s="0" t="e">
        <f aca="true">MAX(0,L703*(1+(_xlfn.NORM.INV(RAND(),Inputs!$D$39,Inputs!$C$39)))-'Year Schedule'!$K$14+'Year Schedule'!$L$14)</f>
        <v>#VALUE!</v>
      </c>
      <c r="N703" s="0" t="e">
        <f aca="true">MAX(0,M703*(1+(_xlfn.NORM.INV(RAND(),Inputs!$D$39,Inputs!$C$39)))-'Year Schedule'!$K$15+'Year Schedule'!$L$15)</f>
        <v>#VALUE!</v>
      </c>
      <c r="O703" s="0" t="e">
        <f aca="true">MAX(0,N703*(1+(_xlfn.NORM.INV(RAND(),Inputs!$D$39,Inputs!$C$39)))-'Year Schedule'!$K$16+'Year Schedule'!$L$16)</f>
        <v>#VALUE!</v>
      </c>
      <c r="P703" s="0" t="e">
        <f aca="true">MAX(0,O703*(1+(_xlfn.NORM.INV(RAND(),Inputs!$D$39,Inputs!$C$39)))-'Year Schedule'!$K$17+'Year Schedule'!$L$17)</f>
        <v>#VALUE!</v>
      </c>
      <c r="Q703" s="0" t="e">
        <f aca="true">MAX(0,P703*(1+(_xlfn.NORM.INV(RAND(),Inputs!$D$39,Inputs!$C$39)))-'Year Schedule'!$K$18+'Year Schedule'!$L$18)</f>
        <v>#VALUE!</v>
      </c>
      <c r="R703" s="0" t="e">
        <f aca="true">MAX(0,Q703*(1+(_xlfn.NORM.INV(RAND(),Inputs!$D$39,Inputs!$C$39)))-'Year Schedule'!$K$19+'Year Schedule'!$L$19)</f>
        <v>#VALUE!</v>
      </c>
      <c r="S703" s="0" t="e">
        <f aca="true">MAX(0,R703*(1+(_xlfn.NORM.INV(RAND(),Inputs!$D$39,Inputs!$C$39)))-'Year Schedule'!$K$20+'Year Schedule'!$L$20)</f>
        <v>#VALUE!</v>
      </c>
      <c r="T703" s="0" t="e">
        <f aca="true">MAX(0,S703*(1+(_xlfn.NORM.INV(RAND(),Inputs!$D$39,Inputs!$C$39)))-'Year Schedule'!$K$21+'Year Schedule'!$L$21)</f>
        <v>#VALUE!</v>
      </c>
      <c r="U703" s="0" t="e">
        <f aca="true">MAX(0,T703*(1+(_xlfn.NORM.INV(RAND(),Inputs!$D$39,Inputs!$C$39)))-'Year Schedule'!$K$22+'Year Schedule'!$L$22)</f>
        <v>#VALUE!</v>
      </c>
      <c r="V703" s="0" t="e">
        <f aca="true">MAX(0,U703*(1+(_xlfn.NORM.INV(RAND(),Inputs!$D$39,Inputs!$C$39)))-'Year Schedule'!$K$23+'Year Schedule'!$L$23)</f>
        <v>#VALUE!</v>
      </c>
      <c r="W703" s="0" t="e">
        <f aca="true">MAX(0,V703*(1+(_xlfn.NORM.INV(RAND(),Inputs!$D$39,Inputs!$C$39)))-'Year Schedule'!$K$24+'Year Schedule'!$L$24)</f>
        <v>#VALUE!</v>
      </c>
      <c r="X703" s="0" t="e">
        <f aca="true">MAX(0,W703*(1+(_xlfn.NORM.INV(RAND(),Inputs!$D$39,Inputs!$C$39)))-'Year Schedule'!$K$25+'Year Schedule'!$L$25)</f>
        <v>#VALUE!</v>
      </c>
      <c r="Y703" s="0" t="e">
        <f aca="true">MAX(0,X703*(1+(_xlfn.NORM.INV(RAND(),Inputs!$D$39,Inputs!$C$39)))-'Year Schedule'!$K$26+'Year Schedule'!$L$26)</f>
        <v>#VALUE!</v>
      </c>
      <c r="Z703" s="0" t="e">
        <f aca="true">MAX(0,Y703*(1+(_xlfn.NORM.INV(RAND(),Inputs!$D$39,Inputs!$C$39)))-'Year Schedule'!$K$27+'Year Schedule'!$L$27)</f>
        <v>#VALUE!</v>
      </c>
      <c r="AA703" s="0" t="e">
        <f aca="true">MAX(0,Z703*(1+(_xlfn.NORM.INV(RAND(),Inputs!$D$39,Inputs!$C$39)))-'Year Schedule'!$K$28+'Year Schedule'!$L$28)</f>
        <v>#VALUE!</v>
      </c>
      <c r="AB703" s="0" t="e">
        <f aca="true">MAX(0,AA703*(1+(_xlfn.NORM.INV(RAND(),Inputs!$D$39,Inputs!$C$39)))-'Year Schedule'!$K$29+'Year Schedule'!$L$29)</f>
        <v>#VALUE!</v>
      </c>
      <c r="AC703" s="0" t="e">
        <f aca="true">MAX(0,AB703*(1+(_xlfn.NORM.INV(RAND(),Inputs!$D$39,Inputs!$C$39)))-'Year Schedule'!$K$30+'Year Schedule'!$L$30)</f>
        <v>#VALUE!</v>
      </c>
      <c r="AD703" s="0" t="e">
        <f aca="true">MAX(0,AC703*(1+(_xlfn.NORM.INV(RAND(),Inputs!$D$39,Inputs!$C$39)))-'Year Schedule'!$K$31+'Year Schedule'!$L$31)</f>
        <v>#VALUE!</v>
      </c>
      <c r="AE703" s="0" t="e">
        <f aca="true">MAX(0,AD703*(1+(_xlfn.NORM.INV(RAND(),Inputs!$D$39,Inputs!$C$39)))-'Year Schedule'!$K$32+'Year Schedule'!$L$32)</f>
        <v>#VALUE!</v>
      </c>
      <c r="AF703" s="0" t="e">
        <f aca="true">MAX(0,AE703*(1+(_xlfn.NORM.INV(RAND(),Inputs!$D$39,Inputs!$C$39)))-'Year Schedule'!$K$33+'Year Schedule'!$L$33)</f>
        <v>#VALUE!</v>
      </c>
      <c r="AG703" s="0" t="e">
        <f aca="true">MAX(0,AF703*(1+(_xlfn.NORM.INV(RAND(),Inputs!$D$39,Inputs!$C$39)))-'Year Schedule'!$K$34+'Year Schedule'!$L$34)</f>
        <v>#VALUE!</v>
      </c>
      <c r="AH703" s="0" t="e">
        <f aca="true">MAX(0,AG703*(1+(_xlfn.NORM.INV(RAND(),Inputs!$D$39,Inputs!$C$39)))-'Year Schedule'!$K$35+'Year Schedule'!$L$35)</f>
        <v>#VALUE!</v>
      </c>
      <c r="AI703" s="0" t="e">
        <f aca="true">MAX(0,AH703*(1+(_xlfn.NORM.INV(RAND(),Inputs!$D$39,Inputs!$C$39)))-'Year Schedule'!$K$36+'Year Schedule'!$L$36)</f>
        <v>#VALUE!</v>
      </c>
      <c r="AJ703" s="0" t="e">
        <f aca="true">MAX(0,AI703*(1+(_xlfn.NORM.INV(RAND(),Inputs!$D$39,Inputs!$C$39)))-'Year Schedule'!$K$37+'Year Schedule'!$L$37)</f>
        <v>#VALUE!</v>
      </c>
      <c r="AK703" s="0" t="e">
        <f aca="true">MAX(0,AJ703*(1+(_xlfn.NORM.INV(RAND(),Inputs!$D$39,Inputs!$C$39)))-'Year Schedule'!$K$38+'Year Schedule'!$L$38)</f>
        <v>#VALUE!</v>
      </c>
      <c r="AL703" s="0" t="e">
        <f aca="true">MAX(0,AK703*(1+(_xlfn.NORM.INV(RAND(),Inputs!$D$39,Inputs!$C$39)))-'Year Schedule'!$K$39+'Year Schedule'!$L$39)</f>
        <v>#VALUE!</v>
      </c>
      <c r="AM703" s="0" t="e">
        <f aca="true">MAX(0,AL703*(1+(_xlfn.NORM.INV(RAND(),Inputs!$D$39,Inputs!$C$39)))-'Year Schedule'!$K$40+'Year Schedule'!$L$40)</f>
        <v>#VALUE!</v>
      </c>
      <c r="AN703" s="0" t="e">
        <f aca="true">MAX(0,AM703*(1+(_xlfn.NORM.INV(RAND(),Inputs!$D$39,Inputs!$C$39)))-'Year Schedule'!$K$41+'Year Schedule'!$L$41)</f>
        <v>#VALUE!</v>
      </c>
      <c r="AO703" s="0" t="e">
        <f aca="true">MAX(0,AN703*(1+(_xlfn.NORM.INV(RAND(),Inputs!$D$39,Inputs!$C$39)))-'Year Schedule'!$K$42+'Year Schedule'!$L$42)</f>
        <v>#VALUE!</v>
      </c>
      <c r="AP703" s="0" t="e">
        <f aca="true">MAX(0,AO703*(1+(_xlfn.NORM.INV(RAND(),Inputs!$D$39,Inputs!$C$39)))-'Year Schedule'!$K$43+'Year Schedule'!$L$43)</f>
        <v>#VALUE!</v>
      </c>
      <c r="AQ703" s="0" t="e">
        <f aca="true">MAX(0,AP703*(1+(_xlfn.NORM.INV(RAND(),Inputs!$D$39,Inputs!$C$39)))-'Year Schedule'!$K$44+'Year Schedule'!$L$44)</f>
        <v>#VALUE!</v>
      </c>
      <c r="AR703" s="0" t="e">
        <f aca="true">MAX(0,AQ703*(1+(_xlfn.NORM.INV(RAND(),Inputs!$D$39,Inputs!$C$39)))-'Year Schedule'!$K$45+'Year Schedule'!$L$45)</f>
        <v>#VALUE!</v>
      </c>
      <c r="AS703" s="0" t="e">
        <f aca="true">MAX(0,AR703*(1+(_xlfn.NORM.INV(RAND(),Inputs!$D$39,Inputs!$C$39)))-'Year Schedule'!$K$46+'Year Schedule'!$L$46)</f>
        <v>#VALUE!</v>
      </c>
      <c r="AT703" s="0" t="e">
        <f aca="true">MAX(0,AS703*(1+(_xlfn.NORM.INV(RAND(),Inputs!$D$39,Inputs!$C$39)))-'Year Schedule'!$K$47+'Year Schedule'!$L$47)</f>
        <v>#VALUE!</v>
      </c>
      <c r="AU703" s="0" t="e">
        <f aca="true">MAX(0,AT703*(1+(_xlfn.NORM.INV(RAND(),Inputs!$D$39,Inputs!$C$39)))-'Year Schedule'!$K$48+'Year Schedule'!$L$48)</f>
        <v>#VALUE!</v>
      </c>
      <c r="AV703" s="0" t="e">
        <f aca="true">MAX(0,AU703*(1+(_xlfn.NORM.INV(RAND(),Inputs!$D$39,Inputs!$C$39)))-'Year Schedule'!$K$49+'Year Schedule'!$L$49)</f>
        <v>#VALUE!</v>
      </c>
      <c r="AW703" s="0" t="e">
        <f aca="true">MAX(0,AV703*(1+(_xlfn.NORM.INV(RAND(),Inputs!$D$39,Inputs!$C$39)))-'Year Schedule'!$K$50+'Year Schedule'!$L$50)</f>
        <v>#VALUE!</v>
      </c>
      <c r="AX703" s="0" t="e">
        <f aca="true">MAX(0,AW703*(1+(_xlfn.NORM.INV(RAND(),Inputs!$D$39,Inputs!$C$39)))-'Year Schedule'!$K$51+'Year Schedule'!$L$51)</f>
        <v>#VALUE!</v>
      </c>
      <c r="AY703" s="0" t="e">
        <f aca="true">MAX(0,AX703*(1+(_xlfn.NORM.INV(RAND(),Inputs!$D$39,Inputs!$C$39)))-'Year Schedule'!$K$52+'Year Schedule'!$L$52)</f>
        <v>#VALUE!</v>
      </c>
      <c r="AZ703" s="0" t="e">
        <f aca="true">MAX(0,AY703*(1+(_xlfn.NORM.INV(RAND(),Inputs!$D$39,Inputs!$C$39)))-'Year Schedule'!$K$53+'Year Schedule'!$L$53)</f>
        <v>#VALUE!</v>
      </c>
      <c r="BA703" s="0" t="e">
        <f aca="false">INDEX(C703:AZ703,1,Inputs!$C$6)</f>
        <v>#VALUE!</v>
      </c>
      <c r="BB703" s="0" t="n">
        <f aca="false">IFERROR(EXP(SUMPRODUCT(LN((C703:INDEX(C703:AZ703,1,Inputs!$C$6)+$C$1004:INDEX($C$1004:$AZ$1004,1,Inputs!$C$6))/B703:INDEX(B703:AY703,1,Inputs!$C$6)))/Inputs!$C$6)-1,-1)</f>
        <v>-1</v>
      </c>
    </row>
    <row r="704" customFormat="false" ht="15" hidden="false" customHeight="true" outlineLevel="0" collapsed="false">
      <c r="A704" s="0" t="n">
        <v>702</v>
      </c>
      <c r="B704" s="177" t="n">
        <f aca="false">Inputs!$C$38</f>
        <v>0</v>
      </c>
      <c r="C704" s="0" t="e">
        <f aca="true">MAX(0,B704*(1+(_xlfn.NORM.INV(RAND(),Inputs!$D$39,Inputs!$C$39)))-'Year Schedule'!$K$4+'Year Schedule'!$L$4)</f>
        <v>#VALUE!</v>
      </c>
      <c r="D704" s="0" t="e">
        <f aca="true">MAX(0,C704*(1+(_xlfn.NORM.INV(RAND(),Inputs!$D$39,Inputs!$C$39)))-'Year Schedule'!$K$5+'Year Schedule'!$L$5)</f>
        <v>#VALUE!</v>
      </c>
      <c r="E704" s="0" t="e">
        <f aca="true">MAX(0,D704*(1+(_xlfn.NORM.INV(RAND(),Inputs!$D$39,Inputs!$C$39)))-'Year Schedule'!$K$6+'Year Schedule'!$L$6)</f>
        <v>#VALUE!</v>
      </c>
      <c r="F704" s="0" t="e">
        <f aca="true">MAX(0,E704*(1+(_xlfn.NORM.INV(RAND(),Inputs!$D$39,Inputs!$C$39)))-'Year Schedule'!$K$7+'Year Schedule'!$L$7)</f>
        <v>#VALUE!</v>
      </c>
      <c r="G704" s="0" t="e">
        <f aca="true">MAX(0,F704*(1+(_xlfn.NORM.INV(RAND(),Inputs!$D$39,Inputs!$C$39)))-'Year Schedule'!$K$8+'Year Schedule'!$L$8)</f>
        <v>#VALUE!</v>
      </c>
      <c r="H704" s="0" t="e">
        <f aca="true">MAX(0,G704*(1+(_xlfn.NORM.INV(RAND(),Inputs!$D$39,Inputs!$C$39)))-'Year Schedule'!$K$9+'Year Schedule'!$L$9)</f>
        <v>#VALUE!</v>
      </c>
      <c r="I704" s="0" t="e">
        <f aca="true">MAX(0,H704*(1+(_xlfn.NORM.INV(RAND(),Inputs!$D$39,Inputs!$C$39)))-'Year Schedule'!$K$10+'Year Schedule'!$L$10)</f>
        <v>#VALUE!</v>
      </c>
      <c r="J704" s="0" t="e">
        <f aca="true">MAX(0,I704*(1+(_xlfn.NORM.INV(RAND(),Inputs!$D$39,Inputs!$C$39)))-'Year Schedule'!$K$11+'Year Schedule'!$L$11)</f>
        <v>#VALUE!</v>
      </c>
      <c r="K704" s="0" t="e">
        <f aca="true">MAX(0,J704*(1+(_xlfn.NORM.INV(RAND(),Inputs!$D$39,Inputs!$C$39)))-'Year Schedule'!$K$12+'Year Schedule'!$L$12)</f>
        <v>#VALUE!</v>
      </c>
      <c r="L704" s="0" t="e">
        <f aca="true">MAX(0,K704*(1+(_xlfn.NORM.INV(RAND(),Inputs!$D$39,Inputs!$C$39)))-'Year Schedule'!$K$13+'Year Schedule'!$L$13)</f>
        <v>#VALUE!</v>
      </c>
      <c r="M704" s="0" t="e">
        <f aca="true">MAX(0,L704*(1+(_xlfn.NORM.INV(RAND(),Inputs!$D$39,Inputs!$C$39)))-'Year Schedule'!$K$14+'Year Schedule'!$L$14)</f>
        <v>#VALUE!</v>
      </c>
      <c r="N704" s="0" t="e">
        <f aca="true">MAX(0,M704*(1+(_xlfn.NORM.INV(RAND(),Inputs!$D$39,Inputs!$C$39)))-'Year Schedule'!$K$15+'Year Schedule'!$L$15)</f>
        <v>#VALUE!</v>
      </c>
      <c r="O704" s="0" t="e">
        <f aca="true">MAX(0,N704*(1+(_xlfn.NORM.INV(RAND(),Inputs!$D$39,Inputs!$C$39)))-'Year Schedule'!$K$16+'Year Schedule'!$L$16)</f>
        <v>#VALUE!</v>
      </c>
      <c r="P704" s="0" t="e">
        <f aca="true">MAX(0,O704*(1+(_xlfn.NORM.INV(RAND(),Inputs!$D$39,Inputs!$C$39)))-'Year Schedule'!$K$17+'Year Schedule'!$L$17)</f>
        <v>#VALUE!</v>
      </c>
      <c r="Q704" s="0" t="e">
        <f aca="true">MAX(0,P704*(1+(_xlfn.NORM.INV(RAND(),Inputs!$D$39,Inputs!$C$39)))-'Year Schedule'!$K$18+'Year Schedule'!$L$18)</f>
        <v>#VALUE!</v>
      </c>
      <c r="R704" s="0" t="e">
        <f aca="true">MAX(0,Q704*(1+(_xlfn.NORM.INV(RAND(),Inputs!$D$39,Inputs!$C$39)))-'Year Schedule'!$K$19+'Year Schedule'!$L$19)</f>
        <v>#VALUE!</v>
      </c>
      <c r="S704" s="0" t="e">
        <f aca="true">MAX(0,R704*(1+(_xlfn.NORM.INV(RAND(),Inputs!$D$39,Inputs!$C$39)))-'Year Schedule'!$K$20+'Year Schedule'!$L$20)</f>
        <v>#VALUE!</v>
      </c>
      <c r="T704" s="0" t="e">
        <f aca="true">MAX(0,S704*(1+(_xlfn.NORM.INV(RAND(),Inputs!$D$39,Inputs!$C$39)))-'Year Schedule'!$K$21+'Year Schedule'!$L$21)</f>
        <v>#VALUE!</v>
      </c>
      <c r="U704" s="0" t="e">
        <f aca="true">MAX(0,T704*(1+(_xlfn.NORM.INV(RAND(),Inputs!$D$39,Inputs!$C$39)))-'Year Schedule'!$K$22+'Year Schedule'!$L$22)</f>
        <v>#VALUE!</v>
      </c>
      <c r="V704" s="0" t="e">
        <f aca="true">MAX(0,U704*(1+(_xlfn.NORM.INV(RAND(),Inputs!$D$39,Inputs!$C$39)))-'Year Schedule'!$K$23+'Year Schedule'!$L$23)</f>
        <v>#VALUE!</v>
      </c>
      <c r="W704" s="0" t="e">
        <f aca="true">MAX(0,V704*(1+(_xlfn.NORM.INV(RAND(),Inputs!$D$39,Inputs!$C$39)))-'Year Schedule'!$K$24+'Year Schedule'!$L$24)</f>
        <v>#VALUE!</v>
      </c>
      <c r="X704" s="0" t="e">
        <f aca="true">MAX(0,W704*(1+(_xlfn.NORM.INV(RAND(),Inputs!$D$39,Inputs!$C$39)))-'Year Schedule'!$K$25+'Year Schedule'!$L$25)</f>
        <v>#VALUE!</v>
      </c>
      <c r="Y704" s="0" t="e">
        <f aca="true">MAX(0,X704*(1+(_xlfn.NORM.INV(RAND(),Inputs!$D$39,Inputs!$C$39)))-'Year Schedule'!$K$26+'Year Schedule'!$L$26)</f>
        <v>#VALUE!</v>
      </c>
      <c r="Z704" s="0" t="e">
        <f aca="true">MAX(0,Y704*(1+(_xlfn.NORM.INV(RAND(),Inputs!$D$39,Inputs!$C$39)))-'Year Schedule'!$K$27+'Year Schedule'!$L$27)</f>
        <v>#VALUE!</v>
      </c>
      <c r="AA704" s="0" t="e">
        <f aca="true">MAX(0,Z704*(1+(_xlfn.NORM.INV(RAND(),Inputs!$D$39,Inputs!$C$39)))-'Year Schedule'!$K$28+'Year Schedule'!$L$28)</f>
        <v>#VALUE!</v>
      </c>
      <c r="AB704" s="0" t="e">
        <f aca="true">MAX(0,AA704*(1+(_xlfn.NORM.INV(RAND(),Inputs!$D$39,Inputs!$C$39)))-'Year Schedule'!$K$29+'Year Schedule'!$L$29)</f>
        <v>#VALUE!</v>
      </c>
      <c r="AC704" s="0" t="e">
        <f aca="true">MAX(0,AB704*(1+(_xlfn.NORM.INV(RAND(),Inputs!$D$39,Inputs!$C$39)))-'Year Schedule'!$K$30+'Year Schedule'!$L$30)</f>
        <v>#VALUE!</v>
      </c>
      <c r="AD704" s="0" t="e">
        <f aca="true">MAX(0,AC704*(1+(_xlfn.NORM.INV(RAND(),Inputs!$D$39,Inputs!$C$39)))-'Year Schedule'!$K$31+'Year Schedule'!$L$31)</f>
        <v>#VALUE!</v>
      </c>
      <c r="AE704" s="0" t="e">
        <f aca="true">MAX(0,AD704*(1+(_xlfn.NORM.INV(RAND(),Inputs!$D$39,Inputs!$C$39)))-'Year Schedule'!$K$32+'Year Schedule'!$L$32)</f>
        <v>#VALUE!</v>
      </c>
      <c r="AF704" s="0" t="e">
        <f aca="true">MAX(0,AE704*(1+(_xlfn.NORM.INV(RAND(),Inputs!$D$39,Inputs!$C$39)))-'Year Schedule'!$K$33+'Year Schedule'!$L$33)</f>
        <v>#VALUE!</v>
      </c>
      <c r="AG704" s="0" t="e">
        <f aca="true">MAX(0,AF704*(1+(_xlfn.NORM.INV(RAND(),Inputs!$D$39,Inputs!$C$39)))-'Year Schedule'!$K$34+'Year Schedule'!$L$34)</f>
        <v>#VALUE!</v>
      </c>
      <c r="AH704" s="0" t="e">
        <f aca="true">MAX(0,AG704*(1+(_xlfn.NORM.INV(RAND(),Inputs!$D$39,Inputs!$C$39)))-'Year Schedule'!$K$35+'Year Schedule'!$L$35)</f>
        <v>#VALUE!</v>
      </c>
      <c r="AI704" s="0" t="e">
        <f aca="true">MAX(0,AH704*(1+(_xlfn.NORM.INV(RAND(),Inputs!$D$39,Inputs!$C$39)))-'Year Schedule'!$K$36+'Year Schedule'!$L$36)</f>
        <v>#VALUE!</v>
      </c>
      <c r="AJ704" s="0" t="e">
        <f aca="true">MAX(0,AI704*(1+(_xlfn.NORM.INV(RAND(),Inputs!$D$39,Inputs!$C$39)))-'Year Schedule'!$K$37+'Year Schedule'!$L$37)</f>
        <v>#VALUE!</v>
      </c>
      <c r="AK704" s="0" t="e">
        <f aca="true">MAX(0,AJ704*(1+(_xlfn.NORM.INV(RAND(),Inputs!$D$39,Inputs!$C$39)))-'Year Schedule'!$K$38+'Year Schedule'!$L$38)</f>
        <v>#VALUE!</v>
      </c>
      <c r="AL704" s="0" t="e">
        <f aca="true">MAX(0,AK704*(1+(_xlfn.NORM.INV(RAND(),Inputs!$D$39,Inputs!$C$39)))-'Year Schedule'!$K$39+'Year Schedule'!$L$39)</f>
        <v>#VALUE!</v>
      </c>
      <c r="AM704" s="0" t="e">
        <f aca="true">MAX(0,AL704*(1+(_xlfn.NORM.INV(RAND(),Inputs!$D$39,Inputs!$C$39)))-'Year Schedule'!$K$40+'Year Schedule'!$L$40)</f>
        <v>#VALUE!</v>
      </c>
      <c r="AN704" s="0" t="e">
        <f aca="true">MAX(0,AM704*(1+(_xlfn.NORM.INV(RAND(),Inputs!$D$39,Inputs!$C$39)))-'Year Schedule'!$K$41+'Year Schedule'!$L$41)</f>
        <v>#VALUE!</v>
      </c>
      <c r="AO704" s="0" t="e">
        <f aca="true">MAX(0,AN704*(1+(_xlfn.NORM.INV(RAND(),Inputs!$D$39,Inputs!$C$39)))-'Year Schedule'!$K$42+'Year Schedule'!$L$42)</f>
        <v>#VALUE!</v>
      </c>
      <c r="AP704" s="0" t="e">
        <f aca="true">MAX(0,AO704*(1+(_xlfn.NORM.INV(RAND(),Inputs!$D$39,Inputs!$C$39)))-'Year Schedule'!$K$43+'Year Schedule'!$L$43)</f>
        <v>#VALUE!</v>
      </c>
      <c r="AQ704" s="0" t="e">
        <f aca="true">MAX(0,AP704*(1+(_xlfn.NORM.INV(RAND(),Inputs!$D$39,Inputs!$C$39)))-'Year Schedule'!$K$44+'Year Schedule'!$L$44)</f>
        <v>#VALUE!</v>
      </c>
      <c r="AR704" s="0" t="e">
        <f aca="true">MAX(0,AQ704*(1+(_xlfn.NORM.INV(RAND(),Inputs!$D$39,Inputs!$C$39)))-'Year Schedule'!$K$45+'Year Schedule'!$L$45)</f>
        <v>#VALUE!</v>
      </c>
      <c r="AS704" s="0" t="e">
        <f aca="true">MAX(0,AR704*(1+(_xlfn.NORM.INV(RAND(),Inputs!$D$39,Inputs!$C$39)))-'Year Schedule'!$K$46+'Year Schedule'!$L$46)</f>
        <v>#VALUE!</v>
      </c>
      <c r="AT704" s="0" t="e">
        <f aca="true">MAX(0,AS704*(1+(_xlfn.NORM.INV(RAND(),Inputs!$D$39,Inputs!$C$39)))-'Year Schedule'!$K$47+'Year Schedule'!$L$47)</f>
        <v>#VALUE!</v>
      </c>
      <c r="AU704" s="0" t="e">
        <f aca="true">MAX(0,AT704*(1+(_xlfn.NORM.INV(RAND(),Inputs!$D$39,Inputs!$C$39)))-'Year Schedule'!$K$48+'Year Schedule'!$L$48)</f>
        <v>#VALUE!</v>
      </c>
      <c r="AV704" s="0" t="e">
        <f aca="true">MAX(0,AU704*(1+(_xlfn.NORM.INV(RAND(),Inputs!$D$39,Inputs!$C$39)))-'Year Schedule'!$K$49+'Year Schedule'!$L$49)</f>
        <v>#VALUE!</v>
      </c>
      <c r="AW704" s="0" t="e">
        <f aca="true">MAX(0,AV704*(1+(_xlfn.NORM.INV(RAND(),Inputs!$D$39,Inputs!$C$39)))-'Year Schedule'!$K$50+'Year Schedule'!$L$50)</f>
        <v>#VALUE!</v>
      </c>
      <c r="AX704" s="0" t="e">
        <f aca="true">MAX(0,AW704*(1+(_xlfn.NORM.INV(RAND(),Inputs!$D$39,Inputs!$C$39)))-'Year Schedule'!$K$51+'Year Schedule'!$L$51)</f>
        <v>#VALUE!</v>
      </c>
      <c r="AY704" s="0" t="e">
        <f aca="true">MAX(0,AX704*(1+(_xlfn.NORM.INV(RAND(),Inputs!$D$39,Inputs!$C$39)))-'Year Schedule'!$K$52+'Year Schedule'!$L$52)</f>
        <v>#VALUE!</v>
      </c>
      <c r="AZ704" s="0" t="e">
        <f aca="true">MAX(0,AY704*(1+(_xlfn.NORM.INV(RAND(),Inputs!$D$39,Inputs!$C$39)))-'Year Schedule'!$K$53+'Year Schedule'!$L$53)</f>
        <v>#VALUE!</v>
      </c>
      <c r="BA704" s="0" t="e">
        <f aca="false">INDEX(C704:AZ704,1,Inputs!$C$6)</f>
        <v>#VALUE!</v>
      </c>
      <c r="BB704" s="0" t="n">
        <f aca="false">IFERROR(EXP(SUMPRODUCT(LN((C704:INDEX(C704:AZ704,1,Inputs!$C$6)+$C$1004:INDEX($C$1004:$AZ$1004,1,Inputs!$C$6))/B704:INDEX(B704:AY704,1,Inputs!$C$6)))/Inputs!$C$6)-1,-1)</f>
        <v>-1</v>
      </c>
    </row>
    <row r="705" customFormat="false" ht="15" hidden="false" customHeight="true" outlineLevel="0" collapsed="false">
      <c r="A705" s="0" t="n">
        <v>703</v>
      </c>
      <c r="B705" s="177" t="n">
        <f aca="false">Inputs!$C$38</f>
        <v>0</v>
      </c>
      <c r="C705" s="0" t="e">
        <f aca="true">MAX(0,B705*(1+(_xlfn.NORM.INV(RAND(),Inputs!$D$39,Inputs!$C$39)))-'Year Schedule'!$K$4+'Year Schedule'!$L$4)</f>
        <v>#VALUE!</v>
      </c>
      <c r="D705" s="0" t="e">
        <f aca="true">MAX(0,C705*(1+(_xlfn.NORM.INV(RAND(),Inputs!$D$39,Inputs!$C$39)))-'Year Schedule'!$K$5+'Year Schedule'!$L$5)</f>
        <v>#VALUE!</v>
      </c>
      <c r="E705" s="0" t="e">
        <f aca="true">MAX(0,D705*(1+(_xlfn.NORM.INV(RAND(),Inputs!$D$39,Inputs!$C$39)))-'Year Schedule'!$K$6+'Year Schedule'!$L$6)</f>
        <v>#VALUE!</v>
      </c>
      <c r="F705" s="0" t="e">
        <f aca="true">MAX(0,E705*(1+(_xlfn.NORM.INV(RAND(),Inputs!$D$39,Inputs!$C$39)))-'Year Schedule'!$K$7+'Year Schedule'!$L$7)</f>
        <v>#VALUE!</v>
      </c>
      <c r="G705" s="0" t="e">
        <f aca="true">MAX(0,F705*(1+(_xlfn.NORM.INV(RAND(),Inputs!$D$39,Inputs!$C$39)))-'Year Schedule'!$K$8+'Year Schedule'!$L$8)</f>
        <v>#VALUE!</v>
      </c>
      <c r="H705" s="0" t="e">
        <f aca="true">MAX(0,G705*(1+(_xlfn.NORM.INV(RAND(),Inputs!$D$39,Inputs!$C$39)))-'Year Schedule'!$K$9+'Year Schedule'!$L$9)</f>
        <v>#VALUE!</v>
      </c>
      <c r="I705" s="0" t="e">
        <f aca="true">MAX(0,H705*(1+(_xlfn.NORM.INV(RAND(),Inputs!$D$39,Inputs!$C$39)))-'Year Schedule'!$K$10+'Year Schedule'!$L$10)</f>
        <v>#VALUE!</v>
      </c>
      <c r="J705" s="0" t="e">
        <f aca="true">MAX(0,I705*(1+(_xlfn.NORM.INV(RAND(),Inputs!$D$39,Inputs!$C$39)))-'Year Schedule'!$K$11+'Year Schedule'!$L$11)</f>
        <v>#VALUE!</v>
      </c>
      <c r="K705" s="0" t="e">
        <f aca="true">MAX(0,J705*(1+(_xlfn.NORM.INV(RAND(),Inputs!$D$39,Inputs!$C$39)))-'Year Schedule'!$K$12+'Year Schedule'!$L$12)</f>
        <v>#VALUE!</v>
      </c>
      <c r="L705" s="0" t="e">
        <f aca="true">MAX(0,K705*(1+(_xlfn.NORM.INV(RAND(),Inputs!$D$39,Inputs!$C$39)))-'Year Schedule'!$K$13+'Year Schedule'!$L$13)</f>
        <v>#VALUE!</v>
      </c>
      <c r="M705" s="0" t="e">
        <f aca="true">MAX(0,L705*(1+(_xlfn.NORM.INV(RAND(),Inputs!$D$39,Inputs!$C$39)))-'Year Schedule'!$K$14+'Year Schedule'!$L$14)</f>
        <v>#VALUE!</v>
      </c>
      <c r="N705" s="0" t="e">
        <f aca="true">MAX(0,M705*(1+(_xlfn.NORM.INV(RAND(),Inputs!$D$39,Inputs!$C$39)))-'Year Schedule'!$K$15+'Year Schedule'!$L$15)</f>
        <v>#VALUE!</v>
      </c>
      <c r="O705" s="0" t="e">
        <f aca="true">MAX(0,N705*(1+(_xlfn.NORM.INV(RAND(),Inputs!$D$39,Inputs!$C$39)))-'Year Schedule'!$K$16+'Year Schedule'!$L$16)</f>
        <v>#VALUE!</v>
      </c>
      <c r="P705" s="0" t="e">
        <f aca="true">MAX(0,O705*(1+(_xlfn.NORM.INV(RAND(),Inputs!$D$39,Inputs!$C$39)))-'Year Schedule'!$K$17+'Year Schedule'!$L$17)</f>
        <v>#VALUE!</v>
      </c>
      <c r="Q705" s="0" t="e">
        <f aca="true">MAX(0,P705*(1+(_xlfn.NORM.INV(RAND(),Inputs!$D$39,Inputs!$C$39)))-'Year Schedule'!$K$18+'Year Schedule'!$L$18)</f>
        <v>#VALUE!</v>
      </c>
      <c r="R705" s="0" t="e">
        <f aca="true">MAX(0,Q705*(1+(_xlfn.NORM.INV(RAND(),Inputs!$D$39,Inputs!$C$39)))-'Year Schedule'!$K$19+'Year Schedule'!$L$19)</f>
        <v>#VALUE!</v>
      </c>
      <c r="S705" s="0" t="e">
        <f aca="true">MAX(0,R705*(1+(_xlfn.NORM.INV(RAND(),Inputs!$D$39,Inputs!$C$39)))-'Year Schedule'!$K$20+'Year Schedule'!$L$20)</f>
        <v>#VALUE!</v>
      </c>
      <c r="T705" s="0" t="e">
        <f aca="true">MAX(0,S705*(1+(_xlfn.NORM.INV(RAND(),Inputs!$D$39,Inputs!$C$39)))-'Year Schedule'!$K$21+'Year Schedule'!$L$21)</f>
        <v>#VALUE!</v>
      </c>
      <c r="U705" s="0" t="e">
        <f aca="true">MAX(0,T705*(1+(_xlfn.NORM.INV(RAND(),Inputs!$D$39,Inputs!$C$39)))-'Year Schedule'!$K$22+'Year Schedule'!$L$22)</f>
        <v>#VALUE!</v>
      </c>
      <c r="V705" s="0" t="e">
        <f aca="true">MAX(0,U705*(1+(_xlfn.NORM.INV(RAND(),Inputs!$D$39,Inputs!$C$39)))-'Year Schedule'!$K$23+'Year Schedule'!$L$23)</f>
        <v>#VALUE!</v>
      </c>
      <c r="W705" s="0" t="e">
        <f aca="true">MAX(0,V705*(1+(_xlfn.NORM.INV(RAND(),Inputs!$D$39,Inputs!$C$39)))-'Year Schedule'!$K$24+'Year Schedule'!$L$24)</f>
        <v>#VALUE!</v>
      </c>
      <c r="X705" s="0" t="e">
        <f aca="true">MAX(0,W705*(1+(_xlfn.NORM.INV(RAND(),Inputs!$D$39,Inputs!$C$39)))-'Year Schedule'!$K$25+'Year Schedule'!$L$25)</f>
        <v>#VALUE!</v>
      </c>
      <c r="Y705" s="0" t="e">
        <f aca="true">MAX(0,X705*(1+(_xlfn.NORM.INV(RAND(),Inputs!$D$39,Inputs!$C$39)))-'Year Schedule'!$K$26+'Year Schedule'!$L$26)</f>
        <v>#VALUE!</v>
      </c>
      <c r="Z705" s="0" t="e">
        <f aca="true">MAX(0,Y705*(1+(_xlfn.NORM.INV(RAND(),Inputs!$D$39,Inputs!$C$39)))-'Year Schedule'!$K$27+'Year Schedule'!$L$27)</f>
        <v>#VALUE!</v>
      </c>
      <c r="AA705" s="0" t="e">
        <f aca="true">MAX(0,Z705*(1+(_xlfn.NORM.INV(RAND(),Inputs!$D$39,Inputs!$C$39)))-'Year Schedule'!$K$28+'Year Schedule'!$L$28)</f>
        <v>#VALUE!</v>
      </c>
      <c r="AB705" s="0" t="e">
        <f aca="true">MAX(0,AA705*(1+(_xlfn.NORM.INV(RAND(),Inputs!$D$39,Inputs!$C$39)))-'Year Schedule'!$K$29+'Year Schedule'!$L$29)</f>
        <v>#VALUE!</v>
      </c>
      <c r="AC705" s="0" t="e">
        <f aca="true">MAX(0,AB705*(1+(_xlfn.NORM.INV(RAND(),Inputs!$D$39,Inputs!$C$39)))-'Year Schedule'!$K$30+'Year Schedule'!$L$30)</f>
        <v>#VALUE!</v>
      </c>
      <c r="AD705" s="0" t="e">
        <f aca="true">MAX(0,AC705*(1+(_xlfn.NORM.INV(RAND(),Inputs!$D$39,Inputs!$C$39)))-'Year Schedule'!$K$31+'Year Schedule'!$L$31)</f>
        <v>#VALUE!</v>
      </c>
      <c r="AE705" s="0" t="e">
        <f aca="true">MAX(0,AD705*(1+(_xlfn.NORM.INV(RAND(),Inputs!$D$39,Inputs!$C$39)))-'Year Schedule'!$K$32+'Year Schedule'!$L$32)</f>
        <v>#VALUE!</v>
      </c>
      <c r="AF705" s="0" t="e">
        <f aca="true">MAX(0,AE705*(1+(_xlfn.NORM.INV(RAND(),Inputs!$D$39,Inputs!$C$39)))-'Year Schedule'!$K$33+'Year Schedule'!$L$33)</f>
        <v>#VALUE!</v>
      </c>
      <c r="AG705" s="0" t="e">
        <f aca="true">MAX(0,AF705*(1+(_xlfn.NORM.INV(RAND(),Inputs!$D$39,Inputs!$C$39)))-'Year Schedule'!$K$34+'Year Schedule'!$L$34)</f>
        <v>#VALUE!</v>
      </c>
      <c r="AH705" s="0" t="e">
        <f aca="true">MAX(0,AG705*(1+(_xlfn.NORM.INV(RAND(),Inputs!$D$39,Inputs!$C$39)))-'Year Schedule'!$K$35+'Year Schedule'!$L$35)</f>
        <v>#VALUE!</v>
      </c>
      <c r="AI705" s="0" t="e">
        <f aca="true">MAX(0,AH705*(1+(_xlfn.NORM.INV(RAND(),Inputs!$D$39,Inputs!$C$39)))-'Year Schedule'!$K$36+'Year Schedule'!$L$36)</f>
        <v>#VALUE!</v>
      </c>
      <c r="AJ705" s="0" t="e">
        <f aca="true">MAX(0,AI705*(1+(_xlfn.NORM.INV(RAND(),Inputs!$D$39,Inputs!$C$39)))-'Year Schedule'!$K$37+'Year Schedule'!$L$37)</f>
        <v>#VALUE!</v>
      </c>
      <c r="AK705" s="0" t="e">
        <f aca="true">MAX(0,AJ705*(1+(_xlfn.NORM.INV(RAND(),Inputs!$D$39,Inputs!$C$39)))-'Year Schedule'!$K$38+'Year Schedule'!$L$38)</f>
        <v>#VALUE!</v>
      </c>
      <c r="AL705" s="0" t="e">
        <f aca="true">MAX(0,AK705*(1+(_xlfn.NORM.INV(RAND(),Inputs!$D$39,Inputs!$C$39)))-'Year Schedule'!$K$39+'Year Schedule'!$L$39)</f>
        <v>#VALUE!</v>
      </c>
      <c r="AM705" s="0" t="e">
        <f aca="true">MAX(0,AL705*(1+(_xlfn.NORM.INV(RAND(),Inputs!$D$39,Inputs!$C$39)))-'Year Schedule'!$K$40+'Year Schedule'!$L$40)</f>
        <v>#VALUE!</v>
      </c>
      <c r="AN705" s="0" t="e">
        <f aca="true">MAX(0,AM705*(1+(_xlfn.NORM.INV(RAND(),Inputs!$D$39,Inputs!$C$39)))-'Year Schedule'!$K$41+'Year Schedule'!$L$41)</f>
        <v>#VALUE!</v>
      </c>
      <c r="AO705" s="0" t="e">
        <f aca="true">MAX(0,AN705*(1+(_xlfn.NORM.INV(RAND(),Inputs!$D$39,Inputs!$C$39)))-'Year Schedule'!$K$42+'Year Schedule'!$L$42)</f>
        <v>#VALUE!</v>
      </c>
      <c r="AP705" s="0" t="e">
        <f aca="true">MAX(0,AO705*(1+(_xlfn.NORM.INV(RAND(),Inputs!$D$39,Inputs!$C$39)))-'Year Schedule'!$K$43+'Year Schedule'!$L$43)</f>
        <v>#VALUE!</v>
      </c>
      <c r="AQ705" s="0" t="e">
        <f aca="true">MAX(0,AP705*(1+(_xlfn.NORM.INV(RAND(),Inputs!$D$39,Inputs!$C$39)))-'Year Schedule'!$K$44+'Year Schedule'!$L$44)</f>
        <v>#VALUE!</v>
      </c>
      <c r="AR705" s="0" t="e">
        <f aca="true">MAX(0,AQ705*(1+(_xlfn.NORM.INV(RAND(),Inputs!$D$39,Inputs!$C$39)))-'Year Schedule'!$K$45+'Year Schedule'!$L$45)</f>
        <v>#VALUE!</v>
      </c>
      <c r="AS705" s="0" t="e">
        <f aca="true">MAX(0,AR705*(1+(_xlfn.NORM.INV(RAND(),Inputs!$D$39,Inputs!$C$39)))-'Year Schedule'!$K$46+'Year Schedule'!$L$46)</f>
        <v>#VALUE!</v>
      </c>
      <c r="AT705" s="0" t="e">
        <f aca="true">MAX(0,AS705*(1+(_xlfn.NORM.INV(RAND(),Inputs!$D$39,Inputs!$C$39)))-'Year Schedule'!$K$47+'Year Schedule'!$L$47)</f>
        <v>#VALUE!</v>
      </c>
      <c r="AU705" s="0" t="e">
        <f aca="true">MAX(0,AT705*(1+(_xlfn.NORM.INV(RAND(),Inputs!$D$39,Inputs!$C$39)))-'Year Schedule'!$K$48+'Year Schedule'!$L$48)</f>
        <v>#VALUE!</v>
      </c>
      <c r="AV705" s="0" t="e">
        <f aca="true">MAX(0,AU705*(1+(_xlfn.NORM.INV(RAND(),Inputs!$D$39,Inputs!$C$39)))-'Year Schedule'!$K$49+'Year Schedule'!$L$49)</f>
        <v>#VALUE!</v>
      </c>
      <c r="AW705" s="0" t="e">
        <f aca="true">MAX(0,AV705*(1+(_xlfn.NORM.INV(RAND(),Inputs!$D$39,Inputs!$C$39)))-'Year Schedule'!$K$50+'Year Schedule'!$L$50)</f>
        <v>#VALUE!</v>
      </c>
      <c r="AX705" s="0" t="e">
        <f aca="true">MAX(0,AW705*(1+(_xlfn.NORM.INV(RAND(),Inputs!$D$39,Inputs!$C$39)))-'Year Schedule'!$K$51+'Year Schedule'!$L$51)</f>
        <v>#VALUE!</v>
      </c>
      <c r="AY705" s="0" t="e">
        <f aca="true">MAX(0,AX705*(1+(_xlfn.NORM.INV(RAND(),Inputs!$D$39,Inputs!$C$39)))-'Year Schedule'!$K$52+'Year Schedule'!$L$52)</f>
        <v>#VALUE!</v>
      </c>
      <c r="AZ705" s="0" t="e">
        <f aca="true">MAX(0,AY705*(1+(_xlfn.NORM.INV(RAND(),Inputs!$D$39,Inputs!$C$39)))-'Year Schedule'!$K$53+'Year Schedule'!$L$53)</f>
        <v>#VALUE!</v>
      </c>
      <c r="BA705" s="0" t="e">
        <f aca="false">INDEX(C705:AZ705,1,Inputs!$C$6)</f>
        <v>#VALUE!</v>
      </c>
      <c r="BB705" s="0" t="n">
        <f aca="false">IFERROR(EXP(SUMPRODUCT(LN((C705:INDEX(C705:AZ705,1,Inputs!$C$6)+$C$1004:INDEX($C$1004:$AZ$1004,1,Inputs!$C$6))/B705:INDEX(B705:AY705,1,Inputs!$C$6)))/Inputs!$C$6)-1,-1)</f>
        <v>-1</v>
      </c>
    </row>
    <row r="706" customFormat="false" ht="15" hidden="false" customHeight="true" outlineLevel="0" collapsed="false">
      <c r="A706" s="0" t="n">
        <v>704</v>
      </c>
      <c r="B706" s="177" t="n">
        <f aca="false">Inputs!$C$38</f>
        <v>0</v>
      </c>
      <c r="C706" s="0" t="e">
        <f aca="true">MAX(0,B706*(1+(_xlfn.NORM.INV(RAND(),Inputs!$D$39,Inputs!$C$39)))-'Year Schedule'!$K$4+'Year Schedule'!$L$4)</f>
        <v>#VALUE!</v>
      </c>
      <c r="D706" s="0" t="e">
        <f aca="true">MAX(0,C706*(1+(_xlfn.NORM.INV(RAND(),Inputs!$D$39,Inputs!$C$39)))-'Year Schedule'!$K$5+'Year Schedule'!$L$5)</f>
        <v>#VALUE!</v>
      </c>
      <c r="E706" s="0" t="e">
        <f aca="true">MAX(0,D706*(1+(_xlfn.NORM.INV(RAND(),Inputs!$D$39,Inputs!$C$39)))-'Year Schedule'!$K$6+'Year Schedule'!$L$6)</f>
        <v>#VALUE!</v>
      </c>
      <c r="F706" s="0" t="e">
        <f aca="true">MAX(0,E706*(1+(_xlfn.NORM.INV(RAND(),Inputs!$D$39,Inputs!$C$39)))-'Year Schedule'!$K$7+'Year Schedule'!$L$7)</f>
        <v>#VALUE!</v>
      </c>
      <c r="G706" s="0" t="e">
        <f aca="true">MAX(0,F706*(1+(_xlfn.NORM.INV(RAND(),Inputs!$D$39,Inputs!$C$39)))-'Year Schedule'!$K$8+'Year Schedule'!$L$8)</f>
        <v>#VALUE!</v>
      </c>
      <c r="H706" s="0" t="e">
        <f aca="true">MAX(0,G706*(1+(_xlfn.NORM.INV(RAND(),Inputs!$D$39,Inputs!$C$39)))-'Year Schedule'!$K$9+'Year Schedule'!$L$9)</f>
        <v>#VALUE!</v>
      </c>
      <c r="I706" s="0" t="e">
        <f aca="true">MAX(0,H706*(1+(_xlfn.NORM.INV(RAND(),Inputs!$D$39,Inputs!$C$39)))-'Year Schedule'!$K$10+'Year Schedule'!$L$10)</f>
        <v>#VALUE!</v>
      </c>
      <c r="J706" s="0" t="e">
        <f aca="true">MAX(0,I706*(1+(_xlfn.NORM.INV(RAND(),Inputs!$D$39,Inputs!$C$39)))-'Year Schedule'!$K$11+'Year Schedule'!$L$11)</f>
        <v>#VALUE!</v>
      </c>
      <c r="K706" s="0" t="e">
        <f aca="true">MAX(0,J706*(1+(_xlfn.NORM.INV(RAND(),Inputs!$D$39,Inputs!$C$39)))-'Year Schedule'!$K$12+'Year Schedule'!$L$12)</f>
        <v>#VALUE!</v>
      </c>
      <c r="L706" s="0" t="e">
        <f aca="true">MAX(0,K706*(1+(_xlfn.NORM.INV(RAND(),Inputs!$D$39,Inputs!$C$39)))-'Year Schedule'!$K$13+'Year Schedule'!$L$13)</f>
        <v>#VALUE!</v>
      </c>
      <c r="M706" s="0" t="e">
        <f aca="true">MAX(0,L706*(1+(_xlfn.NORM.INV(RAND(),Inputs!$D$39,Inputs!$C$39)))-'Year Schedule'!$K$14+'Year Schedule'!$L$14)</f>
        <v>#VALUE!</v>
      </c>
      <c r="N706" s="0" t="e">
        <f aca="true">MAX(0,M706*(1+(_xlfn.NORM.INV(RAND(),Inputs!$D$39,Inputs!$C$39)))-'Year Schedule'!$K$15+'Year Schedule'!$L$15)</f>
        <v>#VALUE!</v>
      </c>
      <c r="O706" s="0" t="e">
        <f aca="true">MAX(0,N706*(1+(_xlfn.NORM.INV(RAND(),Inputs!$D$39,Inputs!$C$39)))-'Year Schedule'!$K$16+'Year Schedule'!$L$16)</f>
        <v>#VALUE!</v>
      </c>
      <c r="P706" s="0" t="e">
        <f aca="true">MAX(0,O706*(1+(_xlfn.NORM.INV(RAND(),Inputs!$D$39,Inputs!$C$39)))-'Year Schedule'!$K$17+'Year Schedule'!$L$17)</f>
        <v>#VALUE!</v>
      </c>
      <c r="Q706" s="0" t="e">
        <f aca="true">MAX(0,P706*(1+(_xlfn.NORM.INV(RAND(),Inputs!$D$39,Inputs!$C$39)))-'Year Schedule'!$K$18+'Year Schedule'!$L$18)</f>
        <v>#VALUE!</v>
      </c>
      <c r="R706" s="0" t="e">
        <f aca="true">MAX(0,Q706*(1+(_xlfn.NORM.INV(RAND(),Inputs!$D$39,Inputs!$C$39)))-'Year Schedule'!$K$19+'Year Schedule'!$L$19)</f>
        <v>#VALUE!</v>
      </c>
      <c r="S706" s="0" t="e">
        <f aca="true">MAX(0,R706*(1+(_xlfn.NORM.INV(RAND(),Inputs!$D$39,Inputs!$C$39)))-'Year Schedule'!$K$20+'Year Schedule'!$L$20)</f>
        <v>#VALUE!</v>
      </c>
      <c r="T706" s="0" t="e">
        <f aca="true">MAX(0,S706*(1+(_xlfn.NORM.INV(RAND(),Inputs!$D$39,Inputs!$C$39)))-'Year Schedule'!$K$21+'Year Schedule'!$L$21)</f>
        <v>#VALUE!</v>
      </c>
      <c r="U706" s="0" t="e">
        <f aca="true">MAX(0,T706*(1+(_xlfn.NORM.INV(RAND(),Inputs!$D$39,Inputs!$C$39)))-'Year Schedule'!$K$22+'Year Schedule'!$L$22)</f>
        <v>#VALUE!</v>
      </c>
      <c r="V706" s="0" t="e">
        <f aca="true">MAX(0,U706*(1+(_xlfn.NORM.INV(RAND(),Inputs!$D$39,Inputs!$C$39)))-'Year Schedule'!$K$23+'Year Schedule'!$L$23)</f>
        <v>#VALUE!</v>
      </c>
      <c r="W706" s="0" t="e">
        <f aca="true">MAX(0,V706*(1+(_xlfn.NORM.INV(RAND(),Inputs!$D$39,Inputs!$C$39)))-'Year Schedule'!$K$24+'Year Schedule'!$L$24)</f>
        <v>#VALUE!</v>
      </c>
      <c r="X706" s="0" t="e">
        <f aca="true">MAX(0,W706*(1+(_xlfn.NORM.INV(RAND(),Inputs!$D$39,Inputs!$C$39)))-'Year Schedule'!$K$25+'Year Schedule'!$L$25)</f>
        <v>#VALUE!</v>
      </c>
      <c r="Y706" s="0" t="e">
        <f aca="true">MAX(0,X706*(1+(_xlfn.NORM.INV(RAND(),Inputs!$D$39,Inputs!$C$39)))-'Year Schedule'!$K$26+'Year Schedule'!$L$26)</f>
        <v>#VALUE!</v>
      </c>
      <c r="Z706" s="0" t="e">
        <f aca="true">MAX(0,Y706*(1+(_xlfn.NORM.INV(RAND(),Inputs!$D$39,Inputs!$C$39)))-'Year Schedule'!$K$27+'Year Schedule'!$L$27)</f>
        <v>#VALUE!</v>
      </c>
      <c r="AA706" s="0" t="e">
        <f aca="true">MAX(0,Z706*(1+(_xlfn.NORM.INV(RAND(),Inputs!$D$39,Inputs!$C$39)))-'Year Schedule'!$K$28+'Year Schedule'!$L$28)</f>
        <v>#VALUE!</v>
      </c>
      <c r="AB706" s="0" t="e">
        <f aca="true">MAX(0,AA706*(1+(_xlfn.NORM.INV(RAND(),Inputs!$D$39,Inputs!$C$39)))-'Year Schedule'!$K$29+'Year Schedule'!$L$29)</f>
        <v>#VALUE!</v>
      </c>
      <c r="AC706" s="0" t="e">
        <f aca="true">MAX(0,AB706*(1+(_xlfn.NORM.INV(RAND(),Inputs!$D$39,Inputs!$C$39)))-'Year Schedule'!$K$30+'Year Schedule'!$L$30)</f>
        <v>#VALUE!</v>
      </c>
      <c r="AD706" s="0" t="e">
        <f aca="true">MAX(0,AC706*(1+(_xlfn.NORM.INV(RAND(),Inputs!$D$39,Inputs!$C$39)))-'Year Schedule'!$K$31+'Year Schedule'!$L$31)</f>
        <v>#VALUE!</v>
      </c>
      <c r="AE706" s="0" t="e">
        <f aca="true">MAX(0,AD706*(1+(_xlfn.NORM.INV(RAND(),Inputs!$D$39,Inputs!$C$39)))-'Year Schedule'!$K$32+'Year Schedule'!$L$32)</f>
        <v>#VALUE!</v>
      </c>
      <c r="AF706" s="0" t="e">
        <f aca="true">MAX(0,AE706*(1+(_xlfn.NORM.INV(RAND(),Inputs!$D$39,Inputs!$C$39)))-'Year Schedule'!$K$33+'Year Schedule'!$L$33)</f>
        <v>#VALUE!</v>
      </c>
      <c r="AG706" s="0" t="e">
        <f aca="true">MAX(0,AF706*(1+(_xlfn.NORM.INV(RAND(),Inputs!$D$39,Inputs!$C$39)))-'Year Schedule'!$K$34+'Year Schedule'!$L$34)</f>
        <v>#VALUE!</v>
      </c>
      <c r="AH706" s="0" t="e">
        <f aca="true">MAX(0,AG706*(1+(_xlfn.NORM.INV(RAND(),Inputs!$D$39,Inputs!$C$39)))-'Year Schedule'!$K$35+'Year Schedule'!$L$35)</f>
        <v>#VALUE!</v>
      </c>
      <c r="AI706" s="0" t="e">
        <f aca="true">MAX(0,AH706*(1+(_xlfn.NORM.INV(RAND(),Inputs!$D$39,Inputs!$C$39)))-'Year Schedule'!$K$36+'Year Schedule'!$L$36)</f>
        <v>#VALUE!</v>
      </c>
      <c r="AJ706" s="0" t="e">
        <f aca="true">MAX(0,AI706*(1+(_xlfn.NORM.INV(RAND(),Inputs!$D$39,Inputs!$C$39)))-'Year Schedule'!$K$37+'Year Schedule'!$L$37)</f>
        <v>#VALUE!</v>
      </c>
      <c r="AK706" s="0" t="e">
        <f aca="true">MAX(0,AJ706*(1+(_xlfn.NORM.INV(RAND(),Inputs!$D$39,Inputs!$C$39)))-'Year Schedule'!$K$38+'Year Schedule'!$L$38)</f>
        <v>#VALUE!</v>
      </c>
      <c r="AL706" s="0" t="e">
        <f aca="true">MAX(0,AK706*(1+(_xlfn.NORM.INV(RAND(),Inputs!$D$39,Inputs!$C$39)))-'Year Schedule'!$K$39+'Year Schedule'!$L$39)</f>
        <v>#VALUE!</v>
      </c>
      <c r="AM706" s="0" t="e">
        <f aca="true">MAX(0,AL706*(1+(_xlfn.NORM.INV(RAND(),Inputs!$D$39,Inputs!$C$39)))-'Year Schedule'!$K$40+'Year Schedule'!$L$40)</f>
        <v>#VALUE!</v>
      </c>
      <c r="AN706" s="0" t="e">
        <f aca="true">MAX(0,AM706*(1+(_xlfn.NORM.INV(RAND(),Inputs!$D$39,Inputs!$C$39)))-'Year Schedule'!$K$41+'Year Schedule'!$L$41)</f>
        <v>#VALUE!</v>
      </c>
      <c r="AO706" s="0" t="e">
        <f aca="true">MAX(0,AN706*(1+(_xlfn.NORM.INV(RAND(),Inputs!$D$39,Inputs!$C$39)))-'Year Schedule'!$K$42+'Year Schedule'!$L$42)</f>
        <v>#VALUE!</v>
      </c>
      <c r="AP706" s="0" t="e">
        <f aca="true">MAX(0,AO706*(1+(_xlfn.NORM.INV(RAND(),Inputs!$D$39,Inputs!$C$39)))-'Year Schedule'!$K$43+'Year Schedule'!$L$43)</f>
        <v>#VALUE!</v>
      </c>
      <c r="AQ706" s="0" t="e">
        <f aca="true">MAX(0,AP706*(1+(_xlfn.NORM.INV(RAND(),Inputs!$D$39,Inputs!$C$39)))-'Year Schedule'!$K$44+'Year Schedule'!$L$44)</f>
        <v>#VALUE!</v>
      </c>
      <c r="AR706" s="0" t="e">
        <f aca="true">MAX(0,AQ706*(1+(_xlfn.NORM.INV(RAND(),Inputs!$D$39,Inputs!$C$39)))-'Year Schedule'!$K$45+'Year Schedule'!$L$45)</f>
        <v>#VALUE!</v>
      </c>
      <c r="AS706" s="0" t="e">
        <f aca="true">MAX(0,AR706*(1+(_xlfn.NORM.INV(RAND(),Inputs!$D$39,Inputs!$C$39)))-'Year Schedule'!$K$46+'Year Schedule'!$L$46)</f>
        <v>#VALUE!</v>
      </c>
      <c r="AT706" s="0" t="e">
        <f aca="true">MAX(0,AS706*(1+(_xlfn.NORM.INV(RAND(),Inputs!$D$39,Inputs!$C$39)))-'Year Schedule'!$K$47+'Year Schedule'!$L$47)</f>
        <v>#VALUE!</v>
      </c>
      <c r="AU706" s="0" t="e">
        <f aca="true">MAX(0,AT706*(1+(_xlfn.NORM.INV(RAND(),Inputs!$D$39,Inputs!$C$39)))-'Year Schedule'!$K$48+'Year Schedule'!$L$48)</f>
        <v>#VALUE!</v>
      </c>
      <c r="AV706" s="0" t="e">
        <f aca="true">MAX(0,AU706*(1+(_xlfn.NORM.INV(RAND(),Inputs!$D$39,Inputs!$C$39)))-'Year Schedule'!$K$49+'Year Schedule'!$L$49)</f>
        <v>#VALUE!</v>
      </c>
      <c r="AW706" s="0" t="e">
        <f aca="true">MAX(0,AV706*(1+(_xlfn.NORM.INV(RAND(),Inputs!$D$39,Inputs!$C$39)))-'Year Schedule'!$K$50+'Year Schedule'!$L$50)</f>
        <v>#VALUE!</v>
      </c>
      <c r="AX706" s="0" t="e">
        <f aca="true">MAX(0,AW706*(1+(_xlfn.NORM.INV(RAND(),Inputs!$D$39,Inputs!$C$39)))-'Year Schedule'!$K$51+'Year Schedule'!$L$51)</f>
        <v>#VALUE!</v>
      </c>
      <c r="AY706" s="0" t="e">
        <f aca="true">MAX(0,AX706*(1+(_xlfn.NORM.INV(RAND(),Inputs!$D$39,Inputs!$C$39)))-'Year Schedule'!$K$52+'Year Schedule'!$L$52)</f>
        <v>#VALUE!</v>
      </c>
      <c r="AZ706" s="0" t="e">
        <f aca="true">MAX(0,AY706*(1+(_xlfn.NORM.INV(RAND(),Inputs!$D$39,Inputs!$C$39)))-'Year Schedule'!$K$53+'Year Schedule'!$L$53)</f>
        <v>#VALUE!</v>
      </c>
      <c r="BA706" s="0" t="e">
        <f aca="false">INDEX(C706:AZ706,1,Inputs!$C$6)</f>
        <v>#VALUE!</v>
      </c>
      <c r="BB706" s="0" t="n">
        <f aca="false">IFERROR(EXP(SUMPRODUCT(LN((C706:INDEX(C706:AZ706,1,Inputs!$C$6)+$C$1004:INDEX($C$1004:$AZ$1004,1,Inputs!$C$6))/B706:INDEX(B706:AY706,1,Inputs!$C$6)))/Inputs!$C$6)-1,-1)</f>
        <v>-1</v>
      </c>
    </row>
    <row r="707" customFormat="false" ht="15" hidden="false" customHeight="true" outlineLevel="0" collapsed="false">
      <c r="A707" s="0" t="n">
        <v>705</v>
      </c>
      <c r="B707" s="177" t="n">
        <f aca="false">Inputs!$C$38</f>
        <v>0</v>
      </c>
      <c r="C707" s="0" t="e">
        <f aca="true">MAX(0,B707*(1+(_xlfn.NORM.INV(RAND(),Inputs!$D$39,Inputs!$C$39)))-'Year Schedule'!$K$4+'Year Schedule'!$L$4)</f>
        <v>#VALUE!</v>
      </c>
      <c r="D707" s="0" t="e">
        <f aca="true">MAX(0,C707*(1+(_xlfn.NORM.INV(RAND(),Inputs!$D$39,Inputs!$C$39)))-'Year Schedule'!$K$5+'Year Schedule'!$L$5)</f>
        <v>#VALUE!</v>
      </c>
      <c r="E707" s="0" t="e">
        <f aca="true">MAX(0,D707*(1+(_xlfn.NORM.INV(RAND(),Inputs!$D$39,Inputs!$C$39)))-'Year Schedule'!$K$6+'Year Schedule'!$L$6)</f>
        <v>#VALUE!</v>
      </c>
      <c r="F707" s="0" t="e">
        <f aca="true">MAX(0,E707*(1+(_xlfn.NORM.INV(RAND(),Inputs!$D$39,Inputs!$C$39)))-'Year Schedule'!$K$7+'Year Schedule'!$L$7)</f>
        <v>#VALUE!</v>
      </c>
      <c r="G707" s="0" t="e">
        <f aca="true">MAX(0,F707*(1+(_xlfn.NORM.INV(RAND(),Inputs!$D$39,Inputs!$C$39)))-'Year Schedule'!$K$8+'Year Schedule'!$L$8)</f>
        <v>#VALUE!</v>
      </c>
      <c r="H707" s="0" t="e">
        <f aca="true">MAX(0,G707*(1+(_xlfn.NORM.INV(RAND(),Inputs!$D$39,Inputs!$C$39)))-'Year Schedule'!$K$9+'Year Schedule'!$L$9)</f>
        <v>#VALUE!</v>
      </c>
      <c r="I707" s="0" t="e">
        <f aca="true">MAX(0,H707*(1+(_xlfn.NORM.INV(RAND(),Inputs!$D$39,Inputs!$C$39)))-'Year Schedule'!$K$10+'Year Schedule'!$L$10)</f>
        <v>#VALUE!</v>
      </c>
      <c r="J707" s="0" t="e">
        <f aca="true">MAX(0,I707*(1+(_xlfn.NORM.INV(RAND(),Inputs!$D$39,Inputs!$C$39)))-'Year Schedule'!$K$11+'Year Schedule'!$L$11)</f>
        <v>#VALUE!</v>
      </c>
      <c r="K707" s="0" t="e">
        <f aca="true">MAX(0,J707*(1+(_xlfn.NORM.INV(RAND(),Inputs!$D$39,Inputs!$C$39)))-'Year Schedule'!$K$12+'Year Schedule'!$L$12)</f>
        <v>#VALUE!</v>
      </c>
      <c r="L707" s="0" t="e">
        <f aca="true">MAX(0,K707*(1+(_xlfn.NORM.INV(RAND(),Inputs!$D$39,Inputs!$C$39)))-'Year Schedule'!$K$13+'Year Schedule'!$L$13)</f>
        <v>#VALUE!</v>
      </c>
      <c r="M707" s="0" t="e">
        <f aca="true">MAX(0,L707*(1+(_xlfn.NORM.INV(RAND(),Inputs!$D$39,Inputs!$C$39)))-'Year Schedule'!$K$14+'Year Schedule'!$L$14)</f>
        <v>#VALUE!</v>
      </c>
      <c r="N707" s="0" t="e">
        <f aca="true">MAX(0,M707*(1+(_xlfn.NORM.INV(RAND(),Inputs!$D$39,Inputs!$C$39)))-'Year Schedule'!$K$15+'Year Schedule'!$L$15)</f>
        <v>#VALUE!</v>
      </c>
      <c r="O707" s="0" t="e">
        <f aca="true">MAX(0,N707*(1+(_xlfn.NORM.INV(RAND(),Inputs!$D$39,Inputs!$C$39)))-'Year Schedule'!$K$16+'Year Schedule'!$L$16)</f>
        <v>#VALUE!</v>
      </c>
      <c r="P707" s="0" t="e">
        <f aca="true">MAX(0,O707*(1+(_xlfn.NORM.INV(RAND(),Inputs!$D$39,Inputs!$C$39)))-'Year Schedule'!$K$17+'Year Schedule'!$L$17)</f>
        <v>#VALUE!</v>
      </c>
      <c r="Q707" s="0" t="e">
        <f aca="true">MAX(0,P707*(1+(_xlfn.NORM.INV(RAND(),Inputs!$D$39,Inputs!$C$39)))-'Year Schedule'!$K$18+'Year Schedule'!$L$18)</f>
        <v>#VALUE!</v>
      </c>
      <c r="R707" s="0" t="e">
        <f aca="true">MAX(0,Q707*(1+(_xlfn.NORM.INV(RAND(),Inputs!$D$39,Inputs!$C$39)))-'Year Schedule'!$K$19+'Year Schedule'!$L$19)</f>
        <v>#VALUE!</v>
      </c>
      <c r="S707" s="0" t="e">
        <f aca="true">MAX(0,R707*(1+(_xlfn.NORM.INV(RAND(),Inputs!$D$39,Inputs!$C$39)))-'Year Schedule'!$K$20+'Year Schedule'!$L$20)</f>
        <v>#VALUE!</v>
      </c>
      <c r="T707" s="0" t="e">
        <f aca="true">MAX(0,S707*(1+(_xlfn.NORM.INV(RAND(),Inputs!$D$39,Inputs!$C$39)))-'Year Schedule'!$K$21+'Year Schedule'!$L$21)</f>
        <v>#VALUE!</v>
      </c>
      <c r="U707" s="0" t="e">
        <f aca="true">MAX(0,T707*(1+(_xlfn.NORM.INV(RAND(),Inputs!$D$39,Inputs!$C$39)))-'Year Schedule'!$K$22+'Year Schedule'!$L$22)</f>
        <v>#VALUE!</v>
      </c>
      <c r="V707" s="0" t="e">
        <f aca="true">MAX(0,U707*(1+(_xlfn.NORM.INV(RAND(),Inputs!$D$39,Inputs!$C$39)))-'Year Schedule'!$K$23+'Year Schedule'!$L$23)</f>
        <v>#VALUE!</v>
      </c>
      <c r="W707" s="0" t="e">
        <f aca="true">MAX(0,V707*(1+(_xlfn.NORM.INV(RAND(),Inputs!$D$39,Inputs!$C$39)))-'Year Schedule'!$K$24+'Year Schedule'!$L$24)</f>
        <v>#VALUE!</v>
      </c>
      <c r="X707" s="0" t="e">
        <f aca="true">MAX(0,W707*(1+(_xlfn.NORM.INV(RAND(),Inputs!$D$39,Inputs!$C$39)))-'Year Schedule'!$K$25+'Year Schedule'!$L$25)</f>
        <v>#VALUE!</v>
      </c>
      <c r="Y707" s="0" t="e">
        <f aca="true">MAX(0,X707*(1+(_xlfn.NORM.INV(RAND(),Inputs!$D$39,Inputs!$C$39)))-'Year Schedule'!$K$26+'Year Schedule'!$L$26)</f>
        <v>#VALUE!</v>
      </c>
      <c r="Z707" s="0" t="e">
        <f aca="true">MAX(0,Y707*(1+(_xlfn.NORM.INV(RAND(),Inputs!$D$39,Inputs!$C$39)))-'Year Schedule'!$K$27+'Year Schedule'!$L$27)</f>
        <v>#VALUE!</v>
      </c>
      <c r="AA707" s="0" t="e">
        <f aca="true">MAX(0,Z707*(1+(_xlfn.NORM.INV(RAND(),Inputs!$D$39,Inputs!$C$39)))-'Year Schedule'!$K$28+'Year Schedule'!$L$28)</f>
        <v>#VALUE!</v>
      </c>
      <c r="AB707" s="0" t="e">
        <f aca="true">MAX(0,AA707*(1+(_xlfn.NORM.INV(RAND(),Inputs!$D$39,Inputs!$C$39)))-'Year Schedule'!$K$29+'Year Schedule'!$L$29)</f>
        <v>#VALUE!</v>
      </c>
      <c r="AC707" s="0" t="e">
        <f aca="true">MAX(0,AB707*(1+(_xlfn.NORM.INV(RAND(),Inputs!$D$39,Inputs!$C$39)))-'Year Schedule'!$K$30+'Year Schedule'!$L$30)</f>
        <v>#VALUE!</v>
      </c>
      <c r="AD707" s="0" t="e">
        <f aca="true">MAX(0,AC707*(1+(_xlfn.NORM.INV(RAND(),Inputs!$D$39,Inputs!$C$39)))-'Year Schedule'!$K$31+'Year Schedule'!$L$31)</f>
        <v>#VALUE!</v>
      </c>
      <c r="AE707" s="0" t="e">
        <f aca="true">MAX(0,AD707*(1+(_xlfn.NORM.INV(RAND(),Inputs!$D$39,Inputs!$C$39)))-'Year Schedule'!$K$32+'Year Schedule'!$L$32)</f>
        <v>#VALUE!</v>
      </c>
      <c r="AF707" s="0" t="e">
        <f aca="true">MAX(0,AE707*(1+(_xlfn.NORM.INV(RAND(),Inputs!$D$39,Inputs!$C$39)))-'Year Schedule'!$K$33+'Year Schedule'!$L$33)</f>
        <v>#VALUE!</v>
      </c>
      <c r="AG707" s="0" t="e">
        <f aca="true">MAX(0,AF707*(1+(_xlfn.NORM.INV(RAND(),Inputs!$D$39,Inputs!$C$39)))-'Year Schedule'!$K$34+'Year Schedule'!$L$34)</f>
        <v>#VALUE!</v>
      </c>
      <c r="AH707" s="0" t="e">
        <f aca="true">MAX(0,AG707*(1+(_xlfn.NORM.INV(RAND(),Inputs!$D$39,Inputs!$C$39)))-'Year Schedule'!$K$35+'Year Schedule'!$L$35)</f>
        <v>#VALUE!</v>
      </c>
      <c r="AI707" s="0" t="e">
        <f aca="true">MAX(0,AH707*(1+(_xlfn.NORM.INV(RAND(),Inputs!$D$39,Inputs!$C$39)))-'Year Schedule'!$K$36+'Year Schedule'!$L$36)</f>
        <v>#VALUE!</v>
      </c>
      <c r="AJ707" s="0" t="e">
        <f aca="true">MAX(0,AI707*(1+(_xlfn.NORM.INV(RAND(),Inputs!$D$39,Inputs!$C$39)))-'Year Schedule'!$K$37+'Year Schedule'!$L$37)</f>
        <v>#VALUE!</v>
      </c>
      <c r="AK707" s="0" t="e">
        <f aca="true">MAX(0,AJ707*(1+(_xlfn.NORM.INV(RAND(),Inputs!$D$39,Inputs!$C$39)))-'Year Schedule'!$K$38+'Year Schedule'!$L$38)</f>
        <v>#VALUE!</v>
      </c>
      <c r="AL707" s="0" t="e">
        <f aca="true">MAX(0,AK707*(1+(_xlfn.NORM.INV(RAND(),Inputs!$D$39,Inputs!$C$39)))-'Year Schedule'!$K$39+'Year Schedule'!$L$39)</f>
        <v>#VALUE!</v>
      </c>
      <c r="AM707" s="0" t="e">
        <f aca="true">MAX(0,AL707*(1+(_xlfn.NORM.INV(RAND(),Inputs!$D$39,Inputs!$C$39)))-'Year Schedule'!$K$40+'Year Schedule'!$L$40)</f>
        <v>#VALUE!</v>
      </c>
      <c r="AN707" s="0" t="e">
        <f aca="true">MAX(0,AM707*(1+(_xlfn.NORM.INV(RAND(),Inputs!$D$39,Inputs!$C$39)))-'Year Schedule'!$K$41+'Year Schedule'!$L$41)</f>
        <v>#VALUE!</v>
      </c>
      <c r="AO707" s="0" t="e">
        <f aca="true">MAX(0,AN707*(1+(_xlfn.NORM.INV(RAND(),Inputs!$D$39,Inputs!$C$39)))-'Year Schedule'!$K$42+'Year Schedule'!$L$42)</f>
        <v>#VALUE!</v>
      </c>
      <c r="AP707" s="0" t="e">
        <f aca="true">MAX(0,AO707*(1+(_xlfn.NORM.INV(RAND(),Inputs!$D$39,Inputs!$C$39)))-'Year Schedule'!$K$43+'Year Schedule'!$L$43)</f>
        <v>#VALUE!</v>
      </c>
      <c r="AQ707" s="0" t="e">
        <f aca="true">MAX(0,AP707*(1+(_xlfn.NORM.INV(RAND(),Inputs!$D$39,Inputs!$C$39)))-'Year Schedule'!$K$44+'Year Schedule'!$L$44)</f>
        <v>#VALUE!</v>
      </c>
      <c r="AR707" s="0" t="e">
        <f aca="true">MAX(0,AQ707*(1+(_xlfn.NORM.INV(RAND(),Inputs!$D$39,Inputs!$C$39)))-'Year Schedule'!$K$45+'Year Schedule'!$L$45)</f>
        <v>#VALUE!</v>
      </c>
      <c r="AS707" s="0" t="e">
        <f aca="true">MAX(0,AR707*(1+(_xlfn.NORM.INV(RAND(),Inputs!$D$39,Inputs!$C$39)))-'Year Schedule'!$K$46+'Year Schedule'!$L$46)</f>
        <v>#VALUE!</v>
      </c>
      <c r="AT707" s="0" t="e">
        <f aca="true">MAX(0,AS707*(1+(_xlfn.NORM.INV(RAND(),Inputs!$D$39,Inputs!$C$39)))-'Year Schedule'!$K$47+'Year Schedule'!$L$47)</f>
        <v>#VALUE!</v>
      </c>
      <c r="AU707" s="0" t="e">
        <f aca="true">MAX(0,AT707*(1+(_xlfn.NORM.INV(RAND(),Inputs!$D$39,Inputs!$C$39)))-'Year Schedule'!$K$48+'Year Schedule'!$L$48)</f>
        <v>#VALUE!</v>
      </c>
      <c r="AV707" s="0" t="e">
        <f aca="true">MAX(0,AU707*(1+(_xlfn.NORM.INV(RAND(),Inputs!$D$39,Inputs!$C$39)))-'Year Schedule'!$K$49+'Year Schedule'!$L$49)</f>
        <v>#VALUE!</v>
      </c>
      <c r="AW707" s="0" t="e">
        <f aca="true">MAX(0,AV707*(1+(_xlfn.NORM.INV(RAND(),Inputs!$D$39,Inputs!$C$39)))-'Year Schedule'!$K$50+'Year Schedule'!$L$50)</f>
        <v>#VALUE!</v>
      </c>
      <c r="AX707" s="0" t="e">
        <f aca="true">MAX(0,AW707*(1+(_xlfn.NORM.INV(RAND(),Inputs!$D$39,Inputs!$C$39)))-'Year Schedule'!$K$51+'Year Schedule'!$L$51)</f>
        <v>#VALUE!</v>
      </c>
      <c r="AY707" s="0" t="e">
        <f aca="true">MAX(0,AX707*(1+(_xlfn.NORM.INV(RAND(),Inputs!$D$39,Inputs!$C$39)))-'Year Schedule'!$K$52+'Year Schedule'!$L$52)</f>
        <v>#VALUE!</v>
      </c>
      <c r="AZ707" s="0" t="e">
        <f aca="true">MAX(0,AY707*(1+(_xlfn.NORM.INV(RAND(),Inputs!$D$39,Inputs!$C$39)))-'Year Schedule'!$K$53+'Year Schedule'!$L$53)</f>
        <v>#VALUE!</v>
      </c>
      <c r="BA707" s="0" t="e">
        <f aca="false">INDEX(C707:AZ707,1,Inputs!$C$6)</f>
        <v>#VALUE!</v>
      </c>
      <c r="BB707" s="0" t="n">
        <f aca="false">IFERROR(EXP(SUMPRODUCT(LN((C707:INDEX(C707:AZ707,1,Inputs!$C$6)+$C$1004:INDEX($C$1004:$AZ$1004,1,Inputs!$C$6))/B707:INDEX(B707:AY707,1,Inputs!$C$6)))/Inputs!$C$6)-1,-1)</f>
        <v>-1</v>
      </c>
    </row>
    <row r="708" customFormat="false" ht="15" hidden="false" customHeight="true" outlineLevel="0" collapsed="false">
      <c r="A708" s="0" t="n">
        <v>706</v>
      </c>
      <c r="B708" s="177" t="n">
        <f aca="false">Inputs!$C$38</f>
        <v>0</v>
      </c>
      <c r="C708" s="0" t="e">
        <f aca="true">MAX(0,B708*(1+(_xlfn.NORM.INV(RAND(),Inputs!$D$39,Inputs!$C$39)))-'Year Schedule'!$K$4+'Year Schedule'!$L$4)</f>
        <v>#VALUE!</v>
      </c>
      <c r="D708" s="0" t="e">
        <f aca="true">MAX(0,C708*(1+(_xlfn.NORM.INV(RAND(),Inputs!$D$39,Inputs!$C$39)))-'Year Schedule'!$K$5+'Year Schedule'!$L$5)</f>
        <v>#VALUE!</v>
      </c>
      <c r="E708" s="0" t="e">
        <f aca="true">MAX(0,D708*(1+(_xlfn.NORM.INV(RAND(),Inputs!$D$39,Inputs!$C$39)))-'Year Schedule'!$K$6+'Year Schedule'!$L$6)</f>
        <v>#VALUE!</v>
      </c>
      <c r="F708" s="0" t="e">
        <f aca="true">MAX(0,E708*(1+(_xlfn.NORM.INV(RAND(),Inputs!$D$39,Inputs!$C$39)))-'Year Schedule'!$K$7+'Year Schedule'!$L$7)</f>
        <v>#VALUE!</v>
      </c>
      <c r="G708" s="0" t="e">
        <f aca="true">MAX(0,F708*(1+(_xlfn.NORM.INV(RAND(),Inputs!$D$39,Inputs!$C$39)))-'Year Schedule'!$K$8+'Year Schedule'!$L$8)</f>
        <v>#VALUE!</v>
      </c>
      <c r="H708" s="0" t="e">
        <f aca="true">MAX(0,G708*(1+(_xlfn.NORM.INV(RAND(),Inputs!$D$39,Inputs!$C$39)))-'Year Schedule'!$K$9+'Year Schedule'!$L$9)</f>
        <v>#VALUE!</v>
      </c>
      <c r="I708" s="0" t="e">
        <f aca="true">MAX(0,H708*(1+(_xlfn.NORM.INV(RAND(),Inputs!$D$39,Inputs!$C$39)))-'Year Schedule'!$K$10+'Year Schedule'!$L$10)</f>
        <v>#VALUE!</v>
      </c>
      <c r="J708" s="0" t="e">
        <f aca="true">MAX(0,I708*(1+(_xlfn.NORM.INV(RAND(),Inputs!$D$39,Inputs!$C$39)))-'Year Schedule'!$K$11+'Year Schedule'!$L$11)</f>
        <v>#VALUE!</v>
      </c>
      <c r="K708" s="0" t="e">
        <f aca="true">MAX(0,J708*(1+(_xlfn.NORM.INV(RAND(),Inputs!$D$39,Inputs!$C$39)))-'Year Schedule'!$K$12+'Year Schedule'!$L$12)</f>
        <v>#VALUE!</v>
      </c>
      <c r="L708" s="0" t="e">
        <f aca="true">MAX(0,K708*(1+(_xlfn.NORM.INV(RAND(),Inputs!$D$39,Inputs!$C$39)))-'Year Schedule'!$K$13+'Year Schedule'!$L$13)</f>
        <v>#VALUE!</v>
      </c>
      <c r="M708" s="0" t="e">
        <f aca="true">MAX(0,L708*(1+(_xlfn.NORM.INV(RAND(),Inputs!$D$39,Inputs!$C$39)))-'Year Schedule'!$K$14+'Year Schedule'!$L$14)</f>
        <v>#VALUE!</v>
      </c>
      <c r="N708" s="0" t="e">
        <f aca="true">MAX(0,M708*(1+(_xlfn.NORM.INV(RAND(),Inputs!$D$39,Inputs!$C$39)))-'Year Schedule'!$K$15+'Year Schedule'!$L$15)</f>
        <v>#VALUE!</v>
      </c>
      <c r="O708" s="0" t="e">
        <f aca="true">MAX(0,N708*(1+(_xlfn.NORM.INV(RAND(),Inputs!$D$39,Inputs!$C$39)))-'Year Schedule'!$K$16+'Year Schedule'!$L$16)</f>
        <v>#VALUE!</v>
      </c>
      <c r="P708" s="0" t="e">
        <f aca="true">MAX(0,O708*(1+(_xlfn.NORM.INV(RAND(),Inputs!$D$39,Inputs!$C$39)))-'Year Schedule'!$K$17+'Year Schedule'!$L$17)</f>
        <v>#VALUE!</v>
      </c>
      <c r="Q708" s="0" t="e">
        <f aca="true">MAX(0,P708*(1+(_xlfn.NORM.INV(RAND(),Inputs!$D$39,Inputs!$C$39)))-'Year Schedule'!$K$18+'Year Schedule'!$L$18)</f>
        <v>#VALUE!</v>
      </c>
      <c r="R708" s="0" t="e">
        <f aca="true">MAX(0,Q708*(1+(_xlfn.NORM.INV(RAND(),Inputs!$D$39,Inputs!$C$39)))-'Year Schedule'!$K$19+'Year Schedule'!$L$19)</f>
        <v>#VALUE!</v>
      </c>
      <c r="S708" s="0" t="e">
        <f aca="true">MAX(0,R708*(1+(_xlfn.NORM.INV(RAND(),Inputs!$D$39,Inputs!$C$39)))-'Year Schedule'!$K$20+'Year Schedule'!$L$20)</f>
        <v>#VALUE!</v>
      </c>
      <c r="T708" s="0" t="e">
        <f aca="true">MAX(0,S708*(1+(_xlfn.NORM.INV(RAND(),Inputs!$D$39,Inputs!$C$39)))-'Year Schedule'!$K$21+'Year Schedule'!$L$21)</f>
        <v>#VALUE!</v>
      </c>
      <c r="U708" s="0" t="e">
        <f aca="true">MAX(0,T708*(1+(_xlfn.NORM.INV(RAND(),Inputs!$D$39,Inputs!$C$39)))-'Year Schedule'!$K$22+'Year Schedule'!$L$22)</f>
        <v>#VALUE!</v>
      </c>
      <c r="V708" s="0" t="e">
        <f aca="true">MAX(0,U708*(1+(_xlfn.NORM.INV(RAND(),Inputs!$D$39,Inputs!$C$39)))-'Year Schedule'!$K$23+'Year Schedule'!$L$23)</f>
        <v>#VALUE!</v>
      </c>
      <c r="W708" s="0" t="e">
        <f aca="true">MAX(0,V708*(1+(_xlfn.NORM.INV(RAND(),Inputs!$D$39,Inputs!$C$39)))-'Year Schedule'!$K$24+'Year Schedule'!$L$24)</f>
        <v>#VALUE!</v>
      </c>
      <c r="X708" s="0" t="e">
        <f aca="true">MAX(0,W708*(1+(_xlfn.NORM.INV(RAND(),Inputs!$D$39,Inputs!$C$39)))-'Year Schedule'!$K$25+'Year Schedule'!$L$25)</f>
        <v>#VALUE!</v>
      </c>
      <c r="Y708" s="0" t="e">
        <f aca="true">MAX(0,X708*(1+(_xlfn.NORM.INV(RAND(),Inputs!$D$39,Inputs!$C$39)))-'Year Schedule'!$K$26+'Year Schedule'!$L$26)</f>
        <v>#VALUE!</v>
      </c>
      <c r="Z708" s="0" t="e">
        <f aca="true">MAX(0,Y708*(1+(_xlfn.NORM.INV(RAND(),Inputs!$D$39,Inputs!$C$39)))-'Year Schedule'!$K$27+'Year Schedule'!$L$27)</f>
        <v>#VALUE!</v>
      </c>
      <c r="AA708" s="0" t="e">
        <f aca="true">MAX(0,Z708*(1+(_xlfn.NORM.INV(RAND(),Inputs!$D$39,Inputs!$C$39)))-'Year Schedule'!$K$28+'Year Schedule'!$L$28)</f>
        <v>#VALUE!</v>
      </c>
      <c r="AB708" s="0" t="e">
        <f aca="true">MAX(0,AA708*(1+(_xlfn.NORM.INV(RAND(),Inputs!$D$39,Inputs!$C$39)))-'Year Schedule'!$K$29+'Year Schedule'!$L$29)</f>
        <v>#VALUE!</v>
      </c>
      <c r="AC708" s="0" t="e">
        <f aca="true">MAX(0,AB708*(1+(_xlfn.NORM.INV(RAND(),Inputs!$D$39,Inputs!$C$39)))-'Year Schedule'!$K$30+'Year Schedule'!$L$30)</f>
        <v>#VALUE!</v>
      </c>
      <c r="AD708" s="0" t="e">
        <f aca="true">MAX(0,AC708*(1+(_xlfn.NORM.INV(RAND(),Inputs!$D$39,Inputs!$C$39)))-'Year Schedule'!$K$31+'Year Schedule'!$L$31)</f>
        <v>#VALUE!</v>
      </c>
      <c r="AE708" s="0" t="e">
        <f aca="true">MAX(0,AD708*(1+(_xlfn.NORM.INV(RAND(),Inputs!$D$39,Inputs!$C$39)))-'Year Schedule'!$K$32+'Year Schedule'!$L$32)</f>
        <v>#VALUE!</v>
      </c>
      <c r="AF708" s="0" t="e">
        <f aca="true">MAX(0,AE708*(1+(_xlfn.NORM.INV(RAND(),Inputs!$D$39,Inputs!$C$39)))-'Year Schedule'!$K$33+'Year Schedule'!$L$33)</f>
        <v>#VALUE!</v>
      </c>
      <c r="AG708" s="0" t="e">
        <f aca="true">MAX(0,AF708*(1+(_xlfn.NORM.INV(RAND(),Inputs!$D$39,Inputs!$C$39)))-'Year Schedule'!$K$34+'Year Schedule'!$L$34)</f>
        <v>#VALUE!</v>
      </c>
      <c r="AH708" s="0" t="e">
        <f aca="true">MAX(0,AG708*(1+(_xlfn.NORM.INV(RAND(),Inputs!$D$39,Inputs!$C$39)))-'Year Schedule'!$K$35+'Year Schedule'!$L$35)</f>
        <v>#VALUE!</v>
      </c>
      <c r="AI708" s="0" t="e">
        <f aca="true">MAX(0,AH708*(1+(_xlfn.NORM.INV(RAND(),Inputs!$D$39,Inputs!$C$39)))-'Year Schedule'!$K$36+'Year Schedule'!$L$36)</f>
        <v>#VALUE!</v>
      </c>
      <c r="AJ708" s="0" t="e">
        <f aca="true">MAX(0,AI708*(1+(_xlfn.NORM.INV(RAND(),Inputs!$D$39,Inputs!$C$39)))-'Year Schedule'!$K$37+'Year Schedule'!$L$37)</f>
        <v>#VALUE!</v>
      </c>
      <c r="AK708" s="0" t="e">
        <f aca="true">MAX(0,AJ708*(1+(_xlfn.NORM.INV(RAND(),Inputs!$D$39,Inputs!$C$39)))-'Year Schedule'!$K$38+'Year Schedule'!$L$38)</f>
        <v>#VALUE!</v>
      </c>
      <c r="AL708" s="0" t="e">
        <f aca="true">MAX(0,AK708*(1+(_xlfn.NORM.INV(RAND(),Inputs!$D$39,Inputs!$C$39)))-'Year Schedule'!$K$39+'Year Schedule'!$L$39)</f>
        <v>#VALUE!</v>
      </c>
      <c r="AM708" s="0" t="e">
        <f aca="true">MAX(0,AL708*(1+(_xlfn.NORM.INV(RAND(),Inputs!$D$39,Inputs!$C$39)))-'Year Schedule'!$K$40+'Year Schedule'!$L$40)</f>
        <v>#VALUE!</v>
      </c>
      <c r="AN708" s="0" t="e">
        <f aca="true">MAX(0,AM708*(1+(_xlfn.NORM.INV(RAND(),Inputs!$D$39,Inputs!$C$39)))-'Year Schedule'!$K$41+'Year Schedule'!$L$41)</f>
        <v>#VALUE!</v>
      </c>
      <c r="AO708" s="0" t="e">
        <f aca="true">MAX(0,AN708*(1+(_xlfn.NORM.INV(RAND(),Inputs!$D$39,Inputs!$C$39)))-'Year Schedule'!$K$42+'Year Schedule'!$L$42)</f>
        <v>#VALUE!</v>
      </c>
      <c r="AP708" s="0" t="e">
        <f aca="true">MAX(0,AO708*(1+(_xlfn.NORM.INV(RAND(),Inputs!$D$39,Inputs!$C$39)))-'Year Schedule'!$K$43+'Year Schedule'!$L$43)</f>
        <v>#VALUE!</v>
      </c>
      <c r="AQ708" s="0" t="e">
        <f aca="true">MAX(0,AP708*(1+(_xlfn.NORM.INV(RAND(),Inputs!$D$39,Inputs!$C$39)))-'Year Schedule'!$K$44+'Year Schedule'!$L$44)</f>
        <v>#VALUE!</v>
      </c>
      <c r="AR708" s="0" t="e">
        <f aca="true">MAX(0,AQ708*(1+(_xlfn.NORM.INV(RAND(),Inputs!$D$39,Inputs!$C$39)))-'Year Schedule'!$K$45+'Year Schedule'!$L$45)</f>
        <v>#VALUE!</v>
      </c>
      <c r="AS708" s="0" t="e">
        <f aca="true">MAX(0,AR708*(1+(_xlfn.NORM.INV(RAND(),Inputs!$D$39,Inputs!$C$39)))-'Year Schedule'!$K$46+'Year Schedule'!$L$46)</f>
        <v>#VALUE!</v>
      </c>
      <c r="AT708" s="0" t="e">
        <f aca="true">MAX(0,AS708*(1+(_xlfn.NORM.INV(RAND(),Inputs!$D$39,Inputs!$C$39)))-'Year Schedule'!$K$47+'Year Schedule'!$L$47)</f>
        <v>#VALUE!</v>
      </c>
      <c r="AU708" s="0" t="e">
        <f aca="true">MAX(0,AT708*(1+(_xlfn.NORM.INV(RAND(),Inputs!$D$39,Inputs!$C$39)))-'Year Schedule'!$K$48+'Year Schedule'!$L$48)</f>
        <v>#VALUE!</v>
      </c>
      <c r="AV708" s="0" t="e">
        <f aca="true">MAX(0,AU708*(1+(_xlfn.NORM.INV(RAND(),Inputs!$D$39,Inputs!$C$39)))-'Year Schedule'!$K$49+'Year Schedule'!$L$49)</f>
        <v>#VALUE!</v>
      </c>
      <c r="AW708" s="0" t="e">
        <f aca="true">MAX(0,AV708*(1+(_xlfn.NORM.INV(RAND(),Inputs!$D$39,Inputs!$C$39)))-'Year Schedule'!$K$50+'Year Schedule'!$L$50)</f>
        <v>#VALUE!</v>
      </c>
      <c r="AX708" s="0" t="e">
        <f aca="true">MAX(0,AW708*(1+(_xlfn.NORM.INV(RAND(),Inputs!$D$39,Inputs!$C$39)))-'Year Schedule'!$K$51+'Year Schedule'!$L$51)</f>
        <v>#VALUE!</v>
      </c>
      <c r="AY708" s="0" t="e">
        <f aca="true">MAX(0,AX708*(1+(_xlfn.NORM.INV(RAND(),Inputs!$D$39,Inputs!$C$39)))-'Year Schedule'!$K$52+'Year Schedule'!$L$52)</f>
        <v>#VALUE!</v>
      </c>
      <c r="AZ708" s="0" t="e">
        <f aca="true">MAX(0,AY708*(1+(_xlfn.NORM.INV(RAND(),Inputs!$D$39,Inputs!$C$39)))-'Year Schedule'!$K$53+'Year Schedule'!$L$53)</f>
        <v>#VALUE!</v>
      </c>
      <c r="BA708" s="0" t="e">
        <f aca="false">INDEX(C708:AZ708,1,Inputs!$C$6)</f>
        <v>#VALUE!</v>
      </c>
      <c r="BB708" s="0" t="n">
        <f aca="false">IFERROR(EXP(SUMPRODUCT(LN((C708:INDEX(C708:AZ708,1,Inputs!$C$6)+$C$1004:INDEX($C$1004:$AZ$1004,1,Inputs!$C$6))/B708:INDEX(B708:AY708,1,Inputs!$C$6)))/Inputs!$C$6)-1,-1)</f>
        <v>-1</v>
      </c>
    </row>
    <row r="709" customFormat="false" ht="15" hidden="false" customHeight="true" outlineLevel="0" collapsed="false">
      <c r="A709" s="0" t="n">
        <v>707</v>
      </c>
      <c r="B709" s="177" t="n">
        <f aca="false">Inputs!$C$38</f>
        <v>0</v>
      </c>
      <c r="C709" s="0" t="e">
        <f aca="true">MAX(0,B709*(1+(_xlfn.NORM.INV(RAND(),Inputs!$D$39,Inputs!$C$39)))-'Year Schedule'!$K$4+'Year Schedule'!$L$4)</f>
        <v>#VALUE!</v>
      </c>
      <c r="D709" s="0" t="e">
        <f aca="true">MAX(0,C709*(1+(_xlfn.NORM.INV(RAND(),Inputs!$D$39,Inputs!$C$39)))-'Year Schedule'!$K$5+'Year Schedule'!$L$5)</f>
        <v>#VALUE!</v>
      </c>
      <c r="E709" s="0" t="e">
        <f aca="true">MAX(0,D709*(1+(_xlfn.NORM.INV(RAND(),Inputs!$D$39,Inputs!$C$39)))-'Year Schedule'!$K$6+'Year Schedule'!$L$6)</f>
        <v>#VALUE!</v>
      </c>
      <c r="F709" s="0" t="e">
        <f aca="true">MAX(0,E709*(1+(_xlfn.NORM.INV(RAND(),Inputs!$D$39,Inputs!$C$39)))-'Year Schedule'!$K$7+'Year Schedule'!$L$7)</f>
        <v>#VALUE!</v>
      </c>
      <c r="G709" s="0" t="e">
        <f aca="true">MAX(0,F709*(1+(_xlfn.NORM.INV(RAND(),Inputs!$D$39,Inputs!$C$39)))-'Year Schedule'!$K$8+'Year Schedule'!$L$8)</f>
        <v>#VALUE!</v>
      </c>
      <c r="H709" s="0" t="e">
        <f aca="true">MAX(0,G709*(1+(_xlfn.NORM.INV(RAND(),Inputs!$D$39,Inputs!$C$39)))-'Year Schedule'!$K$9+'Year Schedule'!$L$9)</f>
        <v>#VALUE!</v>
      </c>
      <c r="I709" s="0" t="e">
        <f aca="true">MAX(0,H709*(1+(_xlfn.NORM.INV(RAND(),Inputs!$D$39,Inputs!$C$39)))-'Year Schedule'!$K$10+'Year Schedule'!$L$10)</f>
        <v>#VALUE!</v>
      </c>
      <c r="J709" s="0" t="e">
        <f aca="true">MAX(0,I709*(1+(_xlfn.NORM.INV(RAND(),Inputs!$D$39,Inputs!$C$39)))-'Year Schedule'!$K$11+'Year Schedule'!$L$11)</f>
        <v>#VALUE!</v>
      </c>
      <c r="K709" s="0" t="e">
        <f aca="true">MAX(0,J709*(1+(_xlfn.NORM.INV(RAND(),Inputs!$D$39,Inputs!$C$39)))-'Year Schedule'!$K$12+'Year Schedule'!$L$12)</f>
        <v>#VALUE!</v>
      </c>
      <c r="L709" s="0" t="e">
        <f aca="true">MAX(0,K709*(1+(_xlfn.NORM.INV(RAND(),Inputs!$D$39,Inputs!$C$39)))-'Year Schedule'!$K$13+'Year Schedule'!$L$13)</f>
        <v>#VALUE!</v>
      </c>
      <c r="M709" s="0" t="e">
        <f aca="true">MAX(0,L709*(1+(_xlfn.NORM.INV(RAND(),Inputs!$D$39,Inputs!$C$39)))-'Year Schedule'!$K$14+'Year Schedule'!$L$14)</f>
        <v>#VALUE!</v>
      </c>
      <c r="N709" s="0" t="e">
        <f aca="true">MAX(0,M709*(1+(_xlfn.NORM.INV(RAND(),Inputs!$D$39,Inputs!$C$39)))-'Year Schedule'!$K$15+'Year Schedule'!$L$15)</f>
        <v>#VALUE!</v>
      </c>
      <c r="O709" s="0" t="e">
        <f aca="true">MAX(0,N709*(1+(_xlfn.NORM.INV(RAND(),Inputs!$D$39,Inputs!$C$39)))-'Year Schedule'!$K$16+'Year Schedule'!$L$16)</f>
        <v>#VALUE!</v>
      </c>
      <c r="P709" s="0" t="e">
        <f aca="true">MAX(0,O709*(1+(_xlfn.NORM.INV(RAND(),Inputs!$D$39,Inputs!$C$39)))-'Year Schedule'!$K$17+'Year Schedule'!$L$17)</f>
        <v>#VALUE!</v>
      </c>
      <c r="Q709" s="0" t="e">
        <f aca="true">MAX(0,P709*(1+(_xlfn.NORM.INV(RAND(),Inputs!$D$39,Inputs!$C$39)))-'Year Schedule'!$K$18+'Year Schedule'!$L$18)</f>
        <v>#VALUE!</v>
      </c>
      <c r="R709" s="0" t="e">
        <f aca="true">MAX(0,Q709*(1+(_xlfn.NORM.INV(RAND(),Inputs!$D$39,Inputs!$C$39)))-'Year Schedule'!$K$19+'Year Schedule'!$L$19)</f>
        <v>#VALUE!</v>
      </c>
      <c r="S709" s="0" t="e">
        <f aca="true">MAX(0,R709*(1+(_xlfn.NORM.INV(RAND(),Inputs!$D$39,Inputs!$C$39)))-'Year Schedule'!$K$20+'Year Schedule'!$L$20)</f>
        <v>#VALUE!</v>
      </c>
      <c r="T709" s="0" t="e">
        <f aca="true">MAX(0,S709*(1+(_xlfn.NORM.INV(RAND(),Inputs!$D$39,Inputs!$C$39)))-'Year Schedule'!$K$21+'Year Schedule'!$L$21)</f>
        <v>#VALUE!</v>
      </c>
      <c r="U709" s="0" t="e">
        <f aca="true">MAX(0,T709*(1+(_xlfn.NORM.INV(RAND(),Inputs!$D$39,Inputs!$C$39)))-'Year Schedule'!$K$22+'Year Schedule'!$L$22)</f>
        <v>#VALUE!</v>
      </c>
      <c r="V709" s="0" t="e">
        <f aca="true">MAX(0,U709*(1+(_xlfn.NORM.INV(RAND(),Inputs!$D$39,Inputs!$C$39)))-'Year Schedule'!$K$23+'Year Schedule'!$L$23)</f>
        <v>#VALUE!</v>
      </c>
      <c r="W709" s="0" t="e">
        <f aca="true">MAX(0,V709*(1+(_xlfn.NORM.INV(RAND(),Inputs!$D$39,Inputs!$C$39)))-'Year Schedule'!$K$24+'Year Schedule'!$L$24)</f>
        <v>#VALUE!</v>
      </c>
      <c r="X709" s="0" t="e">
        <f aca="true">MAX(0,W709*(1+(_xlfn.NORM.INV(RAND(),Inputs!$D$39,Inputs!$C$39)))-'Year Schedule'!$K$25+'Year Schedule'!$L$25)</f>
        <v>#VALUE!</v>
      </c>
      <c r="Y709" s="0" t="e">
        <f aca="true">MAX(0,X709*(1+(_xlfn.NORM.INV(RAND(),Inputs!$D$39,Inputs!$C$39)))-'Year Schedule'!$K$26+'Year Schedule'!$L$26)</f>
        <v>#VALUE!</v>
      </c>
      <c r="Z709" s="0" t="e">
        <f aca="true">MAX(0,Y709*(1+(_xlfn.NORM.INV(RAND(),Inputs!$D$39,Inputs!$C$39)))-'Year Schedule'!$K$27+'Year Schedule'!$L$27)</f>
        <v>#VALUE!</v>
      </c>
      <c r="AA709" s="0" t="e">
        <f aca="true">MAX(0,Z709*(1+(_xlfn.NORM.INV(RAND(),Inputs!$D$39,Inputs!$C$39)))-'Year Schedule'!$K$28+'Year Schedule'!$L$28)</f>
        <v>#VALUE!</v>
      </c>
      <c r="AB709" s="0" t="e">
        <f aca="true">MAX(0,AA709*(1+(_xlfn.NORM.INV(RAND(),Inputs!$D$39,Inputs!$C$39)))-'Year Schedule'!$K$29+'Year Schedule'!$L$29)</f>
        <v>#VALUE!</v>
      </c>
      <c r="AC709" s="0" t="e">
        <f aca="true">MAX(0,AB709*(1+(_xlfn.NORM.INV(RAND(),Inputs!$D$39,Inputs!$C$39)))-'Year Schedule'!$K$30+'Year Schedule'!$L$30)</f>
        <v>#VALUE!</v>
      </c>
      <c r="AD709" s="0" t="e">
        <f aca="true">MAX(0,AC709*(1+(_xlfn.NORM.INV(RAND(),Inputs!$D$39,Inputs!$C$39)))-'Year Schedule'!$K$31+'Year Schedule'!$L$31)</f>
        <v>#VALUE!</v>
      </c>
      <c r="AE709" s="0" t="e">
        <f aca="true">MAX(0,AD709*(1+(_xlfn.NORM.INV(RAND(),Inputs!$D$39,Inputs!$C$39)))-'Year Schedule'!$K$32+'Year Schedule'!$L$32)</f>
        <v>#VALUE!</v>
      </c>
      <c r="AF709" s="0" t="e">
        <f aca="true">MAX(0,AE709*(1+(_xlfn.NORM.INV(RAND(),Inputs!$D$39,Inputs!$C$39)))-'Year Schedule'!$K$33+'Year Schedule'!$L$33)</f>
        <v>#VALUE!</v>
      </c>
      <c r="AG709" s="0" t="e">
        <f aca="true">MAX(0,AF709*(1+(_xlfn.NORM.INV(RAND(),Inputs!$D$39,Inputs!$C$39)))-'Year Schedule'!$K$34+'Year Schedule'!$L$34)</f>
        <v>#VALUE!</v>
      </c>
      <c r="AH709" s="0" t="e">
        <f aca="true">MAX(0,AG709*(1+(_xlfn.NORM.INV(RAND(),Inputs!$D$39,Inputs!$C$39)))-'Year Schedule'!$K$35+'Year Schedule'!$L$35)</f>
        <v>#VALUE!</v>
      </c>
      <c r="AI709" s="0" t="e">
        <f aca="true">MAX(0,AH709*(1+(_xlfn.NORM.INV(RAND(),Inputs!$D$39,Inputs!$C$39)))-'Year Schedule'!$K$36+'Year Schedule'!$L$36)</f>
        <v>#VALUE!</v>
      </c>
      <c r="AJ709" s="0" t="e">
        <f aca="true">MAX(0,AI709*(1+(_xlfn.NORM.INV(RAND(),Inputs!$D$39,Inputs!$C$39)))-'Year Schedule'!$K$37+'Year Schedule'!$L$37)</f>
        <v>#VALUE!</v>
      </c>
      <c r="AK709" s="0" t="e">
        <f aca="true">MAX(0,AJ709*(1+(_xlfn.NORM.INV(RAND(),Inputs!$D$39,Inputs!$C$39)))-'Year Schedule'!$K$38+'Year Schedule'!$L$38)</f>
        <v>#VALUE!</v>
      </c>
      <c r="AL709" s="0" t="e">
        <f aca="true">MAX(0,AK709*(1+(_xlfn.NORM.INV(RAND(),Inputs!$D$39,Inputs!$C$39)))-'Year Schedule'!$K$39+'Year Schedule'!$L$39)</f>
        <v>#VALUE!</v>
      </c>
      <c r="AM709" s="0" t="e">
        <f aca="true">MAX(0,AL709*(1+(_xlfn.NORM.INV(RAND(),Inputs!$D$39,Inputs!$C$39)))-'Year Schedule'!$K$40+'Year Schedule'!$L$40)</f>
        <v>#VALUE!</v>
      </c>
      <c r="AN709" s="0" t="e">
        <f aca="true">MAX(0,AM709*(1+(_xlfn.NORM.INV(RAND(),Inputs!$D$39,Inputs!$C$39)))-'Year Schedule'!$K$41+'Year Schedule'!$L$41)</f>
        <v>#VALUE!</v>
      </c>
      <c r="AO709" s="0" t="e">
        <f aca="true">MAX(0,AN709*(1+(_xlfn.NORM.INV(RAND(),Inputs!$D$39,Inputs!$C$39)))-'Year Schedule'!$K$42+'Year Schedule'!$L$42)</f>
        <v>#VALUE!</v>
      </c>
      <c r="AP709" s="0" t="e">
        <f aca="true">MAX(0,AO709*(1+(_xlfn.NORM.INV(RAND(),Inputs!$D$39,Inputs!$C$39)))-'Year Schedule'!$K$43+'Year Schedule'!$L$43)</f>
        <v>#VALUE!</v>
      </c>
      <c r="AQ709" s="0" t="e">
        <f aca="true">MAX(0,AP709*(1+(_xlfn.NORM.INV(RAND(),Inputs!$D$39,Inputs!$C$39)))-'Year Schedule'!$K$44+'Year Schedule'!$L$44)</f>
        <v>#VALUE!</v>
      </c>
      <c r="AR709" s="0" t="e">
        <f aca="true">MAX(0,AQ709*(1+(_xlfn.NORM.INV(RAND(),Inputs!$D$39,Inputs!$C$39)))-'Year Schedule'!$K$45+'Year Schedule'!$L$45)</f>
        <v>#VALUE!</v>
      </c>
      <c r="AS709" s="0" t="e">
        <f aca="true">MAX(0,AR709*(1+(_xlfn.NORM.INV(RAND(),Inputs!$D$39,Inputs!$C$39)))-'Year Schedule'!$K$46+'Year Schedule'!$L$46)</f>
        <v>#VALUE!</v>
      </c>
      <c r="AT709" s="0" t="e">
        <f aca="true">MAX(0,AS709*(1+(_xlfn.NORM.INV(RAND(),Inputs!$D$39,Inputs!$C$39)))-'Year Schedule'!$K$47+'Year Schedule'!$L$47)</f>
        <v>#VALUE!</v>
      </c>
      <c r="AU709" s="0" t="e">
        <f aca="true">MAX(0,AT709*(1+(_xlfn.NORM.INV(RAND(),Inputs!$D$39,Inputs!$C$39)))-'Year Schedule'!$K$48+'Year Schedule'!$L$48)</f>
        <v>#VALUE!</v>
      </c>
      <c r="AV709" s="0" t="e">
        <f aca="true">MAX(0,AU709*(1+(_xlfn.NORM.INV(RAND(),Inputs!$D$39,Inputs!$C$39)))-'Year Schedule'!$K$49+'Year Schedule'!$L$49)</f>
        <v>#VALUE!</v>
      </c>
      <c r="AW709" s="0" t="e">
        <f aca="true">MAX(0,AV709*(1+(_xlfn.NORM.INV(RAND(),Inputs!$D$39,Inputs!$C$39)))-'Year Schedule'!$K$50+'Year Schedule'!$L$50)</f>
        <v>#VALUE!</v>
      </c>
      <c r="AX709" s="0" t="e">
        <f aca="true">MAX(0,AW709*(1+(_xlfn.NORM.INV(RAND(),Inputs!$D$39,Inputs!$C$39)))-'Year Schedule'!$K$51+'Year Schedule'!$L$51)</f>
        <v>#VALUE!</v>
      </c>
      <c r="AY709" s="0" t="e">
        <f aca="true">MAX(0,AX709*(1+(_xlfn.NORM.INV(RAND(),Inputs!$D$39,Inputs!$C$39)))-'Year Schedule'!$K$52+'Year Schedule'!$L$52)</f>
        <v>#VALUE!</v>
      </c>
      <c r="AZ709" s="0" t="e">
        <f aca="true">MAX(0,AY709*(1+(_xlfn.NORM.INV(RAND(),Inputs!$D$39,Inputs!$C$39)))-'Year Schedule'!$K$53+'Year Schedule'!$L$53)</f>
        <v>#VALUE!</v>
      </c>
      <c r="BA709" s="0" t="e">
        <f aca="false">INDEX(C709:AZ709,1,Inputs!$C$6)</f>
        <v>#VALUE!</v>
      </c>
      <c r="BB709" s="0" t="n">
        <f aca="false">IFERROR(EXP(SUMPRODUCT(LN((C709:INDEX(C709:AZ709,1,Inputs!$C$6)+$C$1004:INDEX($C$1004:$AZ$1004,1,Inputs!$C$6))/B709:INDEX(B709:AY709,1,Inputs!$C$6)))/Inputs!$C$6)-1,-1)</f>
        <v>-1</v>
      </c>
    </row>
    <row r="710" customFormat="false" ht="15" hidden="false" customHeight="true" outlineLevel="0" collapsed="false">
      <c r="A710" s="0" t="n">
        <v>708</v>
      </c>
      <c r="B710" s="177" t="n">
        <f aca="false">Inputs!$C$38</f>
        <v>0</v>
      </c>
      <c r="C710" s="0" t="e">
        <f aca="true">MAX(0,B710*(1+(_xlfn.NORM.INV(RAND(),Inputs!$D$39,Inputs!$C$39)))-'Year Schedule'!$K$4+'Year Schedule'!$L$4)</f>
        <v>#VALUE!</v>
      </c>
      <c r="D710" s="0" t="e">
        <f aca="true">MAX(0,C710*(1+(_xlfn.NORM.INV(RAND(),Inputs!$D$39,Inputs!$C$39)))-'Year Schedule'!$K$5+'Year Schedule'!$L$5)</f>
        <v>#VALUE!</v>
      </c>
      <c r="E710" s="0" t="e">
        <f aca="true">MAX(0,D710*(1+(_xlfn.NORM.INV(RAND(),Inputs!$D$39,Inputs!$C$39)))-'Year Schedule'!$K$6+'Year Schedule'!$L$6)</f>
        <v>#VALUE!</v>
      </c>
      <c r="F710" s="0" t="e">
        <f aca="true">MAX(0,E710*(1+(_xlfn.NORM.INV(RAND(),Inputs!$D$39,Inputs!$C$39)))-'Year Schedule'!$K$7+'Year Schedule'!$L$7)</f>
        <v>#VALUE!</v>
      </c>
      <c r="G710" s="0" t="e">
        <f aca="true">MAX(0,F710*(1+(_xlfn.NORM.INV(RAND(),Inputs!$D$39,Inputs!$C$39)))-'Year Schedule'!$K$8+'Year Schedule'!$L$8)</f>
        <v>#VALUE!</v>
      </c>
      <c r="H710" s="0" t="e">
        <f aca="true">MAX(0,G710*(1+(_xlfn.NORM.INV(RAND(),Inputs!$D$39,Inputs!$C$39)))-'Year Schedule'!$K$9+'Year Schedule'!$L$9)</f>
        <v>#VALUE!</v>
      </c>
      <c r="I710" s="0" t="e">
        <f aca="true">MAX(0,H710*(1+(_xlfn.NORM.INV(RAND(),Inputs!$D$39,Inputs!$C$39)))-'Year Schedule'!$K$10+'Year Schedule'!$L$10)</f>
        <v>#VALUE!</v>
      </c>
      <c r="J710" s="0" t="e">
        <f aca="true">MAX(0,I710*(1+(_xlfn.NORM.INV(RAND(),Inputs!$D$39,Inputs!$C$39)))-'Year Schedule'!$K$11+'Year Schedule'!$L$11)</f>
        <v>#VALUE!</v>
      </c>
      <c r="K710" s="0" t="e">
        <f aca="true">MAX(0,J710*(1+(_xlfn.NORM.INV(RAND(),Inputs!$D$39,Inputs!$C$39)))-'Year Schedule'!$K$12+'Year Schedule'!$L$12)</f>
        <v>#VALUE!</v>
      </c>
      <c r="L710" s="0" t="e">
        <f aca="true">MAX(0,K710*(1+(_xlfn.NORM.INV(RAND(),Inputs!$D$39,Inputs!$C$39)))-'Year Schedule'!$K$13+'Year Schedule'!$L$13)</f>
        <v>#VALUE!</v>
      </c>
      <c r="M710" s="0" t="e">
        <f aca="true">MAX(0,L710*(1+(_xlfn.NORM.INV(RAND(),Inputs!$D$39,Inputs!$C$39)))-'Year Schedule'!$K$14+'Year Schedule'!$L$14)</f>
        <v>#VALUE!</v>
      </c>
      <c r="N710" s="0" t="e">
        <f aca="true">MAX(0,M710*(1+(_xlfn.NORM.INV(RAND(),Inputs!$D$39,Inputs!$C$39)))-'Year Schedule'!$K$15+'Year Schedule'!$L$15)</f>
        <v>#VALUE!</v>
      </c>
      <c r="O710" s="0" t="e">
        <f aca="true">MAX(0,N710*(1+(_xlfn.NORM.INV(RAND(),Inputs!$D$39,Inputs!$C$39)))-'Year Schedule'!$K$16+'Year Schedule'!$L$16)</f>
        <v>#VALUE!</v>
      </c>
      <c r="P710" s="0" t="e">
        <f aca="true">MAX(0,O710*(1+(_xlfn.NORM.INV(RAND(),Inputs!$D$39,Inputs!$C$39)))-'Year Schedule'!$K$17+'Year Schedule'!$L$17)</f>
        <v>#VALUE!</v>
      </c>
      <c r="Q710" s="0" t="e">
        <f aca="true">MAX(0,P710*(1+(_xlfn.NORM.INV(RAND(),Inputs!$D$39,Inputs!$C$39)))-'Year Schedule'!$K$18+'Year Schedule'!$L$18)</f>
        <v>#VALUE!</v>
      </c>
      <c r="R710" s="0" t="e">
        <f aca="true">MAX(0,Q710*(1+(_xlfn.NORM.INV(RAND(),Inputs!$D$39,Inputs!$C$39)))-'Year Schedule'!$K$19+'Year Schedule'!$L$19)</f>
        <v>#VALUE!</v>
      </c>
      <c r="S710" s="0" t="e">
        <f aca="true">MAX(0,R710*(1+(_xlfn.NORM.INV(RAND(),Inputs!$D$39,Inputs!$C$39)))-'Year Schedule'!$K$20+'Year Schedule'!$L$20)</f>
        <v>#VALUE!</v>
      </c>
      <c r="T710" s="0" t="e">
        <f aca="true">MAX(0,S710*(1+(_xlfn.NORM.INV(RAND(),Inputs!$D$39,Inputs!$C$39)))-'Year Schedule'!$K$21+'Year Schedule'!$L$21)</f>
        <v>#VALUE!</v>
      </c>
      <c r="U710" s="0" t="e">
        <f aca="true">MAX(0,T710*(1+(_xlfn.NORM.INV(RAND(),Inputs!$D$39,Inputs!$C$39)))-'Year Schedule'!$K$22+'Year Schedule'!$L$22)</f>
        <v>#VALUE!</v>
      </c>
      <c r="V710" s="0" t="e">
        <f aca="true">MAX(0,U710*(1+(_xlfn.NORM.INV(RAND(),Inputs!$D$39,Inputs!$C$39)))-'Year Schedule'!$K$23+'Year Schedule'!$L$23)</f>
        <v>#VALUE!</v>
      </c>
      <c r="W710" s="0" t="e">
        <f aca="true">MAX(0,V710*(1+(_xlfn.NORM.INV(RAND(),Inputs!$D$39,Inputs!$C$39)))-'Year Schedule'!$K$24+'Year Schedule'!$L$24)</f>
        <v>#VALUE!</v>
      </c>
      <c r="X710" s="0" t="e">
        <f aca="true">MAX(0,W710*(1+(_xlfn.NORM.INV(RAND(),Inputs!$D$39,Inputs!$C$39)))-'Year Schedule'!$K$25+'Year Schedule'!$L$25)</f>
        <v>#VALUE!</v>
      </c>
      <c r="Y710" s="0" t="e">
        <f aca="true">MAX(0,X710*(1+(_xlfn.NORM.INV(RAND(),Inputs!$D$39,Inputs!$C$39)))-'Year Schedule'!$K$26+'Year Schedule'!$L$26)</f>
        <v>#VALUE!</v>
      </c>
      <c r="Z710" s="0" t="e">
        <f aca="true">MAX(0,Y710*(1+(_xlfn.NORM.INV(RAND(),Inputs!$D$39,Inputs!$C$39)))-'Year Schedule'!$K$27+'Year Schedule'!$L$27)</f>
        <v>#VALUE!</v>
      </c>
      <c r="AA710" s="0" t="e">
        <f aca="true">MAX(0,Z710*(1+(_xlfn.NORM.INV(RAND(),Inputs!$D$39,Inputs!$C$39)))-'Year Schedule'!$K$28+'Year Schedule'!$L$28)</f>
        <v>#VALUE!</v>
      </c>
      <c r="AB710" s="0" t="e">
        <f aca="true">MAX(0,AA710*(1+(_xlfn.NORM.INV(RAND(),Inputs!$D$39,Inputs!$C$39)))-'Year Schedule'!$K$29+'Year Schedule'!$L$29)</f>
        <v>#VALUE!</v>
      </c>
      <c r="AC710" s="0" t="e">
        <f aca="true">MAX(0,AB710*(1+(_xlfn.NORM.INV(RAND(),Inputs!$D$39,Inputs!$C$39)))-'Year Schedule'!$K$30+'Year Schedule'!$L$30)</f>
        <v>#VALUE!</v>
      </c>
      <c r="AD710" s="0" t="e">
        <f aca="true">MAX(0,AC710*(1+(_xlfn.NORM.INV(RAND(),Inputs!$D$39,Inputs!$C$39)))-'Year Schedule'!$K$31+'Year Schedule'!$L$31)</f>
        <v>#VALUE!</v>
      </c>
      <c r="AE710" s="0" t="e">
        <f aca="true">MAX(0,AD710*(1+(_xlfn.NORM.INV(RAND(),Inputs!$D$39,Inputs!$C$39)))-'Year Schedule'!$K$32+'Year Schedule'!$L$32)</f>
        <v>#VALUE!</v>
      </c>
      <c r="AF710" s="0" t="e">
        <f aca="true">MAX(0,AE710*(1+(_xlfn.NORM.INV(RAND(),Inputs!$D$39,Inputs!$C$39)))-'Year Schedule'!$K$33+'Year Schedule'!$L$33)</f>
        <v>#VALUE!</v>
      </c>
      <c r="AG710" s="0" t="e">
        <f aca="true">MAX(0,AF710*(1+(_xlfn.NORM.INV(RAND(),Inputs!$D$39,Inputs!$C$39)))-'Year Schedule'!$K$34+'Year Schedule'!$L$34)</f>
        <v>#VALUE!</v>
      </c>
      <c r="AH710" s="0" t="e">
        <f aca="true">MAX(0,AG710*(1+(_xlfn.NORM.INV(RAND(),Inputs!$D$39,Inputs!$C$39)))-'Year Schedule'!$K$35+'Year Schedule'!$L$35)</f>
        <v>#VALUE!</v>
      </c>
      <c r="AI710" s="0" t="e">
        <f aca="true">MAX(0,AH710*(1+(_xlfn.NORM.INV(RAND(),Inputs!$D$39,Inputs!$C$39)))-'Year Schedule'!$K$36+'Year Schedule'!$L$36)</f>
        <v>#VALUE!</v>
      </c>
      <c r="AJ710" s="0" t="e">
        <f aca="true">MAX(0,AI710*(1+(_xlfn.NORM.INV(RAND(),Inputs!$D$39,Inputs!$C$39)))-'Year Schedule'!$K$37+'Year Schedule'!$L$37)</f>
        <v>#VALUE!</v>
      </c>
      <c r="AK710" s="0" t="e">
        <f aca="true">MAX(0,AJ710*(1+(_xlfn.NORM.INV(RAND(),Inputs!$D$39,Inputs!$C$39)))-'Year Schedule'!$K$38+'Year Schedule'!$L$38)</f>
        <v>#VALUE!</v>
      </c>
      <c r="AL710" s="0" t="e">
        <f aca="true">MAX(0,AK710*(1+(_xlfn.NORM.INV(RAND(),Inputs!$D$39,Inputs!$C$39)))-'Year Schedule'!$K$39+'Year Schedule'!$L$39)</f>
        <v>#VALUE!</v>
      </c>
      <c r="AM710" s="0" t="e">
        <f aca="true">MAX(0,AL710*(1+(_xlfn.NORM.INV(RAND(),Inputs!$D$39,Inputs!$C$39)))-'Year Schedule'!$K$40+'Year Schedule'!$L$40)</f>
        <v>#VALUE!</v>
      </c>
      <c r="AN710" s="0" t="e">
        <f aca="true">MAX(0,AM710*(1+(_xlfn.NORM.INV(RAND(),Inputs!$D$39,Inputs!$C$39)))-'Year Schedule'!$K$41+'Year Schedule'!$L$41)</f>
        <v>#VALUE!</v>
      </c>
      <c r="AO710" s="0" t="e">
        <f aca="true">MAX(0,AN710*(1+(_xlfn.NORM.INV(RAND(),Inputs!$D$39,Inputs!$C$39)))-'Year Schedule'!$K$42+'Year Schedule'!$L$42)</f>
        <v>#VALUE!</v>
      </c>
      <c r="AP710" s="0" t="e">
        <f aca="true">MAX(0,AO710*(1+(_xlfn.NORM.INV(RAND(),Inputs!$D$39,Inputs!$C$39)))-'Year Schedule'!$K$43+'Year Schedule'!$L$43)</f>
        <v>#VALUE!</v>
      </c>
      <c r="AQ710" s="0" t="e">
        <f aca="true">MAX(0,AP710*(1+(_xlfn.NORM.INV(RAND(),Inputs!$D$39,Inputs!$C$39)))-'Year Schedule'!$K$44+'Year Schedule'!$L$44)</f>
        <v>#VALUE!</v>
      </c>
      <c r="AR710" s="0" t="e">
        <f aca="true">MAX(0,AQ710*(1+(_xlfn.NORM.INV(RAND(),Inputs!$D$39,Inputs!$C$39)))-'Year Schedule'!$K$45+'Year Schedule'!$L$45)</f>
        <v>#VALUE!</v>
      </c>
      <c r="AS710" s="0" t="e">
        <f aca="true">MAX(0,AR710*(1+(_xlfn.NORM.INV(RAND(),Inputs!$D$39,Inputs!$C$39)))-'Year Schedule'!$K$46+'Year Schedule'!$L$46)</f>
        <v>#VALUE!</v>
      </c>
      <c r="AT710" s="0" t="e">
        <f aca="true">MAX(0,AS710*(1+(_xlfn.NORM.INV(RAND(),Inputs!$D$39,Inputs!$C$39)))-'Year Schedule'!$K$47+'Year Schedule'!$L$47)</f>
        <v>#VALUE!</v>
      </c>
      <c r="AU710" s="0" t="e">
        <f aca="true">MAX(0,AT710*(1+(_xlfn.NORM.INV(RAND(),Inputs!$D$39,Inputs!$C$39)))-'Year Schedule'!$K$48+'Year Schedule'!$L$48)</f>
        <v>#VALUE!</v>
      </c>
      <c r="AV710" s="0" t="e">
        <f aca="true">MAX(0,AU710*(1+(_xlfn.NORM.INV(RAND(),Inputs!$D$39,Inputs!$C$39)))-'Year Schedule'!$K$49+'Year Schedule'!$L$49)</f>
        <v>#VALUE!</v>
      </c>
      <c r="AW710" s="0" t="e">
        <f aca="true">MAX(0,AV710*(1+(_xlfn.NORM.INV(RAND(),Inputs!$D$39,Inputs!$C$39)))-'Year Schedule'!$K$50+'Year Schedule'!$L$50)</f>
        <v>#VALUE!</v>
      </c>
      <c r="AX710" s="0" t="e">
        <f aca="true">MAX(0,AW710*(1+(_xlfn.NORM.INV(RAND(),Inputs!$D$39,Inputs!$C$39)))-'Year Schedule'!$K$51+'Year Schedule'!$L$51)</f>
        <v>#VALUE!</v>
      </c>
      <c r="AY710" s="0" t="e">
        <f aca="true">MAX(0,AX710*(1+(_xlfn.NORM.INV(RAND(),Inputs!$D$39,Inputs!$C$39)))-'Year Schedule'!$K$52+'Year Schedule'!$L$52)</f>
        <v>#VALUE!</v>
      </c>
      <c r="AZ710" s="0" t="e">
        <f aca="true">MAX(0,AY710*(1+(_xlfn.NORM.INV(RAND(),Inputs!$D$39,Inputs!$C$39)))-'Year Schedule'!$K$53+'Year Schedule'!$L$53)</f>
        <v>#VALUE!</v>
      </c>
      <c r="BA710" s="0" t="e">
        <f aca="false">INDEX(C710:AZ710,1,Inputs!$C$6)</f>
        <v>#VALUE!</v>
      </c>
      <c r="BB710" s="0" t="n">
        <f aca="false">IFERROR(EXP(SUMPRODUCT(LN((C710:INDEX(C710:AZ710,1,Inputs!$C$6)+$C$1004:INDEX($C$1004:$AZ$1004,1,Inputs!$C$6))/B710:INDEX(B710:AY710,1,Inputs!$C$6)))/Inputs!$C$6)-1,-1)</f>
        <v>-1</v>
      </c>
    </row>
    <row r="711" customFormat="false" ht="15" hidden="false" customHeight="true" outlineLevel="0" collapsed="false">
      <c r="A711" s="0" t="n">
        <v>709</v>
      </c>
      <c r="B711" s="177" t="n">
        <f aca="false">Inputs!$C$38</f>
        <v>0</v>
      </c>
      <c r="C711" s="0" t="e">
        <f aca="true">MAX(0,B711*(1+(_xlfn.NORM.INV(RAND(),Inputs!$D$39,Inputs!$C$39)))-'Year Schedule'!$K$4+'Year Schedule'!$L$4)</f>
        <v>#VALUE!</v>
      </c>
      <c r="D711" s="0" t="e">
        <f aca="true">MAX(0,C711*(1+(_xlfn.NORM.INV(RAND(),Inputs!$D$39,Inputs!$C$39)))-'Year Schedule'!$K$5+'Year Schedule'!$L$5)</f>
        <v>#VALUE!</v>
      </c>
      <c r="E711" s="0" t="e">
        <f aca="true">MAX(0,D711*(1+(_xlfn.NORM.INV(RAND(),Inputs!$D$39,Inputs!$C$39)))-'Year Schedule'!$K$6+'Year Schedule'!$L$6)</f>
        <v>#VALUE!</v>
      </c>
      <c r="F711" s="0" t="e">
        <f aca="true">MAX(0,E711*(1+(_xlfn.NORM.INV(RAND(),Inputs!$D$39,Inputs!$C$39)))-'Year Schedule'!$K$7+'Year Schedule'!$L$7)</f>
        <v>#VALUE!</v>
      </c>
      <c r="G711" s="0" t="e">
        <f aca="true">MAX(0,F711*(1+(_xlfn.NORM.INV(RAND(),Inputs!$D$39,Inputs!$C$39)))-'Year Schedule'!$K$8+'Year Schedule'!$L$8)</f>
        <v>#VALUE!</v>
      </c>
      <c r="H711" s="0" t="e">
        <f aca="true">MAX(0,G711*(1+(_xlfn.NORM.INV(RAND(),Inputs!$D$39,Inputs!$C$39)))-'Year Schedule'!$K$9+'Year Schedule'!$L$9)</f>
        <v>#VALUE!</v>
      </c>
      <c r="I711" s="0" t="e">
        <f aca="true">MAX(0,H711*(1+(_xlfn.NORM.INV(RAND(),Inputs!$D$39,Inputs!$C$39)))-'Year Schedule'!$K$10+'Year Schedule'!$L$10)</f>
        <v>#VALUE!</v>
      </c>
      <c r="J711" s="0" t="e">
        <f aca="true">MAX(0,I711*(1+(_xlfn.NORM.INV(RAND(),Inputs!$D$39,Inputs!$C$39)))-'Year Schedule'!$K$11+'Year Schedule'!$L$11)</f>
        <v>#VALUE!</v>
      </c>
      <c r="K711" s="0" t="e">
        <f aca="true">MAX(0,J711*(1+(_xlfn.NORM.INV(RAND(),Inputs!$D$39,Inputs!$C$39)))-'Year Schedule'!$K$12+'Year Schedule'!$L$12)</f>
        <v>#VALUE!</v>
      </c>
      <c r="L711" s="0" t="e">
        <f aca="true">MAX(0,K711*(1+(_xlfn.NORM.INV(RAND(),Inputs!$D$39,Inputs!$C$39)))-'Year Schedule'!$K$13+'Year Schedule'!$L$13)</f>
        <v>#VALUE!</v>
      </c>
      <c r="M711" s="0" t="e">
        <f aca="true">MAX(0,L711*(1+(_xlfn.NORM.INV(RAND(),Inputs!$D$39,Inputs!$C$39)))-'Year Schedule'!$K$14+'Year Schedule'!$L$14)</f>
        <v>#VALUE!</v>
      </c>
      <c r="N711" s="0" t="e">
        <f aca="true">MAX(0,M711*(1+(_xlfn.NORM.INV(RAND(),Inputs!$D$39,Inputs!$C$39)))-'Year Schedule'!$K$15+'Year Schedule'!$L$15)</f>
        <v>#VALUE!</v>
      </c>
      <c r="O711" s="0" t="e">
        <f aca="true">MAX(0,N711*(1+(_xlfn.NORM.INV(RAND(),Inputs!$D$39,Inputs!$C$39)))-'Year Schedule'!$K$16+'Year Schedule'!$L$16)</f>
        <v>#VALUE!</v>
      </c>
      <c r="P711" s="0" t="e">
        <f aca="true">MAX(0,O711*(1+(_xlfn.NORM.INV(RAND(),Inputs!$D$39,Inputs!$C$39)))-'Year Schedule'!$K$17+'Year Schedule'!$L$17)</f>
        <v>#VALUE!</v>
      </c>
      <c r="Q711" s="0" t="e">
        <f aca="true">MAX(0,P711*(1+(_xlfn.NORM.INV(RAND(),Inputs!$D$39,Inputs!$C$39)))-'Year Schedule'!$K$18+'Year Schedule'!$L$18)</f>
        <v>#VALUE!</v>
      </c>
      <c r="R711" s="0" t="e">
        <f aca="true">MAX(0,Q711*(1+(_xlfn.NORM.INV(RAND(),Inputs!$D$39,Inputs!$C$39)))-'Year Schedule'!$K$19+'Year Schedule'!$L$19)</f>
        <v>#VALUE!</v>
      </c>
      <c r="S711" s="0" t="e">
        <f aca="true">MAX(0,R711*(1+(_xlfn.NORM.INV(RAND(),Inputs!$D$39,Inputs!$C$39)))-'Year Schedule'!$K$20+'Year Schedule'!$L$20)</f>
        <v>#VALUE!</v>
      </c>
      <c r="T711" s="0" t="e">
        <f aca="true">MAX(0,S711*(1+(_xlfn.NORM.INV(RAND(),Inputs!$D$39,Inputs!$C$39)))-'Year Schedule'!$K$21+'Year Schedule'!$L$21)</f>
        <v>#VALUE!</v>
      </c>
      <c r="U711" s="0" t="e">
        <f aca="true">MAX(0,T711*(1+(_xlfn.NORM.INV(RAND(),Inputs!$D$39,Inputs!$C$39)))-'Year Schedule'!$K$22+'Year Schedule'!$L$22)</f>
        <v>#VALUE!</v>
      </c>
      <c r="V711" s="0" t="e">
        <f aca="true">MAX(0,U711*(1+(_xlfn.NORM.INV(RAND(),Inputs!$D$39,Inputs!$C$39)))-'Year Schedule'!$K$23+'Year Schedule'!$L$23)</f>
        <v>#VALUE!</v>
      </c>
      <c r="W711" s="0" t="e">
        <f aca="true">MAX(0,V711*(1+(_xlfn.NORM.INV(RAND(),Inputs!$D$39,Inputs!$C$39)))-'Year Schedule'!$K$24+'Year Schedule'!$L$24)</f>
        <v>#VALUE!</v>
      </c>
      <c r="X711" s="0" t="e">
        <f aca="true">MAX(0,W711*(1+(_xlfn.NORM.INV(RAND(),Inputs!$D$39,Inputs!$C$39)))-'Year Schedule'!$K$25+'Year Schedule'!$L$25)</f>
        <v>#VALUE!</v>
      </c>
      <c r="Y711" s="0" t="e">
        <f aca="true">MAX(0,X711*(1+(_xlfn.NORM.INV(RAND(),Inputs!$D$39,Inputs!$C$39)))-'Year Schedule'!$K$26+'Year Schedule'!$L$26)</f>
        <v>#VALUE!</v>
      </c>
      <c r="Z711" s="0" t="e">
        <f aca="true">MAX(0,Y711*(1+(_xlfn.NORM.INV(RAND(),Inputs!$D$39,Inputs!$C$39)))-'Year Schedule'!$K$27+'Year Schedule'!$L$27)</f>
        <v>#VALUE!</v>
      </c>
      <c r="AA711" s="0" t="e">
        <f aca="true">MAX(0,Z711*(1+(_xlfn.NORM.INV(RAND(),Inputs!$D$39,Inputs!$C$39)))-'Year Schedule'!$K$28+'Year Schedule'!$L$28)</f>
        <v>#VALUE!</v>
      </c>
      <c r="AB711" s="0" t="e">
        <f aca="true">MAX(0,AA711*(1+(_xlfn.NORM.INV(RAND(),Inputs!$D$39,Inputs!$C$39)))-'Year Schedule'!$K$29+'Year Schedule'!$L$29)</f>
        <v>#VALUE!</v>
      </c>
      <c r="AC711" s="0" t="e">
        <f aca="true">MAX(0,AB711*(1+(_xlfn.NORM.INV(RAND(),Inputs!$D$39,Inputs!$C$39)))-'Year Schedule'!$K$30+'Year Schedule'!$L$30)</f>
        <v>#VALUE!</v>
      </c>
      <c r="AD711" s="0" t="e">
        <f aca="true">MAX(0,AC711*(1+(_xlfn.NORM.INV(RAND(),Inputs!$D$39,Inputs!$C$39)))-'Year Schedule'!$K$31+'Year Schedule'!$L$31)</f>
        <v>#VALUE!</v>
      </c>
      <c r="AE711" s="0" t="e">
        <f aca="true">MAX(0,AD711*(1+(_xlfn.NORM.INV(RAND(),Inputs!$D$39,Inputs!$C$39)))-'Year Schedule'!$K$32+'Year Schedule'!$L$32)</f>
        <v>#VALUE!</v>
      </c>
      <c r="AF711" s="0" t="e">
        <f aca="true">MAX(0,AE711*(1+(_xlfn.NORM.INV(RAND(),Inputs!$D$39,Inputs!$C$39)))-'Year Schedule'!$K$33+'Year Schedule'!$L$33)</f>
        <v>#VALUE!</v>
      </c>
      <c r="AG711" s="0" t="e">
        <f aca="true">MAX(0,AF711*(1+(_xlfn.NORM.INV(RAND(),Inputs!$D$39,Inputs!$C$39)))-'Year Schedule'!$K$34+'Year Schedule'!$L$34)</f>
        <v>#VALUE!</v>
      </c>
      <c r="AH711" s="0" t="e">
        <f aca="true">MAX(0,AG711*(1+(_xlfn.NORM.INV(RAND(),Inputs!$D$39,Inputs!$C$39)))-'Year Schedule'!$K$35+'Year Schedule'!$L$35)</f>
        <v>#VALUE!</v>
      </c>
      <c r="AI711" s="0" t="e">
        <f aca="true">MAX(0,AH711*(1+(_xlfn.NORM.INV(RAND(),Inputs!$D$39,Inputs!$C$39)))-'Year Schedule'!$K$36+'Year Schedule'!$L$36)</f>
        <v>#VALUE!</v>
      </c>
      <c r="AJ711" s="0" t="e">
        <f aca="true">MAX(0,AI711*(1+(_xlfn.NORM.INV(RAND(),Inputs!$D$39,Inputs!$C$39)))-'Year Schedule'!$K$37+'Year Schedule'!$L$37)</f>
        <v>#VALUE!</v>
      </c>
      <c r="AK711" s="0" t="e">
        <f aca="true">MAX(0,AJ711*(1+(_xlfn.NORM.INV(RAND(),Inputs!$D$39,Inputs!$C$39)))-'Year Schedule'!$K$38+'Year Schedule'!$L$38)</f>
        <v>#VALUE!</v>
      </c>
      <c r="AL711" s="0" t="e">
        <f aca="true">MAX(0,AK711*(1+(_xlfn.NORM.INV(RAND(),Inputs!$D$39,Inputs!$C$39)))-'Year Schedule'!$K$39+'Year Schedule'!$L$39)</f>
        <v>#VALUE!</v>
      </c>
      <c r="AM711" s="0" t="e">
        <f aca="true">MAX(0,AL711*(1+(_xlfn.NORM.INV(RAND(),Inputs!$D$39,Inputs!$C$39)))-'Year Schedule'!$K$40+'Year Schedule'!$L$40)</f>
        <v>#VALUE!</v>
      </c>
      <c r="AN711" s="0" t="e">
        <f aca="true">MAX(0,AM711*(1+(_xlfn.NORM.INV(RAND(),Inputs!$D$39,Inputs!$C$39)))-'Year Schedule'!$K$41+'Year Schedule'!$L$41)</f>
        <v>#VALUE!</v>
      </c>
      <c r="AO711" s="0" t="e">
        <f aca="true">MAX(0,AN711*(1+(_xlfn.NORM.INV(RAND(),Inputs!$D$39,Inputs!$C$39)))-'Year Schedule'!$K$42+'Year Schedule'!$L$42)</f>
        <v>#VALUE!</v>
      </c>
      <c r="AP711" s="0" t="e">
        <f aca="true">MAX(0,AO711*(1+(_xlfn.NORM.INV(RAND(),Inputs!$D$39,Inputs!$C$39)))-'Year Schedule'!$K$43+'Year Schedule'!$L$43)</f>
        <v>#VALUE!</v>
      </c>
      <c r="AQ711" s="0" t="e">
        <f aca="true">MAX(0,AP711*(1+(_xlfn.NORM.INV(RAND(),Inputs!$D$39,Inputs!$C$39)))-'Year Schedule'!$K$44+'Year Schedule'!$L$44)</f>
        <v>#VALUE!</v>
      </c>
      <c r="AR711" s="0" t="e">
        <f aca="true">MAX(0,AQ711*(1+(_xlfn.NORM.INV(RAND(),Inputs!$D$39,Inputs!$C$39)))-'Year Schedule'!$K$45+'Year Schedule'!$L$45)</f>
        <v>#VALUE!</v>
      </c>
      <c r="AS711" s="0" t="e">
        <f aca="true">MAX(0,AR711*(1+(_xlfn.NORM.INV(RAND(),Inputs!$D$39,Inputs!$C$39)))-'Year Schedule'!$K$46+'Year Schedule'!$L$46)</f>
        <v>#VALUE!</v>
      </c>
      <c r="AT711" s="0" t="e">
        <f aca="true">MAX(0,AS711*(1+(_xlfn.NORM.INV(RAND(),Inputs!$D$39,Inputs!$C$39)))-'Year Schedule'!$K$47+'Year Schedule'!$L$47)</f>
        <v>#VALUE!</v>
      </c>
      <c r="AU711" s="0" t="e">
        <f aca="true">MAX(0,AT711*(1+(_xlfn.NORM.INV(RAND(),Inputs!$D$39,Inputs!$C$39)))-'Year Schedule'!$K$48+'Year Schedule'!$L$48)</f>
        <v>#VALUE!</v>
      </c>
      <c r="AV711" s="0" t="e">
        <f aca="true">MAX(0,AU711*(1+(_xlfn.NORM.INV(RAND(),Inputs!$D$39,Inputs!$C$39)))-'Year Schedule'!$K$49+'Year Schedule'!$L$49)</f>
        <v>#VALUE!</v>
      </c>
      <c r="AW711" s="0" t="e">
        <f aca="true">MAX(0,AV711*(1+(_xlfn.NORM.INV(RAND(),Inputs!$D$39,Inputs!$C$39)))-'Year Schedule'!$K$50+'Year Schedule'!$L$50)</f>
        <v>#VALUE!</v>
      </c>
      <c r="AX711" s="0" t="e">
        <f aca="true">MAX(0,AW711*(1+(_xlfn.NORM.INV(RAND(),Inputs!$D$39,Inputs!$C$39)))-'Year Schedule'!$K$51+'Year Schedule'!$L$51)</f>
        <v>#VALUE!</v>
      </c>
      <c r="AY711" s="0" t="e">
        <f aca="true">MAX(0,AX711*(1+(_xlfn.NORM.INV(RAND(),Inputs!$D$39,Inputs!$C$39)))-'Year Schedule'!$K$52+'Year Schedule'!$L$52)</f>
        <v>#VALUE!</v>
      </c>
      <c r="AZ711" s="0" t="e">
        <f aca="true">MAX(0,AY711*(1+(_xlfn.NORM.INV(RAND(),Inputs!$D$39,Inputs!$C$39)))-'Year Schedule'!$K$53+'Year Schedule'!$L$53)</f>
        <v>#VALUE!</v>
      </c>
      <c r="BA711" s="0" t="e">
        <f aca="false">INDEX(C711:AZ711,1,Inputs!$C$6)</f>
        <v>#VALUE!</v>
      </c>
      <c r="BB711" s="0" t="n">
        <f aca="false">IFERROR(EXP(SUMPRODUCT(LN((C711:INDEX(C711:AZ711,1,Inputs!$C$6)+$C$1004:INDEX($C$1004:$AZ$1004,1,Inputs!$C$6))/B711:INDEX(B711:AY711,1,Inputs!$C$6)))/Inputs!$C$6)-1,-1)</f>
        <v>-1</v>
      </c>
    </row>
    <row r="712" customFormat="false" ht="15" hidden="false" customHeight="true" outlineLevel="0" collapsed="false">
      <c r="A712" s="0" t="n">
        <v>710</v>
      </c>
      <c r="B712" s="177" t="n">
        <f aca="false">Inputs!$C$38</f>
        <v>0</v>
      </c>
      <c r="C712" s="0" t="e">
        <f aca="true">MAX(0,B712*(1+(_xlfn.NORM.INV(RAND(),Inputs!$D$39,Inputs!$C$39)))-'Year Schedule'!$K$4+'Year Schedule'!$L$4)</f>
        <v>#VALUE!</v>
      </c>
      <c r="D712" s="0" t="e">
        <f aca="true">MAX(0,C712*(1+(_xlfn.NORM.INV(RAND(),Inputs!$D$39,Inputs!$C$39)))-'Year Schedule'!$K$5+'Year Schedule'!$L$5)</f>
        <v>#VALUE!</v>
      </c>
      <c r="E712" s="0" t="e">
        <f aca="true">MAX(0,D712*(1+(_xlfn.NORM.INV(RAND(),Inputs!$D$39,Inputs!$C$39)))-'Year Schedule'!$K$6+'Year Schedule'!$L$6)</f>
        <v>#VALUE!</v>
      </c>
      <c r="F712" s="0" t="e">
        <f aca="true">MAX(0,E712*(1+(_xlfn.NORM.INV(RAND(),Inputs!$D$39,Inputs!$C$39)))-'Year Schedule'!$K$7+'Year Schedule'!$L$7)</f>
        <v>#VALUE!</v>
      </c>
      <c r="G712" s="0" t="e">
        <f aca="true">MAX(0,F712*(1+(_xlfn.NORM.INV(RAND(),Inputs!$D$39,Inputs!$C$39)))-'Year Schedule'!$K$8+'Year Schedule'!$L$8)</f>
        <v>#VALUE!</v>
      </c>
      <c r="H712" s="0" t="e">
        <f aca="true">MAX(0,G712*(1+(_xlfn.NORM.INV(RAND(),Inputs!$D$39,Inputs!$C$39)))-'Year Schedule'!$K$9+'Year Schedule'!$L$9)</f>
        <v>#VALUE!</v>
      </c>
      <c r="I712" s="0" t="e">
        <f aca="true">MAX(0,H712*(1+(_xlfn.NORM.INV(RAND(),Inputs!$D$39,Inputs!$C$39)))-'Year Schedule'!$K$10+'Year Schedule'!$L$10)</f>
        <v>#VALUE!</v>
      </c>
      <c r="J712" s="0" t="e">
        <f aca="true">MAX(0,I712*(1+(_xlfn.NORM.INV(RAND(),Inputs!$D$39,Inputs!$C$39)))-'Year Schedule'!$K$11+'Year Schedule'!$L$11)</f>
        <v>#VALUE!</v>
      </c>
      <c r="K712" s="0" t="e">
        <f aca="true">MAX(0,J712*(1+(_xlfn.NORM.INV(RAND(),Inputs!$D$39,Inputs!$C$39)))-'Year Schedule'!$K$12+'Year Schedule'!$L$12)</f>
        <v>#VALUE!</v>
      </c>
      <c r="L712" s="0" t="e">
        <f aca="true">MAX(0,K712*(1+(_xlfn.NORM.INV(RAND(),Inputs!$D$39,Inputs!$C$39)))-'Year Schedule'!$K$13+'Year Schedule'!$L$13)</f>
        <v>#VALUE!</v>
      </c>
      <c r="M712" s="0" t="e">
        <f aca="true">MAX(0,L712*(1+(_xlfn.NORM.INV(RAND(),Inputs!$D$39,Inputs!$C$39)))-'Year Schedule'!$K$14+'Year Schedule'!$L$14)</f>
        <v>#VALUE!</v>
      </c>
      <c r="N712" s="0" t="e">
        <f aca="true">MAX(0,M712*(1+(_xlfn.NORM.INV(RAND(),Inputs!$D$39,Inputs!$C$39)))-'Year Schedule'!$K$15+'Year Schedule'!$L$15)</f>
        <v>#VALUE!</v>
      </c>
      <c r="O712" s="0" t="e">
        <f aca="true">MAX(0,N712*(1+(_xlfn.NORM.INV(RAND(),Inputs!$D$39,Inputs!$C$39)))-'Year Schedule'!$K$16+'Year Schedule'!$L$16)</f>
        <v>#VALUE!</v>
      </c>
      <c r="P712" s="0" t="e">
        <f aca="true">MAX(0,O712*(1+(_xlfn.NORM.INV(RAND(),Inputs!$D$39,Inputs!$C$39)))-'Year Schedule'!$K$17+'Year Schedule'!$L$17)</f>
        <v>#VALUE!</v>
      </c>
      <c r="Q712" s="0" t="e">
        <f aca="true">MAX(0,P712*(1+(_xlfn.NORM.INV(RAND(),Inputs!$D$39,Inputs!$C$39)))-'Year Schedule'!$K$18+'Year Schedule'!$L$18)</f>
        <v>#VALUE!</v>
      </c>
      <c r="R712" s="0" t="e">
        <f aca="true">MAX(0,Q712*(1+(_xlfn.NORM.INV(RAND(),Inputs!$D$39,Inputs!$C$39)))-'Year Schedule'!$K$19+'Year Schedule'!$L$19)</f>
        <v>#VALUE!</v>
      </c>
      <c r="S712" s="0" t="e">
        <f aca="true">MAX(0,R712*(1+(_xlfn.NORM.INV(RAND(),Inputs!$D$39,Inputs!$C$39)))-'Year Schedule'!$K$20+'Year Schedule'!$L$20)</f>
        <v>#VALUE!</v>
      </c>
      <c r="T712" s="0" t="e">
        <f aca="true">MAX(0,S712*(1+(_xlfn.NORM.INV(RAND(),Inputs!$D$39,Inputs!$C$39)))-'Year Schedule'!$K$21+'Year Schedule'!$L$21)</f>
        <v>#VALUE!</v>
      </c>
      <c r="U712" s="0" t="e">
        <f aca="true">MAX(0,T712*(1+(_xlfn.NORM.INV(RAND(),Inputs!$D$39,Inputs!$C$39)))-'Year Schedule'!$K$22+'Year Schedule'!$L$22)</f>
        <v>#VALUE!</v>
      </c>
      <c r="V712" s="0" t="e">
        <f aca="true">MAX(0,U712*(1+(_xlfn.NORM.INV(RAND(),Inputs!$D$39,Inputs!$C$39)))-'Year Schedule'!$K$23+'Year Schedule'!$L$23)</f>
        <v>#VALUE!</v>
      </c>
      <c r="W712" s="0" t="e">
        <f aca="true">MAX(0,V712*(1+(_xlfn.NORM.INV(RAND(),Inputs!$D$39,Inputs!$C$39)))-'Year Schedule'!$K$24+'Year Schedule'!$L$24)</f>
        <v>#VALUE!</v>
      </c>
      <c r="X712" s="0" t="e">
        <f aca="true">MAX(0,W712*(1+(_xlfn.NORM.INV(RAND(),Inputs!$D$39,Inputs!$C$39)))-'Year Schedule'!$K$25+'Year Schedule'!$L$25)</f>
        <v>#VALUE!</v>
      </c>
      <c r="Y712" s="0" t="e">
        <f aca="true">MAX(0,X712*(1+(_xlfn.NORM.INV(RAND(),Inputs!$D$39,Inputs!$C$39)))-'Year Schedule'!$K$26+'Year Schedule'!$L$26)</f>
        <v>#VALUE!</v>
      </c>
      <c r="Z712" s="0" t="e">
        <f aca="true">MAX(0,Y712*(1+(_xlfn.NORM.INV(RAND(),Inputs!$D$39,Inputs!$C$39)))-'Year Schedule'!$K$27+'Year Schedule'!$L$27)</f>
        <v>#VALUE!</v>
      </c>
      <c r="AA712" s="0" t="e">
        <f aca="true">MAX(0,Z712*(1+(_xlfn.NORM.INV(RAND(),Inputs!$D$39,Inputs!$C$39)))-'Year Schedule'!$K$28+'Year Schedule'!$L$28)</f>
        <v>#VALUE!</v>
      </c>
      <c r="AB712" s="0" t="e">
        <f aca="true">MAX(0,AA712*(1+(_xlfn.NORM.INV(RAND(),Inputs!$D$39,Inputs!$C$39)))-'Year Schedule'!$K$29+'Year Schedule'!$L$29)</f>
        <v>#VALUE!</v>
      </c>
      <c r="AC712" s="0" t="e">
        <f aca="true">MAX(0,AB712*(1+(_xlfn.NORM.INV(RAND(),Inputs!$D$39,Inputs!$C$39)))-'Year Schedule'!$K$30+'Year Schedule'!$L$30)</f>
        <v>#VALUE!</v>
      </c>
      <c r="AD712" s="0" t="e">
        <f aca="true">MAX(0,AC712*(1+(_xlfn.NORM.INV(RAND(),Inputs!$D$39,Inputs!$C$39)))-'Year Schedule'!$K$31+'Year Schedule'!$L$31)</f>
        <v>#VALUE!</v>
      </c>
      <c r="AE712" s="0" t="e">
        <f aca="true">MAX(0,AD712*(1+(_xlfn.NORM.INV(RAND(),Inputs!$D$39,Inputs!$C$39)))-'Year Schedule'!$K$32+'Year Schedule'!$L$32)</f>
        <v>#VALUE!</v>
      </c>
      <c r="AF712" s="0" t="e">
        <f aca="true">MAX(0,AE712*(1+(_xlfn.NORM.INV(RAND(),Inputs!$D$39,Inputs!$C$39)))-'Year Schedule'!$K$33+'Year Schedule'!$L$33)</f>
        <v>#VALUE!</v>
      </c>
      <c r="AG712" s="0" t="e">
        <f aca="true">MAX(0,AF712*(1+(_xlfn.NORM.INV(RAND(),Inputs!$D$39,Inputs!$C$39)))-'Year Schedule'!$K$34+'Year Schedule'!$L$34)</f>
        <v>#VALUE!</v>
      </c>
      <c r="AH712" s="0" t="e">
        <f aca="true">MAX(0,AG712*(1+(_xlfn.NORM.INV(RAND(),Inputs!$D$39,Inputs!$C$39)))-'Year Schedule'!$K$35+'Year Schedule'!$L$35)</f>
        <v>#VALUE!</v>
      </c>
      <c r="AI712" s="0" t="e">
        <f aca="true">MAX(0,AH712*(1+(_xlfn.NORM.INV(RAND(),Inputs!$D$39,Inputs!$C$39)))-'Year Schedule'!$K$36+'Year Schedule'!$L$36)</f>
        <v>#VALUE!</v>
      </c>
      <c r="AJ712" s="0" t="e">
        <f aca="true">MAX(0,AI712*(1+(_xlfn.NORM.INV(RAND(),Inputs!$D$39,Inputs!$C$39)))-'Year Schedule'!$K$37+'Year Schedule'!$L$37)</f>
        <v>#VALUE!</v>
      </c>
      <c r="AK712" s="0" t="e">
        <f aca="true">MAX(0,AJ712*(1+(_xlfn.NORM.INV(RAND(),Inputs!$D$39,Inputs!$C$39)))-'Year Schedule'!$K$38+'Year Schedule'!$L$38)</f>
        <v>#VALUE!</v>
      </c>
      <c r="AL712" s="0" t="e">
        <f aca="true">MAX(0,AK712*(1+(_xlfn.NORM.INV(RAND(),Inputs!$D$39,Inputs!$C$39)))-'Year Schedule'!$K$39+'Year Schedule'!$L$39)</f>
        <v>#VALUE!</v>
      </c>
      <c r="AM712" s="0" t="e">
        <f aca="true">MAX(0,AL712*(1+(_xlfn.NORM.INV(RAND(),Inputs!$D$39,Inputs!$C$39)))-'Year Schedule'!$K$40+'Year Schedule'!$L$40)</f>
        <v>#VALUE!</v>
      </c>
      <c r="AN712" s="0" t="e">
        <f aca="true">MAX(0,AM712*(1+(_xlfn.NORM.INV(RAND(),Inputs!$D$39,Inputs!$C$39)))-'Year Schedule'!$K$41+'Year Schedule'!$L$41)</f>
        <v>#VALUE!</v>
      </c>
      <c r="AO712" s="0" t="e">
        <f aca="true">MAX(0,AN712*(1+(_xlfn.NORM.INV(RAND(),Inputs!$D$39,Inputs!$C$39)))-'Year Schedule'!$K$42+'Year Schedule'!$L$42)</f>
        <v>#VALUE!</v>
      </c>
      <c r="AP712" s="0" t="e">
        <f aca="true">MAX(0,AO712*(1+(_xlfn.NORM.INV(RAND(),Inputs!$D$39,Inputs!$C$39)))-'Year Schedule'!$K$43+'Year Schedule'!$L$43)</f>
        <v>#VALUE!</v>
      </c>
      <c r="AQ712" s="0" t="e">
        <f aca="true">MAX(0,AP712*(1+(_xlfn.NORM.INV(RAND(),Inputs!$D$39,Inputs!$C$39)))-'Year Schedule'!$K$44+'Year Schedule'!$L$44)</f>
        <v>#VALUE!</v>
      </c>
      <c r="AR712" s="0" t="e">
        <f aca="true">MAX(0,AQ712*(1+(_xlfn.NORM.INV(RAND(),Inputs!$D$39,Inputs!$C$39)))-'Year Schedule'!$K$45+'Year Schedule'!$L$45)</f>
        <v>#VALUE!</v>
      </c>
      <c r="AS712" s="0" t="e">
        <f aca="true">MAX(0,AR712*(1+(_xlfn.NORM.INV(RAND(),Inputs!$D$39,Inputs!$C$39)))-'Year Schedule'!$K$46+'Year Schedule'!$L$46)</f>
        <v>#VALUE!</v>
      </c>
      <c r="AT712" s="0" t="e">
        <f aca="true">MAX(0,AS712*(1+(_xlfn.NORM.INV(RAND(),Inputs!$D$39,Inputs!$C$39)))-'Year Schedule'!$K$47+'Year Schedule'!$L$47)</f>
        <v>#VALUE!</v>
      </c>
      <c r="AU712" s="0" t="e">
        <f aca="true">MAX(0,AT712*(1+(_xlfn.NORM.INV(RAND(),Inputs!$D$39,Inputs!$C$39)))-'Year Schedule'!$K$48+'Year Schedule'!$L$48)</f>
        <v>#VALUE!</v>
      </c>
      <c r="AV712" s="0" t="e">
        <f aca="true">MAX(0,AU712*(1+(_xlfn.NORM.INV(RAND(),Inputs!$D$39,Inputs!$C$39)))-'Year Schedule'!$K$49+'Year Schedule'!$L$49)</f>
        <v>#VALUE!</v>
      </c>
      <c r="AW712" s="0" t="e">
        <f aca="true">MAX(0,AV712*(1+(_xlfn.NORM.INV(RAND(),Inputs!$D$39,Inputs!$C$39)))-'Year Schedule'!$K$50+'Year Schedule'!$L$50)</f>
        <v>#VALUE!</v>
      </c>
      <c r="AX712" s="0" t="e">
        <f aca="true">MAX(0,AW712*(1+(_xlfn.NORM.INV(RAND(),Inputs!$D$39,Inputs!$C$39)))-'Year Schedule'!$K$51+'Year Schedule'!$L$51)</f>
        <v>#VALUE!</v>
      </c>
      <c r="AY712" s="0" t="e">
        <f aca="true">MAX(0,AX712*(1+(_xlfn.NORM.INV(RAND(),Inputs!$D$39,Inputs!$C$39)))-'Year Schedule'!$K$52+'Year Schedule'!$L$52)</f>
        <v>#VALUE!</v>
      </c>
      <c r="AZ712" s="0" t="e">
        <f aca="true">MAX(0,AY712*(1+(_xlfn.NORM.INV(RAND(),Inputs!$D$39,Inputs!$C$39)))-'Year Schedule'!$K$53+'Year Schedule'!$L$53)</f>
        <v>#VALUE!</v>
      </c>
      <c r="BA712" s="0" t="e">
        <f aca="false">INDEX(C712:AZ712,1,Inputs!$C$6)</f>
        <v>#VALUE!</v>
      </c>
      <c r="BB712" s="0" t="n">
        <f aca="false">IFERROR(EXP(SUMPRODUCT(LN((C712:INDEX(C712:AZ712,1,Inputs!$C$6)+$C$1004:INDEX($C$1004:$AZ$1004,1,Inputs!$C$6))/B712:INDEX(B712:AY712,1,Inputs!$C$6)))/Inputs!$C$6)-1,-1)</f>
        <v>-1</v>
      </c>
    </row>
    <row r="713" customFormat="false" ht="15" hidden="false" customHeight="true" outlineLevel="0" collapsed="false">
      <c r="A713" s="0" t="n">
        <v>711</v>
      </c>
      <c r="B713" s="177" t="n">
        <f aca="false">Inputs!$C$38</f>
        <v>0</v>
      </c>
      <c r="C713" s="0" t="e">
        <f aca="true">MAX(0,B713*(1+(_xlfn.NORM.INV(RAND(),Inputs!$D$39,Inputs!$C$39)))-'Year Schedule'!$K$4+'Year Schedule'!$L$4)</f>
        <v>#VALUE!</v>
      </c>
      <c r="D713" s="0" t="e">
        <f aca="true">MAX(0,C713*(1+(_xlfn.NORM.INV(RAND(),Inputs!$D$39,Inputs!$C$39)))-'Year Schedule'!$K$5+'Year Schedule'!$L$5)</f>
        <v>#VALUE!</v>
      </c>
      <c r="E713" s="0" t="e">
        <f aca="true">MAX(0,D713*(1+(_xlfn.NORM.INV(RAND(),Inputs!$D$39,Inputs!$C$39)))-'Year Schedule'!$K$6+'Year Schedule'!$L$6)</f>
        <v>#VALUE!</v>
      </c>
      <c r="F713" s="0" t="e">
        <f aca="true">MAX(0,E713*(1+(_xlfn.NORM.INV(RAND(),Inputs!$D$39,Inputs!$C$39)))-'Year Schedule'!$K$7+'Year Schedule'!$L$7)</f>
        <v>#VALUE!</v>
      </c>
      <c r="G713" s="0" t="e">
        <f aca="true">MAX(0,F713*(1+(_xlfn.NORM.INV(RAND(),Inputs!$D$39,Inputs!$C$39)))-'Year Schedule'!$K$8+'Year Schedule'!$L$8)</f>
        <v>#VALUE!</v>
      </c>
      <c r="H713" s="0" t="e">
        <f aca="true">MAX(0,G713*(1+(_xlfn.NORM.INV(RAND(),Inputs!$D$39,Inputs!$C$39)))-'Year Schedule'!$K$9+'Year Schedule'!$L$9)</f>
        <v>#VALUE!</v>
      </c>
      <c r="I713" s="0" t="e">
        <f aca="true">MAX(0,H713*(1+(_xlfn.NORM.INV(RAND(),Inputs!$D$39,Inputs!$C$39)))-'Year Schedule'!$K$10+'Year Schedule'!$L$10)</f>
        <v>#VALUE!</v>
      </c>
      <c r="J713" s="0" t="e">
        <f aca="true">MAX(0,I713*(1+(_xlfn.NORM.INV(RAND(),Inputs!$D$39,Inputs!$C$39)))-'Year Schedule'!$K$11+'Year Schedule'!$L$11)</f>
        <v>#VALUE!</v>
      </c>
      <c r="K713" s="0" t="e">
        <f aca="true">MAX(0,J713*(1+(_xlfn.NORM.INV(RAND(),Inputs!$D$39,Inputs!$C$39)))-'Year Schedule'!$K$12+'Year Schedule'!$L$12)</f>
        <v>#VALUE!</v>
      </c>
      <c r="L713" s="0" t="e">
        <f aca="true">MAX(0,K713*(1+(_xlfn.NORM.INV(RAND(),Inputs!$D$39,Inputs!$C$39)))-'Year Schedule'!$K$13+'Year Schedule'!$L$13)</f>
        <v>#VALUE!</v>
      </c>
      <c r="M713" s="0" t="e">
        <f aca="true">MAX(0,L713*(1+(_xlfn.NORM.INV(RAND(),Inputs!$D$39,Inputs!$C$39)))-'Year Schedule'!$K$14+'Year Schedule'!$L$14)</f>
        <v>#VALUE!</v>
      </c>
      <c r="N713" s="0" t="e">
        <f aca="true">MAX(0,M713*(1+(_xlfn.NORM.INV(RAND(),Inputs!$D$39,Inputs!$C$39)))-'Year Schedule'!$K$15+'Year Schedule'!$L$15)</f>
        <v>#VALUE!</v>
      </c>
      <c r="O713" s="0" t="e">
        <f aca="true">MAX(0,N713*(1+(_xlfn.NORM.INV(RAND(),Inputs!$D$39,Inputs!$C$39)))-'Year Schedule'!$K$16+'Year Schedule'!$L$16)</f>
        <v>#VALUE!</v>
      </c>
      <c r="P713" s="0" t="e">
        <f aca="true">MAX(0,O713*(1+(_xlfn.NORM.INV(RAND(),Inputs!$D$39,Inputs!$C$39)))-'Year Schedule'!$K$17+'Year Schedule'!$L$17)</f>
        <v>#VALUE!</v>
      </c>
      <c r="Q713" s="0" t="e">
        <f aca="true">MAX(0,P713*(1+(_xlfn.NORM.INV(RAND(),Inputs!$D$39,Inputs!$C$39)))-'Year Schedule'!$K$18+'Year Schedule'!$L$18)</f>
        <v>#VALUE!</v>
      </c>
      <c r="R713" s="0" t="e">
        <f aca="true">MAX(0,Q713*(1+(_xlfn.NORM.INV(RAND(),Inputs!$D$39,Inputs!$C$39)))-'Year Schedule'!$K$19+'Year Schedule'!$L$19)</f>
        <v>#VALUE!</v>
      </c>
      <c r="S713" s="0" t="e">
        <f aca="true">MAX(0,R713*(1+(_xlfn.NORM.INV(RAND(),Inputs!$D$39,Inputs!$C$39)))-'Year Schedule'!$K$20+'Year Schedule'!$L$20)</f>
        <v>#VALUE!</v>
      </c>
      <c r="T713" s="0" t="e">
        <f aca="true">MAX(0,S713*(1+(_xlfn.NORM.INV(RAND(),Inputs!$D$39,Inputs!$C$39)))-'Year Schedule'!$K$21+'Year Schedule'!$L$21)</f>
        <v>#VALUE!</v>
      </c>
      <c r="U713" s="0" t="e">
        <f aca="true">MAX(0,T713*(1+(_xlfn.NORM.INV(RAND(),Inputs!$D$39,Inputs!$C$39)))-'Year Schedule'!$K$22+'Year Schedule'!$L$22)</f>
        <v>#VALUE!</v>
      </c>
      <c r="V713" s="0" t="e">
        <f aca="true">MAX(0,U713*(1+(_xlfn.NORM.INV(RAND(),Inputs!$D$39,Inputs!$C$39)))-'Year Schedule'!$K$23+'Year Schedule'!$L$23)</f>
        <v>#VALUE!</v>
      </c>
      <c r="W713" s="0" t="e">
        <f aca="true">MAX(0,V713*(1+(_xlfn.NORM.INV(RAND(),Inputs!$D$39,Inputs!$C$39)))-'Year Schedule'!$K$24+'Year Schedule'!$L$24)</f>
        <v>#VALUE!</v>
      </c>
      <c r="X713" s="0" t="e">
        <f aca="true">MAX(0,W713*(1+(_xlfn.NORM.INV(RAND(),Inputs!$D$39,Inputs!$C$39)))-'Year Schedule'!$K$25+'Year Schedule'!$L$25)</f>
        <v>#VALUE!</v>
      </c>
      <c r="Y713" s="0" t="e">
        <f aca="true">MAX(0,X713*(1+(_xlfn.NORM.INV(RAND(),Inputs!$D$39,Inputs!$C$39)))-'Year Schedule'!$K$26+'Year Schedule'!$L$26)</f>
        <v>#VALUE!</v>
      </c>
      <c r="Z713" s="0" t="e">
        <f aca="true">MAX(0,Y713*(1+(_xlfn.NORM.INV(RAND(),Inputs!$D$39,Inputs!$C$39)))-'Year Schedule'!$K$27+'Year Schedule'!$L$27)</f>
        <v>#VALUE!</v>
      </c>
      <c r="AA713" s="0" t="e">
        <f aca="true">MAX(0,Z713*(1+(_xlfn.NORM.INV(RAND(),Inputs!$D$39,Inputs!$C$39)))-'Year Schedule'!$K$28+'Year Schedule'!$L$28)</f>
        <v>#VALUE!</v>
      </c>
      <c r="AB713" s="0" t="e">
        <f aca="true">MAX(0,AA713*(1+(_xlfn.NORM.INV(RAND(),Inputs!$D$39,Inputs!$C$39)))-'Year Schedule'!$K$29+'Year Schedule'!$L$29)</f>
        <v>#VALUE!</v>
      </c>
      <c r="AC713" s="0" t="e">
        <f aca="true">MAX(0,AB713*(1+(_xlfn.NORM.INV(RAND(),Inputs!$D$39,Inputs!$C$39)))-'Year Schedule'!$K$30+'Year Schedule'!$L$30)</f>
        <v>#VALUE!</v>
      </c>
      <c r="AD713" s="0" t="e">
        <f aca="true">MAX(0,AC713*(1+(_xlfn.NORM.INV(RAND(),Inputs!$D$39,Inputs!$C$39)))-'Year Schedule'!$K$31+'Year Schedule'!$L$31)</f>
        <v>#VALUE!</v>
      </c>
      <c r="AE713" s="0" t="e">
        <f aca="true">MAX(0,AD713*(1+(_xlfn.NORM.INV(RAND(),Inputs!$D$39,Inputs!$C$39)))-'Year Schedule'!$K$32+'Year Schedule'!$L$32)</f>
        <v>#VALUE!</v>
      </c>
      <c r="AF713" s="0" t="e">
        <f aca="true">MAX(0,AE713*(1+(_xlfn.NORM.INV(RAND(),Inputs!$D$39,Inputs!$C$39)))-'Year Schedule'!$K$33+'Year Schedule'!$L$33)</f>
        <v>#VALUE!</v>
      </c>
      <c r="AG713" s="0" t="e">
        <f aca="true">MAX(0,AF713*(1+(_xlfn.NORM.INV(RAND(),Inputs!$D$39,Inputs!$C$39)))-'Year Schedule'!$K$34+'Year Schedule'!$L$34)</f>
        <v>#VALUE!</v>
      </c>
      <c r="AH713" s="0" t="e">
        <f aca="true">MAX(0,AG713*(1+(_xlfn.NORM.INV(RAND(),Inputs!$D$39,Inputs!$C$39)))-'Year Schedule'!$K$35+'Year Schedule'!$L$35)</f>
        <v>#VALUE!</v>
      </c>
      <c r="AI713" s="0" t="e">
        <f aca="true">MAX(0,AH713*(1+(_xlfn.NORM.INV(RAND(),Inputs!$D$39,Inputs!$C$39)))-'Year Schedule'!$K$36+'Year Schedule'!$L$36)</f>
        <v>#VALUE!</v>
      </c>
      <c r="AJ713" s="0" t="e">
        <f aca="true">MAX(0,AI713*(1+(_xlfn.NORM.INV(RAND(),Inputs!$D$39,Inputs!$C$39)))-'Year Schedule'!$K$37+'Year Schedule'!$L$37)</f>
        <v>#VALUE!</v>
      </c>
      <c r="AK713" s="0" t="e">
        <f aca="true">MAX(0,AJ713*(1+(_xlfn.NORM.INV(RAND(),Inputs!$D$39,Inputs!$C$39)))-'Year Schedule'!$K$38+'Year Schedule'!$L$38)</f>
        <v>#VALUE!</v>
      </c>
      <c r="AL713" s="0" t="e">
        <f aca="true">MAX(0,AK713*(1+(_xlfn.NORM.INV(RAND(),Inputs!$D$39,Inputs!$C$39)))-'Year Schedule'!$K$39+'Year Schedule'!$L$39)</f>
        <v>#VALUE!</v>
      </c>
      <c r="AM713" s="0" t="e">
        <f aca="true">MAX(0,AL713*(1+(_xlfn.NORM.INV(RAND(),Inputs!$D$39,Inputs!$C$39)))-'Year Schedule'!$K$40+'Year Schedule'!$L$40)</f>
        <v>#VALUE!</v>
      </c>
      <c r="AN713" s="0" t="e">
        <f aca="true">MAX(0,AM713*(1+(_xlfn.NORM.INV(RAND(),Inputs!$D$39,Inputs!$C$39)))-'Year Schedule'!$K$41+'Year Schedule'!$L$41)</f>
        <v>#VALUE!</v>
      </c>
      <c r="AO713" s="0" t="e">
        <f aca="true">MAX(0,AN713*(1+(_xlfn.NORM.INV(RAND(),Inputs!$D$39,Inputs!$C$39)))-'Year Schedule'!$K$42+'Year Schedule'!$L$42)</f>
        <v>#VALUE!</v>
      </c>
      <c r="AP713" s="0" t="e">
        <f aca="true">MAX(0,AO713*(1+(_xlfn.NORM.INV(RAND(),Inputs!$D$39,Inputs!$C$39)))-'Year Schedule'!$K$43+'Year Schedule'!$L$43)</f>
        <v>#VALUE!</v>
      </c>
      <c r="AQ713" s="0" t="e">
        <f aca="true">MAX(0,AP713*(1+(_xlfn.NORM.INV(RAND(),Inputs!$D$39,Inputs!$C$39)))-'Year Schedule'!$K$44+'Year Schedule'!$L$44)</f>
        <v>#VALUE!</v>
      </c>
      <c r="AR713" s="0" t="e">
        <f aca="true">MAX(0,AQ713*(1+(_xlfn.NORM.INV(RAND(),Inputs!$D$39,Inputs!$C$39)))-'Year Schedule'!$K$45+'Year Schedule'!$L$45)</f>
        <v>#VALUE!</v>
      </c>
      <c r="AS713" s="0" t="e">
        <f aca="true">MAX(0,AR713*(1+(_xlfn.NORM.INV(RAND(),Inputs!$D$39,Inputs!$C$39)))-'Year Schedule'!$K$46+'Year Schedule'!$L$46)</f>
        <v>#VALUE!</v>
      </c>
      <c r="AT713" s="0" t="e">
        <f aca="true">MAX(0,AS713*(1+(_xlfn.NORM.INV(RAND(),Inputs!$D$39,Inputs!$C$39)))-'Year Schedule'!$K$47+'Year Schedule'!$L$47)</f>
        <v>#VALUE!</v>
      </c>
      <c r="AU713" s="0" t="e">
        <f aca="true">MAX(0,AT713*(1+(_xlfn.NORM.INV(RAND(),Inputs!$D$39,Inputs!$C$39)))-'Year Schedule'!$K$48+'Year Schedule'!$L$48)</f>
        <v>#VALUE!</v>
      </c>
      <c r="AV713" s="0" t="e">
        <f aca="true">MAX(0,AU713*(1+(_xlfn.NORM.INV(RAND(),Inputs!$D$39,Inputs!$C$39)))-'Year Schedule'!$K$49+'Year Schedule'!$L$49)</f>
        <v>#VALUE!</v>
      </c>
      <c r="AW713" s="0" t="e">
        <f aca="true">MAX(0,AV713*(1+(_xlfn.NORM.INV(RAND(),Inputs!$D$39,Inputs!$C$39)))-'Year Schedule'!$K$50+'Year Schedule'!$L$50)</f>
        <v>#VALUE!</v>
      </c>
      <c r="AX713" s="0" t="e">
        <f aca="true">MAX(0,AW713*(1+(_xlfn.NORM.INV(RAND(),Inputs!$D$39,Inputs!$C$39)))-'Year Schedule'!$K$51+'Year Schedule'!$L$51)</f>
        <v>#VALUE!</v>
      </c>
      <c r="AY713" s="0" t="e">
        <f aca="true">MAX(0,AX713*(1+(_xlfn.NORM.INV(RAND(),Inputs!$D$39,Inputs!$C$39)))-'Year Schedule'!$K$52+'Year Schedule'!$L$52)</f>
        <v>#VALUE!</v>
      </c>
      <c r="AZ713" s="0" t="e">
        <f aca="true">MAX(0,AY713*(1+(_xlfn.NORM.INV(RAND(),Inputs!$D$39,Inputs!$C$39)))-'Year Schedule'!$K$53+'Year Schedule'!$L$53)</f>
        <v>#VALUE!</v>
      </c>
      <c r="BA713" s="0" t="e">
        <f aca="false">INDEX(C713:AZ713,1,Inputs!$C$6)</f>
        <v>#VALUE!</v>
      </c>
      <c r="BB713" s="0" t="n">
        <f aca="false">IFERROR(EXP(SUMPRODUCT(LN((C713:INDEX(C713:AZ713,1,Inputs!$C$6)+$C$1004:INDEX($C$1004:$AZ$1004,1,Inputs!$C$6))/B713:INDEX(B713:AY713,1,Inputs!$C$6)))/Inputs!$C$6)-1,-1)</f>
        <v>-1</v>
      </c>
    </row>
    <row r="714" customFormat="false" ht="15" hidden="false" customHeight="true" outlineLevel="0" collapsed="false">
      <c r="A714" s="0" t="n">
        <v>712</v>
      </c>
      <c r="B714" s="177" t="n">
        <f aca="false">Inputs!$C$38</f>
        <v>0</v>
      </c>
      <c r="C714" s="0" t="e">
        <f aca="true">MAX(0,B714*(1+(_xlfn.NORM.INV(RAND(),Inputs!$D$39,Inputs!$C$39)))-'Year Schedule'!$K$4+'Year Schedule'!$L$4)</f>
        <v>#VALUE!</v>
      </c>
      <c r="D714" s="0" t="e">
        <f aca="true">MAX(0,C714*(1+(_xlfn.NORM.INV(RAND(),Inputs!$D$39,Inputs!$C$39)))-'Year Schedule'!$K$5+'Year Schedule'!$L$5)</f>
        <v>#VALUE!</v>
      </c>
      <c r="E714" s="0" t="e">
        <f aca="true">MAX(0,D714*(1+(_xlfn.NORM.INV(RAND(),Inputs!$D$39,Inputs!$C$39)))-'Year Schedule'!$K$6+'Year Schedule'!$L$6)</f>
        <v>#VALUE!</v>
      </c>
      <c r="F714" s="0" t="e">
        <f aca="true">MAX(0,E714*(1+(_xlfn.NORM.INV(RAND(),Inputs!$D$39,Inputs!$C$39)))-'Year Schedule'!$K$7+'Year Schedule'!$L$7)</f>
        <v>#VALUE!</v>
      </c>
      <c r="G714" s="0" t="e">
        <f aca="true">MAX(0,F714*(1+(_xlfn.NORM.INV(RAND(),Inputs!$D$39,Inputs!$C$39)))-'Year Schedule'!$K$8+'Year Schedule'!$L$8)</f>
        <v>#VALUE!</v>
      </c>
      <c r="H714" s="0" t="e">
        <f aca="true">MAX(0,G714*(1+(_xlfn.NORM.INV(RAND(),Inputs!$D$39,Inputs!$C$39)))-'Year Schedule'!$K$9+'Year Schedule'!$L$9)</f>
        <v>#VALUE!</v>
      </c>
      <c r="I714" s="0" t="e">
        <f aca="true">MAX(0,H714*(1+(_xlfn.NORM.INV(RAND(),Inputs!$D$39,Inputs!$C$39)))-'Year Schedule'!$K$10+'Year Schedule'!$L$10)</f>
        <v>#VALUE!</v>
      </c>
      <c r="J714" s="0" t="e">
        <f aca="true">MAX(0,I714*(1+(_xlfn.NORM.INV(RAND(),Inputs!$D$39,Inputs!$C$39)))-'Year Schedule'!$K$11+'Year Schedule'!$L$11)</f>
        <v>#VALUE!</v>
      </c>
      <c r="K714" s="0" t="e">
        <f aca="true">MAX(0,J714*(1+(_xlfn.NORM.INV(RAND(),Inputs!$D$39,Inputs!$C$39)))-'Year Schedule'!$K$12+'Year Schedule'!$L$12)</f>
        <v>#VALUE!</v>
      </c>
      <c r="L714" s="0" t="e">
        <f aca="true">MAX(0,K714*(1+(_xlfn.NORM.INV(RAND(),Inputs!$D$39,Inputs!$C$39)))-'Year Schedule'!$K$13+'Year Schedule'!$L$13)</f>
        <v>#VALUE!</v>
      </c>
      <c r="M714" s="0" t="e">
        <f aca="true">MAX(0,L714*(1+(_xlfn.NORM.INV(RAND(),Inputs!$D$39,Inputs!$C$39)))-'Year Schedule'!$K$14+'Year Schedule'!$L$14)</f>
        <v>#VALUE!</v>
      </c>
      <c r="N714" s="0" t="e">
        <f aca="true">MAX(0,M714*(1+(_xlfn.NORM.INV(RAND(),Inputs!$D$39,Inputs!$C$39)))-'Year Schedule'!$K$15+'Year Schedule'!$L$15)</f>
        <v>#VALUE!</v>
      </c>
      <c r="O714" s="0" t="e">
        <f aca="true">MAX(0,N714*(1+(_xlfn.NORM.INV(RAND(),Inputs!$D$39,Inputs!$C$39)))-'Year Schedule'!$K$16+'Year Schedule'!$L$16)</f>
        <v>#VALUE!</v>
      </c>
      <c r="P714" s="0" t="e">
        <f aca="true">MAX(0,O714*(1+(_xlfn.NORM.INV(RAND(),Inputs!$D$39,Inputs!$C$39)))-'Year Schedule'!$K$17+'Year Schedule'!$L$17)</f>
        <v>#VALUE!</v>
      </c>
      <c r="Q714" s="0" t="e">
        <f aca="true">MAX(0,P714*(1+(_xlfn.NORM.INV(RAND(),Inputs!$D$39,Inputs!$C$39)))-'Year Schedule'!$K$18+'Year Schedule'!$L$18)</f>
        <v>#VALUE!</v>
      </c>
      <c r="R714" s="0" t="e">
        <f aca="true">MAX(0,Q714*(1+(_xlfn.NORM.INV(RAND(),Inputs!$D$39,Inputs!$C$39)))-'Year Schedule'!$K$19+'Year Schedule'!$L$19)</f>
        <v>#VALUE!</v>
      </c>
      <c r="S714" s="0" t="e">
        <f aca="true">MAX(0,R714*(1+(_xlfn.NORM.INV(RAND(),Inputs!$D$39,Inputs!$C$39)))-'Year Schedule'!$K$20+'Year Schedule'!$L$20)</f>
        <v>#VALUE!</v>
      </c>
      <c r="T714" s="0" t="e">
        <f aca="true">MAX(0,S714*(1+(_xlfn.NORM.INV(RAND(),Inputs!$D$39,Inputs!$C$39)))-'Year Schedule'!$K$21+'Year Schedule'!$L$21)</f>
        <v>#VALUE!</v>
      </c>
      <c r="U714" s="0" t="e">
        <f aca="true">MAX(0,T714*(1+(_xlfn.NORM.INV(RAND(),Inputs!$D$39,Inputs!$C$39)))-'Year Schedule'!$K$22+'Year Schedule'!$L$22)</f>
        <v>#VALUE!</v>
      </c>
      <c r="V714" s="0" t="e">
        <f aca="true">MAX(0,U714*(1+(_xlfn.NORM.INV(RAND(),Inputs!$D$39,Inputs!$C$39)))-'Year Schedule'!$K$23+'Year Schedule'!$L$23)</f>
        <v>#VALUE!</v>
      </c>
      <c r="W714" s="0" t="e">
        <f aca="true">MAX(0,V714*(1+(_xlfn.NORM.INV(RAND(),Inputs!$D$39,Inputs!$C$39)))-'Year Schedule'!$K$24+'Year Schedule'!$L$24)</f>
        <v>#VALUE!</v>
      </c>
      <c r="X714" s="0" t="e">
        <f aca="true">MAX(0,W714*(1+(_xlfn.NORM.INV(RAND(),Inputs!$D$39,Inputs!$C$39)))-'Year Schedule'!$K$25+'Year Schedule'!$L$25)</f>
        <v>#VALUE!</v>
      </c>
      <c r="Y714" s="0" t="e">
        <f aca="true">MAX(0,X714*(1+(_xlfn.NORM.INV(RAND(),Inputs!$D$39,Inputs!$C$39)))-'Year Schedule'!$K$26+'Year Schedule'!$L$26)</f>
        <v>#VALUE!</v>
      </c>
      <c r="Z714" s="0" t="e">
        <f aca="true">MAX(0,Y714*(1+(_xlfn.NORM.INV(RAND(),Inputs!$D$39,Inputs!$C$39)))-'Year Schedule'!$K$27+'Year Schedule'!$L$27)</f>
        <v>#VALUE!</v>
      </c>
      <c r="AA714" s="0" t="e">
        <f aca="true">MAX(0,Z714*(1+(_xlfn.NORM.INV(RAND(),Inputs!$D$39,Inputs!$C$39)))-'Year Schedule'!$K$28+'Year Schedule'!$L$28)</f>
        <v>#VALUE!</v>
      </c>
      <c r="AB714" s="0" t="e">
        <f aca="true">MAX(0,AA714*(1+(_xlfn.NORM.INV(RAND(),Inputs!$D$39,Inputs!$C$39)))-'Year Schedule'!$K$29+'Year Schedule'!$L$29)</f>
        <v>#VALUE!</v>
      </c>
      <c r="AC714" s="0" t="e">
        <f aca="true">MAX(0,AB714*(1+(_xlfn.NORM.INV(RAND(),Inputs!$D$39,Inputs!$C$39)))-'Year Schedule'!$K$30+'Year Schedule'!$L$30)</f>
        <v>#VALUE!</v>
      </c>
      <c r="AD714" s="0" t="e">
        <f aca="true">MAX(0,AC714*(1+(_xlfn.NORM.INV(RAND(),Inputs!$D$39,Inputs!$C$39)))-'Year Schedule'!$K$31+'Year Schedule'!$L$31)</f>
        <v>#VALUE!</v>
      </c>
      <c r="AE714" s="0" t="e">
        <f aca="true">MAX(0,AD714*(1+(_xlfn.NORM.INV(RAND(),Inputs!$D$39,Inputs!$C$39)))-'Year Schedule'!$K$32+'Year Schedule'!$L$32)</f>
        <v>#VALUE!</v>
      </c>
      <c r="AF714" s="0" t="e">
        <f aca="true">MAX(0,AE714*(1+(_xlfn.NORM.INV(RAND(),Inputs!$D$39,Inputs!$C$39)))-'Year Schedule'!$K$33+'Year Schedule'!$L$33)</f>
        <v>#VALUE!</v>
      </c>
      <c r="AG714" s="0" t="e">
        <f aca="true">MAX(0,AF714*(1+(_xlfn.NORM.INV(RAND(),Inputs!$D$39,Inputs!$C$39)))-'Year Schedule'!$K$34+'Year Schedule'!$L$34)</f>
        <v>#VALUE!</v>
      </c>
      <c r="AH714" s="0" t="e">
        <f aca="true">MAX(0,AG714*(1+(_xlfn.NORM.INV(RAND(),Inputs!$D$39,Inputs!$C$39)))-'Year Schedule'!$K$35+'Year Schedule'!$L$35)</f>
        <v>#VALUE!</v>
      </c>
      <c r="AI714" s="0" t="e">
        <f aca="true">MAX(0,AH714*(1+(_xlfn.NORM.INV(RAND(),Inputs!$D$39,Inputs!$C$39)))-'Year Schedule'!$K$36+'Year Schedule'!$L$36)</f>
        <v>#VALUE!</v>
      </c>
      <c r="AJ714" s="0" t="e">
        <f aca="true">MAX(0,AI714*(1+(_xlfn.NORM.INV(RAND(),Inputs!$D$39,Inputs!$C$39)))-'Year Schedule'!$K$37+'Year Schedule'!$L$37)</f>
        <v>#VALUE!</v>
      </c>
      <c r="AK714" s="0" t="e">
        <f aca="true">MAX(0,AJ714*(1+(_xlfn.NORM.INV(RAND(),Inputs!$D$39,Inputs!$C$39)))-'Year Schedule'!$K$38+'Year Schedule'!$L$38)</f>
        <v>#VALUE!</v>
      </c>
      <c r="AL714" s="0" t="e">
        <f aca="true">MAX(0,AK714*(1+(_xlfn.NORM.INV(RAND(),Inputs!$D$39,Inputs!$C$39)))-'Year Schedule'!$K$39+'Year Schedule'!$L$39)</f>
        <v>#VALUE!</v>
      </c>
      <c r="AM714" s="0" t="e">
        <f aca="true">MAX(0,AL714*(1+(_xlfn.NORM.INV(RAND(),Inputs!$D$39,Inputs!$C$39)))-'Year Schedule'!$K$40+'Year Schedule'!$L$40)</f>
        <v>#VALUE!</v>
      </c>
      <c r="AN714" s="0" t="e">
        <f aca="true">MAX(0,AM714*(1+(_xlfn.NORM.INV(RAND(),Inputs!$D$39,Inputs!$C$39)))-'Year Schedule'!$K$41+'Year Schedule'!$L$41)</f>
        <v>#VALUE!</v>
      </c>
      <c r="AO714" s="0" t="e">
        <f aca="true">MAX(0,AN714*(1+(_xlfn.NORM.INV(RAND(),Inputs!$D$39,Inputs!$C$39)))-'Year Schedule'!$K$42+'Year Schedule'!$L$42)</f>
        <v>#VALUE!</v>
      </c>
      <c r="AP714" s="0" t="e">
        <f aca="true">MAX(0,AO714*(1+(_xlfn.NORM.INV(RAND(),Inputs!$D$39,Inputs!$C$39)))-'Year Schedule'!$K$43+'Year Schedule'!$L$43)</f>
        <v>#VALUE!</v>
      </c>
      <c r="AQ714" s="0" t="e">
        <f aca="true">MAX(0,AP714*(1+(_xlfn.NORM.INV(RAND(),Inputs!$D$39,Inputs!$C$39)))-'Year Schedule'!$K$44+'Year Schedule'!$L$44)</f>
        <v>#VALUE!</v>
      </c>
      <c r="AR714" s="0" t="e">
        <f aca="true">MAX(0,AQ714*(1+(_xlfn.NORM.INV(RAND(),Inputs!$D$39,Inputs!$C$39)))-'Year Schedule'!$K$45+'Year Schedule'!$L$45)</f>
        <v>#VALUE!</v>
      </c>
      <c r="AS714" s="0" t="e">
        <f aca="true">MAX(0,AR714*(1+(_xlfn.NORM.INV(RAND(),Inputs!$D$39,Inputs!$C$39)))-'Year Schedule'!$K$46+'Year Schedule'!$L$46)</f>
        <v>#VALUE!</v>
      </c>
      <c r="AT714" s="0" t="e">
        <f aca="true">MAX(0,AS714*(1+(_xlfn.NORM.INV(RAND(),Inputs!$D$39,Inputs!$C$39)))-'Year Schedule'!$K$47+'Year Schedule'!$L$47)</f>
        <v>#VALUE!</v>
      </c>
      <c r="AU714" s="0" t="e">
        <f aca="true">MAX(0,AT714*(1+(_xlfn.NORM.INV(RAND(),Inputs!$D$39,Inputs!$C$39)))-'Year Schedule'!$K$48+'Year Schedule'!$L$48)</f>
        <v>#VALUE!</v>
      </c>
      <c r="AV714" s="0" t="e">
        <f aca="true">MAX(0,AU714*(1+(_xlfn.NORM.INV(RAND(),Inputs!$D$39,Inputs!$C$39)))-'Year Schedule'!$K$49+'Year Schedule'!$L$49)</f>
        <v>#VALUE!</v>
      </c>
      <c r="AW714" s="0" t="e">
        <f aca="true">MAX(0,AV714*(1+(_xlfn.NORM.INV(RAND(),Inputs!$D$39,Inputs!$C$39)))-'Year Schedule'!$K$50+'Year Schedule'!$L$50)</f>
        <v>#VALUE!</v>
      </c>
      <c r="AX714" s="0" t="e">
        <f aca="true">MAX(0,AW714*(1+(_xlfn.NORM.INV(RAND(),Inputs!$D$39,Inputs!$C$39)))-'Year Schedule'!$K$51+'Year Schedule'!$L$51)</f>
        <v>#VALUE!</v>
      </c>
      <c r="AY714" s="0" t="e">
        <f aca="true">MAX(0,AX714*(1+(_xlfn.NORM.INV(RAND(),Inputs!$D$39,Inputs!$C$39)))-'Year Schedule'!$K$52+'Year Schedule'!$L$52)</f>
        <v>#VALUE!</v>
      </c>
      <c r="AZ714" s="0" t="e">
        <f aca="true">MAX(0,AY714*(1+(_xlfn.NORM.INV(RAND(),Inputs!$D$39,Inputs!$C$39)))-'Year Schedule'!$K$53+'Year Schedule'!$L$53)</f>
        <v>#VALUE!</v>
      </c>
      <c r="BA714" s="0" t="e">
        <f aca="false">INDEX(C714:AZ714,1,Inputs!$C$6)</f>
        <v>#VALUE!</v>
      </c>
      <c r="BB714" s="0" t="n">
        <f aca="false">IFERROR(EXP(SUMPRODUCT(LN((C714:INDEX(C714:AZ714,1,Inputs!$C$6)+$C$1004:INDEX($C$1004:$AZ$1004,1,Inputs!$C$6))/B714:INDEX(B714:AY714,1,Inputs!$C$6)))/Inputs!$C$6)-1,-1)</f>
        <v>-1</v>
      </c>
    </row>
    <row r="715" customFormat="false" ht="15" hidden="false" customHeight="true" outlineLevel="0" collapsed="false">
      <c r="A715" s="0" t="n">
        <v>713</v>
      </c>
      <c r="B715" s="177" t="n">
        <f aca="false">Inputs!$C$38</f>
        <v>0</v>
      </c>
      <c r="C715" s="0" t="e">
        <f aca="true">MAX(0,B715*(1+(_xlfn.NORM.INV(RAND(),Inputs!$D$39,Inputs!$C$39)))-'Year Schedule'!$K$4+'Year Schedule'!$L$4)</f>
        <v>#VALUE!</v>
      </c>
      <c r="D715" s="0" t="e">
        <f aca="true">MAX(0,C715*(1+(_xlfn.NORM.INV(RAND(),Inputs!$D$39,Inputs!$C$39)))-'Year Schedule'!$K$5+'Year Schedule'!$L$5)</f>
        <v>#VALUE!</v>
      </c>
      <c r="E715" s="0" t="e">
        <f aca="true">MAX(0,D715*(1+(_xlfn.NORM.INV(RAND(),Inputs!$D$39,Inputs!$C$39)))-'Year Schedule'!$K$6+'Year Schedule'!$L$6)</f>
        <v>#VALUE!</v>
      </c>
      <c r="F715" s="0" t="e">
        <f aca="true">MAX(0,E715*(1+(_xlfn.NORM.INV(RAND(),Inputs!$D$39,Inputs!$C$39)))-'Year Schedule'!$K$7+'Year Schedule'!$L$7)</f>
        <v>#VALUE!</v>
      </c>
      <c r="G715" s="0" t="e">
        <f aca="true">MAX(0,F715*(1+(_xlfn.NORM.INV(RAND(),Inputs!$D$39,Inputs!$C$39)))-'Year Schedule'!$K$8+'Year Schedule'!$L$8)</f>
        <v>#VALUE!</v>
      </c>
      <c r="H715" s="0" t="e">
        <f aca="true">MAX(0,G715*(1+(_xlfn.NORM.INV(RAND(),Inputs!$D$39,Inputs!$C$39)))-'Year Schedule'!$K$9+'Year Schedule'!$L$9)</f>
        <v>#VALUE!</v>
      </c>
      <c r="I715" s="0" t="e">
        <f aca="true">MAX(0,H715*(1+(_xlfn.NORM.INV(RAND(),Inputs!$D$39,Inputs!$C$39)))-'Year Schedule'!$K$10+'Year Schedule'!$L$10)</f>
        <v>#VALUE!</v>
      </c>
      <c r="J715" s="0" t="e">
        <f aca="true">MAX(0,I715*(1+(_xlfn.NORM.INV(RAND(),Inputs!$D$39,Inputs!$C$39)))-'Year Schedule'!$K$11+'Year Schedule'!$L$11)</f>
        <v>#VALUE!</v>
      </c>
      <c r="K715" s="0" t="e">
        <f aca="true">MAX(0,J715*(1+(_xlfn.NORM.INV(RAND(),Inputs!$D$39,Inputs!$C$39)))-'Year Schedule'!$K$12+'Year Schedule'!$L$12)</f>
        <v>#VALUE!</v>
      </c>
      <c r="L715" s="0" t="e">
        <f aca="true">MAX(0,K715*(1+(_xlfn.NORM.INV(RAND(),Inputs!$D$39,Inputs!$C$39)))-'Year Schedule'!$K$13+'Year Schedule'!$L$13)</f>
        <v>#VALUE!</v>
      </c>
      <c r="M715" s="0" t="e">
        <f aca="true">MAX(0,L715*(1+(_xlfn.NORM.INV(RAND(),Inputs!$D$39,Inputs!$C$39)))-'Year Schedule'!$K$14+'Year Schedule'!$L$14)</f>
        <v>#VALUE!</v>
      </c>
      <c r="N715" s="0" t="e">
        <f aca="true">MAX(0,M715*(1+(_xlfn.NORM.INV(RAND(),Inputs!$D$39,Inputs!$C$39)))-'Year Schedule'!$K$15+'Year Schedule'!$L$15)</f>
        <v>#VALUE!</v>
      </c>
      <c r="O715" s="0" t="e">
        <f aca="true">MAX(0,N715*(1+(_xlfn.NORM.INV(RAND(),Inputs!$D$39,Inputs!$C$39)))-'Year Schedule'!$K$16+'Year Schedule'!$L$16)</f>
        <v>#VALUE!</v>
      </c>
      <c r="P715" s="0" t="e">
        <f aca="true">MAX(0,O715*(1+(_xlfn.NORM.INV(RAND(),Inputs!$D$39,Inputs!$C$39)))-'Year Schedule'!$K$17+'Year Schedule'!$L$17)</f>
        <v>#VALUE!</v>
      </c>
      <c r="Q715" s="0" t="e">
        <f aca="true">MAX(0,P715*(1+(_xlfn.NORM.INV(RAND(),Inputs!$D$39,Inputs!$C$39)))-'Year Schedule'!$K$18+'Year Schedule'!$L$18)</f>
        <v>#VALUE!</v>
      </c>
      <c r="R715" s="0" t="e">
        <f aca="true">MAX(0,Q715*(1+(_xlfn.NORM.INV(RAND(),Inputs!$D$39,Inputs!$C$39)))-'Year Schedule'!$K$19+'Year Schedule'!$L$19)</f>
        <v>#VALUE!</v>
      </c>
      <c r="S715" s="0" t="e">
        <f aca="true">MAX(0,R715*(1+(_xlfn.NORM.INV(RAND(),Inputs!$D$39,Inputs!$C$39)))-'Year Schedule'!$K$20+'Year Schedule'!$L$20)</f>
        <v>#VALUE!</v>
      </c>
      <c r="T715" s="0" t="e">
        <f aca="true">MAX(0,S715*(1+(_xlfn.NORM.INV(RAND(),Inputs!$D$39,Inputs!$C$39)))-'Year Schedule'!$K$21+'Year Schedule'!$L$21)</f>
        <v>#VALUE!</v>
      </c>
      <c r="U715" s="0" t="e">
        <f aca="true">MAX(0,T715*(1+(_xlfn.NORM.INV(RAND(),Inputs!$D$39,Inputs!$C$39)))-'Year Schedule'!$K$22+'Year Schedule'!$L$22)</f>
        <v>#VALUE!</v>
      </c>
      <c r="V715" s="0" t="e">
        <f aca="true">MAX(0,U715*(1+(_xlfn.NORM.INV(RAND(),Inputs!$D$39,Inputs!$C$39)))-'Year Schedule'!$K$23+'Year Schedule'!$L$23)</f>
        <v>#VALUE!</v>
      </c>
      <c r="W715" s="0" t="e">
        <f aca="true">MAX(0,V715*(1+(_xlfn.NORM.INV(RAND(),Inputs!$D$39,Inputs!$C$39)))-'Year Schedule'!$K$24+'Year Schedule'!$L$24)</f>
        <v>#VALUE!</v>
      </c>
      <c r="X715" s="0" t="e">
        <f aca="true">MAX(0,W715*(1+(_xlfn.NORM.INV(RAND(),Inputs!$D$39,Inputs!$C$39)))-'Year Schedule'!$K$25+'Year Schedule'!$L$25)</f>
        <v>#VALUE!</v>
      </c>
      <c r="Y715" s="0" t="e">
        <f aca="true">MAX(0,X715*(1+(_xlfn.NORM.INV(RAND(),Inputs!$D$39,Inputs!$C$39)))-'Year Schedule'!$K$26+'Year Schedule'!$L$26)</f>
        <v>#VALUE!</v>
      </c>
      <c r="Z715" s="0" t="e">
        <f aca="true">MAX(0,Y715*(1+(_xlfn.NORM.INV(RAND(),Inputs!$D$39,Inputs!$C$39)))-'Year Schedule'!$K$27+'Year Schedule'!$L$27)</f>
        <v>#VALUE!</v>
      </c>
      <c r="AA715" s="0" t="e">
        <f aca="true">MAX(0,Z715*(1+(_xlfn.NORM.INV(RAND(),Inputs!$D$39,Inputs!$C$39)))-'Year Schedule'!$K$28+'Year Schedule'!$L$28)</f>
        <v>#VALUE!</v>
      </c>
      <c r="AB715" s="0" t="e">
        <f aca="true">MAX(0,AA715*(1+(_xlfn.NORM.INV(RAND(),Inputs!$D$39,Inputs!$C$39)))-'Year Schedule'!$K$29+'Year Schedule'!$L$29)</f>
        <v>#VALUE!</v>
      </c>
      <c r="AC715" s="0" t="e">
        <f aca="true">MAX(0,AB715*(1+(_xlfn.NORM.INV(RAND(),Inputs!$D$39,Inputs!$C$39)))-'Year Schedule'!$K$30+'Year Schedule'!$L$30)</f>
        <v>#VALUE!</v>
      </c>
      <c r="AD715" s="0" t="e">
        <f aca="true">MAX(0,AC715*(1+(_xlfn.NORM.INV(RAND(),Inputs!$D$39,Inputs!$C$39)))-'Year Schedule'!$K$31+'Year Schedule'!$L$31)</f>
        <v>#VALUE!</v>
      </c>
      <c r="AE715" s="0" t="e">
        <f aca="true">MAX(0,AD715*(1+(_xlfn.NORM.INV(RAND(),Inputs!$D$39,Inputs!$C$39)))-'Year Schedule'!$K$32+'Year Schedule'!$L$32)</f>
        <v>#VALUE!</v>
      </c>
      <c r="AF715" s="0" t="e">
        <f aca="true">MAX(0,AE715*(1+(_xlfn.NORM.INV(RAND(),Inputs!$D$39,Inputs!$C$39)))-'Year Schedule'!$K$33+'Year Schedule'!$L$33)</f>
        <v>#VALUE!</v>
      </c>
      <c r="AG715" s="0" t="e">
        <f aca="true">MAX(0,AF715*(1+(_xlfn.NORM.INV(RAND(),Inputs!$D$39,Inputs!$C$39)))-'Year Schedule'!$K$34+'Year Schedule'!$L$34)</f>
        <v>#VALUE!</v>
      </c>
      <c r="AH715" s="0" t="e">
        <f aca="true">MAX(0,AG715*(1+(_xlfn.NORM.INV(RAND(),Inputs!$D$39,Inputs!$C$39)))-'Year Schedule'!$K$35+'Year Schedule'!$L$35)</f>
        <v>#VALUE!</v>
      </c>
      <c r="AI715" s="0" t="e">
        <f aca="true">MAX(0,AH715*(1+(_xlfn.NORM.INV(RAND(),Inputs!$D$39,Inputs!$C$39)))-'Year Schedule'!$K$36+'Year Schedule'!$L$36)</f>
        <v>#VALUE!</v>
      </c>
      <c r="AJ715" s="0" t="e">
        <f aca="true">MAX(0,AI715*(1+(_xlfn.NORM.INV(RAND(),Inputs!$D$39,Inputs!$C$39)))-'Year Schedule'!$K$37+'Year Schedule'!$L$37)</f>
        <v>#VALUE!</v>
      </c>
      <c r="AK715" s="0" t="e">
        <f aca="true">MAX(0,AJ715*(1+(_xlfn.NORM.INV(RAND(),Inputs!$D$39,Inputs!$C$39)))-'Year Schedule'!$K$38+'Year Schedule'!$L$38)</f>
        <v>#VALUE!</v>
      </c>
      <c r="AL715" s="0" t="e">
        <f aca="true">MAX(0,AK715*(1+(_xlfn.NORM.INV(RAND(),Inputs!$D$39,Inputs!$C$39)))-'Year Schedule'!$K$39+'Year Schedule'!$L$39)</f>
        <v>#VALUE!</v>
      </c>
      <c r="AM715" s="0" t="e">
        <f aca="true">MAX(0,AL715*(1+(_xlfn.NORM.INV(RAND(),Inputs!$D$39,Inputs!$C$39)))-'Year Schedule'!$K$40+'Year Schedule'!$L$40)</f>
        <v>#VALUE!</v>
      </c>
      <c r="AN715" s="0" t="e">
        <f aca="true">MAX(0,AM715*(1+(_xlfn.NORM.INV(RAND(),Inputs!$D$39,Inputs!$C$39)))-'Year Schedule'!$K$41+'Year Schedule'!$L$41)</f>
        <v>#VALUE!</v>
      </c>
      <c r="AO715" s="0" t="e">
        <f aca="true">MAX(0,AN715*(1+(_xlfn.NORM.INV(RAND(),Inputs!$D$39,Inputs!$C$39)))-'Year Schedule'!$K$42+'Year Schedule'!$L$42)</f>
        <v>#VALUE!</v>
      </c>
      <c r="AP715" s="0" t="e">
        <f aca="true">MAX(0,AO715*(1+(_xlfn.NORM.INV(RAND(),Inputs!$D$39,Inputs!$C$39)))-'Year Schedule'!$K$43+'Year Schedule'!$L$43)</f>
        <v>#VALUE!</v>
      </c>
      <c r="AQ715" s="0" t="e">
        <f aca="true">MAX(0,AP715*(1+(_xlfn.NORM.INV(RAND(),Inputs!$D$39,Inputs!$C$39)))-'Year Schedule'!$K$44+'Year Schedule'!$L$44)</f>
        <v>#VALUE!</v>
      </c>
      <c r="AR715" s="0" t="e">
        <f aca="true">MAX(0,AQ715*(1+(_xlfn.NORM.INV(RAND(),Inputs!$D$39,Inputs!$C$39)))-'Year Schedule'!$K$45+'Year Schedule'!$L$45)</f>
        <v>#VALUE!</v>
      </c>
      <c r="AS715" s="0" t="e">
        <f aca="true">MAX(0,AR715*(1+(_xlfn.NORM.INV(RAND(),Inputs!$D$39,Inputs!$C$39)))-'Year Schedule'!$K$46+'Year Schedule'!$L$46)</f>
        <v>#VALUE!</v>
      </c>
      <c r="AT715" s="0" t="e">
        <f aca="true">MAX(0,AS715*(1+(_xlfn.NORM.INV(RAND(),Inputs!$D$39,Inputs!$C$39)))-'Year Schedule'!$K$47+'Year Schedule'!$L$47)</f>
        <v>#VALUE!</v>
      </c>
      <c r="AU715" s="0" t="e">
        <f aca="true">MAX(0,AT715*(1+(_xlfn.NORM.INV(RAND(),Inputs!$D$39,Inputs!$C$39)))-'Year Schedule'!$K$48+'Year Schedule'!$L$48)</f>
        <v>#VALUE!</v>
      </c>
      <c r="AV715" s="0" t="e">
        <f aca="true">MAX(0,AU715*(1+(_xlfn.NORM.INV(RAND(),Inputs!$D$39,Inputs!$C$39)))-'Year Schedule'!$K$49+'Year Schedule'!$L$49)</f>
        <v>#VALUE!</v>
      </c>
      <c r="AW715" s="0" t="e">
        <f aca="true">MAX(0,AV715*(1+(_xlfn.NORM.INV(RAND(),Inputs!$D$39,Inputs!$C$39)))-'Year Schedule'!$K$50+'Year Schedule'!$L$50)</f>
        <v>#VALUE!</v>
      </c>
      <c r="AX715" s="0" t="e">
        <f aca="true">MAX(0,AW715*(1+(_xlfn.NORM.INV(RAND(),Inputs!$D$39,Inputs!$C$39)))-'Year Schedule'!$K$51+'Year Schedule'!$L$51)</f>
        <v>#VALUE!</v>
      </c>
      <c r="AY715" s="0" t="e">
        <f aca="true">MAX(0,AX715*(1+(_xlfn.NORM.INV(RAND(),Inputs!$D$39,Inputs!$C$39)))-'Year Schedule'!$K$52+'Year Schedule'!$L$52)</f>
        <v>#VALUE!</v>
      </c>
      <c r="AZ715" s="0" t="e">
        <f aca="true">MAX(0,AY715*(1+(_xlfn.NORM.INV(RAND(),Inputs!$D$39,Inputs!$C$39)))-'Year Schedule'!$K$53+'Year Schedule'!$L$53)</f>
        <v>#VALUE!</v>
      </c>
      <c r="BA715" s="0" t="e">
        <f aca="false">INDEX(C715:AZ715,1,Inputs!$C$6)</f>
        <v>#VALUE!</v>
      </c>
      <c r="BB715" s="0" t="n">
        <f aca="false">IFERROR(EXP(SUMPRODUCT(LN((C715:INDEX(C715:AZ715,1,Inputs!$C$6)+$C$1004:INDEX($C$1004:$AZ$1004,1,Inputs!$C$6))/B715:INDEX(B715:AY715,1,Inputs!$C$6)))/Inputs!$C$6)-1,-1)</f>
        <v>-1</v>
      </c>
    </row>
    <row r="716" customFormat="false" ht="15" hidden="false" customHeight="true" outlineLevel="0" collapsed="false">
      <c r="A716" s="0" t="n">
        <v>714</v>
      </c>
      <c r="B716" s="177" t="n">
        <f aca="false">Inputs!$C$38</f>
        <v>0</v>
      </c>
      <c r="C716" s="0" t="e">
        <f aca="true">MAX(0,B716*(1+(_xlfn.NORM.INV(RAND(),Inputs!$D$39,Inputs!$C$39)))-'Year Schedule'!$K$4+'Year Schedule'!$L$4)</f>
        <v>#VALUE!</v>
      </c>
      <c r="D716" s="0" t="e">
        <f aca="true">MAX(0,C716*(1+(_xlfn.NORM.INV(RAND(),Inputs!$D$39,Inputs!$C$39)))-'Year Schedule'!$K$5+'Year Schedule'!$L$5)</f>
        <v>#VALUE!</v>
      </c>
      <c r="E716" s="0" t="e">
        <f aca="true">MAX(0,D716*(1+(_xlfn.NORM.INV(RAND(),Inputs!$D$39,Inputs!$C$39)))-'Year Schedule'!$K$6+'Year Schedule'!$L$6)</f>
        <v>#VALUE!</v>
      </c>
      <c r="F716" s="0" t="e">
        <f aca="true">MAX(0,E716*(1+(_xlfn.NORM.INV(RAND(),Inputs!$D$39,Inputs!$C$39)))-'Year Schedule'!$K$7+'Year Schedule'!$L$7)</f>
        <v>#VALUE!</v>
      </c>
      <c r="G716" s="0" t="e">
        <f aca="true">MAX(0,F716*(1+(_xlfn.NORM.INV(RAND(),Inputs!$D$39,Inputs!$C$39)))-'Year Schedule'!$K$8+'Year Schedule'!$L$8)</f>
        <v>#VALUE!</v>
      </c>
      <c r="H716" s="0" t="e">
        <f aca="true">MAX(0,G716*(1+(_xlfn.NORM.INV(RAND(),Inputs!$D$39,Inputs!$C$39)))-'Year Schedule'!$K$9+'Year Schedule'!$L$9)</f>
        <v>#VALUE!</v>
      </c>
      <c r="I716" s="0" t="e">
        <f aca="true">MAX(0,H716*(1+(_xlfn.NORM.INV(RAND(),Inputs!$D$39,Inputs!$C$39)))-'Year Schedule'!$K$10+'Year Schedule'!$L$10)</f>
        <v>#VALUE!</v>
      </c>
      <c r="J716" s="0" t="e">
        <f aca="true">MAX(0,I716*(1+(_xlfn.NORM.INV(RAND(),Inputs!$D$39,Inputs!$C$39)))-'Year Schedule'!$K$11+'Year Schedule'!$L$11)</f>
        <v>#VALUE!</v>
      </c>
      <c r="K716" s="0" t="e">
        <f aca="true">MAX(0,J716*(1+(_xlfn.NORM.INV(RAND(),Inputs!$D$39,Inputs!$C$39)))-'Year Schedule'!$K$12+'Year Schedule'!$L$12)</f>
        <v>#VALUE!</v>
      </c>
      <c r="L716" s="0" t="e">
        <f aca="true">MAX(0,K716*(1+(_xlfn.NORM.INV(RAND(),Inputs!$D$39,Inputs!$C$39)))-'Year Schedule'!$K$13+'Year Schedule'!$L$13)</f>
        <v>#VALUE!</v>
      </c>
      <c r="M716" s="0" t="e">
        <f aca="true">MAX(0,L716*(1+(_xlfn.NORM.INV(RAND(),Inputs!$D$39,Inputs!$C$39)))-'Year Schedule'!$K$14+'Year Schedule'!$L$14)</f>
        <v>#VALUE!</v>
      </c>
      <c r="N716" s="0" t="e">
        <f aca="true">MAX(0,M716*(1+(_xlfn.NORM.INV(RAND(),Inputs!$D$39,Inputs!$C$39)))-'Year Schedule'!$K$15+'Year Schedule'!$L$15)</f>
        <v>#VALUE!</v>
      </c>
      <c r="O716" s="0" t="e">
        <f aca="true">MAX(0,N716*(1+(_xlfn.NORM.INV(RAND(),Inputs!$D$39,Inputs!$C$39)))-'Year Schedule'!$K$16+'Year Schedule'!$L$16)</f>
        <v>#VALUE!</v>
      </c>
      <c r="P716" s="0" t="e">
        <f aca="true">MAX(0,O716*(1+(_xlfn.NORM.INV(RAND(),Inputs!$D$39,Inputs!$C$39)))-'Year Schedule'!$K$17+'Year Schedule'!$L$17)</f>
        <v>#VALUE!</v>
      </c>
      <c r="Q716" s="0" t="e">
        <f aca="true">MAX(0,P716*(1+(_xlfn.NORM.INV(RAND(),Inputs!$D$39,Inputs!$C$39)))-'Year Schedule'!$K$18+'Year Schedule'!$L$18)</f>
        <v>#VALUE!</v>
      </c>
      <c r="R716" s="0" t="e">
        <f aca="true">MAX(0,Q716*(1+(_xlfn.NORM.INV(RAND(),Inputs!$D$39,Inputs!$C$39)))-'Year Schedule'!$K$19+'Year Schedule'!$L$19)</f>
        <v>#VALUE!</v>
      </c>
      <c r="S716" s="0" t="e">
        <f aca="true">MAX(0,R716*(1+(_xlfn.NORM.INV(RAND(),Inputs!$D$39,Inputs!$C$39)))-'Year Schedule'!$K$20+'Year Schedule'!$L$20)</f>
        <v>#VALUE!</v>
      </c>
      <c r="T716" s="0" t="e">
        <f aca="true">MAX(0,S716*(1+(_xlfn.NORM.INV(RAND(),Inputs!$D$39,Inputs!$C$39)))-'Year Schedule'!$K$21+'Year Schedule'!$L$21)</f>
        <v>#VALUE!</v>
      </c>
      <c r="U716" s="0" t="e">
        <f aca="true">MAX(0,T716*(1+(_xlfn.NORM.INV(RAND(),Inputs!$D$39,Inputs!$C$39)))-'Year Schedule'!$K$22+'Year Schedule'!$L$22)</f>
        <v>#VALUE!</v>
      </c>
      <c r="V716" s="0" t="e">
        <f aca="true">MAX(0,U716*(1+(_xlfn.NORM.INV(RAND(),Inputs!$D$39,Inputs!$C$39)))-'Year Schedule'!$K$23+'Year Schedule'!$L$23)</f>
        <v>#VALUE!</v>
      </c>
      <c r="W716" s="0" t="e">
        <f aca="true">MAX(0,V716*(1+(_xlfn.NORM.INV(RAND(),Inputs!$D$39,Inputs!$C$39)))-'Year Schedule'!$K$24+'Year Schedule'!$L$24)</f>
        <v>#VALUE!</v>
      </c>
      <c r="X716" s="0" t="e">
        <f aca="true">MAX(0,W716*(1+(_xlfn.NORM.INV(RAND(),Inputs!$D$39,Inputs!$C$39)))-'Year Schedule'!$K$25+'Year Schedule'!$L$25)</f>
        <v>#VALUE!</v>
      </c>
      <c r="Y716" s="0" t="e">
        <f aca="true">MAX(0,X716*(1+(_xlfn.NORM.INV(RAND(),Inputs!$D$39,Inputs!$C$39)))-'Year Schedule'!$K$26+'Year Schedule'!$L$26)</f>
        <v>#VALUE!</v>
      </c>
      <c r="Z716" s="0" t="e">
        <f aca="true">MAX(0,Y716*(1+(_xlfn.NORM.INV(RAND(),Inputs!$D$39,Inputs!$C$39)))-'Year Schedule'!$K$27+'Year Schedule'!$L$27)</f>
        <v>#VALUE!</v>
      </c>
      <c r="AA716" s="0" t="e">
        <f aca="true">MAX(0,Z716*(1+(_xlfn.NORM.INV(RAND(),Inputs!$D$39,Inputs!$C$39)))-'Year Schedule'!$K$28+'Year Schedule'!$L$28)</f>
        <v>#VALUE!</v>
      </c>
      <c r="AB716" s="0" t="e">
        <f aca="true">MAX(0,AA716*(1+(_xlfn.NORM.INV(RAND(),Inputs!$D$39,Inputs!$C$39)))-'Year Schedule'!$K$29+'Year Schedule'!$L$29)</f>
        <v>#VALUE!</v>
      </c>
      <c r="AC716" s="0" t="e">
        <f aca="true">MAX(0,AB716*(1+(_xlfn.NORM.INV(RAND(),Inputs!$D$39,Inputs!$C$39)))-'Year Schedule'!$K$30+'Year Schedule'!$L$30)</f>
        <v>#VALUE!</v>
      </c>
      <c r="AD716" s="0" t="e">
        <f aca="true">MAX(0,AC716*(1+(_xlfn.NORM.INV(RAND(),Inputs!$D$39,Inputs!$C$39)))-'Year Schedule'!$K$31+'Year Schedule'!$L$31)</f>
        <v>#VALUE!</v>
      </c>
      <c r="AE716" s="0" t="e">
        <f aca="true">MAX(0,AD716*(1+(_xlfn.NORM.INV(RAND(),Inputs!$D$39,Inputs!$C$39)))-'Year Schedule'!$K$32+'Year Schedule'!$L$32)</f>
        <v>#VALUE!</v>
      </c>
      <c r="AF716" s="0" t="e">
        <f aca="true">MAX(0,AE716*(1+(_xlfn.NORM.INV(RAND(),Inputs!$D$39,Inputs!$C$39)))-'Year Schedule'!$K$33+'Year Schedule'!$L$33)</f>
        <v>#VALUE!</v>
      </c>
      <c r="AG716" s="0" t="e">
        <f aca="true">MAX(0,AF716*(1+(_xlfn.NORM.INV(RAND(),Inputs!$D$39,Inputs!$C$39)))-'Year Schedule'!$K$34+'Year Schedule'!$L$34)</f>
        <v>#VALUE!</v>
      </c>
      <c r="AH716" s="0" t="e">
        <f aca="true">MAX(0,AG716*(1+(_xlfn.NORM.INV(RAND(),Inputs!$D$39,Inputs!$C$39)))-'Year Schedule'!$K$35+'Year Schedule'!$L$35)</f>
        <v>#VALUE!</v>
      </c>
      <c r="AI716" s="0" t="e">
        <f aca="true">MAX(0,AH716*(1+(_xlfn.NORM.INV(RAND(),Inputs!$D$39,Inputs!$C$39)))-'Year Schedule'!$K$36+'Year Schedule'!$L$36)</f>
        <v>#VALUE!</v>
      </c>
      <c r="AJ716" s="0" t="e">
        <f aca="true">MAX(0,AI716*(1+(_xlfn.NORM.INV(RAND(),Inputs!$D$39,Inputs!$C$39)))-'Year Schedule'!$K$37+'Year Schedule'!$L$37)</f>
        <v>#VALUE!</v>
      </c>
      <c r="AK716" s="0" t="e">
        <f aca="true">MAX(0,AJ716*(1+(_xlfn.NORM.INV(RAND(),Inputs!$D$39,Inputs!$C$39)))-'Year Schedule'!$K$38+'Year Schedule'!$L$38)</f>
        <v>#VALUE!</v>
      </c>
      <c r="AL716" s="0" t="e">
        <f aca="true">MAX(0,AK716*(1+(_xlfn.NORM.INV(RAND(),Inputs!$D$39,Inputs!$C$39)))-'Year Schedule'!$K$39+'Year Schedule'!$L$39)</f>
        <v>#VALUE!</v>
      </c>
      <c r="AM716" s="0" t="e">
        <f aca="true">MAX(0,AL716*(1+(_xlfn.NORM.INV(RAND(),Inputs!$D$39,Inputs!$C$39)))-'Year Schedule'!$K$40+'Year Schedule'!$L$40)</f>
        <v>#VALUE!</v>
      </c>
      <c r="AN716" s="0" t="e">
        <f aca="true">MAX(0,AM716*(1+(_xlfn.NORM.INV(RAND(),Inputs!$D$39,Inputs!$C$39)))-'Year Schedule'!$K$41+'Year Schedule'!$L$41)</f>
        <v>#VALUE!</v>
      </c>
      <c r="AO716" s="0" t="e">
        <f aca="true">MAX(0,AN716*(1+(_xlfn.NORM.INV(RAND(),Inputs!$D$39,Inputs!$C$39)))-'Year Schedule'!$K$42+'Year Schedule'!$L$42)</f>
        <v>#VALUE!</v>
      </c>
      <c r="AP716" s="0" t="e">
        <f aca="true">MAX(0,AO716*(1+(_xlfn.NORM.INV(RAND(),Inputs!$D$39,Inputs!$C$39)))-'Year Schedule'!$K$43+'Year Schedule'!$L$43)</f>
        <v>#VALUE!</v>
      </c>
      <c r="AQ716" s="0" t="e">
        <f aca="true">MAX(0,AP716*(1+(_xlfn.NORM.INV(RAND(),Inputs!$D$39,Inputs!$C$39)))-'Year Schedule'!$K$44+'Year Schedule'!$L$44)</f>
        <v>#VALUE!</v>
      </c>
      <c r="AR716" s="0" t="e">
        <f aca="true">MAX(0,AQ716*(1+(_xlfn.NORM.INV(RAND(),Inputs!$D$39,Inputs!$C$39)))-'Year Schedule'!$K$45+'Year Schedule'!$L$45)</f>
        <v>#VALUE!</v>
      </c>
      <c r="AS716" s="0" t="e">
        <f aca="true">MAX(0,AR716*(1+(_xlfn.NORM.INV(RAND(),Inputs!$D$39,Inputs!$C$39)))-'Year Schedule'!$K$46+'Year Schedule'!$L$46)</f>
        <v>#VALUE!</v>
      </c>
      <c r="AT716" s="0" t="e">
        <f aca="true">MAX(0,AS716*(1+(_xlfn.NORM.INV(RAND(),Inputs!$D$39,Inputs!$C$39)))-'Year Schedule'!$K$47+'Year Schedule'!$L$47)</f>
        <v>#VALUE!</v>
      </c>
      <c r="AU716" s="0" t="e">
        <f aca="true">MAX(0,AT716*(1+(_xlfn.NORM.INV(RAND(),Inputs!$D$39,Inputs!$C$39)))-'Year Schedule'!$K$48+'Year Schedule'!$L$48)</f>
        <v>#VALUE!</v>
      </c>
      <c r="AV716" s="0" t="e">
        <f aca="true">MAX(0,AU716*(1+(_xlfn.NORM.INV(RAND(),Inputs!$D$39,Inputs!$C$39)))-'Year Schedule'!$K$49+'Year Schedule'!$L$49)</f>
        <v>#VALUE!</v>
      </c>
      <c r="AW716" s="0" t="e">
        <f aca="true">MAX(0,AV716*(1+(_xlfn.NORM.INV(RAND(),Inputs!$D$39,Inputs!$C$39)))-'Year Schedule'!$K$50+'Year Schedule'!$L$50)</f>
        <v>#VALUE!</v>
      </c>
      <c r="AX716" s="0" t="e">
        <f aca="true">MAX(0,AW716*(1+(_xlfn.NORM.INV(RAND(),Inputs!$D$39,Inputs!$C$39)))-'Year Schedule'!$K$51+'Year Schedule'!$L$51)</f>
        <v>#VALUE!</v>
      </c>
      <c r="AY716" s="0" t="e">
        <f aca="true">MAX(0,AX716*(1+(_xlfn.NORM.INV(RAND(),Inputs!$D$39,Inputs!$C$39)))-'Year Schedule'!$K$52+'Year Schedule'!$L$52)</f>
        <v>#VALUE!</v>
      </c>
      <c r="AZ716" s="0" t="e">
        <f aca="true">MAX(0,AY716*(1+(_xlfn.NORM.INV(RAND(),Inputs!$D$39,Inputs!$C$39)))-'Year Schedule'!$K$53+'Year Schedule'!$L$53)</f>
        <v>#VALUE!</v>
      </c>
      <c r="BA716" s="0" t="e">
        <f aca="false">INDEX(C716:AZ716,1,Inputs!$C$6)</f>
        <v>#VALUE!</v>
      </c>
      <c r="BB716" s="0" t="n">
        <f aca="false">IFERROR(EXP(SUMPRODUCT(LN((C716:INDEX(C716:AZ716,1,Inputs!$C$6)+$C$1004:INDEX($C$1004:$AZ$1004,1,Inputs!$C$6))/B716:INDEX(B716:AY716,1,Inputs!$C$6)))/Inputs!$C$6)-1,-1)</f>
        <v>-1</v>
      </c>
    </row>
    <row r="717" customFormat="false" ht="15" hidden="false" customHeight="true" outlineLevel="0" collapsed="false">
      <c r="A717" s="0" t="n">
        <v>715</v>
      </c>
      <c r="B717" s="177" t="n">
        <f aca="false">Inputs!$C$38</f>
        <v>0</v>
      </c>
      <c r="C717" s="0" t="e">
        <f aca="true">MAX(0,B717*(1+(_xlfn.NORM.INV(RAND(),Inputs!$D$39,Inputs!$C$39)))-'Year Schedule'!$K$4+'Year Schedule'!$L$4)</f>
        <v>#VALUE!</v>
      </c>
      <c r="D717" s="0" t="e">
        <f aca="true">MAX(0,C717*(1+(_xlfn.NORM.INV(RAND(),Inputs!$D$39,Inputs!$C$39)))-'Year Schedule'!$K$5+'Year Schedule'!$L$5)</f>
        <v>#VALUE!</v>
      </c>
      <c r="E717" s="0" t="e">
        <f aca="true">MAX(0,D717*(1+(_xlfn.NORM.INV(RAND(),Inputs!$D$39,Inputs!$C$39)))-'Year Schedule'!$K$6+'Year Schedule'!$L$6)</f>
        <v>#VALUE!</v>
      </c>
      <c r="F717" s="0" t="e">
        <f aca="true">MAX(0,E717*(1+(_xlfn.NORM.INV(RAND(),Inputs!$D$39,Inputs!$C$39)))-'Year Schedule'!$K$7+'Year Schedule'!$L$7)</f>
        <v>#VALUE!</v>
      </c>
      <c r="G717" s="0" t="e">
        <f aca="true">MAX(0,F717*(1+(_xlfn.NORM.INV(RAND(),Inputs!$D$39,Inputs!$C$39)))-'Year Schedule'!$K$8+'Year Schedule'!$L$8)</f>
        <v>#VALUE!</v>
      </c>
      <c r="H717" s="0" t="e">
        <f aca="true">MAX(0,G717*(1+(_xlfn.NORM.INV(RAND(),Inputs!$D$39,Inputs!$C$39)))-'Year Schedule'!$K$9+'Year Schedule'!$L$9)</f>
        <v>#VALUE!</v>
      </c>
      <c r="I717" s="0" t="e">
        <f aca="true">MAX(0,H717*(1+(_xlfn.NORM.INV(RAND(),Inputs!$D$39,Inputs!$C$39)))-'Year Schedule'!$K$10+'Year Schedule'!$L$10)</f>
        <v>#VALUE!</v>
      </c>
      <c r="J717" s="0" t="e">
        <f aca="true">MAX(0,I717*(1+(_xlfn.NORM.INV(RAND(),Inputs!$D$39,Inputs!$C$39)))-'Year Schedule'!$K$11+'Year Schedule'!$L$11)</f>
        <v>#VALUE!</v>
      </c>
      <c r="K717" s="0" t="e">
        <f aca="true">MAX(0,J717*(1+(_xlfn.NORM.INV(RAND(),Inputs!$D$39,Inputs!$C$39)))-'Year Schedule'!$K$12+'Year Schedule'!$L$12)</f>
        <v>#VALUE!</v>
      </c>
      <c r="L717" s="0" t="e">
        <f aca="true">MAX(0,K717*(1+(_xlfn.NORM.INV(RAND(),Inputs!$D$39,Inputs!$C$39)))-'Year Schedule'!$K$13+'Year Schedule'!$L$13)</f>
        <v>#VALUE!</v>
      </c>
      <c r="M717" s="0" t="e">
        <f aca="true">MAX(0,L717*(1+(_xlfn.NORM.INV(RAND(),Inputs!$D$39,Inputs!$C$39)))-'Year Schedule'!$K$14+'Year Schedule'!$L$14)</f>
        <v>#VALUE!</v>
      </c>
      <c r="N717" s="0" t="e">
        <f aca="true">MAX(0,M717*(1+(_xlfn.NORM.INV(RAND(),Inputs!$D$39,Inputs!$C$39)))-'Year Schedule'!$K$15+'Year Schedule'!$L$15)</f>
        <v>#VALUE!</v>
      </c>
      <c r="O717" s="0" t="e">
        <f aca="true">MAX(0,N717*(1+(_xlfn.NORM.INV(RAND(),Inputs!$D$39,Inputs!$C$39)))-'Year Schedule'!$K$16+'Year Schedule'!$L$16)</f>
        <v>#VALUE!</v>
      </c>
      <c r="P717" s="0" t="e">
        <f aca="true">MAX(0,O717*(1+(_xlfn.NORM.INV(RAND(),Inputs!$D$39,Inputs!$C$39)))-'Year Schedule'!$K$17+'Year Schedule'!$L$17)</f>
        <v>#VALUE!</v>
      </c>
      <c r="Q717" s="0" t="e">
        <f aca="true">MAX(0,P717*(1+(_xlfn.NORM.INV(RAND(),Inputs!$D$39,Inputs!$C$39)))-'Year Schedule'!$K$18+'Year Schedule'!$L$18)</f>
        <v>#VALUE!</v>
      </c>
      <c r="R717" s="0" t="e">
        <f aca="true">MAX(0,Q717*(1+(_xlfn.NORM.INV(RAND(),Inputs!$D$39,Inputs!$C$39)))-'Year Schedule'!$K$19+'Year Schedule'!$L$19)</f>
        <v>#VALUE!</v>
      </c>
      <c r="S717" s="0" t="e">
        <f aca="true">MAX(0,R717*(1+(_xlfn.NORM.INV(RAND(),Inputs!$D$39,Inputs!$C$39)))-'Year Schedule'!$K$20+'Year Schedule'!$L$20)</f>
        <v>#VALUE!</v>
      </c>
      <c r="T717" s="0" t="e">
        <f aca="true">MAX(0,S717*(1+(_xlfn.NORM.INV(RAND(),Inputs!$D$39,Inputs!$C$39)))-'Year Schedule'!$K$21+'Year Schedule'!$L$21)</f>
        <v>#VALUE!</v>
      </c>
      <c r="U717" s="0" t="e">
        <f aca="true">MAX(0,T717*(1+(_xlfn.NORM.INV(RAND(),Inputs!$D$39,Inputs!$C$39)))-'Year Schedule'!$K$22+'Year Schedule'!$L$22)</f>
        <v>#VALUE!</v>
      </c>
      <c r="V717" s="0" t="e">
        <f aca="true">MAX(0,U717*(1+(_xlfn.NORM.INV(RAND(),Inputs!$D$39,Inputs!$C$39)))-'Year Schedule'!$K$23+'Year Schedule'!$L$23)</f>
        <v>#VALUE!</v>
      </c>
      <c r="W717" s="0" t="e">
        <f aca="true">MAX(0,V717*(1+(_xlfn.NORM.INV(RAND(),Inputs!$D$39,Inputs!$C$39)))-'Year Schedule'!$K$24+'Year Schedule'!$L$24)</f>
        <v>#VALUE!</v>
      </c>
      <c r="X717" s="0" t="e">
        <f aca="true">MAX(0,W717*(1+(_xlfn.NORM.INV(RAND(),Inputs!$D$39,Inputs!$C$39)))-'Year Schedule'!$K$25+'Year Schedule'!$L$25)</f>
        <v>#VALUE!</v>
      </c>
      <c r="Y717" s="0" t="e">
        <f aca="true">MAX(0,X717*(1+(_xlfn.NORM.INV(RAND(),Inputs!$D$39,Inputs!$C$39)))-'Year Schedule'!$K$26+'Year Schedule'!$L$26)</f>
        <v>#VALUE!</v>
      </c>
      <c r="Z717" s="0" t="e">
        <f aca="true">MAX(0,Y717*(1+(_xlfn.NORM.INV(RAND(),Inputs!$D$39,Inputs!$C$39)))-'Year Schedule'!$K$27+'Year Schedule'!$L$27)</f>
        <v>#VALUE!</v>
      </c>
      <c r="AA717" s="0" t="e">
        <f aca="true">MAX(0,Z717*(1+(_xlfn.NORM.INV(RAND(),Inputs!$D$39,Inputs!$C$39)))-'Year Schedule'!$K$28+'Year Schedule'!$L$28)</f>
        <v>#VALUE!</v>
      </c>
      <c r="AB717" s="0" t="e">
        <f aca="true">MAX(0,AA717*(1+(_xlfn.NORM.INV(RAND(),Inputs!$D$39,Inputs!$C$39)))-'Year Schedule'!$K$29+'Year Schedule'!$L$29)</f>
        <v>#VALUE!</v>
      </c>
      <c r="AC717" s="0" t="e">
        <f aca="true">MAX(0,AB717*(1+(_xlfn.NORM.INV(RAND(),Inputs!$D$39,Inputs!$C$39)))-'Year Schedule'!$K$30+'Year Schedule'!$L$30)</f>
        <v>#VALUE!</v>
      </c>
      <c r="AD717" s="0" t="e">
        <f aca="true">MAX(0,AC717*(1+(_xlfn.NORM.INV(RAND(),Inputs!$D$39,Inputs!$C$39)))-'Year Schedule'!$K$31+'Year Schedule'!$L$31)</f>
        <v>#VALUE!</v>
      </c>
      <c r="AE717" s="0" t="e">
        <f aca="true">MAX(0,AD717*(1+(_xlfn.NORM.INV(RAND(),Inputs!$D$39,Inputs!$C$39)))-'Year Schedule'!$K$32+'Year Schedule'!$L$32)</f>
        <v>#VALUE!</v>
      </c>
      <c r="AF717" s="0" t="e">
        <f aca="true">MAX(0,AE717*(1+(_xlfn.NORM.INV(RAND(),Inputs!$D$39,Inputs!$C$39)))-'Year Schedule'!$K$33+'Year Schedule'!$L$33)</f>
        <v>#VALUE!</v>
      </c>
      <c r="AG717" s="0" t="e">
        <f aca="true">MAX(0,AF717*(1+(_xlfn.NORM.INV(RAND(),Inputs!$D$39,Inputs!$C$39)))-'Year Schedule'!$K$34+'Year Schedule'!$L$34)</f>
        <v>#VALUE!</v>
      </c>
      <c r="AH717" s="0" t="e">
        <f aca="true">MAX(0,AG717*(1+(_xlfn.NORM.INV(RAND(),Inputs!$D$39,Inputs!$C$39)))-'Year Schedule'!$K$35+'Year Schedule'!$L$35)</f>
        <v>#VALUE!</v>
      </c>
      <c r="AI717" s="0" t="e">
        <f aca="true">MAX(0,AH717*(1+(_xlfn.NORM.INV(RAND(),Inputs!$D$39,Inputs!$C$39)))-'Year Schedule'!$K$36+'Year Schedule'!$L$36)</f>
        <v>#VALUE!</v>
      </c>
      <c r="AJ717" s="0" t="e">
        <f aca="true">MAX(0,AI717*(1+(_xlfn.NORM.INV(RAND(),Inputs!$D$39,Inputs!$C$39)))-'Year Schedule'!$K$37+'Year Schedule'!$L$37)</f>
        <v>#VALUE!</v>
      </c>
      <c r="AK717" s="0" t="e">
        <f aca="true">MAX(0,AJ717*(1+(_xlfn.NORM.INV(RAND(),Inputs!$D$39,Inputs!$C$39)))-'Year Schedule'!$K$38+'Year Schedule'!$L$38)</f>
        <v>#VALUE!</v>
      </c>
      <c r="AL717" s="0" t="e">
        <f aca="true">MAX(0,AK717*(1+(_xlfn.NORM.INV(RAND(),Inputs!$D$39,Inputs!$C$39)))-'Year Schedule'!$K$39+'Year Schedule'!$L$39)</f>
        <v>#VALUE!</v>
      </c>
      <c r="AM717" s="0" t="e">
        <f aca="true">MAX(0,AL717*(1+(_xlfn.NORM.INV(RAND(),Inputs!$D$39,Inputs!$C$39)))-'Year Schedule'!$K$40+'Year Schedule'!$L$40)</f>
        <v>#VALUE!</v>
      </c>
      <c r="AN717" s="0" t="e">
        <f aca="true">MAX(0,AM717*(1+(_xlfn.NORM.INV(RAND(),Inputs!$D$39,Inputs!$C$39)))-'Year Schedule'!$K$41+'Year Schedule'!$L$41)</f>
        <v>#VALUE!</v>
      </c>
      <c r="AO717" s="0" t="e">
        <f aca="true">MAX(0,AN717*(1+(_xlfn.NORM.INV(RAND(),Inputs!$D$39,Inputs!$C$39)))-'Year Schedule'!$K$42+'Year Schedule'!$L$42)</f>
        <v>#VALUE!</v>
      </c>
      <c r="AP717" s="0" t="e">
        <f aca="true">MAX(0,AO717*(1+(_xlfn.NORM.INV(RAND(),Inputs!$D$39,Inputs!$C$39)))-'Year Schedule'!$K$43+'Year Schedule'!$L$43)</f>
        <v>#VALUE!</v>
      </c>
      <c r="AQ717" s="0" t="e">
        <f aca="true">MAX(0,AP717*(1+(_xlfn.NORM.INV(RAND(),Inputs!$D$39,Inputs!$C$39)))-'Year Schedule'!$K$44+'Year Schedule'!$L$44)</f>
        <v>#VALUE!</v>
      </c>
      <c r="AR717" s="0" t="e">
        <f aca="true">MAX(0,AQ717*(1+(_xlfn.NORM.INV(RAND(),Inputs!$D$39,Inputs!$C$39)))-'Year Schedule'!$K$45+'Year Schedule'!$L$45)</f>
        <v>#VALUE!</v>
      </c>
      <c r="AS717" s="0" t="e">
        <f aca="true">MAX(0,AR717*(1+(_xlfn.NORM.INV(RAND(),Inputs!$D$39,Inputs!$C$39)))-'Year Schedule'!$K$46+'Year Schedule'!$L$46)</f>
        <v>#VALUE!</v>
      </c>
      <c r="AT717" s="0" t="e">
        <f aca="true">MAX(0,AS717*(1+(_xlfn.NORM.INV(RAND(),Inputs!$D$39,Inputs!$C$39)))-'Year Schedule'!$K$47+'Year Schedule'!$L$47)</f>
        <v>#VALUE!</v>
      </c>
      <c r="AU717" s="0" t="e">
        <f aca="true">MAX(0,AT717*(1+(_xlfn.NORM.INV(RAND(),Inputs!$D$39,Inputs!$C$39)))-'Year Schedule'!$K$48+'Year Schedule'!$L$48)</f>
        <v>#VALUE!</v>
      </c>
      <c r="AV717" s="0" t="e">
        <f aca="true">MAX(0,AU717*(1+(_xlfn.NORM.INV(RAND(),Inputs!$D$39,Inputs!$C$39)))-'Year Schedule'!$K$49+'Year Schedule'!$L$49)</f>
        <v>#VALUE!</v>
      </c>
      <c r="AW717" s="0" t="e">
        <f aca="true">MAX(0,AV717*(1+(_xlfn.NORM.INV(RAND(),Inputs!$D$39,Inputs!$C$39)))-'Year Schedule'!$K$50+'Year Schedule'!$L$50)</f>
        <v>#VALUE!</v>
      </c>
      <c r="AX717" s="0" t="e">
        <f aca="true">MAX(0,AW717*(1+(_xlfn.NORM.INV(RAND(),Inputs!$D$39,Inputs!$C$39)))-'Year Schedule'!$K$51+'Year Schedule'!$L$51)</f>
        <v>#VALUE!</v>
      </c>
      <c r="AY717" s="0" t="e">
        <f aca="true">MAX(0,AX717*(1+(_xlfn.NORM.INV(RAND(),Inputs!$D$39,Inputs!$C$39)))-'Year Schedule'!$K$52+'Year Schedule'!$L$52)</f>
        <v>#VALUE!</v>
      </c>
      <c r="AZ717" s="0" t="e">
        <f aca="true">MAX(0,AY717*(1+(_xlfn.NORM.INV(RAND(),Inputs!$D$39,Inputs!$C$39)))-'Year Schedule'!$K$53+'Year Schedule'!$L$53)</f>
        <v>#VALUE!</v>
      </c>
      <c r="BA717" s="0" t="e">
        <f aca="false">INDEX(C717:AZ717,1,Inputs!$C$6)</f>
        <v>#VALUE!</v>
      </c>
      <c r="BB717" s="0" t="n">
        <f aca="false">IFERROR(EXP(SUMPRODUCT(LN((C717:INDEX(C717:AZ717,1,Inputs!$C$6)+$C$1004:INDEX($C$1004:$AZ$1004,1,Inputs!$C$6))/B717:INDEX(B717:AY717,1,Inputs!$C$6)))/Inputs!$C$6)-1,-1)</f>
        <v>-1</v>
      </c>
    </row>
    <row r="718" customFormat="false" ht="15" hidden="false" customHeight="true" outlineLevel="0" collapsed="false">
      <c r="A718" s="0" t="n">
        <v>716</v>
      </c>
      <c r="B718" s="177" t="n">
        <f aca="false">Inputs!$C$38</f>
        <v>0</v>
      </c>
      <c r="C718" s="0" t="e">
        <f aca="true">MAX(0,B718*(1+(_xlfn.NORM.INV(RAND(),Inputs!$D$39,Inputs!$C$39)))-'Year Schedule'!$K$4+'Year Schedule'!$L$4)</f>
        <v>#VALUE!</v>
      </c>
      <c r="D718" s="0" t="e">
        <f aca="true">MAX(0,C718*(1+(_xlfn.NORM.INV(RAND(),Inputs!$D$39,Inputs!$C$39)))-'Year Schedule'!$K$5+'Year Schedule'!$L$5)</f>
        <v>#VALUE!</v>
      </c>
      <c r="E718" s="0" t="e">
        <f aca="true">MAX(0,D718*(1+(_xlfn.NORM.INV(RAND(),Inputs!$D$39,Inputs!$C$39)))-'Year Schedule'!$K$6+'Year Schedule'!$L$6)</f>
        <v>#VALUE!</v>
      </c>
      <c r="F718" s="0" t="e">
        <f aca="true">MAX(0,E718*(1+(_xlfn.NORM.INV(RAND(),Inputs!$D$39,Inputs!$C$39)))-'Year Schedule'!$K$7+'Year Schedule'!$L$7)</f>
        <v>#VALUE!</v>
      </c>
      <c r="G718" s="0" t="e">
        <f aca="true">MAX(0,F718*(1+(_xlfn.NORM.INV(RAND(),Inputs!$D$39,Inputs!$C$39)))-'Year Schedule'!$K$8+'Year Schedule'!$L$8)</f>
        <v>#VALUE!</v>
      </c>
      <c r="H718" s="0" t="e">
        <f aca="true">MAX(0,G718*(1+(_xlfn.NORM.INV(RAND(),Inputs!$D$39,Inputs!$C$39)))-'Year Schedule'!$K$9+'Year Schedule'!$L$9)</f>
        <v>#VALUE!</v>
      </c>
      <c r="I718" s="0" t="e">
        <f aca="true">MAX(0,H718*(1+(_xlfn.NORM.INV(RAND(),Inputs!$D$39,Inputs!$C$39)))-'Year Schedule'!$K$10+'Year Schedule'!$L$10)</f>
        <v>#VALUE!</v>
      </c>
      <c r="J718" s="0" t="e">
        <f aca="true">MAX(0,I718*(1+(_xlfn.NORM.INV(RAND(),Inputs!$D$39,Inputs!$C$39)))-'Year Schedule'!$K$11+'Year Schedule'!$L$11)</f>
        <v>#VALUE!</v>
      </c>
      <c r="K718" s="0" t="e">
        <f aca="true">MAX(0,J718*(1+(_xlfn.NORM.INV(RAND(),Inputs!$D$39,Inputs!$C$39)))-'Year Schedule'!$K$12+'Year Schedule'!$L$12)</f>
        <v>#VALUE!</v>
      </c>
      <c r="L718" s="0" t="e">
        <f aca="true">MAX(0,K718*(1+(_xlfn.NORM.INV(RAND(),Inputs!$D$39,Inputs!$C$39)))-'Year Schedule'!$K$13+'Year Schedule'!$L$13)</f>
        <v>#VALUE!</v>
      </c>
      <c r="M718" s="0" t="e">
        <f aca="true">MAX(0,L718*(1+(_xlfn.NORM.INV(RAND(),Inputs!$D$39,Inputs!$C$39)))-'Year Schedule'!$K$14+'Year Schedule'!$L$14)</f>
        <v>#VALUE!</v>
      </c>
      <c r="N718" s="0" t="e">
        <f aca="true">MAX(0,M718*(1+(_xlfn.NORM.INV(RAND(),Inputs!$D$39,Inputs!$C$39)))-'Year Schedule'!$K$15+'Year Schedule'!$L$15)</f>
        <v>#VALUE!</v>
      </c>
      <c r="O718" s="0" t="e">
        <f aca="true">MAX(0,N718*(1+(_xlfn.NORM.INV(RAND(),Inputs!$D$39,Inputs!$C$39)))-'Year Schedule'!$K$16+'Year Schedule'!$L$16)</f>
        <v>#VALUE!</v>
      </c>
      <c r="P718" s="0" t="e">
        <f aca="true">MAX(0,O718*(1+(_xlfn.NORM.INV(RAND(),Inputs!$D$39,Inputs!$C$39)))-'Year Schedule'!$K$17+'Year Schedule'!$L$17)</f>
        <v>#VALUE!</v>
      </c>
      <c r="Q718" s="0" t="e">
        <f aca="true">MAX(0,P718*(1+(_xlfn.NORM.INV(RAND(),Inputs!$D$39,Inputs!$C$39)))-'Year Schedule'!$K$18+'Year Schedule'!$L$18)</f>
        <v>#VALUE!</v>
      </c>
      <c r="R718" s="0" t="e">
        <f aca="true">MAX(0,Q718*(1+(_xlfn.NORM.INV(RAND(),Inputs!$D$39,Inputs!$C$39)))-'Year Schedule'!$K$19+'Year Schedule'!$L$19)</f>
        <v>#VALUE!</v>
      </c>
      <c r="S718" s="0" t="e">
        <f aca="true">MAX(0,R718*(1+(_xlfn.NORM.INV(RAND(),Inputs!$D$39,Inputs!$C$39)))-'Year Schedule'!$K$20+'Year Schedule'!$L$20)</f>
        <v>#VALUE!</v>
      </c>
      <c r="T718" s="0" t="e">
        <f aca="true">MAX(0,S718*(1+(_xlfn.NORM.INV(RAND(),Inputs!$D$39,Inputs!$C$39)))-'Year Schedule'!$K$21+'Year Schedule'!$L$21)</f>
        <v>#VALUE!</v>
      </c>
      <c r="U718" s="0" t="e">
        <f aca="true">MAX(0,T718*(1+(_xlfn.NORM.INV(RAND(),Inputs!$D$39,Inputs!$C$39)))-'Year Schedule'!$K$22+'Year Schedule'!$L$22)</f>
        <v>#VALUE!</v>
      </c>
      <c r="V718" s="0" t="e">
        <f aca="true">MAX(0,U718*(1+(_xlfn.NORM.INV(RAND(),Inputs!$D$39,Inputs!$C$39)))-'Year Schedule'!$K$23+'Year Schedule'!$L$23)</f>
        <v>#VALUE!</v>
      </c>
      <c r="W718" s="0" t="e">
        <f aca="true">MAX(0,V718*(1+(_xlfn.NORM.INV(RAND(),Inputs!$D$39,Inputs!$C$39)))-'Year Schedule'!$K$24+'Year Schedule'!$L$24)</f>
        <v>#VALUE!</v>
      </c>
      <c r="X718" s="0" t="e">
        <f aca="true">MAX(0,W718*(1+(_xlfn.NORM.INV(RAND(),Inputs!$D$39,Inputs!$C$39)))-'Year Schedule'!$K$25+'Year Schedule'!$L$25)</f>
        <v>#VALUE!</v>
      </c>
      <c r="Y718" s="0" t="e">
        <f aca="true">MAX(0,X718*(1+(_xlfn.NORM.INV(RAND(),Inputs!$D$39,Inputs!$C$39)))-'Year Schedule'!$K$26+'Year Schedule'!$L$26)</f>
        <v>#VALUE!</v>
      </c>
      <c r="Z718" s="0" t="e">
        <f aca="true">MAX(0,Y718*(1+(_xlfn.NORM.INV(RAND(),Inputs!$D$39,Inputs!$C$39)))-'Year Schedule'!$K$27+'Year Schedule'!$L$27)</f>
        <v>#VALUE!</v>
      </c>
      <c r="AA718" s="0" t="e">
        <f aca="true">MAX(0,Z718*(1+(_xlfn.NORM.INV(RAND(),Inputs!$D$39,Inputs!$C$39)))-'Year Schedule'!$K$28+'Year Schedule'!$L$28)</f>
        <v>#VALUE!</v>
      </c>
      <c r="AB718" s="0" t="e">
        <f aca="true">MAX(0,AA718*(1+(_xlfn.NORM.INV(RAND(),Inputs!$D$39,Inputs!$C$39)))-'Year Schedule'!$K$29+'Year Schedule'!$L$29)</f>
        <v>#VALUE!</v>
      </c>
      <c r="AC718" s="0" t="e">
        <f aca="true">MAX(0,AB718*(1+(_xlfn.NORM.INV(RAND(),Inputs!$D$39,Inputs!$C$39)))-'Year Schedule'!$K$30+'Year Schedule'!$L$30)</f>
        <v>#VALUE!</v>
      </c>
      <c r="AD718" s="0" t="e">
        <f aca="true">MAX(0,AC718*(1+(_xlfn.NORM.INV(RAND(),Inputs!$D$39,Inputs!$C$39)))-'Year Schedule'!$K$31+'Year Schedule'!$L$31)</f>
        <v>#VALUE!</v>
      </c>
      <c r="AE718" s="0" t="e">
        <f aca="true">MAX(0,AD718*(1+(_xlfn.NORM.INV(RAND(),Inputs!$D$39,Inputs!$C$39)))-'Year Schedule'!$K$32+'Year Schedule'!$L$32)</f>
        <v>#VALUE!</v>
      </c>
      <c r="AF718" s="0" t="e">
        <f aca="true">MAX(0,AE718*(1+(_xlfn.NORM.INV(RAND(),Inputs!$D$39,Inputs!$C$39)))-'Year Schedule'!$K$33+'Year Schedule'!$L$33)</f>
        <v>#VALUE!</v>
      </c>
      <c r="AG718" s="0" t="e">
        <f aca="true">MAX(0,AF718*(1+(_xlfn.NORM.INV(RAND(),Inputs!$D$39,Inputs!$C$39)))-'Year Schedule'!$K$34+'Year Schedule'!$L$34)</f>
        <v>#VALUE!</v>
      </c>
      <c r="AH718" s="0" t="e">
        <f aca="true">MAX(0,AG718*(1+(_xlfn.NORM.INV(RAND(),Inputs!$D$39,Inputs!$C$39)))-'Year Schedule'!$K$35+'Year Schedule'!$L$35)</f>
        <v>#VALUE!</v>
      </c>
      <c r="AI718" s="0" t="e">
        <f aca="true">MAX(0,AH718*(1+(_xlfn.NORM.INV(RAND(),Inputs!$D$39,Inputs!$C$39)))-'Year Schedule'!$K$36+'Year Schedule'!$L$36)</f>
        <v>#VALUE!</v>
      </c>
      <c r="AJ718" s="0" t="e">
        <f aca="true">MAX(0,AI718*(1+(_xlfn.NORM.INV(RAND(),Inputs!$D$39,Inputs!$C$39)))-'Year Schedule'!$K$37+'Year Schedule'!$L$37)</f>
        <v>#VALUE!</v>
      </c>
      <c r="AK718" s="0" t="e">
        <f aca="true">MAX(0,AJ718*(1+(_xlfn.NORM.INV(RAND(),Inputs!$D$39,Inputs!$C$39)))-'Year Schedule'!$K$38+'Year Schedule'!$L$38)</f>
        <v>#VALUE!</v>
      </c>
      <c r="AL718" s="0" t="e">
        <f aca="true">MAX(0,AK718*(1+(_xlfn.NORM.INV(RAND(),Inputs!$D$39,Inputs!$C$39)))-'Year Schedule'!$K$39+'Year Schedule'!$L$39)</f>
        <v>#VALUE!</v>
      </c>
      <c r="AM718" s="0" t="e">
        <f aca="true">MAX(0,AL718*(1+(_xlfn.NORM.INV(RAND(),Inputs!$D$39,Inputs!$C$39)))-'Year Schedule'!$K$40+'Year Schedule'!$L$40)</f>
        <v>#VALUE!</v>
      </c>
      <c r="AN718" s="0" t="e">
        <f aca="true">MAX(0,AM718*(1+(_xlfn.NORM.INV(RAND(),Inputs!$D$39,Inputs!$C$39)))-'Year Schedule'!$K$41+'Year Schedule'!$L$41)</f>
        <v>#VALUE!</v>
      </c>
      <c r="AO718" s="0" t="e">
        <f aca="true">MAX(0,AN718*(1+(_xlfn.NORM.INV(RAND(),Inputs!$D$39,Inputs!$C$39)))-'Year Schedule'!$K$42+'Year Schedule'!$L$42)</f>
        <v>#VALUE!</v>
      </c>
      <c r="AP718" s="0" t="e">
        <f aca="true">MAX(0,AO718*(1+(_xlfn.NORM.INV(RAND(),Inputs!$D$39,Inputs!$C$39)))-'Year Schedule'!$K$43+'Year Schedule'!$L$43)</f>
        <v>#VALUE!</v>
      </c>
      <c r="AQ718" s="0" t="e">
        <f aca="true">MAX(0,AP718*(1+(_xlfn.NORM.INV(RAND(),Inputs!$D$39,Inputs!$C$39)))-'Year Schedule'!$K$44+'Year Schedule'!$L$44)</f>
        <v>#VALUE!</v>
      </c>
      <c r="AR718" s="0" t="e">
        <f aca="true">MAX(0,AQ718*(1+(_xlfn.NORM.INV(RAND(),Inputs!$D$39,Inputs!$C$39)))-'Year Schedule'!$K$45+'Year Schedule'!$L$45)</f>
        <v>#VALUE!</v>
      </c>
      <c r="AS718" s="0" t="e">
        <f aca="true">MAX(0,AR718*(1+(_xlfn.NORM.INV(RAND(),Inputs!$D$39,Inputs!$C$39)))-'Year Schedule'!$K$46+'Year Schedule'!$L$46)</f>
        <v>#VALUE!</v>
      </c>
      <c r="AT718" s="0" t="e">
        <f aca="true">MAX(0,AS718*(1+(_xlfn.NORM.INV(RAND(),Inputs!$D$39,Inputs!$C$39)))-'Year Schedule'!$K$47+'Year Schedule'!$L$47)</f>
        <v>#VALUE!</v>
      </c>
      <c r="AU718" s="0" t="e">
        <f aca="true">MAX(0,AT718*(1+(_xlfn.NORM.INV(RAND(),Inputs!$D$39,Inputs!$C$39)))-'Year Schedule'!$K$48+'Year Schedule'!$L$48)</f>
        <v>#VALUE!</v>
      </c>
      <c r="AV718" s="0" t="e">
        <f aca="true">MAX(0,AU718*(1+(_xlfn.NORM.INV(RAND(),Inputs!$D$39,Inputs!$C$39)))-'Year Schedule'!$K$49+'Year Schedule'!$L$49)</f>
        <v>#VALUE!</v>
      </c>
      <c r="AW718" s="0" t="e">
        <f aca="true">MAX(0,AV718*(1+(_xlfn.NORM.INV(RAND(),Inputs!$D$39,Inputs!$C$39)))-'Year Schedule'!$K$50+'Year Schedule'!$L$50)</f>
        <v>#VALUE!</v>
      </c>
      <c r="AX718" s="0" t="e">
        <f aca="true">MAX(0,AW718*(1+(_xlfn.NORM.INV(RAND(),Inputs!$D$39,Inputs!$C$39)))-'Year Schedule'!$K$51+'Year Schedule'!$L$51)</f>
        <v>#VALUE!</v>
      </c>
      <c r="AY718" s="0" t="e">
        <f aca="true">MAX(0,AX718*(1+(_xlfn.NORM.INV(RAND(),Inputs!$D$39,Inputs!$C$39)))-'Year Schedule'!$K$52+'Year Schedule'!$L$52)</f>
        <v>#VALUE!</v>
      </c>
      <c r="AZ718" s="0" t="e">
        <f aca="true">MAX(0,AY718*(1+(_xlfn.NORM.INV(RAND(),Inputs!$D$39,Inputs!$C$39)))-'Year Schedule'!$K$53+'Year Schedule'!$L$53)</f>
        <v>#VALUE!</v>
      </c>
      <c r="BA718" s="0" t="e">
        <f aca="false">INDEX(C718:AZ718,1,Inputs!$C$6)</f>
        <v>#VALUE!</v>
      </c>
      <c r="BB718" s="0" t="n">
        <f aca="false">IFERROR(EXP(SUMPRODUCT(LN((C718:INDEX(C718:AZ718,1,Inputs!$C$6)+$C$1004:INDEX($C$1004:$AZ$1004,1,Inputs!$C$6))/B718:INDEX(B718:AY718,1,Inputs!$C$6)))/Inputs!$C$6)-1,-1)</f>
        <v>-1</v>
      </c>
    </row>
    <row r="719" customFormat="false" ht="15" hidden="false" customHeight="true" outlineLevel="0" collapsed="false">
      <c r="A719" s="0" t="n">
        <v>717</v>
      </c>
      <c r="B719" s="177" t="n">
        <f aca="false">Inputs!$C$38</f>
        <v>0</v>
      </c>
      <c r="C719" s="0" t="e">
        <f aca="true">MAX(0,B719*(1+(_xlfn.NORM.INV(RAND(),Inputs!$D$39,Inputs!$C$39)))-'Year Schedule'!$K$4+'Year Schedule'!$L$4)</f>
        <v>#VALUE!</v>
      </c>
      <c r="D719" s="0" t="e">
        <f aca="true">MAX(0,C719*(1+(_xlfn.NORM.INV(RAND(),Inputs!$D$39,Inputs!$C$39)))-'Year Schedule'!$K$5+'Year Schedule'!$L$5)</f>
        <v>#VALUE!</v>
      </c>
      <c r="E719" s="0" t="e">
        <f aca="true">MAX(0,D719*(1+(_xlfn.NORM.INV(RAND(),Inputs!$D$39,Inputs!$C$39)))-'Year Schedule'!$K$6+'Year Schedule'!$L$6)</f>
        <v>#VALUE!</v>
      </c>
      <c r="F719" s="0" t="e">
        <f aca="true">MAX(0,E719*(1+(_xlfn.NORM.INV(RAND(),Inputs!$D$39,Inputs!$C$39)))-'Year Schedule'!$K$7+'Year Schedule'!$L$7)</f>
        <v>#VALUE!</v>
      </c>
      <c r="G719" s="0" t="e">
        <f aca="true">MAX(0,F719*(1+(_xlfn.NORM.INV(RAND(),Inputs!$D$39,Inputs!$C$39)))-'Year Schedule'!$K$8+'Year Schedule'!$L$8)</f>
        <v>#VALUE!</v>
      </c>
      <c r="H719" s="0" t="e">
        <f aca="true">MAX(0,G719*(1+(_xlfn.NORM.INV(RAND(),Inputs!$D$39,Inputs!$C$39)))-'Year Schedule'!$K$9+'Year Schedule'!$L$9)</f>
        <v>#VALUE!</v>
      </c>
      <c r="I719" s="0" t="e">
        <f aca="true">MAX(0,H719*(1+(_xlfn.NORM.INV(RAND(),Inputs!$D$39,Inputs!$C$39)))-'Year Schedule'!$K$10+'Year Schedule'!$L$10)</f>
        <v>#VALUE!</v>
      </c>
      <c r="J719" s="0" t="e">
        <f aca="true">MAX(0,I719*(1+(_xlfn.NORM.INV(RAND(),Inputs!$D$39,Inputs!$C$39)))-'Year Schedule'!$K$11+'Year Schedule'!$L$11)</f>
        <v>#VALUE!</v>
      </c>
      <c r="K719" s="0" t="e">
        <f aca="true">MAX(0,J719*(1+(_xlfn.NORM.INV(RAND(),Inputs!$D$39,Inputs!$C$39)))-'Year Schedule'!$K$12+'Year Schedule'!$L$12)</f>
        <v>#VALUE!</v>
      </c>
      <c r="L719" s="0" t="e">
        <f aca="true">MAX(0,K719*(1+(_xlfn.NORM.INV(RAND(),Inputs!$D$39,Inputs!$C$39)))-'Year Schedule'!$K$13+'Year Schedule'!$L$13)</f>
        <v>#VALUE!</v>
      </c>
      <c r="M719" s="0" t="e">
        <f aca="true">MAX(0,L719*(1+(_xlfn.NORM.INV(RAND(),Inputs!$D$39,Inputs!$C$39)))-'Year Schedule'!$K$14+'Year Schedule'!$L$14)</f>
        <v>#VALUE!</v>
      </c>
      <c r="N719" s="0" t="e">
        <f aca="true">MAX(0,M719*(1+(_xlfn.NORM.INV(RAND(),Inputs!$D$39,Inputs!$C$39)))-'Year Schedule'!$K$15+'Year Schedule'!$L$15)</f>
        <v>#VALUE!</v>
      </c>
      <c r="O719" s="0" t="e">
        <f aca="true">MAX(0,N719*(1+(_xlfn.NORM.INV(RAND(),Inputs!$D$39,Inputs!$C$39)))-'Year Schedule'!$K$16+'Year Schedule'!$L$16)</f>
        <v>#VALUE!</v>
      </c>
      <c r="P719" s="0" t="e">
        <f aca="true">MAX(0,O719*(1+(_xlfn.NORM.INV(RAND(),Inputs!$D$39,Inputs!$C$39)))-'Year Schedule'!$K$17+'Year Schedule'!$L$17)</f>
        <v>#VALUE!</v>
      </c>
      <c r="Q719" s="0" t="e">
        <f aca="true">MAX(0,P719*(1+(_xlfn.NORM.INV(RAND(),Inputs!$D$39,Inputs!$C$39)))-'Year Schedule'!$K$18+'Year Schedule'!$L$18)</f>
        <v>#VALUE!</v>
      </c>
      <c r="R719" s="0" t="e">
        <f aca="true">MAX(0,Q719*(1+(_xlfn.NORM.INV(RAND(),Inputs!$D$39,Inputs!$C$39)))-'Year Schedule'!$K$19+'Year Schedule'!$L$19)</f>
        <v>#VALUE!</v>
      </c>
      <c r="S719" s="0" t="e">
        <f aca="true">MAX(0,R719*(1+(_xlfn.NORM.INV(RAND(),Inputs!$D$39,Inputs!$C$39)))-'Year Schedule'!$K$20+'Year Schedule'!$L$20)</f>
        <v>#VALUE!</v>
      </c>
      <c r="T719" s="0" t="e">
        <f aca="true">MAX(0,S719*(1+(_xlfn.NORM.INV(RAND(),Inputs!$D$39,Inputs!$C$39)))-'Year Schedule'!$K$21+'Year Schedule'!$L$21)</f>
        <v>#VALUE!</v>
      </c>
      <c r="U719" s="0" t="e">
        <f aca="true">MAX(0,T719*(1+(_xlfn.NORM.INV(RAND(),Inputs!$D$39,Inputs!$C$39)))-'Year Schedule'!$K$22+'Year Schedule'!$L$22)</f>
        <v>#VALUE!</v>
      </c>
      <c r="V719" s="0" t="e">
        <f aca="true">MAX(0,U719*(1+(_xlfn.NORM.INV(RAND(),Inputs!$D$39,Inputs!$C$39)))-'Year Schedule'!$K$23+'Year Schedule'!$L$23)</f>
        <v>#VALUE!</v>
      </c>
      <c r="W719" s="0" t="e">
        <f aca="true">MAX(0,V719*(1+(_xlfn.NORM.INV(RAND(),Inputs!$D$39,Inputs!$C$39)))-'Year Schedule'!$K$24+'Year Schedule'!$L$24)</f>
        <v>#VALUE!</v>
      </c>
      <c r="X719" s="0" t="e">
        <f aca="true">MAX(0,W719*(1+(_xlfn.NORM.INV(RAND(),Inputs!$D$39,Inputs!$C$39)))-'Year Schedule'!$K$25+'Year Schedule'!$L$25)</f>
        <v>#VALUE!</v>
      </c>
      <c r="Y719" s="0" t="e">
        <f aca="true">MAX(0,X719*(1+(_xlfn.NORM.INV(RAND(),Inputs!$D$39,Inputs!$C$39)))-'Year Schedule'!$K$26+'Year Schedule'!$L$26)</f>
        <v>#VALUE!</v>
      </c>
      <c r="Z719" s="0" t="e">
        <f aca="true">MAX(0,Y719*(1+(_xlfn.NORM.INV(RAND(),Inputs!$D$39,Inputs!$C$39)))-'Year Schedule'!$K$27+'Year Schedule'!$L$27)</f>
        <v>#VALUE!</v>
      </c>
      <c r="AA719" s="0" t="e">
        <f aca="true">MAX(0,Z719*(1+(_xlfn.NORM.INV(RAND(),Inputs!$D$39,Inputs!$C$39)))-'Year Schedule'!$K$28+'Year Schedule'!$L$28)</f>
        <v>#VALUE!</v>
      </c>
      <c r="AB719" s="0" t="e">
        <f aca="true">MAX(0,AA719*(1+(_xlfn.NORM.INV(RAND(),Inputs!$D$39,Inputs!$C$39)))-'Year Schedule'!$K$29+'Year Schedule'!$L$29)</f>
        <v>#VALUE!</v>
      </c>
      <c r="AC719" s="0" t="e">
        <f aca="true">MAX(0,AB719*(1+(_xlfn.NORM.INV(RAND(),Inputs!$D$39,Inputs!$C$39)))-'Year Schedule'!$K$30+'Year Schedule'!$L$30)</f>
        <v>#VALUE!</v>
      </c>
      <c r="AD719" s="0" t="e">
        <f aca="true">MAX(0,AC719*(1+(_xlfn.NORM.INV(RAND(),Inputs!$D$39,Inputs!$C$39)))-'Year Schedule'!$K$31+'Year Schedule'!$L$31)</f>
        <v>#VALUE!</v>
      </c>
      <c r="AE719" s="0" t="e">
        <f aca="true">MAX(0,AD719*(1+(_xlfn.NORM.INV(RAND(),Inputs!$D$39,Inputs!$C$39)))-'Year Schedule'!$K$32+'Year Schedule'!$L$32)</f>
        <v>#VALUE!</v>
      </c>
      <c r="AF719" s="0" t="e">
        <f aca="true">MAX(0,AE719*(1+(_xlfn.NORM.INV(RAND(),Inputs!$D$39,Inputs!$C$39)))-'Year Schedule'!$K$33+'Year Schedule'!$L$33)</f>
        <v>#VALUE!</v>
      </c>
      <c r="AG719" s="0" t="e">
        <f aca="true">MAX(0,AF719*(1+(_xlfn.NORM.INV(RAND(),Inputs!$D$39,Inputs!$C$39)))-'Year Schedule'!$K$34+'Year Schedule'!$L$34)</f>
        <v>#VALUE!</v>
      </c>
      <c r="AH719" s="0" t="e">
        <f aca="true">MAX(0,AG719*(1+(_xlfn.NORM.INV(RAND(),Inputs!$D$39,Inputs!$C$39)))-'Year Schedule'!$K$35+'Year Schedule'!$L$35)</f>
        <v>#VALUE!</v>
      </c>
      <c r="AI719" s="0" t="e">
        <f aca="true">MAX(0,AH719*(1+(_xlfn.NORM.INV(RAND(),Inputs!$D$39,Inputs!$C$39)))-'Year Schedule'!$K$36+'Year Schedule'!$L$36)</f>
        <v>#VALUE!</v>
      </c>
      <c r="AJ719" s="0" t="e">
        <f aca="true">MAX(0,AI719*(1+(_xlfn.NORM.INV(RAND(),Inputs!$D$39,Inputs!$C$39)))-'Year Schedule'!$K$37+'Year Schedule'!$L$37)</f>
        <v>#VALUE!</v>
      </c>
      <c r="AK719" s="0" t="e">
        <f aca="true">MAX(0,AJ719*(1+(_xlfn.NORM.INV(RAND(),Inputs!$D$39,Inputs!$C$39)))-'Year Schedule'!$K$38+'Year Schedule'!$L$38)</f>
        <v>#VALUE!</v>
      </c>
      <c r="AL719" s="0" t="e">
        <f aca="true">MAX(0,AK719*(1+(_xlfn.NORM.INV(RAND(),Inputs!$D$39,Inputs!$C$39)))-'Year Schedule'!$K$39+'Year Schedule'!$L$39)</f>
        <v>#VALUE!</v>
      </c>
      <c r="AM719" s="0" t="e">
        <f aca="true">MAX(0,AL719*(1+(_xlfn.NORM.INV(RAND(),Inputs!$D$39,Inputs!$C$39)))-'Year Schedule'!$K$40+'Year Schedule'!$L$40)</f>
        <v>#VALUE!</v>
      </c>
      <c r="AN719" s="0" t="e">
        <f aca="true">MAX(0,AM719*(1+(_xlfn.NORM.INV(RAND(),Inputs!$D$39,Inputs!$C$39)))-'Year Schedule'!$K$41+'Year Schedule'!$L$41)</f>
        <v>#VALUE!</v>
      </c>
      <c r="AO719" s="0" t="e">
        <f aca="true">MAX(0,AN719*(1+(_xlfn.NORM.INV(RAND(),Inputs!$D$39,Inputs!$C$39)))-'Year Schedule'!$K$42+'Year Schedule'!$L$42)</f>
        <v>#VALUE!</v>
      </c>
      <c r="AP719" s="0" t="e">
        <f aca="true">MAX(0,AO719*(1+(_xlfn.NORM.INV(RAND(),Inputs!$D$39,Inputs!$C$39)))-'Year Schedule'!$K$43+'Year Schedule'!$L$43)</f>
        <v>#VALUE!</v>
      </c>
      <c r="AQ719" s="0" t="e">
        <f aca="true">MAX(0,AP719*(1+(_xlfn.NORM.INV(RAND(),Inputs!$D$39,Inputs!$C$39)))-'Year Schedule'!$K$44+'Year Schedule'!$L$44)</f>
        <v>#VALUE!</v>
      </c>
      <c r="AR719" s="0" t="e">
        <f aca="true">MAX(0,AQ719*(1+(_xlfn.NORM.INV(RAND(),Inputs!$D$39,Inputs!$C$39)))-'Year Schedule'!$K$45+'Year Schedule'!$L$45)</f>
        <v>#VALUE!</v>
      </c>
      <c r="AS719" s="0" t="e">
        <f aca="true">MAX(0,AR719*(1+(_xlfn.NORM.INV(RAND(),Inputs!$D$39,Inputs!$C$39)))-'Year Schedule'!$K$46+'Year Schedule'!$L$46)</f>
        <v>#VALUE!</v>
      </c>
      <c r="AT719" s="0" t="e">
        <f aca="true">MAX(0,AS719*(1+(_xlfn.NORM.INV(RAND(),Inputs!$D$39,Inputs!$C$39)))-'Year Schedule'!$K$47+'Year Schedule'!$L$47)</f>
        <v>#VALUE!</v>
      </c>
      <c r="AU719" s="0" t="e">
        <f aca="true">MAX(0,AT719*(1+(_xlfn.NORM.INV(RAND(),Inputs!$D$39,Inputs!$C$39)))-'Year Schedule'!$K$48+'Year Schedule'!$L$48)</f>
        <v>#VALUE!</v>
      </c>
      <c r="AV719" s="0" t="e">
        <f aca="true">MAX(0,AU719*(1+(_xlfn.NORM.INV(RAND(),Inputs!$D$39,Inputs!$C$39)))-'Year Schedule'!$K$49+'Year Schedule'!$L$49)</f>
        <v>#VALUE!</v>
      </c>
      <c r="AW719" s="0" t="e">
        <f aca="true">MAX(0,AV719*(1+(_xlfn.NORM.INV(RAND(),Inputs!$D$39,Inputs!$C$39)))-'Year Schedule'!$K$50+'Year Schedule'!$L$50)</f>
        <v>#VALUE!</v>
      </c>
      <c r="AX719" s="0" t="e">
        <f aca="true">MAX(0,AW719*(1+(_xlfn.NORM.INV(RAND(),Inputs!$D$39,Inputs!$C$39)))-'Year Schedule'!$K$51+'Year Schedule'!$L$51)</f>
        <v>#VALUE!</v>
      </c>
      <c r="AY719" s="0" t="e">
        <f aca="true">MAX(0,AX719*(1+(_xlfn.NORM.INV(RAND(),Inputs!$D$39,Inputs!$C$39)))-'Year Schedule'!$K$52+'Year Schedule'!$L$52)</f>
        <v>#VALUE!</v>
      </c>
      <c r="AZ719" s="0" t="e">
        <f aca="true">MAX(0,AY719*(1+(_xlfn.NORM.INV(RAND(),Inputs!$D$39,Inputs!$C$39)))-'Year Schedule'!$K$53+'Year Schedule'!$L$53)</f>
        <v>#VALUE!</v>
      </c>
      <c r="BA719" s="0" t="e">
        <f aca="false">INDEX(C719:AZ719,1,Inputs!$C$6)</f>
        <v>#VALUE!</v>
      </c>
      <c r="BB719" s="0" t="n">
        <f aca="false">IFERROR(EXP(SUMPRODUCT(LN((C719:INDEX(C719:AZ719,1,Inputs!$C$6)+$C$1004:INDEX($C$1004:$AZ$1004,1,Inputs!$C$6))/B719:INDEX(B719:AY719,1,Inputs!$C$6)))/Inputs!$C$6)-1,-1)</f>
        <v>-1</v>
      </c>
    </row>
    <row r="720" customFormat="false" ht="15" hidden="false" customHeight="true" outlineLevel="0" collapsed="false">
      <c r="A720" s="0" t="n">
        <v>718</v>
      </c>
      <c r="B720" s="177" t="n">
        <f aca="false">Inputs!$C$38</f>
        <v>0</v>
      </c>
      <c r="C720" s="0" t="e">
        <f aca="true">MAX(0,B720*(1+(_xlfn.NORM.INV(RAND(),Inputs!$D$39,Inputs!$C$39)))-'Year Schedule'!$K$4+'Year Schedule'!$L$4)</f>
        <v>#VALUE!</v>
      </c>
      <c r="D720" s="0" t="e">
        <f aca="true">MAX(0,C720*(1+(_xlfn.NORM.INV(RAND(),Inputs!$D$39,Inputs!$C$39)))-'Year Schedule'!$K$5+'Year Schedule'!$L$5)</f>
        <v>#VALUE!</v>
      </c>
      <c r="E720" s="0" t="e">
        <f aca="true">MAX(0,D720*(1+(_xlfn.NORM.INV(RAND(),Inputs!$D$39,Inputs!$C$39)))-'Year Schedule'!$K$6+'Year Schedule'!$L$6)</f>
        <v>#VALUE!</v>
      </c>
      <c r="F720" s="0" t="e">
        <f aca="true">MAX(0,E720*(1+(_xlfn.NORM.INV(RAND(),Inputs!$D$39,Inputs!$C$39)))-'Year Schedule'!$K$7+'Year Schedule'!$L$7)</f>
        <v>#VALUE!</v>
      </c>
      <c r="G720" s="0" t="e">
        <f aca="true">MAX(0,F720*(1+(_xlfn.NORM.INV(RAND(),Inputs!$D$39,Inputs!$C$39)))-'Year Schedule'!$K$8+'Year Schedule'!$L$8)</f>
        <v>#VALUE!</v>
      </c>
      <c r="H720" s="0" t="e">
        <f aca="true">MAX(0,G720*(1+(_xlfn.NORM.INV(RAND(),Inputs!$D$39,Inputs!$C$39)))-'Year Schedule'!$K$9+'Year Schedule'!$L$9)</f>
        <v>#VALUE!</v>
      </c>
      <c r="I720" s="0" t="e">
        <f aca="true">MAX(0,H720*(1+(_xlfn.NORM.INV(RAND(),Inputs!$D$39,Inputs!$C$39)))-'Year Schedule'!$K$10+'Year Schedule'!$L$10)</f>
        <v>#VALUE!</v>
      </c>
      <c r="J720" s="0" t="e">
        <f aca="true">MAX(0,I720*(1+(_xlfn.NORM.INV(RAND(),Inputs!$D$39,Inputs!$C$39)))-'Year Schedule'!$K$11+'Year Schedule'!$L$11)</f>
        <v>#VALUE!</v>
      </c>
      <c r="K720" s="0" t="e">
        <f aca="true">MAX(0,J720*(1+(_xlfn.NORM.INV(RAND(),Inputs!$D$39,Inputs!$C$39)))-'Year Schedule'!$K$12+'Year Schedule'!$L$12)</f>
        <v>#VALUE!</v>
      </c>
      <c r="L720" s="0" t="e">
        <f aca="true">MAX(0,K720*(1+(_xlfn.NORM.INV(RAND(),Inputs!$D$39,Inputs!$C$39)))-'Year Schedule'!$K$13+'Year Schedule'!$L$13)</f>
        <v>#VALUE!</v>
      </c>
      <c r="M720" s="0" t="e">
        <f aca="true">MAX(0,L720*(1+(_xlfn.NORM.INV(RAND(),Inputs!$D$39,Inputs!$C$39)))-'Year Schedule'!$K$14+'Year Schedule'!$L$14)</f>
        <v>#VALUE!</v>
      </c>
      <c r="N720" s="0" t="e">
        <f aca="true">MAX(0,M720*(1+(_xlfn.NORM.INV(RAND(),Inputs!$D$39,Inputs!$C$39)))-'Year Schedule'!$K$15+'Year Schedule'!$L$15)</f>
        <v>#VALUE!</v>
      </c>
      <c r="O720" s="0" t="e">
        <f aca="true">MAX(0,N720*(1+(_xlfn.NORM.INV(RAND(),Inputs!$D$39,Inputs!$C$39)))-'Year Schedule'!$K$16+'Year Schedule'!$L$16)</f>
        <v>#VALUE!</v>
      </c>
      <c r="P720" s="0" t="e">
        <f aca="true">MAX(0,O720*(1+(_xlfn.NORM.INV(RAND(),Inputs!$D$39,Inputs!$C$39)))-'Year Schedule'!$K$17+'Year Schedule'!$L$17)</f>
        <v>#VALUE!</v>
      </c>
      <c r="Q720" s="0" t="e">
        <f aca="true">MAX(0,P720*(1+(_xlfn.NORM.INV(RAND(),Inputs!$D$39,Inputs!$C$39)))-'Year Schedule'!$K$18+'Year Schedule'!$L$18)</f>
        <v>#VALUE!</v>
      </c>
      <c r="R720" s="0" t="e">
        <f aca="true">MAX(0,Q720*(1+(_xlfn.NORM.INV(RAND(),Inputs!$D$39,Inputs!$C$39)))-'Year Schedule'!$K$19+'Year Schedule'!$L$19)</f>
        <v>#VALUE!</v>
      </c>
      <c r="S720" s="0" t="e">
        <f aca="true">MAX(0,R720*(1+(_xlfn.NORM.INV(RAND(),Inputs!$D$39,Inputs!$C$39)))-'Year Schedule'!$K$20+'Year Schedule'!$L$20)</f>
        <v>#VALUE!</v>
      </c>
      <c r="T720" s="0" t="e">
        <f aca="true">MAX(0,S720*(1+(_xlfn.NORM.INV(RAND(),Inputs!$D$39,Inputs!$C$39)))-'Year Schedule'!$K$21+'Year Schedule'!$L$21)</f>
        <v>#VALUE!</v>
      </c>
      <c r="U720" s="0" t="e">
        <f aca="true">MAX(0,T720*(1+(_xlfn.NORM.INV(RAND(),Inputs!$D$39,Inputs!$C$39)))-'Year Schedule'!$K$22+'Year Schedule'!$L$22)</f>
        <v>#VALUE!</v>
      </c>
      <c r="V720" s="0" t="e">
        <f aca="true">MAX(0,U720*(1+(_xlfn.NORM.INV(RAND(),Inputs!$D$39,Inputs!$C$39)))-'Year Schedule'!$K$23+'Year Schedule'!$L$23)</f>
        <v>#VALUE!</v>
      </c>
      <c r="W720" s="0" t="e">
        <f aca="true">MAX(0,V720*(1+(_xlfn.NORM.INV(RAND(),Inputs!$D$39,Inputs!$C$39)))-'Year Schedule'!$K$24+'Year Schedule'!$L$24)</f>
        <v>#VALUE!</v>
      </c>
      <c r="X720" s="0" t="e">
        <f aca="true">MAX(0,W720*(1+(_xlfn.NORM.INV(RAND(),Inputs!$D$39,Inputs!$C$39)))-'Year Schedule'!$K$25+'Year Schedule'!$L$25)</f>
        <v>#VALUE!</v>
      </c>
      <c r="Y720" s="0" t="e">
        <f aca="true">MAX(0,X720*(1+(_xlfn.NORM.INV(RAND(),Inputs!$D$39,Inputs!$C$39)))-'Year Schedule'!$K$26+'Year Schedule'!$L$26)</f>
        <v>#VALUE!</v>
      </c>
      <c r="Z720" s="0" t="e">
        <f aca="true">MAX(0,Y720*(1+(_xlfn.NORM.INV(RAND(),Inputs!$D$39,Inputs!$C$39)))-'Year Schedule'!$K$27+'Year Schedule'!$L$27)</f>
        <v>#VALUE!</v>
      </c>
      <c r="AA720" s="0" t="e">
        <f aca="true">MAX(0,Z720*(1+(_xlfn.NORM.INV(RAND(),Inputs!$D$39,Inputs!$C$39)))-'Year Schedule'!$K$28+'Year Schedule'!$L$28)</f>
        <v>#VALUE!</v>
      </c>
      <c r="AB720" s="0" t="e">
        <f aca="true">MAX(0,AA720*(1+(_xlfn.NORM.INV(RAND(),Inputs!$D$39,Inputs!$C$39)))-'Year Schedule'!$K$29+'Year Schedule'!$L$29)</f>
        <v>#VALUE!</v>
      </c>
      <c r="AC720" s="0" t="e">
        <f aca="true">MAX(0,AB720*(1+(_xlfn.NORM.INV(RAND(),Inputs!$D$39,Inputs!$C$39)))-'Year Schedule'!$K$30+'Year Schedule'!$L$30)</f>
        <v>#VALUE!</v>
      </c>
      <c r="AD720" s="0" t="e">
        <f aca="true">MAX(0,AC720*(1+(_xlfn.NORM.INV(RAND(),Inputs!$D$39,Inputs!$C$39)))-'Year Schedule'!$K$31+'Year Schedule'!$L$31)</f>
        <v>#VALUE!</v>
      </c>
      <c r="AE720" s="0" t="e">
        <f aca="true">MAX(0,AD720*(1+(_xlfn.NORM.INV(RAND(),Inputs!$D$39,Inputs!$C$39)))-'Year Schedule'!$K$32+'Year Schedule'!$L$32)</f>
        <v>#VALUE!</v>
      </c>
      <c r="AF720" s="0" t="e">
        <f aca="true">MAX(0,AE720*(1+(_xlfn.NORM.INV(RAND(),Inputs!$D$39,Inputs!$C$39)))-'Year Schedule'!$K$33+'Year Schedule'!$L$33)</f>
        <v>#VALUE!</v>
      </c>
      <c r="AG720" s="0" t="e">
        <f aca="true">MAX(0,AF720*(1+(_xlfn.NORM.INV(RAND(),Inputs!$D$39,Inputs!$C$39)))-'Year Schedule'!$K$34+'Year Schedule'!$L$34)</f>
        <v>#VALUE!</v>
      </c>
      <c r="AH720" s="0" t="e">
        <f aca="true">MAX(0,AG720*(1+(_xlfn.NORM.INV(RAND(),Inputs!$D$39,Inputs!$C$39)))-'Year Schedule'!$K$35+'Year Schedule'!$L$35)</f>
        <v>#VALUE!</v>
      </c>
      <c r="AI720" s="0" t="e">
        <f aca="true">MAX(0,AH720*(1+(_xlfn.NORM.INV(RAND(),Inputs!$D$39,Inputs!$C$39)))-'Year Schedule'!$K$36+'Year Schedule'!$L$36)</f>
        <v>#VALUE!</v>
      </c>
      <c r="AJ720" s="0" t="e">
        <f aca="true">MAX(0,AI720*(1+(_xlfn.NORM.INV(RAND(),Inputs!$D$39,Inputs!$C$39)))-'Year Schedule'!$K$37+'Year Schedule'!$L$37)</f>
        <v>#VALUE!</v>
      </c>
      <c r="AK720" s="0" t="e">
        <f aca="true">MAX(0,AJ720*(1+(_xlfn.NORM.INV(RAND(),Inputs!$D$39,Inputs!$C$39)))-'Year Schedule'!$K$38+'Year Schedule'!$L$38)</f>
        <v>#VALUE!</v>
      </c>
      <c r="AL720" s="0" t="e">
        <f aca="true">MAX(0,AK720*(1+(_xlfn.NORM.INV(RAND(),Inputs!$D$39,Inputs!$C$39)))-'Year Schedule'!$K$39+'Year Schedule'!$L$39)</f>
        <v>#VALUE!</v>
      </c>
      <c r="AM720" s="0" t="e">
        <f aca="true">MAX(0,AL720*(1+(_xlfn.NORM.INV(RAND(),Inputs!$D$39,Inputs!$C$39)))-'Year Schedule'!$K$40+'Year Schedule'!$L$40)</f>
        <v>#VALUE!</v>
      </c>
      <c r="AN720" s="0" t="e">
        <f aca="true">MAX(0,AM720*(1+(_xlfn.NORM.INV(RAND(),Inputs!$D$39,Inputs!$C$39)))-'Year Schedule'!$K$41+'Year Schedule'!$L$41)</f>
        <v>#VALUE!</v>
      </c>
      <c r="AO720" s="0" t="e">
        <f aca="true">MAX(0,AN720*(1+(_xlfn.NORM.INV(RAND(),Inputs!$D$39,Inputs!$C$39)))-'Year Schedule'!$K$42+'Year Schedule'!$L$42)</f>
        <v>#VALUE!</v>
      </c>
      <c r="AP720" s="0" t="e">
        <f aca="true">MAX(0,AO720*(1+(_xlfn.NORM.INV(RAND(),Inputs!$D$39,Inputs!$C$39)))-'Year Schedule'!$K$43+'Year Schedule'!$L$43)</f>
        <v>#VALUE!</v>
      </c>
      <c r="AQ720" s="0" t="e">
        <f aca="true">MAX(0,AP720*(1+(_xlfn.NORM.INV(RAND(),Inputs!$D$39,Inputs!$C$39)))-'Year Schedule'!$K$44+'Year Schedule'!$L$44)</f>
        <v>#VALUE!</v>
      </c>
      <c r="AR720" s="0" t="e">
        <f aca="true">MAX(0,AQ720*(1+(_xlfn.NORM.INV(RAND(),Inputs!$D$39,Inputs!$C$39)))-'Year Schedule'!$K$45+'Year Schedule'!$L$45)</f>
        <v>#VALUE!</v>
      </c>
      <c r="AS720" s="0" t="e">
        <f aca="true">MAX(0,AR720*(1+(_xlfn.NORM.INV(RAND(),Inputs!$D$39,Inputs!$C$39)))-'Year Schedule'!$K$46+'Year Schedule'!$L$46)</f>
        <v>#VALUE!</v>
      </c>
      <c r="AT720" s="0" t="e">
        <f aca="true">MAX(0,AS720*(1+(_xlfn.NORM.INV(RAND(),Inputs!$D$39,Inputs!$C$39)))-'Year Schedule'!$K$47+'Year Schedule'!$L$47)</f>
        <v>#VALUE!</v>
      </c>
      <c r="AU720" s="0" t="e">
        <f aca="true">MAX(0,AT720*(1+(_xlfn.NORM.INV(RAND(),Inputs!$D$39,Inputs!$C$39)))-'Year Schedule'!$K$48+'Year Schedule'!$L$48)</f>
        <v>#VALUE!</v>
      </c>
      <c r="AV720" s="0" t="e">
        <f aca="true">MAX(0,AU720*(1+(_xlfn.NORM.INV(RAND(),Inputs!$D$39,Inputs!$C$39)))-'Year Schedule'!$K$49+'Year Schedule'!$L$49)</f>
        <v>#VALUE!</v>
      </c>
      <c r="AW720" s="0" t="e">
        <f aca="true">MAX(0,AV720*(1+(_xlfn.NORM.INV(RAND(),Inputs!$D$39,Inputs!$C$39)))-'Year Schedule'!$K$50+'Year Schedule'!$L$50)</f>
        <v>#VALUE!</v>
      </c>
      <c r="AX720" s="0" t="e">
        <f aca="true">MAX(0,AW720*(1+(_xlfn.NORM.INV(RAND(),Inputs!$D$39,Inputs!$C$39)))-'Year Schedule'!$K$51+'Year Schedule'!$L$51)</f>
        <v>#VALUE!</v>
      </c>
      <c r="AY720" s="0" t="e">
        <f aca="true">MAX(0,AX720*(1+(_xlfn.NORM.INV(RAND(),Inputs!$D$39,Inputs!$C$39)))-'Year Schedule'!$K$52+'Year Schedule'!$L$52)</f>
        <v>#VALUE!</v>
      </c>
      <c r="AZ720" s="0" t="e">
        <f aca="true">MAX(0,AY720*(1+(_xlfn.NORM.INV(RAND(),Inputs!$D$39,Inputs!$C$39)))-'Year Schedule'!$K$53+'Year Schedule'!$L$53)</f>
        <v>#VALUE!</v>
      </c>
      <c r="BA720" s="0" t="e">
        <f aca="false">INDEX(C720:AZ720,1,Inputs!$C$6)</f>
        <v>#VALUE!</v>
      </c>
      <c r="BB720" s="0" t="n">
        <f aca="false">IFERROR(EXP(SUMPRODUCT(LN((C720:INDEX(C720:AZ720,1,Inputs!$C$6)+$C$1004:INDEX($C$1004:$AZ$1004,1,Inputs!$C$6))/B720:INDEX(B720:AY720,1,Inputs!$C$6)))/Inputs!$C$6)-1,-1)</f>
        <v>-1</v>
      </c>
    </row>
    <row r="721" customFormat="false" ht="15" hidden="false" customHeight="true" outlineLevel="0" collapsed="false">
      <c r="A721" s="0" t="n">
        <v>719</v>
      </c>
      <c r="B721" s="177" t="n">
        <f aca="false">Inputs!$C$38</f>
        <v>0</v>
      </c>
      <c r="C721" s="0" t="e">
        <f aca="true">MAX(0,B721*(1+(_xlfn.NORM.INV(RAND(),Inputs!$D$39,Inputs!$C$39)))-'Year Schedule'!$K$4+'Year Schedule'!$L$4)</f>
        <v>#VALUE!</v>
      </c>
      <c r="D721" s="0" t="e">
        <f aca="true">MAX(0,C721*(1+(_xlfn.NORM.INV(RAND(),Inputs!$D$39,Inputs!$C$39)))-'Year Schedule'!$K$5+'Year Schedule'!$L$5)</f>
        <v>#VALUE!</v>
      </c>
      <c r="E721" s="0" t="e">
        <f aca="true">MAX(0,D721*(1+(_xlfn.NORM.INV(RAND(),Inputs!$D$39,Inputs!$C$39)))-'Year Schedule'!$K$6+'Year Schedule'!$L$6)</f>
        <v>#VALUE!</v>
      </c>
      <c r="F721" s="0" t="e">
        <f aca="true">MAX(0,E721*(1+(_xlfn.NORM.INV(RAND(),Inputs!$D$39,Inputs!$C$39)))-'Year Schedule'!$K$7+'Year Schedule'!$L$7)</f>
        <v>#VALUE!</v>
      </c>
      <c r="G721" s="0" t="e">
        <f aca="true">MAX(0,F721*(1+(_xlfn.NORM.INV(RAND(),Inputs!$D$39,Inputs!$C$39)))-'Year Schedule'!$K$8+'Year Schedule'!$L$8)</f>
        <v>#VALUE!</v>
      </c>
      <c r="H721" s="0" t="e">
        <f aca="true">MAX(0,G721*(1+(_xlfn.NORM.INV(RAND(),Inputs!$D$39,Inputs!$C$39)))-'Year Schedule'!$K$9+'Year Schedule'!$L$9)</f>
        <v>#VALUE!</v>
      </c>
      <c r="I721" s="0" t="e">
        <f aca="true">MAX(0,H721*(1+(_xlfn.NORM.INV(RAND(),Inputs!$D$39,Inputs!$C$39)))-'Year Schedule'!$K$10+'Year Schedule'!$L$10)</f>
        <v>#VALUE!</v>
      </c>
      <c r="J721" s="0" t="e">
        <f aca="true">MAX(0,I721*(1+(_xlfn.NORM.INV(RAND(),Inputs!$D$39,Inputs!$C$39)))-'Year Schedule'!$K$11+'Year Schedule'!$L$11)</f>
        <v>#VALUE!</v>
      </c>
      <c r="K721" s="0" t="e">
        <f aca="true">MAX(0,J721*(1+(_xlfn.NORM.INV(RAND(),Inputs!$D$39,Inputs!$C$39)))-'Year Schedule'!$K$12+'Year Schedule'!$L$12)</f>
        <v>#VALUE!</v>
      </c>
      <c r="L721" s="0" t="e">
        <f aca="true">MAX(0,K721*(1+(_xlfn.NORM.INV(RAND(),Inputs!$D$39,Inputs!$C$39)))-'Year Schedule'!$K$13+'Year Schedule'!$L$13)</f>
        <v>#VALUE!</v>
      </c>
      <c r="M721" s="0" t="e">
        <f aca="true">MAX(0,L721*(1+(_xlfn.NORM.INV(RAND(),Inputs!$D$39,Inputs!$C$39)))-'Year Schedule'!$K$14+'Year Schedule'!$L$14)</f>
        <v>#VALUE!</v>
      </c>
      <c r="N721" s="0" t="e">
        <f aca="true">MAX(0,M721*(1+(_xlfn.NORM.INV(RAND(),Inputs!$D$39,Inputs!$C$39)))-'Year Schedule'!$K$15+'Year Schedule'!$L$15)</f>
        <v>#VALUE!</v>
      </c>
      <c r="O721" s="0" t="e">
        <f aca="true">MAX(0,N721*(1+(_xlfn.NORM.INV(RAND(),Inputs!$D$39,Inputs!$C$39)))-'Year Schedule'!$K$16+'Year Schedule'!$L$16)</f>
        <v>#VALUE!</v>
      </c>
      <c r="P721" s="0" t="e">
        <f aca="true">MAX(0,O721*(1+(_xlfn.NORM.INV(RAND(),Inputs!$D$39,Inputs!$C$39)))-'Year Schedule'!$K$17+'Year Schedule'!$L$17)</f>
        <v>#VALUE!</v>
      </c>
      <c r="Q721" s="0" t="e">
        <f aca="true">MAX(0,P721*(1+(_xlfn.NORM.INV(RAND(),Inputs!$D$39,Inputs!$C$39)))-'Year Schedule'!$K$18+'Year Schedule'!$L$18)</f>
        <v>#VALUE!</v>
      </c>
      <c r="R721" s="0" t="e">
        <f aca="true">MAX(0,Q721*(1+(_xlfn.NORM.INV(RAND(),Inputs!$D$39,Inputs!$C$39)))-'Year Schedule'!$K$19+'Year Schedule'!$L$19)</f>
        <v>#VALUE!</v>
      </c>
      <c r="S721" s="0" t="e">
        <f aca="true">MAX(0,R721*(1+(_xlfn.NORM.INV(RAND(),Inputs!$D$39,Inputs!$C$39)))-'Year Schedule'!$K$20+'Year Schedule'!$L$20)</f>
        <v>#VALUE!</v>
      </c>
      <c r="T721" s="0" t="e">
        <f aca="true">MAX(0,S721*(1+(_xlfn.NORM.INV(RAND(),Inputs!$D$39,Inputs!$C$39)))-'Year Schedule'!$K$21+'Year Schedule'!$L$21)</f>
        <v>#VALUE!</v>
      </c>
      <c r="U721" s="0" t="e">
        <f aca="true">MAX(0,T721*(1+(_xlfn.NORM.INV(RAND(),Inputs!$D$39,Inputs!$C$39)))-'Year Schedule'!$K$22+'Year Schedule'!$L$22)</f>
        <v>#VALUE!</v>
      </c>
      <c r="V721" s="0" t="e">
        <f aca="true">MAX(0,U721*(1+(_xlfn.NORM.INV(RAND(),Inputs!$D$39,Inputs!$C$39)))-'Year Schedule'!$K$23+'Year Schedule'!$L$23)</f>
        <v>#VALUE!</v>
      </c>
      <c r="W721" s="0" t="e">
        <f aca="true">MAX(0,V721*(1+(_xlfn.NORM.INV(RAND(),Inputs!$D$39,Inputs!$C$39)))-'Year Schedule'!$K$24+'Year Schedule'!$L$24)</f>
        <v>#VALUE!</v>
      </c>
      <c r="X721" s="0" t="e">
        <f aca="true">MAX(0,W721*(1+(_xlfn.NORM.INV(RAND(),Inputs!$D$39,Inputs!$C$39)))-'Year Schedule'!$K$25+'Year Schedule'!$L$25)</f>
        <v>#VALUE!</v>
      </c>
      <c r="Y721" s="0" t="e">
        <f aca="true">MAX(0,X721*(1+(_xlfn.NORM.INV(RAND(),Inputs!$D$39,Inputs!$C$39)))-'Year Schedule'!$K$26+'Year Schedule'!$L$26)</f>
        <v>#VALUE!</v>
      </c>
      <c r="Z721" s="0" t="e">
        <f aca="true">MAX(0,Y721*(1+(_xlfn.NORM.INV(RAND(),Inputs!$D$39,Inputs!$C$39)))-'Year Schedule'!$K$27+'Year Schedule'!$L$27)</f>
        <v>#VALUE!</v>
      </c>
      <c r="AA721" s="0" t="e">
        <f aca="true">MAX(0,Z721*(1+(_xlfn.NORM.INV(RAND(),Inputs!$D$39,Inputs!$C$39)))-'Year Schedule'!$K$28+'Year Schedule'!$L$28)</f>
        <v>#VALUE!</v>
      </c>
      <c r="AB721" s="0" t="e">
        <f aca="true">MAX(0,AA721*(1+(_xlfn.NORM.INV(RAND(),Inputs!$D$39,Inputs!$C$39)))-'Year Schedule'!$K$29+'Year Schedule'!$L$29)</f>
        <v>#VALUE!</v>
      </c>
      <c r="AC721" s="0" t="e">
        <f aca="true">MAX(0,AB721*(1+(_xlfn.NORM.INV(RAND(),Inputs!$D$39,Inputs!$C$39)))-'Year Schedule'!$K$30+'Year Schedule'!$L$30)</f>
        <v>#VALUE!</v>
      </c>
      <c r="AD721" s="0" t="e">
        <f aca="true">MAX(0,AC721*(1+(_xlfn.NORM.INV(RAND(),Inputs!$D$39,Inputs!$C$39)))-'Year Schedule'!$K$31+'Year Schedule'!$L$31)</f>
        <v>#VALUE!</v>
      </c>
      <c r="AE721" s="0" t="e">
        <f aca="true">MAX(0,AD721*(1+(_xlfn.NORM.INV(RAND(),Inputs!$D$39,Inputs!$C$39)))-'Year Schedule'!$K$32+'Year Schedule'!$L$32)</f>
        <v>#VALUE!</v>
      </c>
      <c r="AF721" s="0" t="e">
        <f aca="true">MAX(0,AE721*(1+(_xlfn.NORM.INV(RAND(),Inputs!$D$39,Inputs!$C$39)))-'Year Schedule'!$K$33+'Year Schedule'!$L$33)</f>
        <v>#VALUE!</v>
      </c>
      <c r="AG721" s="0" t="e">
        <f aca="true">MAX(0,AF721*(1+(_xlfn.NORM.INV(RAND(),Inputs!$D$39,Inputs!$C$39)))-'Year Schedule'!$K$34+'Year Schedule'!$L$34)</f>
        <v>#VALUE!</v>
      </c>
      <c r="AH721" s="0" t="e">
        <f aca="true">MAX(0,AG721*(1+(_xlfn.NORM.INV(RAND(),Inputs!$D$39,Inputs!$C$39)))-'Year Schedule'!$K$35+'Year Schedule'!$L$35)</f>
        <v>#VALUE!</v>
      </c>
      <c r="AI721" s="0" t="e">
        <f aca="true">MAX(0,AH721*(1+(_xlfn.NORM.INV(RAND(),Inputs!$D$39,Inputs!$C$39)))-'Year Schedule'!$K$36+'Year Schedule'!$L$36)</f>
        <v>#VALUE!</v>
      </c>
      <c r="AJ721" s="0" t="e">
        <f aca="true">MAX(0,AI721*(1+(_xlfn.NORM.INV(RAND(),Inputs!$D$39,Inputs!$C$39)))-'Year Schedule'!$K$37+'Year Schedule'!$L$37)</f>
        <v>#VALUE!</v>
      </c>
      <c r="AK721" s="0" t="e">
        <f aca="true">MAX(0,AJ721*(1+(_xlfn.NORM.INV(RAND(),Inputs!$D$39,Inputs!$C$39)))-'Year Schedule'!$K$38+'Year Schedule'!$L$38)</f>
        <v>#VALUE!</v>
      </c>
      <c r="AL721" s="0" t="e">
        <f aca="true">MAX(0,AK721*(1+(_xlfn.NORM.INV(RAND(),Inputs!$D$39,Inputs!$C$39)))-'Year Schedule'!$K$39+'Year Schedule'!$L$39)</f>
        <v>#VALUE!</v>
      </c>
      <c r="AM721" s="0" t="e">
        <f aca="true">MAX(0,AL721*(1+(_xlfn.NORM.INV(RAND(),Inputs!$D$39,Inputs!$C$39)))-'Year Schedule'!$K$40+'Year Schedule'!$L$40)</f>
        <v>#VALUE!</v>
      </c>
      <c r="AN721" s="0" t="e">
        <f aca="true">MAX(0,AM721*(1+(_xlfn.NORM.INV(RAND(),Inputs!$D$39,Inputs!$C$39)))-'Year Schedule'!$K$41+'Year Schedule'!$L$41)</f>
        <v>#VALUE!</v>
      </c>
      <c r="AO721" s="0" t="e">
        <f aca="true">MAX(0,AN721*(1+(_xlfn.NORM.INV(RAND(),Inputs!$D$39,Inputs!$C$39)))-'Year Schedule'!$K$42+'Year Schedule'!$L$42)</f>
        <v>#VALUE!</v>
      </c>
      <c r="AP721" s="0" t="e">
        <f aca="true">MAX(0,AO721*(1+(_xlfn.NORM.INV(RAND(),Inputs!$D$39,Inputs!$C$39)))-'Year Schedule'!$K$43+'Year Schedule'!$L$43)</f>
        <v>#VALUE!</v>
      </c>
      <c r="AQ721" s="0" t="e">
        <f aca="true">MAX(0,AP721*(1+(_xlfn.NORM.INV(RAND(),Inputs!$D$39,Inputs!$C$39)))-'Year Schedule'!$K$44+'Year Schedule'!$L$44)</f>
        <v>#VALUE!</v>
      </c>
      <c r="AR721" s="0" t="e">
        <f aca="true">MAX(0,AQ721*(1+(_xlfn.NORM.INV(RAND(),Inputs!$D$39,Inputs!$C$39)))-'Year Schedule'!$K$45+'Year Schedule'!$L$45)</f>
        <v>#VALUE!</v>
      </c>
      <c r="AS721" s="0" t="e">
        <f aca="true">MAX(0,AR721*(1+(_xlfn.NORM.INV(RAND(),Inputs!$D$39,Inputs!$C$39)))-'Year Schedule'!$K$46+'Year Schedule'!$L$46)</f>
        <v>#VALUE!</v>
      </c>
      <c r="AT721" s="0" t="e">
        <f aca="true">MAX(0,AS721*(1+(_xlfn.NORM.INV(RAND(),Inputs!$D$39,Inputs!$C$39)))-'Year Schedule'!$K$47+'Year Schedule'!$L$47)</f>
        <v>#VALUE!</v>
      </c>
      <c r="AU721" s="0" t="e">
        <f aca="true">MAX(0,AT721*(1+(_xlfn.NORM.INV(RAND(),Inputs!$D$39,Inputs!$C$39)))-'Year Schedule'!$K$48+'Year Schedule'!$L$48)</f>
        <v>#VALUE!</v>
      </c>
      <c r="AV721" s="0" t="e">
        <f aca="true">MAX(0,AU721*(1+(_xlfn.NORM.INV(RAND(),Inputs!$D$39,Inputs!$C$39)))-'Year Schedule'!$K$49+'Year Schedule'!$L$49)</f>
        <v>#VALUE!</v>
      </c>
      <c r="AW721" s="0" t="e">
        <f aca="true">MAX(0,AV721*(1+(_xlfn.NORM.INV(RAND(),Inputs!$D$39,Inputs!$C$39)))-'Year Schedule'!$K$50+'Year Schedule'!$L$50)</f>
        <v>#VALUE!</v>
      </c>
      <c r="AX721" s="0" t="e">
        <f aca="true">MAX(0,AW721*(1+(_xlfn.NORM.INV(RAND(),Inputs!$D$39,Inputs!$C$39)))-'Year Schedule'!$K$51+'Year Schedule'!$L$51)</f>
        <v>#VALUE!</v>
      </c>
      <c r="AY721" s="0" t="e">
        <f aca="true">MAX(0,AX721*(1+(_xlfn.NORM.INV(RAND(),Inputs!$D$39,Inputs!$C$39)))-'Year Schedule'!$K$52+'Year Schedule'!$L$52)</f>
        <v>#VALUE!</v>
      </c>
      <c r="AZ721" s="0" t="e">
        <f aca="true">MAX(0,AY721*(1+(_xlfn.NORM.INV(RAND(),Inputs!$D$39,Inputs!$C$39)))-'Year Schedule'!$K$53+'Year Schedule'!$L$53)</f>
        <v>#VALUE!</v>
      </c>
      <c r="BA721" s="0" t="e">
        <f aca="false">INDEX(C721:AZ721,1,Inputs!$C$6)</f>
        <v>#VALUE!</v>
      </c>
      <c r="BB721" s="0" t="n">
        <f aca="false">IFERROR(EXP(SUMPRODUCT(LN((C721:INDEX(C721:AZ721,1,Inputs!$C$6)+$C$1004:INDEX($C$1004:$AZ$1004,1,Inputs!$C$6))/B721:INDEX(B721:AY721,1,Inputs!$C$6)))/Inputs!$C$6)-1,-1)</f>
        <v>-1</v>
      </c>
    </row>
    <row r="722" customFormat="false" ht="15" hidden="false" customHeight="true" outlineLevel="0" collapsed="false">
      <c r="A722" s="0" t="n">
        <v>720</v>
      </c>
      <c r="B722" s="177" t="n">
        <f aca="false">Inputs!$C$38</f>
        <v>0</v>
      </c>
      <c r="C722" s="0" t="e">
        <f aca="true">MAX(0,B722*(1+(_xlfn.NORM.INV(RAND(),Inputs!$D$39,Inputs!$C$39)))-'Year Schedule'!$K$4+'Year Schedule'!$L$4)</f>
        <v>#VALUE!</v>
      </c>
      <c r="D722" s="0" t="e">
        <f aca="true">MAX(0,C722*(1+(_xlfn.NORM.INV(RAND(),Inputs!$D$39,Inputs!$C$39)))-'Year Schedule'!$K$5+'Year Schedule'!$L$5)</f>
        <v>#VALUE!</v>
      </c>
      <c r="E722" s="0" t="e">
        <f aca="true">MAX(0,D722*(1+(_xlfn.NORM.INV(RAND(),Inputs!$D$39,Inputs!$C$39)))-'Year Schedule'!$K$6+'Year Schedule'!$L$6)</f>
        <v>#VALUE!</v>
      </c>
      <c r="F722" s="0" t="e">
        <f aca="true">MAX(0,E722*(1+(_xlfn.NORM.INV(RAND(),Inputs!$D$39,Inputs!$C$39)))-'Year Schedule'!$K$7+'Year Schedule'!$L$7)</f>
        <v>#VALUE!</v>
      </c>
      <c r="G722" s="0" t="e">
        <f aca="true">MAX(0,F722*(1+(_xlfn.NORM.INV(RAND(),Inputs!$D$39,Inputs!$C$39)))-'Year Schedule'!$K$8+'Year Schedule'!$L$8)</f>
        <v>#VALUE!</v>
      </c>
      <c r="H722" s="0" t="e">
        <f aca="true">MAX(0,G722*(1+(_xlfn.NORM.INV(RAND(),Inputs!$D$39,Inputs!$C$39)))-'Year Schedule'!$K$9+'Year Schedule'!$L$9)</f>
        <v>#VALUE!</v>
      </c>
      <c r="I722" s="0" t="e">
        <f aca="true">MAX(0,H722*(1+(_xlfn.NORM.INV(RAND(),Inputs!$D$39,Inputs!$C$39)))-'Year Schedule'!$K$10+'Year Schedule'!$L$10)</f>
        <v>#VALUE!</v>
      </c>
      <c r="J722" s="0" t="e">
        <f aca="true">MAX(0,I722*(1+(_xlfn.NORM.INV(RAND(),Inputs!$D$39,Inputs!$C$39)))-'Year Schedule'!$K$11+'Year Schedule'!$L$11)</f>
        <v>#VALUE!</v>
      </c>
      <c r="K722" s="0" t="e">
        <f aca="true">MAX(0,J722*(1+(_xlfn.NORM.INV(RAND(),Inputs!$D$39,Inputs!$C$39)))-'Year Schedule'!$K$12+'Year Schedule'!$L$12)</f>
        <v>#VALUE!</v>
      </c>
      <c r="L722" s="0" t="e">
        <f aca="true">MAX(0,K722*(1+(_xlfn.NORM.INV(RAND(),Inputs!$D$39,Inputs!$C$39)))-'Year Schedule'!$K$13+'Year Schedule'!$L$13)</f>
        <v>#VALUE!</v>
      </c>
      <c r="M722" s="0" t="e">
        <f aca="true">MAX(0,L722*(1+(_xlfn.NORM.INV(RAND(),Inputs!$D$39,Inputs!$C$39)))-'Year Schedule'!$K$14+'Year Schedule'!$L$14)</f>
        <v>#VALUE!</v>
      </c>
      <c r="N722" s="0" t="e">
        <f aca="true">MAX(0,M722*(1+(_xlfn.NORM.INV(RAND(),Inputs!$D$39,Inputs!$C$39)))-'Year Schedule'!$K$15+'Year Schedule'!$L$15)</f>
        <v>#VALUE!</v>
      </c>
      <c r="O722" s="0" t="e">
        <f aca="true">MAX(0,N722*(1+(_xlfn.NORM.INV(RAND(),Inputs!$D$39,Inputs!$C$39)))-'Year Schedule'!$K$16+'Year Schedule'!$L$16)</f>
        <v>#VALUE!</v>
      </c>
      <c r="P722" s="0" t="e">
        <f aca="true">MAX(0,O722*(1+(_xlfn.NORM.INV(RAND(),Inputs!$D$39,Inputs!$C$39)))-'Year Schedule'!$K$17+'Year Schedule'!$L$17)</f>
        <v>#VALUE!</v>
      </c>
      <c r="Q722" s="0" t="e">
        <f aca="true">MAX(0,P722*(1+(_xlfn.NORM.INV(RAND(),Inputs!$D$39,Inputs!$C$39)))-'Year Schedule'!$K$18+'Year Schedule'!$L$18)</f>
        <v>#VALUE!</v>
      </c>
      <c r="R722" s="0" t="e">
        <f aca="true">MAX(0,Q722*(1+(_xlfn.NORM.INV(RAND(),Inputs!$D$39,Inputs!$C$39)))-'Year Schedule'!$K$19+'Year Schedule'!$L$19)</f>
        <v>#VALUE!</v>
      </c>
      <c r="S722" s="0" t="e">
        <f aca="true">MAX(0,R722*(1+(_xlfn.NORM.INV(RAND(),Inputs!$D$39,Inputs!$C$39)))-'Year Schedule'!$K$20+'Year Schedule'!$L$20)</f>
        <v>#VALUE!</v>
      </c>
      <c r="T722" s="0" t="e">
        <f aca="true">MAX(0,S722*(1+(_xlfn.NORM.INV(RAND(),Inputs!$D$39,Inputs!$C$39)))-'Year Schedule'!$K$21+'Year Schedule'!$L$21)</f>
        <v>#VALUE!</v>
      </c>
      <c r="U722" s="0" t="e">
        <f aca="true">MAX(0,T722*(1+(_xlfn.NORM.INV(RAND(),Inputs!$D$39,Inputs!$C$39)))-'Year Schedule'!$K$22+'Year Schedule'!$L$22)</f>
        <v>#VALUE!</v>
      </c>
      <c r="V722" s="0" t="e">
        <f aca="true">MAX(0,U722*(1+(_xlfn.NORM.INV(RAND(),Inputs!$D$39,Inputs!$C$39)))-'Year Schedule'!$K$23+'Year Schedule'!$L$23)</f>
        <v>#VALUE!</v>
      </c>
      <c r="W722" s="0" t="e">
        <f aca="true">MAX(0,V722*(1+(_xlfn.NORM.INV(RAND(),Inputs!$D$39,Inputs!$C$39)))-'Year Schedule'!$K$24+'Year Schedule'!$L$24)</f>
        <v>#VALUE!</v>
      </c>
      <c r="X722" s="0" t="e">
        <f aca="true">MAX(0,W722*(1+(_xlfn.NORM.INV(RAND(),Inputs!$D$39,Inputs!$C$39)))-'Year Schedule'!$K$25+'Year Schedule'!$L$25)</f>
        <v>#VALUE!</v>
      </c>
      <c r="Y722" s="0" t="e">
        <f aca="true">MAX(0,X722*(1+(_xlfn.NORM.INV(RAND(),Inputs!$D$39,Inputs!$C$39)))-'Year Schedule'!$K$26+'Year Schedule'!$L$26)</f>
        <v>#VALUE!</v>
      </c>
      <c r="Z722" s="0" t="e">
        <f aca="true">MAX(0,Y722*(1+(_xlfn.NORM.INV(RAND(),Inputs!$D$39,Inputs!$C$39)))-'Year Schedule'!$K$27+'Year Schedule'!$L$27)</f>
        <v>#VALUE!</v>
      </c>
      <c r="AA722" s="0" t="e">
        <f aca="true">MAX(0,Z722*(1+(_xlfn.NORM.INV(RAND(),Inputs!$D$39,Inputs!$C$39)))-'Year Schedule'!$K$28+'Year Schedule'!$L$28)</f>
        <v>#VALUE!</v>
      </c>
      <c r="AB722" s="0" t="e">
        <f aca="true">MAX(0,AA722*(1+(_xlfn.NORM.INV(RAND(),Inputs!$D$39,Inputs!$C$39)))-'Year Schedule'!$K$29+'Year Schedule'!$L$29)</f>
        <v>#VALUE!</v>
      </c>
      <c r="AC722" s="0" t="e">
        <f aca="true">MAX(0,AB722*(1+(_xlfn.NORM.INV(RAND(),Inputs!$D$39,Inputs!$C$39)))-'Year Schedule'!$K$30+'Year Schedule'!$L$30)</f>
        <v>#VALUE!</v>
      </c>
      <c r="AD722" s="0" t="e">
        <f aca="true">MAX(0,AC722*(1+(_xlfn.NORM.INV(RAND(),Inputs!$D$39,Inputs!$C$39)))-'Year Schedule'!$K$31+'Year Schedule'!$L$31)</f>
        <v>#VALUE!</v>
      </c>
      <c r="AE722" s="0" t="e">
        <f aca="true">MAX(0,AD722*(1+(_xlfn.NORM.INV(RAND(),Inputs!$D$39,Inputs!$C$39)))-'Year Schedule'!$K$32+'Year Schedule'!$L$32)</f>
        <v>#VALUE!</v>
      </c>
      <c r="AF722" s="0" t="e">
        <f aca="true">MAX(0,AE722*(1+(_xlfn.NORM.INV(RAND(),Inputs!$D$39,Inputs!$C$39)))-'Year Schedule'!$K$33+'Year Schedule'!$L$33)</f>
        <v>#VALUE!</v>
      </c>
      <c r="AG722" s="0" t="e">
        <f aca="true">MAX(0,AF722*(1+(_xlfn.NORM.INV(RAND(),Inputs!$D$39,Inputs!$C$39)))-'Year Schedule'!$K$34+'Year Schedule'!$L$34)</f>
        <v>#VALUE!</v>
      </c>
      <c r="AH722" s="0" t="e">
        <f aca="true">MAX(0,AG722*(1+(_xlfn.NORM.INV(RAND(),Inputs!$D$39,Inputs!$C$39)))-'Year Schedule'!$K$35+'Year Schedule'!$L$35)</f>
        <v>#VALUE!</v>
      </c>
      <c r="AI722" s="0" t="e">
        <f aca="true">MAX(0,AH722*(1+(_xlfn.NORM.INV(RAND(),Inputs!$D$39,Inputs!$C$39)))-'Year Schedule'!$K$36+'Year Schedule'!$L$36)</f>
        <v>#VALUE!</v>
      </c>
      <c r="AJ722" s="0" t="e">
        <f aca="true">MAX(0,AI722*(1+(_xlfn.NORM.INV(RAND(),Inputs!$D$39,Inputs!$C$39)))-'Year Schedule'!$K$37+'Year Schedule'!$L$37)</f>
        <v>#VALUE!</v>
      </c>
      <c r="AK722" s="0" t="e">
        <f aca="true">MAX(0,AJ722*(1+(_xlfn.NORM.INV(RAND(),Inputs!$D$39,Inputs!$C$39)))-'Year Schedule'!$K$38+'Year Schedule'!$L$38)</f>
        <v>#VALUE!</v>
      </c>
      <c r="AL722" s="0" t="e">
        <f aca="true">MAX(0,AK722*(1+(_xlfn.NORM.INV(RAND(),Inputs!$D$39,Inputs!$C$39)))-'Year Schedule'!$K$39+'Year Schedule'!$L$39)</f>
        <v>#VALUE!</v>
      </c>
      <c r="AM722" s="0" t="e">
        <f aca="true">MAX(0,AL722*(1+(_xlfn.NORM.INV(RAND(),Inputs!$D$39,Inputs!$C$39)))-'Year Schedule'!$K$40+'Year Schedule'!$L$40)</f>
        <v>#VALUE!</v>
      </c>
      <c r="AN722" s="0" t="e">
        <f aca="true">MAX(0,AM722*(1+(_xlfn.NORM.INV(RAND(),Inputs!$D$39,Inputs!$C$39)))-'Year Schedule'!$K$41+'Year Schedule'!$L$41)</f>
        <v>#VALUE!</v>
      </c>
      <c r="AO722" s="0" t="e">
        <f aca="true">MAX(0,AN722*(1+(_xlfn.NORM.INV(RAND(),Inputs!$D$39,Inputs!$C$39)))-'Year Schedule'!$K$42+'Year Schedule'!$L$42)</f>
        <v>#VALUE!</v>
      </c>
      <c r="AP722" s="0" t="e">
        <f aca="true">MAX(0,AO722*(1+(_xlfn.NORM.INV(RAND(),Inputs!$D$39,Inputs!$C$39)))-'Year Schedule'!$K$43+'Year Schedule'!$L$43)</f>
        <v>#VALUE!</v>
      </c>
      <c r="AQ722" s="0" t="e">
        <f aca="true">MAX(0,AP722*(1+(_xlfn.NORM.INV(RAND(),Inputs!$D$39,Inputs!$C$39)))-'Year Schedule'!$K$44+'Year Schedule'!$L$44)</f>
        <v>#VALUE!</v>
      </c>
      <c r="AR722" s="0" t="e">
        <f aca="true">MAX(0,AQ722*(1+(_xlfn.NORM.INV(RAND(),Inputs!$D$39,Inputs!$C$39)))-'Year Schedule'!$K$45+'Year Schedule'!$L$45)</f>
        <v>#VALUE!</v>
      </c>
      <c r="AS722" s="0" t="e">
        <f aca="true">MAX(0,AR722*(1+(_xlfn.NORM.INV(RAND(),Inputs!$D$39,Inputs!$C$39)))-'Year Schedule'!$K$46+'Year Schedule'!$L$46)</f>
        <v>#VALUE!</v>
      </c>
      <c r="AT722" s="0" t="e">
        <f aca="true">MAX(0,AS722*(1+(_xlfn.NORM.INV(RAND(),Inputs!$D$39,Inputs!$C$39)))-'Year Schedule'!$K$47+'Year Schedule'!$L$47)</f>
        <v>#VALUE!</v>
      </c>
      <c r="AU722" s="0" t="e">
        <f aca="true">MAX(0,AT722*(1+(_xlfn.NORM.INV(RAND(),Inputs!$D$39,Inputs!$C$39)))-'Year Schedule'!$K$48+'Year Schedule'!$L$48)</f>
        <v>#VALUE!</v>
      </c>
      <c r="AV722" s="0" t="e">
        <f aca="true">MAX(0,AU722*(1+(_xlfn.NORM.INV(RAND(),Inputs!$D$39,Inputs!$C$39)))-'Year Schedule'!$K$49+'Year Schedule'!$L$49)</f>
        <v>#VALUE!</v>
      </c>
      <c r="AW722" s="0" t="e">
        <f aca="true">MAX(0,AV722*(1+(_xlfn.NORM.INV(RAND(),Inputs!$D$39,Inputs!$C$39)))-'Year Schedule'!$K$50+'Year Schedule'!$L$50)</f>
        <v>#VALUE!</v>
      </c>
      <c r="AX722" s="0" t="e">
        <f aca="true">MAX(0,AW722*(1+(_xlfn.NORM.INV(RAND(),Inputs!$D$39,Inputs!$C$39)))-'Year Schedule'!$K$51+'Year Schedule'!$L$51)</f>
        <v>#VALUE!</v>
      </c>
      <c r="AY722" s="0" t="e">
        <f aca="true">MAX(0,AX722*(1+(_xlfn.NORM.INV(RAND(),Inputs!$D$39,Inputs!$C$39)))-'Year Schedule'!$K$52+'Year Schedule'!$L$52)</f>
        <v>#VALUE!</v>
      </c>
      <c r="AZ722" s="0" t="e">
        <f aca="true">MAX(0,AY722*(1+(_xlfn.NORM.INV(RAND(),Inputs!$D$39,Inputs!$C$39)))-'Year Schedule'!$K$53+'Year Schedule'!$L$53)</f>
        <v>#VALUE!</v>
      </c>
      <c r="BA722" s="0" t="e">
        <f aca="false">INDEX(C722:AZ722,1,Inputs!$C$6)</f>
        <v>#VALUE!</v>
      </c>
      <c r="BB722" s="0" t="n">
        <f aca="false">IFERROR(EXP(SUMPRODUCT(LN((C722:INDEX(C722:AZ722,1,Inputs!$C$6)+$C$1004:INDEX($C$1004:$AZ$1004,1,Inputs!$C$6))/B722:INDEX(B722:AY722,1,Inputs!$C$6)))/Inputs!$C$6)-1,-1)</f>
        <v>-1</v>
      </c>
    </row>
    <row r="723" customFormat="false" ht="15" hidden="false" customHeight="true" outlineLevel="0" collapsed="false">
      <c r="A723" s="0" t="n">
        <v>721</v>
      </c>
      <c r="B723" s="177" t="n">
        <f aca="false">Inputs!$C$38</f>
        <v>0</v>
      </c>
      <c r="C723" s="0" t="e">
        <f aca="true">MAX(0,B723*(1+(_xlfn.NORM.INV(RAND(),Inputs!$D$39,Inputs!$C$39)))-'Year Schedule'!$K$4+'Year Schedule'!$L$4)</f>
        <v>#VALUE!</v>
      </c>
      <c r="D723" s="0" t="e">
        <f aca="true">MAX(0,C723*(1+(_xlfn.NORM.INV(RAND(),Inputs!$D$39,Inputs!$C$39)))-'Year Schedule'!$K$5+'Year Schedule'!$L$5)</f>
        <v>#VALUE!</v>
      </c>
      <c r="E723" s="0" t="e">
        <f aca="true">MAX(0,D723*(1+(_xlfn.NORM.INV(RAND(),Inputs!$D$39,Inputs!$C$39)))-'Year Schedule'!$K$6+'Year Schedule'!$L$6)</f>
        <v>#VALUE!</v>
      </c>
      <c r="F723" s="0" t="e">
        <f aca="true">MAX(0,E723*(1+(_xlfn.NORM.INV(RAND(),Inputs!$D$39,Inputs!$C$39)))-'Year Schedule'!$K$7+'Year Schedule'!$L$7)</f>
        <v>#VALUE!</v>
      </c>
      <c r="G723" s="0" t="e">
        <f aca="true">MAX(0,F723*(1+(_xlfn.NORM.INV(RAND(),Inputs!$D$39,Inputs!$C$39)))-'Year Schedule'!$K$8+'Year Schedule'!$L$8)</f>
        <v>#VALUE!</v>
      </c>
      <c r="H723" s="0" t="e">
        <f aca="true">MAX(0,G723*(1+(_xlfn.NORM.INV(RAND(),Inputs!$D$39,Inputs!$C$39)))-'Year Schedule'!$K$9+'Year Schedule'!$L$9)</f>
        <v>#VALUE!</v>
      </c>
      <c r="I723" s="0" t="e">
        <f aca="true">MAX(0,H723*(1+(_xlfn.NORM.INV(RAND(),Inputs!$D$39,Inputs!$C$39)))-'Year Schedule'!$K$10+'Year Schedule'!$L$10)</f>
        <v>#VALUE!</v>
      </c>
      <c r="J723" s="0" t="e">
        <f aca="true">MAX(0,I723*(1+(_xlfn.NORM.INV(RAND(),Inputs!$D$39,Inputs!$C$39)))-'Year Schedule'!$K$11+'Year Schedule'!$L$11)</f>
        <v>#VALUE!</v>
      </c>
      <c r="K723" s="0" t="e">
        <f aca="true">MAX(0,J723*(1+(_xlfn.NORM.INV(RAND(),Inputs!$D$39,Inputs!$C$39)))-'Year Schedule'!$K$12+'Year Schedule'!$L$12)</f>
        <v>#VALUE!</v>
      </c>
      <c r="L723" s="0" t="e">
        <f aca="true">MAX(0,K723*(1+(_xlfn.NORM.INV(RAND(),Inputs!$D$39,Inputs!$C$39)))-'Year Schedule'!$K$13+'Year Schedule'!$L$13)</f>
        <v>#VALUE!</v>
      </c>
      <c r="M723" s="0" t="e">
        <f aca="true">MAX(0,L723*(1+(_xlfn.NORM.INV(RAND(),Inputs!$D$39,Inputs!$C$39)))-'Year Schedule'!$K$14+'Year Schedule'!$L$14)</f>
        <v>#VALUE!</v>
      </c>
      <c r="N723" s="0" t="e">
        <f aca="true">MAX(0,M723*(1+(_xlfn.NORM.INV(RAND(),Inputs!$D$39,Inputs!$C$39)))-'Year Schedule'!$K$15+'Year Schedule'!$L$15)</f>
        <v>#VALUE!</v>
      </c>
      <c r="O723" s="0" t="e">
        <f aca="true">MAX(0,N723*(1+(_xlfn.NORM.INV(RAND(),Inputs!$D$39,Inputs!$C$39)))-'Year Schedule'!$K$16+'Year Schedule'!$L$16)</f>
        <v>#VALUE!</v>
      </c>
      <c r="P723" s="0" t="e">
        <f aca="true">MAX(0,O723*(1+(_xlfn.NORM.INV(RAND(),Inputs!$D$39,Inputs!$C$39)))-'Year Schedule'!$K$17+'Year Schedule'!$L$17)</f>
        <v>#VALUE!</v>
      </c>
      <c r="Q723" s="0" t="e">
        <f aca="true">MAX(0,P723*(1+(_xlfn.NORM.INV(RAND(),Inputs!$D$39,Inputs!$C$39)))-'Year Schedule'!$K$18+'Year Schedule'!$L$18)</f>
        <v>#VALUE!</v>
      </c>
      <c r="R723" s="0" t="e">
        <f aca="true">MAX(0,Q723*(1+(_xlfn.NORM.INV(RAND(),Inputs!$D$39,Inputs!$C$39)))-'Year Schedule'!$K$19+'Year Schedule'!$L$19)</f>
        <v>#VALUE!</v>
      </c>
      <c r="S723" s="0" t="e">
        <f aca="true">MAX(0,R723*(1+(_xlfn.NORM.INV(RAND(),Inputs!$D$39,Inputs!$C$39)))-'Year Schedule'!$K$20+'Year Schedule'!$L$20)</f>
        <v>#VALUE!</v>
      </c>
      <c r="T723" s="0" t="e">
        <f aca="true">MAX(0,S723*(1+(_xlfn.NORM.INV(RAND(),Inputs!$D$39,Inputs!$C$39)))-'Year Schedule'!$K$21+'Year Schedule'!$L$21)</f>
        <v>#VALUE!</v>
      </c>
      <c r="U723" s="0" t="e">
        <f aca="true">MAX(0,T723*(1+(_xlfn.NORM.INV(RAND(),Inputs!$D$39,Inputs!$C$39)))-'Year Schedule'!$K$22+'Year Schedule'!$L$22)</f>
        <v>#VALUE!</v>
      </c>
      <c r="V723" s="0" t="e">
        <f aca="true">MAX(0,U723*(1+(_xlfn.NORM.INV(RAND(),Inputs!$D$39,Inputs!$C$39)))-'Year Schedule'!$K$23+'Year Schedule'!$L$23)</f>
        <v>#VALUE!</v>
      </c>
      <c r="W723" s="0" t="e">
        <f aca="true">MAX(0,V723*(1+(_xlfn.NORM.INV(RAND(),Inputs!$D$39,Inputs!$C$39)))-'Year Schedule'!$K$24+'Year Schedule'!$L$24)</f>
        <v>#VALUE!</v>
      </c>
      <c r="X723" s="0" t="e">
        <f aca="true">MAX(0,W723*(1+(_xlfn.NORM.INV(RAND(),Inputs!$D$39,Inputs!$C$39)))-'Year Schedule'!$K$25+'Year Schedule'!$L$25)</f>
        <v>#VALUE!</v>
      </c>
      <c r="Y723" s="0" t="e">
        <f aca="true">MAX(0,X723*(1+(_xlfn.NORM.INV(RAND(),Inputs!$D$39,Inputs!$C$39)))-'Year Schedule'!$K$26+'Year Schedule'!$L$26)</f>
        <v>#VALUE!</v>
      </c>
      <c r="Z723" s="0" t="e">
        <f aca="true">MAX(0,Y723*(1+(_xlfn.NORM.INV(RAND(),Inputs!$D$39,Inputs!$C$39)))-'Year Schedule'!$K$27+'Year Schedule'!$L$27)</f>
        <v>#VALUE!</v>
      </c>
      <c r="AA723" s="0" t="e">
        <f aca="true">MAX(0,Z723*(1+(_xlfn.NORM.INV(RAND(),Inputs!$D$39,Inputs!$C$39)))-'Year Schedule'!$K$28+'Year Schedule'!$L$28)</f>
        <v>#VALUE!</v>
      </c>
      <c r="AB723" s="0" t="e">
        <f aca="true">MAX(0,AA723*(1+(_xlfn.NORM.INV(RAND(),Inputs!$D$39,Inputs!$C$39)))-'Year Schedule'!$K$29+'Year Schedule'!$L$29)</f>
        <v>#VALUE!</v>
      </c>
      <c r="AC723" s="0" t="e">
        <f aca="true">MAX(0,AB723*(1+(_xlfn.NORM.INV(RAND(),Inputs!$D$39,Inputs!$C$39)))-'Year Schedule'!$K$30+'Year Schedule'!$L$30)</f>
        <v>#VALUE!</v>
      </c>
      <c r="AD723" s="0" t="e">
        <f aca="true">MAX(0,AC723*(1+(_xlfn.NORM.INV(RAND(),Inputs!$D$39,Inputs!$C$39)))-'Year Schedule'!$K$31+'Year Schedule'!$L$31)</f>
        <v>#VALUE!</v>
      </c>
      <c r="AE723" s="0" t="e">
        <f aca="true">MAX(0,AD723*(1+(_xlfn.NORM.INV(RAND(),Inputs!$D$39,Inputs!$C$39)))-'Year Schedule'!$K$32+'Year Schedule'!$L$32)</f>
        <v>#VALUE!</v>
      </c>
      <c r="AF723" s="0" t="e">
        <f aca="true">MAX(0,AE723*(1+(_xlfn.NORM.INV(RAND(),Inputs!$D$39,Inputs!$C$39)))-'Year Schedule'!$K$33+'Year Schedule'!$L$33)</f>
        <v>#VALUE!</v>
      </c>
      <c r="AG723" s="0" t="e">
        <f aca="true">MAX(0,AF723*(1+(_xlfn.NORM.INV(RAND(),Inputs!$D$39,Inputs!$C$39)))-'Year Schedule'!$K$34+'Year Schedule'!$L$34)</f>
        <v>#VALUE!</v>
      </c>
      <c r="AH723" s="0" t="e">
        <f aca="true">MAX(0,AG723*(1+(_xlfn.NORM.INV(RAND(),Inputs!$D$39,Inputs!$C$39)))-'Year Schedule'!$K$35+'Year Schedule'!$L$35)</f>
        <v>#VALUE!</v>
      </c>
      <c r="AI723" s="0" t="e">
        <f aca="true">MAX(0,AH723*(1+(_xlfn.NORM.INV(RAND(),Inputs!$D$39,Inputs!$C$39)))-'Year Schedule'!$K$36+'Year Schedule'!$L$36)</f>
        <v>#VALUE!</v>
      </c>
      <c r="AJ723" s="0" t="e">
        <f aca="true">MAX(0,AI723*(1+(_xlfn.NORM.INV(RAND(),Inputs!$D$39,Inputs!$C$39)))-'Year Schedule'!$K$37+'Year Schedule'!$L$37)</f>
        <v>#VALUE!</v>
      </c>
      <c r="AK723" s="0" t="e">
        <f aca="true">MAX(0,AJ723*(1+(_xlfn.NORM.INV(RAND(),Inputs!$D$39,Inputs!$C$39)))-'Year Schedule'!$K$38+'Year Schedule'!$L$38)</f>
        <v>#VALUE!</v>
      </c>
      <c r="AL723" s="0" t="e">
        <f aca="true">MAX(0,AK723*(1+(_xlfn.NORM.INV(RAND(),Inputs!$D$39,Inputs!$C$39)))-'Year Schedule'!$K$39+'Year Schedule'!$L$39)</f>
        <v>#VALUE!</v>
      </c>
      <c r="AM723" s="0" t="e">
        <f aca="true">MAX(0,AL723*(1+(_xlfn.NORM.INV(RAND(),Inputs!$D$39,Inputs!$C$39)))-'Year Schedule'!$K$40+'Year Schedule'!$L$40)</f>
        <v>#VALUE!</v>
      </c>
      <c r="AN723" s="0" t="e">
        <f aca="true">MAX(0,AM723*(1+(_xlfn.NORM.INV(RAND(),Inputs!$D$39,Inputs!$C$39)))-'Year Schedule'!$K$41+'Year Schedule'!$L$41)</f>
        <v>#VALUE!</v>
      </c>
      <c r="AO723" s="0" t="e">
        <f aca="true">MAX(0,AN723*(1+(_xlfn.NORM.INV(RAND(),Inputs!$D$39,Inputs!$C$39)))-'Year Schedule'!$K$42+'Year Schedule'!$L$42)</f>
        <v>#VALUE!</v>
      </c>
      <c r="AP723" s="0" t="e">
        <f aca="true">MAX(0,AO723*(1+(_xlfn.NORM.INV(RAND(),Inputs!$D$39,Inputs!$C$39)))-'Year Schedule'!$K$43+'Year Schedule'!$L$43)</f>
        <v>#VALUE!</v>
      </c>
      <c r="AQ723" s="0" t="e">
        <f aca="true">MAX(0,AP723*(1+(_xlfn.NORM.INV(RAND(),Inputs!$D$39,Inputs!$C$39)))-'Year Schedule'!$K$44+'Year Schedule'!$L$44)</f>
        <v>#VALUE!</v>
      </c>
      <c r="AR723" s="0" t="e">
        <f aca="true">MAX(0,AQ723*(1+(_xlfn.NORM.INV(RAND(),Inputs!$D$39,Inputs!$C$39)))-'Year Schedule'!$K$45+'Year Schedule'!$L$45)</f>
        <v>#VALUE!</v>
      </c>
      <c r="AS723" s="0" t="e">
        <f aca="true">MAX(0,AR723*(1+(_xlfn.NORM.INV(RAND(),Inputs!$D$39,Inputs!$C$39)))-'Year Schedule'!$K$46+'Year Schedule'!$L$46)</f>
        <v>#VALUE!</v>
      </c>
      <c r="AT723" s="0" t="e">
        <f aca="true">MAX(0,AS723*(1+(_xlfn.NORM.INV(RAND(),Inputs!$D$39,Inputs!$C$39)))-'Year Schedule'!$K$47+'Year Schedule'!$L$47)</f>
        <v>#VALUE!</v>
      </c>
      <c r="AU723" s="0" t="e">
        <f aca="true">MAX(0,AT723*(1+(_xlfn.NORM.INV(RAND(),Inputs!$D$39,Inputs!$C$39)))-'Year Schedule'!$K$48+'Year Schedule'!$L$48)</f>
        <v>#VALUE!</v>
      </c>
      <c r="AV723" s="0" t="e">
        <f aca="true">MAX(0,AU723*(1+(_xlfn.NORM.INV(RAND(),Inputs!$D$39,Inputs!$C$39)))-'Year Schedule'!$K$49+'Year Schedule'!$L$49)</f>
        <v>#VALUE!</v>
      </c>
      <c r="AW723" s="0" t="e">
        <f aca="true">MAX(0,AV723*(1+(_xlfn.NORM.INV(RAND(),Inputs!$D$39,Inputs!$C$39)))-'Year Schedule'!$K$50+'Year Schedule'!$L$50)</f>
        <v>#VALUE!</v>
      </c>
      <c r="AX723" s="0" t="e">
        <f aca="true">MAX(0,AW723*(1+(_xlfn.NORM.INV(RAND(),Inputs!$D$39,Inputs!$C$39)))-'Year Schedule'!$K$51+'Year Schedule'!$L$51)</f>
        <v>#VALUE!</v>
      </c>
      <c r="AY723" s="0" t="e">
        <f aca="true">MAX(0,AX723*(1+(_xlfn.NORM.INV(RAND(),Inputs!$D$39,Inputs!$C$39)))-'Year Schedule'!$K$52+'Year Schedule'!$L$52)</f>
        <v>#VALUE!</v>
      </c>
      <c r="AZ723" s="0" t="e">
        <f aca="true">MAX(0,AY723*(1+(_xlfn.NORM.INV(RAND(),Inputs!$D$39,Inputs!$C$39)))-'Year Schedule'!$K$53+'Year Schedule'!$L$53)</f>
        <v>#VALUE!</v>
      </c>
      <c r="BA723" s="0" t="e">
        <f aca="false">INDEX(C723:AZ723,1,Inputs!$C$6)</f>
        <v>#VALUE!</v>
      </c>
      <c r="BB723" s="0" t="n">
        <f aca="false">IFERROR(EXP(SUMPRODUCT(LN((C723:INDEX(C723:AZ723,1,Inputs!$C$6)+$C$1004:INDEX($C$1004:$AZ$1004,1,Inputs!$C$6))/B723:INDEX(B723:AY723,1,Inputs!$C$6)))/Inputs!$C$6)-1,-1)</f>
        <v>-1</v>
      </c>
    </row>
    <row r="724" customFormat="false" ht="15" hidden="false" customHeight="true" outlineLevel="0" collapsed="false">
      <c r="A724" s="0" t="n">
        <v>722</v>
      </c>
      <c r="B724" s="177" t="n">
        <f aca="false">Inputs!$C$38</f>
        <v>0</v>
      </c>
      <c r="C724" s="0" t="e">
        <f aca="true">MAX(0,B724*(1+(_xlfn.NORM.INV(RAND(),Inputs!$D$39,Inputs!$C$39)))-'Year Schedule'!$K$4+'Year Schedule'!$L$4)</f>
        <v>#VALUE!</v>
      </c>
      <c r="D724" s="0" t="e">
        <f aca="true">MAX(0,C724*(1+(_xlfn.NORM.INV(RAND(),Inputs!$D$39,Inputs!$C$39)))-'Year Schedule'!$K$5+'Year Schedule'!$L$5)</f>
        <v>#VALUE!</v>
      </c>
      <c r="E724" s="0" t="e">
        <f aca="true">MAX(0,D724*(1+(_xlfn.NORM.INV(RAND(),Inputs!$D$39,Inputs!$C$39)))-'Year Schedule'!$K$6+'Year Schedule'!$L$6)</f>
        <v>#VALUE!</v>
      </c>
      <c r="F724" s="0" t="e">
        <f aca="true">MAX(0,E724*(1+(_xlfn.NORM.INV(RAND(),Inputs!$D$39,Inputs!$C$39)))-'Year Schedule'!$K$7+'Year Schedule'!$L$7)</f>
        <v>#VALUE!</v>
      </c>
      <c r="G724" s="0" t="e">
        <f aca="true">MAX(0,F724*(1+(_xlfn.NORM.INV(RAND(),Inputs!$D$39,Inputs!$C$39)))-'Year Schedule'!$K$8+'Year Schedule'!$L$8)</f>
        <v>#VALUE!</v>
      </c>
      <c r="H724" s="0" t="e">
        <f aca="true">MAX(0,G724*(1+(_xlfn.NORM.INV(RAND(),Inputs!$D$39,Inputs!$C$39)))-'Year Schedule'!$K$9+'Year Schedule'!$L$9)</f>
        <v>#VALUE!</v>
      </c>
      <c r="I724" s="0" t="e">
        <f aca="true">MAX(0,H724*(1+(_xlfn.NORM.INV(RAND(),Inputs!$D$39,Inputs!$C$39)))-'Year Schedule'!$K$10+'Year Schedule'!$L$10)</f>
        <v>#VALUE!</v>
      </c>
      <c r="J724" s="0" t="e">
        <f aca="true">MAX(0,I724*(1+(_xlfn.NORM.INV(RAND(),Inputs!$D$39,Inputs!$C$39)))-'Year Schedule'!$K$11+'Year Schedule'!$L$11)</f>
        <v>#VALUE!</v>
      </c>
      <c r="K724" s="0" t="e">
        <f aca="true">MAX(0,J724*(1+(_xlfn.NORM.INV(RAND(),Inputs!$D$39,Inputs!$C$39)))-'Year Schedule'!$K$12+'Year Schedule'!$L$12)</f>
        <v>#VALUE!</v>
      </c>
      <c r="L724" s="0" t="e">
        <f aca="true">MAX(0,K724*(1+(_xlfn.NORM.INV(RAND(),Inputs!$D$39,Inputs!$C$39)))-'Year Schedule'!$K$13+'Year Schedule'!$L$13)</f>
        <v>#VALUE!</v>
      </c>
      <c r="M724" s="0" t="e">
        <f aca="true">MAX(0,L724*(1+(_xlfn.NORM.INV(RAND(),Inputs!$D$39,Inputs!$C$39)))-'Year Schedule'!$K$14+'Year Schedule'!$L$14)</f>
        <v>#VALUE!</v>
      </c>
      <c r="N724" s="0" t="e">
        <f aca="true">MAX(0,M724*(1+(_xlfn.NORM.INV(RAND(),Inputs!$D$39,Inputs!$C$39)))-'Year Schedule'!$K$15+'Year Schedule'!$L$15)</f>
        <v>#VALUE!</v>
      </c>
      <c r="O724" s="0" t="e">
        <f aca="true">MAX(0,N724*(1+(_xlfn.NORM.INV(RAND(),Inputs!$D$39,Inputs!$C$39)))-'Year Schedule'!$K$16+'Year Schedule'!$L$16)</f>
        <v>#VALUE!</v>
      </c>
      <c r="P724" s="0" t="e">
        <f aca="true">MAX(0,O724*(1+(_xlfn.NORM.INV(RAND(),Inputs!$D$39,Inputs!$C$39)))-'Year Schedule'!$K$17+'Year Schedule'!$L$17)</f>
        <v>#VALUE!</v>
      </c>
      <c r="Q724" s="0" t="e">
        <f aca="true">MAX(0,P724*(1+(_xlfn.NORM.INV(RAND(),Inputs!$D$39,Inputs!$C$39)))-'Year Schedule'!$K$18+'Year Schedule'!$L$18)</f>
        <v>#VALUE!</v>
      </c>
      <c r="R724" s="0" t="e">
        <f aca="true">MAX(0,Q724*(1+(_xlfn.NORM.INV(RAND(),Inputs!$D$39,Inputs!$C$39)))-'Year Schedule'!$K$19+'Year Schedule'!$L$19)</f>
        <v>#VALUE!</v>
      </c>
      <c r="S724" s="0" t="e">
        <f aca="true">MAX(0,R724*(1+(_xlfn.NORM.INV(RAND(),Inputs!$D$39,Inputs!$C$39)))-'Year Schedule'!$K$20+'Year Schedule'!$L$20)</f>
        <v>#VALUE!</v>
      </c>
      <c r="T724" s="0" t="e">
        <f aca="true">MAX(0,S724*(1+(_xlfn.NORM.INV(RAND(),Inputs!$D$39,Inputs!$C$39)))-'Year Schedule'!$K$21+'Year Schedule'!$L$21)</f>
        <v>#VALUE!</v>
      </c>
      <c r="U724" s="0" t="e">
        <f aca="true">MAX(0,T724*(1+(_xlfn.NORM.INV(RAND(),Inputs!$D$39,Inputs!$C$39)))-'Year Schedule'!$K$22+'Year Schedule'!$L$22)</f>
        <v>#VALUE!</v>
      </c>
      <c r="V724" s="0" t="e">
        <f aca="true">MAX(0,U724*(1+(_xlfn.NORM.INV(RAND(),Inputs!$D$39,Inputs!$C$39)))-'Year Schedule'!$K$23+'Year Schedule'!$L$23)</f>
        <v>#VALUE!</v>
      </c>
      <c r="W724" s="0" t="e">
        <f aca="true">MAX(0,V724*(1+(_xlfn.NORM.INV(RAND(),Inputs!$D$39,Inputs!$C$39)))-'Year Schedule'!$K$24+'Year Schedule'!$L$24)</f>
        <v>#VALUE!</v>
      </c>
      <c r="X724" s="0" t="e">
        <f aca="true">MAX(0,W724*(1+(_xlfn.NORM.INV(RAND(),Inputs!$D$39,Inputs!$C$39)))-'Year Schedule'!$K$25+'Year Schedule'!$L$25)</f>
        <v>#VALUE!</v>
      </c>
      <c r="Y724" s="0" t="e">
        <f aca="true">MAX(0,X724*(1+(_xlfn.NORM.INV(RAND(),Inputs!$D$39,Inputs!$C$39)))-'Year Schedule'!$K$26+'Year Schedule'!$L$26)</f>
        <v>#VALUE!</v>
      </c>
      <c r="Z724" s="0" t="e">
        <f aca="true">MAX(0,Y724*(1+(_xlfn.NORM.INV(RAND(),Inputs!$D$39,Inputs!$C$39)))-'Year Schedule'!$K$27+'Year Schedule'!$L$27)</f>
        <v>#VALUE!</v>
      </c>
      <c r="AA724" s="0" t="e">
        <f aca="true">MAX(0,Z724*(1+(_xlfn.NORM.INV(RAND(),Inputs!$D$39,Inputs!$C$39)))-'Year Schedule'!$K$28+'Year Schedule'!$L$28)</f>
        <v>#VALUE!</v>
      </c>
      <c r="AB724" s="0" t="e">
        <f aca="true">MAX(0,AA724*(1+(_xlfn.NORM.INV(RAND(),Inputs!$D$39,Inputs!$C$39)))-'Year Schedule'!$K$29+'Year Schedule'!$L$29)</f>
        <v>#VALUE!</v>
      </c>
      <c r="AC724" s="0" t="e">
        <f aca="true">MAX(0,AB724*(1+(_xlfn.NORM.INV(RAND(),Inputs!$D$39,Inputs!$C$39)))-'Year Schedule'!$K$30+'Year Schedule'!$L$30)</f>
        <v>#VALUE!</v>
      </c>
      <c r="AD724" s="0" t="e">
        <f aca="true">MAX(0,AC724*(1+(_xlfn.NORM.INV(RAND(),Inputs!$D$39,Inputs!$C$39)))-'Year Schedule'!$K$31+'Year Schedule'!$L$31)</f>
        <v>#VALUE!</v>
      </c>
      <c r="AE724" s="0" t="e">
        <f aca="true">MAX(0,AD724*(1+(_xlfn.NORM.INV(RAND(),Inputs!$D$39,Inputs!$C$39)))-'Year Schedule'!$K$32+'Year Schedule'!$L$32)</f>
        <v>#VALUE!</v>
      </c>
      <c r="AF724" s="0" t="e">
        <f aca="true">MAX(0,AE724*(1+(_xlfn.NORM.INV(RAND(),Inputs!$D$39,Inputs!$C$39)))-'Year Schedule'!$K$33+'Year Schedule'!$L$33)</f>
        <v>#VALUE!</v>
      </c>
      <c r="AG724" s="0" t="e">
        <f aca="true">MAX(0,AF724*(1+(_xlfn.NORM.INV(RAND(),Inputs!$D$39,Inputs!$C$39)))-'Year Schedule'!$K$34+'Year Schedule'!$L$34)</f>
        <v>#VALUE!</v>
      </c>
      <c r="AH724" s="0" t="e">
        <f aca="true">MAX(0,AG724*(1+(_xlfn.NORM.INV(RAND(),Inputs!$D$39,Inputs!$C$39)))-'Year Schedule'!$K$35+'Year Schedule'!$L$35)</f>
        <v>#VALUE!</v>
      </c>
      <c r="AI724" s="0" t="e">
        <f aca="true">MAX(0,AH724*(1+(_xlfn.NORM.INV(RAND(),Inputs!$D$39,Inputs!$C$39)))-'Year Schedule'!$K$36+'Year Schedule'!$L$36)</f>
        <v>#VALUE!</v>
      </c>
      <c r="AJ724" s="0" t="e">
        <f aca="true">MAX(0,AI724*(1+(_xlfn.NORM.INV(RAND(),Inputs!$D$39,Inputs!$C$39)))-'Year Schedule'!$K$37+'Year Schedule'!$L$37)</f>
        <v>#VALUE!</v>
      </c>
      <c r="AK724" s="0" t="e">
        <f aca="true">MAX(0,AJ724*(1+(_xlfn.NORM.INV(RAND(),Inputs!$D$39,Inputs!$C$39)))-'Year Schedule'!$K$38+'Year Schedule'!$L$38)</f>
        <v>#VALUE!</v>
      </c>
      <c r="AL724" s="0" t="e">
        <f aca="true">MAX(0,AK724*(1+(_xlfn.NORM.INV(RAND(),Inputs!$D$39,Inputs!$C$39)))-'Year Schedule'!$K$39+'Year Schedule'!$L$39)</f>
        <v>#VALUE!</v>
      </c>
      <c r="AM724" s="0" t="e">
        <f aca="true">MAX(0,AL724*(1+(_xlfn.NORM.INV(RAND(),Inputs!$D$39,Inputs!$C$39)))-'Year Schedule'!$K$40+'Year Schedule'!$L$40)</f>
        <v>#VALUE!</v>
      </c>
      <c r="AN724" s="0" t="e">
        <f aca="true">MAX(0,AM724*(1+(_xlfn.NORM.INV(RAND(),Inputs!$D$39,Inputs!$C$39)))-'Year Schedule'!$K$41+'Year Schedule'!$L$41)</f>
        <v>#VALUE!</v>
      </c>
      <c r="AO724" s="0" t="e">
        <f aca="true">MAX(0,AN724*(1+(_xlfn.NORM.INV(RAND(),Inputs!$D$39,Inputs!$C$39)))-'Year Schedule'!$K$42+'Year Schedule'!$L$42)</f>
        <v>#VALUE!</v>
      </c>
      <c r="AP724" s="0" t="e">
        <f aca="true">MAX(0,AO724*(1+(_xlfn.NORM.INV(RAND(),Inputs!$D$39,Inputs!$C$39)))-'Year Schedule'!$K$43+'Year Schedule'!$L$43)</f>
        <v>#VALUE!</v>
      </c>
      <c r="AQ724" s="0" t="e">
        <f aca="true">MAX(0,AP724*(1+(_xlfn.NORM.INV(RAND(),Inputs!$D$39,Inputs!$C$39)))-'Year Schedule'!$K$44+'Year Schedule'!$L$44)</f>
        <v>#VALUE!</v>
      </c>
      <c r="AR724" s="0" t="e">
        <f aca="true">MAX(0,AQ724*(1+(_xlfn.NORM.INV(RAND(),Inputs!$D$39,Inputs!$C$39)))-'Year Schedule'!$K$45+'Year Schedule'!$L$45)</f>
        <v>#VALUE!</v>
      </c>
      <c r="AS724" s="0" t="e">
        <f aca="true">MAX(0,AR724*(1+(_xlfn.NORM.INV(RAND(),Inputs!$D$39,Inputs!$C$39)))-'Year Schedule'!$K$46+'Year Schedule'!$L$46)</f>
        <v>#VALUE!</v>
      </c>
      <c r="AT724" s="0" t="e">
        <f aca="true">MAX(0,AS724*(1+(_xlfn.NORM.INV(RAND(),Inputs!$D$39,Inputs!$C$39)))-'Year Schedule'!$K$47+'Year Schedule'!$L$47)</f>
        <v>#VALUE!</v>
      </c>
      <c r="AU724" s="0" t="e">
        <f aca="true">MAX(0,AT724*(1+(_xlfn.NORM.INV(RAND(),Inputs!$D$39,Inputs!$C$39)))-'Year Schedule'!$K$48+'Year Schedule'!$L$48)</f>
        <v>#VALUE!</v>
      </c>
      <c r="AV724" s="0" t="e">
        <f aca="true">MAX(0,AU724*(1+(_xlfn.NORM.INV(RAND(),Inputs!$D$39,Inputs!$C$39)))-'Year Schedule'!$K$49+'Year Schedule'!$L$49)</f>
        <v>#VALUE!</v>
      </c>
      <c r="AW724" s="0" t="e">
        <f aca="true">MAX(0,AV724*(1+(_xlfn.NORM.INV(RAND(),Inputs!$D$39,Inputs!$C$39)))-'Year Schedule'!$K$50+'Year Schedule'!$L$50)</f>
        <v>#VALUE!</v>
      </c>
      <c r="AX724" s="0" t="e">
        <f aca="true">MAX(0,AW724*(1+(_xlfn.NORM.INV(RAND(),Inputs!$D$39,Inputs!$C$39)))-'Year Schedule'!$K$51+'Year Schedule'!$L$51)</f>
        <v>#VALUE!</v>
      </c>
      <c r="AY724" s="0" t="e">
        <f aca="true">MAX(0,AX724*(1+(_xlfn.NORM.INV(RAND(),Inputs!$D$39,Inputs!$C$39)))-'Year Schedule'!$K$52+'Year Schedule'!$L$52)</f>
        <v>#VALUE!</v>
      </c>
      <c r="AZ724" s="0" t="e">
        <f aca="true">MAX(0,AY724*(1+(_xlfn.NORM.INV(RAND(),Inputs!$D$39,Inputs!$C$39)))-'Year Schedule'!$K$53+'Year Schedule'!$L$53)</f>
        <v>#VALUE!</v>
      </c>
      <c r="BA724" s="0" t="e">
        <f aca="false">INDEX(C724:AZ724,1,Inputs!$C$6)</f>
        <v>#VALUE!</v>
      </c>
      <c r="BB724" s="0" t="n">
        <f aca="false">IFERROR(EXP(SUMPRODUCT(LN((C724:INDEX(C724:AZ724,1,Inputs!$C$6)+$C$1004:INDEX($C$1004:$AZ$1004,1,Inputs!$C$6))/B724:INDEX(B724:AY724,1,Inputs!$C$6)))/Inputs!$C$6)-1,-1)</f>
        <v>-1</v>
      </c>
    </row>
    <row r="725" customFormat="false" ht="15" hidden="false" customHeight="true" outlineLevel="0" collapsed="false">
      <c r="A725" s="0" t="n">
        <v>723</v>
      </c>
      <c r="B725" s="177" t="n">
        <f aca="false">Inputs!$C$38</f>
        <v>0</v>
      </c>
      <c r="C725" s="0" t="e">
        <f aca="true">MAX(0,B725*(1+(_xlfn.NORM.INV(RAND(),Inputs!$D$39,Inputs!$C$39)))-'Year Schedule'!$K$4+'Year Schedule'!$L$4)</f>
        <v>#VALUE!</v>
      </c>
      <c r="D725" s="0" t="e">
        <f aca="true">MAX(0,C725*(1+(_xlfn.NORM.INV(RAND(),Inputs!$D$39,Inputs!$C$39)))-'Year Schedule'!$K$5+'Year Schedule'!$L$5)</f>
        <v>#VALUE!</v>
      </c>
      <c r="E725" s="0" t="e">
        <f aca="true">MAX(0,D725*(1+(_xlfn.NORM.INV(RAND(),Inputs!$D$39,Inputs!$C$39)))-'Year Schedule'!$K$6+'Year Schedule'!$L$6)</f>
        <v>#VALUE!</v>
      </c>
      <c r="F725" s="0" t="e">
        <f aca="true">MAX(0,E725*(1+(_xlfn.NORM.INV(RAND(),Inputs!$D$39,Inputs!$C$39)))-'Year Schedule'!$K$7+'Year Schedule'!$L$7)</f>
        <v>#VALUE!</v>
      </c>
      <c r="G725" s="0" t="e">
        <f aca="true">MAX(0,F725*(1+(_xlfn.NORM.INV(RAND(),Inputs!$D$39,Inputs!$C$39)))-'Year Schedule'!$K$8+'Year Schedule'!$L$8)</f>
        <v>#VALUE!</v>
      </c>
      <c r="H725" s="0" t="e">
        <f aca="true">MAX(0,G725*(1+(_xlfn.NORM.INV(RAND(),Inputs!$D$39,Inputs!$C$39)))-'Year Schedule'!$K$9+'Year Schedule'!$L$9)</f>
        <v>#VALUE!</v>
      </c>
      <c r="I725" s="0" t="e">
        <f aca="true">MAX(0,H725*(1+(_xlfn.NORM.INV(RAND(),Inputs!$D$39,Inputs!$C$39)))-'Year Schedule'!$K$10+'Year Schedule'!$L$10)</f>
        <v>#VALUE!</v>
      </c>
      <c r="J725" s="0" t="e">
        <f aca="true">MAX(0,I725*(1+(_xlfn.NORM.INV(RAND(),Inputs!$D$39,Inputs!$C$39)))-'Year Schedule'!$K$11+'Year Schedule'!$L$11)</f>
        <v>#VALUE!</v>
      </c>
      <c r="K725" s="0" t="e">
        <f aca="true">MAX(0,J725*(1+(_xlfn.NORM.INV(RAND(),Inputs!$D$39,Inputs!$C$39)))-'Year Schedule'!$K$12+'Year Schedule'!$L$12)</f>
        <v>#VALUE!</v>
      </c>
      <c r="L725" s="0" t="e">
        <f aca="true">MAX(0,K725*(1+(_xlfn.NORM.INV(RAND(),Inputs!$D$39,Inputs!$C$39)))-'Year Schedule'!$K$13+'Year Schedule'!$L$13)</f>
        <v>#VALUE!</v>
      </c>
      <c r="M725" s="0" t="e">
        <f aca="true">MAX(0,L725*(1+(_xlfn.NORM.INV(RAND(),Inputs!$D$39,Inputs!$C$39)))-'Year Schedule'!$K$14+'Year Schedule'!$L$14)</f>
        <v>#VALUE!</v>
      </c>
      <c r="N725" s="0" t="e">
        <f aca="true">MAX(0,M725*(1+(_xlfn.NORM.INV(RAND(),Inputs!$D$39,Inputs!$C$39)))-'Year Schedule'!$K$15+'Year Schedule'!$L$15)</f>
        <v>#VALUE!</v>
      </c>
      <c r="O725" s="0" t="e">
        <f aca="true">MAX(0,N725*(1+(_xlfn.NORM.INV(RAND(),Inputs!$D$39,Inputs!$C$39)))-'Year Schedule'!$K$16+'Year Schedule'!$L$16)</f>
        <v>#VALUE!</v>
      </c>
      <c r="P725" s="0" t="e">
        <f aca="true">MAX(0,O725*(1+(_xlfn.NORM.INV(RAND(),Inputs!$D$39,Inputs!$C$39)))-'Year Schedule'!$K$17+'Year Schedule'!$L$17)</f>
        <v>#VALUE!</v>
      </c>
      <c r="Q725" s="0" t="e">
        <f aca="true">MAX(0,P725*(1+(_xlfn.NORM.INV(RAND(),Inputs!$D$39,Inputs!$C$39)))-'Year Schedule'!$K$18+'Year Schedule'!$L$18)</f>
        <v>#VALUE!</v>
      </c>
      <c r="R725" s="0" t="e">
        <f aca="true">MAX(0,Q725*(1+(_xlfn.NORM.INV(RAND(),Inputs!$D$39,Inputs!$C$39)))-'Year Schedule'!$K$19+'Year Schedule'!$L$19)</f>
        <v>#VALUE!</v>
      </c>
      <c r="S725" s="0" t="e">
        <f aca="true">MAX(0,R725*(1+(_xlfn.NORM.INV(RAND(),Inputs!$D$39,Inputs!$C$39)))-'Year Schedule'!$K$20+'Year Schedule'!$L$20)</f>
        <v>#VALUE!</v>
      </c>
      <c r="T725" s="0" t="e">
        <f aca="true">MAX(0,S725*(1+(_xlfn.NORM.INV(RAND(),Inputs!$D$39,Inputs!$C$39)))-'Year Schedule'!$K$21+'Year Schedule'!$L$21)</f>
        <v>#VALUE!</v>
      </c>
      <c r="U725" s="0" t="e">
        <f aca="true">MAX(0,T725*(1+(_xlfn.NORM.INV(RAND(),Inputs!$D$39,Inputs!$C$39)))-'Year Schedule'!$K$22+'Year Schedule'!$L$22)</f>
        <v>#VALUE!</v>
      </c>
      <c r="V725" s="0" t="e">
        <f aca="true">MAX(0,U725*(1+(_xlfn.NORM.INV(RAND(),Inputs!$D$39,Inputs!$C$39)))-'Year Schedule'!$K$23+'Year Schedule'!$L$23)</f>
        <v>#VALUE!</v>
      </c>
      <c r="W725" s="0" t="e">
        <f aca="true">MAX(0,V725*(1+(_xlfn.NORM.INV(RAND(),Inputs!$D$39,Inputs!$C$39)))-'Year Schedule'!$K$24+'Year Schedule'!$L$24)</f>
        <v>#VALUE!</v>
      </c>
      <c r="X725" s="0" t="e">
        <f aca="true">MAX(0,W725*(1+(_xlfn.NORM.INV(RAND(),Inputs!$D$39,Inputs!$C$39)))-'Year Schedule'!$K$25+'Year Schedule'!$L$25)</f>
        <v>#VALUE!</v>
      </c>
      <c r="Y725" s="0" t="e">
        <f aca="true">MAX(0,X725*(1+(_xlfn.NORM.INV(RAND(),Inputs!$D$39,Inputs!$C$39)))-'Year Schedule'!$K$26+'Year Schedule'!$L$26)</f>
        <v>#VALUE!</v>
      </c>
      <c r="Z725" s="0" t="e">
        <f aca="true">MAX(0,Y725*(1+(_xlfn.NORM.INV(RAND(),Inputs!$D$39,Inputs!$C$39)))-'Year Schedule'!$K$27+'Year Schedule'!$L$27)</f>
        <v>#VALUE!</v>
      </c>
      <c r="AA725" s="0" t="e">
        <f aca="true">MAX(0,Z725*(1+(_xlfn.NORM.INV(RAND(),Inputs!$D$39,Inputs!$C$39)))-'Year Schedule'!$K$28+'Year Schedule'!$L$28)</f>
        <v>#VALUE!</v>
      </c>
      <c r="AB725" s="0" t="e">
        <f aca="true">MAX(0,AA725*(1+(_xlfn.NORM.INV(RAND(),Inputs!$D$39,Inputs!$C$39)))-'Year Schedule'!$K$29+'Year Schedule'!$L$29)</f>
        <v>#VALUE!</v>
      </c>
      <c r="AC725" s="0" t="e">
        <f aca="true">MAX(0,AB725*(1+(_xlfn.NORM.INV(RAND(),Inputs!$D$39,Inputs!$C$39)))-'Year Schedule'!$K$30+'Year Schedule'!$L$30)</f>
        <v>#VALUE!</v>
      </c>
      <c r="AD725" s="0" t="e">
        <f aca="true">MAX(0,AC725*(1+(_xlfn.NORM.INV(RAND(),Inputs!$D$39,Inputs!$C$39)))-'Year Schedule'!$K$31+'Year Schedule'!$L$31)</f>
        <v>#VALUE!</v>
      </c>
      <c r="AE725" s="0" t="e">
        <f aca="true">MAX(0,AD725*(1+(_xlfn.NORM.INV(RAND(),Inputs!$D$39,Inputs!$C$39)))-'Year Schedule'!$K$32+'Year Schedule'!$L$32)</f>
        <v>#VALUE!</v>
      </c>
      <c r="AF725" s="0" t="e">
        <f aca="true">MAX(0,AE725*(1+(_xlfn.NORM.INV(RAND(),Inputs!$D$39,Inputs!$C$39)))-'Year Schedule'!$K$33+'Year Schedule'!$L$33)</f>
        <v>#VALUE!</v>
      </c>
      <c r="AG725" s="0" t="e">
        <f aca="true">MAX(0,AF725*(1+(_xlfn.NORM.INV(RAND(),Inputs!$D$39,Inputs!$C$39)))-'Year Schedule'!$K$34+'Year Schedule'!$L$34)</f>
        <v>#VALUE!</v>
      </c>
      <c r="AH725" s="0" t="e">
        <f aca="true">MAX(0,AG725*(1+(_xlfn.NORM.INV(RAND(),Inputs!$D$39,Inputs!$C$39)))-'Year Schedule'!$K$35+'Year Schedule'!$L$35)</f>
        <v>#VALUE!</v>
      </c>
      <c r="AI725" s="0" t="e">
        <f aca="true">MAX(0,AH725*(1+(_xlfn.NORM.INV(RAND(),Inputs!$D$39,Inputs!$C$39)))-'Year Schedule'!$K$36+'Year Schedule'!$L$36)</f>
        <v>#VALUE!</v>
      </c>
      <c r="AJ725" s="0" t="e">
        <f aca="true">MAX(0,AI725*(1+(_xlfn.NORM.INV(RAND(),Inputs!$D$39,Inputs!$C$39)))-'Year Schedule'!$K$37+'Year Schedule'!$L$37)</f>
        <v>#VALUE!</v>
      </c>
      <c r="AK725" s="0" t="e">
        <f aca="true">MAX(0,AJ725*(1+(_xlfn.NORM.INV(RAND(),Inputs!$D$39,Inputs!$C$39)))-'Year Schedule'!$K$38+'Year Schedule'!$L$38)</f>
        <v>#VALUE!</v>
      </c>
      <c r="AL725" s="0" t="e">
        <f aca="true">MAX(0,AK725*(1+(_xlfn.NORM.INV(RAND(),Inputs!$D$39,Inputs!$C$39)))-'Year Schedule'!$K$39+'Year Schedule'!$L$39)</f>
        <v>#VALUE!</v>
      </c>
      <c r="AM725" s="0" t="e">
        <f aca="true">MAX(0,AL725*(1+(_xlfn.NORM.INV(RAND(),Inputs!$D$39,Inputs!$C$39)))-'Year Schedule'!$K$40+'Year Schedule'!$L$40)</f>
        <v>#VALUE!</v>
      </c>
      <c r="AN725" s="0" t="e">
        <f aca="true">MAX(0,AM725*(1+(_xlfn.NORM.INV(RAND(),Inputs!$D$39,Inputs!$C$39)))-'Year Schedule'!$K$41+'Year Schedule'!$L$41)</f>
        <v>#VALUE!</v>
      </c>
      <c r="AO725" s="0" t="e">
        <f aca="true">MAX(0,AN725*(1+(_xlfn.NORM.INV(RAND(),Inputs!$D$39,Inputs!$C$39)))-'Year Schedule'!$K$42+'Year Schedule'!$L$42)</f>
        <v>#VALUE!</v>
      </c>
      <c r="AP725" s="0" t="e">
        <f aca="true">MAX(0,AO725*(1+(_xlfn.NORM.INV(RAND(),Inputs!$D$39,Inputs!$C$39)))-'Year Schedule'!$K$43+'Year Schedule'!$L$43)</f>
        <v>#VALUE!</v>
      </c>
      <c r="AQ725" s="0" t="e">
        <f aca="true">MAX(0,AP725*(1+(_xlfn.NORM.INV(RAND(),Inputs!$D$39,Inputs!$C$39)))-'Year Schedule'!$K$44+'Year Schedule'!$L$44)</f>
        <v>#VALUE!</v>
      </c>
      <c r="AR725" s="0" t="e">
        <f aca="true">MAX(0,AQ725*(1+(_xlfn.NORM.INV(RAND(),Inputs!$D$39,Inputs!$C$39)))-'Year Schedule'!$K$45+'Year Schedule'!$L$45)</f>
        <v>#VALUE!</v>
      </c>
      <c r="AS725" s="0" t="e">
        <f aca="true">MAX(0,AR725*(1+(_xlfn.NORM.INV(RAND(),Inputs!$D$39,Inputs!$C$39)))-'Year Schedule'!$K$46+'Year Schedule'!$L$46)</f>
        <v>#VALUE!</v>
      </c>
      <c r="AT725" s="0" t="e">
        <f aca="true">MAX(0,AS725*(1+(_xlfn.NORM.INV(RAND(),Inputs!$D$39,Inputs!$C$39)))-'Year Schedule'!$K$47+'Year Schedule'!$L$47)</f>
        <v>#VALUE!</v>
      </c>
      <c r="AU725" s="0" t="e">
        <f aca="true">MAX(0,AT725*(1+(_xlfn.NORM.INV(RAND(),Inputs!$D$39,Inputs!$C$39)))-'Year Schedule'!$K$48+'Year Schedule'!$L$48)</f>
        <v>#VALUE!</v>
      </c>
      <c r="AV725" s="0" t="e">
        <f aca="true">MAX(0,AU725*(1+(_xlfn.NORM.INV(RAND(),Inputs!$D$39,Inputs!$C$39)))-'Year Schedule'!$K$49+'Year Schedule'!$L$49)</f>
        <v>#VALUE!</v>
      </c>
      <c r="AW725" s="0" t="e">
        <f aca="true">MAX(0,AV725*(1+(_xlfn.NORM.INV(RAND(),Inputs!$D$39,Inputs!$C$39)))-'Year Schedule'!$K$50+'Year Schedule'!$L$50)</f>
        <v>#VALUE!</v>
      </c>
      <c r="AX725" s="0" t="e">
        <f aca="true">MAX(0,AW725*(1+(_xlfn.NORM.INV(RAND(),Inputs!$D$39,Inputs!$C$39)))-'Year Schedule'!$K$51+'Year Schedule'!$L$51)</f>
        <v>#VALUE!</v>
      </c>
      <c r="AY725" s="0" t="e">
        <f aca="true">MAX(0,AX725*(1+(_xlfn.NORM.INV(RAND(),Inputs!$D$39,Inputs!$C$39)))-'Year Schedule'!$K$52+'Year Schedule'!$L$52)</f>
        <v>#VALUE!</v>
      </c>
      <c r="AZ725" s="0" t="e">
        <f aca="true">MAX(0,AY725*(1+(_xlfn.NORM.INV(RAND(),Inputs!$D$39,Inputs!$C$39)))-'Year Schedule'!$K$53+'Year Schedule'!$L$53)</f>
        <v>#VALUE!</v>
      </c>
      <c r="BA725" s="0" t="e">
        <f aca="false">INDEX(C725:AZ725,1,Inputs!$C$6)</f>
        <v>#VALUE!</v>
      </c>
      <c r="BB725" s="0" t="n">
        <f aca="false">IFERROR(EXP(SUMPRODUCT(LN((C725:INDEX(C725:AZ725,1,Inputs!$C$6)+$C$1004:INDEX($C$1004:$AZ$1004,1,Inputs!$C$6))/B725:INDEX(B725:AY725,1,Inputs!$C$6)))/Inputs!$C$6)-1,-1)</f>
        <v>-1</v>
      </c>
    </row>
    <row r="726" customFormat="false" ht="15" hidden="false" customHeight="true" outlineLevel="0" collapsed="false">
      <c r="A726" s="0" t="n">
        <v>724</v>
      </c>
      <c r="B726" s="177" t="n">
        <f aca="false">Inputs!$C$38</f>
        <v>0</v>
      </c>
      <c r="C726" s="0" t="e">
        <f aca="true">MAX(0,B726*(1+(_xlfn.NORM.INV(RAND(),Inputs!$D$39,Inputs!$C$39)))-'Year Schedule'!$K$4+'Year Schedule'!$L$4)</f>
        <v>#VALUE!</v>
      </c>
      <c r="D726" s="0" t="e">
        <f aca="true">MAX(0,C726*(1+(_xlfn.NORM.INV(RAND(),Inputs!$D$39,Inputs!$C$39)))-'Year Schedule'!$K$5+'Year Schedule'!$L$5)</f>
        <v>#VALUE!</v>
      </c>
      <c r="E726" s="0" t="e">
        <f aca="true">MAX(0,D726*(1+(_xlfn.NORM.INV(RAND(),Inputs!$D$39,Inputs!$C$39)))-'Year Schedule'!$K$6+'Year Schedule'!$L$6)</f>
        <v>#VALUE!</v>
      </c>
      <c r="F726" s="0" t="e">
        <f aca="true">MAX(0,E726*(1+(_xlfn.NORM.INV(RAND(),Inputs!$D$39,Inputs!$C$39)))-'Year Schedule'!$K$7+'Year Schedule'!$L$7)</f>
        <v>#VALUE!</v>
      </c>
      <c r="G726" s="0" t="e">
        <f aca="true">MAX(0,F726*(1+(_xlfn.NORM.INV(RAND(),Inputs!$D$39,Inputs!$C$39)))-'Year Schedule'!$K$8+'Year Schedule'!$L$8)</f>
        <v>#VALUE!</v>
      </c>
      <c r="H726" s="0" t="e">
        <f aca="true">MAX(0,G726*(1+(_xlfn.NORM.INV(RAND(),Inputs!$D$39,Inputs!$C$39)))-'Year Schedule'!$K$9+'Year Schedule'!$L$9)</f>
        <v>#VALUE!</v>
      </c>
      <c r="I726" s="0" t="e">
        <f aca="true">MAX(0,H726*(1+(_xlfn.NORM.INV(RAND(),Inputs!$D$39,Inputs!$C$39)))-'Year Schedule'!$K$10+'Year Schedule'!$L$10)</f>
        <v>#VALUE!</v>
      </c>
      <c r="J726" s="0" t="e">
        <f aca="true">MAX(0,I726*(1+(_xlfn.NORM.INV(RAND(),Inputs!$D$39,Inputs!$C$39)))-'Year Schedule'!$K$11+'Year Schedule'!$L$11)</f>
        <v>#VALUE!</v>
      </c>
      <c r="K726" s="0" t="e">
        <f aca="true">MAX(0,J726*(1+(_xlfn.NORM.INV(RAND(),Inputs!$D$39,Inputs!$C$39)))-'Year Schedule'!$K$12+'Year Schedule'!$L$12)</f>
        <v>#VALUE!</v>
      </c>
      <c r="L726" s="0" t="e">
        <f aca="true">MAX(0,K726*(1+(_xlfn.NORM.INV(RAND(),Inputs!$D$39,Inputs!$C$39)))-'Year Schedule'!$K$13+'Year Schedule'!$L$13)</f>
        <v>#VALUE!</v>
      </c>
      <c r="M726" s="0" t="e">
        <f aca="true">MAX(0,L726*(1+(_xlfn.NORM.INV(RAND(),Inputs!$D$39,Inputs!$C$39)))-'Year Schedule'!$K$14+'Year Schedule'!$L$14)</f>
        <v>#VALUE!</v>
      </c>
      <c r="N726" s="0" t="e">
        <f aca="true">MAX(0,M726*(1+(_xlfn.NORM.INV(RAND(),Inputs!$D$39,Inputs!$C$39)))-'Year Schedule'!$K$15+'Year Schedule'!$L$15)</f>
        <v>#VALUE!</v>
      </c>
      <c r="O726" s="0" t="e">
        <f aca="true">MAX(0,N726*(1+(_xlfn.NORM.INV(RAND(),Inputs!$D$39,Inputs!$C$39)))-'Year Schedule'!$K$16+'Year Schedule'!$L$16)</f>
        <v>#VALUE!</v>
      </c>
      <c r="P726" s="0" t="e">
        <f aca="true">MAX(0,O726*(1+(_xlfn.NORM.INV(RAND(),Inputs!$D$39,Inputs!$C$39)))-'Year Schedule'!$K$17+'Year Schedule'!$L$17)</f>
        <v>#VALUE!</v>
      </c>
      <c r="Q726" s="0" t="e">
        <f aca="true">MAX(0,P726*(1+(_xlfn.NORM.INV(RAND(),Inputs!$D$39,Inputs!$C$39)))-'Year Schedule'!$K$18+'Year Schedule'!$L$18)</f>
        <v>#VALUE!</v>
      </c>
      <c r="R726" s="0" t="e">
        <f aca="true">MAX(0,Q726*(1+(_xlfn.NORM.INV(RAND(),Inputs!$D$39,Inputs!$C$39)))-'Year Schedule'!$K$19+'Year Schedule'!$L$19)</f>
        <v>#VALUE!</v>
      </c>
      <c r="S726" s="0" t="e">
        <f aca="true">MAX(0,R726*(1+(_xlfn.NORM.INV(RAND(),Inputs!$D$39,Inputs!$C$39)))-'Year Schedule'!$K$20+'Year Schedule'!$L$20)</f>
        <v>#VALUE!</v>
      </c>
      <c r="T726" s="0" t="e">
        <f aca="true">MAX(0,S726*(1+(_xlfn.NORM.INV(RAND(),Inputs!$D$39,Inputs!$C$39)))-'Year Schedule'!$K$21+'Year Schedule'!$L$21)</f>
        <v>#VALUE!</v>
      </c>
      <c r="U726" s="0" t="e">
        <f aca="true">MAX(0,T726*(1+(_xlfn.NORM.INV(RAND(),Inputs!$D$39,Inputs!$C$39)))-'Year Schedule'!$K$22+'Year Schedule'!$L$22)</f>
        <v>#VALUE!</v>
      </c>
      <c r="V726" s="0" t="e">
        <f aca="true">MAX(0,U726*(1+(_xlfn.NORM.INV(RAND(),Inputs!$D$39,Inputs!$C$39)))-'Year Schedule'!$K$23+'Year Schedule'!$L$23)</f>
        <v>#VALUE!</v>
      </c>
      <c r="W726" s="0" t="e">
        <f aca="true">MAX(0,V726*(1+(_xlfn.NORM.INV(RAND(),Inputs!$D$39,Inputs!$C$39)))-'Year Schedule'!$K$24+'Year Schedule'!$L$24)</f>
        <v>#VALUE!</v>
      </c>
      <c r="X726" s="0" t="e">
        <f aca="true">MAX(0,W726*(1+(_xlfn.NORM.INV(RAND(),Inputs!$D$39,Inputs!$C$39)))-'Year Schedule'!$K$25+'Year Schedule'!$L$25)</f>
        <v>#VALUE!</v>
      </c>
      <c r="Y726" s="0" t="e">
        <f aca="true">MAX(0,X726*(1+(_xlfn.NORM.INV(RAND(),Inputs!$D$39,Inputs!$C$39)))-'Year Schedule'!$K$26+'Year Schedule'!$L$26)</f>
        <v>#VALUE!</v>
      </c>
      <c r="Z726" s="0" t="e">
        <f aca="true">MAX(0,Y726*(1+(_xlfn.NORM.INV(RAND(),Inputs!$D$39,Inputs!$C$39)))-'Year Schedule'!$K$27+'Year Schedule'!$L$27)</f>
        <v>#VALUE!</v>
      </c>
      <c r="AA726" s="0" t="e">
        <f aca="true">MAX(0,Z726*(1+(_xlfn.NORM.INV(RAND(),Inputs!$D$39,Inputs!$C$39)))-'Year Schedule'!$K$28+'Year Schedule'!$L$28)</f>
        <v>#VALUE!</v>
      </c>
      <c r="AB726" s="0" t="e">
        <f aca="true">MAX(0,AA726*(1+(_xlfn.NORM.INV(RAND(),Inputs!$D$39,Inputs!$C$39)))-'Year Schedule'!$K$29+'Year Schedule'!$L$29)</f>
        <v>#VALUE!</v>
      </c>
      <c r="AC726" s="0" t="e">
        <f aca="true">MAX(0,AB726*(1+(_xlfn.NORM.INV(RAND(),Inputs!$D$39,Inputs!$C$39)))-'Year Schedule'!$K$30+'Year Schedule'!$L$30)</f>
        <v>#VALUE!</v>
      </c>
      <c r="AD726" s="0" t="e">
        <f aca="true">MAX(0,AC726*(1+(_xlfn.NORM.INV(RAND(),Inputs!$D$39,Inputs!$C$39)))-'Year Schedule'!$K$31+'Year Schedule'!$L$31)</f>
        <v>#VALUE!</v>
      </c>
      <c r="AE726" s="0" t="e">
        <f aca="true">MAX(0,AD726*(1+(_xlfn.NORM.INV(RAND(),Inputs!$D$39,Inputs!$C$39)))-'Year Schedule'!$K$32+'Year Schedule'!$L$32)</f>
        <v>#VALUE!</v>
      </c>
      <c r="AF726" s="0" t="e">
        <f aca="true">MAX(0,AE726*(1+(_xlfn.NORM.INV(RAND(),Inputs!$D$39,Inputs!$C$39)))-'Year Schedule'!$K$33+'Year Schedule'!$L$33)</f>
        <v>#VALUE!</v>
      </c>
      <c r="AG726" s="0" t="e">
        <f aca="true">MAX(0,AF726*(1+(_xlfn.NORM.INV(RAND(),Inputs!$D$39,Inputs!$C$39)))-'Year Schedule'!$K$34+'Year Schedule'!$L$34)</f>
        <v>#VALUE!</v>
      </c>
      <c r="AH726" s="0" t="e">
        <f aca="true">MAX(0,AG726*(1+(_xlfn.NORM.INV(RAND(),Inputs!$D$39,Inputs!$C$39)))-'Year Schedule'!$K$35+'Year Schedule'!$L$35)</f>
        <v>#VALUE!</v>
      </c>
      <c r="AI726" s="0" t="e">
        <f aca="true">MAX(0,AH726*(1+(_xlfn.NORM.INV(RAND(),Inputs!$D$39,Inputs!$C$39)))-'Year Schedule'!$K$36+'Year Schedule'!$L$36)</f>
        <v>#VALUE!</v>
      </c>
      <c r="AJ726" s="0" t="e">
        <f aca="true">MAX(0,AI726*(1+(_xlfn.NORM.INV(RAND(),Inputs!$D$39,Inputs!$C$39)))-'Year Schedule'!$K$37+'Year Schedule'!$L$37)</f>
        <v>#VALUE!</v>
      </c>
      <c r="AK726" s="0" t="e">
        <f aca="true">MAX(0,AJ726*(1+(_xlfn.NORM.INV(RAND(),Inputs!$D$39,Inputs!$C$39)))-'Year Schedule'!$K$38+'Year Schedule'!$L$38)</f>
        <v>#VALUE!</v>
      </c>
      <c r="AL726" s="0" t="e">
        <f aca="true">MAX(0,AK726*(1+(_xlfn.NORM.INV(RAND(),Inputs!$D$39,Inputs!$C$39)))-'Year Schedule'!$K$39+'Year Schedule'!$L$39)</f>
        <v>#VALUE!</v>
      </c>
      <c r="AM726" s="0" t="e">
        <f aca="true">MAX(0,AL726*(1+(_xlfn.NORM.INV(RAND(),Inputs!$D$39,Inputs!$C$39)))-'Year Schedule'!$K$40+'Year Schedule'!$L$40)</f>
        <v>#VALUE!</v>
      </c>
      <c r="AN726" s="0" t="e">
        <f aca="true">MAX(0,AM726*(1+(_xlfn.NORM.INV(RAND(),Inputs!$D$39,Inputs!$C$39)))-'Year Schedule'!$K$41+'Year Schedule'!$L$41)</f>
        <v>#VALUE!</v>
      </c>
      <c r="AO726" s="0" t="e">
        <f aca="true">MAX(0,AN726*(1+(_xlfn.NORM.INV(RAND(),Inputs!$D$39,Inputs!$C$39)))-'Year Schedule'!$K$42+'Year Schedule'!$L$42)</f>
        <v>#VALUE!</v>
      </c>
      <c r="AP726" s="0" t="e">
        <f aca="true">MAX(0,AO726*(1+(_xlfn.NORM.INV(RAND(),Inputs!$D$39,Inputs!$C$39)))-'Year Schedule'!$K$43+'Year Schedule'!$L$43)</f>
        <v>#VALUE!</v>
      </c>
      <c r="AQ726" s="0" t="e">
        <f aca="true">MAX(0,AP726*(1+(_xlfn.NORM.INV(RAND(),Inputs!$D$39,Inputs!$C$39)))-'Year Schedule'!$K$44+'Year Schedule'!$L$44)</f>
        <v>#VALUE!</v>
      </c>
      <c r="AR726" s="0" t="e">
        <f aca="true">MAX(0,AQ726*(1+(_xlfn.NORM.INV(RAND(),Inputs!$D$39,Inputs!$C$39)))-'Year Schedule'!$K$45+'Year Schedule'!$L$45)</f>
        <v>#VALUE!</v>
      </c>
      <c r="AS726" s="0" t="e">
        <f aca="true">MAX(0,AR726*(1+(_xlfn.NORM.INV(RAND(),Inputs!$D$39,Inputs!$C$39)))-'Year Schedule'!$K$46+'Year Schedule'!$L$46)</f>
        <v>#VALUE!</v>
      </c>
      <c r="AT726" s="0" t="e">
        <f aca="true">MAX(0,AS726*(1+(_xlfn.NORM.INV(RAND(),Inputs!$D$39,Inputs!$C$39)))-'Year Schedule'!$K$47+'Year Schedule'!$L$47)</f>
        <v>#VALUE!</v>
      </c>
      <c r="AU726" s="0" t="e">
        <f aca="true">MAX(0,AT726*(1+(_xlfn.NORM.INV(RAND(),Inputs!$D$39,Inputs!$C$39)))-'Year Schedule'!$K$48+'Year Schedule'!$L$48)</f>
        <v>#VALUE!</v>
      </c>
      <c r="AV726" s="0" t="e">
        <f aca="true">MAX(0,AU726*(1+(_xlfn.NORM.INV(RAND(),Inputs!$D$39,Inputs!$C$39)))-'Year Schedule'!$K$49+'Year Schedule'!$L$49)</f>
        <v>#VALUE!</v>
      </c>
      <c r="AW726" s="0" t="e">
        <f aca="true">MAX(0,AV726*(1+(_xlfn.NORM.INV(RAND(),Inputs!$D$39,Inputs!$C$39)))-'Year Schedule'!$K$50+'Year Schedule'!$L$50)</f>
        <v>#VALUE!</v>
      </c>
      <c r="AX726" s="0" t="e">
        <f aca="true">MAX(0,AW726*(1+(_xlfn.NORM.INV(RAND(),Inputs!$D$39,Inputs!$C$39)))-'Year Schedule'!$K$51+'Year Schedule'!$L$51)</f>
        <v>#VALUE!</v>
      </c>
      <c r="AY726" s="0" t="e">
        <f aca="true">MAX(0,AX726*(1+(_xlfn.NORM.INV(RAND(),Inputs!$D$39,Inputs!$C$39)))-'Year Schedule'!$K$52+'Year Schedule'!$L$52)</f>
        <v>#VALUE!</v>
      </c>
      <c r="AZ726" s="0" t="e">
        <f aca="true">MAX(0,AY726*(1+(_xlfn.NORM.INV(RAND(),Inputs!$D$39,Inputs!$C$39)))-'Year Schedule'!$K$53+'Year Schedule'!$L$53)</f>
        <v>#VALUE!</v>
      </c>
      <c r="BA726" s="0" t="e">
        <f aca="false">INDEX(C726:AZ726,1,Inputs!$C$6)</f>
        <v>#VALUE!</v>
      </c>
      <c r="BB726" s="0" t="n">
        <f aca="false">IFERROR(EXP(SUMPRODUCT(LN((C726:INDEX(C726:AZ726,1,Inputs!$C$6)+$C$1004:INDEX($C$1004:$AZ$1004,1,Inputs!$C$6))/B726:INDEX(B726:AY726,1,Inputs!$C$6)))/Inputs!$C$6)-1,-1)</f>
        <v>-1</v>
      </c>
    </row>
    <row r="727" customFormat="false" ht="15" hidden="false" customHeight="true" outlineLevel="0" collapsed="false">
      <c r="A727" s="0" t="n">
        <v>725</v>
      </c>
      <c r="B727" s="177" t="n">
        <f aca="false">Inputs!$C$38</f>
        <v>0</v>
      </c>
      <c r="C727" s="0" t="e">
        <f aca="true">MAX(0,B727*(1+(_xlfn.NORM.INV(RAND(),Inputs!$D$39,Inputs!$C$39)))-'Year Schedule'!$K$4+'Year Schedule'!$L$4)</f>
        <v>#VALUE!</v>
      </c>
      <c r="D727" s="0" t="e">
        <f aca="true">MAX(0,C727*(1+(_xlfn.NORM.INV(RAND(),Inputs!$D$39,Inputs!$C$39)))-'Year Schedule'!$K$5+'Year Schedule'!$L$5)</f>
        <v>#VALUE!</v>
      </c>
      <c r="E727" s="0" t="e">
        <f aca="true">MAX(0,D727*(1+(_xlfn.NORM.INV(RAND(),Inputs!$D$39,Inputs!$C$39)))-'Year Schedule'!$K$6+'Year Schedule'!$L$6)</f>
        <v>#VALUE!</v>
      </c>
      <c r="F727" s="0" t="e">
        <f aca="true">MAX(0,E727*(1+(_xlfn.NORM.INV(RAND(),Inputs!$D$39,Inputs!$C$39)))-'Year Schedule'!$K$7+'Year Schedule'!$L$7)</f>
        <v>#VALUE!</v>
      </c>
      <c r="G727" s="0" t="e">
        <f aca="true">MAX(0,F727*(1+(_xlfn.NORM.INV(RAND(),Inputs!$D$39,Inputs!$C$39)))-'Year Schedule'!$K$8+'Year Schedule'!$L$8)</f>
        <v>#VALUE!</v>
      </c>
      <c r="H727" s="0" t="e">
        <f aca="true">MAX(0,G727*(1+(_xlfn.NORM.INV(RAND(),Inputs!$D$39,Inputs!$C$39)))-'Year Schedule'!$K$9+'Year Schedule'!$L$9)</f>
        <v>#VALUE!</v>
      </c>
      <c r="I727" s="0" t="e">
        <f aca="true">MAX(0,H727*(1+(_xlfn.NORM.INV(RAND(),Inputs!$D$39,Inputs!$C$39)))-'Year Schedule'!$K$10+'Year Schedule'!$L$10)</f>
        <v>#VALUE!</v>
      </c>
      <c r="J727" s="0" t="e">
        <f aca="true">MAX(0,I727*(1+(_xlfn.NORM.INV(RAND(),Inputs!$D$39,Inputs!$C$39)))-'Year Schedule'!$K$11+'Year Schedule'!$L$11)</f>
        <v>#VALUE!</v>
      </c>
      <c r="K727" s="0" t="e">
        <f aca="true">MAX(0,J727*(1+(_xlfn.NORM.INV(RAND(),Inputs!$D$39,Inputs!$C$39)))-'Year Schedule'!$K$12+'Year Schedule'!$L$12)</f>
        <v>#VALUE!</v>
      </c>
      <c r="L727" s="0" t="e">
        <f aca="true">MAX(0,K727*(1+(_xlfn.NORM.INV(RAND(),Inputs!$D$39,Inputs!$C$39)))-'Year Schedule'!$K$13+'Year Schedule'!$L$13)</f>
        <v>#VALUE!</v>
      </c>
      <c r="M727" s="0" t="e">
        <f aca="true">MAX(0,L727*(1+(_xlfn.NORM.INV(RAND(),Inputs!$D$39,Inputs!$C$39)))-'Year Schedule'!$K$14+'Year Schedule'!$L$14)</f>
        <v>#VALUE!</v>
      </c>
      <c r="N727" s="0" t="e">
        <f aca="true">MAX(0,M727*(1+(_xlfn.NORM.INV(RAND(),Inputs!$D$39,Inputs!$C$39)))-'Year Schedule'!$K$15+'Year Schedule'!$L$15)</f>
        <v>#VALUE!</v>
      </c>
      <c r="O727" s="0" t="e">
        <f aca="true">MAX(0,N727*(1+(_xlfn.NORM.INV(RAND(),Inputs!$D$39,Inputs!$C$39)))-'Year Schedule'!$K$16+'Year Schedule'!$L$16)</f>
        <v>#VALUE!</v>
      </c>
      <c r="P727" s="0" t="e">
        <f aca="true">MAX(0,O727*(1+(_xlfn.NORM.INV(RAND(),Inputs!$D$39,Inputs!$C$39)))-'Year Schedule'!$K$17+'Year Schedule'!$L$17)</f>
        <v>#VALUE!</v>
      </c>
      <c r="Q727" s="0" t="e">
        <f aca="true">MAX(0,P727*(1+(_xlfn.NORM.INV(RAND(),Inputs!$D$39,Inputs!$C$39)))-'Year Schedule'!$K$18+'Year Schedule'!$L$18)</f>
        <v>#VALUE!</v>
      </c>
      <c r="R727" s="0" t="e">
        <f aca="true">MAX(0,Q727*(1+(_xlfn.NORM.INV(RAND(),Inputs!$D$39,Inputs!$C$39)))-'Year Schedule'!$K$19+'Year Schedule'!$L$19)</f>
        <v>#VALUE!</v>
      </c>
      <c r="S727" s="0" t="e">
        <f aca="true">MAX(0,R727*(1+(_xlfn.NORM.INV(RAND(),Inputs!$D$39,Inputs!$C$39)))-'Year Schedule'!$K$20+'Year Schedule'!$L$20)</f>
        <v>#VALUE!</v>
      </c>
      <c r="T727" s="0" t="e">
        <f aca="true">MAX(0,S727*(1+(_xlfn.NORM.INV(RAND(),Inputs!$D$39,Inputs!$C$39)))-'Year Schedule'!$K$21+'Year Schedule'!$L$21)</f>
        <v>#VALUE!</v>
      </c>
      <c r="U727" s="0" t="e">
        <f aca="true">MAX(0,T727*(1+(_xlfn.NORM.INV(RAND(),Inputs!$D$39,Inputs!$C$39)))-'Year Schedule'!$K$22+'Year Schedule'!$L$22)</f>
        <v>#VALUE!</v>
      </c>
      <c r="V727" s="0" t="e">
        <f aca="true">MAX(0,U727*(1+(_xlfn.NORM.INV(RAND(),Inputs!$D$39,Inputs!$C$39)))-'Year Schedule'!$K$23+'Year Schedule'!$L$23)</f>
        <v>#VALUE!</v>
      </c>
      <c r="W727" s="0" t="e">
        <f aca="true">MAX(0,V727*(1+(_xlfn.NORM.INV(RAND(),Inputs!$D$39,Inputs!$C$39)))-'Year Schedule'!$K$24+'Year Schedule'!$L$24)</f>
        <v>#VALUE!</v>
      </c>
      <c r="X727" s="0" t="e">
        <f aca="true">MAX(0,W727*(1+(_xlfn.NORM.INV(RAND(),Inputs!$D$39,Inputs!$C$39)))-'Year Schedule'!$K$25+'Year Schedule'!$L$25)</f>
        <v>#VALUE!</v>
      </c>
      <c r="Y727" s="0" t="e">
        <f aca="true">MAX(0,X727*(1+(_xlfn.NORM.INV(RAND(),Inputs!$D$39,Inputs!$C$39)))-'Year Schedule'!$K$26+'Year Schedule'!$L$26)</f>
        <v>#VALUE!</v>
      </c>
      <c r="Z727" s="0" t="e">
        <f aca="true">MAX(0,Y727*(1+(_xlfn.NORM.INV(RAND(),Inputs!$D$39,Inputs!$C$39)))-'Year Schedule'!$K$27+'Year Schedule'!$L$27)</f>
        <v>#VALUE!</v>
      </c>
      <c r="AA727" s="0" t="e">
        <f aca="true">MAX(0,Z727*(1+(_xlfn.NORM.INV(RAND(),Inputs!$D$39,Inputs!$C$39)))-'Year Schedule'!$K$28+'Year Schedule'!$L$28)</f>
        <v>#VALUE!</v>
      </c>
      <c r="AB727" s="0" t="e">
        <f aca="true">MAX(0,AA727*(1+(_xlfn.NORM.INV(RAND(),Inputs!$D$39,Inputs!$C$39)))-'Year Schedule'!$K$29+'Year Schedule'!$L$29)</f>
        <v>#VALUE!</v>
      </c>
      <c r="AC727" s="0" t="e">
        <f aca="true">MAX(0,AB727*(1+(_xlfn.NORM.INV(RAND(),Inputs!$D$39,Inputs!$C$39)))-'Year Schedule'!$K$30+'Year Schedule'!$L$30)</f>
        <v>#VALUE!</v>
      </c>
      <c r="AD727" s="0" t="e">
        <f aca="true">MAX(0,AC727*(1+(_xlfn.NORM.INV(RAND(),Inputs!$D$39,Inputs!$C$39)))-'Year Schedule'!$K$31+'Year Schedule'!$L$31)</f>
        <v>#VALUE!</v>
      </c>
      <c r="AE727" s="0" t="e">
        <f aca="true">MAX(0,AD727*(1+(_xlfn.NORM.INV(RAND(),Inputs!$D$39,Inputs!$C$39)))-'Year Schedule'!$K$32+'Year Schedule'!$L$32)</f>
        <v>#VALUE!</v>
      </c>
      <c r="AF727" s="0" t="e">
        <f aca="true">MAX(0,AE727*(1+(_xlfn.NORM.INV(RAND(),Inputs!$D$39,Inputs!$C$39)))-'Year Schedule'!$K$33+'Year Schedule'!$L$33)</f>
        <v>#VALUE!</v>
      </c>
      <c r="AG727" s="0" t="e">
        <f aca="true">MAX(0,AF727*(1+(_xlfn.NORM.INV(RAND(),Inputs!$D$39,Inputs!$C$39)))-'Year Schedule'!$K$34+'Year Schedule'!$L$34)</f>
        <v>#VALUE!</v>
      </c>
      <c r="AH727" s="0" t="e">
        <f aca="true">MAX(0,AG727*(1+(_xlfn.NORM.INV(RAND(),Inputs!$D$39,Inputs!$C$39)))-'Year Schedule'!$K$35+'Year Schedule'!$L$35)</f>
        <v>#VALUE!</v>
      </c>
      <c r="AI727" s="0" t="e">
        <f aca="true">MAX(0,AH727*(1+(_xlfn.NORM.INV(RAND(),Inputs!$D$39,Inputs!$C$39)))-'Year Schedule'!$K$36+'Year Schedule'!$L$36)</f>
        <v>#VALUE!</v>
      </c>
      <c r="AJ727" s="0" t="e">
        <f aca="true">MAX(0,AI727*(1+(_xlfn.NORM.INV(RAND(),Inputs!$D$39,Inputs!$C$39)))-'Year Schedule'!$K$37+'Year Schedule'!$L$37)</f>
        <v>#VALUE!</v>
      </c>
      <c r="AK727" s="0" t="e">
        <f aca="true">MAX(0,AJ727*(1+(_xlfn.NORM.INV(RAND(),Inputs!$D$39,Inputs!$C$39)))-'Year Schedule'!$K$38+'Year Schedule'!$L$38)</f>
        <v>#VALUE!</v>
      </c>
      <c r="AL727" s="0" t="e">
        <f aca="true">MAX(0,AK727*(1+(_xlfn.NORM.INV(RAND(),Inputs!$D$39,Inputs!$C$39)))-'Year Schedule'!$K$39+'Year Schedule'!$L$39)</f>
        <v>#VALUE!</v>
      </c>
      <c r="AM727" s="0" t="e">
        <f aca="true">MAX(0,AL727*(1+(_xlfn.NORM.INV(RAND(),Inputs!$D$39,Inputs!$C$39)))-'Year Schedule'!$K$40+'Year Schedule'!$L$40)</f>
        <v>#VALUE!</v>
      </c>
      <c r="AN727" s="0" t="e">
        <f aca="true">MAX(0,AM727*(1+(_xlfn.NORM.INV(RAND(),Inputs!$D$39,Inputs!$C$39)))-'Year Schedule'!$K$41+'Year Schedule'!$L$41)</f>
        <v>#VALUE!</v>
      </c>
      <c r="AO727" s="0" t="e">
        <f aca="true">MAX(0,AN727*(1+(_xlfn.NORM.INV(RAND(),Inputs!$D$39,Inputs!$C$39)))-'Year Schedule'!$K$42+'Year Schedule'!$L$42)</f>
        <v>#VALUE!</v>
      </c>
      <c r="AP727" s="0" t="e">
        <f aca="true">MAX(0,AO727*(1+(_xlfn.NORM.INV(RAND(),Inputs!$D$39,Inputs!$C$39)))-'Year Schedule'!$K$43+'Year Schedule'!$L$43)</f>
        <v>#VALUE!</v>
      </c>
      <c r="AQ727" s="0" t="e">
        <f aca="true">MAX(0,AP727*(1+(_xlfn.NORM.INV(RAND(),Inputs!$D$39,Inputs!$C$39)))-'Year Schedule'!$K$44+'Year Schedule'!$L$44)</f>
        <v>#VALUE!</v>
      </c>
      <c r="AR727" s="0" t="e">
        <f aca="true">MAX(0,AQ727*(1+(_xlfn.NORM.INV(RAND(),Inputs!$D$39,Inputs!$C$39)))-'Year Schedule'!$K$45+'Year Schedule'!$L$45)</f>
        <v>#VALUE!</v>
      </c>
      <c r="AS727" s="0" t="e">
        <f aca="true">MAX(0,AR727*(1+(_xlfn.NORM.INV(RAND(),Inputs!$D$39,Inputs!$C$39)))-'Year Schedule'!$K$46+'Year Schedule'!$L$46)</f>
        <v>#VALUE!</v>
      </c>
      <c r="AT727" s="0" t="e">
        <f aca="true">MAX(0,AS727*(1+(_xlfn.NORM.INV(RAND(),Inputs!$D$39,Inputs!$C$39)))-'Year Schedule'!$K$47+'Year Schedule'!$L$47)</f>
        <v>#VALUE!</v>
      </c>
      <c r="AU727" s="0" t="e">
        <f aca="true">MAX(0,AT727*(1+(_xlfn.NORM.INV(RAND(),Inputs!$D$39,Inputs!$C$39)))-'Year Schedule'!$K$48+'Year Schedule'!$L$48)</f>
        <v>#VALUE!</v>
      </c>
      <c r="AV727" s="0" t="e">
        <f aca="true">MAX(0,AU727*(1+(_xlfn.NORM.INV(RAND(),Inputs!$D$39,Inputs!$C$39)))-'Year Schedule'!$K$49+'Year Schedule'!$L$49)</f>
        <v>#VALUE!</v>
      </c>
      <c r="AW727" s="0" t="e">
        <f aca="true">MAX(0,AV727*(1+(_xlfn.NORM.INV(RAND(),Inputs!$D$39,Inputs!$C$39)))-'Year Schedule'!$K$50+'Year Schedule'!$L$50)</f>
        <v>#VALUE!</v>
      </c>
      <c r="AX727" s="0" t="e">
        <f aca="true">MAX(0,AW727*(1+(_xlfn.NORM.INV(RAND(),Inputs!$D$39,Inputs!$C$39)))-'Year Schedule'!$K$51+'Year Schedule'!$L$51)</f>
        <v>#VALUE!</v>
      </c>
      <c r="AY727" s="0" t="e">
        <f aca="true">MAX(0,AX727*(1+(_xlfn.NORM.INV(RAND(),Inputs!$D$39,Inputs!$C$39)))-'Year Schedule'!$K$52+'Year Schedule'!$L$52)</f>
        <v>#VALUE!</v>
      </c>
      <c r="AZ727" s="0" t="e">
        <f aca="true">MAX(0,AY727*(1+(_xlfn.NORM.INV(RAND(),Inputs!$D$39,Inputs!$C$39)))-'Year Schedule'!$K$53+'Year Schedule'!$L$53)</f>
        <v>#VALUE!</v>
      </c>
      <c r="BA727" s="0" t="e">
        <f aca="false">INDEX(C727:AZ727,1,Inputs!$C$6)</f>
        <v>#VALUE!</v>
      </c>
      <c r="BB727" s="0" t="n">
        <f aca="false">IFERROR(EXP(SUMPRODUCT(LN((C727:INDEX(C727:AZ727,1,Inputs!$C$6)+$C$1004:INDEX($C$1004:$AZ$1004,1,Inputs!$C$6))/B727:INDEX(B727:AY727,1,Inputs!$C$6)))/Inputs!$C$6)-1,-1)</f>
        <v>-1</v>
      </c>
    </row>
    <row r="728" customFormat="false" ht="15" hidden="false" customHeight="true" outlineLevel="0" collapsed="false">
      <c r="A728" s="0" t="n">
        <v>726</v>
      </c>
      <c r="B728" s="177" t="n">
        <f aca="false">Inputs!$C$38</f>
        <v>0</v>
      </c>
      <c r="C728" s="0" t="e">
        <f aca="true">MAX(0,B728*(1+(_xlfn.NORM.INV(RAND(),Inputs!$D$39,Inputs!$C$39)))-'Year Schedule'!$K$4+'Year Schedule'!$L$4)</f>
        <v>#VALUE!</v>
      </c>
      <c r="D728" s="0" t="e">
        <f aca="true">MAX(0,C728*(1+(_xlfn.NORM.INV(RAND(),Inputs!$D$39,Inputs!$C$39)))-'Year Schedule'!$K$5+'Year Schedule'!$L$5)</f>
        <v>#VALUE!</v>
      </c>
      <c r="E728" s="0" t="e">
        <f aca="true">MAX(0,D728*(1+(_xlfn.NORM.INV(RAND(),Inputs!$D$39,Inputs!$C$39)))-'Year Schedule'!$K$6+'Year Schedule'!$L$6)</f>
        <v>#VALUE!</v>
      </c>
      <c r="F728" s="0" t="e">
        <f aca="true">MAX(0,E728*(1+(_xlfn.NORM.INV(RAND(),Inputs!$D$39,Inputs!$C$39)))-'Year Schedule'!$K$7+'Year Schedule'!$L$7)</f>
        <v>#VALUE!</v>
      </c>
      <c r="G728" s="0" t="e">
        <f aca="true">MAX(0,F728*(1+(_xlfn.NORM.INV(RAND(),Inputs!$D$39,Inputs!$C$39)))-'Year Schedule'!$K$8+'Year Schedule'!$L$8)</f>
        <v>#VALUE!</v>
      </c>
      <c r="H728" s="0" t="e">
        <f aca="true">MAX(0,G728*(1+(_xlfn.NORM.INV(RAND(),Inputs!$D$39,Inputs!$C$39)))-'Year Schedule'!$K$9+'Year Schedule'!$L$9)</f>
        <v>#VALUE!</v>
      </c>
      <c r="I728" s="0" t="e">
        <f aca="true">MAX(0,H728*(1+(_xlfn.NORM.INV(RAND(),Inputs!$D$39,Inputs!$C$39)))-'Year Schedule'!$K$10+'Year Schedule'!$L$10)</f>
        <v>#VALUE!</v>
      </c>
      <c r="J728" s="0" t="e">
        <f aca="true">MAX(0,I728*(1+(_xlfn.NORM.INV(RAND(),Inputs!$D$39,Inputs!$C$39)))-'Year Schedule'!$K$11+'Year Schedule'!$L$11)</f>
        <v>#VALUE!</v>
      </c>
      <c r="K728" s="0" t="e">
        <f aca="true">MAX(0,J728*(1+(_xlfn.NORM.INV(RAND(),Inputs!$D$39,Inputs!$C$39)))-'Year Schedule'!$K$12+'Year Schedule'!$L$12)</f>
        <v>#VALUE!</v>
      </c>
      <c r="L728" s="0" t="e">
        <f aca="true">MAX(0,K728*(1+(_xlfn.NORM.INV(RAND(),Inputs!$D$39,Inputs!$C$39)))-'Year Schedule'!$K$13+'Year Schedule'!$L$13)</f>
        <v>#VALUE!</v>
      </c>
      <c r="M728" s="0" t="e">
        <f aca="true">MAX(0,L728*(1+(_xlfn.NORM.INV(RAND(),Inputs!$D$39,Inputs!$C$39)))-'Year Schedule'!$K$14+'Year Schedule'!$L$14)</f>
        <v>#VALUE!</v>
      </c>
      <c r="N728" s="0" t="e">
        <f aca="true">MAX(0,M728*(1+(_xlfn.NORM.INV(RAND(),Inputs!$D$39,Inputs!$C$39)))-'Year Schedule'!$K$15+'Year Schedule'!$L$15)</f>
        <v>#VALUE!</v>
      </c>
      <c r="O728" s="0" t="e">
        <f aca="true">MAX(0,N728*(1+(_xlfn.NORM.INV(RAND(),Inputs!$D$39,Inputs!$C$39)))-'Year Schedule'!$K$16+'Year Schedule'!$L$16)</f>
        <v>#VALUE!</v>
      </c>
      <c r="P728" s="0" t="e">
        <f aca="true">MAX(0,O728*(1+(_xlfn.NORM.INV(RAND(),Inputs!$D$39,Inputs!$C$39)))-'Year Schedule'!$K$17+'Year Schedule'!$L$17)</f>
        <v>#VALUE!</v>
      </c>
      <c r="Q728" s="0" t="e">
        <f aca="true">MAX(0,P728*(1+(_xlfn.NORM.INV(RAND(),Inputs!$D$39,Inputs!$C$39)))-'Year Schedule'!$K$18+'Year Schedule'!$L$18)</f>
        <v>#VALUE!</v>
      </c>
      <c r="R728" s="0" t="e">
        <f aca="true">MAX(0,Q728*(1+(_xlfn.NORM.INV(RAND(),Inputs!$D$39,Inputs!$C$39)))-'Year Schedule'!$K$19+'Year Schedule'!$L$19)</f>
        <v>#VALUE!</v>
      </c>
      <c r="S728" s="0" t="e">
        <f aca="true">MAX(0,R728*(1+(_xlfn.NORM.INV(RAND(),Inputs!$D$39,Inputs!$C$39)))-'Year Schedule'!$K$20+'Year Schedule'!$L$20)</f>
        <v>#VALUE!</v>
      </c>
      <c r="T728" s="0" t="e">
        <f aca="true">MAX(0,S728*(1+(_xlfn.NORM.INV(RAND(),Inputs!$D$39,Inputs!$C$39)))-'Year Schedule'!$K$21+'Year Schedule'!$L$21)</f>
        <v>#VALUE!</v>
      </c>
      <c r="U728" s="0" t="e">
        <f aca="true">MAX(0,T728*(1+(_xlfn.NORM.INV(RAND(),Inputs!$D$39,Inputs!$C$39)))-'Year Schedule'!$K$22+'Year Schedule'!$L$22)</f>
        <v>#VALUE!</v>
      </c>
      <c r="V728" s="0" t="e">
        <f aca="true">MAX(0,U728*(1+(_xlfn.NORM.INV(RAND(),Inputs!$D$39,Inputs!$C$39)))-'Year Schedule'!$K$23+'Year Schedule'!$L$23)</f>
        <v>#VALUE!</v>
      </c>
      <c r="W728" s="0" t="e">
        <f aca="true">MAX(0,V728*(1+(_xlfn.NORM.INV(RAND(),Inputs!$D$39,Inputs!$C$39)))-'Year Schedule'!$K$24+'Year Schedule'!$L$24)</f>
        <v>#VALUE!</v>
      </c>
      <c r="X728" s="0" t="e">
        <f aca="true">MAX(0,W728*(1+(_xlfn.NORM.INV(RAND(),Inputs!$D$39,Inputs!$C$39)))-'Year Schedule'!$K$25+'Year Schedule'!$L$25)</f>
        <v>#VALUE!</v>
      </c>
      <c r="Y728" s="0" t="e">
        <f aca="true">MAX(0,X728*(1+(_xlfn.NORM.INV(RAND(),Inputs!$D$39,Inputs!$C$39)))-'Year Schedule'!$K$26+'Year Schedule'!$L$26)</f>
        <v>#VALUE!</v>
      </c>
      <c r="Z728" s="0" t="e">
        <f aca="true">MAX(0,Y728*(1+(_xlfn.NORM.INV(RAND(),Inputs!$D$39,Inputs!$C$39)))-'Year Schedule'!$K$27+'Year Schedule'!$L$27)</f>
        <v>#VALUE!</v>
      </c>
      <c r="AA728" s="0" t="e">
        <f aca="true">MAX(0,Z728*(1+(_xlfn.NORM.INV(RAND(),Inputs!$D$39,Inputs!$C$39)))-'Year Schedule'!$K$28+'Year Schedule'!$L$28)</f>
        <v>#VALUE!</v>
      </c>
      <c r="AB728" s="0" t="e">
        <f aca="true">MAX(0,AA728*(1+(_xlfn.NORM.INV(RAND(),Inputs!$D$39,Inputs!$C$39)))-'Year Schedule'!$K$29+'Year Schedule'!$L$29)</f>
        <v>#VALUE!</v>
      </c>
      <c r="AC728" s="0" t="e">
        <f aca="true">MAX(0,AB728*(1+(_xlfn.NORM.INV(RAND(),Inputs!$D$39,Inputs!$C$39)))-'Year Schedule'!$K$30+'Year Schedule'!$L$30)</f>
        <v>#VALUE!</v>
      </c>
      <c r="AD728" s="0" t="e">
        <f aca="true">MAX(0,AC728*(1+(_xlfn.NORM.INV(RAND(),Inputs!$D$39,Inputs!$C$39)))-'Year Schedule'!$K$31+'Year Schedule'!$L$31)</f>
        <v>#VALUE!</v>
      </c>
      <c r="AE728" s="0" t="e">
        <f aca="true">MAX(0,AD728*(1+(_xlfn.NORM.INV(RAND(),Inputs!$D$39,Inputs!$C$39)))-'Year Schedule'!$K$32+'Year Schedule'!$L$32)</f>
        <v>#VALUE!</v>
      </c>
      <c r="AF728" s="0" t="e">
        <f aca="true">MAX(0,AE728*(1+(_xlfn.NORM.INV(RAND(),Inputs!$D$39,Inputs!$C$39)))-'Year Schedule'!$K$33+'Year Schedule'!$L$33)</f>
        <v>#VALUE!</v>
      </c>
      <c r="AG728" s="0" t="e">
        <f aca="true">MAX(0,AF728*(1+(_xlfn.NORM.INV(RAND(),Inputs!$D$39,Inputs!$C$39)))-'Year Schedule'!$K$34+'Year Schedule'!$L$34)</f>
        <v>#VALUE!</v>
      </c>
      <c r="AH728" s="0" t="e">
        <f aca="true">MAX(0,AG728*(1+(_xlfn.NORM.INV(RAND(),Inputs!$D$39,Inputs!$C$39)))-'Year Schedule'!$K$35+'Year Schedule'!$L$35)</f>
        <v>#VALUE!</v>
      </c>
      <c r="AI728" s="0" t="e">
        <f aca="true">MAX(0,AH728*(1+(_xlfn.NORM.INV(RAND(),Inputs!$D$39,Inputs!$C$39)))-'Year Schedule'!$K$36+'Year Schedule'!$L$36)</f>
        <v>#VALUE!</v>
      </c>
      <c r="AJ728" s="0" t="e">
        <f aca="true">MAX(0,AI728*(1+(_xlfn.NORM.INV(RAND(),Inputs!$D$39,Inputs!$C$39)))-'Year Schedule'!$K$37+'Year Schedule'!$L$37)</f>
        <v>#VALUE!</v>
      </c>
      <c r="AK728" s="0" t="e">
        <f aca="true">MAX(0,AJ728*(1+(_xlfn.NORM.INV(RAND(),Inputs!$D$39,Inputs!$C$39)))-'Year Schedule'!$K$38+'Year Schedule'!$L$38)</f>
        <v>#VALUE!</v>
      </c>
      <c r="AL728" s="0" t="e">
        <f aca="true">MAX(0,AK728*(1+(_xlfn.NORM.INV(RAND(),Inputs!$D$39,Inputs!$C$39)))-'Year Schedule'!$K$39+'Year Schedule'!$L$39)</f>
        <v>#VALUE!</v>
      </c>
      <c r="AM728" s="0" t="e">
        <f aca="true">MAX(0,AL728*(1+(_xlfn.NORM.INV(RAND(),Inputs!$D$39,Inputs!$C$39)))-'Year Schedule'!$K$40+'Year Schedule'!$L$40)</f>
        <v>#VALUE!</v>
      </c>
      <c r="AN728" s="0" t="e">
        <f aca="true">MAX(0,AM728*(1+(_xlfn.NORM.INV(RAND(),Inputs!$D$39,Inputs!$C$39)))-'Year Schedule'!$K$41+'Year Schedule'!$L$41)</f>
        <v>#VALUE!</v>
      </c>
      <c r="AO728" s="0" t="e">
        <f aca="true">MAX(0,AN728*(1+(_xlfn.NORM.INV(RAND(),Inputs!$D$39,Inputs!$C$39)))-'Year Schedule'!$K$42+'Year Schedule'!$L$42)</f>
        <v>#VALUE!</v>
      </c>
      <c r="AP728" s="0" t="e">
        <f aca="true">MAX(0,AO728*(1+(_xlfn.NORM.INV(RAND(),Inputs!$D$39,Inputs!$C$39)))-'Year Schedule'!$K$43+'Year Schedule'!$L$43)</f>
        <v>#VALUE!</v>
      </c>
      <c r="AQ728" s="0" t="e">
        <f aca="true">MAX(0,AP728*(1+(_xlfn.NORM.INV(RAND(),Inputs!$D$39,Inputs!$C$39)))-'Year Schedule'!$K$44+'Year Schedule'!$L$44)</f>
        <v>#VALUE!</v>
      </c>
      <c r="AR728" s="0" t="e">
        <f aca="true">MAX(0,AQ728*(1+(_xlfn.NORM.INV(RAND(),Inputs!$D$39,Inputs!$C$39)))-'Year Schedule'!$K$45+'Year Schedule'!$L$45)</f>
        <v>#VALUE!</v>
      </c>
      <c r="AS728" s="0" t="e">
        <f aca="true">MAX(0,AR728*(1+(_xlfn.NORM.INV(RAND(),Inputs!$D$39,Inputs!$C$39)))-'Year Schedule'!$K$46+'Year Schedule'!$L$46)</f>
        <v>#VALUE!</v>
      </c>
      <c r="AT728" s="0" t="e">
        <f aca="true">MAX(0,AS728*(1+(_xlfn.NORM.INV(RAND(),Inputs!$D$39,Inputs!$C$39)))-'Year Schedule'!$K$47+'Year Schedule'!$L$47)</f>
        <v>#VALUE!</v>
      </c>
      <c r="AU728" s="0" t="e">
        <f aca="true">MAX(0,AT728*(1+(_xlfn.NORM.INV(RAND(),Inputs!$D$39,Inputs!$C$39)))-'Year Schedule'!$K$48+'Year Schedule'!$L$48)</f>
        <v>#VALUE!</v>
      </c>
      <c r="AV728" s="0" t="e">
        <f aca="true">MAX(0,AU728*(1+(_xlfn.NORM.INV(RAND(),Inputs!$D$39,Inputs!$C$39)))-'Year Schedule'!$K$49+'Year Schedule'!$L$49)</f>
        <v>#VALUE!</v>
      </c>
      <c r="AW728" s="0" t="e">
        <f aca="true">MAX(0,AV728*(1+(_xlfn.NORM.INV(RAND(),Inputs!$D$39,Inputs!$C$39)))-'Year Schedule'!$K$50+'Year Schedule'!$L$50)</f>
        <v>#VALUE!</v>
      </c>
      <c r="AX728" s="0" t="e">
        <f aca="true">MAX(0,AW728*(1+(_xlfn.NORM.INV(RAND(),Inputs!$D$39,Inputs!$C$39)))-'Year Schedule'!$K$51+'Year Schedule'!$L$51)</f>
        <v>#VALUE!</v>
      </c>
      <c r="AY728" s="0" t="e">
        <f aca="true">MAX(0,AX728*(1+(_xlfn.NORM.INV(RAND(),Inputs!$D$39,Inputs!$C$39)))-'Year Schedule'!$K$52+'Year Schedule'!$L$52)</f>
        <v>#VALUE!</v>
      </c>
      <c r="AZ728" s="0" t="e">
        <f aca="true">MAX(0,AY728*(1+(_xlfn.NORM.INV(RAND(),Inputs!$D$39,Inputs!$C$39)))-'Year Schedule'!$K$53+'Year Schedule'!$L$53)</f>
        <v>#VALUE!</v>
      </c>
      <c r="BA728" s="0" t="e">
        <f aca="false">INDEX(C728:AZ728,1,Inputs!$C$6)</f>
        <v>#VALUE!</v>
      </c>
      <c r="BB728" s="0" t="n">
        <f aca="false">IFERROR(EXP(SUMPRODUCT(LN((C728:INDEX(C728:AZ728,1,Inputs!$C$6)+$C$1004:INDEX($C$1004:$AZ$1004,1,Inputs!$C$6))/B728:INDEX(B728:AY728,1,Inputs!$C$6)))/Inputs!$C$6)-1,-1)</f>
        <v>-1</v>
      </c>
    </row>
    <row r="729" customFormat="false" ht="15" hidden="false" customHeight="true" outlineLevel="0" collapsed="false">
      <c r="A729" s="0" t="n">
        <v>727</v>
      </c>
      <c r="B729" s="177" t="n">
        <f aca="false">Inputs!$C$38</f>
        <v>0</v>
      </c>
      <c r="C729" s="0" t="e">
        <f aca="true">MAX(0,B729*(1+(_xlfn.NORM.INV(RAND(),Inputs!$D$39,Inputs!$C$39)))-'Year Schedule'!$K$4+'Year Schedule'!$L$4)</f>
        <v>#VALUE!</v>
      </c>
      <c r="D729" s="0" t="e">
        <f aca="true">MAX(0,C729*(1+(_xlfn.NORM.INV(RAND(),Inputs!$D$39,Inputs!$C$39)))-'Year Schedule'!$K$5+'Year Schedule'!$L$5)</f>
        <v>#VALUE!</v>
      </c>
      <c r="E729" s="0" t="e">
        <f aca="true">MAX(0,D729*(1+(_xlfn.NORM.INV(RAND(),Inputs!$D$39,Inputs!$C$39)))-'Year Schedule'!$K$6+'Year Schedule'!$L$6)</f>
        <v>#VALUE!</v>
      </c>
      <c r="F729" s="0" t="e">
        <f aca="true">MAX(0,E729*(1+(_xlfn.NORM.INV(RAND(),Inputs!$D$39,Inputs!$C$39)))-'Year Schedule'!$K$7+'Year Schedule'!$L$7)</f>
        <v>#VALUE!</v>
      </c>
      <c r="G729" s="0" t="e">
        <f aca="true">MAX(0,F729*(1+(_xlfn.NORM.INV(RAND(),Inputs!$D$39,Inputs!$C$39)))-'Year Schedule'!$K$8+'Year Schedule'!$L$8)</f>
        <v>#VALUE!</v>
      </c>
      <c r="H729" s="0" t="e">
        <f aca="true">MAX(0,G729*(1+(_xlfn.NORM.INV(RAND(),Inputs!$D$39,Inputs!$C$39)))-'Year Schedule'!$K$9+'Year Schedule'!$L$9)</f>
        <v>#VALUE!</v>
      </c>
      <c r="I729" s="0" t="e">
        <f aca="true">MAX(0,H729*(1+(_xlfn.NORM.INV(RAND(),Inputs!$D$39,Inputs!$C$39)))-'Year Schedule'!$K$10+'Year Schedule'!$L$10)</f>
        <v>#VALUE!</v>
      </c>
      <c r="J729" s="0" t="e">
        <f aca="true">MAX(0,I729*(1+(_xlfn.NORM.INV(RAND(),Inputs!$D$39,Inputs!$C$39)))-'Year Schedule'!$K$11+'Year Schedule'!$L$11)</f>
        <v>#VALUE!</v>
      </c>
      <c r="K729" s="0" t="e">
        <f aca="true">MAX(0,J729*(1+(_xlfn.NORM.INV(RAND(),Inputs!$D$39,Inputs!$C$39)))-'Year Schedule'!$K$12+'Year Schedule'!$L$12)</f>
        <v>#VALUE!</v>
      </c>
      <c r="L729" s="0" t="e">
        <f aca="true">MAX(0,K729*(1+(_xlfn.NORM.INV(RAND(),Inputs!$D$39,Inputs!$C$39)))-'Year Schedule'!$K$13+'Year Schedule'!$L$13)</f>
        <v>#VALUE!</v>
      </c>
      <c r="M729" s="0" t="e">
        <f aca="true">MAX(0,L729*(1+(_xlfn.NORM.INV(RAND(),Inputs!$D$39,Inputs!$C$39)))-'Year Schedule'!$K$14+'Year Schedule'!$L$14)</f>
        <v>#VALUE!</v>
      </c>
      <c r="N729" s="0" t="e">
        <f aca="true">MAX(0,M729*(1+(_xlfn.NORM.INV(RAND(),Inputs!$D$39,Inputs!$C$39)))-'Year Schedule'!$K$15+'Year Schedule'!$L$15)</f>
        <v>#VALUE!</v>
      </c>
      <c r="O729" s="0" t="e">
        <f aca="true">MAX(0,N729*(1+(_xlfn.NORM.INV(RAND(),Inputs!$D$39,Inputs!$C$39)))-'Year Schedule'!$K$16+'Year Schedule'!$L$16)</f>
        <v>#VALUE!</v>
      </c>
      <c r="P729" s="0" t="e">
        <f aca="true">MAX(0,O729*(1+(_xlfn.NORM.INV(RAND(),Inputs!$D$39,Inputs!$C$39)))-'Year Schedule'!$K$17+'Year Schedule'!$L$17)</f>
        <v>#VALUE!</v>
      </c>
      <c r="Q729" s="0" t="e">
        <f aca="true">MAX(0,P729*(1+(_xlfn.NORM.INV(RAND(),Inputs!$D$39,Inputs!$C$39)))-'Year Schedule'!$K$18+'Year Schedule'!$L$18)</f>
        <v>#VALUE!</v>
      </c>
      <c r="R729" s="0" t="e">
        <f aca="true">MAX(0,Q729*(1+(_xlfn.NORM.INV(RAND(),Inputs!$D$39,Inputs!$C$39)))-'Year Schedule'!$K$19+'Year Schedule'!$L$19)</f>
        <v>#VALUE!</v>
      </c>
      <c r="S729" s="0" t="e">
        <f aca="true">MAX(0,R729*(1+(_xlfn.NORM.INV(RAND(),Inputs!$D$39,Inputs!$C$39)))-'Year Schedule'!$K$20+'Year Schedule'!$L$20)</f>
        <v>#VALUE!</v>
      </c>
      <c r="T729" s="0" t="e">
        <f aca="true">MAX(0,S729*(1+(_xlfn.NORM.INV(RAND(),Inputs!$D$39,Inputs!$C$39)))-'Year Schedule'!$K$21+'Year Schedule'!$L$21)</f>
        <v>#VALUE!</v>
      </c>
      <c r="U729" s="0" t="e">
        <f aca="true">MAX(0,T729*(1+(_xlfn.NORM.INV(RAND(),Inputs!$D$39,Inputs!$C$39)))-'Year Schedule'!$K$22+'Year Schedule'!$L$22)</f>
        <v>#VALUE!</v>
      </c>
      <c r="V729" s="0" t="e">
        <f aca="true">MAX(0,U729*(1+(_xlfn.NORM.INV(RAND(),Inputs!$D$39,Inputs!$C$39)))-'Year Schedule'!$K$23+'Year Schedule'!$L$23)</f>
        <v>#VALUE!</v>
      </c>
      <c r="W729" s="0" t="e">
        <f aca="true">MAX(0,V729*(1+(_xlfn.NORM.INV(RAND(),Inputs!$D$39,Inputs!$C$39)))-'Year Schedule'!$K$24+'Year Schedule'!$L$24)</f>
        <v>#VALUE!</v>
      </c>
      <c r="X729" s="0" t="e">
        <f aca="true">MAX(0,W729*(1+(_xlfn.NORM.INV(RAND(),Inputs!$D$39,Inputs!$C$39)))-'Year Schedule'!$K$25+'Year Schedule'!$L$25)</f>
        <v>#VALUE!</v>
      </c>
      <c r="Y729" s="0" t="e">
        <f aca="true">MAX(0,X729*(1+(_xlfn.NORM.INV(RAND(),Inputs!$D$39,Inputs!$C$39)))-'Year Schedule'!$K$26+'Year Schedule'!$L$26)</f>
        <v>#VALUE!</v>
      </c>
      <c r="Z729" s="0" t="e">
        <f aca="true">MAX(0,Y729*(1+(_xlfn.NORM.INV(RAND(),Inputs!$D$39,Inputs!$C$39)))-'Year Schedule'!$K$27+'Year Schedule'!$L$27)</f>
        <v>#VALUE!</v>
      </c>
      <c r="AA729" s="0" t="e">
        <f aca="true">MAX(0,Z729*(1+(_xlfn.NORM.INV(RAND(),Inputs!$D$39,Inputs!$C$39)))-'Year Schedule'!$K$28+'Year Schedule'!$L$28)</f>
        <v>#VALUE!</v>
      </c>
      <c r="AB729" s="0" t="e">
        <f aca="true">MAX(0,AA729*(1+(_xlfn.NORM.INV(RAND(),Inputs!$D$39,Inputs!$C$39)))-'Year Schedule'!$K$29+'Year Schedule'!$L$29)</f>
        <v>#VALUE!</v>
      </c>
      <c r="AC729" s="0" t="e">
        <f aca="true">MAX(0,AB729*(1+(_xlfn.NORM.INV(RAND(),Inputs!$D$39,Inputs!$C$39)))-'Year Schedule'!$K$30+'Year Schedule'!$L$30)</f>
        <v>#VALUE!</v>
      </c>
      <c r="AD729" s="0" t="e">
        <f aca="true">MAX(0,AC729*(1+(_xlfn.NORM.INV(RAND(),Inputs!$D$39,Inputs!$C$39)))-'Year Schedule'!$K$31+'Year Schedule'!$L$31)</f>
        <v>#VALUE!</v>
      </c>
      <c r="AE729" s="0" t="e">
        <f aca="true">MAX(0,AD729*(1+(_xlfn.NORM.INV(RAND(),Inputs!$D$39,Inputs!$C$39)))-'Year Schedule'!$K$32+'Year Schedule'!$L$32)</f>
        <v>#VALUE!</v>
      </c>
      <c r="AF729" s="0" t="e">
        <f aca="true">MAX(0,AE729*(1+(_xlfn.NORM.INV(RAND(),Inputs!$D$39,Inputs!$C$39)))-'Year Schedule'!$K$33+'Year Schedule'!$L$33)</f>
        <v>#VALUE!</v>
      </c>
      <c r="AG729" s="0" t="e">
        <f aca="true">MAX(0,AF729*(1+(_xlfn.NORM.INV(RAND(),Inputs!$D$39,Inputs!$C$39)))-'Year Schedule'!$K$34+'Year Schedule'!$L$34)</f>
        <v>#VALUE!</v>
      </c>
      <c r="AH729" s="0" t="e">
        <f aca="true">MAX(0,AG729*(1+(_xlfn.NORM.INV(RAND(),Inputs!$D$39,Inputs!$C$39)))-'Year Schedule'!$K$35+'Year Schedule'!$L$35)</f>
        <v>#VALUE!</v>
      </c>
      <c r="AI729" s="0" t="e">
        <f aca="true">MAX(0,AH729*(1+(_xlfn.NORM.INV(RAND(),Inputs!$D$39,Inputs!$C$39)))-'Year Schedule'!$K$36+'Year Schedule'!$L$36)</f>
        <v>#VALUE!</v>
      </c>
      <c r="AJ729" s="0" t="e">
        <f aca="true">MAX(0,AI729*(1+(_xlfn.NORM.INV(RAND(),Inputs!$D$39,Inputs!$C$39)))-'Year Schedule'!$K$37+'Year Schedule'!$L$37)</f>
        <v>#VALUE!</v>
      </c>
      <c r="AK729" s="0" t="e">
        <f aca="true">MAX(0,AJ729*(1+(_xlfn.NORM.INV(RAND(),Inputs!$D$39,Inputs!$C$39)))-'Year Schedule'!$K$38+'Year Schedule'!$L$38)</f>
        <v>#VALUE!</v>
      </c>
      <c r="AL729" s="0" t="e">
        <f aca="true">MAX(0,AK729*(1+(_xlfn.NORM.INV(RAND(),Inputs!$D$39,Inputs!$C$39)))-'Year Schedule'!$K$39+'Year Schedule'!$L$39)</f>
        <v>#VALUE!</v>
      </c>
      <c r="AM729" s="0" t="e">
        <f aca="true">MAX(0,AL729*(1+(_xlfn.NORM.INV(RAND(),Inputs!$D$39,Inputs!$C$39)))-'Year Schedule'!$K$40+'Year Schedule'!$L$40)</f>
        <v>#VALUE!</v>
      </c>
      <c r="AN729" s="0" t="e">
        <f aca="true">MAX(0,AM729*(1+(_xlfn.NORM.INV(RAND(),Inputs!$D$39,Inputs!$C$39)))-'Year Schedule'!$K$41+'Year Schedule'!$L$41)</f>
        <v>#VALUE!</v>
      </c>
      <c r="AO729" s="0" t="e">
        <f aca="true">MAX(0,AN729*(1+(_xlfn.NORM.INV(RAND(),Inputs!$D$39,Inputs!$C$39)))-'Year Schedule'!$K$42+'Year Schedule'!$L$42)</f>
        <v>#VALUE!</v>
      </c>
      <c r="AP729" s="0" t="e">
        <f aca="true">MAX(0,AO729*(1+(_xlfn.NORM.INV(RAND(),Inputs!$D$39,Inputs!$C$39)))-'Year Schedule'!$K$43+'Year Schedule'!$L$43)</f>
        <v>#VALUE!</v>
      </c>
      <c r="AQ729" s="0" t="e">
        <f aca="true">MAX(0,AP729*(1+(_xlfn.NORM.INV(RAND(),Inputs!$D$39,Inputs!$C$39)))-'Year Schedule'!$K$44+'Year Schedule'!$L$44)</f>
        <v>#VALUE!</v>
      </c>
      <c r="AR729" s="0" t="e">
        <f aca="true">MAX(0,AQ729*(1+(_xlfn.NORM.INV(RAND(),Inputs!$D$39,Inputs!$C$39)))-'Year Schedule'!$K$45+'Year Schedule'!$L$45)</f>
        <v>#VALUE!</v>
      </c>
      <c r="AS729" s="0" t="e">
        <f aca="true">MAX(0,AR729*(1+(_xlfn.NORM.INV(RAND(),Inputs!$D$39,Inputs!$C$39)))-'Year Schedule'!$K$46+'Year Schedule'!$L$46)</f>
        <v>#VALUE!</v>
      </c>
      <c r="AT729" s="0" t="e">
        <f aca="true">MAX(0,AS729*(1+(_xlfn.NORM.INV(RAND(),Inputs!$D$39,Inputs!$C$39)))-'Year Schedule'!$K$47+'Year Schedule'!$L$47)</f>
        <v>#VALUE!</v>
      </c>
      <c r="AU729" s="0" t="e">
        <f aca="true">MAX(0,AT729*(1+(_xlfn.NORM.INV(RAND(),Inputs!$D$39,Inputs!$C$39)))-'Year Schedule'!$K$48+'Year Schedule'!$L$48)</f>
        <v>#VALUE!</v>
      </c>
      <c r="AV729" s="0" t="e">
        <f aca="true">MAX(0,AU729*(1+(_xlfn.NORM.INV(RAND(),Inputs!$D$39,Inputs!$C$39)))-'Year Schedule'!$K$49+'Year Schedule'!$L$49)</f>
        <v>#VALUE!</v>
      </c>
      <c r="AW729" s="0" t="e">
        <f aca="true">MAX(0,AV729*(1+(_xlfn.NORM.INV(RAND(),Inputs!$D$39,Inputs!$C$39)))-'Year Schedule'!$K$50+'Year Schedule'!$L$50)</f>
        <v>#VALUE!</v>
      </c>
      <c r="AX729" s="0" t="e">
        <f aca="true">MAX(0,AW729*(1+(_xlfn.NORM.INV(RAND(),Inputs!$D$39,Inputs!$C$39)))-'Year Schedule'!$K$51+'Year Schedule'!$L$51)</f>
        <v>#VALUE!</v>
      </c>
      <c r="AY729" s="0" t="e">
        <f aca="true">MAX(0,AX729*(1+(_xlfn.NORM.INV(RAND(),Inputs!$D$39,Inputs!$C$39)))-'Year Schedule'!$K$52+'Year Schedule'!$L$52)</f>
        <v>#VALUE!</v>
      </c>
      <c r="AZ729" s="0" t="e">
        <f aca="true">MAX(0,AY729*(1+(_xlfn.NORM.INV(RAND(),Inputs!$D$39,Inputs!$C$39)))-'Year Schedule'!$K$53+'Year Schedule'!$L$53)</f>
        <v>#VALUE!</v>
      </c>
      <c r="BA729" s="0" t="e">
        <f aca="false">INDEX(C729:AZ729,1,Inputs!$C$6)</f>
        <v>#VALUE!</v>
      </c>
      <c r="BB729" s="0" t="n">
        <f aca="false">IFERROR(EXP(SUMPRODUCT(LN((C729:INDEX(C729:AZ729,1,Inputs!$C$6)+$C$1004:INDEX($C$1004:$AZ$1004,1,Inputs!$C$6))/B729:INDEX(B729:AY729,1,Inputs!$C$6)))/Inputs!$C$6)-1,-1)</f>
        <v>-1</v>
      </c>
    </row>
    <row r="730" customFormat="false" ht="15" hidden="false" customHeight="true" outlineLevel="0" collapsed="false">
      <c r="A730" s="0" t="n">
        <v>728</v>
      </c>
      <c r="B730" s="177" t="n">
        <f aca="false">Inputs!$C$38</f>
        <v>0</v>
      </c>
      <c r="C730" s="0" t="e">
        <f aca="true">MAX(0,B730*(1+(_xlfn.NORM.INV(RAND(),Inputs!$D$39,Inputs!$C$39)))-'Year Schedule'!$K$4+'Year Schedule'!$L$4)</f>
        <v>#VALUE!</v>
      </c>
      <c r="D730" s="0" t="e">
        <f aca="true">MAX(0,C730*(1+(_xlfn.NORM.INV(RAND(),Inputs!$D$39,Inputs!$C$39)))-'Year Schedule'!$K$5+'Year Schedule'!$L$5)</f>
        <v>#VALUE!</v>
      </c>
      <c r="E730" s="0" t="e">
        <f aca="true">MAX(0,D730*(1+(_xlfn.NORM.INV(RAND(),Inputs!$D$39,Inputs!$C$39)))-'Year Schedule'!$K$6+'Year Schedule'!$L$6)</f>
        <v>#VALUE!</v>
      </c>
      <c r="F730" s="0" t="e">
        <f aca="true">MAX(0,E730*(1+(_xlfn.NORM.INV(RAND(),Inputs!$D$39,Inputs!$C$39)))-'Year Schedule'!$K$7+'Year Schedule'!$L$7)</f>
        <v>#VALUE!</v>
      </c>
      <c r="G730" s="0" t="e">
        <f aca="true">MAX(0,F730*(1+(_xlfn.NORM.INV(RAND(),Inputs!$D$39,Inputs!$C$39)))-'Year Schedule'!$K$8+'Year Schedule'!$L$8)</f>
        <v>#VALUE!</v>
      </c>
      <c r="H730" s="0" t="e">
        <f aca="true">MAX(0,G730*(1+(_xlfn.NORM.INV(RAND(),Inputs!$D$39,Inputs!$C$39)))-'Year Schedule'!$K$9+'Year Schedule'!$L$9)</f>
        <v>#VALUE!</v>
      </c>
      <c r="I730" s="0" t="e">
        <f aca="true">MAX(0,H730*(1+(_xlfn.NORM.INV(RAND(),Inputs!$D$39,Inputs!$C$39)))-'Year Schedule'!$K$10+'Year Schedule'!$L$10)</f>
        <v>#VALUE!</v>
      </c>
      <c r="J730" s="0" t="e">
        <f aca="true">MAX(0,I730*(1+(_xlfn.NORM.INV(RAND(),Inputs!$D$39,Inputs!$C$39)))-'Year Schedule'!$K$11+'Year Schedule'!$L$11)</f>
        <v>#VALUE!</v>
      </c>
      <c r="K730" s="0" t="e">
        <f aca="true">MAX(0,J730*(1+(_xlfn.NORM.INV(RAND(),Inputs!$D$39,Inputs!$C$39)))-'Year Schedule'!$K$12+'Year Schedule'!$L$12)</f>
        <v>#VALUE!</v>
      </c>
      <c r="L730" s="0" t="e">
        <f aca="true">MAX(0,K730*(1+(_xlfn.NORM.INV(RAND(),Inputs!$D$39,Inputs!$C$39)))-'Year Schedule'!$K$13+'Year Schedule'!$L$13)</f>
        <v>#VALUE!</v>
      </c>
      <c r="M730" s="0" t="e">
        <f aca="true">MAX(0,L730*(1+(_xlfn.NORM.INV(RAND(),Inputs!$D$39,Inputs!$C$39)))-'Year Schedule'!$K$14+'Year Schedule'!$L$14)</f>
        <v>#VALUE!</v>
      </c>
      <c r="N730" s="0" t="e">
        <f aca="true">MAX(0,M730*(1+(_xlfn.NORM.INV(RAND(),Inputs!$D$39,Inputs!$C$39)))-'Year Schedule'!$K$15+'Year Schedule'!$L$15)</f>
        <v>#VALUE!</v>
      </c>
      <c r="O730" s="0" t="e">
        <f aca="true">MAX(0,N730*(1+(_xlfn.NORM.INV(RAND(),Inputs!$D$39,Inputs!$C$39)))-'Year Schedule'!$K$16+'Year Schedule'!$L$16)</f>
        <v>#VALUE!</v>
      </c>
      <c r="P730" s="0" t="e">
        <f aca="true">MAX(0,O730*(1+(_xlfn.NORM.INV(RAND(),Inputs!$D$39,Inputs!$C$39)))-'Year Schedule'!$K$17+'Year Schedule'!$L$17)</f>
        <v>#VALUE!</v>
      </c>
      <c r="Q730" s="0" t="e">
        <f aca="true">MAX(0,P730*(1+(_xlfn.NORM.INV(RAND(),Inputs!$D$39,Inputs!$C$39)))-'Year Schedule'!$K$18+'Year Schedule'!$L$18)</f>
        <v>#VALUE!</v>
      </c>
      <c r="R730" s="0" t="e">
        <f aca="true">MAX(0,Q730*(1+(_xlfn.NORM.INV(RAND(),Inputs!$D$39,Inputs!$C$39)))-'Year Schedule'!$K$19+'Year Schedule'!$L$19)</f>
        <v>#VALUE!</v>
      </c>
      <c r="S730" s="0" t="e">
        <f aca="true">MAX(0,R730*(1+(_xlfn.NORM.INV(RAND(),Inputs!$D$39,Inputs!$C$39)))-'Year Schedule'!$K$20+'Year Schedule'!$L$20)</f>
        <v>#VALUE!</v>
      </c>
      <c r="T730" s="0" t="e">
        <f aca="true">MAX(0,S730*(1+(_xlfn.NORM.INV(RAND(),Inputs!$D$39,Inputs!$C$39)))-'Year Schedule'!$K$21+'Year Schedule'!$L$21)</f>
        <v>#VALUE!</v>
      </c>
      <c r="U730" s="0" t="e">
        <f aca="true">MAX(0,T730*(1+(_xlfn.NORM.INV(RAND(),Inputs!$D$39,Inputs!$C$39)))-'Year Schedule'!$K$22+'Year Schedule'!$L$22)</f>
        <v>#VALUE!</v>
      </c>
      <c r="V730" s="0" t="e">
        <f aca="true">MAX(0,U730*(1+(_xlfn.NORM.INV(RAND(),Inputs!$D$39,Inputs!$C$39)))-'Year Schedule'!$K$23+'Year Schedule'!$L$23)</f>
        <v>#VALUE!</v>
      </c>
      <c r="W730" s="0" t="e">
        <f aca="true">MAX(0,V730*(1+(_xlfn.NORM.INV(RAND(),Inputs!$D$39,Inputs!$C$39)))-'Year Schedule'!$K$24+'Year Schedule'!$L$24)</f>
        <v>#VALUE!</v>
      </c>
      <c r="X730" s="0" t="e">
        <f aca="true">MAX(0,W730*(1+(_xlfn.NORM.INV(RAND(),Inputs!$D$39,Inputs!$C$39)))-'Year Schedule'!$K$25+'Year Schedule'!$L$25)</f>
        <v>#VALUE!</v>
      </c>
      <c r="Y730" s="0" t="e">
        <f aca="true">MAX(0,X730*(1+(_xlfn.NORM.INV(RAND(),Inputs!$D$39,Inputs!$C$39)))-'Year Schedule'!$K$26+'Year Schedule'!$L$26)</f>
        <v>#VALUE!</v>
      </c>
      <c r="Z730" s="0" t="e">
        <f aca="true">MAX(0,Y730*(1+(_xlfn.NORM.INV(RAND(),Inputs!$D$39,Inputs!$C$39)))-'Year Schedule'!$K$27+'Year Schedule'!$L$27)</f>
        <v>#VALUE!</v>
      </c>
      <c r="AA730" s="0" t="e">
        <f aca="true">MAX(0,Z730*(1+(_xlfn.NORM.INV(RAND(),Inputs!$D$39,Inputs!$C$39)))-'Year Schedule'!$K$28+'Year Schedule'!$L$28)</f>
        <v>#VALUE!</v>
      </c>
      <c r="AB730" s="0" t="e">
        <f aca="true">MAX(0,AA730*(1+(_xlfn.NORM.INV(RAND(),Inputs!$D$39,Inputs!$C$39)))-'Year Schedule'!$K$29+'Year Schedule'!$L$29)</f>
        <v>#VALUE!</v>
      </c>
      <c r="AC730" s="0" t="e">
        <f aca="true">MAX(0,AB730*(1+(_xlfn.NORM.INV(RAND(),Inputs!$D$39,Inputs!$C$39)))-'Year Schedule'!$K$30+'Year Schedule'!$L$30)</f>
        <v>#VALUE!</v>
      </c>
      <c r="AD730" s="0" t="e">
        <f aca="true">MAX(0,AC730*(1+(_xlfn.NORM.INV(RAND(),Inputs!$D$39,Inputs!$C$39)))-'Year Schedule'!$K$31+'Year Schedule'!$L$31)</f>
        <v>#VALUE!</v>
      </c>
      <c r="AE730" s="0" t="e">
        <f aca="true">MAX(0,AD730*(1+(_xlfn.NORM.INV(RAND(),Inputs!$D$39,Inputs!$C$39)))-'Year Schedule'!$K$32+'Year Schedule'!$L$32)</f>
        <v>#VALUE!</v>
      </c>
      <c r="AF730" s="0" t="e">
        <f aca="true">MAX(0,AE730*(1+(_xlfn.NORM.INV(RAND(),Inputs!$D$39,Inputs!$C$39)))-'Year Schedule'!$K$33+'Year Schedule'!$L$33)</f>
        <v>#VALUE!</v>
      </c>
      <c r="AG730" s="0" t="e">
        <f aca="true">MAX(0,AF730*(1+(_xlfn.NORM.INV(RAND(),Inputs!$D$39,Inputs!$C$39)))-'Year Schedule'!$K$34+'Year Schedule'!$L$34)</f>
        <v>#VALUE!</v>
      </c>
      <c r="AH730" s="0" t="e">
        <f aca="true">MAX(0,AG730*(1+(_xlfn.NORM.INV(RAND(),Inputs!$D$39,Inputs!$C$39)))-'Year Schedule'!$K$35+'Year Schedule'!$L$35)</f>
        <v>#VALUE!</v>
      </c>
      <c r="AI730" s="0" t="e">
        <f aca="true">MAX(0,AH730*(1+(_xlfn.NORM.INV(RAND(),Inputs!$D$39,Inputs!$C$39)))-'Year Schedule'!$K$36+'Year Schedule'!$L$36)</f>
        <v>#VALUE!</v>
      </c>
      <c r="AJ730" s="0" t="e">
        <f aca="true">MAX(0,AI730*(1+(_xlfn.NORM.INV(RAND(),Inputs!$D$39,Inputs!$C$39)))-'Year Schedule'!$K$37+'Year Schedule'!$L$37)</f>
        <v>#VALUE!</v>
      </c>
      <c r="AK730" s="0" t="e">
        <f aca="true">MAX(0,AJ730*(1+(_xlfn.NORM.INV(RAND(),Inputs!$D$39,Inputs!$C$39)))-'Year Schedule'!$K$38+'Year Schedule'!$L$38)</f>
        <v>#VALUE!</v>
      </c>
      <c r="AL730" s="0" t="e">
        <f aca="true">MAX(0,AK730*(1+(_xlfn.NORM.INV(RAND(),Inputs!$D$39,Inputs!$C$39)))-'Year Schedule'!$K$39+'Year Schedule'!$L$39)</f>
        <v>#VALUE!</v>
      </c>
      <c r="AM730" s="0" t="e">
        <f aca="true">MAX(0,AL730*(1+(_xlfn.NORM.INV(RAND(),Inputs!$D$39,Inputs!$C$39)))-'Year Schedule'!$K$40+'Year Schedule'!$L$40)</f>
        <v>#VALUE!</v>
      </c>
      <c r="AN730" s="0" t="e">
        <f aca="true">MAX(0,AM730*(1+(_xlfn.NORM.INV(RAND(),Inputs!$D$39,Inputs!$C$39)))-'Year Schedule'!$K$41+'Year Schedule'!$L$41)</f>
        <v>#VALUE!</v>
      </c>
      <c r="AO730" s="0" t="e">
        <f aca="true">MAX(0,AN730*(1+(_xlfn.NORM.INV(RAND(),Inputs!$D$39,Inputs!$C$39)))-'Year Schedule'!$K$42+'Year Schedule'!$L$42)</f>
        <v>#VALUE!</v>
      </c>
      <c r="AP730" s="0" t="e">
        <f aca="true">MAX(0,AO730*(1+(_xlfn.NORM.INV(RAND(),Inputs!$D$39,Inputs!$C$39)))-'Year Schedule'!$K$43+'Year Schedule'!$L$43)</f>
        <v>#VALUE!</v>
      </c>
      <c r="AQ730" s="0" t="e">
        <f aca="true">MAX(0,AP730*(1+(_xlfn.NORM.INV(RAND(),Inputs!$D$39,Inputs!$C$39)))-'Year Schedule'!$K$44+'Year Schedule'!$L$44)</f>
        <v>#VALUE!</v>
      </c>
      <c r="AR730" s="0" t="e">
        <f aca="true">MAX(0,AQ730*(1+(_xlfn.NORM.INV(RAND(),Inputs!$D$39,Inputs!$C$39)))-'Year Schedule'!$K$45+'Year Schedule'!$L$45)</f>
        <v>#VALUE!</v>
      </c>
      <c r="AS730" s="0" t="e">
        <f aca="true">MAX(0,AR730*(1+(_xlfn.NORM.INV(RAND(),Inputs!$D$39,Inputs!$C$39)))-'Year Schedule'!$K$46+'Year Schedule'!$L$46)</f>
        <v>#VALUE!</v>
      </c>
      <c r="AT730" s="0" t="e">
        <f aca="true">MAX(0,AS730*(1+(_xlfn.NORM.INV(RAND(),Inputs!$D$39,Inputs!$C$39)))-'Year Schedule'!$K$47+'Year Schedule'!$L$47)</f>
        <v>#VALUE!</v>
      </c>
      <c r="AU730" s="0" t="e">
        <f aca="true">MAX(0,AT730*(1+(_xlfn.NORM.INV(RAND(),Inputs!$D$39,Inputs!$C$39)))-'Year Schedule'!$K$48+'Year Schedule'!$L$48)</f>
        <v>#VALUE!</v>
      </c>
      <c r="AV730" s="0" t="e">
        <f aca="true">MAX(0,AU730*(1+(_xlfn.NORM.INV(RAND(),Inputs!$D$39,Inputs!$C$39)))-'Year Schedule'!$K$49+'Year Schedule'!$L$49)</f>
        <v>#VALUE!</v>
      </c>
      <c r="AW730" s="0" t="e">
        <f aca="true">MAX(0,AV730*(1+(_xlfn.NORM.INV(RAND(),Inputs!$D$39,Inputs!$C$39)))-'Year Schedule'!$K$50+'Year Schedule'!$L$50)</f>
        <v>#VALUE!</v>
      </c>
      <c r="AX730" s="0" t="e">
        <f aca="true">MAX(0,AW730*(1+(_xlfn.NORM.INV(RAND(),Inputs!$D$39,Inputs!$C$39)))-'Year Schedule'!$K$51+'Year Schedule'!$L$51)</f>
        <v>#VALUE!</v>
      </c>
      <c r="AY730" s="0" t="e">
        <f aca="true">MAX(0,AX730*(1+(_xlfn.NORM.INV(RAND(),Inputs!$D$39,Inputs!$C$39)))-'Year Schedule'!$K$52+'Year Schedule'!$L$52)</f>
        <v>#VALUE!</v>
      </c>
      <c r="AZ730" s="0" t="e">
        <f aca="true">MAX(0,AY730*(1+(_xlfn.NORM.INV(RAND(),Inputs!$D$39,Inputs!$C$39)))-'Year Schedule'!$K$53+'Year Schedule'!$L$53)</f>
        <v>#VALUE!</v>
      </c>
      <c r="BA730" s="0" t="e">
        <f aca="false">INDEX(C730:AZ730,1,Inputs!$C$6)</f>
        <v>#VALUE!</v>
      </c>
      <c r="BB730" s="0" t="n">
        <f aca="false">IFERROR(EXP(SUMPRODUCT(LN((C730:INDEX(C730:AZ730,1,Inputs!$C$6)+$C$1004:INDEX($C$1004:$AZ$1004,1,Inputs!$C$6))/B730:INDEX(B730:AY730,1,Inputs!$C$6)))/Inputs!$C$6)-1,-1)</f>
        <v>-1</v>
      </c>
    </row>
    <row r="731" customFormat="false" ht="15" hidden="false" customHeight="true" outlineLevel="0" collapsed="false">
      <c r="A731" s="0" t="n">
        <v>729</v>
      </c>
      <c r="B731" s="177" t="n">
        <f aca="false">Inputs!$C$38</f>
        <v>0</v>
      </c>
      <c r="C731" s="0" t="e">
        <f aca="true">MAX(0,B731*(1+(_xlfn.NORM.INV(RAND(),Inputs!$D$39,Inputs!$C$39)))-'Year Schedule'!$K$4+'Year Schedule'!$L$4)</f>
        <v>#VALUE!</v>
      </c>
      <c r="D731" s="0" t="e">
        <f aca="true">MAX(0,C731*(1+(_xlfn.NORM.INV(RAND(),Inputs!$D$39,Inputs!$C$39)))-'Year Schedule'!$K$5+'Year Schedule'!$L$5)</f>
        <v>#VALUE!</v>
      </c>
      <c r="E731" s="0" t="e">
        <f aca="true">MAX(0,D731*(1+(_xlfn.NORM.INV(RAND(),Inputs!$D$39,Inputs!$C$39)))-'Year Schedule'!$K$6+'Year Schedule'!$L$6)</f>
        <v>#VALUE!</v>
      </c>
      <c r="F731" s="0" t="e">
        <f aca="true">MAX(0,E731*(1+(_xlfn.NORM.INV(RAND(),Inputs!$D$39,Inputs!$C$39)))-'Year Schedule'!$K$7+'Year Schedule'!$L$7)</f>
        <v>#VALUE!</v>
      </c>
      <c r="G731" s="0" t="e">
        <f aca="true">MAX(0,F731*(1+(_xlfn.NORM.INV(RAND(),Inputs!$D$39,Inputs!$C$39)))-'Year Schedule'!$K$8+'Year Schedule'!$L$8)</f>
        <v>#VALUE!</v>
      </c>
      <c r="H731" s="0" t="e">
        <f aca="true">MAX(0,G731*(1+(_xlfn.NORM.INV(RAND(),Inputs!$D$39,Inputs!$C$39)))-'Year Schedule'!$K$9+'Year Schedule'!$L$9)</f>
        <v>#VALUE!</v>
      </c>
      <c r="I731" s="0" t="e">
        <f aca="true">MAX(0,H731*(1+(_xlfn.NORM.INV(RAND(),Inputs!$D$39,Inputs!$C$39)))-'Year Schedule'!$K$10+'Year Schedule'!$L$10)</f>
        <v>#VALUE!</v>
      </c>
      <c r="J731" s="0" t="e">
        <f aca="true">MAX(0,I731*(1+(_xlfn.NORM.INV(RAND(),Inputs!$D$39,Inputs!$C$39)))-'Year Schedule'!$K$11+'Year Schedule'!$L$11)</f>
        <v>#VALUE!</v>
      </c>
      <c r="K731" s="0" t="e">
        <f aca="true">MAX(0,J731*(1+(_xlfn.NORM.INV(RAND(),Inputs!$D$39,Inputs!$C$39)))-'Year Schedule'!$K$12+'Year Schedule'!$L$12)</f>
        <v>#VALUE!</v>
      </c>
      <c r="L731" s="0" t="e">
        <f aca="true">MAX(0,K731*(1+(_xlfn.NORM.INV(RAND(),Inputs!$D$39,Inputs!$C$39)))-'Year Schedule'!$K$13+'Year Schedule'!$L$13)</f>
        <v>#VALUE!</v>
      </c>
      <c r="M731" s="0" t="e">
        <f aca="true">MAX(0,L731*(1+(_xlfn.NORM.INV(RAND(),Inputs!$D$39,Inputs!$C$39)))-'Year Schedule'!$K$14+'Year Schedule'!$L$14)</f>
        <v>#VALUE!</v>
      </c>
      <c r="N731" s="0" t="e">
        <f aca="true">MAX(0,M731*(1+(_xlfn.NORM.INV(RAND(),Inputs!$D$39,Inputs!$C$39)))-'Year Schedule'!$K$15+'Year Schedule'!$L$15)</f>
        <v>#VALUE!</v>
      </c>
      <c r="O731" s="0" t="e">
        <f aca="true">MAX(0,N731*(1+(_xlfn.NORM.INV(RAND(),Inputs!$D$39,Inputs!$C$39)))-'Year Schedule'!$K$16+'Year Schedule'!$L$16)</f>
        <v>#VALUE!</v>
      </c>
      <c r="P731" s="0" t="e">
        <f aca="true">MAX(0,O731*(1+(_xlfn.NORM.INV(RAND(),Inputs!$D$39,Inputs!$C$39)))-'Year Schedule'!$K$17+'Year Schedule'!$L$17)</f>
        <v>#VALUE!</v>
      </c>
      <c r="Q731" s="0" t="e">
        <f aca="true">MAX(0,P731*(1+(_xlfn.NORM.INV(RAND(),Inputs!$D$39,Inputs!$C$39)))-'Year Schedule'!$K$18+'Year Schedule'!$L$18)</f>
        <v>#VALUE!</v>
      </c>
      <c r="R731" s="0" t="e">
        <f aca="true">MAX(0,Q731*(1+(_xlfn.NORM.INV(RAND(),Inputs!$D$39,Inputs!$C$39)))-'Year Schedule'!$K$19+'Year Schedule'!$L$19)</f>
        <v>#VALUE!</v>
      </c>
      <c r="S731" s="0" t="e">
        <f aca="true">MAX(0,R731*(1+(_xlfn.NORM.INV(RAND(),Inputs!$D$39,Inputs!$C$39)))-'Year Schedule'!$K$20+'Year Schedule'!$L$20)</f>
        <v>#VALUE!</v>
      </c>
      <c r="T731" s="0" t="e">
        <f aca="true">MAX(0,S731*(1+(_xlfn.NORM.INV(RAND(),Inputs!$D$39,Inputs!$C$39)))-'Year Schedule'!$K$21+'Year Schedule'!$L$21)</f>
        <v>#VALUE!</v>
      </c>
      <c r="U731" s="0" t="e">
        <f aca="true">MAX(0,T731*(1+(_xlfn.NORM.INV(RAND(),Inputs!$D$39,Inputs!$C$39)))-'Year Schedule'!$K$22+'Year Schedule'!$L$22)</f>
        <v>#VALUE!</v>
      </c>
      <c r="V731" s="0" t="e">
        <f aca="true">MAX(0,U731*(1+(_xlfn.NORM.INV(RAND(),Inputs!$D$39,Inputs!$C$39)))-'Year Schedule'!$K$23+'Year Schedule'!$L$23)</f>
        <v>#VALUE!</v>
      </c>
      <c r="W731" s="0" t="e">
        <f aca="true">MAX(0,V731*(1+(_xlfn.NORM.INV(RAND(),Inputs!$D$39,Inputs!$C$39)))-'Year Schedule'!$K$24+'Year Schedule'!$L$24)</f>
        <v>#VALUE!</v>
      </c>
      <c r="X731" s="0" t="e">
        <f aca="true">MAX(0,W731*(1+(_xlfn.NORM.INV(RAND(),Inputs!$D$39,Inputs!$C$39)))-'Year Schedule'!$K$25+'Year Schedule'!$L$25)</f>
        <v>#VALUE!</v>
      </c>
      <c r="Y731" s="0" t="e">
        <f aca="true">MAX(0,X731*(1+(_xlfn.NORM.INV(RAND(),Inputs!$D$39,Inputs!$C$39)))-'Year Schedule'!$K$26+'Year Schedule'!$L$26)</f>
        <v>#VALUE!</v>
      </c>
      <c r="Z731" s="0" t="e">
        <f aca="true">MAX(0,Y731*(1+(_xlfn.NORM.INV(RAND(),Inputs!$D$39,Inputs!$C$39)))-'Year Schedule'!$K$27+'Year Schedule'!$L$27)</f>
        <v>#VALUE!</v>
      </c>
      <c r="AA731" s="0" t="e">
        <f aca="true">MAX(0,Z731*(1+(_xlfn.NORM.INV(RAND(),Inputs!$D$39,Inputs!$C$39)))-'Year Schedule'!$K$28+'Year Schedule'!$L$28)</f>
        <v>#VALUE!</v>
      </c>
      <c r="AB731" s="0" t="e">
        <f aca="true">MAX(0,AA731*(1+(_xlfn.NORM.INV(RAND(),Inputs!$D$39,Inputs!$C$39)))-'Year Schedule'!$K$29+'Year Schedule'!$L$29)</f>
        <v>#VALUE!</v>
      </c>
      <c r="AC731" s="0" t="e">
        <f aca="true">MAX(0,AB731*(1+(_xlfn.NORM.INV(RAND(),Inputs!$D$39,Inputs!$C$39)))-'Year Schedule'!$K$30+'Year Schedule'!$L$30)</f>
        <v>#VALUE!</v>
      </c>
      <c r="AD731" s="0" t="e">
        <f aca="true">MAX(0,AC731*(1+(_xlfn.NORM.INV(RAND(),Inputs!$D$39,Inputs!$C$39)))-'Year Schedule'!$K$31+'Year Schedule'!$L$31)</f>
        <v>#VALUE!</v>
      </c>
      <c r="AE731" s="0" t="e">
        <f aca="true">MAX(0,AD731*(1+(_xlfn.NORM.INV(RAND(),Inputs!$D$39,Inputs!$C$39)))-'Year Schedule'!$K$32+'Year Schedule'!$L$32)</f>
        <v>#VALUE!</v>
      </c>
      <c r="AF731" s="0" t="e">
        <f aca="true">MAX(0,AE731*(1+(_xlfn.NORM.INV(RAND(),Inputs!$D$39,Inputs!$C$39)))-'Year Schedule'!$K$33+'Year Schedule'!$L$33)</f>
        <v>#VALUE!</v>
      </c>
      <c r="AG731" s="0" t="e">
        <f aca="true">MAX(0,AF731*(1+(_xlfn.NORM.INV(RAND(),Inputs!$D$39,Inputs!$C$39)))-'Year Schedule'!$K$34+'Year Schedule'!$L$34)</f>
        <v>#VALUE!</v>
      </c>
      <c r="AH731" s="0" t="e">
        <f aca="true">MAX(0,AG731*(1+(_xlfn.NORM.INV(RAND(),Inputs!$D$39,Inputs!$C$39)))-'Year Schedule'!$K$35+'Year Schedule'!$L$35)</f>
        <v>#VALUE!</v>
      </c>
      <c r="AI731" s="0" t="e">
        <f aca="true">MAX(0,AH731*(1+(_xlfn.NORM.INV(RAND(),Inputs!$D$39,Inputs!$C$39)))-'Year Schedule'!$K$36+'Year Schedule'!$L$36)</f>
        <v>#VALUE!</v>
      </c>
      <c r="AJ731" s="0" t="e">
        <f aca="true">MAX(0,AI731*(1+(_xlfn.NORM.INV(RAND(),Inputs!$D$39,Inputs!$C$39)))-'Year Schedule'!$K$37+'Year Schedule'!$L$37)</f>
        <v>#VALUE!</v>
      </c>
      <c r="AK731" s="0" t="e">
        <f aca="true">MAX(0,AJ731*(1+(_xlfn.NORM.INV(RAND(),Inputs!$D$39,Inputs!$C$39)))-'Year Schedule'!$K$38+'Year Schedule'!$L$38)</f>
        <v>#VALUE!</v>
      </c>
      <c r="AL731" s="0" t="e">
        <f aca="true">MAX(0,AK731*(1+(_xlfn.NORM.INV(RAND(),Inputs!$D$39,Inputs!$C$39)))-'Year Schedule'!$K$39+'Year Schedule'!$L$39)</f>
        <v>#VALUE!</v>
      </c>
      <c r="AM731" s="0" t="e">
        <f aca="true">MAX(0,AL731*(1+(_xlfn.NORM.INV(RAND(),Inputs!$D$39,Inputs!$C$39)))-'Year Schedule'!$K$40+'Year Schedule'!$L$40)</f>
        <v>#VALUE!</v>
      </c>
      <c r="AN731" s="0" t="e">
        <f aca="true">MAX(0,AM731*(1+(_xlfn.NORM.INV(RAND(),Inputs!$D$39,Inputs!$C$39)))-'Year Schedule'!$K$41+'Year Schedule'!$L$41)</f>
        <v>#VALUE!</v>
      </c>
      <c r="AO731" s="0" t="e">
        <f aca="true">MAX(0,AN731*(1+(_xlfn.NORM.INV(RAND(),Inputs!$D$39,Inputs!$C$39)))-'Year Schedule'!$K$42+'Year Schedule'!$L$42)</f>
        <v>#VALUE!</v>
      </c>
      <c r="AP731" s="0" t="e">
        <f aca="true">MAX(0,AO731*(1+(_xlfn.NORM.INV(RAND(),Inputs!$D$39,Inputs!$C$39)))-'Year Schedule'!$K$43+'Year Schedule'!$L$43)</f>
        <v>#VALUE!</v>
      </c>
      <c r="AQ731" s="0" t="e">
        <f aca="true">MAX(0,AP731*(1+(_xlfn.NORM.INV(RAND(),Inputs!$D$39,Inputs!$C$39)))-'Year Schedule'!$K$44+'Year Schedule'!$L$44)</f>
        <v>#VALUE!</v>
      </c>
      <c r="AR731" s="0" t="e">
        <f aca="true">MAX(0,AQ731*(1+(_xlfn.NORM.INV(RAND(),Inputs!$D$39,Inputs!$C$39)))-'Year Schedule'!$K$45+'Year Schedule'!$L$45)</f>
        <v>#VALUE!</v>
      </c>
      <c r="AS731" s="0" t="e">
        <f aca="true">MAX(0,AR731*(1+(_xlfn.NORM.INV(RAND(),Inputs!$D$39,Inputs!$C$39)))-'Year Schedule'!$K$46+'Year Schedule'!$L$46)</f>
        <v>#VALUE!</v>
      </c>
      <c r="AT731" s="0" t="e">
        <f aca="true">MAX(0,AS731*(1+(_xlfn.NORM.INV(RAND(),Inputs!$D$39,Inputs!$C$39)))-'Year Schedule'!$K$47+'Year Schedule'!$L$47)</f>
        <v>#VALUE!</v>
      </c>
      <c r="AU731" s="0" t="e">
        <f aca="true">MAX(0,AT731*(1+(_xlfn.NORM.INV(RAND(),Inputs!$D$39,Inputs!$C$39)))-'Year Schedule'!$K$48+'Year Schedule'!$L$48)</f>
        <v>#VALUE!</v>
      </c>
      <c r="AV731" s="0" t="e">
        <f aca="true">MAX(0,AU731*(1+(_xlfn.NORM.INV(RAND(),Inputs!$D$39,Inputs!$C$39)))-'Year Schedule'!$K$49+'Year Schedule'!$L$49)</f>
        <v>#VALUE!</v>
      </c>
      <c r="AW731" s="0" t="e">
        <f aca="true">MAX(0,AV731*(1+(_xlfn.NORM.INV(RAND(),Inputs!$D$39,Inputs!$C$39)))-'Year Schedule'!$K$50+'Year Schedule'!$L$50)</f>
        <v>#VALUE!</v>
      </c>
      <c r="AX731" s="0" t="e">
        <f aca="true">MAX(0,AW731*(1+(_xlfn.NORM.INV(RAND(),Inputs!$D$39,Inputs!$C$39)))-'Year Schedule'!$K$51+'Year Schedule'!$L$51)</f>
        <v>#VALUE!</v>
      </c>
      <c r="AY731" s="0" t="e">
        <f aca="true">MAX(0,AX731*(1+(_xlfn.NORM.INV(RAND(),Inputs!$D$39,Inputs!$C$39)))-'Year Schedule'!$K$52+'Year Schedule'!$L$52)</f>
        <v>#VALUE!</v>
      </c>
      <c r="AZ731" s="0" t="e">
        <f aca="true">MAX(0,AY731*(1+(_xlfn.NORM.INV(RAND(),Inputs!$D$39,Inputs!$C$39)))-'Year Schedule'!$K$53+'Year Schedule'!$L$53)</f>
        <v>#VALUE!</v>
      </c>
      <c r="BA731" s="0" t="e">
        <f aca="false">INDEX(C731:AZ731,1,Inputs!$C$6)</f>
        <v>#VALUE!</v>
      </c>
      <c r="BB731" s="0" t="n">
        <f aca="false">IFERROR(EXP(SUMPRODUCT(LN((C731:INDEX(C731:AZ731,1,Inputs!$C$6)+$C$1004:INDEX($C$1004:$AZ$1004,1,Inputs!$C$6))/B731:INDEX(B731:AY731,1,Inputs!$C$6)))/Inputs!$C$6)-1,-1)</f>
        <v>-1</v>
      </c>
    </row>
    <row r="732" customFormat="false" ht="15" hidden="false" customHeight="true" outlineLevel="0" collapsed="false">
      <c r="A732" s="0" t="n">
        <v>730</v>
      </c>
      <c r="B732" s="177" t="n">
        <f aca="false">Inputs!$C$38</f>
        <v>0</v>
      </c>
      <c r="C732" s="0" t="e">
        <f aca="true">MAX(0,B732*(1+(_xlfn.NORM.INV(RAND(),Inputs!$D$39,Inputs!$C$39)))-'Year Schedule'!$K$4+'Year Schedule'!$L$4)</f>
        <v>#VALUE!</v>
      </c>
      <c r="D732" s="0" t="e">
        <f aca="true">MAX(0,C732*(1+(_xlfn.NORM.INV(RAND(),Inputs!$D$39,Inputs!$C$39)))-'Year Schedule'!$K$5+'Year Schedule'!$L$5)</f>
        <v>#VALUE!</v>
      </c>
      <c r="E732" s="0" t="e">
        <f aca="true">MAX(0,D732*(1+(_xlfn.NORM.INV(RAND(),Inputs!$D$39,Inputs!$C$39)))-'Year Schedule'!$K$6+'Year Schedule'!$L$6)</f>
        <v>#VALUE!</v>
      </c>
      <c r="F732" s="0" t="e">
        <f aca="true">MAX(0,E732*(1+(_xlfn.NORM.INV(RAND(),Inputs!$D$39,Inputs!$C$39)))-'Year Schedule'!$K$7+'Year Schedule'!$L$7)</f>
        <v>#VALUE!</v>
      </c>
      <c r="G732" s="0" t="e">
        <f aca="true">MAX(0,F732*(1+(_xlfn.NORM.INV(RAND(),Inputs!$D$39,Inputs!$C$39)))-'Year Schedule'!$K$8+'Year Schedule'!$L$8)</f>
        <v>#VALUE!</v>
      </c>
      <c r="H732" s="0" t="e">
        <f aca="true">MAX(0,G732*(1+(_xlfn.NORM.INV(RAND(),Inputs!$D$39,Inputs!$C$39)))-'Year Schedule'!$K$9+'Year Schedule'!$L$9)</f>
        <v>#VALUE!</v>
      </c>
      <c r="I732" s="0" t="e">
        <f aca="true">MAX(0,H732*(1+(_xlfn.NORM.INV(RAND(),Inputs!$D$39,Inputs!$C$39)))-'Year Schedule'!$K$10+'Year Schedule'!$L$10)</f>
        <v>#VALUE!</v>
      </c>
      <c r="J732" s="0" t="e">
        <f aca="true">MAX(0,I732*(1+(_xlfn.NORM.INV(RAND(),Inputs!$D$39,Inputs!$C$39)))-'Year Schedule'!$K$11+'Year Schedule'!$L$11)</f>
        <v>#VALUE!</v>
      </c>
      <c r="K732" s="0" t="e">
        <f aca="true">MAX(0,J732*(1+(_xlfn.NORM.INV(RAND(),Inputs!$D$39,Inputs!$C$39)))-'Year Schedule'!$K$12+'Year Schedule'!$L$12)</f>
        <v>#VALUE!</v>
      </c>
      <c r="L732" s="0" t="e">
        <f aca="true">MAX(0,K732*(1+(_xlfn.NORM.INV(RAND(),Inputs!$D$39,Inputs!$C$39)))-'Year Schedule'!$K$13+'Year Schedule'!$L$13)</f>
        <v>#VALUE!</v>
      </c>
      <c r="M732" s="0" t="e">
        <f aca="true">MAX(0,L732*(1+(_xlfn.NORM.INV(RAND(),Inputs!$D$39,Inputs!$C$39)))-'Year Schedule'!$K$14+'Year Schedule'!$L$14)</f>
        <v>#VALUE!</v>
      </c>
      <c r="N732" s="0" t="e">
        <f aca="true">MAX(0,M732*(1+(_xlfn.NORM.INV(RAND(),Inputs!$D$39,Inputs!$C$39)))-'Year Schedule'!$K$15+'Year Schedule'!$L$15)</f>
        <v>#VALUE!</v>
      </c>
      <c r="O732" s="0" t="e">
        <f aca="true">MAX(0,N732*(1+(_xlfn.NORM.INV(RAND(),Inputs!$D$39,Inputs!$C$39)))-'Year Schedule'!$K$16+'Year Schedule'!$L$16)</f>
        <v>#VALUE!</v>
      </c>
      <c r="P732" s="0" t="e">
        <f aca="true">MAX(0,O732*(1+(_xlfn.NORM.INV(RAND(),Inputs!$D$39,Inputs!$C$39)))-'Year Schedule'!$K$17+'Year Schedule'!$L$17)</f>
        <v>#VALUE!</v>
      </c>
      <c r="Q732" s="0" t="e">
        <f aca="true">MAX(0,P732*(1+(_xlfn.NORM.INV(RAND(),Inputs!$D$39,Inputs!$C$39)))-'Year Schedule'!$K$18+'Year Schedule'!$L$18)</f>
        <v>#VALUE!</v>
      </c>
      <c r="R732" s="0" t="e">
        <f aca="true">MAX(0,Q732*(1+(_xlfn.NORM.INV(RAND(),Inputs!$D$39,Inputs!$C$39)))-'Year Schedule'!$K$19+'Year Schedule'!$L$19)</f>
        <v>#VALUE!</v>
      </c>
      <c r="S732" s="0" t="e">
        <f aca="true">MAX(0,R732*(1+(_xlfn.NORM.INV(RAND(),Inputs!$D$39,Inputs!$C$39)))-'Year Schedule'!$K$20+'Year Schedule'!$L$20)</f>
        <v>#VALUE!</v>
      </c>
      <c r="T732" s="0" t="e">
        <f aca="true">MAX(0,S732*(1+(_xlfn.NORM.INV(RAND(),Inputs!$D$39,Inputs!$C$39)))-'Year Schedule'!$K$21+'Year Schedule'!$L$21)</f>
        <v>#VALUE!</v>
      </c>
      <c r="U732" s="0" t="e">
        <f aca="true">MAX(0,T732*(1+(_xlfn.NORM.INV(RAND(),Inputs!$D$39,Inputs!$C$39)))-'Year Schedule'!$K$22+'Year Schedule'!$L$22)</f>
        <v>#VALUE!</v>
      </c>
      <c r="V732" s="0" t="e">
        <f aca="true">MAX(0,U732*(1+(_xlfn.NORM.INV(RAND(),Inputs!$D$39,Inputs!$C$39)))-'Year Schedule'!$K$23+'Year Schedule'!$L$23)</f>
        <v>#VALUE!</v>
      </c>
      <c r="W732" s="0" t="e">
        <f aca="true">MAX(0,V732*(1+(_xlfn.NORM.INV(RAND(),Inputs!$D$39,Inputs!$C$39)))-'Year Schedule'!$K$24+'Year Schedule'!$L$24)</f>
        <v>#VALUE!</v>
      </c>
      <c r="X732" s="0" t="e">
        <f aca="true">MAX(0,W732*(1+(_xlfn.NORM.INV(RAND(),Inputs!$D$39,Inputs!$C$39)))-'Year Schedule'!$K$25+'Year Schedule'!$L$25)</f>
        <v>#VALUE!</v>
      </c>
      <c r="Y732" s="0" t="e">
        <f aca="true">MAX(0,X732*(1+(_xlfn.NORM.INV(RAND(),Inputs!$D$39,Inputs!$C$39)))-'Year Schedule'!$K$26+'Year Schedule'!$L$26)</f>
        <v>#VALUE!</v>
      </c>
      <c r="Z732" s="0" t="e">
        <f aca="true">MAX(0,Y732*(1+(_xlfn.NORM.INV(RAND(),Inputs!$D$39,Inputs!$C$39)))-'Year Schedule'!$K$27+'Year Schedule'!$L$27)</f>
        <v>#VALUE!</v>
      </c>
      <c r="AA732" s="0" t="e">
        <f aca="true">MAX(0,Z732*(1+(_xlfn.NORM.INV(RAND(),Inputs!$D$39,Inputs!$C$39)))-'Year Schedule'!$K$28+'Year Schedule'!$L$28)</f>
        <v>#VALUE!</v>
      </c>
      <c r="AB732" s="0" t="e">
        <f aca="true">MAX(0,AA732*(1+(_xlfn.NORM.INV(RAND(),Inputs!$D$39,Inputs!$C$39)))-'Year Schedule'!$K$29+'Year Schedule'!$L$29)</f>
        <v>#VALUE!</v>
      </c>
      <c r="AC732" s="0" t="e">
        <f aca="true">MAX(0,AB732*(1+(_xlfn.NORM.INV(RAND(),Inputs!$D$39,Inputs!$C$39)))-'Year Schedule'!$K$30+'Year Schedule'!$L$30)</f>
        <v>#VALUE!</v>
      </c>
      <c r="AD732" s="0" t="e">
        <f aca="true">MAX(0,AC732*(1+(_xlfn.NORM.INV(RAND(),Inputs!$D$39,Inputs!$C$39)))-'Year Schedule'!$K$31+'Year Schedule'!$L$31)</f>
        <v>#VALUE!</v>
      </c>
      <c r="AE732" s="0" t="e">
        <f aca="true">MAX(0,AD732*(1+(_xlfn.NORM.INV(RAND(),Inputs!$D$39,Inputs!$C$39)))-'Year Schedule'!$K$32+'Year Schedule'!$L$32)</f>
        <v>#VALUE!</v>
      </c>
      <c r="AF732" s="0" t="e">
        <f aca="true">MAX(0,AE732*(1+(_xlfn.NORM.INV(RAND(),Inputs!$D$39,Inputs!$C$39)))-'Year Schedule'!$K$33+'Year Schedule'!$L$33)</f>
        <v>#VALUE!</v>
      </c>
      <c r="AG732" s="0" t="e">
        <f aca="true">MAX(0,AF732*(1+(_xlfn.NORM.INV(RAND(),Inputs!$D$39,Inputs!$C$39)))-'Year Schedule'!$K$34+'Year Schedule'!$L$34)</f>
        <v>#VALUE!</v>
      </c>
      <c r="AH732" s="0" t="e">
        <f aca="true">MAX(0,AG732*(1+(_xlfn.NORM.INV(RAND(),Inputs!$D$39,Inputs!$C$39)))-'Year Schedule'!$K$35+'Year Schedule'!$L$35)</f>
        <v>#VALUE!</v>
      </c>
      <c r="AI732" s="0" t="e">
        <f aca="true">MAX(0,AH732*(1+(_xlfn.NORM.INV(RAND(),Inputs!$D$39,Inputs!$C$39)))-'Year Schedule'!$K$36+'Year Schedule'!$L$36)</f>
        <v>#VALUE!</v>
      </c>
      <c r="AJ732" s="0" t="e">
        <f aca="true">MAX(0,AI732*(1+(_xlfn.NORM.INV(RAND(),Inputs!$D$39,Inputs!$C$39)))-'Year Schedule'!$K$37+'Year Schedule'!$L$37)</f>
        <v>#VALUE!</v>
      </c>
      <c r="AK732" s="0" t="e">
        <f aca="true">MAX(0,AJ732*(1+(_xlfn.NORM.INV(RAND(),Inputs!$D$39,Inputs!$C$39)))-'Year Schedule'!$K$38+'Year Schedule'!$L$38)</f>
        <v>#VALUE!</v>
      </c>
      <c r="AL732" s="0" t="e">
        <f aca="true">MAX(0,AK732*(1+(_xlfn.NORM.INV(RAND(),Inputs!$D$39,Inputs!$C$39)))-'Year Schedule'!$K$39+'Year Schedule'!$L$39)</f>
        <v>#VALUE!</v>
      </c>
      <c r="AM732" s="0" t="e">
        <f aca="true">MAX(0,AL732*(1+(_xlfn.NORM.INV(RAND(),Inputs!$D$39,Inputs!$C$39)))-'Year Schedule'!$K$40+'Year Schedule'!$L$40)</f>
        <v>#VALUE!</v>
      </c>
      <c r="AN732" s="0" t="e">
        <f aca="true">MAX(0,AM732*(1+(_xlfn.NORM.INV(RAND(),Inputs!$D$39,Inputs!$C$39)))-'Year Schedule'!$K$41+'Year Schedule'!$L$41)</f>
        <v>#VALUE!</v>
      </c>
      <c r="AO732" s="0" t="e">
        <f aca="true">MAX(0,AN732*(1+(_xlfn.NORM.INV(RAND(),Inputs!$D$39,Inputs!$C$39)))-'Year Schedule'!$K$42+'Year Schedule'!$L$42)</f>
        <v>#VALUE!</v>
      </c>
      <c r="AP732" s="0" t="e">
        <f aca="true">MAX(0,AO732*(1+(_xlfn.NORM.INV(RAND(),Inputs!$D$39,Inputs!$C$39)))-'Year Schedule'!$K$43+'Year Schedule'!$L$43)</f>
        <v>#VALUE!</v>
      </c>
      <c r="AQ732" s="0" t="e">
        <f aca="true">MAX(0,AP732*(1+(_xlfn.NORM.INV(RAND(),Inputs!$D$39,Inputs!$C$39)))-'Year Schedule'!$K$44+'Year Schedule'!$L$44)</f>
        <v>#VALUE!</v>
      </c>
      <c r="AR732" s="0" t="e">
        <f aca="true">MAX(0,AQ732*(1+(_xlfn.NORM.INV(RAND(),Inputs!$D$39,Inputs!$C$39)))-'Year Schedule'!$K$45+'Year Schedule'!$L$45)</f>
        <v>#VALUE!</v>
      </c>
      <c r="AS732" s="0" t="e">
        <f aca="true">MAX(0,AR732*(1+(_xlfn.NORM.INV(RAND(),Inputs!$D$39,Inputs!$C$39)))-'Year Schedule'!$K$46+'Year Schedule'!$L$46)</f>
        <v>#VALUE!</v>
      </c>
      <c r="AT732" s="0" t="e">
        <f aca="true">MAX(0,AS732*(1+(_xlfn.NORM.INV(RAND(),Inputs!$D$39,Inputs!$C$39)))-'Year Schedule'!$K$47+'Year Schedule'!$L$47)</f>
        <v>#VALUE!</v>
      </c>
      <c r="AU732" s="0" t="e">
        <f aca="true">MAX(0,AT732*(1+(_xlfn.NORM.INV(RAND(),Inputs!$D$39,Inputs!$C$39)))-'Year Schedule'!$K$48+'Year Schedule'!$L$48)</f>
        <v>#VALUE!</v>
      </c>
      <c r="AV732" s="0" t="e">
        <f aca="true">MAX(0,AU732*(1+(_xlfn.NORM.INV(RAND(),Inputs!$D$39,Inputs!$C$39)))-'Year Schedule'!$K$49+'Year Schedule'!$L$49)</f>
        <v>#VALUE!</v>
      </c>
      <c r="AW732" s="0" t="e">
        <f aca="true">MAX(0,AV732*(1+(_xlfn.NORM.INV(RAND(),Inputs!$D$39,Inputs!$C$39)))-'Year Schedule'!$K$50+'Year Schedule'!$L$50)</f>
        <v>#VALUE!</v>
      </c>
      <c r="AX732" s="0" t="e">
        <f aca="true">MAX(0,AW732*(1+(_xlfn.NORM.INV(RAND(),Inputs!$D$39,Inputs!$C$39)))-'Year Schedule'!$K$51+'Year Schedule'!$L$51)</f>
        <v>#VALUE!</v>
      </c>
      <c r="AY732" s="0" t="e">
        <f aca="true">MAX(0,AX732*(1+(_xlfn.NORM.INV(RAND(),Inputs!$D$39,Inputs!$C$39)))-'Year Schedule'!$K$52+'Year Schedule'!$L$52)</f>
        <v>#VALUE!</v>
      </c>
      <c r="AZ732" s="0" t="e">
        <f aca="true">MAX(0,AY732*(1+(_xlfn.NORM.INV(RAND(),Inputs!$D$39,Inputs!$C$39)))-'Year Schedule'!$K$53+'Year Schedule'!$L$53)</f>
        <v>#VALUE!</v>
      </c>
      <c r="BA732" s="0" t="e">
        <f aca="false">INDEX(C732:AZ732,1,Inputs!$C$6)</f>
        <v>#VALUE!</v>
      </c>
      <c r="BB732" s="0" t="n">
        <f aca="false">IFERROR(EXP(SUMPRODUCT(LN((C732:INDEX(C732:AZ732,1,Inputs!$C$6)+$C$1004:INDEX($C$1004:$AZ$1004,1,Inputs!$C$6))/B732:INDEX(B732:AY732,1,Inputs!$C$6)))/Inputs!$C$6)-1,-1)</f>
        <v>-1</v>
      </c>
    </row>
    <row r="733" customFormat="false" ht="15" hidden="false" customHeight="true" outlineLevel="0" collapsed="false">
      <c r="A733" s="0" t="n">
        <v>731</v>
      </c>
      <c r="B733" s="177" t="n">
        <f aca="false">Inputs!$C$38</f>
        <v>0</v>
      </c>
      <c r="C733" s="0" t="e">
        <f aca="true">MAX(0,B733*(1+(_xlfn.NORM.INV(RAND(),Inputs!$D$39,Inputs!$C$39)))-'Year Schedule'!$K$4+'Year Schedule'!$L$4)</f>
        <v>#VALUE!</v>
      </c>
      <c r="D733" s="0" t="e">
        <f aca="true">MAX(0,C733*(1+(_xlfn.NORM.INV(RAND(),Inputs!$D$39,Inputs!$C$39)))-'Year Schedule'!$K$5+'Year Schedule'!$L$5)</f>
        <v>#VALUE!</v>
      </c>
      <c r="E733" s="0" t="e">
        <f aca="true">MAX(0,D733*(1+(_xlfn.NORM.INV(RAND(),Inputs!$D$39,Inputs!$C$39)))-'Year Schedule'!$K$6+'Year Schedule'!$L$6)</f>
        <v>#VALUE!</v>
      </c>
      <c r="F733" s="0" t="e">
        <f aca="true">MAX(0,E733*(1+(_xlfn.NORM.INV(RAND(),Inputs!$D$39,Inputs!$C$39)))-'Year Schedule'!$K$7+'Year Schedule'!$L$7)</f>
        <v>#VALUE!</v>
      </c>
      <c r="G733" s="0" t="e">
        <f aca="true">MAX(0,F733*(1+(_xlfn.NORM.INV(RAND(),Inputs!$D$39,Inputs!$C$39)))-'Year Schedule'!$K$8+'Year Schedule'!$L$8)</f>
        <v>#VALUE!</v>
      </c>
      <c r="H733" s="0" t="e">
        <f aca="true">MAX(0,G733*(1+(_xlfn.NORM.INV(RAND(),Inputs!$D$39,Inputs!$C$39)))-'Year Schedule'!$K$9+'Year Schedule'!$L$9)</f>
        <v>#VALUE!</v>
      </c>
      <c r="I733" s="0" t="e">
        <f aca="true">MAX(0,H733*(1+(_xlfn.NORM.INV(RAND(),Inputs!$D$39,Inputs!$C$39)))-'Year Schedule'!$K$10+'Year Schedule'!$L$10)</f>
        <v>#VALUE!</v>
      </c>
      <c r="J733" s="0" t="e">
        <f aca="true">MAX(0,I733*(1+(_xlfn.NORM.INV(RAND(),Inputs!$D$39,Inputs!$C$39)))-'Year Schedule'!$K$11+'Year Schedule'!$L$11)</f>
        <v>#VALUE!</v>
      </c>
      <c r="K733" s="0" t="e">
        <f aca="true">MAX(0,J733*(1+(_xlfn.NORM.INV(RAND(),Inputs!$D$39,Inputs!$C$39)))-'Year Schedule'!$K$12+'Year Schedule'!$L$12)</f>
        <v>#VALUE!</v>
      </c>
      <c r="L733" s="0" t="e">
        <f aca="true">MAX(0,K733*(1+(_xlfn.NORM.INV(RAND(),Inputs!$D$39,Inputs!$C$39)))-'Year Schedule'!$K$13+'Year Schedule'!$L$13)</f>
        <v>#VALUE!</v>
      </c>
      <c r="M733" s="0" t="e">
        <f aca="true">MAX(0,L733*(1+(_xlfn.NORM.INV(RAND(),Inputs!$D$39,Inputs!$C$39)))-'Year Schedule'!$K$14+'Year Schedule'!$L$14)</f>
        <v>#VALUE!</v>
      </c>
      <c r="N733" s="0" t="e">
        <f aca="true">MAX(0,M733*(1+(_xlfn.NORM.INV(RAND(),Inputs!$D$39,Inputs!$C$39)))-'Year Schedule'!$K$15+'Year Schedule'!$L$15)</f>
        <v>#VALUE!</v>
      </c>
      <c r="O733" s="0" t="e">
        <f aca="true">MAX(0,N733*(1+(_xlfn.NORM.INV(RAND(),Inputs!$D$39,Inputs!$C$39)))-'Year Schedule'!$K$16+'Year Schedule'!$L$16)</f>
        <v>#VALUE!</v>
      </c>
      <c r="P733" s="0" t="e">
        <f aca="true">MAX(0,O733*(1+(_xlfn.NORM.INV(RAND(),Inputs!$D$39,Inputs!$C$39)))-'Year Schedule'!$K$17+'Year Schedule'!$L$17)</f>
        <v>#VALUE!</v>
      </c>
      <c r="Q733" s="0" t="e">
        <f aca="true">MAX(0,P733*(1+(_xlfn.NORM.INV(RAND(),Inputs!$D$39,Inputs!$C$39)))-'Year Schedule'!$K$18+'Year Schedule'!$L$18)</f>
        <v>#VALUE!</v>
      </c>
      <c r="R733" s="0" t="e">
        <f aca="true">MAX(0,Q733*(1+(_xlfn.NORM.INV(RAND(),Inputs!$D$39,Inputs!$C$39)))-'Year Schedule'!$K$19+'Year Schedule'!$L$19)</f>
        <v>#VALUE!</v>
      </c>
      <c r="S733" s="0" t="e">
        <f aca="true">MAX(0,R733*(1+(_xlfn.NORM.INV(RAND(),Inputs!$D$39,Inputs!$C$39)))-'Year Schedule'!$K$20+'Year Schedule'!$L$20)</f>
        <v>#VALUE!</v>
      </c>
      <c r="T733" s="0" t="e">
        <f aca="true">MAX(0,S733*(1+(_xlfn.NORM.INV(RAND(),Inputs!$D$39,Inputs!$C$39)))-'Year Schedule'!$K$21+'Year Schedule'!$L$21)</f>
        <v>#VALUE!</v>
      </c>
      <c r="U733" s="0" t="e">
        <f aca="true">MAX(0,T733*(1+(_xlfn.NORM.INV(RAND(),Inputs!$D$39,Inputs!$C$39)))-'Year Schedule'!$K$22+'Year Schedule'!$L$22)</f>
        <v>#VALUE!</v>
      </c>
      <c r="V733" s="0" t="e">
        <f aca="true">MAX(0,U733*(1+(_xlfn.NORM.INV(RAND(),Inputs!$D$39,Inputs!$C$39)))-'Year Schedule'!$K$23+'Year Schedule'!$L$23)</f>
        <v>#VALUE!</v>
      </c>
      <c r="W733" s="0" t="e">
        <f aca="true">MAX(0,V733*(1+(_xlfn.NORM.INV(RAND(),Inputs!$D$39,Inputs!$C$39)))-'Year Schedule'!$K$24+'Year Schedule'!$L$24)</f>
        <v>#VALUE!</v>
      </c>
      <c r="X733" s="0" t="e">
        <f aca="true">MAX(0,W733*(1+(_xlfn.NORM.INV(RAND(),Inputs!$D$39,Inputs!$C$39)))-'Year Schedule'!$K$25+'Year Schedule'!$L$25)</f>
        <v>#VALUE!</v>
      </c>
      <c r="Y733" s="0" t="e">
        <f aca="true">MAX(0,X733*(1+(_xlfn.NORM.INV(RAND(),Inputs!$D$39,Inputs!$C$39)))-'Year Schedule'!$K$26+'Year Schedule'!$L$26)</f>
        <v>#VALUE!</v>
      </c>
      <c r="Z733" s="0" t="e">
        <f aca="true">MAX(0,Y733*(1+(_xlfn.NORM.INV(RAND(),Inputs!$D$39,Inputs!$C$39)))-'Year Schedule'!$K$27+'Year Schedule'!$L$27)</f>
        <v>#VALUE!</v>
      </c>
      <c r="AA733" s="0" t="e">
        <f aca="true">MAX(0,Z733*(1+(_xlfn.NORM.INV(RAND(),Inputs!$D$39,Inputs!$C$39)))-'Year Schedule'!$K$28+'Year Schedule'!$L$28)</f>
        <v>#VALUE!</v>
      </c>
      <c r="AB733" s="0" t="e">
        <f aca="true">MAX(0,AA733*(1+(_xlfn.NORM.INV(RAND(),Inputs!$D$39,Inputs!$C$39)))-'Year Schedule'!$K$29+'Year Schedule'!$L$29)</f>
        <v>#VALUE!</v>
      </c>
      <c r="AC733" s="0" t="e">
        <f aca="true">MAX(0,AB733*(1+(_xlfn.NORM.INV(RAND(),Inputs!$D$39,Inputs!$C$39)))-'Year Schedule'!$K$30+'Year Schedule'!$L$30)</f>
        <v>#VALUE!</v>
      </c>
      <c r="AD733" s="0" t="e">
        <f aca="true">MAX(0,AC733*(1+(_xlfn.NORM.INV(RAND(),Inputs!$D$39,Inputs!$C$39)))-'Year Schedule'!$K$31+'Year Schedule'!$L$31)</f>
        <v>#VALUE!</v>
      </c>
      <c r="AE733" s="0" t="e">
        <f aca="true">MAX(0,AD733*(1+(_xlfn.NORM.INV(RAND(),Inputs!$D$39,Inputs!$C$39)))-'Year Schedule'!$K$32+'Year Schedule'!$L$32)</f>
        <v>#VALUE!</v>
      </c>
      <c r="AF733" s="0" t="e">
        <f aca="true">MAX(0,AE733*(1+(_xlfn.NORM.INV(RAND(),Inputs!$D$39,Inputs!$C$39)))-'Year Schedule'!$K$33+'Year Schedule'!$L$33)</f>
        <v>#VALUE!</v>
      </c>
      <c r="AG733" s="0" t="e">
        <f aca="true">MAX(0,AF733*(1+(_xlfn.NORM.INV(RAND(),Inputs!$D$39,Inputs!$C$39)))-'Year Schedule'!$K$34+'Year Schedule'!$L$34)</f>
        <v>#VALUE!</v>
      </c>
      <c r="AH733" s="0" t="e">
        <f aca="true">MAX(0,AG733*(1+(_xlfn.NORM.INV(RAND(),Inputs!$D$39,Inputs!$C$39)))-'Year Schedule'!$K$35+'Year Schedule'!$L$35)</f>
        <v>#VALUE!</v>
      </c>
      <c r="AI733" s="0" t="e">
        <f aca="true">MAX(0,AH733*(1+(_xlfn.NORM.INV(RAND(),Inputs!$D$39,Inputs!$C$39)))-'Year Schedule'!$K$36+'Year Schedule'!$L$36)</f>
        <v>#VALUE!</v>
      </c>
      <c r="AJ733" s="0" t="e">
        <f aca="true">MAX(0,AI733*(1+(_xlfn.NORM.INV(RAND(),Inputs!$D$39,Inputs!$C$39)))-'Year Schedule'!$K$37+'Year Schedule'!$L$37)</f>
        <v>#VALUE!</v>
      </c>
      <c r="AK733" s="0" t="e">
        <f aca="true">MAX(0,AJ733*(1+(_xlfn.NORM.INV(RAND(),Inputs!$D$39,Inputs!$C$39)))-'Year Schedule'!$K$38+'Year Schedule'!$L$38)</f>
        <v>#VALUE!</v>
      </c>
      <c r="AL733" s="0" t="e">
        <f aca="true">MAX(0,AK733*(1+(_xlfn.NORM.INV(RAND(),Inputs!$D$39,Inputs!$C$39)))-'Year Schedule'!$K$39+'Year Schedule'!$L$39)</f>
        <v>#VALUE!</v>
      </c>
      <c r="AM733" s="0" t="e">
        <f aca="true">MAX(0,AL733*(1+(_xlfn.NORM.INV(RAND(),Inputs!$D$39,Inputs!$C$39)))-'Year Schedule'!$K$40+'Year Schedule'!$L$40)</f>
        <v>#VALUE!</v>
      </c>
      <c r="AN733" s="0" t="e">
        <f aca="true">MAX(0,AM733*(1+(_xlfn.NORM.INV(RAND(),Inputs!$D$39,Inputs!$C$39)))-'Year Schedule'!$K$41+'Year Schedule'!$L$41)</f>
        <v>#VALUE!</v>
      </c>
      <c r="AO733" s="0" t="e">
        <f aca="true">MAX(0,AN733*(1+(_xlfn.NORM.INV(RAND(),Inputs!$D$39,Inputs!$C$39)))-'Year Schedule'!$K$42+'Year Schedule'!$L$42)</f>
        <v>#VALUE!</v>
      </c>
      <c r="AP733" s="0" t="e">
        <f aca="true">MAX(0,AO733*(1+(_xlfn.NORM.INV(RAND(),Inputs!$D$39,Inputs!$C$39)))-'Year Schedule'!$K$43+'Year Schedule'!$L$43)</f>
        <v>#VALUE!</v>
      </c>
      <c r="AQ733" s="0" t="e">
        <f aca="true">MAX(0,AP733*(1+(_xlfn.NORM.INV(RAND(),Inputs!$D$39,Inputs!$C$39)))-'Year Schedule'!$K$44+'Year Schedule'!$L$44)</f>
        <v>#VALUE!</v>
      </c>
      <c r="AR733" s="0" t="e">
        <f aca="true">MAX(0,AQ733*(1+(_xlfn.NORM.INV(RAND(),Inputs!$D$39,Inputs!$C$39)))-'Year Schedule'!$K$45+'Year Schedule'!$L$45)</f>
        <v>#VALUE!</v>
      </c>
      <c r="AS733" s="0" t="e">
        <f aca="true">MAX(0,AR733*(1+(_xlfn.NORM.INV(RAND(),Inputs!$D$39,Inputs!$C$39)))-'Year Schedule'!$K$46+'Year Schedule'!$L$46)</f>
        <v>#VALUE!</v>
      </c>
      <c r="AT733" s="0" t="e">
        <f aca="true">MAX(0,AS733*(1+(_xlfn.NORM.INV(RAND(),Inputs!$D$39,Inputs!$C$39)))-'Year Schedule'!$K$47+'Year Schedule'!$L$47)</f>
        <v>#VALUE!</v>
      </c>
      <c r="AU733" s="0" t="e">
        <f aca="true">MAX(0,AT733*(1+(_xlfn.NORM.INV(RAND(),Inputs!$D$39,Inputs!$C$39)))-'Year Schedule'!$K$48+'Year Schedule'!$L$48)</f>
        <v>#VALUE!</v>
      </c>
      <c r="AV733" s="0" t="e">
        <f aca="true">MAX(0,AU733*(1+(_xlfn.NORM.INV(RAND(),Inputs!$D$39,Inputs!$C$39)))-'Year Schedule'!$K$49+'Year Schedule'!$L$49)</f>
        <v>#VALUE!</v>
      </c>
      <c r="AW733" s="0" t="e">
        <f aca="true">MAX(0,AV733*(1+(_xlfn.NORM.INV(RAND(),Inputs!$D$39,Inputs!$C$39)))-'Year Schedule'!$K$50+'Year Schedule'!$L$50)</f>
        <v>#VALUE!</v>
      </c>
      <c r="AX733" s="0" t="e">
        <f aca="true">MAX(0,AW733*(1+(_xlfn.NORM.INV(RAND(),Inputs!$D$39,Inputs!$C$39)))-'Year Schedule'!$K$51+'Year Schedule'!$L$51)</f>
        <v>#VALUE!</v>
      </c>
      <c r="AY733" s="0" t="e">
        <f aca="true">MAX(0,AX733*(1+(_xlfn.NORM.INV(RAND(),Inputs!$D$39,Inputs!$C$39)))-'Year Schedule'!$K$52+'Year Schedule'!$L$52)</f>
        <v>#VALUE!</v>
      </c>
      <c r="AZ733" s="0" t="e">
        <f aca="true">MAX(0,AY733*(1+(_xlfn.NORM.INV(RAND(),Inputs!$D$39,Inputs!$C$39)))-'Year Schedule'!$K$53+'Year Schedule'!$L$53)</f>
        <v>#VALUE!</v>
      </c>
      <c r="BA733" s="0" t="e">
        <f aca="false">INDEX(C733:AZ733,1,Inputs!$C$6)</f>
        <v>#VALUE!</v>
      </c>
      <c r="BB733" s="0" t="n">
        <f aca="false">IFERROR(EXP(SUMPRODUCT(LN((C733:INDEX(C733:AZ733,1,Inputs!$C$6)+$C$1004:INDEX($C$1004:$AZ$1004,1,Inputs!$C$6))/B733:INDEX(B733:AY733,1,Inputs!$C$6)))/Inputs!$C$6)-1,-1)</f>
        <v>-1</v>
      </c>
    </row>
    <row r="734" customFormat="false" ht="15" hidden="false" customHeight="true" outlineLevel="0" collapsed="false">
      <c r="A734" s="0" t="n">
        <v>732</v>
      </c>
      <c r="B734" s="177" t="n">
        <f aca="false">Inputs!$C$38</f>
        <v>0</v>
      </c>
      <c r="C734" s="0" t="e">
        <f aca="true">MAX(0,B734*(1+(_xlfn.NORM.INV(RAND(),Inputs!$D$39,Inputs!$C$39)))-'Year Schedule'!$K$4+'Year Schedule'!$L$4)</f>
        <v>#VALUE!</v>
      </c>
      <c r="D734" s="0" t="e">
        <f aca="true">MAX(0,C734*(1+(_xlfn.NORM.INV(RAND(),Inputs!$D$39,Inputs!$C$39)))-'Year Schedule'!$K$5+'Year Schedule'!$L$5)</f>
        <v>#VALUE!</v>
      </c>
      <c r="E734" s="0" t="e">
        <f aca="true">MAX(0,D734*(1+(_xlfn.NORM.INV(RAND(),Inputs!$D$39,Inputs!$C$39)))-'Year Schedule'!$K$6+'Year Schedule'!$L$6)</f>
        <v>#VALUE!</v>
      </c>
      <c r="F734" s="0" t="e">
        <f aca="true">MAX(0,E734*(1+(_xlfn.NORM.INV(RAND(),Inputs!$D$39,Inputs!$C$39)))-'Year Schedule'!$K$7+'Year Schedule'!$L$7)</f>
        <v>#VALUE!</v>
      </c>
      <c r="G734" s="0" t="e">
        <f aca="true">MAX(0,F734*(1+(_xlfn.NORM.INV(RAND(),Inputs!$D$39,Inputs!$C$39)))-'Year Schedule'!$K$8+'Year Schedule'!$L$8)</f>
        <v>#VALUE!</v>
      </c>
      <c r="H734" s="0" t="e">
        <f aca="true">MAX(0,G734*(1+(_xlfn.NORM.INV(RAND(),Inputs!$D$39,Inputs!$C$39)))-'Year Schedule'!$K$9+'Year Schedule'!$L$9)</f>
        <v>#VALUE!</v>
      </c>
      <c r="I734" s="0" t="e">
        <f aca="true">MAX(0,H734*(1+(_xlfn.NORM.INV(RAND(),Inputs!$D$39,Inputs!$C$39)))-'Year Schedule'!$K$10+'Year Schedule'!$L$10)</f>
        <v>#VALUE!</v>
      </c>
      <c r="J734" s="0" t="e">
        <f aca="true">MAX(0,I734*(1+(_xlfn.NORM.INV(RAND(),Inputs!$D$39,Inputs!$C$39)))-'Year Schedule'!$K$11+'Year Schedule'!$L$11)</f>
        <v>#VALUE!</v>
      </c>
      <c r="K734" s="0" t="e">
        <f aca="true">MAX(0,J734*(1+(_xlfn.NORM.INV(RAND(),Inputs!$D$39,Inputs!$C$39)))-'Year Schedule'!$K$12+'Year Schedule'!$L$12)</f>
        <v>#VALUE!</v>
      </c>
      <c r="L734" s="0" t="e">
        <f aca="true">MAX(0,K734*(1+(_xlfn.NORM.INV(RAND(),Inputs!$D$39,Inputs!$C$39)))-'Year Schedule'!$K$13+'Year Schedule'!$L$13)</f>
        <v>#VALUE!</v>
      </c>
      <c r="M734" s="0" t="e">
        <f aca="true">MAX(0,L734*(1+(_xlfn.NORM.INV(RAND(),Inputs!$D$39,Inputs!$C$39)))-'Year Schedule'!$K$14+'Year Schedule'!$L$14)</f>
        <v>#VALUE!</v>
      </c>
      <c r="N734" s="0" t="e">
        <f aca="true">MAX(0,M734*(1+(_xlfn.NORM.INV(RAND(),Inputs!$D$39,Inputs!$C$39)))-'Year Schedule'!$K$15+'Year Schedule'!$L$15)</f>
        <v>#VALUE!</v>
      </c>
      <c r="O734" s="0" t="e">
        <f aca="true">MAX(0,N734*(1+(_xlfn.NORM.INV(RAND(),Inputs!$D$39,Inputs!$C$39)))-'Year Schedule'!$K$16+'Year Schedule'!$L$16)</f>
        <v>#VALUE!</v>
      </c>
      <c r="P734" s="0" t="e">
        <f aca="true">MAX(0,O734*(1+(_xlfn.NORM.INV(RAND(),Inputs!$D$39,Inputs!$C$39)))-'Year Schedule'!$K$17+'Year Schedule'!$L$17)</f>
        <v>#VALUE!</v>
      </c>
      <c r="Q734" s="0" t="e">
        <f aca="true">MAX(0,P734*(1+(_xlfn.NORM.INV(RAND(),Inputs!$D$39,Inputs!$C$39)))-'Year Schedule'!$K$18+'Year Schedule'!$L$18)</f>
        <v>#VALUE!</v>
      </c>
      <c r="R734" s="0" t="e">
        <f aca="true">MAX(0,Q734*(1+(_xlfn.NORM.INV(RAND(),Inputs!$D$39,Inputs!$C$39)))-'Year Schedule'!$K$19+'Year Schedule'!$L$19)</f>
        <v>#VALUE!</v>
      </c>
      <c r="S734" s="0" t="e">
        <f aca="true">MAX(0,R734*(1+(_xlfn.NORM.INV(RAND(),Inputs!$D$39,Inputs!$C$39)))-'Year Schedule'!$K$20+'Year Schedule'!$L$20)</f>
        <v>#VALUE!</v>
      </c>
      <c r="T734" s="0" t="e">
        <f aca="true">MAX(0,S734*(1+(_xlfn.NORM.INV(RAND(),Inputs!$D$39,Inputs!$C$39)))-'Year Schedule'!$K$21+'Year Schedule'!$L$21)</f>
        <v>#VALUE!</v>
      </c>
      <c r="U734" s="0" t="e">
        <f aca="true">MAX(0,T734*(1+(_xlfn.NORM.INV(RAND(),Inputs!$D$39,Inputs!$C$39)))-'Year Schedule'!$K$22+'Year Schedule'!$L$22)</f>
        <v>#VALUE!</v>
      </c>
      <c r="V734" s="0" t="e">
        <f aca="true">MAX(0,U734*(1+(_xlfn.NORM.INV(RAND(),Inputs!$D$39,Inputs!$C$39)))-'Year Schedule'!$K$23+'Year Schedule'!$L$23)</f>
        <v>#VALUE!</v>
      </c>
      <c r="W734" s="0" t="e">
        <f aca="true">MAX(0,V734*(1+(_xlfn.NORM.INV(RAND(),Inputs!$D$39,Inputs!$C$39)))-'Year Schedule'!$K$24+'Year Schedule'!$L$24)</f>
        <v>#VALUE!</v>
      </c>
      <c r="X734" s="0" t="e">
        <f aca="true">MAX(0,W734*(1+(_xlfn.NORM.INV(RAND(),Inputs!$D$39,Inputs!$C$39)))-'Year Schedule'!$K$25+'Year Schedule'!$L$25)</f>
        <v>#VALUE!</v>
      </c>
      <c r="Y734" s="0" t="e">
        <f aca="true">MAX(0,X734*(1+(_xlfn.NORM.INV(RAND(),Inputs!$D$39,Inputs!$C$39)))-'Year Schedule'!$K$26+'Year Schedule'!$L$26)</f>
        <v>#VALUE!</v>
      </c>
      <c r="Z734" s="0" t="e">
        <f aca="true">MAX(0,Y734*(1+(_xlfn.NORM.INV(RAND(),Inputs!$D$39,Inputs!$C$39)))-'Year Schedule'!$K$27+'Year Schedule'!$L$27)</f>
        <v>#VALUE!</v>
      </c>
      <c r="AA734" s="0" t="e">
        <f aca="true">MAX(0,Z734*(1+(_xlfn.NORM.INV(RAND(),Inputs!$D$39,Inputs!$C$39)))-'Year Schedule'!$K$28+'Year Schedule'!$L$28)</f>
        <v>#VALUE!</v>
      </c>
      <c r="AB734" s="0" t="e">
        <f aca="true">MAX(0,AA734*(1+(_xlfn.NORM.INV(RAND(),Inputs!$D$39,Inputs!$C$39)))-'Year Schedule'!$K$29+'Year Schedule'!$L$29)</f>
        <v>#VALUE!</v>
      </c>
      <c r="AC734" s="0" t="e">
        <f aca="true">MAX(0,AB734*(1+(_xlfn.NORM.INV(RAND(),Inputs!$D$39,Inputs!$C$39)))-'Year Schedule'!$K$30+'Year Schedule'!$L$30)</f>
        <v>#VALUE!</v>
      </c>
      <c r="AD734" s="0" t="e">
        <f aca="true">MAX(0,AC734*(1+(_xlfn.NORM.INV(RAND(),Inputs!$D$39,Inputs!$C$39)))-'Year Schedule'!$K$31+'Year Schedule'!$L$31)</f>
        <v>#VALUE!</v>
      </c>
      <c r="AE734" s="0" t="e">
        <f aca="true">MAX(0,AD734*(1+(_xlfn.NORM.INV(RAND(),Inputs!$D$39,Inputs!$C$39)))-'Year Schedule'!$K$32+'Year Schedule'!$L$32)</f>
        <v>#VALUE!</v>
      </c>
      <c r="AF734" s="0" t="e">
        <f aca="true">MAX(0,AE734*(1+(_xlfn.NORM.INV(RAND(),Inputs!$D$39,Inputs!$C$39)))-'Year Schedule'!$K$33+'Year Schedule'!$L$33)</f>
        <v>#VALUE!</v>
      </c>
      <c r="AG734" s="0" t="e">
        <f aca="true">MAX(0,AF734*(1+(_xlfn.NORM.INV(RAND(),Inputs!$D$39,Inputs!$C$39)))-'Year Schedule'!$K$34+'Year Schedule'!$L$34)</f>
        <v>#VALUE!</v>
      </c>
      <c r="AH734" s="0" t="e">
        <f aca="true">MAX(0,AG734*(1+(_xlfn.NORM.INV(RAND(),Inputs!$D$39,Inputs!$C$39)))-'Year Schedule'!$K$35+'Year Schedule'!$L$35)</f>
        <v>#VALUE!</v>
      </c>
      <c r="AI734" s="0" t="e">
        <f aca="true">MAX(0,AH734*(1+(_xlfn.NORM.INV(RAND(),Inputs!$D$39,Inputs!$C$39)))-'Year Schedule'!$K$36+'Year Schedule'!$L$36)</f>
        <v>#VALUE!</v>
      </c>
      <c r="AJ734" s="0" t="e">
        <f aca="true">MAX(0,AI734*(1+(_xlfn.NORM.INV(RAND(),Inputs!$D$39,Inputs!$C$39)))-'Year Schedule'!$K$37+'Year Schedule'!$L$37)</f>
        <v>#VALUE!</v>
      </c>
      <c r="AK734" s="0" t="e">
        <f aca="true">MAX(0,AJ734*(1+(_xlfn.NORM.INV(RAND(),Inputs!$D$39,Inputs!$C$39)))-'Year Schedule'!$K$38+'Year Schedule'!$L$38)</f>
        <v>#VALUE!</v>
      </c>
      <c r="AL734" s="0" t="e">
        <f aca="true">MAX(0,AK734*(1+(_xlfn.NORM.INV(RAND(),Inputs!$D$39,Inputs!$C$39)))-'Year Schedule'!$K$39+'Year Schedule'!$L$39)</f>
        <v>#VALUE!</v>
      </c>
      <c r="AM734" s="0" t="e">
        <f aca="true">MAX(0,AL734*(1+(_xlfn.NORM.INV(RAND(),Inputs!$D$39,Inputs!$C$39)))-'Year Schedule'!$K$40+'Year Schedule'!$L$40)</f>
        <v>#VALUE!</v>
      </c>
      <c r="AN734" s="0" t="e">
        <f aca="true">MAX(0,AM734*(1+(_xlfn.NORM.INV(RAND(),Inputs!$D$39,Inputs!$C$39)))-'Year Schedule'!$K$41+'Year Schedule'!$L$41)</f>
        <v>#VALUE!</v>
      </c>
      <c r="AO734" s="0" t="e">
        <f aca="true">MAX(0,AN734*(1+(_xlfn.NORM.INV(RAND(),Inputs!$D$39,Inputs!$C$39)))-'Year Schedule'!$K$42+'Year Schedule'!$L$42)</f>
        <v>#VALUE!</v>
      </c>
      <c r="AP734" s="0" t="e">
        <f aca="true">MAX(0,AO734*(1+(_xlfn.NORM.INV(RAND(),Inputs!$D$39,Inputs!$C$39)))-'Year Schedule'!$K$43+'Year Schedule'!$L$43)</f>
        <v>#VALUE!</v>
      </c>
      <c r="AQ734" s="0" t="e">
        <f aca="true">MAX(0,AP734*(1+(_xlfn.NORM.INV(RAND(),Inputs!$D$39,Inputs!$C$39)))-'Year Schedule'!$K$44+'Year Schedule'!$L$44)</f>
        <v>#VALUE!</v>
      </c>
      <c r="AR734" s="0" t="e">
        <f aca="true">MAX(0,AQ734*(1+(_xlfn.NORM.INV(RAND(),Inputs!$D$39,Inputs!$C$39)))-'Year Schedule'!$K$45+'Year Schedule'!$L$45)</f>
        <v>#VALUE!</v>
      </c>
      <c r="AS734" s="0" t="e">
        <f aca="true">MAX(0,AR734*(1+(_xlfn.NORM.INV(RAND(),Inputs!$D$39,Inputs!$C$39)))-'Year Schedule'!$K$46+'Year Schedule'!$L$46)</f>
        <v>#VALUE!</v>
      </c>
      <c r="AT734" s="0" t="e">
        <f aca="true">MAX(0,AS734*(1+(_xlfn.NORM.INV(RAND(),Inputs!$D$39,Inputs!$C$39)))-'Year Schedule'!$K$47+'Year Schedule'!$L$47)</f>
        <v>#VALUE!</v>
      </c>
      <c r="AU734" s="0" t="e">
        <f aca="true">MAX(0,AT734*(1+(_xlfn.NORM.INV(RAND(),Inputs!$D$39,Inputs!$C$39)))-'Year Schedule'!$K$48+'Year Schedule'!$L$48)</f>
        <v>#VALUE!</v>
      </c>
      <c r="AV734" s="0" t="e">
        <f aca="true">MAX(0,AU734*(1+(_xlfn.NORM.INV(RAND(),Inputs!$D$39,Inputs!$C$39)))-'Year Schedule'!$K$49+'Year Schedule'!$L$49)</f>
        <v>#VALUE!</v>
      </c>
      <c r="AW734" s="0" t="e">
        <f aca="true">MAX(0,AV734*(1+(_xlfn.NORM.INV(RAND(),Inputs!$D$39,Inputs!$C$39)))-'Year Schedule'!$K$50+'Year Schedule'!$L$50)</f>
        <v>#VALUE!</v>
      </c>
      <c r="AX734" s="0" t="e">
        <f aca="true">MAX(0,AW734*(1+(_xlfn.NORM.INV(RAND(),Inputs!$D$39,Inputs!$C$39)))-'Year Schedule'!$K$51+'Year Schedule'!$L$51)</f>
        <v>#VALUE!</v>
      </c>
      <c r="AY734" s="0" t="e">
        <f aca="true">MAX(0,AX734*(1+(_xlfn.NORM.INV(RAND(),Inputs!$D$39,Inputs!$C$39)))-'Year Schedule'!$K$52+'Year Schedule'!$L$52)</f>
        <v>#VALUE!</v>
      </c>
      <c r="AZ734" s="0" t="e">
        <f aca="true">MAX(0,AY734*(1+(_xlfn.NORM.INV(RAND(),Inputs!$D$39,Inputs!$C$39)))-'Year Schedule'!$K$53+'Year Schedule'!$L$53)</f>
        <v>#VALUE!</v>
      </c>
      <c r="BA734" s="0" t="e">
        <f aca="false">INDEX(C734:AZ734,1,Inputs!$C$6)</f>
        <v>#VALUE!</v>
      </c>
      <c r="BB734" s="0" t="n">
        <f aca="false">IFERROR(EXP(SUMPRODUCT(LN((C734:INDEX(C734:AZ734,1,Inputs!$C$6)+$C$1004:INDEX($C$1004:$AZ$1004,1,Inputs!$C$6))/B734:INDEX(B734:AY734,1,Inputs!$C$6)))/Inputs!$C$6)-1,-1)</f>
        <v>-1</v>
      </c>
    </row>
    <row r="735" customFormat="false" ht="15" hidden="false" customHeight="true" outlineLevel="0" collapsed="false">
      <c r="A735" s="0" t="n">
        <v>733</v>
      </c>
      <c r="B735" s="177" t="n">
        <f aca="false">Inputs!$C$38</f>
        <v>0</v>
      </c>
      <c r="C735" s="0" t="e">
        <f aca="true">MAX(0,B735*(1+(_xlfn.NORM.INV(RAND(),Inputs!$D$39,Inputs!$C$39)))-'Year Schedule'!$K$4+'Year Schedule'!$L$4)</f>
        <v>#VALUE!</v>
      </c>
      <c r="D735" s="0" t="e">
        <f aca="true">MAX(0,C735*(1+(_xlfn.NORM.INV(RAND(),Inputs!$D$39,Inputs!$C$39)))-'Year Schedule'!$K$5+'Year Schedule'!$L$5)</f>
        <v>#VALUE!</v>
      </c>
      <c r="E735" s="0" t="e">
        <f aca="true">MAX(0,D735*(1+(_xlfn.NORM.INV(RAND(),Inputs!$D$39,Inputs!$C$39)))-'Year Schedule'!$K$6+'Year Schedule'!$L$6)</f>
        <v>#VALUE!</v>
      </c>
      <c r="F735" s="0" t="e">
        <f aca="true">MAX(0,E735*(1+(_xlfn.NORM.INV(RAND(),Inputs!$D$39,Inputs!$C$39)))-'Year Schedule'!$K$7+'Year Schedule'!$L$7)</f>
        <v>#VALUE!</v>
      </c>
      <c r="G735" s="0" t="e">
        <f aca="true">MAX(0,F735*(1+(_xlfn.NORM.INV(RAND(),Inputs!$D$39,Inputs!$C$39)))-'Year Schedule'!$K$8+'Year Schedule'!$L$8)</f>
        <v>#VALUE!</v>
      </c>
      <c r="H735" s="0" t="e">
        <f aca="true">MAX(0,G735*(1+(_xlfn.NORM.INV(RAND(),Inputs!$D$39,Inputs!$C$39)))-'Year Schedule'!$K$9+'Year Schedule'!$L$9)</f>
        <v>#VALUE!</v>
      </c>
      <c r="I735" s="0" t="e">
        <f aca="true">MAX(0,H735*(1+(_xlfn.NORM.INV(RAND(),Inputs!$D$39,Inputs!$C$39)))-'Year Schedule'!$K$10+'Year Schedule'!$L$10)</f>
        <v>#VALUE!</v>
      </c>
      <c r="J735" s="0" t="e">
        <f aca="true">MAX(0,I735*(1+(_xlfn.NORM.INV(RAND(),Inputs!$D$39,Inputs!$C$39)))-'Year Schedule'!$K$11+'Year Schedule'!$L$11)</f>
        <v>#VALUE!</v>
      </c>
      <c r="K735" s="0" t="e">
        <f aca="true">MAX(0,J735*(1+(_xlfn.NORM.INV(RAND(),Inputs!$D$39,Inputs!$C$39)))-'Year Schedule'!$K$12+'Year Schedule'!$L$12)</f>
        <v>#VALUE!</v>
      </c>
      <c r="L735" s="0" t="e">
        <f aca="true">MAX(0,K735*(1+(_xlfn.NORM.INV(RAND(),Inputs!$D$39,Inputs!$C$39)))-'Year Schedule'!$K$13+'Year Schedule'!$L$13)</f>
        <v>#VALUE!</v>
      </c>
      <c r="M735" s="0" t="e">
        <f aca="true">MAX(0,L735*(1+(_xlfn.NORM.INV(RAND(),Inputs!$D$39,Inputs!$C$39)))-'Year Schedule'!$K$14+'Year Schedule'!$L$14)</f>
        <v>#VALUE!</v>
      </c>
      <c r="N735" s="0" t="e">
        <f aca="true">MAX(0,M735*(1+(_xlfn.NORM.INV(RAND(),Inputs!$D$39,Inputs!$C$39)))-'Year Schedule'!$K$15+'Year Schedule'!$L$15)</f>
        <v>#VALUE!</v>
      </c>
      <c r="O735" s="0" t="e">
        <f aca="true">MAX(0,N735*(1+(_xlfn.NORM.INV(RAND(),Inputs!$D$39,Inputs!$C$39)))-'Year Schedule'!$K$16+'Year Schedule'!$L$16)</f>
        <v>#VALUE!</v>
      </c>
      <c r="P735" s="0" t="e">
        <f aca="true">MAX(0,O735*(1+(_xlfn.NORM.INV(RAND(),Inputs!$D$39,Inputs!$C$39)))-'Year Schedule'!$K$17+'Year Schedule'!$L$17)</f>
        <v>#VALUE!</v>
      </c>
      <c r="Q735" s="0" t="e">
        <f aca="true">MAX(0,P735*(1+(_xlfn.NORM.INV(RAND(),Inputs!$D$39,Inputs!$C$39)))-'Year Schedule'!$K$18+'Year Schedule'!$L$18)</f>
        <v>#VALUE!</v>
      </c>
      <c r="R735" s="0" t="e">
        <f aca="true">MAX(0,Q735*(1+(_xlfn.NORM.INV(RAND(),Inputs!$D$39,Inputs!$C$39)))-'Year Schedule'!$K$19+'Year Schedule'!$L$19)</f>
        <v>#VALUE!</v>
      </c>
      <c r="S735" s="0" t="e">
        <f aca="true">MAX(0,R735*(1+(_xlfn.NORM.INV(RAND(),Inputs!$D$39,Inputs!$C$39)))-'Year Schedule'!$K$20+'Year Schedule'!$L$20)</f>
        <v>#VALUE!</v>
      </c>
      <c r="T735" s="0" t="e">
        <f aca="true">MAX(0,S735*(1+(_xlfn.NORM.INV(RAND(),Inputs!$D$39,Inputs!$C$39)))-'Year Schedule'!$K$21+'Year Schedule'!$L$21)</f>
        <v>#VALUE!</v>
      </c>
      <c r="U735" s="0" t="e">
        <f aca="true">MAX(0,T735*(1+(_xlfn.NORM.INV(RAND(),Inputs!$D$39,Inputs!$C$39)))-'Year Schedule'!$K$22+'Year Schedule'!$L$22)</f>
        <v>#VALUE!</v>
      </c>
      <c r="V735" s="0" t="e">
        <f aca="true">MAX(0,U735*(1+(_xlfn.NORM.INV(RAND(),Inputs!$D$39,Inputs!$C$39)))-'Year Schedule'!$K$23+'Year Schedule'!$L$23)</f>
        <v>#VALUE!</v>
      </c>
      <c r="W735" s="0" t="e">
        <f aca="true">MAX(0,V735*(1+(_xlfn.NORM.INV(RAND(),Inputs!$D$39,Inputs!$C$39)))-'Year Schedule'!$K$24+'Year Schedule'!$L$24)</f>
        <v>#VALUE!</v>
      </c>
      <c r="X735" s="0" t="e">
        <f aca="true">MAX(0,W735*(1+(_xlfn.NORM.INV(RAND(),Inputs!$D$39,Inputs!$C$39)))-'Year Schedule'!$K$25+'Year Schedule'!$L$25)</f>
        <v>#VALUE!</v>
      </c>
      <c r="Y735" s="0" t="e">
        <f aca="true">MAX(0,X735*(1+(_xlfn.NORM.INV(RAND(),Inputs!$D$39,Inputs!$C$39)))-'Year Schedule'!$K$26+'Year Schedule'!$L$26)</f>
        <v>#VALUE!</v>
      </c>
      <c r="Z735" s="0" t="e">
        <f aca="true">MAX(0,Y735*(1+(_xlfn.NORM.INV(RAND(),Inputs!$D$39,Inputs!$C$39)))-'Year Schedule'!$K$27+'Year Schedule'!$L$27)</f>
        <v>#VALUE!</v>
      </c>
      <c r="AA735" s="0" t="e">
        <f aca="true">MAX(0,Z735*(1+(_xlfn.NORM.INV(RAND(),Inputs!$D$39,Inputs!$C$39)))-'Year Schedule'!$K$28+'Year Schedule'!$L$28)</f>
        <v>#VALUE!</v>
      </c>
      <c r="AB735" s="0" t="e">
        <f aca="true">MAX(0,AA735*(1+(_xlfn.NORM.INV(RAND(),Inputs!$D$39,Inputs!$C$39)))-'Year Schedule'!$K$29+'Year Schedule'!$L$29)</f>
        <v>#VALUE!</v>
      </c>
      <c r="AC735" s="0" t="e">
        <f aca="true">MAX(0,AB735*(1+(_xlfn.NORM.INV(RAND(),Inputs!$D$39,Inputs!$C$39)))-'Year Schedule'!$K$30+'Year Schedule'!$L$30)</f>
        <v>#VALUE!</v>
      </c>
      <c r="AD735" s="0" t="e">
        <f aca="true">MAX(0,AC735*(1+(_xlfn.NORM.INV(RAND(),Inputs!$D$39,Inputs!$C$39)))-'Year Schedule'!$K$31+'Year Schedule'!$L$31)</f>
        <v>#VALUE!</v>
      </c>
      <c r="AE735" s="0" t="e">
        <f aca="true">MAX(0,AD735*(1+(_xlfn.NORM.INV(RAND(),Inputs!$D$39,Inputs!$C$39)))-'Year Schedule'!$K$32+'Year Schedule'!$L$32)</f>
        <v>#VALUE!</v>
      </c>
      <c r="AF735" s="0" t="e">
        <f aca="true">MAX(0,AE735*(1+(_xlfn.NORM.INV(RAND(),Inputs!$D$39,Inputs!$C$39)))-'Year Schedule'!$K$33+'Year Schedule'!$L$33)</f>
        <v>#VALUE!</v>
      </c>
      <c r="AG735" s="0" t="e">
        <f aca="true">MAX(0,AF735*(1+(_xlfn.NORM.INV(RAND(),Inputs!$D$39,Inputs!$C$39)))-'Year Schedule'!$K$34+'Year Schedule'!$L$34)</f>
        <v>#VALUE!</v>
      </c>
      <c r="AH735" s="0" t="e">
        <f aca="true">MAX(0,AG735*(1+(_xlfn.NORM.INV(RAND(),Inputs!$D$39,Inputs!$C$39)))-'Year Schedule'!$K$35+'Year Schedule'!$L$35)</f>
        <v>#VALUE!</v>
      </c>
      <c r="AI735" s="0" t="e">
        <f aca="true">MAX(0,AH735*(1+(_xlfn.NORM.INV(RAND(),Inputs!$D$39,Inputs!$C$39)))-'Year Schedule'!$K$36+'Year Schedule'!$L$36)</f>
        <v>#VALUE!</v>
      </c>
      <c r="AJ735" s="0" t="e">
        <f aca="true">MAX(0,AI735*(1+(_xlfn.NORM.INV(RAND(),Inputs!$D$39,Inputs!$C$39)))-'Year Schedule'!$K$37+'Year Schedule'!$L$37)</f>
        <v>#VALUE!</v>
      </c>
      <c r="AK735" s="0" t="e">
        <f aca="true">MAX(0,AJ735*(1+(_xlfn.NORM.INV(RAND(),Inputs!$D$39,Inputs!$C$39)))-'Year Schedule'!$K$38+'Year Schedule'!$L$38)</f>
        <v>#VALUE!</v>
      </c>
      <c r="AL735" s="0" t="e">
        <f aca="true">MAX(0,AK735*(1+(_xlfn.NORM.INV(RAND(),Inputs!$D$39,Inputs!$C$39)))-'Year Schedule'!$K$39+'Year Schedule'!$L$39)</f>
        <v>#VALUE!</v>
      </c>
      <c r="AM735" s="0" t="e">
        <f aca="true">MAX(0,AL735*(1+(_xlfn.NORM.INV(RAND(),Inputs!$D$39,Inputs!$C$39)))-'Year Schedule'!$K$40+'Year Schedule'!$L$40)</f>
        <v>#VALUE!</v>
      </c>
      <c r="AN735" s="0" t="e">
        <f aca="true">MAX(0,AM735*(1+(_xlfn.NORM.INV(RAND(),Inputs!$D$39,Inputs!$C$39)))-'Year Schedule'!$K$41+'Year Schedule'!$L$41)</f>
        <v>#VALUE!</v>
      </c>
      <c r="AO735" s="0" t="e">
        <f aca="true">MAX(0,AN735*(1+(_xlfn.NORM.INV(RAND(),Inputs!$D$39,Inputs!$C$39)))-'Year Schedule'!$K$42+'Year Schedule'!$L$42)</f>
        <v>#VALUE!</v>
      </c>
      <c r="AP735" s="0" t="e">
        <f aca="true">MAX(0,AO735*(1+(_xlfn.NORM.INV(RAND(),Inputs!$D$39,Inputs!$C$39)))-'Year Schedule'!$K$43+'Year Schedule'!$L$43)</f>
        <v>#VALUE!</v>
      </c>
      <c r="AQ735" s="0" t="e">
        <f aca="true">MAX(0,AP735*(1+(_xlfn.NORM.INV(RAND(),Inputs!$D$39,Inputs!$C$39)))-'Year Schedule'!$K$44+'Year Schedule'!$L$44)</f>
        <v>#VALUE!</v>
      </c>
      <c r="AR735" s="0" t="e">
        <f aca="true">MAX(0,AQ735*(1+(_xlfn.NORM.INV(RAND(),Inputs!$D$39,Inputs!$C$39)))-'Year Schedule'!$K$45+'Year Schedule'!$L$45)</f>
        <v>#VALUE!</v>
      </c>
      <c r="AS735" s="0" t="e">
        <f aca="true">MAX(0,AR735*(1+(_xlfn.NORM.INV(RAND(),Inputs!$D$39,Inputs!$C$39)))-'Year Schedule'!$K$46+'Year Schedule'!$L$46)</f>
        <v>#VALUE!</v>
      </c>
      <c r="AT735" s="0" t="e">
        <f aca="true">MAX(0,AS735*(1+(_xlfn.NORM.INV(RAND(),Inputs!$D$39,Inputs!$C$39)))-'Year Schedule'!$K$47+'Year Schedule'!$L$47)</f>
        <v>#VALUE!</v>
      </c>
      <c r="AU735" s="0" t="e">
        <f aca="true">MAX(0,AT735*(1+(_xlfn.NORM.INV(RAND(),Inputs!$D$39,Inputs!$C$39)))-'Year Schedule'!$K$48+'Year Schedule'!$L$48)</f>
        <v>#VALUE!</v>
      </c>
      <c r="AV735" s="0" t="e">
        <f aca="true">MAX(0,AU735*(1+(_xlfn.NORM.INV(RAND(),Inputs!$D$39,Inputs!$C$39)))-'Year Schedule'!$K$49+'Year Schedule'!$L$49)</f>
        <v>#VALUE!</v>
      </c>
      <c r="AW735" s="0" t="e">
        <f aca="true">MAX(0,AV735*(1+(_xlfn.NORM.INV(RAND(),Inputs!$D$39,Inputs!$C$39)))-'Year Schedule'!$K$50+'Year Schedule'!$L$50)</f>
        <v>#VALUE!</v>
      </c>
      <c r="AX735" s="0" t="e">
        <f aca="true">MAX(0,AW735*(1+(_xlfn.NORM.INV(RAND(),Inputs!$D$39,Inputs!$C$39)))-'Year Schedule'!$K$51+'Year Schedule'!$L$51)</f>
        <v>#VALUE!</v>
      </c>
      <c r="AY735" s="0" t="e">
        <f aca="true">MAX(0,AX735*(1+(_xlfn.NORM.INV(RAND(),Inputs!$D$39,Inputs!$C$39)))-'Year Schedule'!$K$52+'Year Schedule'!$L$52)</f>
        <v>#VALUE!</v>
      </c>
      <c r="AZ735" s="0" t="e">
        <f aca="true">MAX(0,AY735*(1+(_xlfn.NORM.INV(RAND(),Inputs!$D$39,Inputs!$C$39)))-'Year Schedule'!$K$53+'Year Schedule'!$L$53)</f>
        <v>#VALUE!</v>
      </c>
      <c r="BA735" s="0" t="e">
        <f aca="false">INDEX(C735:AZ735,1,Inputs!$C$6)</f>
        <v>#VALUE!</v>
      </c>
      <c r="BB735" s="0" t="n">
        <f aca="false">IFERROR(EXP(SUMPRODUCT(LN((C735:INDEX(C735:AZ735,1,Inputs!$C$6)+$C$1004:INDEX($C$1004:$AZ$1004,1,Inputs!$C$6))/B735:INDEX(B735:AY735,1,Inputs!$C$6)))/Inputs!$C$6)-1,-1)</f>
        <v>-1</v>
      </c>
    </row>
    <row r="736" customFormat="false" ht="15" hidden="false" customHeight="true" outlineLevel="0" collapsed="false">
      <c r="A736" s="0" t="n">
        <v>734</v>
      </c>
      <c r="B736" s="177" t="n">
        <f aca="false">Inputs!$C$38</f>
        <v>0</v>
      </c>
      <c r="C736" s="0" t="e">
        <f aca="true">MAX(0,B736*(1+(_xlfn.NORM.INV(RAND(),Inputs!$D$39,Inputs!$C$39)))-'Year Schedule'!$K$4+'Year Schedule'!$L$4)</f>
        <v>#VALUE!</v>
      </c>
      <c r="D736" s="0" t="e">
        <f aca="true">MAX(0,C736*(1+(_xlfn.NORM.INV(RAND(),Inputs!$D$39,Inputs!$C$39)))-'Year Schedule'!$K$5+'Year Schedule'!$L$5)</f>
        <v>#VALUE!</v>
      </c>
      <c r="E736" s="0" t="e">
        <f aca="true">MAX(0,D736*(1+(_xlfn.NORM.INV(RAND(),Inputs!$D$39,Inputs!$C$39)))-'Year Schedule'!$K$6+'Year Schedule'!$L$6)</f>
        <v>#VALUE!</v>
      </c>
      <c r="F736" s="0" t="e">
        <f aca="true">MAX(0,E736*(1+(_xlfn.NORM.INV(RAND(),Inputs!$D$39,Inputs!$C$39)))-'Year Schedule'!$K$7+'Year Schedule'!$L$7)</f>
        <v>#VALUE!</v>
      </c>
      <c r="G736" s="0" t="e">
        <f aca="true">MAX(0,F736*(1+(_xlfn.NORM.INV(RAND(),Inputs!$D$39,Inputs!$C$39)))-'Year Schedule'!$K$8+'Year Schedule'!$L$8)</f>
        <v>#VALUE!</v>
      </c>
      <c r="H736" s="0" t="e">
        <f aca="true">MAX(0,G736*(1+(_xlfn.NORM.INV(RAND(),Inputs!$D$39,Inputs!$C$39)))-'Year Schedule'!$K$9+'Year Schedule'!$L$9)</f>
        <v>#VALUE!</v>
      </c>
      <c r="I736" s="0" t="e">
        <f aca="true">MAX(0,H736*(1+(_xlfn.NORM.INV(RAND(),Inputs!$D$39,Inputs!$C$39)))-'Year Schedule'!$K$10+'Year Schedule'!$L$10)</f>
        <v>#VALUE!</v>
      </c>
      <c r="J736" s="0" t="e">
        <f aca="true">MAX(0,I736*(1+(_xlfn.NORM.INV(RAND(),Inputs!$D$39,Inputs!$C$39)))-'Year Schedule'!$K$11+'Year Schedule'!$L$11)</f>
        <v>#VALUE!</v>
      </c>
      <c r="K736" s="0" t="e">
        <f aca="true">MAX(0,J736*(1+(_xlfn.NORM.INV(RAND(),Inputs!$D$39,Inputs!$C$39)))-'Year Schedule'!$K$12+'Year Schedule'!$L$12)</f>
        <v>#VALUE!</v>
      </c>
      <c r="L736" s="0" t="e">
        <f aca="true">MAX(0,K736*(1+(_xlfn.NORM.INV(RAND(),Inputs!$D$39,Inputs!$C$39)))-'Year Schedule'!$K$13+'Year Schedule'!$L$13)</f>
        <v>#VALUE!</v>
      </c>
      <c r="M736" s="0" t="e">
        <f aca="true">MAX(0,L736*(1+(_xlfn.NORM.INV(RAND(),Inputs!$D$39,Inputs!$C$39)))-'Year Schedule'!$K$14+'Year Schedule'!$L$14)</f>
        <v>#VALUE!</v>
      </c>
      <c r="N736" s="0" t="e">
        <f aca="true">MAX(0,M736*(1+(_xlfn.NORM.INV(RAND(),Inputs!$D$39,Inputs!$C$39)))-'Year Schedule'!$K$15+'Year Schedule'!$L$15)</f>
        <v>#VALUE!</v>
      </c>
      <c r="O736" s="0" t="e">
        <f aca="true">MAX(0,N736*(1+(_xlfn.NORM.INV(RAND(),Inputs!$D$39,Inputs!$C$39)))-'Year Schedule'!$K$16+'Year Schedule'!$L$16)</f>
        <v>#VALUE!</v>
      </c>
      <c r="P736" s="0" t="e">
        <f aca="true">MAX(0,O736*(1+(_xlfn.NORM.INV(RAND(),Inputs!$D$39,Inputs!$C$39)))-'Year Schedule'!$K$17+'Year Schedule'!$L$17)</f>
        <v>#VALUE!</v>
      </c>
      <c r="Q736" s="0" t="e">
        <f aca="true">MAX(0,P736*(1+(_xlfn.NORM.INV(RAND(),Inputs!$D$39,Inputs!$C$39)))-'Year Schedule'!$K$18+'Year Schedule'!$L$18)</f>
        <v>#VALUE!</v>
      </c>
      <c r="R736" s="0" t="e">
        <f aca="true">MAX(0,Q736*(1+(_xlfn.NORM.INV(RAND(),Inputs!$D$39,Inputs!$C$39)))-'Year Schedule'!$K$19+'Year Schedule'!$L$19)</f>
        <v>#VALUE!</v>
      </c>
      <c r="S736" s="0" t="e">
        <f aca="true">MAX(0,R736*(1+(_xlfn.NORM.INV(RAND(),Inputs!$D$39,Inputs!$C$39)))-'Year Schedule'!$K$20+'Year Schedule'!$L$20)</f>
        <v>#VALUE!</v>
      </c>
      <c r="T736" s="0" t="e">
        <f aca="true">MAX(0,S736*(1+(_xlfn.NORM.INV(RAND(),Inputs!$D$39,Inputs!$C$39)))-'Year Schedule'!$K$21+'Year Schedule'!$L$21)</f>
        <v>#VALUE!</v>
      </c>
      <c r="U736" s="0" t="e">
        <f aca="true">MAX(0,T736*(1+(_xlfn.NORM.INV(RAND(),Inputs!$D$39,Inputs!$C$39)))-'Year Schedule'!$K$22+'Year Schedule'!$L$22)</f>
        <v>#VALUE!</v>
      </c>
      <c r="V736" s="0" t="e">
        <f aca="true">MAX(0,U736*(1+(_xlfn.NORM.INV(RAND(),Inputs!$D$39,Inputs!$C$39)))-'Year Schedule'!$K$23+'Year Schedule'!$L$23)</f>
        <v>#VALUE!</v>
      </c>
      <c r="W736" s="0" t="e">
        <f aca="true">MAX(0,V736*(1+(_xlfn.NORM.INV(RAND(),Inputs!$D$39,Inputs!$C$39)))-'Year Schedule'!$K$24+'Year Schedule'!$L$24)</f>
        <v>#VALUE!</v>
      </c>
      <c r="X736" s="0" t="e">
        <f aca="true">MAX(0,W736*(1+(_xlfn.NORM.INV(RAND(),Inputs!$D$39,Inputs!$C$39)))-'Year Schedule'!$K$25+'Year Schedule'!$L$25)</f>
        <v>#VALUE!</v>
      </c>
      <c r="Y736" s="0" t="e">
        <f aca="true">MAX(0,X736*(1+(_xlfn.NORM.INV(RAND(),Inputs!$D$39,Inputs!$C$39)))-'Year Schedule'!$K$26+'Year Schedule'!$L$26)</f>
        <v>#VALUE!</v>
      </c>
      <c r="Z736" s="0" t="e">
        <f aca="true">MAX(0,Y736*(1+(_xlfn.NORM.INV(RAND(),Inputs!$D$39,Inputs!$C$39)))-'Year Schedule'!$K$27+'Year Schedule'!$L$27)</f>
        <v>#VALUE!</v>
      </c>
      <c r="AA736" s="0" t="e">
        <f aca="true">MAX(0,Z736*(1+(_xlfn.NORM.INV(RAND(),Inputs!$D$39,Inputs!$C$39)))-'Year Schedule'!$K$28+'Year Schedule'!$L$28)</f>
        <v>#VALUE!</v>
      </c>
      <c r="AB736" s="0" t="e">
        <f aca="true">MAX(0,AA736*(1+(_xlfn.NORM.INV(RAND(),Inputs!$D$39,Inputs!$C$39)))-'Year Schedule'!$K$29+'Year Schedule'!$L$29)</f>
        <v>#VALUE!</v>
      </c>
      <c r="AC736" s="0" t="e">
        <f aca="true">MAX(0,AB736*(1+(_xlfn.NORM.INV(RAND(),Inputs!$D$39,Inputs!$C$39)))-'Year Schedule'!$K$30+'Year Schedule'!$L$30)</f>
        <v>#VALUE!</v>
      </c>
      <c r="AD736" s="0" t="e">
        <f aca="true">MAX(0,AC736*(1+(_xlfn.NORM.INV(RAND(),Inputs!$D$39,Inputs!$C$39)))-'Year Schedule'!$K$31+'Year Schedule'!$L$31)</f>
        <v>#VALUE!</v>
      </c>
      <c r="AE736" s="0" t="e">
        <f aca="true">MAX(0,AD736*(1+(_xlfn.NORM.INV(RAND(),Inputs!$D$39,Inputs!$C$39)))-'Year Schedule'!$K$32+'Year Schedule'!$L$32)</f>
        <v>#VALUE!</v>
      </c>
      <c r="AF736" s="0" t="e">
        <f aca="true">MAX(0,AE736*(1+(_xlfn.NORM.INV(RAND(),Inputs!$D$39,Inputs!$C$39)))-'Year Schedule'!$K$33+'Year Schedule'!$L$33)</f>
        <v>#VALUE!</v>
      </c>
      <c r="AG736" s="0" t="e">
        <f aca="true">MAX(0,AF736*(1+(_xlfn.NORM.INV(RAND(),Inputs!$D$39,Inputs!$C$39)))-'Year Schedule'!$K$34+'Year Schedule'!$L$34)</f>
        <v>#VALUE!</v>
      </c>
      <c r="AH736" s="0" t="e">
        <f aca="true">MAX(0,AG736*(1+(_xlfn.NORM.INV(RAND(),Inputs!$D$39,Inputs!$C$39)))-'Year Schedule'!$K$35+'Year Schedule'!$L$35)</f>
        <v>#VALUE!</v>
      </c>
      <c r="AI736" s="0" t="e">
        <f aca="true">MAX(0,AH736*(1+(_xlfn.NORM.INV(RAND(),Inputs!$D$39,Inputs!$C$39)))-'Year Schedule'!$K$36+'Year Schedule'!$L$36)</f>
        <v>#VALUE!</v>
      </c>
      <c r="AJ736" s="0" t="e">
        <f aca="true">MAX(0,AI736*(1+(_xlfn.NORM.INV(RAND(),Inputs!$D$39,Inputs!$C$39)))-'Year Schedule'!$K$37+'Year Schedule'!$L$37)</f>
        <v>#VALUE!</v>
      </c>
      <c r="AK736" s="0" t="e">
        <f aca="true">MAX(0,AJ736*(1+(_xlfn.NORM.INV(RAND(),Inputs!$D$39,Inputs!$C$39)))-'Year Schedule'!$K$38+'Year Schedule'!$L$38)</f>
        <v>#VALUE!</v>
      </c>
      <c r="AL736" s="0" t="e">
        <f aca="true">MAX(0,AK736*(1+(_xlfn.NORM.INV(RAND(),Inputs!$D$39,Inputs!$C$39)))-'Year Schedule'!$K$39+'Year Schedule'!$L$39)</f>
        <v>#VALUE!</v>
      </c>
      <c r="AM736" s="0" t="e">
        <f aca="true">MAX(0,AL736*(1+(_xlfn.NORM.INV(RAND(),Inputs!$D$39,Inputs!$C$39)))-'Year Schedule'!$K$40+'Year Schedule'!$L$40)</f>
        <v>#VALUE!</v>
      </c>
      <c r="AN736" s="0" t="e">
        <f aca="true">MAX(0,AM736*(1+(_xlfn.NORM.INV(RAND(),Inputs!$D$39,Inputs!$C$39)))-'Year Schedule'!$K$41+'Year Schedule'!$L$41)</f>
        <v>#VALUE!</v>
      </c>
      <c r="AO736" s="0" t="e">
        <f aca="true">MAX(0,AN736*(1+(_xlfn.NORM.INV(RAND(),Inputs!$D$39,Inputs!$C$39)))-'Year Schedule'!$K$42+'Year Schedule'!$L$42)</f>
        <v>#VALUE!</v>
      </c>
      <c r="AP736" s="0" t="e">
        <f aca="true">MAX(0,AO736*(1+(_xlfn.NORM.INV(RAND(),Inputs!$D$39,Inputs!$C$39)))-'Year Schedule'!$K$43+'Year Schedule'!$L$43)</f>
        <v>#VALUE!</v>
      </c>
      <c r="AQ736" s="0" t="e">
        <f aca="true">MAX(0,AP736*(1+(_xlfn.NORM.INV(RAND(),Inputs!$D$39,Inputs!$C$39)))-'Year Schedule'!$K$44+'Year Schedule'!$L$44)</f>
        <v>#VALUE!</v>
      </c>
      <c r="AR736" s="0" t="e">
        <f aca="true">MAX(0,AQ736*(1+(_xlfn.NORM.INV(RAND(),Inputs!$D$39,Inputs!$C$39)))-'Year Schedule'!$K$45+'Year Schedule'!$L$45)</f>
        <v>#VALUE!</v>
      </c>
      <c r="AS736" s="0" t="e">
        <f aca="true">MAX(0,AR736*(1+(_xlfn.NORM.INV(RAND(),Inputs!$D$39,Inputs!$C$39)))-'Year Schedule'!$K$46+'Year Schedule'!$L$46)</f>
        <v>#VALUE!</v>
      </c>
      <c r="AT736" s="0" t="e">
        <f aca="true">MAX(0,AS736*(1+(_xlfn.NORM.INV(RAND(),Inputs!$D$39,Inputs!$C$39)))-'Year Schedule'!$K$47+'Year Schedule'!$L$47)</f>
        <v>#VALUE!</v>
      </c>
      <c r="AU736" s="0" t="e">
        <f aca="true">MAX(0,AT736*(1+(_xlfn.NORM.INV(RAND(),Inputs!$D$39,Inputs!$C$39)))-'Year Schedule'!$K$48+'Year Schedule'!$L$48)</f>
        <v>#VALUE!</v>
      </c>
      <c r="AV736" s="0" t="e">
        <f aca="true">MAX(0,AU736*(1+(_xlfn.NORM.INV(RAND(),Inputs!$D$39,Inputs!$C$39)))-'Year Schedule'!$K$49+'Year Schedule'!$L$49)</f>
        <v>#VALUE!</v>
      </c>
      <c r="AW736" s="0" t="e">
        <f aca="true">MAX(0,AV736*(1+(_xlfn.NORM.INV(RAND(),Inputs!$D$39,Inputs!$C$39)))-'Year Schedule'!$K$50+'Year Schedule'!$L$50)</f>
        <v>#VALUE!</v>
      </c>
      <c r="AX736" s="0" t="e">
        <f aca="true">MAX(0,AW736*(1+(_xlfn.NORM.INV(RAND(),Inputs!$D$39,Inputs!$C$39)))-'Year Schedule'!$K$51+'Year Schedule'!$L$51)</f>
        <v>#VALUE!</v>
      </c>
      <c r="AY736" s="0" t="e">
        <f aca="true">MAX(0,AX736*(1+(_xlfn.NORM.INV(RAND(),Inputs!$D$39,Inputs!$C$39)))-'Year Schedule'!$K$52+'Year Schedule'!$L$52)</f>
        <v>#VALUE!</v>
      </c>
      <c r="AZ736" s="0" t="e">
        <f aca="true">MAX(0,AY736*(1+(_xlfn.NORM.INV(RAND(),Inputs!$D$39,Inputs!$C$39)))-'Year Schedule'!$K$53+'Year Schedule'!$L$53)</f>
        <v>#VALUE!</v>
      </c>
      <c r="BA736" s="0" t="e">
        <f aca="false">INDEX(C736:AZ736,1,Inputs!$C$6)</f>
        <v>#VALUE!</v>
      </c>
      <c r="BB736" s="0" t="n">
        <f aca="false">IFERROR(EXP(SUMPRODUCT(LN((C736:INDEX(C736:AZ736,1,Inputs!$C$6)+$C$1004:INDEX($C$1004:$AZ$1004,1,Inputs!$C$6))/B736:INDEX(B736:AY736,1,Inputs!$C$6)))/Inputs!$C$6)-1,-1)</f>
        <v>-1</v>
      </c>
    </row>
    <row r="737" customFormat="false" ht="15" hidden="false" customHeight="true" outlineLevel="0" collapsed="false">
      <c r="A737" s="0" t="n">
        <v>735</v>
      </c>
      <c r="B737" s="177" t="n">
        <f aca="false">Inputs!$C$38</f>
        <v>0</v>
      </c>
      <c r="C737" s="0" t="e">
        <f aca="true">MAX(0,B737*(1+(_xlfn.NORM.INV(RAND(),Inputs!$D$39,Inputs!$C$39)))-'Year Schedule'!$K$4+'Year Schedule'!$L$4)</f>
        <v>#VALUE!</v>
      </c>
      <c r="D737" s="0" t="e">
        <f aca="true">MAX(0,C737*(1+(_xlfn.NORM.INV(RAND(),Inputs!$D$39,Inputs!$C$39)))-'Year Schedule'!$K$5+'Year Schedule'!$L$5)</f>
        <v>#VALUE!</v>
      </c>
      <c r="E737" s="0" t="e">
        <f aca="true">MAX(0,D737*(1+(_xlfn.NORM.INV(RAND(),Inputs!$D$39,Inputs!$C$39)))-'Year Schedule'!$K$6+'Year Schedule'!$L$6)</f>
        <v>#VALUE!</v>
      </c>
      <c r="F737" s="0" t="e">
        <f aca="true">MAX(0,E737*(1+(_xlfn.NORM.INV(RAND(),Inputs!$D$39,Inputs!$C$39)))-'Year Schedule'!$K$7+'Year Schedule'!$L$7)</f>
        <v>#VALUE!</v>
      </c>
      <c r="G737" s="0" t="e">
        <f aca="true">MAX(0,F737*(1+(_xlfn.NORM.INV(RAND(),Inputs!$D$39,Inputs!$C$39)))-'Year Schedule'!$K$8+'Year Schedule'!$L$8)</f>
        <v>#VALUE!</v>
      </c>
      <c r="H737" s="0" t="e">
        <f aca="true">MAX(0,G737*(1+(_xlfn.NORM.INV(RAND(),Inputs!$D$39,Inputs!$C$39)))-'Year Schedule'!$K$9+'Year Schedule'!$L$9)</f>
        <v>#VALUE!</v>
      </c>
      <c r="I737" s="0" t="e">
        <f aca="true">MAX(0,H737*(1+(_xlfn.NORM.INV(RAND(),Inputs!$D$39,Inputs!$C$39)))-'Year Schedule'!$K$10+'Year Schedule'!$L$10)</f>
        <v>#VALUE!</v>
      </c>
      <c r="J737" s="0" t="e">
        <f aca="true">MAX(0,I737*(1+(_xlfn.NORM.INV(RAND(),Inputs!$D$39,Inputs!$C$39)))-'Year Schedule'!$K$11+'Year Schedule'!$L$11)</f>
        <v>#VALUE!</v>
      </c>
      <c r="K737" s="0" t="e">
        <f aca="true">MAX(0,J737*(1+(_xlfn.NORM.INV(RAND(),Inputs!$D$39,Inputs!$C$39)))-'Year Schedule'!$K$12+'Year Schedule'!$L$12)</f>
        <v>#VALUE!</v>
      </c>
      <c r="L737" s="0" t="e">
        <f aca="true">MAX(0,K737*(1+(_xlfn.NORM.INV(RAND(),Inputs!$D$39,Inputs!$C$39)))-'Year Schedule'!$K$13+'Year Schedule'!$L$13)</f>
        <v>#VALUE!</v>
      </c>
      <c r="M737" s="0" t="e">
        <f aca="true">MAX(0,L737*(1+(_xlfn.NORM.INV(RAND(),Inputs!$D$39,Inputs!$C$39)))-'Year Schedule'!$K$14+'Year Schedule'!$L$14)</f>
        <v>#VALUE!</v>
      </c>
      <c r="N737" s="0" t="e">
        <f aca="true">MAX(0,M737*(1+(_xlfn.NORM.INV(RAND(),Inputs!$D$39,Inputs!$C$39)))-'Year Schedule'!$K$15+'Year Schedule'!$L$15)</f>
        <v>#VALUE!</v>
      </c>
      <c r="O737" s="0" t="e">
        <f aca="true">MAX(0,N737*(1+(_xlfn.NORM.INV(RAND(),Inputs!$D$39,Inputs!$C$39)))-'Year Schedule'!$K$16+'Year Schedule'!$L$16)</f>
        <v>#VALUE!</v>
      </c>
      <c r="P737" s="0" t="e">
        <f aca="true">MAX(0,O737*(1+(_xlfn.NORM.INV(RAND(),Inputs!$D$39,Inputs!$C$39)))-'Year Schedule'!$K$17+'Year Schedule'!$L$17)</f>
        <v>#VALUE!</v>
      </c>
      <c r="Q737" s="0" t="e">
        <f aca="true">MAX(0,P737*(1+(_xlfn.NORM.INV(RAND(),Inputs!$D$39,Inputs!$C$39)))-'Year Schedule'!$K$18+'Year Schedule'!$L$18)</f>
        <v>#VALUE!</v>
      </c>
      <c r="R737" s="0" t="e">
        <f aca="true">MAX(0,Q737*(1+(_xlfn.NORM.INV(RAND(),Inputs!$D$39,Inputs!$C$39)))-'Year Schedule'!$K$19+'Year Schedule'!$L$19)</f>
        <v>#VALUE!</v>
      </c>
      <c r="S737" s="0" t="e">
        <f aca="true">MAX(0,R737*(1+(_xlfn.NORM.INV(RAND(),Inputs!$D$39,Inputs!$C$39)))-'Year Schedule'!$K$20+'Year Schedule'!$L$20)</f>
        <v>#VALUE!</v>
      </c>
      <c r="T737" s="0" t="e">
        <f aca="true">MAX(0,S737*(1+(_xlfn.NORM.INV(RAND(),Inputs!$D$39,Inputs!$C$39)))-'Year Schedule'!$K$21+'Year Schedule'!$L$21)</f>
        <v>#VALUE!</v>
      </c>
      <c r="U737" s="0" t="e">
        <f aca="true">MAX(0,T737*(1+(_xlfn.NORM.INV(RAND(),Inputs!$D$39,Inputs!$C$39)))-'Year Schedule'!$K$22+'Year Schedule'!$L$22)</f>
        <v>#VALUE!</v>
      </c>
      <c r="V737" s="0" t="e">
        <f aca="true">MAX(0,U737*(1+(_xlfn.NORM.INV(RAND(),Inputs!$D$39,Inputs!$C$39)))-'Year Schedule'!$K$23+'Year Schedule'!$L$23)</f>
        <v>#VALUE!</v>
      </c>
      <c r="W737" s="0" t="e">
        <f aca="true">MAX(0,V737*(1+(_xlfn.NORM.INV(RAND(),Inputs!$D$39,Inputs!$C$39)))-'Year Schedule'!$K$24+'Year Schedule'!$L$24)</f>
        <v>#VALUE!</v>
      </c>
      <c r="X737" s="0" t="e">
        <f aca="true">MAX(0,W737*(1+(_xlfn.NORM.INV(RAND(),Inputs!$D$39,Inputs!$C$39)))-'Year Schedule'!$K$25+'Year Schedule'!$L$25)</f>
        <v>#VALUE!</v>
      </c>
      <c r="Y737" s="0" t="e">
        <f aca="true">MAX(0,X737*(1+(_xlfn.NORM.INV(RAND(),Inputs!$D$39,Inputs!$C$39)))-'Year Schedule'!$K$26+'Year Schedule'!$L$26)</f>
        <v>#VALUE!</v>
      </c>
      <c r="Z737" s="0" t="e">
        <f aca="true">MAX(0,Y737*(1+(_xlfn.NORM.INV(RAND(),Inputs!$D$39,Inputs!$C$39)))-'Year Schedule'!$K$27+'Year Schedule'!$L$27)</f>
        <v>#VALUE!</v>
      </c>
      <c r="AA737" s="0" t="e">
        <f aca="true">MAX(0,Z737*(1+(_xlfn.NORM.INV(RAND(),Inputs!$D$39,Inputs!$C$39)))-'Year Schedule'!$K$28+'Year Schedule'!$L$28)</f>
        <v>#VALUE!</v>
      </c>
      <c r="AB737" s="0" t="e">
        <f aca="true">MAX(0,AA737*(1+(_xlfn.NORM.INV(RAND(),Inputs!$D$39,Inputs!$C$39)))-'Year Schedule'!$K$29+'Year Schedule'!$L$29)</f>
        <v>#VALUE!</v>
      </c>
      <c r="AC737" s="0" t="e">
        <f aca="true">MAX(0,AB737*(1+(_xlfn.NORM.INV(RAND(),Inputs!$D$39,Inputs!$C$39)))-'Year Schedule'!$K$30+'Year Schedule'!$L$30)</f>
        <v>#VALUE!</v>
      </c>
      <c r="AD737" s="0" t="e">
        <f aca="true">MAX(0,AC737*(1+(_xlfn.NORM.INV(RAND(),Inputs!$D$39,Inputs!$C$39)))-'Year Schedule'!$K$31+'Year Schedule'!$L$31)</f>
        <v>#VALUE!</v>
      </c>
      <c r="AE737" s="0" t="e">
        <f aca="true">MAX(0,AD737*(1+(_xlfn.NORM.INV(RAND(),Inputs!$D$39,Inputs!$C$39)))-'Year Schedule'!$K$32+'Year Schedule'!$L$32)</f>
        <v>#VALUE!</v>
      </c>
      <c r="AF737" s="0" t="e">
        <f aca="true">MAX(0,AE737*(1+(_xlfn.NORM.INV(RAND(),Inputs!$D$39,Inputs!$C$39)))-'Year Schedule'!$K$33+'Year Schedule'!$L$33)</f>
        <v>#VALUE!</v>
      </c>
      <c r="AG737" s="0" t="e">
        <f aca="true">MAX(0,AF737*(1+(_xlfn.NORM.INV(RAND(),Inputs!$D$39,Inputs!$C$39)))-'Year Schedule'!$K$34+'Year Schedule'!$L$34)</f>
        <v>#VALUE!</v>
      </c>
      <c r="AH737" s="0" t="e">
        <f aca="true">MAX(0,AG737*(1+(_xlfn.NORM.INV(RAND(),Inputs!$D$39,Inputs!$C$39)))-'Year Schedule'!$K$35+'Year Schedule'!$L$35)</f>
        <v>#VALUE!</v>
      </c>
      <c r="AI737" s="0" t="e">
        <f aca="true">MAX(0,AH737*(1+(_xlfn.NORM.INV(RAND(),Inputs!$D$39,Inputs!$C$39)))-'Year Schedule'!$K$36+'Year Schedule'!$L$36)</f>
        <v>#VALUE!</v>
      </c>
      <c r="AJ737" s="0" t="e">
        <f aca="true">MAX(0,AI737*(1+(_xlfn.NORM.INV(RAND(),Inputs!$D$39,Inputs!$C$39)))-'Year Schedule'!$K$37+'Year Schedule'!$L$37)</f>
        <v>#VALUE!</v>
      </c>
      <c r="AK737" s="0" t="e">
        <f aca="true">MAX(0,AJ737*(1+(_xlfn.NORM.INV(RAND(),Inputs!$D$39,Inputs!$C$39)))-'Year Schedule'!$K$38+'Year Schedule'!$L$38)</f>
        <v>#VALUE!</v>
      </c>
      <c r="AL737" s="0" t="e">
        <f aca="true">MAX(0,AK737*(1+(_xlfn.NORM.INV(RAND(),Inputs!$D$39,Inputs!$C$39)))-'Year Schedule'!$K$39+'Year Schedule'!$L$39)</f>
        <v>#VALUE!</v>
      </c>
      <c r="AM737" s="0" t="e">
        <f aca="true">MAX(0,AL737*(1+(_xlfn.NORM.INV(RAND(),Inputs!$D$39,Inputs!$C$39)))-'Year Schedule'!$K$40+'Year Schedule'!$L$40)</f>
        <v>#VALUE!</v>
      </c>
      <c r="AN737" s="0" t="e">
        <f aca="true">MAX(0,AM737*(1+(_xlfn.NORM.INV(RAND(),Inputs!$D$39,Inputs!$C$39)))-'Year Schedule'!$K$41+'Year Schedule'!$L$41)</f>
        <v>#VALUE!</v>
      </c>
      <c r="AO737" s="0" t="e">
        <f aca="true">MAX(0,AN737*(1+(_xlfn.NORM.INV(RAND(),Inputs!$D$39,Inputs!$C$39)))-'Year Schedule'!$K$42+'Year Schedule'!$L$42)</f>
        <v>#VALUE!</v>
      </c>
      <c r="AP737" s="0" t="e">
        <f aca="true">MAX(0,AO737*(1+(_xlfn.NORM.INV(RAND(),Inputs!$D$39,Inputs!$C$39)))-'Year Schedule'!$K$43+'Year Schedule'!$L$43)</f>
        <v>#VALUE!</v>
      </c>
      <c r="AQ737" s="0" t="e">
        <f aca="true">MAX(0,AP737*(1+(_xlfn.NORM.INV(RAND(),Inputs!$D$39,Inputs!$C$39)))-'Year Schedule'!$K$44+'Year Schedule'!$L$44)</f>
        <v>#VALUE!</v>
      </c>
      <c r="AR737" s="0" t="e">
        <f aca="true">MAX(0,AQ737*(1+(_xlfn.NORM.INV(RAND(),Inputs!$D$39,Inputs!$C$39)))-'Year Schedule'!$K$45+'Year Schedule'!$L$45)</f>
        <v>#VALUE!</v>
      </c>
      <c r="AS737" s="0" t="e">
        <f aca="true">MAX(0,AR737*(1+(_xlfn.NORM.INV(RAND(),Inputs!$D$39,Inputs!$C$39)))-'Year Schedule'!$K$46+'Year Schedule'!$L$46)</f>
        <v>#VALUE!</v>
      </c>
      <c r="AT737" s="0" t="e">
        <f aca="true">MAX(0,AS737*(1+(_xlfn.NORM.INV(RAND(),Inputs!$D$39,Inputs!$C$39)))-'Year Schedule'!$K$47+'Year Schedule'!$L$47)</f>
        <v>#VALUE!</v>
      </c>
      <c r="AU737" s="0" t="e">
        <f aca="true">MAX(0,AT737*(1+(_xlfn.NORM.INV(RAND(),Inputs!$D$39,Inputs!$C$39)))-'Year Schedule'!$K$48+'Year Schedule'!$L$48)</f>
        <v>#VALUE!</v>
      </c>
      <c r="AV737" s="0" t="e">
        <f aca="true">MAX(0,AU737*(1+(_xlfn.NORM.INV(RAND(),Inputs!$D$39,Inputs!$C$39)))-'Year Schedule'!$K$49+'Year Schedule'!$L$49)</f>
        <v>#VALUE!</v>
      </c>
      <c r="AW737" s="0" t="e">
        <f aca="true">MAX(0,AV737*(1+(_xlfn.NORM.INV(RAND(),Inputs!$D$39,Inputs!$C$39)))-'Year Schedule'!$K$50+'Year Schedule'!$L$50)</f>
        <v>#VALUE!</v>
      </c>
      <c r="AX737" s="0" t="e">
        <f aca="true">MAX(0,AW737*(1+(_xlfn.NORM.INV(RAND(),Inputs!$D$39,Inputs!$C$39)))-'Year Schedule'!$K$51+'Year Schedule'!$L$51)</f>
        <v>#VALUE!</v>
      </c>
      <c r="AY737" s="0" t="e">
        <f aca="true">MAX(0,AX737*(1+(_xlfn.NORM.INV(RAND(),Inputs!$D$39,Inputs!$C$39)))-'Year Schedule'!$K$52+'Year Schedule'!$L$52)</f>
        <v>#VALUE!</v>
      </c>
      <c r="AZ737" s="0" t="e">
        <f aca="true">MAX(0,AY737*(1+(_xlfn.NORM.INV(RAND(),Inputs!$D$39,Inputs!$C$39)))-'Year Schedule'!$K$53+'Year Schedule'!$L$53)</f>
        <v>#VALUE!</v>
      </c>
      <c r="BA737" s="0" t="e">
        <f aca="false">INDEX(C737:AZ737,1,Inputs!$C$6)</f>
        <v>#VALUE!</v>
      </c>
      <c r="BB737" s="0" t="n">
        <f aca="false">IFERROR(EXP(SUMPRODUCT(LN((C737:INDEX(C737:AZ737,1,Inputs!$C$6)+$C$1004:INDEX($C$1004:$AZ$1004,1,Inputs!$C$6))/B737:INDEX(B737:AY737,1,Inputs!$C$6)))/Inputs!$C$6)-1,-1)</f>
        <v>-1</v>
      </c>
    </row>
    <row r="738" customFormat="false" ht="15" hidden="false" customHeight="true" outlineLevel="0" collapsed="false">
      <c r="A738" s="0" t="n">
        <v>736</v>
      </c>
      <c r="B738" s="177" t="n">
        <f aca="false">Inputs!$C$38</f>
        <v>0</v>
      </c>
      <c r="C738" s="0" t="e">
        <f aca="true">MAX(0,B738*(1+(_xlfn.NORM.INV(RAND(),Inputs!$D$39,Inputs!$C$39)))-'Year Schedule'!$K$4+'Year Schedule'!$L$4)</f>
        <v>#VALUE!</v>
      </c>
      <c r="D738" s="0" t="e">
        <f aca="true">MAX(0,C738*(1+(_xlfn.NORM.INV(RAND(),Inputs!$D$39,Inputs!$C$39)))-'Year Schedule'!$K$5+'Year Schedule'!$L$5)</f>
        <v>#VALUE!</v>
      </c>
      <c r="E738" s="0" t="e">
        <f aca="true">MAX(0,D738*(1+(_xlfn.NORM.INV(RAND(),Inputs!$D$39,Inputs!$C$39)))-'Year Schedule'!$K$6+'Year Schedule'!$L$6)</f>
        <v>#VALUE!</v>
      </c>
      <c r="F738" s="0" t="e">
        <f aca="true">MAX(0,E738*(1+(_xlfn.NORM.INV(RAND(),Inputs!$D$39,Inputs!$C$39)))-'Year Schedule'!$K$7+'Year Schedule'!$L$7)</f>
        <v>#VALUE!</v>
      </c>
      <c r="G738" s="0" t="e">
        <f aca="true">MAX(0,F738*(1+(_xlfn.NORM.INV(RAND(),Inputs!$D$39,Inputs!$C$39)))-'Year Schedule'!$K$8+'Year Schedule'!$L$8)</f>
        <v>#VALUE!</v>
      </c>
      <c r="H738" s="0" t="e">
        <f aca="true">MAX(0,G738*(1+(_xlfn.NORM.INV(RAND(),Inputs!$D$39,Inputs!$C$39)))-'Year Schedule'!$K$9+'Year Schedule'!$L$9)</f>
        <v>#VALUE!</v>
      </c>
      <c r="I738" s="0" t="e">
        <f aca="true">MAX(0,H738*(1+(_xlfn.NORM.INV(RAND(),Inputs!$D$39,Inputs!$C$39)))-'Year Schedule'!$K$10+'Year Schedule'!$L$10)</f>
        <v>#VALUE!</v>
      </c>
      <c r="J738" s="0" t="e">
        <f aca="true">MAX(0,I738*(1+(_xlfn.NORM.INV(RAND(),Inputs!$D$39,Inputs!$C$39)))-'Year Schedule'!$K$11+'Year Schedule'!$L$11)</f>
        <v>#VALUE!</v>
      </c>
      <c r="K738" s="0" t="e">
        <f aca="true">MAX(0,J738*(1+(_xlfn.NORM.INV(RAND(),Inputs!$D$39,Inputs!$C$39)))-'Year Schedule'!$K$12+'Year Schedule'!$L$12)</f>
        <v>#VALUE!</v>
      </c>
      <c r="L738" s="0" t="e">
        <f aca="true">MAX(0,K738*(1+(_xlfn.NORM.INV(RAND(),Inputs!$D$39,Inputs!$C$39)))-'Year Schedule'!$K$13+'Year Schedule'!$L$13)</f>
        <v>#VALUE!</v>
      </c>
      <c r="M738" s="0" t="e">
        <f aca="true">MAX(0,L738*(1+(_xlfn.NORM.INV(RAND(),Inputs!$D$39,Inputs!$C$39)))-'Year Schedule'!$K$14+'Year Schedule'!$L$14)</f>
        <v>#VALUE!</v>
      </c>
      <c r="N738" s="0" t="e">
        <f aca="true">MAX(0,M738*(1+(_xlfn.NORM.INV(RAND(),Inputs!$D$39,Inputs!$C$39)))-'Year Schedule'!$K$15+'Year Schedule'!$L$15)</f>
        <v>#VALUE!</v>
      </c>
      <c r="O738" s="0" t="e">
        <f aca="true">MAX(0,N738*(1+(_xlfn.NORM.INV(RAND(),Inputs!$D$39,Inputs!$C$39)))-'Year Schedule'!$K$16+'Year Schedule'!$L$16)</f>
        <v>#VALUE!</v>
      </c>
      <c r="P738" s="0" t="e">
        <f aca="true">MAX(0,O738*(1+(_xlfn.NORM.INV(RAND(),Inputs!$D$39,Inputs!$C$39)))-'Year Schedule'!$K$17+'Year Schedule'!$L$17)</f>
        <v>#VALUE!</v>
      </c>
      <c r="Q738" s="0" t="e">
        <f aca="true">MAX(0,P738*(1+(_xlfn.NORM.INV(RAND(),Inputs!$D$39,Inputs!$C$39)))-'Year Schedule'!$K$18+'Year Schedule'!$L$18)</f>
        <v>#VALUE!</v>
      </c>
      <c r="R738" s="0" t="e">
        <f aca="true">MAX(0,Q738*(1+(_xlfn.NORM.INV(RAND(),Inputs!$D$39,Inputs!$C$39)))-'Year Schedule'!$K$19+'Year Schedule'!$L$19)</f>
        <v>#VALUE!</v>
      </c>
      <c r="S738" s="0" t="e">
        <f aca="true">MAX(0,R738*(1+(_xlfn.NORM.INV(RAND(),Inputs!$D$39,Inputs!$C$39)))-'Year Schedule'!$K$20+'Year Schedule'!$L$20)</f>
        <v>#VALUE!</v>
      </c>
      <c r="T738" s="0" t="e">
        <f aca="true">MAX(0,S738*(1+(_xlfn.NORM.INV(RAND(),Inputs!$D$39,Inputs!$C$39)))-'Year Schedule'!$K$21+'Year Schedule'!$L$21)</f>
        <v>#VALUE!</v>
      </c>
      <c r="U738" s="0" t="e">
        <f aca="true">MAX(0,T738*(1+(_xlfn.NORM.INV(RAND(),Inputs!$D$39,Inputs!$C$39)))-'Year Schedule'!$K$22+'Year Schedule'!$L$22)</f>
        <v>#VALUE!</v>
      </c>
      <c r="V738" s="0" t="e">
        <f aca="true">MAX(0,U738*(1+(_xlfn.NORM.INV(RAND(),Inputs!$D$39,Inputs!$C$39)))-'Year Schedule'!$K$23+'Year Schedule'!$L$23)</f>
        <v>#VALUE!</v>
      </c>
      <c r="W738" s="0" t="e">
        <f aca="true">MAX(0,V738*(1+(_xlfn.NORM.INV(RAND(),Inputs!$D$39,Inputs!$C$39)))-'Year Schedule'!$K$24+'Year Schedule'!$L$24)</f>
        <v>#VALUE!</v>
      </c>
      <c r="X738" s="0" t="e">
        <f aca="true">MAX(0,W738*(1+(_xlfn.NORM.INV(RAND(),Inputs!$D$39,Inputs!$C$39)))-'Year Schedule'!$K$25+'Year Schedule'!$L$25)</f>
        <v>#VALUE!</v>
      </c>
      <c r="Y738" s="0" t="e">
        <f aca="true">MAX(0,X738*(1+(_xlfn.NORM.INV(RAND(),Inputs!$D$39,Inputs!$C$39)))-'Year Schedule'!$K$26+'Year Schedule'!$L$26)</f>
        <v>#VALUE!</v>
      </c>
      <c r="Z738" s="0" t="e">
        <f aca="true">MAX(0,Y738*(1+(_xlfn.NORM.INV(RAND(),Inputs!$D$39,Inputs!$C$39)))-'Year Schedule'!$K$27+'Year Schedule'!$L$27)</f>
        <v>#VALUE!</v>
      </c>
      <c r="AA738" s="0" t="e">
        <f aca="true">MAX(0,Z738*(1+(_xlfn.NORM.INV(RAND(),Inputs!$D$39,Inputs!$C$39)))-'Year Schedule'!$K$28+'Year Schedule'!$L$28)</f>
        <v>#VALUE!</v>
      </c>
      <c r="AB738" s="0" t="e">
        <f aca="true">MAX(0,AA738*(1+(_xlfn.NORM.INV(RAND(),Inputs!$D$39,Inputs!$C$39)))-'Year Schedule'!$K$29+'Year Schedule'!$L$29)</f>
        <v>#VALUE!</v>
      </c>
      <c r="AC738" s="0" t="e">
        <f aca="true">MAX(0,AB738*(1+(_xlfn.NORM.INV(RAND(),Inputs!$D$39,Inputs!$C$39)))-'Year Schedule'!$K$30+'Year Schedule'!$L$30)</f>
        <v>#VALUE!</v>
      </c>
      <c r="AD738" s="0" t="e">
        <f aca="true">MAX(0,AC738*(1+(_xlfn.NORM.INV(RAND(),Inputs!$D$39,Inputs!$C$39)))-'Year Schedule'!$K$31+'Year Schedule'!$L$31)</f>
        <v>#VALUE!</v>
      </c>
      <c r="AE738" s="0" t="e">
        <f aca="true">MAX(0,AD738*(1+(_xlfn.NORM.INV(RAND(),Inputs!$D$39,Inputs!$C$39)))-'Year Schedule'!$K$32+'Year Schedule'!$L$32)</f>
        <v>#VALUE!</v>
      </c>
      <c r="AF738" s="0" t="e">
        <f aca="true">MAX(0,AE738*(1+(_xlfn.NORM.INV(RAND(),Inputs!$D$39,Inputs!$C$39)))-'Year Schedule'!$K$33+'Year Schedule'!$L$33)</f>
        <v>#VALUE!</v>
      </c>
      <c r="AG738" s="0" t="e">
        <f aca="true">MAX(0,AF738*(1+(_xlfn.NORM.INV(RAND(),Inputs!$D$39,Inputs!$C$39)))-'Year Schedule'!$K$34+'Year Schedule'!$L$34)</f>
        <v>#VALUE!</v>
      </c>
      <c r="AH738" s="0" t="e">
        <f aca="true">MAX(0,AG738*(1+(_xlfn.NORM.INV(RAND(),Inputs!$D$39,Inputs!$C$39)))-'Year Schedule'!$K$35+'Year Schedule'!$L$35)</f>
        <v>#VALUE!</v>
      </c>
      <c r="AI738" s="0" t="e">
        <f aca="true">MAX(0,AH738*(1+(_xlfn.NORM.INV(RAND(),Inputs!$D$39,Inputs!$C$39)))-'Year Schedule'!$K$36+'Year Schedule'!$L$36)</f>
        <v>#VALUE!</v>
      </c>
      <c r="AJ738" s="0" t="e">
        <f aca="true">MAX(0,AI738*(1+(_xlfn.NORM.INV(RAND(),Inputs!$D$39,Inputs!$C$39)))-'Year Schedule'!$K$37+'Year Schedule'!$L$37)</f>
        <v>#VALUE!</v>
      </c>
      <c r="AK738" s="0" t="e">
        <f aca="true">MAX(0,AJ738*(1+(_xlfn.NORM.INV(RAND(),Inputs!$D$39,Inputs!$C$39)))-'Year Schedule'!$K$38+'Year Schedule'!$L$38)</f>
        <v>#VALUE!</v>
      </c>
      <c r="AL738" s="0" t="e">
        <f aca="true">MAX(0,AK738*(1+(_xlfn.NORM.INV(RAND(),Inputs!$D$39,Inputs!$C$39)))-'Year Schedule'!$K$39+'Year Schedule'!$L$39)</f>
        <v>#VALUE!</v>
      </c>
      <c r="AM738" s="0" t="e">
        <f aca="true">MAX(0,AL738*(1+(_xlfn.NORM.INV(RAND(),Inputs!$D$39,Inputs!$C$39)))-'Year Schedule'!$K$40+'Year Schedule'!$L$40)</f>
        <v>#VALUE!</v>
      </c>
      <c r="AN738" s="0" t="e">
        <f aca="true">MAX(0,AM738*(1+(_xlfn.NORM.INV(RAND(),Inputs!$D$39,Inputs!$C$39)))-'Year Schedule'!$K$41+'Year Schedule'!$L$41)</f>
        <v>#VALUE!</v>
      </c>
      <c r="AO738" s="0" t="e">
        <f aca="true">MAX(0,AN738*(1+(_xlfn.NORM.INV(RAND(),Inputs!$D$39,Inputs!$C$39)))-'Year Schedule'!$K$42+'Year Schedule'!$L$42)</f>
        <v>#VALUE!</v>
      </c>
      <c r="AP738" s="0" t="e">
        <f aca="true">MAX(0,AO738*(1+(_xlfn.NORM.INV(RAND(),Inputs!$D$39,Inputs!$C$39)))-'Year Schedule'!$K$43+'Year Schedule'!$L$43)</f>
        <v>#VALUE!</v>
      </c>
      <c r="AQ738" s="0" t="e">
        <f aca="true">MAX(0,AP738*(1+(_xlfn.NORM.INV(RAND(),Inputs!$D$39,Inputs!$C$39)))-'Year Schedule'!$K$44+'Year Schedule'!$L$44)</f>
        <v>#VALUE!</v>
      </c>
      <c r="AR738" s="0" t="e">
        <f aca="true">MAX(0,AQ738*(1+(_xlfn.NORM.INV(RAND(),Inputs!$D$39,Inputs!$C$39)))-'Year Schedule'!$K$45+'Year Schedule'!$L$45)</f>
        <v>#VALUE!</v>
      </c>
      <c r="AS738" s="0" t="e">
        <f aca="true">MAX(0,AR738*(1+(_xlfn.NORM.INV(RAND(),Inputs!$D$39,Inputs!$C$39)))-'Year Schedule'!$K$46+'Year Schedule'!$L$46)</f>
        <v>#VALUE!</v>
      </c>
      <c r="AT738" s="0" t="e">
        <f aca="true">MAX(0,AS738*(1+(_xlfn.NORM.INV(RAND(),Inputs!$D$39,Inputs!$C$39)))-'Year Schedule'!$K$47+'Year Schedule'!$L$47)</f>
        <v>#VALUE!</v>
      </c>
      <c r="AU738" s="0" t="e">
        <f aca="true">MAX(0,AT738*(1+(_xlfn.NORM.INV(RAND(),Inputs!$D$39,Inputs!$C$39)))-'Year Schedule'!$K$48+'Year Schedule'!$L$48)</f>
        <v>#VALUE!</v>
      </c>
      <c r="AV738" s="0" t="e">
        <f aca="true">MAX(0,AU738*(1+(_xlfn.NORM.INV(RAND(),Inputs!$D$39,Inputs!$C$39)))-'Year Schedule'!$K$49+'Year Schedule'!$L$49)</f>
        <v>#VALUE!</v>
      </c>
      <c r="AW738" s="0" t="e">
        <f aca="true">MAX(0,AV738*(1+(_xlfn.NORM.INV(RAND(),Inputs!$D$39,Inputs!$C$39)))-'Year Schedule'!$K$50+'Year Schedule'!$L$50)</f>
        <v>#VALUE!</v>
      </c>
      <c r="AX738" s="0" t="e">
        <f aca="true">MAX(0,AW738*(1+(_xlfn.NORM.INV(RAND(),Inputs!$D$39,Inputs!$C$39)))-'Year Schedule'!$K$51+'Year Schedule'!$L$51)</f>
        <v>#VALUE!</v>
      </c>
      <c r="AY738" s="0" t="e">
        <f aca="true">MAX(0,AX738*(1+(_xlfn.NORM.INV(RAND(),Inputs!$D$39,Inputs!$C$39)))-'Year Schedule'!$K$52+'Year Schedule'!$L$52)</f>
        <v>#VALUE!</v>
      </c>
      <c r="AZ738" s="0" t="e">
        <f aca="true">MAX(0,AY738*(1+(_xlfn.NORM.INV(RAND(),Inputs!$D$39,Inputs!$C$39)))-'Year Schedule'!$K$53+'Year Schedule'!$L$53)</f>
        <v>#VALUE!</v>
      </c>
      <c r="BA738" s="0" t="e">
        <f aca="false">INDEX(C738:AZ738,1,Inputs!$C$6)</f>
        <v>#VALUE!</v>
      </c>
      <c r="BB738" s="0" t="n">
        <f aca="false">IFERROR(EXP(SUMPRODUCT(LN((C738:INDEX(C738:AZ738,1,Inputs!$C$6)+$C$1004:INDEX($C$1004:$AZ$1004,1,Inputs!$C$6))/B738:INDEX(B738:AY738,1,Inputs!$C$6)))/Inputs!$C$6)-1,-1)</f>
        <v>-1</v>
      </c>
    </row>
    <row r="739" customFormat="false" ht="15" hidden="false" customHeight="true" outlineLevel="0" collapsed="false">
      <c r="A739" s="0" t="n">
        <v>737</v>
      </c>
      <c r="B739" s="177" t="n">
        <f aca="false">Inputs!$C$38</f>
        <v>0</v>
      </c>
      <c r="C739" s="0" t="e">
        <f aca="true">MAX(0,B739*(1+(_xlfn.NORM.INV(RAND(),Inputs!$D$39,Inputs!$C$39)))-'Year Schedule'!$K$4+'Year Schedule'!$L$4)</f>
        <v>#VALUE!</v>
      </c>
      <c r="D739" s="0" t="e">
        <f aca="true">MAX(0,C739*(1+(_xlfn.NORM.INV(RAND(),Inputs!$D$39,Inputs!$C$39)))-'Year Schedule'!$K$5+'Year Schedule'!$L$5)</f>
        <v>#VALUE!</v>
      </c>
      <c r="E739" s="0" t="e">
        <f aca="true">MAX(0,D739*(1+(_xlfn.NORM.INV(RAND(),Inputs!$D$39,Inputs!$C$39)))-'Year Schedule'!$K$6+'Year Schedule'!$L$6)</f>
        <v>#VALUE!</v>
      </c>
      <c r="F739" s="0" t="e">
        <f aca="true">MAX(0,E739*(1+(_xlfn.NORM.INV(RAND(),Inputs!$D$39,Inputs!$C$39)))-'Year Schedule'!$K$7+'Year Schedule'!$L$7)</f>
        <v>#VALUE!</v>
      </c>
      <c r="G739" s="0" t="e">
        <f aca="true">MAX(0,F739*(1+(_xlfn.NORM.INV(RAND(),Inputs!$D$39,Inputs!$C$39)))-'Year Schedule'!$K$8+'Year Schedule'!$L$8)</f>
        <v>#VALUE!</v>
      </c>
      <c r="H739" s="0" t="e">
        <f aca="true">MAX(0,G739*(1+(_xlfn.NORM.INV(RAND(),Inputs!$D$39,Inputs!$C$39)))-'Year Schedule'!$K$9+'Year Schedule'!$L$9)</f>
        <v>#VALUE!</v>
      </c>
      <c r="I739" s="0" t="e">
        <f aca="true">MAX(0,H739*(1+(_xlfn.NORM.INV(RAND(),Inputs!$D$39,Inputs!$C$39)))-'Year Schedule'!$K$10+'Year Schedule'!$L$10)</f>
        <v>#VALUE!</v>
      </c>
      <c r="J739" s="0" t="e">
        <f aca="true">MAX(0,I739*(1+(_xlfn.NORM.INV(RAND(),Inputs!$D$39,Inputs!$C$39)))-'Year Schedule'!$K$11+'Year Schedule'!$L$11)</f>
        <v>#VALUE!</v>
      </c>
      <c r="K739" s="0" t="e">
        <f aca="true">MAX(0,J739*(1+(_xlfn.NORM.INV(RAND(),Inputs!$D$39,Inputs!$C$39)))-'Year Schedule'!$K$12+'Year Schedule'!$L$12)</f>
        <v>#VALUE!</v>
      </c>
      <c r="L739" s="0" t="e">
        <f aca="true">MAX(0,K739*(1+(_xlfn.NORM.INV(RAND(),Inputs!$D$39,Inputs!$C$39)))-'Year Schedule'!$K$13+'Year Schedule'!$L$13)</f>
        <v>#VALUE!</v>
      </c>
      <c r="M739" s="0" t="e">
        <f aca="true">MAX(0,L739*(1+(_xlfn.NORM.INV(RAND(),Inputs!$D$39,Inputs!$C$39)))-'Year Schedule'!$K$14+'Year Schedule'!$L$14)</f>
        <v>#VALUE!</v>
      </c>
      <c r="N739" s="0" t="e">
        <f aca="true">MAX(0,M739*(1+(_xlfn.NORM.INV(RAND(),Inputs!$D$39,Inputs!$C$39)))-'Year Schedule'!$K$15+'Year Schedule'!$L$15)</f>
        <v>#VALUE!</v>
      </c>
      <c r="O739" s="0" t="e">
        <f aca="true">MAX(0,N739*(1+(_xlfn.NORM.INV(RAND(),Inputs!$D$39,Inputs!$C$39)))-'Year Schedule'!$K$16+'Year Schedule'!$L$16)</f>
        <v>#VALUE!</v>
      </c>
      <c r="P739" s="0" t="e">
        <f aca="true">MAX(0,O739*(1+(_xlfn.NORM.INV(RAND(),Inputs!$D$39,Inputs!$C$39)))-'Year Schedule'!$K$17+'Year Schedule'!$L$17)</f>
        <v>#VALUE!</v>
      </c>
      <c r="Q739" s="0" t="e">
        <f aca="true">MAX(0,P739*(1+(_xlfn.NORM.INV(RAND(),Inputs!$D$39,Inputs!$C$39)))-'Year Schedule'!$K$18+'Year Schedule'!$L$18)</f>
        <v>#VALUE!</v>
      </c>
      <c r="R739" s="0" t="e">
        <f aca="true">MAX(0,Q739*(1+(_xlfn.NORM.INV(RAND(),Inputs!$D$39,Inputs!$C$39)))-'Year Schedule'!$K$19+'Year Schedule'!$L$19)</f>
        <v>#VALUE!</v>
      </c>
      <c r="S739" s="0" t="e">
        <f aca="true">MAX(0,R739*(1+(_xlfn.NORM.INV(RAND(),Inputs!$D$39,Inputs!$C$39)))-'Year Schedule'!$K$20+'Year Schedule'!$L$20)</f>
        <v>#VALUE!</v>
      </c>
      <c r="T739" s="0" t="e">
        <f aca="true">MAX(0,S739*(1+(_xlfn.NORM.INV(RAND(),Inputs!$D$39,Inputs!$C$39)))-'Year Schedule'!$K$21+'Year Schedule'!$L$21)</f>
        <v>#VALUE!</v>
      </c>
      <c r="U739" s="0" t="e">
        <f aca="true">MAX(0,T739*(1+(_xlfn.NORM.INV(RAND(),Inputs!$D$39,Inputs!$C$39)))-'Year Schedule'!$K$22+'Year Schedule'!$L$22)</f>
        <v>#VALUE!</v>
      </c>
      <c r="V739" s="0" t="e">
        <f aca="true">MAX(0,U739*(1+(_xlfn.NORM.INV(RAND(),Inputs!$D$39,Inputs!$C$39)))-'Year Schedule'!$K$23+'Year Schedule'!$L$23)</f>
        <v>#VALUE!</v>
      </c>
      <c r="W739" s="0" t="e">
        <f aca="true">MAX(0,V739*(1+(_xlfn.NORM.INV(RAND(),Inputs!$D$39,Inputs!$C$39)))-'Year Schedule'!$K$24+'Year Schedule'!$L$24)</f>
        <v>#VALUE!</v>
      </c>
      <c r="X739" s="0" t="e">
        <f aca="true">MAX(0,W739*(1+(_xlfn.NORM.INV(RAND(),Inputs!$D$39,Inputs!$C$39)))-'Year Schedule'!$K$25+'Year Schedule'!$L$25)</f>
        <v>#VALUE!</v>
      </c>
      <c r="Y739" s="0" t="e">
        <f aca="true">MAX(0,X739*(1+(_xlfn.NORM.INV(RAND(),Inputs!$D$39,Inputs!$C$39)))-'Year Schedule'!$K$26+'Year Schedule'!$L$26)</f>
        <v>#VALUE!</v>
      </c>
      <c r="Z739" s="0" t="e">
        <f aca="true">MAX(0,Y739*(1+(_xlfn.NORM.INV(RAND(),Inputs!$D$39,Inputs!$C$39)))-'Year Schedule'!$K$27+'Year Schedule'!$L$27)</f>
        <v>#VALUE!</v>
      </c>
      <c r="AA739" s="0" t="e">
        <f aca="true">MAX(0,Z739*(1+(_xlfn.NORM.INV(RAND(),Inputs!$D$39,Inputs!$C$39)))-'Year Schedule'!$K$28+'Year Schedule'!$L$28)</f>
        <v>#VALUE!</v>
      </c>
      <c r="AB739" s="0" t="e">
        <f aca="true">MAX(0,AA739*(1+(_xlfn.NORM.INV(RAND(),Inputs!$D$39,Inputs!$C$39)))-'Year Schedule'!$K$29+'Year Schedule'!$L$29)</f>
        <v>#VALUE!</v>
      </c>
      <c r="AC739" s="0" t="e">
        <f aca="true">MAX(0,AB739*(1+(_xlfn.NORM.INV(RAND(),Inputs!$D$39,Inputs!$C$39)))-'Year Schedule'!$K$30+'Year Schedule'!$L$30)</f>
        <v>#VALUE!</v>
      </c>
      <c r="AD739" s="0" t="e">
        <f aca="true">MAX(0,AC739*(1+(_xlfn.NORM.INV(RAND(),Inputs!$D$39,Inputs!$C$39)))-'Year Schedule'!$K$31+'Year Schedule'!$L$31)</f>
        <v>#VALUE!</v>
      </c>
      <c r="AE739" s="0" t="e">
        <f aca="true">MAX(0,AD739*(1+(_xlfn.NORM.INV(RAND(),Inputs!$D$39,Inputs!$C$39)))-'Year Schedule'!$K$32+'Year Schedule'!$L$32)</f>
        <v>#VALUE!</v>
      </c>
      <c r="AF739" s="0" t="e">
        <f aca="true">MAX(0,AE739*(1+(_xlfn.NORM.INV(RAND(),Inputs!$D$39,Inputs!$C$39)))-'Year Schedule'!$K$33+'Year Schedule'!$L$33)</f>
        <v>#VALUE!</v>
      </c>
      <c r="AG739" s="0" t="e">
        <f aca="true">MAX(0,AF739*(1+(_xlfn.NORM.INV(RAND(),Inputs!$D$39,Inputs!$C$39)))-'Year Schedule'!$K$34+'Year Schedule'!$L$34)</f>
        <v>#VALUE!</v>
      </c>
      <c r="AH739" s="0" t="e">
        <f aca="true">MAX(0,AG739*(1+(_xlfn.NORM.INV(RAND(),Inputs!$D$39,Inputs!$C$39)))-'Year Schedule'!$K$35+'Year Schedule'!$L$35)</f>
        <v>#VALUE!</v>
      </c>
      <c r="AI739" s="0" t="e">
        <f aca="true">MAX(0,AH739*(1+(_xlfn.NORM.INV(RAND(),Inputs!$D$39,Inputs!$C$39)))-'Year Schedule'!$K$36+'Year Schedule'!$L$36)</f>
        <v>#VALUE!</v>
      </c>
      <c r="AJ739" s="0" t="e">
        <f aca="true">MAX(0,AI739*(1+(_xlfn.NORM.INV(RAND(),Inputs!$D$39,Inputs!$C$39)))-'Year Schedule'!$K$37+'Year Schedule'!$L$37)</f>
        <v>#VALUE!</v>
      </c>
      <c r="AK739" s="0" t="e">
        <f aca="true">MAX(0,AJ739*(1+(_xlfn.NORM.INV(RAND(),Inputs!$D$39,Inputs!$C$39)))-'Year Schedule'!$K$38+'Year Schedule'!$L$38)</f>
        <v>#VALUE!</v>
      </c>
      <c r="AL739" s="0" t="e">
        <f aca="true">MAX(0,AK739*(1+(_xlfn.NORM.INV(RAND(),Inputs!$D$39,Inputs!$C$39)))-'Year Schedule'!$K$39+'Year Schedule'!$L$39)</f>
        <v>#VALUE!</v>
      </c>
      <c r="AM739" s="0" t="e">
        <f aca="true">MAX(0,AL739*(1+(_xlfn.NORM.INV(RAND(),Inputs!$D$39,Inputs!$C$39)))-'Year Schedule'!$K$40+'Year Schedule'!$L$40)</f>
        <v>#VALUE!</v>
      </c>
      <c r="AN739" s="0" t="e">
        <f aca="true">MAX(0,AM739*(1+(_xlfn.NORM.INV(RAND(),Inputs!$D$39,Inputs!$C$39)))-'Year Schedule'!$K$41+'Year Schedule'!$L$41)</f>
        <v>#VALUE!</v>
      </c>
      <c r="AO739" s="0" t="e">
        <f aca="true">MAX(0,AN739*(1+(_xlfn.NORM.INV(RAND(),Inputs!$D$39,Inputs!$C$39)))-'Year Schedule'!$K$42+'Year Schedule'!$L$42)</f>
        <v>#VALUE!</v>
      </c>
      <c r="AP739" s="0" t="e">
        <f aca="true">MAX(0,AO739*(1+(_xlfn.NORM.INV(RAND(),Inputs!$D$39,Inputs!$C$39)))-'Year Schedule'!$K$43+'Year Schedule'!$L$43)</f>
        <v>#VALUE!</v>
      </c>
      <c r="AQ739" s="0" t="e">
        <f aca="true">MAX(0,AP739*(1+(_xlfn.NORM.INV(RAND(),Inputs!$D$39,Inputs!$C$39)))-'Year Schedule'!$K$44+'Year Schedule'!$L$44)</f>
        <v>#VALUE!</v>
      </c>
      <c r="AR739" s="0" t="e">
        <f aca="true">MAX(0,AQ739*(1+(_xlfn.NORM.INV(RAND(),Inputs!$D$39,Inputs!$C$39)))-'Year Schedule'!$K$45+'Year Schedule'!$L$45)</f>
        <v>#VALUE!</v>
      </c>
      <c r="AS739" s="0" t="e">
        <f aca="true">MAX(0,AR739*(1+(_xlfn.NORM.INV(RAND(),Inputs!$D$39,Inputs!$C$39)))-'Year Schedule'!$K$46+'Year Schedule'!$L$46)</f>
        <v>#VALUE!</v>
      </c>
      <c r="AT739" s="0" t="e">
        <f aca="true">MAX(0,AS739*(1+(_xlfn.NORM.INV(RAND(),Inputs!$D$39,Inputs!$C$39)))-'Year Schedule'!$K$47+'Year Schedule'!$L$47)</f>
        <v>#VALUE!</v>
      </c>
      <c r="AU739" s="0" t="e">
        <f aca="true">MAX(0,AT739*(1+(_xlfn.NORM.INV(RAND(),Inputs!$D$39,Inputs!$C$39)))-'Year Schedule'!$K$48+'Year Schedule'!$L$48)</f>
        <v>#VALUE!</v>
      </c>
      <c r="AV739" s="0" t="e">
        <f aca="true">MAX(0,AU739*(1+(_xlfn.NORM.INV(RAND(),Inputs!$D$39,Inputs!$C$39)))-'Year Schedule'!$K$49+'Year Schedule'!$L$49)</f>
        <v>#VALUE!</v>
      </c>
      <c r="AW739" s="0" t="e">
        <f aca="true">MAX(0,AV739*(1+(_xlfn.NORM.INV(RAND(),Inputs!$D$39,Inputs!$C$39)))-'Year Schedule'!$K$50+'Year Schedule'!$L$50)</f>
        <v>#VALUE!</v>
      </c>
      <c r="AX739" s="0" t="e">
        <f aca="true">MAX(0,AW739*(1+(_xlfn.NORM.INV(RAND(),Inputs!$D$39,Inputs!$C$39)))-'Year Schedule'!$K$51+'Year Schedule'!$L$51)</f>
        <v>#VALUE!</v>
      </c>
      <c r="AY739" s="0" t="e">
        <f aca="true">MAX(0,AX739*(1+(_xlfn.NORM.INV(RAND(),Inputs!$D$39,Inputs!$C$39)))-'Year Schedule'!$K$52+'Year Schedule'!$L$52)</f>
        <v>#VALUE!</v>
      </c>
      <c r="AZ739" s="0" t="e">
        <f aca="true">MAX(0,AY739*(1+(_xlfn.NORM.INV(RAND(),Inputs!$D$39,Inputs!$C$39)))-'Year Schedule'!$K$53+'Year Schedule'!$L$53)</f>
        <v>#VALUE!</v>
      </c>
      <c r="BA739" s="0" t="e">
        <f aca="false">INDEX(C739:AZ739,1,Inputs!$C$6)</f>
        <v>#VALUE!</v>
      </c>
      <c r="BB739" s="0" t="n">
        <f aca="false">IFERROR(EXP(SUMPRODUCT(LN((C739:INDEX(C739:AZ739,1,Inputs!$C$6)+$C$1004:INDEX($C$1004:$AZ$1004,1,Inputs!$C$6))/B739:INDEX(B739:AY739,1,Inputs!$C$6)))/Inputs!$C$6)-1,-1)</f>
        <v>-1</v>
      </c>
    </row>
    <row r="740" customFormat="false" ht="15" hidden="false" customHeight="true" outlineLevel="0" collapsed="false">
      <c r="A740" s="0" t="n">
        <v>738</v>
      </c>
      <c r="B740" s="177" t="n">
        <f aca="false">Inputs!$C$38</f>
        <v>0</v>
      </c>
      <c r="C740" s="0" t="e">
        <f aca="true">MAX(0,B740*(1+(_xlfn.NORM.INV(RAND(),Inputs!$D$39,Inputs!$C$39)))-'Year Schedule'!$K$4+'Year Schedule'!$L$4)</f>
        <v>#VALUE!</v>
      </c>
      <c r="D740" s="0" t="e">
        <f aca="true">MAX(0,C740*(1+(_xlfn.NORM.INV(RAND(),Inputs!$D$39,Inputs!$C$39)))-'Year Schedule'!$K$5+'Year Schedule'!$L$5)</f>
        <v>#VALUE!</v>
      </c>
      <c r="E740" s="0" t="e">
        <f aca="true">MAX(0,D740*(1+(_xlfn.NORM.INV(RAND(),Inputs!$D$39,Inputs!$C$39)))-'Year Schedule'!$K$6+'Year Schedule'!$L$6)</f>
        <v>#VALUE!</v>
      </c>
      <c r="F740" s="0" t="e">
        <f aca="true">MAX(0,E740*(1+(_xlfn.NORM.INV(RAND(),Inputs!$D$39,Inputs!$C$39)))-'Year Schedule'!$K$7+'Year Schedule'!$L$7)</f>
        <v>#VALUE!</v>
      </c>
      <c r="G740" s="0" t="e">
        <f aca="true">MAX(0,F740*(1+(_xlfn.NORM.INV(RAND(),Inputs!$D$39,Inputs!$C$39)))-'Year Schedule'!$K$8+'Year Schedule'!$L$8)</f>
        <v>#VALUE!</v>
      </c>
      <c r="H740" s="0" t="e">
        <f aca="true">MAX(0,G740*(1+(_xlfn.NORM.INV(RAND(),Inputs!$D$39,Inputs!$C$39)))-'Year Schedule'!$K$9+'Year Schedule'!$L$9)</f>
        <v>#VALUE!</v>
      </c>
      <c r="I740" s="0" t="e">
        <f aca="true">MAX(0,H740*(1+(_xlfn.NORM.INV(RAND(),Inputs!$D$39,Inputs!$C$39)))-'Year Schedule'!$K$10+'Year Schedule'!$L$10)</f>
        <v>#VALUE!</v>
      </c>
      <c r="J740" s="0" t="e">
        <f aca="true">MAX(0,I740*(1+(_xlfn.NORM.INV(RAND(),Inputs!$D$39,Inputs!$C$39)))-'Year Schedule'!$K$11+'Year Schedule'!$L$11)</f>
        <v>#VALUE!</v>
      </c>
      <c r="K740" s="0" t="e">
        <f aca="true">MAX(0,J740*(1+(_xlfn.NORM.INV(RAND(),Inputs!$D$39,Inputs!$C$39)))-'Year Schedule'!$K$12+'Year Schedule'!$L$12)</f>
        <v>#VALUE!</v>
      </c>
      <c r="L740" s="0" t="e">
        <f aca="true">MAX(0,K740*(1+(_xlfn.NORM.INV(RAND(),Inputs!$D$39,Inputs!$C$39)))-'Year Schedule'!$K$13+'Year Schedule'!$L$13)</f>
        <v>#VALUE!</v>
      </c>
      <c r="M740" s="0" t="e">
        <f aca="true">MAX(0,L740*(1+(_xlfn.NORM.INV(RAND(),Inputs!$D$39,Inputs!$C$39)))-'Year Schedule'!$K$14+'Year Schedule'!$L$14)</f>
        <v>#VALUE!</v>
      </c>
      <c r="N740" s="0" t="e">
        <f aca="true">MAX(0,M740*(1+(_xlfn.NORM.INV(RAND(),Inputs!$D$39,Inputs!$C$39)))-'Year Schedule'!$K$15+'Year Schedule'!$L$15)</f>
        <v>#VALUE!</v>
      </c>
      <c r="O740" s="0" t="e">
        <f aca="true">MAX(0,N740*(1+(_xlfn.NORM.INV(RAND(),Inputs!$D$39,Inputs!$C$39)))-'Year Schedule'!$K$16+'Year Schedule'!$L$16)</f>
        <v>#VALUE!</v>
      </c>
      <c r="P740" s="0" t="e">
        <f aca="true">MAX(0,O740*(1+(_xlfn.NORM.INV(RAND(),Inputs!$D$39,Inputs!$C$39)))-'Year Schedule'!$K$17+'Year Schedule'!$L$17)</f>
        <v>#VALUE!</v>
      </c>
      <c r="Q740" s="0" t="e">
        <f aca="true">MAX(0,P740*(1+(_xlfn.NORM.INV(RAND(),Inputs!$D$39,Inputs!$C$39)))-'Year Schedule'!$K$18+'Year Schedule'!$L$18)</f>
        <v>#VALUE!</v>
      </c>
      <c r="R740" s="0" t="e">
        <f aca="true">MAX(0,Q740*(1+(_xlfn.NORM.INV(RAND(),Inputs!$D$39,Inputs!$C$39)))-'Year Schedule'!$K$19+'Year Schedule'!$L$19)</f>
        <v>#VALUE!</v>
      </c>
      <c r="S740" s="0" t="e">
        <f aca="true">MAX(0,R740*(1+(_xlfn.NORM.INV(RAND(),Inputs!$D$39,Inputs!$C$39)))-'Year Schedule'!$K$20+'Year Schedule'!$L$20)</f>
        <v>#VALUE!</v>
      </c>
      <c r="T740" s="0" t="e">
        <f aca="true">MAX(0,S740*(1+(_xlfn.NORM.INV(RAND(),Inputs!$D$39,Inputs!$C$39)))-'Year Schedule'!$K$21+'Year Schedule'!$L$21)</f>
        <v>#VALUE!</v>
      </c>
      <c r="U740" s="0" t="e">
        <f aca="true">MAX(0,T740*(1+(_xlfn.NORM.INV(RAND(),Inputs!$D$39,Inputs!$C$39)))-'Year Schedule'!$K$22+'Year Schedule'!$L$22)</f>
        <v>#VALUE!</v>
      </c>
      <c r="V740" s="0" t="e">
        <f aca="true">MAX(0,U740*(1+(_xlfn.NORM.INV(RAND(),Inputs!$D$39,Inputs!$C$39)))-'Year Schedule'!$K$23+'Year Schedule'!$L$23)</f>
        <v>#VALUE!</v>
      </c>
      <c r="W740" s="0" t="e">
        <f aca="true">MAX(0,V740*(1+(_xlfn.NORM.INV(RAND(),Inputs!$D$39,Inputs!$C$39)))-'Year Schedule'!$K$24+'Year Schedule'!$L$24)</f>
        <v>#VALUE!</v>
      </c>
      <c r="X740" s="0" t="e">
        <f aca="true">MAX(0,W740*(1+(_xlfn.NORM.INV(RAND(),Inputs!$D$39,Inputs!$C$39)))-'Year Schedule'!$K$25+'Year Schedule'!$L$25)</f>
        <v>#VALUE!</v>
      </c>
      <c r="Y740" s="0" t="e">
        <f aca="true">MAX(0,X740*(1+(_xlfn.NORM.INV(RAND(),Inputs!$D$39,Inputs!$C$39)))-'Year Schedule'!$K$26+'Year Schedule'!$L$26)</f>
        <v>#VALUE!</v>
      </c>
      <c r="Z740" s="0" t="e">
        <f aca="true">MAX(0,Y740*(1+(_xlfn.NORM.INV(RAND(),Inputs!$D$39,Inputs!$C$39)))-'Year Schedule'!$K$27+'Year Schedule'!$L$27)</f>
        <v>#VALUE!</v>
      </c>
      <c r="AA740" s="0" t="e">
        <f aca="true">MAX(0,Z740*(1+(_xlfn.NORM.INV(RAND(),Inputs!$D$39,Inputs!$C$39)))-'Year Schedule'!$K$28+'Year Schedule'!$L$28)</f>
        <v>#VALUE!</v>
      </c>
      <c r="AB740" s="0" t="e">
        <f aca="true">MAX(0,AA740*(1+(_xlfn.NORM.INV(RAND(),Inputs!$D$39,Inputs!$C$39)))-'Year Schedule'!$K$29+'Year Schedule'!$L$29)</f>
        <v>#VALUE!</v>
      </c>
      <c r="AC740" s="0" t="e">
        <f aca="true">MAX(0,AB740*(1+(_xlfn.NORM.INV(RAND(),Inputs!$D$39,Inputs!$C$39)))-'Year Schedule'!$K$30+'Year Schedule'!$L$30)</f>
        <v>#VALUE!</v>
      </c>
      <c r="AD740" s="0" t="e">
        <f aca="true">MAX(0,AC740*(1+(_xlfn.NORM.INV(RAND(),Inputs!$D$39,Inputs!$C$39)))-'Year Schedule'!$K$31+'Year Schedule'!$L$31)</f>
        <v>#VALUE!</v>
      </c>
      <c r="AE740" s="0" t="e">
        <f aca="true">MAX(0,AD740*(1+(_xlfn.NORM.INV(RAND(),Inputs!$D$39,Inputs!$C$39)))-'Year Schedule'!$K$32+'Year Schedule'!$L$32)</f>
        <v>#VALUE!</v>
      </c>
      <c r="AF740" s="0" t="e">
        <f aca="true">MAX(0,AE740*(1+(_xlfn.NORM.INV(RAND(),Inputs!$D$39,Inputs!$C$39)))-'Year Schedule'!$K$33+'Year Schedule'!$L$33)</f>
        <v>#VALUE!</v>
      </c>
      <c r="AG740" s="0" t="e">
        <f aca="true">MAX(0,AF740*(1+(_xlfn.NORM.INV(RAND(),Inputs!$D$39,Inputs!$C$39)))-'Year Schedule'!$K$34+'Year Schedule'!$L$34)</f>
        <v>#VALUE!</v>
      </c>
      <c r="AH740" s="0" t="e">
        <f aca="true">MAX(0,AG740*(1+(_xlfn.NORM.INV(RAND(),Inputs!$D$39,Inputs!$C$39)))-'Year Schedule'!$K$35+'Year Schedule'!$L$35)</f>
        <v>#VALUE!</v>
      </c>
      <c r="AI740" s="0" t="e">
        <f aca="true">MAX(0,AH740*(1+(_xlfn.NORM.INV(RAND(),Inputs!$D$39,Inputs!$C$39)))-'Year Schedule'!$K$36+'Year Schedule'!$L$36)</f>
        <v>#VALUE!</v>
      </c>
      <c r="AJ740" s="0" t="e">
        <f aca="true">MAX(0,AI740*(1+(_xlfn.NORM.INV(RAND(),Inputs!$D$39,Inputs!$C$39)))-'Year Schedule'!$K$37+'Year Schedule'!$L$37)</f>
        <v>#VALUE!</v>
      </c>
      <c r="AK740" s="0" t="e">
        <f aca="true">MAX(0,AJ740*(1+(_xlfn.NORM.INV(RAND(),Inputs!$D$39,Inputs!$C$39)))-'Year Schedule'!$K$38+'Year Schedule'!$L$38)</f>
        <v>#VALUE!</v>
      </c>
      <c r="AL740" s="0" t="e">
        <f aca="true">MAX(0,AK740*(1+(_xlfn.NORM.INV(RAND(),Inputs!$D$39,Inputs!$C$39)))-'Year Schedule'!$K$39+'Year Schedule'!$L$39)</f>
        <v>#VALUE!</v>
      </c>
      <c r="AM740" s="0" t="e">
        <f aca="true">MAX(0,AL740*(1+(_xlfn.NORM.INV(RAND(),Inputs!$D$39,Inputs!$C$39)))-'Year Schedule'!$K$40+'Year Schedule'!$L$40)</f>
        <v>#VALUE!</v>
      </c>
      <c r="AN740" s="0" t="e">
        <f aca="true">MAX(0,AM740*(1+(_xlfn.NORM.INV(RAND(),Inputs!$D$39,Inputs!$C$39)))-'Year Schedule'!$K$41+'Year Schedule'!$L$41)</f>
        <v>#VALUE!</v>
      </c>
      <c r="AO740" s="0" t="e">
        <f aca="true">MAX(0,AN740*(1+(_xlfn.NORM.INV(RAND(),Inputs!$D$39,Inputs!$C$39)))-'Year Schedule'!$K$42+'Year Schedule'!$L$42)</f>
        <v>#VALUE!</v>
      </c>
      <c r="AP740" s="0" t="e">
        <f aca="true">MAX(0,AO740*(1+(_xlfn.NORM.INV(RAND(),Inputs!$D$39,Inputs!$C$39)))-'Year Schedule'!$K$43+'Year Schedule'!$L$43)</f>
        <v>#VALUE!</v>
      </c>
      <c r="AQ740" s="0" t="e">
        <f aca="true">MAX(0,AP740*(1+(_xlfn.NORM.INV(RAND(),Inputs!$D$39,Inputs!$C$39)))-'Year Schedule'!$K$44+'Year Schedule'!$L$44)</f>
        <v>#VALUE!</v>
      </c>
      <c r="AR740" s="0" t="e">
        <f aca="true">MAX(0,AQ740*(1+(_xlfn.NORM.INV(RAND(),Inputs!$D$39,Inputs!$C$39)))-'Year Schedule'!$K$45+'Year Schedule'!$L$45)</f>
        <v>#VALUE!</v>
      </c>
      <c r="AS740" s="0" t="e">
        <f aca="true">MAX(0,AR740*(1+(_xlfn.NORM.INV(RAND(),Inputs!$D$39,Inputs!$C$39)))-'Year Schedule'!$K$46+'Year Schedule'!$L$46)</f>
        <v>#VALUE!</v>
      </c>
      <c r="AT740" s="0" t="e">
        <f aca="true">MAX(0,AS740*(1+(_xlfn.NORM.INV(RAND(),Inputs!$D$39,Inputs!$C$39)))-'Year Schedule'!$K$47+'Year Schedule'!$L$47)</f>
        <v>#VALUE!</v>
      </c>
      <c r="AU740" s="0" t="e">
        <f aca="true">MAX(0,AT740*(1+(_xlfn.NORM.INV(RAND(),Inputs!$D$39,Inputs!$C$39)))-'Year Schedule'!$K$48+'Year Schedule'!$L$48)</f>
        <v>#VALUE!</v>
      </c>
      <c r="AV740" s="0" t="e">
        <f aca="true">MAX(0,AU740*(1+(_xlfn.NORM.INV(RAND(),Inputs!$D$39,Inputs!$C$39)))-'Year Schedule'!$K$49+'Year Schedule'!$L$49)</f>
        <v>#VALUE!</v>
      </c>
      <c r="AW740" s="0" t="e">
        <f aca="true">MAX(0,AV740*(1+(_xlfn.NORM.INV(RAND(),Inputs!$D$39,Inputs!$C$39)))-'Year Schedule'!$K$50+'Year Schedule'!$L$50)</f>
        <v>#VALUE!</v>
      </c>
      <c r="AX740" s="0" t="e">
        <f aca="true">MAX(0,AW740*(1+(_xlfn.NORM.INV(RAND(),Inputs!$D$39,Inputs!$C$39)))-'Year Schedule'!$K$51+'Year Schedule'!$L$51)</f>
        <v>#VALUE!</v>
      </c>
      <c r="AY740" s="0" t="e">
        <f aca="true">MAX(0,AX740*(1+(_xlfn.NORM.INV(RAND(),Inputs!$D$39,Inputs!$C$39)))-'Year Schedule'!$K$52+'Year Schedule'!$L$52)</f>
        <v>#VALUE!</v>
      </c>
      <c r="AZ740" s="0" t="e">
        <f aca="true">MAX(0,AY740*(1+(_xlfn.NORM.INV(RAND(),Inputs!$D$39,Inputs!$C$39)))-'Year Schedule'!$K$53+'Year Schedule'!$L$53)</f>
        <v>#VALUE!</v>
      </c>
      <c r="BA740" s="0" t="e">
        <f aca="false">INDEX(C740:AZ740,1,Inputs!$C$6)</f>
        <v>#VALUE!</v>
      </c>
      <c r="BB740" s="0" t="n">
        <f aca="false">IFERROR(EXP(SUMPRODUCT(LN((C740:INDEX(C740:AZ740,1,Inputs!$C$6)+$C$1004:INDEX($C$1004:$AZ$1004,1,Inputs!$C$6))/B740:INDEX(B740:AY740,1,Inputs!$C$6)))/Inputs!$C$6)-1,-1)</f>
        <v>-1</v>
      </c>
    </row>
    <row r="741" customFormat="false" ht="15" hidden="false" customHeight="true" outlineLevel="0" collapsed="false">
      <c r="A741" s="0" t="n">
        <v>739</v>
      </c>
      <c r="B741" s="177" t="n">
        <f aca="false">Inputs!$C$38</f>
        <v>0</v>
      </c>
      <c r="C741" s="0" t="e">
        <f aca="true">MAX(0,B741*(1+(_xlfn.NORM.INV(RAND(),Inputs!$D$39,Inputs!$C$39)))-'Year Schedule'!$K$4+'Year Schedule'!$L$4)</f>
        <v>#VALUE!</v>
      </c>
      <c r="D741" s="0" t="e">
        <f aca="true">MAX(0,C741*(1+(_xlfn.NORM.INV(RAND(),Inputs!$D$39,Inputs!$C$39)))-'Year Schedule'!$K$5+'Year Schedule'!$L$5)</f>
        <v>#VALUE!</v>
      </c>
      <c r="E741" s="0" t="e">
        <f aca="true">MAX(0,D741*(1+(_xlfn.NORM.INV(RAND(),Inputs!$D$39,Inputs!$C$39)))-'Year Schedule'!$K$6+'Year Schedule'!$L$6)</f>
        <v>#VALUE!</v>
      </c>
      <c r="F741" s="0" t="e">
        <f aca="true">MAX(0,E741*(1+(_xlfn.NORM.INV(RAND(),Inputs!$D$39,Inputs!$C$39)))-'Year Schedule'!$K$7+'Year Schedule'!$L$7)</f>
        <v>#VALUE!</v>
      </c>
      <c r="G741" s="0" t="e">
        <f aca="true">MAX(0,F741*(1+(_xlfn.NORM.INV(RAND(),Inputs!$D$39,Inputs!$C$39)))-'Year Schedule'!$K$8+'Year Schedule'!$L$8)</f>
        <v>#VALUE!</v>
      </c>
      <c r="H741" s="0" t="e">
        <f aca="true">MAX(0,G741*(1+(_xlfn.NORM.INV(RAND(),Inputs!$D$39,Inputs!$C$39)))-'Year Schedule'!$K$9+'Year Schedule'!$L$9)</f>
        <v>#VALUE!</v>
      </c>
      <c r="I741" s="0" t="e">
        <f aca="true">MAX(0,H741*(1+(_xlfn.NORM.INV(RAND(),Inputs!$D$39,Inputs!$C$39)))-'Year Schedule'!$K$10+'Year Schedule'!$L$10)</f>
        <v>#VALUE!</v>
      </c>
      <c r="J741" s="0" t="e">
        <f aca="true">MAX(0,I741*(1+(_xlfn.NORM.INV(RAND(),Inputs!$D$39,Inputs!$C$39)))-'Year Schedule'!$K$11+'Year Schedule'!$L$11)</f>
        <v>#VALUE!</v>
      </c>
      <c r="K741" s="0" t="e">
        <f aca="true">MAX(0,J741*(1+(_xlfn.NORM.INV(RAND(),Inputs!$D$39,Inputs!$C$39)))-'Year Schedule'!$K$12+'Year Schedule'!$L$12)</f>
        <v>#VALUE!</v>
      </c>
      <c r="L741" s="0" t="e">
        <f aca="true">MAX(0,K741*(1+(_xlfn.NORM.INV(RAND(),Inputs!$D$39,Inputs!$C$39)))-'Year Schedule'!$K$13+'Year Schedule'!$L$13)</f>
        <v>#VALUE!</v>
      </c>
      <c r="M741" s="0" t="e">
        <f aca="true">MAX(0,L741*(1+(_xlfn.NORM.INV(RAND(),Inputs!$D$39,Inputs!$C$39)))-'Year Schedule'!$K$14+'Year Schedule'!$L$14)</f>
        <v>#VALUE!</v>
      </c>
      <c r="N741" s="0" t="e">
        <f aca="true">MAX(0,M741*(1+(_xlfn.NORM.INV(RAND(),Inputs!$D$39,Inputs!$C$39)))-'Year Schedule'!$K$15+'Year Schedule'!$L$15)</f>
        <v>#VALUE!</v>
      </c>
      <c r="O741" s="0" t="e">
        <f aca="true">MAX(0,N741*(1+(_xlfn.NORM.INV(RAND(),Inputs!$D$39,Inputs!$C$39)))-'Year Schedule'!$K$16+'Year Schedule'!$L$16)</f>
        <v>#VALUE!</v>
      </c>
      <c r="P741" s="0" t="e">
        <f aca="true">MAX(0,O741*(1+(_xlfn.NORM.INV(RAND(),Inputs!$D$39,Inputs!$C$39)))-'Year Schedule'!$K$17+'Year Schedule'!$L$17)</f>
        <v>#VALUE!</v>
      </c>
      <c r="Q741" s="0" t="e">
        <f aca="true">MAX(0,P741*(1+(_xlfn.NORM.INV(RAND(),Inputs!$D$39,Inputs!$C$39)))-'Year Schedule'!$K$18+'Year Schedule'!$L$18)</f>
        <v>#VALUE!</v>
      </c>
      <c r="R741" s="0" t="e">
        <f aca="true">MAX(0,Q741*(1+(_xlfn.NORM.INV(RAND(),Inputs!$D$39,Inputs!$C$39)))-'Year Schedule'!$K$19+'Year Schedule'!$L$19)</f>
        <v>#VALUE!</v>
      </c>
      <c r="S741" s="0" t="e">
        <f aca="true">MAX(0,R741*(1+(_xlfn.NORM.INV(RAND(),Inputs!$D$39,Inputs!$C$39)))-'Year Schedule'!$K$20+'Year Schedule'!$L$20)</f>
        <v>#VALUE!</v>
      </c>
      <c r="T741" s="0" t="e">
        <f aca="true">MAX(0,S741*(1+(_xlfn.NORM.INV(RAND(),Inputs!$D$39,Inputs!$C$39)))-'Year Schedule'!$K$21+'Year Schedule'!$L$21)</f>
        <v>#VALUE!</v>
      </c>
      <c r="U741" s="0" t="e">
        <f aca="true">MAX(0,T741*(1+(_xlfn.NORM.INV(RAND(),Inputs!$D$39,Inputs!$C$39)))-'Year Schedule'!$K$22+'Year Schedule'!$L$22)</f>
        <v>#VALUE!</v>
      </c>
      <c r="V741" s="0" t="e">
        <f aca="true">MAX(0,U741*(1+(_xlfn.NORM.INV(RAND(),Inputs!$D$39,Inputs!$C$39)))-'Year Schedule'!$K$23+'Year Schedule'!$L$23)</f>
        <v>#VALUE!</v>
      </c>
      <c r="W741" s="0" t="e">
        <f aca="true">MAX(0,V741*(1+(_xlfn.NORM.INV(RAND(),Inputs!$D$39,Inputs!$C$39)))-'Year Schedule'!$K$24+'Year Schedule'!$L$24)</f>
        <v>#VALUE!</v>
      </c>
      <c r="X741" s="0" t="e">
        <f aca="true">MAX(0,W741*(1+(_xlfn.NORM.INV(RAND(),Inputs!$D$39,Inputs!$C$39)))-'Year Schedule'!$K$25+'Year Schedule'!$L$25)</f>
        <v>#VALUE!</v>
      </c>
      <c r="Y741" s="0" t="e">
        <f aca="true">MAX(0,X741*(1+(_xlfn.NORM.INV(RAND(),Inputs!$D$39,Inputs!$C$39)))-'Year Schedule'!$K$26+'Year Schedule'!$L$26)</f>
        <v>#VALUE!</v>
      </c>
      <c r="Z741" s="0" t="e">
        <f aca="true">MAX(0,Y741*(1+(_xlfn.NORM.INV(RAND(),Inputs!$D$39,Inputs!$C$39)))-'Year Schedule'!$K$27+'Year Schedule'!$L$27)</f>
        <v>#VALUE!</v>
      </c>
      <c r="AA741" s="0" t="e">
        <f aca="true">MAX(0,Z741*(1+(_xlfn.NORM.INV(RAND(),Inputs!$D$39,Inputs!$C$39)))-'Year Schedule'!$K$28+'Year Schedule'!$L$28)</f>
        <v>#VALUE!</v>
      </c>
      <c r="AB741" s="0" t="e">
        <f aca="true">MAX(0,AA741*(1+(_xlfn.NORM.INV(RAND(),Inputs!$D$39,Inputs!$C$39)))-'Year Schedule'!$K$29+'Year Schedule'!$L$29)</f>
        <v>#VALUE!</v>
      </c>
      <c r="AC741" s="0" t="e">
        <f aca="true">MAX(0,AB741*(1+(_xlfn.NORM.INV(RAND(),Inputs!$D$39,Inputs!$C$39)))-'Year Schedule'!$K$30+'Year Schedule'!$L$30)</f>
        <v>#VALUE!</v>
      </c>
      <c r="AD741" s="0" t="e">
        <f aca="true">MAX(0,AC741*(1+(_xlfn.NORM.INV(RAND(),Inputs!$D$39,Inputs!$C$39)))-'Year Schedule'!$K$31+'Year Schedule'!$L$31)</f>
        <v>#VALUE!</v>
      </c>
      <c r="AE741" s="0" t="e">
        <f aca="true">MAX(0,AD741*(1+(_xlfn.NORM.INV(RAND(),Inputs!$D$39,Inputs!$C$39)))-'Year Schedule'!$K$32+'Year Schedule'!$L$32)</f>
        <v>#VALUE!</v>
      </c>
      <c r="AF741" s="0" t="e">
        <f aca="true">MAX(0,AE741*(1+(_xlfn.NORM.INV(RAND(),Inputs!$D$39,Inputs!$C$39)))-'Year Schedule'!$K$33+'Year Schedule'!$L$33)</f>
        <v>#VALUE!</v>
      </c>
      <c r="AG741" s="0" t="e">
        <f aca="true">MAX(0,AF741*(1+(_xlfn.NORM.INV(RAND(),Inputs!$D$39,Inputs!$C$39)))-'Year Schedule'!$K$34+'Year Schedule'!$L$34)</f>
        <v>#VALUE!</v>
      </c>
      <c r="AH741" s="0" t="e">
        <f aca="true">MAX(0,AG741*(1+(_xlfn.NORM.INV(RAND(),Inputs!$D$39,Inputs!$C$39)))-'Year Schedule'!$K$35+'Year Schedule'!$L$35)</f>
        <v>#VALUE!</v>
      </c>
      <c r="AI741" s="0" t="e">
        <f aca="true">MAX(0,AH741*(1+(_xlfn.NORM.INV(RAND(),Inputs!$D$39,Inputs!$C$39)))-'Year Schedule'!$K$36+'Year Schedule'!$L$36)</f>
        <v>#VALUE!</v>
      </c>
      <c r="AJ741" s="0" t="e">
        <f aca="true">MAX(0,AI741*(1+(_xlfn.NORM.INV(RAND(),Inputs!$D$39,Inputs!$C$39)))-'Year Schedule'!$K$37+'Year Schedule'!$L$37)</f>
        <v>#VALUE!</v>
      </c>
      <c r="AK741" s="0" t="e">
        <f aca="true">MAX(0,AJ741*(1+(_xlfn.NORM.INV(RAND(),Inputs!$D$39,Inputs!$C$39)))-'Year Schedule'!$K$38+'Year Schedule'!$L$38)</f>
        <v>#VALUE!</v>
      </c>
      <c r="AL741" s="0" t="e">
        <f aca="true">MAX(0,AK741*(1+(_xlfn.NORM.INV(RAND(),Inputs!$D$39,Inputs!$C$39)))-'Year Schedule'!$K$39+'Year Schedule'!$L$39)</f>
        <v>#VALUE!</v>
      </c>
      <c r="AM741" s="0" t="e">
        <f aca="true">MAX(0,AL741*(1+(_xlfn.NORM.INV(RAND(),Inputs!$D$39,Inputs!$C$39)))-'Year Schedule'!$K$40+'Year Schedule'!$L$40)</f>
        <v>#VALUE!</v>
      </c>
      <c r="AN741" s="0" t="e">
        <f aca="true">MAX(0,AM741*(1+(_xlfn.NORM.INV(RAND(),Inputs!$D$39,Inputs!$C$39)))-'Year Schedule'!$K$41+'Year Schedule'!$L$41)</f>
        <v>#VALUE!</v>
      </c>
      <c r="AO741" s="0" t="e">
        <f aca="true">MAX(0,AN741*(1+(_xlfn.NORM.INV(RAND(),Inputs!$D$39,Inputs!$C$39)))-'Year Schedule'!$K$42+'Year Schedule'!$L$42)</f>
        <v>#VALUE!</v>
      </c>
      <c r="AP741" s="0" t="e">
        <f aca="true">MAX(0,AO741*(1+(_xlfn.NORM.INV(RAND(),Inputs!$D$39,Inputs!$C$39)))-'Year Schedule'!$K$43+'Year Schedule'!$L$43)</f>
        <v>#VALUE!</v>
      </c>
      <c r="AQ741" s="0" t="e">
        <f aca="true">MAX(0,AP741*(1+(_xlfn.NORM.INV(RAND(),Inputs!$D$39,Inputs!$C$39)))-'Year Schedule'!$K$44+'Year Schedule'!$L$44)</f>
        <v>#VALUE!</v>
      </c>
      <c r="AR741" s="0" t="e">
        <f aca="true">MAX(0,AQ741*(1+(_xlfn.NORM.INV(RAND(),Inputs!$D$39,Inputs!$C$39)))-'Year Schedule'!$K$45+'Year Schedule'!$L$45)</f>
        <v>#VALUE!</v>
      </c>
      <c r="AS741" s="0" t="e">
        <f aca="true">MAX(0,AR741*(1+(_xlfn.NORM.INV(RAND(),Inputs!$D$39,Inputs!$C$39)))-'Year Schedule'!$K$46+'Year Schedule'!$L$46)</f>
        <v>#VALUE!</v>
      </c>
      <c r="AT741" s="0" t="e">
        <f aca="true">MAX(0,AS741*(1+(_xlfn.NORM.INV(RAND(),Inputs!$D$39,Inputs!$C$39)))-'Year Schedule'!$K$47+'Year Schedule'!$L$47)</f>
        <v>#VALUE!</v>
      </c>
      <c r="AU741" s="0" t="e">
        <f aca="true">MAX(0,AT741*(1+(_xlfn.NORM.INV(RAND(),Inputs!$D$39,Inputs!$C$39)))-'Year Schedule'!$K$48+'Year Schedule'!$L$48)</f>
        <v>#VALUE!</v>
      </c>
      <c r="AV741" s="0" t="e">
        <f aca="true">MAX(0,AU741*(1+(_xlfn.NORM.INV(RAND(),Inputs!$D$39,Inputs!$C$39)))-'Year Schedule'!$K$49+'Year Schedule'!$L$49)</f>
        <v>#VALUE!</v>
      </c>
      <c r="AW741" s="0" t="e">
        <f aca="true">MAX(0,AV741*(1+(_xlfn.NORM.INV(RAND(),Inputs!$D$39,Inputs!$C$39)))-'Year Schedule'!$K$50+'Year Schedule'!$L$50)</f>
        <v>#VALUE!</v>
      </c>
      <c r="AX741" s="0" t="e">
        <f aca="true">MAX(0,AW741*(1+(_xlfn.NORM.INV(RAND(),Inputs!$D$39,Inputs!$C$39)))-'Year Schedule'!$K$51+'Year Schedule'!$L$51)</f>
        <v>#VALUE!</v>
      </c>
      <c r="AY741" s="0" t="e">
        <f aca="true">MAX(0,AX741*(1+(_xlfn.NORM.INV(RAND(),Inputs!$D$39,Inputs!$C$39)))-'Year Schedule'!$K$52+'Year Schedule'!$L$52)</f>
        <v>#VALUE!</v>
      </c>
      <c r="AZ741" s="0" t="e">
        <f aca="true">MAX(0,AY741*(1+(_xlfn.NORM.INV(RAND(),Inputs!$D$39,Inputs!$C$39)))-'Year Schedule'!$K$53+'Year Schedule'!$L$53)</f>
        <v>#VALUE!</v>
      </c>
      <c r="BA741" s="0" t="e">
        <f aca="false">INDEX(C741:AZ741,1,Inputs!$C$6)</f>
        <v>#VALUE!</v>
      </c>
      <c r="BB741" s="0" t="n">
        <f aca="false">IFERROR(EXP(SUMPRODUCT(LN((C741:INDEX(C741:AZ741,1,Inputs!$C$6)+$C$1004:INDEX($C$1004:$AZ$1004,1,Inputs!$C$6))/B741:INDEX(B741:AY741,1,Inputs!$C$6)))/Inputs!$C$6)-1,-1)</f>
        <v>-1</v>
      </c>
    </row>
    <row r="742" customFormat="false" ht="15" hidden="false" customHeight="true" outlineLevel="0" collapsed="false">
      <c r="A742" s="0" t="n">
        <v>740</v>
      </c>
      <c r="B742" s="177" t="n">
        <f aca="false">Inputs!$C$38</f>
        <v>0</v>
      </c>
      <c r="C742" s="0" t="e">
        <f aca="true">MAX(0,B742*(1+(_xlfn.NORM.INV(RAND(),Inputs!$D$39,Inputs!$C$39)))-'Year Schedule'!$K$4+'Year Schedule'!$L$4)</f>
        <v>#VALUE!</v>
      </c>
      <c r="D742" s="0" t="e">
        <f aca="true">MAX(0,C742*(1+(_xlfn.NORM.INV(RAND(),Inputs!$D$39,Inputs!$C$39)))-'Year Schedule'!$K$5+'Year Schedule'!$L$5)</f>
        <v>#VALUE!</v>
      </c>
      <c r="E742" s="0" t="e">
        <f aca="true">MAX(0,D742*(1+(_xlfn.NORM.INV(RAND(),Inputs!$D$39,Inputs!$C$39)))-'Year Schedule'!$K$6+'Year Schedule'!$L$6)</f>
        <v>#VALUE!</v>
      </c>
      <c r="F742" s="0" t="e">
        <f aca="true">MAX(0,E742*(1+(_xlfn.NORM.INV(RAND(),Inputs!$D$39,Inputs!$C$39)))-'Year Schedule'!$K$7+'Year Schedule'!$L$7)</f>
        <v>#VALUE!</v>
      </c>
      <c r="G742" s="0" t="e">
        <f aca="true">MAX(0,F742*(1+(_xlfn.NORM.INV(RAND(),Inputs!$D$39,Inputs!$C$39)))-'Year Schedule'!$K$8+'Year Schedule'!$L$8)</f>
        <v>#VALUE!</v>
      </c>
      <c r="H742" s="0" t="e">
        <f aca="true">MAX(0,G742*(1+(_xlfn.NORM.INV(RAND(),Inputs!$D$39,Inputs!$C$39)))-'Year Schedule'!$K$9+'Year Schedule'!$L$9)</f>
        <v>#VALUE!</v>
      </c>
      <c r="I742" s="0" t="e">
        <f aca="true">MAX(0,H742*(1+(_xlfn.NORM.INV(RAND(),Inputs!$D$39,Inputs!$C$39)))-'Year Schedule'!$K$10+'Year Schedule'!$L$10)</f>
        <v>#VALUE!</v>
      </c>
      <c r="J742" s="0" t="e">
        <f aca="true">MAX(0,I742*(1+(_xlfn.NORM.INV(RAND(),Inputs!$D$39,Inputs!$C$39)))-'Year Schedule'!$K$11+'Year Schedule'!$L$11)</f>
        <v>#VALUE!</v>
      </c>
      <c r="K742" s="0" t="e">
        <f aca="true">MAX(0,J742*(1+(_xlfn.NORM.INV(RAND(),Inputs!$D$39,Inputs!$C$39)))-'Year Schedule'!$K$12+'Year Schedule'!$L$12)</f>
        <v>#VALUE!</v>
      </c>
      <c r="L742" s="0" t="e">
        <f aca="true">MAX(0,K742*(1+(_xlfn.NORM.INV(RAND(),Inputs!$D$39,Inputs!$C$39)))-'Year Schedule'!$K$13+'Year Schedule'!$L$13)</f>
        <v>#VALUE!</v>
      </c>
      <c r="M742" s="0" t="e">
        <f aca="true">MAX(0,L742*(1+(_xlfn.NORM.INV(RAND(),Inputs!$D$39,Inputs!$C$39)))-'Year Schedule'!$K$14+'Year Schedule'!$L$14)</f>
        <v>#VALUE!</v>
      </c>
      <c r="N742" s="0" t="e">
        <f aca="true">MAX(0,M742*(1+(_xlfn.NORM.INV(RAND(),Inputs!$D$39,Inputs!$C$39)))-'Year Schedule'!$K$15+'Year Schedule'!$L$15)</f>
        <v>#VALUE!</v>
      </c>
      <c r="O742" s="0" t="e">
        <f aca="true">MAX(0,N742*(1+(_xlfn.NORM.INV(RAND(),Inputs!$D$39,Inputs!$C$39)))-'Year Schedule'!$K$16+'Year Schedule'!$L$16)</f>
        <v>#VALUE!</v>
      </c>
      <c r="P742" s="0" t="e">
        <f aca="true">MAX(0,O742*(1+(_xlfn.NORM.INV(RAND(),Inputs!$D$39,Inputs!$C$39)))-'Year Schedule'!$K$17+'Year Schedule'!$L$17)</f>
        <v>#VALUE!</v>
      </c>
      <c r="Q742" s="0" t="e">
        <f aca="true">MAX(0,P742*(1+(_xlfn.NORM.INV(RAND(),Inputs!$D$39,Inputs!$C$39)))-'Year Schedule'!$K$18+'Year Schedule'!$L$18)</f>
        <v>#VALUE!</v>
      </c>
      <c r="R742" s="0" t="e">
        <f aca="true">MAX(0,Q742*(1+(_xlfn.NORM.INV(RAND(),Inputs!$D$39,Inputs!$C$39)))-'Year Schedule'!$K$19+'Year Schedule'!$L$19)</f>
        <v>#VALUE!</v>
      </c>
      <c r="S742" s="0" t="e">
        <f aca="true">MAX(0,R742*(1+(_xlfn.NORM.INV(RAND(),Inputs!$D$39,Inputs!$C$39)))-'Year Schedule'!$K$20+'Year Schedule'!$L$20)</f>
        <v>#VALUE!</v>
      </c>
      <c r="T742" s="0" t="e">
        <f aca="true">MAX(0,S742*(1+(_xlfn.NORM.INV(RAND(),Inputs!$D$39,Inputs!$C$39)))-'Year Schedule'!$K$21+'Year Schedule'!$L$21)</f>
        <v>#VALUE!</v>
      </c>
      <c r="U742" s="0" t="e">
        <f aca="true">MAX(0,T742*(1+(_xlfn.NORM.INV(RAND(),Inputs!$D$39,Inputs!$C$39)))-'Year Schedule'!$K$22+'Year Schedule'!$L$22)</f>
        <v>#VALUE!</v>
      </c>
      <c r="V742" s="0" t="e">
        <f aca="true">MAX(0,U742*(1+(_xlfn.NORM.INV(RAND(),Inputs!$D$39,Inputs!$C$39)))-'Year Schedule'!$K$23+'Year Schedule'!$L$23)</f>
        <v>#VALUE!</v>
      </c>
      <c r="W742" s="0" t="e">
        <f aca="true">MAX(0,V742*(1+(_xlfn.NORM.INV(RAND(),Inputs!$D$39,Inputs!$C$39)))-'Year Schedule'!$K$24+'Year Schedule'!$L$24)</f>
        <v>#VALUE!</v>
      </c>
      <c r="X742" s="0" t="e">
        <f aca="true">MAX(0,W742*(1+(_xlfn.NORM.INV(RAND(),Inputs!$D$39,Inputs!$C$39)))-'Year Schedule'!$K$25+'Year Schedule'!$L$25)</f>
        <v>#VALUE!</v>
      </c>
      <c r="Y742" s="0" t="e">
        <f aca="true">MAX(0,X742*(1+(_xlfn.NORM.INV(RAND(),Inputs!$D$39,Inputs!$C$39)))-'Year Schedule'!$K$26+'Year Schedule'!$L$26)</f>
        <v>#VALUE!</v>
      </c>
      <c r="Z742" s="0" t="e">
        <f aca="true">MAX(0,Y742*(1+(_xlfn.NORM.INV(RAND(),Inputs!$D$39,Inputs!$C$39)))-'Year Schedule'!$K$27+'Year Schedule'!$L$27)</f>
        <v>#VALUE!</v>
      </c>
      <c r="AA742" s="0" t="e">
        <f aca="true">MAX(0,Z742*(1+(_xlfn.NORM.INV(RAND(),Inputs!$D$39,Inputs!$C$39)))-'Year Schedule'!$K$28+'Year Schedule'!$L$28)</f>
        <v>#VALUE!</v>
      </c>
      <c r="AB742" s="0" t="e">
        <f aca="true">MAX(0,AA742*(1+(_xlfn.NORM.INV(RAND(),Inputs!$D$39,Inputs!$C$39)))-'Year Schedule'!$K$29+'Year Schedule'!$L$29)</f>
        <v>#VALUE!</v>
      </c>
      <c r="AC742" s="0" t="e">
        <f aca="true">MAX(0,AB742*(1+(_xlfn.NORM.INV(RAND(),Inputs!$D$39,Inputs!$C$39)))-'Year Schedule'!$K$30+'Year Schedule'!$L$30)</f>
        <v>#VALUE!</v>
      </c>
      <c r="AD742" s="0" t="e">
        <f aca="true">MAX(0,AC742*(1+(_xlfn.NORM.INV(RAND(),Inputs!$D$39,Inputs!$C$39)))-'Year Schedule'!$K$31+'Year Schedule'!$L$31)</f>
        <v>#VALUE!</v>
      </c>
      <c r="AE742" s="0" t="e">
        <f aca="true">MAX(0,AD742*(1+(_xlfn.NORM.INV(RAND(),Inputs!$D$39,Inputs!$C$39)))-'Year Schedule'!$K$32+'Year Schedule'!$L$32)</f>
        <v>#VALUE!</v>
      </c>
      <c r="AF742" s="0" t="e">
        <f aca="true">MAX(0,AE742*(1+(_xlfn.NORM.INV(RAND(),Inputs!$D$39,Inputs!$C$39)))-'Year Schedule'!$K$33+'Year Schedule'!$L$33)</f>
        <v>#VALUE!</v>
      </c>
      <c r="AG742" s="0" t="e">
        <f aca="true">MAX(0,AF742*(1+(_xlfn.NORM.INV(RAND(),Inputs!$D$39,Inputs!$C$39)))-'Year Schedule'!$K$34+'Year Schedule'!$L$34)</f>
        <v>#VALUE!</v>
      </c>
      <c r="AH742" s="0" t="e">
        <f aca="true">MAX(0,AG742*(1+(_xlfn.NORM.INV(RAND(),Inputs!$D$39,Inputs!$C$39)))-'Year Schedule'!$K$35+'Year Schedule'!$L$35)</f>
        <v>#VALUE!</v>
      </c>
      <c r="AI742" s="0" t="e">
        <f aca="true">MAX(0,AH742*(1+(_xlfn.NORM.INV(RAND(),Inputs!$D$39,Inputs!$C$39)))-'Year Schedule'!$K$36+'Year Schedule'!$L$36)</f>
        <v>#VALUE!</v>
      </c>
      <c r="AJ742" s="0" t="e">
        <f aca="true">MAX(0,AI742*(1+(_xlfn.NORM.INV(RAND(),Inputs!$D$39,Inputs!$C$39)))-'Year Schedule'!$K$37+'Year Schedule'!$L$37)</f>
        <v>#VALUE!</v>
      </c>
      <c r="AK742" s="0" t="e">
        <f aca="true">MAX(0,AJ742*(1+(_xlfn.NORM.INV(RAND(),Inputs!$D$39,Inputs!$C$39)))-'Year Schedule'!$K$38+'Year Schedule'!$L$38)</f>
        <v>#VALUE!</v>
      </c>
      <c r="AL742" s="0" t="e">
        <f aca="true">MAX(0,AK742*(1+(_xlfn.NORM.INV(RAND(),Inputs!$D$39,Inputs!$C$39)))-'Year Schedule'!$K$39+'Year Schedule'!$L$39)</f>
        <v>#VALUE!</v>
      </c>
      <c r="AM742" s="0" t="e">
        <f aca="true">MAX(0,AL742*(1+(_xlfn.NORM.INV(RAND(),Inputs!$D$39,Inputs!$C$39)))-'Year Schedule'!$K$40+'Year Schedule'!$L$40)</f>
        <v>#VALUE!</v>
      </c>
      <c r="AN742" s="0" t="e">
        <f aca="true">MAX(0,AM742*(1+(_xlfn.NORM.INV(RAND(),Inputs!$D$39,Inputs!$C$39)))-'Year Schedule'!$K$41+'Year Schedule'!$L$41)</f>
        <v>#VALUE!</v>
      </c>
      <c r="AO742" s="0" t="e">
        <f aca="true">MAX(0,AN742*(1+(_xlfn.NORM.INV(RAND(),Inputs!$D$39,Inputs!$C$39)))-'Year Schedule'!$K$42+'Year Schedule'!$L$42)</f>
        <v>#VALUE!</v>
      </c>
      <c r="AP742" s="0" t="e">
        <f aca="true">MAX(0,AO742*(1+(_xlfn.NORM.INV(RAND(),Inputs!$D$39,Inputs!$C$39)))-'Year Schedule'!$K$43+'Year Schedule'!$L$43)</f>
        <v>#VALUE!</v>
      </c>
      <c r="AQ742" s="0" t="e">
        <f aca="true">MAX(0,AP742*(1+(_xlfn.NORM.INV(RAND(),Inputs!$D$39,Inputs!$C$39)))-'Year Schedule'!$K$44+'Year Schedule'!$L$44)</f>
        <v>#VALUE!</v>
      </c>
      <c r="AR742" s="0" t="e">
        <f aca="true">MAX(0,AQ742*(1+(_xlfn.NORM.INV(RAND(),Inputs!$D$39,Inputs!$C$39)))-'Year Schedule'!$K$45+'Year Schedule'!$L$45)</f>
        <v>#VALUE!</v>
      </c>
      <c r="AS742" s="0" t="e">
        <f aca="true">MAX(0,AR742*(1+(_xlfn.NORM.INV(RAND(),Inputs!$D$39,Inputs!$C$39)))-'Year Schedule'!$K$46+'Year Schedule'!$L$46)</f>
        <v>#VALUE!</v>
      </c>
      <c r="AT742" s="0" t="e">
        <f aca="true">MAX(0,AS742*(1+(_xlfn.NORM.INV(RAND(),Inputs!$D$39,Inputs!$C$39)))-'Year Schedule'!$K$47+'Year Schedule'!$L$47)</f>
        <v>#VALUE!</v>
      </c>
      <c r="AU742" s="0" t="e">
        <f aca="true">MAX(0,AT742*(1+(_xlfn.NORM.INV(RAND(),Inputs!$D$39,Inputs!$C$39)))-'Year Schedule'!$K$48+'Year Schedule'!$L$48)</f>
        <v>#VALUE!</v>
      </c>
      <c r="AV742" s="0" t="e">
        <f aca="true">MAX(0,AU742*(1+(_xlfn.NORM.INV(RAND(),Inputs!$D$39,Inputs!$C$39)))-'Year Schedule'!$K$49+'Year Schedule'!$L$49)</f>
        <v>#VALUE!</v>
      </c>
      <c r="AW742" s="0" t="e">
        <f aca="true">MAX(0,AV742*(1+(_xlfn.NORM.INV(RAND(),Inputs!$D$39,Inputs!$C$39)))-'Year Schedule'!$K$50+'Year Schedule'!$L$50)</f>
        <v>#VALUE!</v>
      </c>
      <c r="AX742" s="0" t="e">
        <f aca="true">MAX(0,AW742*(1+(_xlfn.NORM.INV(RAND(),Inputs!$D$39,Inputs!$C$39)))-'Year Schedule'!$K$51+'Year Schedule'!$L$51)</f>
        <v>#VALUE!</v>
      </c>
      <c r="AY742" s="0" t="e">
        <f aca="true">MAX(0,AX742*(1+(_xlfn.NORM.INV(RAND(),Inputs!$D$39,Inputs!$C$39)))-'Year Schedule'!$K$52+'Year Schedule'!$L$52)</f>
        <v>#VALUE!</v>
      </c>
      <c r="AZ742" s="0" t="e">
        <f aca="true">MAX(0,AY742*(1+(_xlfn.NORM.INV(RAND(),Inputs!$D$39,Inputs!$C$39)))-'Year Schedule'!$K$53+'Year Schedule'!$L$53)</f>
        <v>#VALUE!</v>
      </c>
      <c r="BA742" s="0" t="e">
        <f aca="false">INDEX(C742:AZ742,1,Inputs!$C$6)</f>
        <v>#VALUE!</v>
      </c>
      <c r="BB742" s="0" t="n">
        <f aca="false">IFERROR(EXP(SUMPRODUCT(LN((C742:INDEX(C742:AZ742,1,Inputs!$C$6)+$C$1004:INDEX($C$1004:$AZ$1004,1,Inputs!$C$6))/B742:INDEX(B742:AY742,1,Inputs!$C$6)))/Inputs!$C$6)-1,-1)</f>
        <v>-1</v>
      </c>
    </row>
    <row r="743" customFormat="false" ht="15" hidden="false" customHeight="true" outlineLevel="0" collapsed="false">
      <c r="A743" s="0" t="n">
        <v>741</v>
      </c>
      <c r="B743" s="177" t="n">
        <f aca="false">Inputs!$C$38</f>
        <v>0</v>
      </c>
      <c r="C743" s="0" t="e">
        <f aca="true">MAX(0,B743*(1+(_xlfn.NORM.INV(RAND(),Inputs!$D$39,Inputs!$C$39)))-'Year Schedule'!$K$4+'Year Schedule'!$L$4)</f>
        <v>#VALUE!</v>
      </c>
      <c r="D743" s="0" t="e">
        <f aca="true">MAX(0,C743*(1+(_xlfn.NORM.INV(RAND(),Inputs!$D$39,Inputs!$C$39)))-'Year Schedule'!$K$5+'Year Schedule'!$L$5)</f>
        <v>#VALUE!</v>
      </c>
      <c r="E743" s="0" t="e">
        <f aca="true">MAX(0,D743*(1+(_xlfn.NORM.INV(RAND(),Inputs!$D$39,Inputs!$C$39)))-'Year Schedule'!$K$6+'Year Schedule'!$L$6)</f>
        <v>#VALUE!</v>
      </c>
      <c r="F743" s="0" t="e">
        <f aca="true">MAX(0,E743*(1+(_xlfn.NORM.INV(RAND(),Inputs!$D$39,Inputs!$C$39)))-'Year Schedule'!$K$7+'Year Schedule'!$L$7)</f>
        <v>#VALUE!</v>
      </c>
      <c r="G743" s="0" t="e">
        <f aca="true">MAX(0,F743*(1+(_xlfn.NORM.INV(RAND(),Inputs!$D$39,Inputs!$C$39)))-'Year Schedule'!$K$8+'Year Schedule'!$L$8)</f>
        <v>#VALUE!</v>
      </c>
      <c r="H743" s="0" t="e">
        <f aca="true">MAX(0,G743*(1+(_xlfn.NORM.INV(RAND(),Inputs!$D$39,Inputs!$C$39)))-'Year Schedule'!$K$9+'Year Schedule'!$L$9)</f>
        <v>#VALUE!</v>
      </c>
      <c r="I743" s="0" t="e">
        <f aca="true">MAX(0,H743*(1+(_xlfn.NORM.INV(RAND(),Inputs!$D$39,Inputs!$C$39)))-'Year Schedule'!$K$10+'Year Schedule'!$L$10)</f>
        <v>#VALUE!</v>
      </c>
      <c r="J743" s="0" t="e">
        <f aca="true">MAX(0,I743*(1+(_xlfn.NORM.INV(RAND(),Inputs!$D$39,Inputs!$C$39)))-'Year Schedule'!$K$11+'Year Schedule'!$L$11)</f>
        <v>#VALUE!</v>
      </c>
      <c r="K743" s="0" t="e">
        <f aca="true">MAX(0,J743*(1+(_xlfn.NORM.INV(RAND(),Inputs!$D$39,Inputs!$C$39)))-'Year Schedule'!$K$12+'Year Schedule'!$L$12)</f>
        <v>#VALUE!</v>
      </c>
      <c r="L743" s="0" t="e">
        <f aca="true">MAX(0,K743*(1+(_xlfn.NORM.INV(RAND(),Inputs!$D$39,Inputs!$C$39)))-'Year Schedule'!$K$13+'Year Schedule'!$L$13)</f>
        <v>#VALUE!</v>
      </c>
      <c r="M743" s="0" t="e">
        <f aca="true">MAX(0,L743*(1+(_xlfn.NORM.INV(RAND(),Inputs!$D$39,Inputs!$C$39)))-'Year Schedule'!$K$14+'Year Schedule'!$L$14)</f>
        <v>#VALUE!</v>
      </c>
      <c r="N743" s="0" t="e">
        <f aca="true">MAX(0,M743*(1+(_xlfn.NORM.INV(RAND(),Inputs!$D$39,Inputs!$C$39)))-'Year Schedule'!$K$15+'Year Schedule'!$L$15)</f>
        <v>#VALUE!</v>
      </c>
      <c r="O743" s="0" t="e">
        <f aca="true">MAX(0,N743*(1+(_xlfn.NORM.INV(RAND(),Inputs!$D$39,Inputs!$C$39)))-'Year Schedule'!$K$16+'Year Schedule'!$L$16)</f>
        <v>#VALUE!</v>
      </c>
      <c r="P743" s="0" t="e">
        <f aca="true">MAX(0,O743*(1+(_xlfn.NORM.INV(RAND(),Inputs!$D$39,Inputs!$C$39)))-'Year Schedule'!$K$17+'Year Schedule'!$L$17)</f>
        <v>#VALUE!</v>
      </c>
      <c r="Q743" s="0" t="e">
        <f aca="true">MAX(0,P743*(1+(_xlfn.NORM.INV(RAND(),Inputs!$D$39,Inputs!$C$39)))-'Year Schedule'!$K$18+'Year Schedule'!$L$18)</f>
        <v>#VALUE!</v>
      </c>
      <c r="R743" s="0" t="e">
        <f aca="true">MAX(0,Q743*(1+(_xlfn.NORM.INV(RAND(),Inputs!$D$39,Inputs!$C$39)))-'Year Schedule'!$K$19+'Year Schedule'!$L$19)</f>
        <v>#VALUE!</v>
      </c>
      <c r="S743" s="0" t="e">
        <f aca="true">MAX(0,R743*(1+(_xlfn.NORM.INV(RAND(),Inputs!$D$39,Inputs!$C$39)))-'Year Schedule'!$K$20+'Year Schedule'!$L$20)</f>
        <v>#VALUE!</v>
      </c>
      <c r="T743" s="0" t="e">
        <f aca="true">MAX(0,S743*(1+(_xlfn.NORM.INV(RAND(),Inputs!$D$39,Inputs!$C$39)))-'Year Schedule'!$K$21+'Year Schedule'!$L$21)</f>
        <v>#VALUE!</v>
      </c>
      <c r="U743" s="0" t="e">
        <f aca="true">MAX(0,T743*(1+(_xlfn.NORM.INV(RAND(),Inputs!$D$39,Inputs!$C$39)))-'Year Schedule'!$K$22+'Year Schedule'!$L$22)</f>
        <v>#VALUE!</v>
      </c>
      <c r="V743" s="0" t="e">
        <f aca="true">MAX(0,U743*(1+(_xlfn.NORM.INV(RAND(),Inputs!$D$39,Inputs!$C$39)))-'Year Schedule'!$K$23+'Year Schedule'!$L$23)</f>
        <v>#VALUE!</v>
      </c>
      <c r="W743" s="0" t="e">
        <f aca="true">MAX(0,V743*(1+(_xlfn.NORM.INV(RAND(),Inputs!$D$39,Inputs!$C$39)))-'Year Schedule'!$K$24+'Year Schedule'!$L$24)</f>
        <v>#VALUE!</v>
      </c>
      <c r="X743" s="0" t="e">
        <f aca="true">MAX(0,W743*(1+(_xlfn.NORM.INV(RAND(),Inputs!$D$39,Inputs!$C$39)))-'Year Schedule'!$K$25+'Year Schedule'!$L$25)</f>
        <v>#VALUE!</v>
      </c>
      <c r="Y743" s="0" t="e">
        <f aca="true">MAX(0,X743*(1+(_xlfn.NORM.INV(RAND(),Inputs!$D$39,Inputs!$C$39)))-'Year Schedule'!$K$26+'Year Schedule'!$L$26)</f>
        <v>#VALUE!</v>
      </c>
      <c r="Z743" s="0" t="e">
        <f aca="true">MAX(0,Y743*(1+(_xlfn.NORM.INV(RAND(),Inputs!$D$39,Inputs!$C$39)))-'Year Schedule'!$K$27+'Year Schedule'!$L$27)</f>
        <v>#VALUE!</v>
      </c>
      <c r="AA743" s="0" t="e">
        <f aca="true">MAX(0,Z743*(1+(_xlfn.NORM.INV(RAND(),Inputs!$D$39,Inputs!$C$39)))-'Year Schedule'!$K$28+'Year Schedule'!$L$28)</f>
        <v>#VALUE!</v>
      </c>
      <c r="AB743" s="0" t="e">
        <f aca="true">MAX(0,AA743*(1+(_xlfn.NORM.INV(RAND(),Inputs!$D$39,Inputs!$C$39)))-'Year Schedule'!$K$29+'Year Schedule'!$L$29)</f>
        <v>#VALUE!</v>
      </c>
      <c r="AC743" s="0" t="e">
        <f aca="true">MAX(0,AB743*(1+(_xlfn.NORM.INV(RAND(),Inputs!$D$39,Inputs!$C$39)))-'Year Schedule'!$K$30+'Year Schedule'!$L$30)</f>
        <v>#VALUE!</v>
      </c>
      <c r="AD743" s="0" t="e">
        <f aca="true">MAX(0,AC743*(1+(_xlfn.NORM.INV(RAND(),Inputs!$D$39,Inputs!$C$39)))-'Year Schedule'!$K$31+'Year Schedule'!$L$31)</f>
        <v>#VALUE!</v>
      </c>
      <c r="AE743" s="0" t="e">
        <f aca="true">MAX(0,AD743*(1+(_xlfn.NORM.INV(RAND(),Inputs!$D$39,Inputs!$C$39)))-'Year Schedule'!$K$32+'Year Schedule'!$L$32)</f>
        <v>#VALUE!</v>
      </c>
      <c r="AF743" s="0" t="e">
        <f aca="true">MAX(0,AE743*(1+(_xlfn.NORM.INV(RAND(),Inputs!$D$39,Inputs!$C$39)))-'Year Schedule'!$K$33+'Year Schedule'!$L$33)</f>
        <v>#VALUE!</v>
      </c>
      <c r="AG743" s="0" t="e">
        <f aca="true">MAX(0,AF743*(1+(_xlfn.NORM.INV(RAND(),Inputs!$D$39,Inputs!$C$39)))-'Year Schedule'!$K$34+'Year Schedule'!$L$34)</f>
        <v>#VALUE!</v>
      </c>
      <c r="AH743" s="0" t="e">
        <f aca="true">MAX(0,AG743*(1+(_xlfn.NORM.INV(RAND(),Inputs!$D$39,Inputs!$C$39)))-'Year Schedule'!$K$35+'Year Schedule'!$L$35)</f>
        <v>#VALUE!</v>
      </c>
      <c r="AI743" s="0" t="e">
        <f aca="true">MAX(0,AH743*(1+(_xlfn.NORM.INV(RAND(),Inputs!$D$39,Inputs!$C$39)))-'Year Schedule'!$K$36+'Year Schedule'!$L$36)</f>
        <v>#VALUE!</v>
      </c>
      <c r="AJ743" s="0" t="e">
        <f aca="true">MAX(0,AI743*(1+(_xlfn.NORM.INV(RAND(),Inputs!$D$39,Inputs!$C$39)))-'Year Schedule'!$K$37+'Year Schedule'!$L$37)</f>
        <v>#VALUE!</v>
      </c>
      <c r="AK743" s="0" t="e">
        <f aca="true">MAX(0,AJ743*(1+(_xlfn.NORM.INV(RAND(),Inputs!$D$39,Inputs!$C$39)))-'Year Schedule'!$K$38+'Year Schedule'!$L$38)</f>
        <v>#VALUE!</v>
      </c>
      <c r="AL743" s="0" t="e">
        <f aca="true">MAX(0,AK743*(1+(_xlfn.NORM.INV(RAND(),Inputs!$D$39,Inputs!$C$39)))-'Year Schedule'!$K$39+'Year Schedule'!$L$39)</f>
        <v>#VALUE!</v>
      </c>
      <c r="AM743" s="0" t="e">
        <f aca="true">MAX(0,AL743*(1+(_xlfn.NORM.INV(RAND(),Inputs!$D$39,Inputs!$C$39)))-'Year Schedule'!$K$40+'Year Schedule'!$L$40)</f>
        <v>#VALUE!</v>
      </c>
      <c r="AN743" s="0" t="e">
        <f aca="true">MAX(0,AM743*(1+(_xlfn.NORM.INV(RAND(),Inputs!$D$39,Inputs!$C$39)))-'Year Schedule'!$K$41+'Year Schedule'!$L$41)</f>
        <v>#VALUE!</v>
      </c>
      <c r="AO743" s="0" t="e">
        <f aca="true">MAX(0,AN743*(1+(_xlfn.NORM.INV(RAND(),Inputs!$D$39,Inputs!$C$39)))-'Year Schedule'!$K$42+'Year Schedule'!$L$42)</f>
        <v>#VALUE!</v>
      </c>
      <c r="AP743" s="0" t="e">
        <f aca="true">MAX(0,AO743*(1+(_xlfn.NORM.INV(RAND(),Inputs!$D$39,Inputs!$C$39)))-'Year Schedule'!$K$43+'Year Schedule'!$L$43)</f>
        <v>#VALUE!</v>
      </c>
      <c r="AQ743" s="0" t="e">
        <f aca="true">MAX(0,AP743*(1+(_xlfn.NORM.INV(RAND(),Inputs!$D$39,Inputs!$C$39)))-'Year Schedule'!$K$44+'Year Schedule'!$L$44)</f>
        <v>#VALUE!</v>
      </c>
      <c r="AR743" s="0" t="e">
        <f aca="true">MAX(0,AQ743*(1+(_xlfn.NORM.INV(RAND(),Inputs!$D$39,Inputs!$C$39)))-'Year Schedule'!$K$45+'Year Schedule'!$L$45)</f>
        <v>#VALUE!</v>
      </c>
      <c r="AS743" s="0" t="e">
        <f aca="true">MAX(0,AR743*(1+(_xlfn.NORM.INV(RAND(),Inputs!$D$39,Inputs!$C$39)))-'Year Schedule'!$K$46+'Year Schedule'!$L$46)</f>
        <v>#VALUE!</v>
      </c>
      <c r="AT743" s="0" t="e">
        <f aca="true">MAX(0,AS743*(1+(_xlfn.NORM.INV(RAND(),Inputs!$D$39,Inputs!$C$39)))-'Year Schedule'!$K$47+'Year Schedule'!$L$47)</f>
        <v>#VALUE!</v>
      </c>
      <c r="AU743" s="0" t="e">
        <f aca="true">MAX(0,AT743*(1+(_xlfn.NORM.INV(RAND(),Inputs!$D$39,Inputs!$C$39)))-'Year Schedule'!$K$48+'Year Schedule'!$L$48)</f>
        <v>#VALUE!</v>
      </c>
      <c r="AV743" s="0" t="e">
        <f aca="true">MAX(0,AU743*(1+(_xlfn.NORM.INV(RAND(),Inputs!$D$39,Inputs!$C$39)))-'Year Schedule'!$K$49+'Year Schedule'!$L$49)</f>
        <v>#VALUE!</v>
      </c>
      <c r="AW743" s="0" t="e">
        <f aca="true">MAX(0,AV743*(1+(_xlfn.NORM.INV(RAND(),Inputs!$D$39,Inputs!$C$39)))-'Year Schedule'!$K$50+'Year Schedule'!$L$50)</f>
        <v>#VALUE!</v>
      </c>
      <c r="AX743" s="0" t="e">
        <f aca="true">MAX(0,AW743*(1+(_xlfn.NORM.INV(RAND(),Inputs!$D$39,Inputs!$C$39)))-'Year Schedule'!$K$51+'Year Schedule'!$L$51)</f>
        <v>#VALUE!</v>
      </c>
      <c r="AY743" s="0" t="e">
        <f aca="true">MAX(0,AX743*(1+(_xlfn.NORM.INV(RAND(),Inputs!$D$39,Inputs!$C$39)))-'Year Schedule'!$K$52+'Year Schedule'!$L$52)</f>
        <v>#VALUE!</v>
      </c>
      <c r="AZ743" s="0" t="e">
        <f aca="true">MAX(0,AY743*(1+(_xlfn.NORM.INV(RAND(),Inputs!$D$39,Inputs!$C$39)))-'Year Schedule'!$K$53+'Year Schedule'!$L$53)</f>
        <v>#VALUE!</v>
      </c>
      <c r="BA743" s="0" t="e">
        <f aca="false">INDEX(C743:AZ743,1,Inputs!$C$6)</f>
        <v>#VALUE!</v>
      </c>
      <c r="BB743" s="0" t="n">
        <f aca="false">IFERROR(EXP(SUMPRODUCT(LN((C743:INDEX(C743:AZ743,1,Inputs!$C$6)+$C$1004:INDEX($C$1004:$AZ$1004,1,Inputs!$C$6))/B743:INDEX(B743:AY743,1,Inputs!$C$6)))/Inputs!$C$6)-1,-1)</f>
        <v>-1</v>
      </c>
    </row>
    <row r="744" customFormat="false" ht="15" hidden="false" customHeight="true" outlineLevel="0" collapsed="false">
      <c r="A744" s="0" t="n">
        <v>742</v>
      </c>
      <c r="B744" s="177" t="n">
        <f aca="false">Inputs!$C$38</f>
        <v>0</v>
      </c>
      <c r="C744" s="0" t="e">
        <f aca="true">MAX(0,B744*(1+(_xlfn.NORM.INV(RAND(),Inputs!$D$39,Inputs!$C$39)))-'Year Schedule'!$K$4+'Year Schedule'!$L$4)</f>
        <v>#VALUE!</v>
      </c>
      <c r="D744" s="0" t="e">
        <f aca="true">MAX(0,C744*(1+(_xlfn.NORM.INV(RAND(),Inputs!$D$39,Inputs!$C$39)))-'Year Schedule'!$K$5+'Year Schedule'!$L$5)</f>
        <v>#VALUE!</v>
      </c>
      <c r="E744" s="0" t="e">
        <f aca="true">MAX(0,D744*(1+(_xlfn.NORM.INV(RAND(),Inputs!$D$39,Inputs!$C$39)))-'Year Schedule'!$K$6+'Year Schedule'!$L$6)</f>
        <v>#VALUE!</v>
      </c>
      <c r="F744" s="0" t="e">
        <f aca="true">MAX(0,E744*(1+(_xlfn.NORM.INV(RAND(),Inputs!$D$39,Inputs!$C$39)))-'Year Schedule'!$K$7+'Year Schedule'!$L$7)</f>
        <v>#VALUE!</v>
      </c>
      <c r="G744" s="0" t="e">
        <f aca="true">MAX(0,F744*(1+(_xlfn.NORM.INV(RAND(),Inputs!$D$39,Inputs!$C$39)))-'Year Schedule'!$K$8+'Year Schedule'!$L$8)</f>
        <v>#VALUE!</v>
      </c>
      <c r="H744" s="0" t="e">
        <f aca="true">MAX(0,G744*(1+(_xlfn.NORM.INV(RAND(),Inputs!$D$39,Inputs!$C$39)))-'Year Schedule'!$K$9+'Year Schedule'!$L$9)</f>
        <v>#VALUE!</v>
      </c>
      <c r="I744" s="0" t="e">
        <f aca="true">MAX(0,H744*(1+(_xlfn.NORM.INV(RAND(),Inputs!$D$39,Inputs!$C$39)))-'Year Schedule'!$K$10+'Year Schedule'!$L$10)</f>
        <v>#VALUE!</v>
      </c>
      <c r="J744" s="0" t="e">
        <f aca="true">MAX(0,I744*(1+(_xlfn.NORM.INV(RAND(),Inputs!$D$39,Inputs!$C$39)))-'Year Schedule'!$K$11+'Year Schedule'!$L$11)</f>
        <v>#VALUE!</v>
      </c>
      <c r="K744" s="0" t="e">
        <f aca="true">MAX(0,J744*(1+(_xlfn.NORM.INV(RAND(),Inputs!$D$39,Inputs!$C$39)))-'Year Schedule'!$K$12+'Year Schedule'!$L$12)</f>
        <v>#VALUE!</v>
      </c>
      <c r="L744" s="0" t="e">
        <f aca="true">MAX(0,K744*(1+(_xlfn.NORM.INV(RAND(),Inputs!$D$39,Inputs!$C$39)))-'Year Schedule'!$K$13+'Year Schedule'!$L$13)</f>
        <v>#VALUE!</v>
      </c>
      <c r="M744" s="0" t="e">
        <f aca="true">MAX(0,L744*(1+(_xlfn.NORM.INV(RAND(),Inputs!$D$39,Inputs!$C$39)))-'Year Schedule'!$K$14+'Year Schedule'!$L$14)</f>
        <v>#VALUE!</v>
      </c>
      <c r="N744" s="0" t="e">
        <f aca="true">MAX(0,M744*(1+(_xlfn.NORM.INV(RAND(),Inputs!$D$39,Inputs!$C$39)))-'Year Schedule'!$K$15+'Year Schedule'!$L$15)</f>
        <v>#VALUE!</v>
      </c>
      <c r="O744" s="0" t="e">
        <f aca="true">MAX(0,N744*(1+(_xlfn.NORM.INV(RAND(),Inputs!$D$39,Inputs!$C$39)))-'Year Schedule'!$K$16+'Year Schedule'!$L$16)</f>
        <v>#VALUE!</v>
      </c>
      <c r="P744" s="0" t="e">
        <f aca="true">MAX(0,O744*(1+(_xlfn.NORM.INV(RAND(),Inputs!$D$39,Inputs!$C$39)))-'Year Schedule'!$K$17+'Year Schedule'!$L$17)</f>
        <v>#VALUE!</v>
      </c>
      <c r="Q744" s="0" t="e">
        <f aca="true">MAX(0,P744*(1+(_xlfn.NORM.INV(RAND(),Inputs!$D$39,Inputs!$C$39)))-'Year Schedule'!$K$18+'Year Schedule'!$L$18)</f>
        <v>#VALUE!</v>
      </c>
      <c r="R744" s="0" t="e">
        <f aca="true">MAX(0,Q744*(1+(_xlfn.NORM.INV(RAND(),Inputs!$D$39,Inputs!$C$39)))-'Year Schedule'!$K$19+'Year Schedule'!$L$19)</f>
        <v>#VALUE!</v>
      </c>
      <c r="S744" s="0" t="e">
        <f aca="true">MAX(0,R744*(1+(_xlfn.NORM.INV(RAND(),Inputs!$D$39,Inputs!$C$39)))-'Year Schedule'!$K$20+'Year Schedule'!$L$20)</f>
        <v>#VALUE!</v>
      </c>
      <c r="T744" s="0" t="e">
        <f aca="true">MAX(0,S744*(1+(_xlfn.NORM.INV(RAND(),Inputs!$D$39,Inputs!$C$39)))-'Year Schedule'!$K$21+'Year Schedule'!$L$21)</f>
        <v>#VALUE!</v>
      </c>
      <c r="U744" s="0" t="e">
        <f aca="true">MAX(0,T744*(1+(_xlfn.NORM.INV(RAND(),Inputs!$D$39,Inputs!$C$39)))-'Year Schedule'!$K$22+'Year Schedule'!$L$22)</f>
        <v>#VALUE!</v>
      </c>
      <c r="V744" s="0" t="e">
        <f aca="true">MAX(0,U744*(1+(_xlfn.NORM.INV(RAND(),Inputs!$D$39,Inputs!$C$39)))-'Year Schedule'!$K$23+'Year Schedule'!$L$23)</f>
        <v>#VALUE!</v>
      </c>
      <c r="W744" s="0" t="e">
        <f aca="true">MAX(0,V744*(1+(_xlfn.NORM.INV(RAND(),Inputs!$D$39,Inputs!$C$39)))-'Year Schedule'!$K$24+'Year Schedule'!$L$24)</f>
        <v>#VALUE!</v>
      </c>
      <c r="X744" s="0" t="e">
        <f aca="true">MAX(0,W744*(1+(_xlfn.NORM.INV(RAND(),Inputs!$D$39,Inputs!$C$39)))-'Year Schedule'!$K$25+'Year Schedule'!$L$25)</f>
        <v>#VALUE!</v>
      </c>
      <c r="Y744" s="0" t="e">
        <f aca="true">MAX(0,X744*(1+(_xlfn.NORM.INV(RAND(),Inputs!$D$39,Inputs!$C$39)))-'Year Schedule'!$K$26+'Year Schedule'!$L$26)</f>
        <v>#VALUE!</v>
      </c>
      <c r="Z744" s="0" t="e">
        <f aca="true">MAX(0,Y744*(1+(_xlfn.NORM.INV(RAND(),Inputs!$D$39,Inputs!$C$39)))-'Year Schedule'!$K$27+'Year Schedule'!$L$27)</f>
        <v>#VALUE!</v>
      </c>
      <c r="AA744" s="0" t="e">
        <f aca="true">MAX(0,Z744*(1+(_xlfn.NORM.INV(RAND(),Inputs!$D$39,Inputs!$C$39)))-'Year Schedule'!$K$28+'Year Schedule'!$L$28)</f>
        <v>#VALUE!</v>
      </c>
      <c r="AB744" s="0" t="e">
        <f aca="true">MAX(0,AA744*(1+(_xlfn.NORM.INV(RAND(),Inputs!$D$39,Inputs!$C$39)))-'Year Schedule'!$K$29+'Year Schedule'!$L$29)</f>
        <v>#VALUE!</v>
      </c>
      <c r="AC744" s="0" t="e">
        <f aca="true">MAX(0,AB744*(1+(_xlfn.NORM.INV(RAND(),Inputs!$D$39,Inputs!$C$39)))-'Year Schedule'!$K$30+'Year Schedule'!$L$30)</f>
        <v>#VALUE!</v>
      </c>
      <c r="AD744" s="0" t="e">
        <f aca="true">MAX(0,AC744*(1+(_xlfn.NORM.INV(RAND(),Inputs!$D$39,Inputs!$C$39)))-'Year Schedule'!$K$31+'Year Schedule'!$L$31)</f>
        <v>#VALUE!</v>
      </c>
      <c r="AE744" s="0" t="e">
        <f aca="true">MAX(0,AD744*(1+(_xlfn.NORM.INV(RAND(),Inputs!$D$39,Inputs!$C$39)))-'Year Schedule'!$K$32+'Year Schedule'!$L$32)</f>
        <v>#VALUE!</v>
      </c>
      <c r="AF744" s="0" t="e">
        <f aca="true">MAX(0,AE744*(1+(_xlfn.NORM.INV(RAND(),Inputs!$D$39,Inputs!$C$39)))-'Year Schedule'!$K$33+'Year Schedule'!$L$33)</f>
        <v>#VALUE!</v>
      </c>
      <c r="AG744" s="0" t="e">
        <f aca="true">MAX(0,AF744*(1+(_xlfn.NORM.INV(RAND(),Inputs!$D$39,Inputs!$C$39)))-'Year Schedule'!$K$34+'Year Schedule'!$L$34)</f>
        <v>#VALUE!</v>
      </c>
      <c r="AH744" s="0" t="e">
        <f aca="true">MAX(0,AG744*(1+(_xlfn.NORM.INV(RAND(),Inputs!$D$39,Inputs!$C$39)))-'Year Schedule'!$K$35+'Year Schedule'!$L$35)</f>
        <v>#VALUE!</v>
      </c>
      <c r="AI744" s="0" t="e">
        <f aca="true">MAX(0,AH744*(1+(_xlfn.NORM.INV(RAND(),Inputs!$D$39,Inputs!$C$39)))-'Year Schedule'!$K$36+'Year Schedule'!$L$36)</f>
        <v>#VALUE!</v>
      </c>
      <c r="AJ744" s="0" t="e">
        <f aca="true">MAX(0,AI744*(1+(_xlfn.NORM.INV(RAND(),Inputs!$D$39,Inputs!$C$39)))-'Year Schedule'!$K$37+'Year Schedule'!$L$37)</f>
        <v>#VALUE!</v>
      </c>
      <c r="AK744" s="0" t="e">
        <f aca="true">MAX(0,AJ744*(1+(_xlfn.NORM.INV(RAND(),Inputs!$D$39,Inputs!$C$39)))-'Year Schedule'!$K$38+'Year Schedule'!$L$38)</f>
        <v>#VALUE!</v>
      </c>
      <c r="AL744" s="0" t="e">
        <f aca="true">MAX(0,AK744*(1+(_xlfn.NORM.INV(RAND(),Inputs!$D$39,Inputs!$C$39)))-'Year Schedule'!$K$39+'Year Schedule'!$L$39)</f>
        <v>#VALUE!</v>
      </c>
      <c r="AM744" s="0" t="e">
        <f aca="true">MAX(0,AL744*(1+(_xlfn.NORM.INV(RAND(),Inputs!$D$39,Inputs!$C$39)))-'Year Schedule'!$K$40+'Year Schedule'!$L$40)</f>
        <v>#VALUE!</v>
      </c>
      <c r="AN744" s="0" t="e">
        <f aca="true">MAX(0,AM744*(1+(_xlfn.NORM.INV(RAND(),Inputs!$D$39,Inputs!$C$39)))-'Year Schedule'!$K$41+'Year Schedule'!$L$41)</f>
        <v>#VALUE!</v>
      </c>
      <c r="AO744" s="0" t="e">
        <f aca="true">MAX(0,AN744*(1+(_xlfn.NORM.INV(RAND(),Inputs!$D$39,Inputs!$C$39)))-'Year Schedule'!$K$42+'Year Schedule'!$L$42)</f>
        <v>#VALUE!</v>
      </c>
      <c r="AP744" s="0" t="e">
        <f aca="true">MAX(0,AO744*(1+(_xlfn.NORM.INV(RAND(),Inputs!$D$39,Inputs!$C$39)))-'Year Schedule'!$K$43+'Year Schedule'!$L$43)</f>
        <v>#VALUE!</v>
      </c>
      <c r="AQ744" s="0" t="e">
        <f aca="true">MAX(0,AP744*(1+(_xlfn.NORM.INV(RAND(),Inputs!$D$39,Inputs!$C$39)))-'Year Schedule'!$K$44+'Year Schedule'!$L$44)</f>
        <v>#VALUE!</v>
      </c>
      <c r="AR744" s="0" t="e">
        <f aca="true">MAX(0,AQ744*(1+(_xlfn.NORM.INV(RAND(),Inputs!$D$39,Inputs!$C$39)))-'Year Schedule'!$K$45+'Year Schedule'!$L$45)</f>
        <v>#VALUE!</v>
      </c>
      <c r="AS744" s="0" t="e">
        <f aca="true">MAX(0,AR744*(1+(_xlfn.NORM.INV(RAND(),Inputs!$D$39,Inputs!$C$39)))-'Year Schedule'!$K$46+'Year Schedule'!$L$46)</f>
        <v>#VALUE!</v>
      </c>
      <c r="AT744" s="0" t="e">
        <f aca="true">MAX(0,AS744*(1+(_xlfn.NORM.INV(RAND(),Inputs!$D$39,Inputs!$C$39)))-'Year Schedule'!$K$47+'Year Schedule'!$L$47)</f>
        <v>#VALUE!</v>
      </c>
      <c r="AU744" s="0" t="e">
        <f aca="true">MAX(0,AT744*(1+(_xlfn.NORM.INV(RAND(),Inputs!$D$39,Inputs!$C$39)))-'Year Schedule'!$K$48+'Year Schedule'!$L$48)</f>
        <v>#VALUE!</v>
      </c>
      <c r="AV744" s="0" t="e">
        <f aca="true">MAX(0,AU744*(1+(_xlfn.NORM.INV(RAND(),Inputs!$D$39,Inputs!$C$39)))-'Year Schedule'!$K$49+'Year Schedule'!$L$49)</f>
        <v>#VALUE!</v>
      </c>
      <c r="AW744" s="0" t="e">
        <f aca="true">MAX(0,AV744*(1+(_xlfn.NORM.INV(RAND(),Inputs!$D$39,Inputs!$C$39)))-'Year Schedule'!$K$50+'Year Schedule'!$L$50)</f>
        <v>#VALUE!</v>
      </c>
      <c r="AX744" s="0" t="e">
        <f aca="true">MAX(0,AW744*(1+(_xlfn.NORM.INV(RAND(),Inputs!$D$39,Inputs!$C$39)))-'Year Schedule'!$K$51+'Year Schedule'!$L$51)</f>
        <v>#VALUE!</v>
      </c>
      <c r="AY744" s="0" t="e">
        <f aca="true">MAX(0,AX744*(1+(_xlfn.NORM.INV(RAND(),Inputs!$D$39,Inputs!$C$39)))-'Year Schedule'!$K$52+'Year Schedule'!$L$52)</f>
        <v>#VALUE!</v>
      </c>
      <c r="AZ744" s="0" t="e">
        <f aca="true">MAX(0,AY744*(1+(_xlfn.NORM.INV(RAND(),Inputs!$D$39,Inputs!$C$39)))-'Year Schedule'!$K$53+'Year Schedule'!$L$53)</f>
        <v>#VALUE!</v>
      </c>
      <c r="BA744" s="0" t="e">
        <f aca="false">INDEX(C744:AZ744,1,Inputs!$C$6)</f>
        <v>#VALUE!</v>
      </c>
      <c r="BB744" s="0" t="n">
        <f aca="false">IFERROR(EXP(SUMPRODUCT(LN((C744:INDEX(C744:AZ744,1,Inputs!$C$6)+$C$1004:INDEX($C$1004:$AZ$1004,1,Inputs!$C$6))/B744:INDEX(B744:AY744,1,Inputs!$C$6)))/Inputs!$C$6)-1,-1)</f>
        <v>-1</v>
      </c>
    </row>
    <row r="745" customFormat="false" ht="15" hidden="false" customHeight="true" outlineLevel="0" collapsed="false">
      <c r="A745" s="0" t="n">
        <v>743</v>
      </c>
      <c r="B745" s="177" t="n">
        <f aca="false">Inputs!$C$38</f>
        <v>0</v>
      </c>
      <c r="C745" s="0" t="e">
        <f aca="true">MAX(0,B745*(1+(_xlfn.NORM.INV(RAND(),Inputs!$D$39,Inputs!$C$39)))-'Year Schedule'!$K$4+'Year Schedule'!$L$4)</f>
        <v>#VALUE!</v>
      </c>
      <c r="D745" s="0" t="e">
        <f aca="true">MAX(0,C745*(1+(_xlfn.NORM.INV(RAND(),Inputs!$D$39,Inputs!$C$39)))-'Year Schedule'!$K$5+'Year Schedule'!$L$5)</f>
        <v>#VALUE!</v>
      </c>
      <c r="E745" s="0" t="e">
        <f aca="true">MAX(0,D745*(1+(_xlfn.NORM.INV(RAND(),Inputs!$D$39,Inputs!$C$39)))-'Year Schedule'!$K$6+'Year Schedule'!$L$6)</f>
        <v>#VALUE!</v>
      </c>
      <c r="F745" s="0" t="e">
        <f aca="true">MAX(0,E745*(1+(_xlfn.NORM.INV(RAND(),Inputs!$D$39,Inputs!$C$39)))-'Year Schedule'!$K$7+'Year Schedule'!$L$7)</f>
        <v>#VALUE!</v>
      </c>
      <c r="G745" s="0" t="e">
        <f aca="true">MAX(0,F745*(1+(_xlfn.NORM.INV(RAND(),Inputs!$D$39,Inputs!$C$39)))-'Year Schedule'!$K$8+'Year Schedule'!$L$8)</f>
        <v>#VALUE!</v>
      </c>
      <c r="H745" s="0" t="e">
        <f aca="true">MAX(0,G745*(1+(_xlfn.NORM.INV(RAND(),Inputs!$D$39,Inputs!$C$39)))-'Year Schedule'!$K$9+'Year Schedule'!$L$9)</f>
        <v>#VALUE!</v>
      </c>
      <c r="I745" s="0" t="e">
        <f aca="true">MAX(0,H745*(1+(_xlfn.NORM.INV(RAND(),Inputs!$D$39,Inputs!$C$39)))-'Year Schedule'!$K$10+'Year Schedule'!$L$10)</f>
        <v>#VALUE!</v>
      </c>
      <c r="J745" s="0" t="e">
        <f aca="true">MAX(0,I745*(1+(_xlfn.NORM.INV(RAND(),Inputs!$D$39,Inputs!$C$39)))-'Year Schedule'!$K$11+'Year Schedule'!$L$11)</f>
        <v>#VALUE!</v>
      </c>
      <c r="K745" s="0" t="e">
        <f aca="true">MAX(0,J745*(1+(_xlfn.NORM.INV(RAND(),Inputs!$D$39,Inputs!$C$39)))-'Year Schedule'!$K$12+'Year Schedule'!$L$12)</f>
        <v>#VALUE!</v>
      </c>
      <c r="L745" s="0" t="e">
        <f aca="true">MAX(0,K745*(1+(_xlfn.NORM.INV(RAND(),Inputs!$D$39,Inputs!$C$39)))-'Year Schedule'!$K$13+'Year Schedule'!$L$13)</f>
        <v>#VALUE!</v>
      </c>
      <c r="M745" s="0" t="e">
        <f aca="true">MAX(0,L745*(1+(_xlfn.NORM.INV(RAND(),Inputs!$D$39,Inputs!$C$39)))-'Year Schedule'!$K$14+'Year Schedule'!$L$14)</f>
        <v>#VALUE!</v>
      </c>
      <c r="N745" s="0" t="e">
        <f aca="true">MAX(0,M745*(1+(_xlfn.NORM.INV(RAND(),Inputs!$D$39,Inputs!$C$39)))-'Year Schedule'!$K$15+'Year Schedule'!$L$15)</f>
        <v>#VALUE!</v>
      </c>
      <c r="O745" s="0" t="e">
        <f aca="true">MAX(0,N745*(1+(_xlfn.NORM.INV(RAND(),Inputs!$D$39,Inputs!$C$39)))-'Year Schedule'!$K$16+'Year Schedule'!$L$16)</f>
        <v>#VALUE!</v>
      </c>
      <c r="P745" s="0" t="e">
        <f aca="true">MAX(0,O745*(1+(_xlfn.NORM.INV(RAND(),Inputs!$D$39,Inputs!$C$39)))-'Year Schedule'!$K$17+'Year Schedule'!$L$17)</f>
        <v>#VALUE!</v>
      </c>
      <c r="Q745" s="0" t="e">
        <f aca="true">MAX(0,P745*(1+(_xlfn.NORM.INV(RAND(),Inputs!$D$39,Inputs!$C$39)))-'Year Schedule'!$K$18+'Year Schedule'!$L$18)</f>
        <v>#VALUE!</v>
      </c>
      <c r="R745" s="0" t="e">
        <f aca="true">MAX(0,Q745*(1+(_xlfn.NORM.INV(RAND(),Inputs!$D$39,Inputs!$C$39)))-'Year Schedule'!$K$19+'Year Schedule'!$L$19)</f>
        <v>#VALUE!</v>
      </c>
      <c r="S745" s="0" t="e">
        <f aca="true">MAX(0,R745*(1+(_xlfn.NORM.INV(RAND(),Inputs!$D$39,Inputs!$C$39)))-'Year Schedule'!$K$20+'Year Schedule'!$L$20)</f>
        <v>#VALUE!</v>
      </c>
      <c r="T745" s="0" t="e">
        <f aca="true">MAX(0,S745*(1+(_xlfn.NORM.INV(RAND(),Inputs!$D$39,Inputs!$C$39)))-'Year Schedule'!$K$21+'Year Schedule'!$L$21)</f>
        <v>#VALUE!</v>
      </c>
      <c r="U745" s="0" t="e">
        <f aca="true">MAX(0,T745*(1+(_xlfn.NORM.INV(RAND(),Inputs!$D$39,Inputs!$C$39)))-'Year Schedule'!$K$22+'Year Schedule'!$L$22)</f>
        <v>#VALUE!</v>
      </c>
      <c r="V745" s="0" t="e">
        <f aca="true">MAX(0,U745*(1+(_xlfn.NORM.INV(RAND(),Inputs!$D$39,Inputs!$C$39)))-'Year Schedule'!$K$23+'Year Schedule'!$L$23)</f>
        <v>#VALUE!</v>
      </c>
      <c r="W745" s="0" t="e">
        <f aca="true">MAX(0,V745*(1+(_xlfn.NORM.INV(RAND(),Inputs!$D$39,Inputs!$C$39)))-'Year Schedule'!$K$24+'Year Schedule'!$L$24)</f>
        <v>#VALUE!</v>
      </c>
      <c r="X745" s="0" t="e">
        <f aca="true">MAX(0,W745*(1+(_xlfn.NORM.INV(RAND(),Inputs!$D$39,Inputs!$C$39)))-'Year Schedule'!$K$25+'Year Schedule'!$L$25)</f>
        <v>#VALUE!</v>
      </c>
      <c r="Y745" s="0" t="e">
        <f aca="true">MAX(0,X745*(1+(_xlfn.NORM.INV(RAND(),Inputs!$D$39,Inputs!$C$39)))-'Year Schedule'!$K$26+'Year Schedule'!$L$26)</f>
        <v>#VALUE!</v>
      </c>
      <c r="Z745" s="0" t="e">
        <f aca="true">MAX(0,Y745*(1+(_xlfn.NORM.INV(RAND(),Inputs!$D$39,Inputs!$C$39)))-'Year Schedule'!$K$27+'Year Schedule'!$L$27)</f>
        <v>#VALUE!</v>
      </c>
      <c r="AA745" s="0" t="e">
        <f aca="true">MAX(0,Z745*(1+(_xlfn.NORM.INV(RAND(),Inputs!$D$39,Inputs!$C$39)))-'Year Schedule'!$K$28+'Year Schedule'!$L$28)</f>
        <v>#VALUE!</v>
      </c>
      <c r="AB745" s="0" t="e">
        <f aca="true">MAX(0,AA745*(1+(_xlfn.NORM.INV(RAND(),Inputs!$D$39,Inputs!$C$39)))-'Year Schedule'!$K$29+'Year Schedule'!$L$29)</f>
        <v>#VALUE!</v>
      </c>
      <c r="AC745" s="0" t="e">
        <f aca="true">MAX(0,AB745*(1+(_xlfn.NORM.INV(RAND(),Inputs!$D$39,Inputs!$C$39)))-'Year Schedule'!$K$30+'Year Schedule'!$L$30)</f>
        <v>#VALUE!</v>
      </c>
      <c r="AD745" s="0" t="e">
        <f aca="true">MAX(0,AC745*(1+(_xlfn.NORM.INV(RAND(),Inputs!$D$39,Inputs!$C$39)))-'Year Schedule'!$K$31+'Year Schedule'!$L$31)</f>
        <v>#VALUE!</v>
      </c>
      <c r="AE745" s="0" t="e">
        <f aca="true">MAX(0,AD745*(1+(_xlfn.NORM.INV(RAND(),Inputs!$D$39,Inputs!$C$39)))-'Year Schedule'!$K$32+'Year Schedule'!$L$32)</f>
        <v>#VALUE!</v>
      </c>
      <c r="AF745" s="0" t="e">
        <f aca="true">MAX(0,AE745*(1+(_xlfn.NORM.INV(RAND(),Inputs!$D$39,Inputs!$C$39)))-'Year Schedule'!$K$33+'Year Schedule'!$L$33)</f>
        <v>#VALUE!</v>
      </c>
      <c r="AG745" s="0" t="e">
        <f aca="true">MAX(0,AF745*(1+(_xlfn.NORM.INV(RAND(),Inputs!$D$39,Inputs!$C$39)))-'Year Schedule'!$K$34+'Year Schedule'!$L$34)</f>
        <v>#VALUE!</v>
      </c>
      <c r="AH745" s="0" t="e">
        <f aca="true">MAX(0,AG745*(1+(_xlfn.NORM.INV(RAND(),Inputs!$D$39,Inputs!$C$39)))-'Year Schedule'!$K$35+'Year Schedule'!$L$35)</f>
        <v>#VALUE!</v>
      </c>
      <c r="AI745" s="0" t="e">
        <f aca="true">MAX(0,AH745*(1+(_xlfn.NORM.INV(RAND(),Inputs!$D$39,Inputs!$C$39)))-'Year Schedule'!$K$36+'Year Schedule'!$L$36)</f>
        <v>#VALUE!</v>
      </c>
      <c r="AJ745" s="0" t="e">
        <f aca="true">MAX(0,AI745*(1+(_xlfn.NORM.INV(RAND(),Inputs!$D$39,Inputs!$C$39)))-'Year Schedule'!$K$37+'Year Schedule'!$L$37)</f>
        <v>#VALUE!</v>
      </c>
      <c r="AK745" s="0" t="e">
        <f aca="true">MAX(0,AJ745*(1+(_xlfn.NORM.INV(RAND(),Inputs!$D$39,Inputs!$C$39)))-'Year Schedule'!$K$38+'Year Schedule'!$L$38)</f>
        <v>#VALUE!</v>
      </c>
      <c r="AL745" s="0" t="e">
        <f aca="true">MAX(0,AK745*(1+(_xlfn.NORM.INV(RAND(),Inputs!$D$39,Inputs!$C$39)))-'Year Schedule'!$K$39+'Year Schedule'!$L$39)</f>
        <v>#VALUE!</v>
      </c>
      <c r="AM745" s="0" t="e">
        <f aca="true">MAX(0,AL745*(1+(_xlfn.NORM.INV(RAND(),Inputs!$D$39,Inputs!$C$39)))-'Year Schedule'!$K$40+'Year Schedule'!$L$40)</f>
        <v>#VALUE!</v>
      </c>
      <c r="AN745" s="0" t="e">
        <f aca="true">MAX(0,AM745*(1+(_xlfn.NORM.INV(RAND(),Inputs!$D$39,Inputs!$C$39)))-'Year Schedule'!$K$41+'Year Schedule'!$L$41)</f>
        <v>#VALUE!</v>
      </c>
      <c r="AO745" s="0" t="e">
        <f aca="true">MAX(0,AN745*(1+(_xlfn.NORM.INV(RAND(),Inputs!$D$39,Inputs!$C$39)))-'Year Schedule'!$K$42+'Year Schedule'!$L$42)</f>
        <v>#VALUE!</v>
      </c>
      <c r="AP745" s="0" t="e">
        <f aca="true">MAX(0,AO745*(1+(_xlfn.NORM.INV(RAND(),Inputs!$D$39,Inputs!$C$39)))-'Year Schedule'!$K$43+'Year Schedule'!$L$43)</f>
        <v>#VALUE!</v>
      </c>
      <c r="AQ745" s="0" t="e">
        <f aca="true">MAX(0,AP745*(1+(_xlfn.NORM.INV(RAND(),Inputs!$D$39,Inputs!$C$39)))-'Year Schedule'!$K$44+'Year Schedule'!$L$44)</f>
        <v>#VALUE!</v>
      </c>
      <c r="AR745" s="0" t="e">
        <f aca="true">MAX(0,AQ745*(1+(_xlfn.NORM.INV(RAND(),Inputs!$D$39,Inputs!$C$39)))-'Year Schedule'!$K$45+'Year Schedule'!$L$45)</f>
        <v>#VALUE!</v>
      </c>
      <c r="AS745" s="0" t="e">
        <f aca="true">MAX(0,AR745*(1+(_xlfn.NORM.INV(RAND(),Inputs!$D$39,Inputs!$C$39)))-'Year Schedule'!$K$46+'Year Schedule'!$L$46)</f>
        <v>#VALUE!</v>
      </c>
      <c r="AT745" s="0" t="e">
        <f aca="true">MAX(0,AS745*(1+(_xlfn.NORM.INV(RAND(),Inputs!$D$39,Inputs!$C$39)))-'Year Schedule'!$K$47+'Year Schedule'!$L$47)</f>
        <v>#VALUE!</v>
      </c>
      <c r="AU745" s="0" t="e">
        <f aca="true">MAX(0,AT745*(1+(_xlfn.NORM.INV(RAND(),Inputs!$D$39,Inputs!$C$39)))-'Year Schedule'!$K$48+'Year Schedule'!$L$48)</f>
        <v>#VALUE!</v>
      </c>
      <c r="AV745" s="0" t="e">
        <f aca="true">MAX(0,AU745*(1+(_xlfn.NORM.INV(RAND(),Inputs!$D$39,Inputs!$C$39)))-'Year Schedule'!$K$49+'Year Schedule'!$L$49)</f>
        <v>#VALUE!</v>
      </c>
      <c r="AW745" s="0" t="e">
        <f aca="true">MAX(0,AV745*(1+(_xlfn.NORM.INV(RAND(),Inputs!$D$39,Inputs!$C$39)))-'Year Schedule'!$K$50+'Year Schedule'!$L$50)</f>
        <v>#VALUE!</v>
      </c>
      <c r="AX745" s="0" t="e">
        <f aca="true">MAX(0,AW745*(1+(_xlfn.NORM.INV(RAND(),Inputs!$D$39,Inputs!$C$39)))-'Year Schedule'!$K$51+'Year Schedule'!$L$51)</f>
        <v>#VALUE!</v>
      </c>
      <c r="AY745" s="0" t="e">
        <f aca="true">MAX(0,AX745*(1+(_xlfn.NORM.INV(RAND(),Inputs!$D$39,Inputs!$C$39)))-'Year Schedule'!$K$52+'Year Schedule'!$L$52)</f>
        <v>#VALUE!</v>
      </c>
      <c r="AZ745" s="0" t="e">
        <f aca="true">MAX(0,AY745*(1+(_xlfn.NORM.INV(RAND(),Inputs!$D$39,Inputs!$C$39)))-'Year Schedule'!$K$53+'Year Schedule'!$L$53)</f>
        <v>#VALUE!</v>
      </c>
      <c r="BA745" s="0" t="e">
        <f aca="false">INDEX(C745:AZ745,1,Inputs!$C$6)</f>
        <v>#VALUE!</v>
      </c>
      <c r="BB745" s="0" t="n">
        <f aca="false">IFERROR(EXP(SUMPRODUCT(LN((C745:INDEX(C745:AZ745,1,Inputs!$C$6)+$C$1004:INDEX($C$1004:$AZ$1004,1,Inputs!$C$6))/B745:INDEX(B745:AY745,1,Inputs!$C$6)))/Inputs!$C$6)-1,-1)</f>
        <v>-1</v>
      </c>
    </row>
    <row r="746" customFormat="false" ht="15" hidden="false" customHeight="true" outlineLevel="0" collapsed="false">
      <c r="A746" s="0" t="n">
        <v>744</v>
      </c>
      <c r="B746" s="177" t="n">
        <f aca="false">Inputs!$C$38</f>
        <v>0</v>
      </c>
      <c r="C746" s="0" t="e">
        <f aca="true">MAX(0,B746*(1+(_xlfn.NORM.INV(RAND(),Inputs!$D$39,Inputs!$C$39)))-'Year Schedule'!$K$4+'Year Schedule'!$L$4)</f>
        <v>#VALUE!</v>
      </c>
      <c r="D746" s="0" t="e">
        <f aca="true">MAX(0,C746*(1+(_xlfn.NORM.INV(RAND(),Inputs!$D$39,Inputs!$C$39)))-'Year Schedule'!$K$5+'Year Schedule'!$L$5)</f>
        <v>#VALUE!</v>
      </c>
      <c r="E746" s="0" t="e">
        <f aca="true">MAX(0,D746*(1+(_xlfn.NORM.INV(RAND(),Inputs!$D$39,Inputs!$C$39)))-'Year Schedule'!$K$6+'Year Schedule'!$L$6)</f>
        <v>#VALUE!</v>
      </c>
      <c r="F746" s="0" t="e">
        <f aca="true">MAX(0,E746*(1+(_xlfn.NORM.INV(RAND(),Inputs!$D$39,Inputs!$C$39)))-'Year Schedule'!$K$7+'Year Schedule'!$L$7)</f>
        <v>#VALUE!</v>
      </c>
      <c r="G746" s="0" t="e">
        <f aca="true">MAX(0,F746*(1+(_xlfn.NORM.INV(RAND(),Inputs!$D$39,Inputs!$C$39)))-'Year Schedule'!$K$8+'Year Schedule'!$L$8)</f>
        <v>#VALUE!</v>
      </c>
      <c r="H746" s="0" t="e">
        <f aca="true">MAX(0,G746*(1+(_xlfn.NORM.INV(RAND(),Inputs!$D$39,Inputs!$C$39)))-'Year Schedule'!$K$9+'Year Schedule'!$L$9)</f>
        <v>#VALUE!</v>
      </c>
      <c r="I746" s="0" t="e">
        <f aca="true">MAX(0,H746*(1+(_xlfn.NORM.INV(RAND(),Inputs!$D$39,Inputs!$C$39)))-'Year Schedule'!$K$10+'Year Schedule'!$L$10)</f>
        <v>#VALUE!</v>
      </c>
      <c r="J746" s="0" t="e">
        <f aca="true">MAX(0,I746*(1+(_xlfn.NORM.INV(RAND(),Inputs!$D$39,Inputs!$C$39)))-'Year Schedule'!$K$11+'Year Schedule'!$L$11)</f>
        <v>#VALUE!</v>
      </c>
      <c r="K746" s="0" t="e">
        <f aca="true">MAX(0,J746*(1+(_xlfn.NORM.INV(RAND(),Inputs!$D$39,Inputs!$C$39)))-'Year Schedule'!$K$12+'Year Schedule'!$L$12)</f>
        <v>#VALUE!</v>
      </c>
      <c r="L746" s="0" t="e">
        <f aca="true">MAX(0,K746*(1+(_xlfn.NORM.INV(RAND(),Inputs!$D$39,Inputs!$C$39)))-'Year Schedule'!$K$13+'Year Schedule'!$L$13)</f>
        <v>#VALUE!</v>
      </c>
      <c r="M746" s="0" t="e">
        <f aca="true">MAX(0,L746*(1+(_xlfn.NORM.INV(RAND(),Inputs!$D$39,Inputs!$C$39)))-'Year Schedule'!$K$14+'Year Schedule'!$L$14)</f>
        <v>#VALUE!</v>
      </c>
      <c r="N746" s="0" t="e">
        <f aca="true">MAX(0,M746*(1+(_xlfn.NORM.INV(RAND(),Inputs!$D$39,Inputs!$C$39)))-'Year Schedule'!$K$15+'Year Schedule'!$L$15)</f>
        <v>#VALUE!</v>
      </c>
      <c r="O746" s="0" t="e">
        <f aca="true">MAX(0,N746*(1+(_xlfn.NORM.INV(RAND(),Inputs!$D$39,Inputs!$C$39)))-'Year Schedule'!$K$16+'Year Schedule'!$L$16)</f>
        <v>#VALUE!</v>
      </c>
      <c r="P746" s="0" t="e">
        <f aca="true">MAX(0,O746*(1+(_xlfn.NORM.INV(RAND(),Inputs!$D$39,Inputs!$C$39)))-'Year Schedule'!$K$17+'Year Schedule'!$L$17)</f>
        <v>#VALUE!</v>
      </c>
      <c r="Q746" s="0" t="e">
        <f aca="true">MAX(0,P746*(1+(_xlfn.NORM.INV(RAND(),Inputs!$D$39,Inputs!$C$39)))-'Year Schedule'!$K$18+'Year Schedule'!$L$18)</f>
        <v>#VALUE!</v>
      </c>
      <c r="R746" s="0" t="e">
        <f aca="true">MAX(0,Q746*(1+(_xlfn.NORM.INV(RAND(),Inputs!$D$39,Inputs!$C$39)))-'Year Schedule'!$K$19+'Year Schedule'!$L$19)</f>
        <v>#VALUE!</v>
      </c>
      <c r="S746" s="0" t="e">
        <f aca="true">MAX(0,R746*(1+(_xlfn.NORM.INV(RAND(),Inputs!$D$39,Inputs!$C$39)))-'Year Schedule'!$K$20+'Year Schedule'!$L$20)</f>
        <v>#VALUE!</v>
      </c>
      <c r="T746" s="0" t="e">
        <f aca="true">MAX(0,S746*(1+(_xlfn.NORM.INV(RAND(),Inputs!$D$39,Inputs!$C$39)))-'Year Schedule'!$K$21+'Year Schedule'!$L$21)</f>
        <v>#VALUE!</v>
      </c>
      <c r="U746" s="0" t="e">
        <f aca="true">MAX(0,T746*(1+(_xlfn.NORM.INV(RAND(),Inputs!$D$39,Inputs!$C$39)))-'Year Schedule'!$K$22+'Year Schedule'!$L$22)</f>
        <v>#VALUE!</v>
      </c>
      <c r="V746" s="0" t="e">
        <f aca="true">MAX(0,U746*(1+(_xlfn.NORM.INV(RAND(),Inputs!$D$39,Inputs!$C$39)))-'Year Schedule'!$K$23+'Year Schedule'!$L$23)</f>
        <v>#VALUE!</v>
      </c>
      <c r="W746" s="0" t="e">
        <f aca="true">MAX(0,V746*(1+(_xlfn.NORM.INV(RAND(),Inputs!$D$39,Inputs!$C$39)))-'Year Schedule'!$K$24+'Year Schedule'!$L$24)</f>
        <v>#VALUE!</v>
      </c>
      <c r="X746" s="0" t="e">
        <f aca="true">MAX(0,W746*(1+(_xlfn.NORM.INV(RAND(),Inputs!$D$39,Inputs!$C$39)))-'Year Schedule'!$K$25+'Year Schedule'!$L$25)</f>
        <v>#VALUE!</v>
      </c>
      <c r="Y746" s="0" t="e">
        <f aca="true">MAX(0,X746*(1+(_xlfn.NORM.INV(RAND(),Inputs!$D$39,Inputs!$C$39)))-'Year Schedule'!$K$26+'Year Schedule'!$L$26)</f>
        <v>#VALUE!</v>
      </c>
      <c r="Z746" s="0" t="e">
        <f aca="true">MAX(0,Y746*(1+(_xlfn.NORM.INV(RAND(),Inputs!$D$39,Inputs!$C$39)))-'Year Schedule'!$K$27+'Year Schedule'!$L$27)</f>
        <v>#VALUE!</v>
      </c>
      <c r="AA746" s="0" t="e">
        <f aca="true">MAX(0,Z746*(1+(_xlfn.NORM.INV(RAND(),Inputs!$D$39,Inputs!$C$39)))-'Year Schedule'!$K$28+'Year Schedule'!$L$28)</f>
        <v>#VALUE!</v>
      </c>
      <c r="AB746" s="0" t="e">
        <f aca="true">MAX(0,AA746*(1+(_xlfn.NORM.INV(RAND(),Inputs!$D$39,Inputs!$C$39)))-'Year Schedule'!$K$29+'Year Schedule'!$L$29)</f>
        <v>#VALUE!</v>
      </c>
      <c r="AC746" s="0" t="e">
        <f aca="true">MAX(0,AB746*(1+(_xlfn.NORM.INV(RAND(),Inputs!$D$39,Inputs!$C$39)))-'Year Schedule'!$K$30+'Year Schedule'!$L$30)</f>
        <v>#VALUE!</v>
      </c>
      <c r="AD746" s="0" t="e">
        <f aca="true">MAX(0,AC746*(1+(_xlfn.NORM.INV(RAND(),Inputs!$D$39,Inputs!$C$39)))-'Year Schedule'!$K$31+'Year Schedule'!$L$31)</f>
        <v>#VALUE!</v>
      </c>
      <c r="AE746" s="0" t="e">
        <f aca="true">MAX(0,AD746*(1+(_xlfn.NORM.INV(RAND(),Inputs!$D$39,Inputs!$C$39)))-'Year Schedule'!$K$32+'Year Schedule'!$L$32)</f>
        <v>#VALUE!</v>
      </c>
      <c r="AF746" s="0" t="e">
        <f aca="true">MAX(0,AE746*(1+(_xlfn.NORM.INV(RAND(),Inputs!$D$39,Inputs!$C$39)))-'Year Schedule'!$K$33+'Year Schedule'!$L$33)</f>
        <v>#VALUE!</v>
      </c>
      <c r="AG746" s="0" t="e">
        <f aca="true">MAX(0,AF746*(1+(_xlfn.NORM.INV(RAND(),Inputs!$D$39,Inputs!$C$39)))-'Year Schedule'!$K$34+'Year Schedule'!$L$34)</f>
        <v>#VALUE!</v>
      </c>
      <c r="AH746" s="0" t="e">
        <f aca="true">MAX(0,AG746*(1+(_xlfn.NORM.INV(RAND(),Inputs!$D$39,Inputs!$C$39)))-'Year Schedule'!$K$35+'Year Schedule'!$L$35)</f>
        <v>#VALUE!</v>
      </c>
      <c r="AI746" s="0" t="e">
        <f aca="true">MAX(0,AH746*(1+(_xlfn.NORM.INV(RAND(),Inputs!$D$39,Inputs!$C$39)))-'Year Schedule'!$K$36+'Year Schedule'!$L$36)</f>
        <v>#VALUE!</v>
      </c>
      <c r="AJ746" s="0" t="e">
        <f aca="true">MAX(0,AI746*(1+(_xlfn.NORM.INV(RAND(),Inputs!$D$39,Inputs!$C$39)))-'Year Schedule'!$K$37+'Year Schedule'!$L$37)</f>
        <v>#VALUE!</v>
      </c>
      <c r="AK746" s="0" t="e">
        <f aca="true">MAX(0,AJ746*(1+(_xlfn.NORM.INV(RAND(),Inputs!$D$39,Inputs!$C$39)))-'Year Schedule'!$K$38+'Year Schedule'!$L$38)</f>
        <v>#VALUE!</v>
      </c>
      <c r="AL746" s="0" t="e">
        <f aca="true">MAX(0,AK746*(1+(_xlfn.NORM.INV(RAND(),Inputs!$D$39,Inputs!$C$39)))-'Year Schedule'!$K$39+'Year Schedule'!$L$39)</f>
        <v>#VALUE!</v>
      </c>
      <c r="AM746" s="0" t="e">
        <f aca="true">MAX(0,AL746*(1+(_xlfn.NORM.INV(RAND(),Inputs!$D$39,Inputs!$C$39)))-'Year Schedule'!$K$40+'Year Schedule'!$L$40)</f>
        <v>#VALUE!</v>
      </c>
      <c r="AN746" s="0" t="e">
        <f aca="true">MAX(0,AM746*(1+(_xlfn.NORM.INV(RAND(),Inputs!$D$39,Inputs!$C$39)))-'Year Schedule'!$K$41+'Year Schedule'!$L$41)</f>
        <v>#VALUE!</v>
      </c>
      <c r="AO746" s="0" t="e">
        <f aca="true">MAX(0,AN746*(1+(_xlfn.NORM.INV(RAND(),Inputs!$D$39,Inputs!$C$39)))-'Year Schedule'!$K$42+'Year Schedule'!$L$42)</f>
        <v>#VALUE!</v>
      </c>
      <c r="AP746" s="0" t="e">
        <f aca="true">MAX(0,AO746*(1+(_xlfn.NORM.INV(RAND(),Inputs!$D$39,Inputs!$C$39)))-'Year Schedule'!$K$43+'Year Schedule'!$L$43)</f>
        <v>#VALUE!</v>
      </c>
      <c r="AQ746" s="0" t="e">
        <f aca="true">MAX(0,AP746*(1+(_xlfn.NORM.INV(RAND(),Inputs!$D$39,Inputs!$C$39)))-'Year Schedule'!$K$44+'Year Schedule'!$L$44)</f>
        <v>#VALUE!</v>
      </c>
      <c r="AR746" s="0" t="e">
        <f aca="true">MAX(0,AQ746*(1+(_xlfn.NORM.INV(RAND(),Inputs!$D$39,Inputs!$C$39)))-'Year Schedule'!$K$45+'Year Schedule'!$L$45)</f>
        <v>#VALUE!</v>
      </c>
      <c r="AS746" s="0" t="e">
        <f aca="true">MAX(0,AR746*(1+(_xlfn.NORM.INV(RAND(),Inputs!$D$39,Inputs!$C$39)))-'Year Schedule'!$K$46+'Year Schedule'!$L$46)</f>
        <v>#VALUE!</v>
      </c>
      <c r="AT746" s="0" t="e">
        <f aca="true">MAX(0,AS746*(1+(_xlfn.NORM.INV(RAND(),Inputs!$D$39,Inputs!$C$39)))-'Year Schedule'!$K$47+'Year Schedule'!$L$47)</f>
        <v>#VALUE!</v>
      </c>
      <c r="AU746" s="0" t="e">
        <f aca="true">MAX(0,AT746*(1+(_xlfn.NORM.INV(RAND(),Inputs!$D$39,Inputs!$C$39)))-'Year Schedule'!$K$48+'Year Schedule'!$L$48)</f>
        <v>#VALUE!</v>
      </c>
      <c r="AV746" s="0" t="e">
        <f aca="true">MAX(0,AU746*(1+(_xlfn.NORM.INV(RAND(),Inputs!$D$39,Inputs!$C$39)))-'Year Schedule'!$K$49+'Year Schedule'!$L$49)</f>
        <v>#VALUE!</v>
      </c>
      <c r="AW746" s="0" t="e">
        <f aca="true">MAX(0,AV746*(1+(_xlfn.NORM.INV(RAND(),Inputs!$D$39,Inputs!$C$39)))-'Year Schedule'!$K$50+'Year Schedule'!$L$50)</f>
        <v>#VALUE!</v>
      </c>
      <c r="AX746" s="0" t="e">
        <f aca="true">MAX(0,AW746*(1+(_xlfn.NORM.INV(RAND(),Inputs!$D$39,Inputs!$C$39)))-'Year Schedule'!$K$51+'Year Schedule'!$L$51)</f>
        <v>#VALUE!</v>
      </c>
      <c r="AY746" s="0" t="e">
        <f aca="true">MAX(0,AX746*(1+(_xlfn.NORM.INV(RAND(),Inputs!$D$39,Inputs!$C$39)))-'Year Schedule'!$K$52+'Year Schedule'!$L$52)</f>
        <v>#VALUE!</v>
      </c>
      <c r="AZ746" s="0" t="e">
        <f aca="true">MAX(0,AY746*(1+(_xlfn.NORM.INV(RAND(),Inputs!$D$39,Inputs!$C$39)))-'Year Schedule'!$K$53+'Year Schedule'!$L$53)</f>
        <v>#VALUE!</v>
      </c>
      <c r="BA746" s="0" t="e">
        <f aca="false">INDEX(C746:AZ746,1,Inputs!$C$6)</f>
        <v>#VALUE!</v>
      </c>
      <c r="BB746" s="0" t="n">
        <f aca="false">IFERROR(EXP(SUMPRODUCT(LN((C746:INDEX(C746:AZ746,1,Inputs!$C$6)+$C$1004:INDEX($C$1004:$AZ$1004,1,Inputs!$C$6))/B746:INDEX(B746:AY746,1,Inputs!$C$6)))/Inputs!$C$6)-1,-1)</f>
        <v>-1</v>
      </c>
    </row>
    <row r="747" customFormat="false" ht="15" hidden="false" customHeight="true" outlineLevel="0" collapsed="false">
      <c r="A747" s="0" t="n">
        <v>745</v>
      </c>
      <c r="B747" s="177" t="n">
        <f aca="false">Inputs!$C$38</f>
        <v>0</v>
      </c>
      <c r="C747" s="0" t="e">
        <f aca="true">MAX(0,B747*(1+(_xlfn.NORM.INV(RAND(),Inputs!$D$39,Inputs!$C$39)))-'Year Schedule'!$K$4+'Year Schedule'!$L$4)</f>
        <v>#VALUE!</v>
      </c>
      <c r="D747" s="0" t="e">
        <f aca="true">MAX(0,C747*(1+(_xlfn.NORM.INV(RAND(),Inputs!$D$39,Inputs!$C$39)))-'Year Schedule'!$K$5+'Year Schedule'!$L$5)</f>
        <v>#VALUE!</v>
      </c>
      <c r="E747" s="0" t="e">
        <f aca="true">MAX(0,D747*(1+(_xlfn.NORM.INV(RAND(),Inputs!$D$39,Inputs!$C$39)))-'Year Schedule'!$K$6+'Year Schedule'!$L$6)</f>
        <v>#VALUE!</v>
      </c>
      <c r="F747" s="0" t="e">
        <f aca="true">MAX(0,E747*(1+(_xlfn.NORM.INV(RAND(),Inputs!$D$39,Inputs!$C$39)))-'Year Schedule'!$K$7+'Year Schedule'!$L$7)</f>
        <v>#VALUE!</v>
      </c>
      <c r="G747" s="0" t="e">
        <f aca="true">MAX(0,F747*(1+(_xlfn.NORM.INV(RAND(),Inputs!$D$39,Inputs!$C$39)))-'Year Schedule'!$K$8+'Year Schedule'!$L$8)</f>
        <v>#VALUE!</v>
      </c>
      <c r="H747" s="0" t="e">
        <f aca="true">MAX(0,G747*(1+(_xlfn.NORM.INV(RAND(),Inputs!$D$39,Inputs!$C$39)))-'Year Schedule'!$K$9+'Year Schedule'!$L$9)</f>
        <v>#VALUE!</v>
      </c>
      <c r="I747" s="0" t="e">
        <f aca="true">MAX(0,H747*(1+(_xlfn.NORM.INV(RAND(),Inputs!$D$39,Inputs!$C$39)))-'Year Schedule'!$K$10+'Year Schedule'!$L$10)</f>
        <v>#VALUE!</v>
      </c>
      <c r="J747" s="0" t="e">
        <f aca="true">MAX(0,I747*(1+(_xlfn.NORM.INV(RAND(),Inputs!$D$39,Inputs!$C$39)))-'Year Schedule'!$K$11+'Year Schedule'!$L$11)</f>
        <v>#VALUE!</v>
      </c>
      <c r="K747" s="0" t="e">
        <f aca="true">MAX(0,J747*(1+(_xlfn.NORM.INV(RAND(),Inputs!$D$39,Inputs!$C$39)))-'Year Schedule'!$K$12+'Year Schedule'!$L$12)</f>
        <v>#VALUE!</v>
      </c>
      <c r="L747" s="0" t="e">
        <f aca="true">MAX(0,K747*(1+(_xlfn.NORM.INV(RAND(),Inputs!$D$39,Inputs!$C$39)))-'Year Schedule'!$K$13+'Year Schedule'!$L$13)</f>
        <v>#VALUE!</v>
      </c>
      <c r="M747" s="0" t="e">
        <f aca="true">MAX(0,L747*(1+(_xlfn.NORM.INV(RAND(),Inputs!$D$39,Inputs!$C$39)))-'Year Schedule'!$K$14+'Year Schedule'!$L$14)</f>
        <v>#VALUE!</v>
      </c>
      <c r="N747" s="0" t="e">
        <f aca="true">MAX(0,M747*(1+(_xlfn.NORM.INV(RAND(),Inputs!$D$39,Inputs!$C$39)))-'Year Schedule'!$K$15+'Year Schedule'!$L$15)</f>
        <v>#VALUE!</v>
      </c>
      <c r="O747" s="0" t="e">
        <f aca="true">MAX(0,N747*(1+(_xlfn.NORM.INV(RAND(),Inputs!$D$39,Inputs!$C$39)))-'Year Schedule'!$K$16+'Year Schedule'!$L$16)</f>
        <v>#VALUE!</v>
      </c>
      <c r="P747" s="0" t="e">
        <f aca="true">MAX(0,O747*(1+(_xlfn.NORM.INV(RAND(),Inputs!$D$39,Inputs!$C$39)))-'Year Schedule'!$K$17+'Year Schedule'!$L$17)</f>
        <v>#VALUE!</v>
      </c>
      <c r="Q747" s="0" t="e">
        <f aca="true">MAX(0,P747*(1+(_xlfn.NORM.INV(RAND(),Inputs!$D$39,Inputs!$C$39)))-'Year Schedule'!$K$18+'Year Schedule'!$L$18)</f>
        <v>#VALUE!</v>
      </c>
      <c r="R747" s="0" t="e">
        <f aca="true">MAX(0,Q747*(1+(_xlfn.NORM.INV(RAND(),Inputs!$D$39,Inputs!$C$39)))-'Year Schedule'!$K$19+'Year Schedule'!$L$19)</f>
        <v>#VALUE!</v>
      </c>
      <c r="S747" s="0" t="e">
        <f aca="true">MAX(0,R747*(1+(_xlfn.NORM.INV(RAND(),Inputs!$D$39,Inputs!$C$39)))-'Year Schedule'!$K$20+'Year Schedule'!$L$20)</f>
        <v>#VALUE!</v>
      </c>
      <c r="T747" s="0" t="e">
        <f aca="true">MAX(0,S747*(1+(_xlfn.NORM.INV(RAND(),Inputs!$D$39,Inputs!$C$39)))-'Year Schedule'!$K$21+'Year Schedule'!$L$21)</f>
        <v>#VALUE!</v>
      </c>
      <c r="U747" s="0" t="e">
        <f aca="true">MAX(0,T747*(1+(_xlfn.NORM.INV(RAND(),Inputs!$D$39,Inputs!$C$39)))-'Year Schedule'!$K$22+'Year Schedule'!$L$22)</f>
        <v>#VALUE!</v>
      </c>
      <c r="V747" s="0" t="e">
        <f aca="true">MAX(0,U747*(1+(_xlfn.NORM.INV(RAND(),Inputs!$D$39,Inputs!$C$39)))-'Year Schedule'!$K$23+'Year Schedule'!$L$23)</f>
        <v>#VALUE!</v>
      </c>
      <c r="W747" s="0" t="e">
        <f aca="true">MAX(0,V747*(1+(_xlfn.NORM.INV(RAND(),Inputs!$D$39,Inputs!$C$39)))-'Year Schedule'!$K$24+'Year Schedule'!$L$24)</f>
        <v>#VALUE!</v>
      </c>
      <c r="X747" s="0" t="e">
        <f aca="true">MAX(0,W747*(1+(_xlfn.NORM.INV(RAND(),Inputs!$D$39,Inputs!$C$39)))-'Year Schedule'!$K$25+'Year Schedule'!$L$25)</f>
        <v>#VALUE!</v>
      </c>
      <c r="Y747" s="0" t="e">
        <f aca="true">MAX(0,X747*(1+(_xlfn.NORM.INV(RAND(),Inputs!$D$39,Inputs!$C$39)))-'Year Schedule'!$K$26+'Year Schedule'!$L$26)</f>
        <v>#VALUE!</v>
      </c>
      <c r="Z747" s="0" t="e">
        <f aca="true">MAX(0,Y747*(1+(_xlfn.NORM.INV(RAND(),Inputs!$D$39,Inputs!$C$39)))-'Year Schedule'!$K$27+'Year Schedule'!$L$27)</f>
        <v>#VALUE!</v>
      </c>
      <c r="AA747" s="0" t="e">
        <f aca="true">MAX(0,Z747*(1+(_xlfn.NORM.INV(RAND(),Inputs!$D$39,Inputs!$C$39)))-'Year Schedule'!$K$28+'Year Schedule'!$L$28)</f>
        <v>#VALUE!</v>
      </c>
      <c r="AB747" s="0" t="e">
        <f aca="true">MAX(0,AA747*(1+(_xlfn.NORM.INV(RAND(),Inputs!$D$39,Inputs!$C$39)))-'Year Schedule'!$K$29+'Year Schedule'!$L$29)</f>
        <v>#VALUE!</v>
      </c>
      <c r="AC747" s="0" t="e">
        <f aca="true">MAX(0,AB747*(1+(_xlfn.NORM.INV(RAND(),Inputs!$D$39,Inputs!$C$39)))-'Year Schedule'!$K$30+'Year Schedule'!$L$30)</f>
        <v>#VALUE!</v>
      </c>
      <c r="AD747" s="0" t="e">
        <f aca="true">MAX(0,AC747*(1+(_xlfn.NORM.INV(RAND(),Inputs!$D$39,Inputs!$C$39)))-'Year Schedule'!$K$31+'Year Schedule'!$L$31)</f>
        <v>#VALUE!</v>
      </c>
      <c r="AE747" s="0" t="e">
        <f aca="true">MAX(0,AD747*(1+(_xlfn.NORM.INV(RAND(),Inputs!$D$39,Inputs!$C$39)))-'Year Schedule'!$K$32+'Year Schedule'!$L$32)</f>
        <v>#VALUE!</v>
      </c>
      <c r="AF747" s="0" t="e">
        <f aca="true">MAX(0,AE747*(1+(_xlfn.NORM.INV(RAND(),Inputs!$D$39,Inputs!$C$39)))-'Year Schedule'!$K$33+'Year Schedule'!$L$33)</f>
        <v>#VALUE!</v>
      </c>
      <c r="AG747" s="0" t="e">
        <f aca="true">MAX(0,AF747*(1+(_xlfn.NORM.INV(RAND(),Inputs!$D$39,Inputs!$C$39)))-'Year Schedule'!$K$34+'Year Schedule'!$L$34)</f>
        <v>#VALUE!</v>
      </c>
      <c r="AH747" s="0" t="e">
        <f aca="true">MAX(0,AG747*(1+(_xlfn.NORM.INV(RAND(),Inputs!$D$39,Inputs!$C$39)))-'Year Schedule'!$K$35+'Year Schedule'!$L$35)</f>
        <v>#VALUE!</v>
      </c>
      <c r="AI747" s="0" t="e">
        <f aca="true">MAX(0,AH747*(1+(_xlfn.NORM.INV(RAND(),Inputs!$D$39,Inputs!$C$39)))-'Year Schedule'!$K$36+'Year Schedule'!$L$36)</f>
        <v>#VALUE!</v>
      </c>
      <c r="AJ747" s="0" t="e">
        <f aca="true">MAX(0,AI747*(1+(_xlfn.NORM.INV(RAND(),Inputs!$D$39,Inputs!$C$39)))-'Year Schedule'!$K$37+'Year Schedule'!$L$37)</f>
        <v>#VALUE!</v>
      </c>
      <c r="AK747" s="0" t="e">
        <f aca="true">MAX(0,AJ747*(1+(_xlfn.NORM.INV(RAND(),Inputs!$D$39,Inputs!$C$39)))-'Year Schedule'!$K$38+'Year Schedule'!$L$38)</f>
        <v>#VALUE!</v>
      </c>
      <c r="AL747" s="0" t="e">
        <f aca="true">MAX(0,AK747*(1+(_xlfn.NORM.INV(RAND(),Inputs!$D$39,Inputs!$C$39)))-'Year Schedule'!$K$39+'Year Schedule'!$L$39)</f>
        <v>#VALUE!</v>
      </c>
      <c r="AM747" s="0" t="e">
        <f aca="true">MAX(0,AL747*(1+(_xlfn.NORM.INV(RAND(),Inputs!$D$39,Inputs!$C$39)))-'Year Schedule'!$K$40+'Year Schedule'!$L$40)</f>
        <v>#VALUE!</v>
      </c>
      <c r="AN747" s="0" t="e">
        <f aca="true">MAX(0,AM747*(1+(_xlfn.NORM.INV(RAND(),Inputs!$D$39,Inputs!$C$39)))-'Year Schedule'!$K$41+'Year Schedule'!$L$41)</f>
        <v>#VALUE!</v>
      </c>
      <c r="AO747" s="0" t="e">
        <f aca="true">MAX(0,AN747*(1+(_xlfn.NORM.INV(RAND(),Inputs!$D$39,Inputs!$C$39)))-'Year Schedule'!$K$42+'Year Schedule'!$L$42)</f>
        <v>#VALUE!</v>
      </c>
      <c r="AP747" s="0" t="e">
        <f aca="true">MAX(0,AO747*(1+(_xlfn.NORM.INV(RAND(),Inputs!$D$39,Inputs!$C$39)))-'Year Schedule'!$K$43+'Year Schedule'!$L$43)</f>
        <v>#VALUE!</v>
      </c>
      <c r="AQ747" s="0" t="e">
        <f aca="true">MAX(0,AP747*(1+(_xlfn.NORM.INV(RAND(),Inputs!$D$39,Inputs!$C$39)))-'Year Schedule'!$K$44+'Year Schedule'!$L$44)</f>
        <v>#VALUE!</v>
      </c>
      <c r="AR747" s="0" t="e">
        <f aca="true">MAX(0,AQ747*(1+(_xlfn.NORM.INV(RAND(),Inputs!$D$39,Inputs!$C$39)))-'Year Schedule'!$K$45+'Year Schedule'!$L$45)</f>
        <v>#VALUE!</v>
      </c>
      <c r="AS747" s="0" t="e">
        <f aca="true">MAX(0,AR747*(1+(_xlfn.NORM.INV(RAND(),Inputs!$D$39,Inputs!$C$39)))-'Year Schedule'!$K$46+'Year Schedule'!$L$46)</f>
        <v>#VALUE!</v>
      </c>
      <c r="AT747" s="0" t="e">
        <f aca="true">MAX(0,AS747*(1+(_xlfn.NORM.INV(RAND(),Inputs!$D$39,Inputs!$C$39)))-'Year Schedule'!$K$47+'Year Schedule'!$L$47)</f>
        <v>#VALUE!</v>
      </c>
      <c r="AU747" s="0" t="e">
        <f aca="true">MAX(0,AT747*(1+(_xlfn.NORM.INV(RAND(),Inputs!$D$39,Inputs!$C$39)))-'Year Schedule'!$K$48+'Year Schedule'!$L$48)</f>
        <v>#VALUE!</v>
      </c>
      <c r="AV747" s="0" t="e">
        <f aca="true">MAX(0,AU747*(1+(_xlfn.NORM.INV(RAND(),Inputs!$D$39,Inputs!$C$39)))-'Year Schedule'!$K$49+'Year Schedule'!$L$49)</f>
        <v>#VALUE!</v>
      </c>
      <c r="AW747" s="0" t="e">
        <f aca="true">MAX(0,AV747*(1+(_xlfn.NORM.INV(RAND(),Inputs!$D$39,Inputs!$C$39)))-'Year Schedule'!$K$50+'Year Schedule'!$L$50)</f>
        <v>#VALUE!</v>
      </c>
      <c r="AX747" s="0" t="e">
        <f aca="true">MAX(0,AW747*(1+(_xlfn.NORM.INV(RAND(),Inputs!$D$39,Inputs!$C$39)))-'Year Schedule'!$K$51+'Year Schedule'!$L$51)</f>
        <v>#VALUE!</v>
      </c>
      <c r="AY747" s="0" t="e">
        <f aca="true">MAX(0,AX747*(1+(_xlfn.NORM.INV(RAND(),Inputs!$D$39,Inputs!$C$39)))-'Year Schedule'!$K$52+'Year Schedule'!$L$52)</f>
        <v>#VALUE!</v>
      </c>
      <c r="AZ747" s="0" t="e">
        <f aca="true">MAX(0,AY747*(1+(_xlfn.NORM.INV(RAND(),Inputs!$D$39,Inputs!$C$39)))-'Year Schedule'!$K$53+'Year Schedule'!$L$53)</f>
        <v>#VALUE!</v>
      </c>
      <c r="BA747" s="0" t="e">
        <f aca="false">INDEX(C747:AZ747,1,Inputs!$C$6)</f>
        <v>#VALUE!</v>
      </c>
      <c r="BB747" s="0" t="n">
        <f aca="false">IFERROR(EXP(SUMPRODUCT(LN((C747:INDEX(C747:AZ747,1,Inputs!$C$6)+$C$1004:INDEX($C$1004:$AZ$1004,1,Inputs!$C$6))/B747:INDEX(B747:AY747,1,Inputs!$C$6)))/Inputs!$C$6)-1,-1)</f>
        <v>-1</v>
      </c>
    </row>
    <row r="748" customFormat="false" ht="15" hidden="false" customHeight="true" outlineLevel="0" collapsed="false">
      <c r="A748" s="0" t="n">
        <v>746</v>
      </c>
      <c r="B748" s="177" t="n">
        <f aca="false">Inputs!$C$38</f>
        <v>0</v>
      </c>
      <c r="C748" s="0" t="e">
        <f aca="true">MAX(0,B748*(1+(_xlfn.NORM.INV(RAND(),Inputs!$D$39,Inputs!$C$39)))-'Year Schedule'!$K$4+'Year Schedule'!$L$4)</f>
        <v>#VALUE!</v>
      </c>
      <c r="D748" s="0" t="e">
        <f aca="true">MAX(0,C748*(1+(_xlfn.NORM.INV(RAND(),Inputs!$D$39,Inputs!$C$39)))-'Year Schedule'!$K$5+'Year Schedule'!$L$5)</f>
        <v>#VALUE!</v>
      </c>
      <c r="E748" s="0" t="e">
        <f aca="true">MAX(0,D748*(1+(_xlfn.NORM.INV(RAND(),Inputs!$D$39,Inputs!$C$39)))-'Year Schedule'!$K$6+'Year Schedule'!$L$6)</f>
        <v>#VALUE!</v>
      </c>
      <c r="F748" s="0" t="e">
        <f aca="true">MAX(0,E748*(1+(_xlfn.NORM.INV(RAND(),Inputs!$D$39,Inputs!$C$39)))-'Year Schedule'!$K$7+'Year Schedule'!$L$7)</f>
        <v>#VALUE!</v>
      </c>
      <c r="G748" s="0" t="e">
        <f aca="true">MAX(0,F748*(1+(_xlfn.NORM.INV(RAND(),Inputs!$D$39,Inputs!$C$39)))-'Year Schedule'!$K$8+'Year Schedule'!$L$8)</f>
        <v>#VALUE!</v>
      </c>
      <c r="H748" s="0" t="e">
        <f aca="true">MAX(0,G748*(1+(_xlfn.NORM.INV(RAND(),Inputs!$D$39,Inputs!$C$39)))-'Year Schedule'!$K$9+'Year Schedule'!$L$9)</f>
        <v>#VALUE!</v>
      </c>
      <c r="I748" s="0" t="e">
        <f aca="true">MAX(0,H748*(1+(_xlfn.NORM.INV(RAND(),Inputs!$D$39,Inputs!$C$39)))-'Year Schedule'!$K$10+'Year Schedule'!$L$10)</f>
        <v>#VALUE!</v>
      </c>
      <c r="J748" s="0" t="e">
        <f aca="true">MAX(0,I748*(1+(_xlfn.NORM.INV(RAND(),Inputs!$D$39,Inputs!$C$39)))-'Year Schedule'!$K$11+'Year Schedule'!$L$11)</f>
        <v>#VALUE!</v>
      </c>
      <c r="K748" s="0" t="e">
        <f aca="true">MAX(0,J748*(1+(_xlfn.NORM.INV(RAND(),Inputs!$D$39,Inputs!$C$39)))-'Year Schedule'!$K$12+'Year Schedule'!$L$12)</f>
        <v>#VALUE!</v>
      </c>
      <c r="L748" s="0" t="e">
        <f aca="true">MAX(0,K748*(1+(_xlfn.NORM.INV(RAND(),Inputs!$D$39,Inputs!$C$39)))-'Year Schedule'!$K$13+'Year Schedule'!$L$13)</f>
        <v>#VALUE!</v>
      </c>
      <c r="M748" s="0" t="e">
        <f aca="true">MAX(0,L748*(1+(_xlfn.NORM.INV(RAND(),Inputs!$D$39,Inputs!$C$39)))-'Year Schedule'!$K$14+'Year Schedule'!$L$14)</f>
        <v>#VALUE!</v>
      </c>
      <c r="N748" s="0" t="e">
        <f aca="true">MAX(0,M748*(1+(_xlfn.NORM.INV(RAND(),Inputs!$D$39,Inputs!$C$39)))-'Year Schedule'!$K$15+'Year Schedule'!$L$15)</f>
        <v>#VALUE!</v>
      </c>
      <c r="O748" s="0" t="e">
        <f aca="true">MAX(0,N748*(1+(_xlfn.NORM.INV(RAND(),Inputs!$D$39,Inputs!$C$39)))-'Year Schedule'!$K$16+'Year Schedule'!$L$16)</f>
        <v>#VALUE!</v>
      </c>
      <c r="P748" s="0" t="e">
        <f aca="true">MAX(0,O748*(1+(_xlfn.NORM.INV(RAND(),Inputs!$D$39,Inputs!$C$39)))-'Year Schedule'!$K$17+'Year Schedule'!$L$17)</f>
        <v>#VALUE!</v>
      </c>
      <c r="Q748" s="0" t="e">
        <f aca="true">MAX(0,P748*(1+(_xlfn.NORM.INV(RAND(),Inputs!$D$39,Inputs!$C$39)))-'Year Schedule'!$K$18+'Year Schedule'!$L$18)</f>
        <v>#VALUE!</v>
      </c>
      <c r="R748" s="0" t="e">
        <f aca="true">MAX(0,Q748*(1+(_xlfn.NORM.INV(RAND(),Inputs!$D$39,Inputs!$C$39)))-'Year Schedule'!$K$19+'Year Schedule'!$L$19)</f>
        <v>#VALUE!</v>
      </c>
      <c r="S748" s="0" t="e">
        <f aca="true">MAX(0,R748*(1+(_xlfn.NORM.INV(RAND(),Inputs!$D$39,Inputs!$C$39)))-'Year Schedule'!$K$20+'Year Schedule'!$L$20)</f>
        <v>#VALUE!</v>
      </c>
      <c r="T748" s="0" t="e">
        <f aca="true">MAX(0,S748*(1+(_xlfn.NORM.INV(RAND(),Inputs!$D$39,Inputs!$C$39)))-'Year Schedule'!$K$21+'Year Schedule'!$L$21)</f>
        <v>#VALUE!</v>
      </c>
      <c r="U748" s="0" t="e">
        <f aca="true">MAX(0,T748*(1+(_xlfn.NORM.INV(RAND(),Inputs!$D$39,Inputs!$C$39)))-'Year Schedule'!$K$22+'Year Schedule'!$L$22)</f>
        <v>#VALUE!</v>
      </c>
      <c r="V748" s="0" t="e">
        <f aca="true">MAX(0,U748*(1+(_xlfn.NORM.INV(RAND(),Inputs!$D$39,Inputs!$C$39)))-'Year Schedule'!$K$23+'Year Schedule'!$L$23)</f>
        <v>#VALUE!</v>
      </c>
      <c r="W748" s="0" t="e">
        <f aca="true">MAX(0,V748*(1+(_xlfn.NORM.INV(RAND(),Inputs!$D$39,Inputs!$C$39)))-'Year Schedule'!$K$24+'Year Schedule'!$L$24)</f>
        <v>#VALUE!</v>
      </c>
      <c r="X748" s="0" t="e">
        <f aca="true">MAX(0,W748*(1+(_xlfn.NORM.INV(RAND(),Inputs!$D$39,Inputs!$C$39)))-'Year Schedule'!$K$25+'Year Schedule'!$L$25)</f>
        <v>#VALUE!</v>
      </c>
      <c r="Y748" s="0" t="e">
        <f aca="true">MAX(0,X748*(1+(_xlfn.NORM.INV(RAND(),Inputs!$D$39,Inputs!$C$39)))-'Year Schedule'!$K$26+'Year Schedule'!$L$26)</f>
        <v>#VALUE!</v>
      </c>
      <c r="Z748" s="0" t="e">
        <f aca="true">MAX(0,Y748*(1+(_xlfn.NORM.INV(RAND(),Inputs!$D$39,Inputs!$C$39)))-'Year Schedule'!$K$27+'Year Schedule'!$L$27)</f>
        <v>#VALUE!</v>
      </c>
      <c r="AA748" s="0" t="e">
        <f aca="true">MAX(0,Z748*(1+(_xlfn.NORM.INV(RAND(),Inputs!$D$39,Inputs!$C$39)))-'Year Schedule'!$K$28+'Year Schedule'!$L$28)</f>
        <v>#VALUE!</v>
      </c>
      <c r="AB748" s="0" t="e">
        <f aca="true">MAX(0,AA748*(1+(_xlfn.NORM.INV(RAND(),Inputs!$D$39,Inputs!$C$39)))-'Year Schedule'!$K$29+'Year Schedule'!$L$29)</f>
        <v>#VALUE!</v>
      </c>
      <c r="AC748" s="0" t="e">
        <f aca="true">MAX(0,AB748*(1+(_xlfn.NORM.INV(RAND(),Inputs!$D$39,Inputs!$C$39)))-'Year Schedule'!$K$30+'Year Schedule'!$L$30)</f>
        <v>#VALUE!</v>
      </c>
      <c r="AD748" s="0" t="e">
        <f aca="true">MAX(0,AC748*(1+(_xlfn.NORM.INV(RAND(),Inputs!$D$39,Inputs!$C$39)))-'Year Schedule'!$K$31+'Year Schedule'!$L$31)</f>
        <v>#VALUE!</v>
      </c>
      <c r="AE748" s="0" t="e">
        <f aca="true">MAX(0,AD748*(1+(_xlfn.NORM.INV(RAND(),Inputs!$D$39,Inputs!$C$39)))-'Year Schedule'!$K$32+'Year Schedule'!$L$32)</f>
        <v>#VALUE!</v>
      </c>
      <c r="AF748" s="0" t="e">
        <f aca="true">MAX(0,AE748*(1+(_xlfn.NORM.INV(RAND(),Inputs!$D$39,Inputs!$C$39)))-'Year Schedule'!$K$33+'Year Schedule'!$L$33)</f>
        <v>#VALUE!</v>
      </c>
      <c r="AG748" s="0" t="e">
        <f aca="true">MAX(0,AF748*(1+(_xlfn.NORM.INV(RAND(),Inputs!$D$39,Inputs!$C$39)))-'Year Schedule'!$K$34+'Year Schedule'!$L$34)</f>
        <v>#VALUE!</v>
      </c>
      <c r="AH748" s="0" t="e">
        <f aca="true">MAX(0,AG748*(1+(_xlfn.NORM.INV(RAND(),Inputs!$D$39,Inputs!$C$39)))-'Year Schedule'!$K$35+'Year Schedule'!$L$35)</f>
        <v>#VALUE!</v>
      </c>
      <c r="AI748" s="0" t="e">
        <f aca="true">MAX(0,AH748*(1+(_xlfn.NORM.INV(RAND(),Inputs!$D$39,Inputs!$C$39)))-'Year Schedule'!$K$36+'Year Schedule'!$L$36)</f>
        <v>#VALUE!</v>
      </c>
      <c r="AJ748" s="0" t="e">
        <f aca="true">MAX(0,AI748*(1+(_xlfn.NORM.INV(RAND(),Inputs!$D$39,Inputs!$C$39)))-'Year Schedule'!$K$37+'Year Schedule'!$L$37)</f>
        <v>#VALUE!</v>
      </c>
      <c r="AK748" s="0" t="e">
        <f aca="true">MAX(0,AJ748*(1+(_xlfn.NORM.INV(RAND(),Inputs!$D$39,Inputs!$C$39)))-'Year Schedule'!$K$38+'Year Schedule'!$L$38)</f>
        <v>#VALUE!</v>
      </c>
      <c r="AL748" s="0" t="e">
        <f aca="true">MAX(0,AK748*(1+(_xlfn.NORM.INV(RAND(),Inputs!$D$39,Inputs!$C$39)))-'Year Schedule'!$K$39+'Year Schedule'!$L$39)</f>
        <v>#VALUE!</v>
      </c>
      <c r="AM748" s="0" t="e">
        <f aca="true">MAX(0,AL748*(1+(_xlfn.NORM.INV(RAND(),Inputs!$D$39,Inputs!$C$39)))-'Year Schedule'!$K$40+'Year Schedule'!$L$40)</f>
        <v>#VALUE!</v>
      </c>
      <c r="AN748" s="0" t="e">
        <f aca="true">MAX(0,AM748*(1+(_xlfn.NORM.INV(RAND(),Inputs!$D$39,Inputs!$C$39)))-'Year Schedule'!$K$41+'Year Schedule'!$L$41)</f>
        <v>#VALUE!</v>
      </c>
      <c r="AO748" s="0" t="e">
        <f aca="true">MAX(0,AN748*(1+(_xlfn.NORM.INV(RAND(),Inputs!$D$39,Inputs!$C$39)))-'Year Schedule'!$K$42+'Year Schedule'!$L$42)</f>
        <v>#VALUE!</v>
      </c>
      <c r="AP748" s="0" t="e">
        <f aca="true">MAX(0,AO748*(1+(_xlfn.NORM.INV(RAND(),Inputs!$D$39,Inputs!$C$39)))-'Year Schedule'!$K$43+'Year Schedule'!$L$43)</f>
        <v>#VALUE!</v>
      </c>
      <c r="AQ748" s="0" t="e">
        <f aca="true">MAX(0,AP748*(1+(_xlfn.NORM.INV(RAND(),Inputs!$D$39,Inputs!$C$39)))-'Year Schedule'!$K$44+'Year Schedule'!$L$44)</f>
        <v>#VALUE!</v>
      </c>
      <c r="AR748" s="0" t="e">
        <f aca="true">MAX(0,AQ748*(1+(_xlfn.NORM.INV(RAND(),Inputs!$D$39,Inputs!$C$39)))-'Year Schedule'!$K$45+'Year Schedule'!$L$45)</f>
        <v>#VALUE!</v>
      </c>
      <c r="AS748" s="0" t="e">
        <f aca="true">MAX(0,AR748*(1+(_xlfn.NORM.INV(RAND(),Inputs!$D$39,Inputs!$C$39)))-'Year Schedule'!$K$46+'Year Schedule'!$L$46)</f>
        <v>#VALUE!</v>
      </c>
      <c r="AT748" s="0" t="e">
        <f aca="true">MAX(0,AS748*(1+(_xlfn.NORM.INV(RAND(),Inputs!$D$39,Inputs!$C$39)))-'Year Schedule'!$K$47+'Year Schedule'!$L$47)</f>
        <v>#VALUE!</v>
      </c>
      <c r="AU748" s="0" t="e">
        <f aca="true">MAX(0,AT748*(1+(_xlfn.NORM.INV(RAND(),Inputs!$D$39,Inputs!$C$39)))-'Year Schedule'!$K$48+'Year Schedule'!$L$48)</f>
        <v>#VALUE!</v>
      </c>
      <c r="AV748" s="0" t="e">
        <f aca="true">MAX(0,AU748*(1+(_xlfn.NORM.INV(RAND(),Inputs!$D$39,Inputs!$C$39)))-'Year Schedule'!$K$49+'Year Schedule'!$L$49)</f>
        <v>#VALUE!</v>
      </c>
      <c r="AW748" s="0" t="e">
        <f aca="true">MAX(0,AV748*(1+(_xlfn.NORM.INV(RAND(),Inputs!$D$39,Inputs!$C$39)))-'Year Schedule'!$K$50+'Year Schedule'!$L$50)</f>
        <v>#VALUE!</v>
      </c>
      <c r="AX748" s="0" t="e">
        <f aca="true">MAX(0,AW748*(1+(_xlfn.NORM.INV(RAND(),Inputs!$D$39,Inputs!$C$39)))-'Year Schedule'!$K$51+'Year Schedule'!$L$51)</f>
        <v>#VALUE!</v>
      </c>
      <c r="AY748" s="0" t="e">
        <f aca="true">MAX(0,AX748*(1+(_xlfn.NORM.INV(RAND(),Inputs!$D$39,Inputs!$C$39)))-'Year Schedule'!$K$52+'Year Schedule'!$L$52)</f>
        <v>#VALUE!</v>
      </c>
      <c r="AZ748" s="0" t="e">
        <f aca="true">MAX(0,AY748*(1+(_xlfn.NORM.INV(RAND(),Inputs!$D$39,Inputs!$C$39)))-'Year Schedule'!$K$53+'Year Schedule'!$L$53)</f>
        <v>#VALUE!</v>
      </c>
      <c r="BA748" s="0" t="e">
        <f aca="false">INDEX(C748:AZ748,1,Inputs!$C$6)</f>
        <v>#VALUE!</v>
      </c>
      <c r="BB748" s="0" t="n">
        <f aca="false">IFERROR(EXP(SUMPRODUCT(LN((C748:INDEX(C748:AZ748,1,Inputs!$C$6)+$C$1004:INDEX($C$1004:$AZ$1004,1,Inputs!$C$6))/B748:INDEX(B748:AY748,1,Inputs!$C$6)))/Inputs!$C$6)-1,-1)</f>
        <v>-1</v>
      </c>
    </row>
    <row r="749" customFormat="false" ht="15" hidden="false" customHeight="true" outlineLevel="0" collapsed="false">
      <c r="A749" s="0" t="n">
        <v>747</v>
      </c>
      <c r="B749" s="177" t="n">
        <f aca="false">Inputs!$C$38</f>
        <v>0</v>
      </c>
      <c r="C749" s="0" t="e">
        <f aca="true">MAX(0,B749*(1+(_xlfn.NORM.INV(RAND(),Inputs!$D$39,Inputs!$C$39)))-'Year Schedule'!$K$4+'Year Schedule'!$L$4)</f>
        <v>#VALUE!</v>
      </c>
      <c r="D749" s="0" t="e">
        <f aca="true">MAX(0,C749*(1+(_xlfn.NORM.INV(RAND(),Inputs!$D$39,Inputs!$C$39)))-'Year Schedule'!$K$5+'Year Schedule'!$L$5)</f>
        <v>#VALUE!</v>
      </c>
      <c r="E749" s="0" t="e">
        <f aca="true">MAX(0,D749*(1+(_xlfn.NORM.INV(RAND(),Inputs!$D$39,Inputs!$C$39)))-'Year Schedule'!$K$6+'Year Schedule'!$L$6)</f>
        <v>#VALUE!</v>
      </c>
      <c r="F749" s="0" t="e">
        <f aca="true">MAX(0,E749*(1+(_xlfn.NORM.INV(RAND(),Inputs!$D$39,Inputs!$C$39)))-'Year Schedule'!$K$7+'Year Schedule'!$L$7)</f>
        <v>#VALUE!</v>
      </c>
      <c r="G749" s="0" t="e">
        <f aca="true">MAX(0,F749*(1+(_xlfn.NORM.INV(RAND(),Inputs!$D$39,Inputs!$C$39)))-'Year Schedule'!$K$8+'Year Schedule'!$L$8)</f>
        <v>#VALUE!</v>
      </c>
      <c r="H749" s="0" t="e">
        <f aca="true">MAX(0,G749*(1+(_xlfn.NORM.INV(RAND(),Inputs!$D$39,Inputs!$C$39)))-'Year Schedule'!$K$9+'Year Schedule'!$L$9)</f>
        <v>#VALUE!</v>
      </c>
      <c r="I749" s="0" t="e">
        <f aca="true">MAX(0,H749*(1+(_xlfn.NORM.INV(RAND(),Inputs!$D$39,Inputs!$C$39)))-'Year Schedule'!$K$10+'Year Schedule'!$L$10)</f>
        <v>#VALUE!</v>
      </c>
      <c r="J749" s="0" t="e">
        <f aca="true">MAX(0,I749*(1+(_xlfn.NORM.INV(RAND(),Inputs!$D$39,Inputs!$C$39)))-'Year Schedule'!$K$11+'Year Schedule'!$L$11)</f>
        <v>#VALUE!</v>
      </c>
      <c r="K749" s="0" t="e">
        <f aca="true">MAX(0,J749*(1+(_xlfn.NORM.INV(RAND(),Inputs!$D$39,Inputs!$C$39)))-'Year Schedule'!$K$12+'Year Schedule'!$L$12)</f>
        <v>#VALUE!</v>
      </c>
      <c r="L749" s="0" t="e">
        <f aca="true">MAX(0,K749*(1+(_xlfn.NORM.INV(RAND(),Inputs!$D$39,Inputs!$C$39)))-'Year Schedule'!$K$13+'Year Schedule'!$L$13)</f>
        <v>#VALUE!</v>
      </c>
      <c r="M749" s="0" t="e">
        <f aca="true">MAX(0,L749*(1+(_xlfn.NORM.INV(RAND(),Inputs!$D$39,Inputs!$C$39)))-'Year Schedule'!$K$14+'Year Schedule'!$L$14)</f>
        <v>#VALUE!</v>
      </c>
      <c r="N749" s="0" t="e">
        <f aca="true">MAX(0,M749*(1+(_xlfn.NORM.INV(RAND(),Inputs!$D$39,Inputs!$C$39)))-'Year Schedule'!$K$15+'Year Schedule'!$L$15)</f>
        <v>#VALUE!</v>
      </c>
      <c r="O749" s="0" t="e">
        <f aca="true">MAX(0,N749*(1+(_xlfn.NORM.INV(RAND(),Inputs!$D$39,Inputs!$C$39)))-'Year Schedule'!$K$16+'Year Schedule'!$L$16)</f>
        <v>#VALUE!</v>
      </c>
      <c r="P749" s="0" t="e">
        <f aca="true">MAX(0,O749*(1+(_xlfn.NORM.INV(RAND(),Inputs!$D$39,Inputs!$C$39)))-'Year Schedule'!$K$17+'Year Schedule'!$L$17)</f>
        <v>#VALUE!</v>
      </c>
      <c r="Q749" s="0" t="e">
        <f aca="true">MAX(0,P749*(1+(_xlfn.NORM.INV(RAND(),Inputs!$D$39,Inputs!$C$39)))-'Year Schedule'!$K$18+'Year Schedule'!$L$18)</f>
        <v>#VALUE!</v>
      </c>
      <c r="R749" s="0" t="e">
        <f aca="true">MAX(0,Q749*(1+(_xlfn.NORM.INV(RAND(),Inputs!$D$39,Inputs!$C$39)))-'Year Schedule'!$K$19+'Year Schedule'!$L$19)</f>
        <v>#VALUE!</v>
      </c>
      <c r="S749" s="0" t="e">
        <f aca="true">MAX(0,R749*(1+(_xlfn.NORM.INV(RAND(),Inputs!$D$39,Inputs!$C$39)))-'Year Schedule'!$K$20+'Year Schedule'!$L$20)</f>
        <v>#VALUE!</v>
      </c>
      <c r="T749" s="0" t="e">
        <f aca="true">MAX(0,S749*(1+(_xlfn.NORM.INV(RAND(),Inputs!$D$39,Inputs!$C$39)))-'Year Schedule'!$K$21+'Year Schedule'!$L$21)</f>
        <v>#VALUE!</v>
      </c>
      <c r="U749" s="0" t="e">
        <f aca="true">MAX(0,T749*(1+(_xlfn.NORM.INV(RAND(),Inputs!$D$39,Inputs!$C$39)))-'Year Schedule'!$K$22+'Year Schedule'!$L$22)</f>
        <v>#VALUE!</v>
      </c>
      <c r="V749" s="0" t="e">
        <f aca="true">MAX(0,U749*(1+(_xlfn.NORM.INV(RAND(),Inputs!$D$39,Inputs!$C$39)))-'Year Schedule'!$K$23+'Year Schedule'!$L$23)</f>
        <v>#VALUE!</v>
      </c>
      <c r="W749" s="0" t="e">
        <f aca="true">MAX(0,V749*(1+(_xlfn.NORM.INV(RAND(),Inputs!$D$39,Inputs!$C$39)))-'Year Schedule'!$K$24+'Year Schedule'!$L$24)</f>
        <v>#VALUE!</v>
      </c>
      <c r="X749" s="0" t="e">
        <f aca="true">MAX(0,W749*(1+(_xlfn.NORM.INV(RAND(),Inputs!$D$39,Inputs!$C$39)))-'Year Schedule'!$K$25+'Year Schedule'!$L$25)</f>
        <v>#VALUE!</v>
      </c>
      <c r="Y749" s="0" t="e">
        <f aca="true">MAX(0,X749*(1+(_xlfn.NORM.INV(RAND(),Inputs!$D$39,Inputs!$C$39)))-'Year Schedule'!$K$26+'Year Schedule'!$L$26)</f>
        <v>#VALUE!</v>
      </c>
      <c r="Z749" s="0" t="e">
        <f aca="true">MAX(0,Y749*(1+(_xlfn.NORM.INV(RAND(),Inputs!$D$39,Inputs!$C$39)))-'Year Schedule'!$K$27+'Year Schedule'!$L$27)</f>
        <v>#VALUE!</v>
      </c>
      <c r="AA749" s="0" t="e">
        <f aca="true">MAX(0,Z749*(1+(_xlfn.NORM.INV(RAND(),Inputs!$D$39,Inputs!$C$39)))-'Year Schedule'!$K$28+'Year Schedule'!$L$28)</f>
        <v>#VALUE!</v>
      </c>
      <c r="AB749" s="0" t="e">
        <f aca="true">MAX(0,AA749*(1+(_xlfn.NORM.INV(RAND(),Inputs!$D$39,Inputs!$C$39)))-'Year Schedule'!$K$29+'Year Schedule'!$L$29)</f>
        <v>#VALUE!</v>
      </c>
      <c r="AC749" s="0" t="e">
        <f aca="true">MAX(0,AB749*(1+(_xlfn.NORM.INV(RAND(),Inputs!$D$39,Inputs!$C$39)))-'Year Schedule'!$K$30+'Year Schedule'!$L$30)</f>
        <v>#VALUE!</v>
      </c>
      <c r="AD749" s="0" t="e">
        <f aca="true">MAX(0,AC749*(1+(_xlfn.NORM.INV(RAND(),Inputs!$D$39,Inputs!$C$39)))-'Year Schedule'!$K$31+'Year Schedule'!$L$31)</f>
        <v>#VALUE!</v>
      </c>
      <c r="AE749" s="0" t="e">
        <f aca="true">MAX(0,AD749*(1+(_xlfn.NORM.INV(RAND(),Inputs!$D$39,Inputs!$C$39)))-'Year Schedule'!$K$32+'Year Schedule'!$L$32)</f>
        <v>#VALUE!</v>
      </c>
      <c r="AF749" s="0" t="e">
        <f aca="true">MAX(0,AE749*(1+(_xlfn.NORM.INV(RAND(),Inputs!$D$39,Inputs!$C$39)))-'Year Schedule'!$K$33+'Year Schedule'!$L$33)</f>
        <v>#VALUE!</v>
      </c>
      <c r="AG749" s="0" t="e">
        <f aca="true">MAX(0,AF749*(1+(_xlfn.NORM.INV(RAND(),Inputs!$D$39,Inputs!$C$39)))-'Year Schedule'!$K$34+'Year Schedule'!$L$34)</f>
        <v>#VALUE!</v>
      </c>
      <c r="AH749" s="0" t="e">
        <f aca="true">MAX(0,AG749*(1+(_xlfn.NORM.INV(RAND(),Inputs!$D$39,Inputs!$C$39)))-'Year Schedule'!$K$35+'Year Schedule'!$L$35)</f>
        <v>#VALUE!</v>
      </c>
      <c r="AI749" s="0" t="e">
        <f aca="true">MAX(0,AH749*(1+(_xlfn.NORM.INV(RAND(),Inputs!$D$39,Inputs!$C$39)))-'Year Schedule'!$K$36+'Year Schedule'!$L$36)</f>
        <v>#VALUE!</v>
      </c>
      <c r="AJ749" s="0" t="e">
        <f aca="true">MAX(0,AI749*(1+(_xlfn.NORM.INV(RAND(),Inputs!$D$39,Inputs!$C$39)))-'Year Schedule'!$K$37+'Year Schedule'!$L$37)</f>
        <v>#VALUE!</v>
      </c>
      <c r="AK749" s="0" t="e">
        <f aca="true">MAX(0,AJ749*(1+(_xlfn.NORM.INV(RAND(),Inputs!$D$39,Inputs!$C$39)))-'Year Schedule'!$K$38+'Year Schedule'!$L$38)</f>
        <v>#VALUE!</v>
      </c>
      <c r="AL749" s="0" t="e">
        <f aca="true">MAX(0,AK749*(1+(_xlfn.NORM.INV(RAND(),Inputs!$D$39,Inputs!$C$39)))-'Year Schedule'!$K$39+'Year Schedule'!$L$39)</f>
        <v>#VALUE!</v>
      </c>
      <c r="AM749" s="0" t="e">
        <f aca="true">MAX(0,AL749*(1+(_xlfn.NORM.INV(RAND(),Inputs!$D$39,Inputs!$C$39)))-'Year Schedule'!$K$40+'Year Schedule'!$L$40)</f>
        <v>#VALUE!</v>
      </c>
      <c r="AN749" s="0" t="e">
        <f aca="true">MAX(0,AM749*(1+(_xlfn.NORM.INV(RAND(),Inputs!$D$39,Inputs!$C$39)))-'Year Schedule'!$K$41+'Year Schedule'!$L$41)</f>
        <v>#VALUE!</v>
      </c>
      <c r="AO749" s="0" t="e">
        <f aca="true">MAX(0,AN749*(1+(_xlfn.NORM.INV(RAND(),Inputs!$D$39,Inputs!$C$39)))-'Year Schedule'!$K$42+'Year Schedule'!$L$42)</f>
        <v>#VALUE!</v>
      </c>
      <c r="AP749" s="0" t="e">
        <f aca="true">MAX(0,AO749*(1+(_xlfn.NORM.INV(RAND(),Inputs!$D$39,Inputs!$C$39)))-'Year Schedule'!$K$43+'Year Schedule'!$L$43)</f>
        <v>#VALUE!</v>
      </c>
      <c r="AQ749" s="0" t="e">
        <f aca="true">MAX(0,AP749*(1+(_xlfn.NORM.INV(RAND(),Inputs!$D$39,Inputs!$C$39)))-'Year Schedule'!$K$44+'Year Schedule'!$L$44)</f>
        <v>#VALUE!</v>
      </c>
      <c r="AR749" s="0" t="e">
        <f aca="true">MAX(0,AQ749*(1+(_xlfn.NORM.INV(RAND(),Inputs!$D$39,Inputs!$C$39)))-'Year Schedule'!$K$45+'Year Schedule'!$L$45)</f>
        <v>#VALUE!</v>
      </c>
      <c r="AS749" s="0" t="e">
        <f aca="true">MAX(0,AR749*(1+(_xlfn.NORM.INV(RAND(),Inputs!$D$39,Inputs!$C$39)))-'Year Schedule'!$K$46+'Year Schedule'!$L$46)</f>
        <v>#VALUE!</v>
      </c>
      <c r="AT749" s="0" t="e">
        <f aca="true">MAX(0,AS749*(1+(_xlfn.NORM.INV(RAND(),Inputs!$D$39,Inputs!$C$39)))-'Year Schedule'!$K$47+'Year Schedule'!$L$47)</f>
        <v>#VALUE!</v>
      </c>
      <c r="AU749" s="0" t="e">
        <f aca="true">MAX(0,AT749*(1+(_xlfn.NORM.INV(RAND(),Inputs!$D$39,Inputs!$C$39)))-'Year Schedule'!$K$48+'Year Schedule'!$L$48)</f>
        <v>#VALUE!</v>
      </c>
      <c r="AV749" s="0" t="e">
        <f aca="true">MAX(0,AU749*(1+(_xlfn.NORM.INV(RAND(),Inputs!$D$39,Inputs!$C$39)))-'Year Schedule'!$K$49+'Year Schedule'!$L$49)</f>
        <v>#VALUE!</v>
      </c>
      <c r="AW749" s="0" t="e">
        <f aca="true">MAX(0,AV749*(1+(_xlfn.NORM.INV(RAND(),Inputs!$D$39,Inputs!$C$39)))-'Year Schedule'!$K$50+'Year Schedule'!$L$50)</f>
        <v>#VALUE!</v>
      </c>
      <c r="AX749" s="0" t="e">
        <f aca="true">MAX(0,AW749*(1+(_xlfn.NORM.INV(RAND(),Inputs!$D$39,Inputs!$C$39)))-'Year Schedule'!$K$51+'Year Schedule'!$L$51)</f>
        <v>#VALUE!</v>
      </c>
      <c r="AY749" s="0" t="e">
        <f aca="true">MAX(0,AX749*(1+(_xlfn.NORM.INV(RAND(),Inputs!$D$39,Inputs!$C$39)))-'Year Schedule'!$K$52+'Year Schedule'!$L$52)</f>
        <v>#VALUE!</v>
      </c>
      <c r="AZ749" s="0" t="e">
        <f aca="true">MAX(0,AY749*(1+(_xlfn.NORM.INV(RAND(),Inputs!$D$39,Inputs!$C$39)))-'Year Schedule'!$K$53+'Year Schedule'!$L$53)</f>
        <v>#VALUE!</v>
      </c>
      <c r="BA749" s="0" t="e">
        <f aca="false">INDEX(C749:AZ749,1,Inputs!$C$6)</f>
        <v>#VALUE!</v>
      </c>
      <c r="BB749" s="0" t="n">
        <f aca="false">IFERROR(EXP(SUMPRODUCT(LN((C749:INDEX(C749:AZ749,1,Inputs!$C$6)+$C$1004:INDEX($C$1004:$AZ$1004,1,Inputs!$C$6))/B749:INDEX(B749:AY749,1,Inputs!$C$6)))/Inputs!$C$6)-1,-1)</f>
        <v>-1</v>
      </c>
    </row>
    <row r="750" customFormat="false" ht="15" hidden="false" customHeight="true" outlineLevel="0" collapsed="false">
      <c r="A750" s="0" t="n">
        <v>748</v>
      </c>
      <c r="B750" s="177" t="n">
        <f aca="false">Inputs!$C$38</f>
        <v>0</v>
      </c>
      <c r="C750" s="0" t="e">
        <f aca="true">MAX(0,B750*(1+(_xlfn.NORM.INV(RAND(),Inputs!$D$39,Inputs!$C$39)))-'Year Schedule'!$K$4+'Year Schedule'!$L$4)</f>
        <v>#VALUE!</v>
      </c>
      <c r="D750" s="0" t="e">
        <f aca="true">MAX(0,C750*(1+(_xlfn.NORM.INV(RAND(),Inputs!$D$39,Inputs!$C$39)))-'Year Schedule'!$K$5+'Year Schedule'!$L$5)</f>
        <v>#VALUE!</v>
      </c>
      <c r="E750" s="0" t="e">
        <f aca="true">MAX(0,D750*(1+(_xlfn.NORM.INV(RAND(),Inputs!$D$39,Inputs!$C$39)))-'Year Schedule'!$K$6+'Year Schedule'!$L$6)</f>
        <v>#VALUE!</v>
      </c>
      <c r="F750" s="0" t="e">
        <f aca="true">MAX(0,E750*(1+(_xlfn.NORM.INV(RAND(),Inputs!$D$39,Inputs!$C$39)))-'Year Schedule'!$K$7+'Year Schedule'!$L$7)</f>
        <v>#VALUE!</v>
      </c>
      <c r="G750" s="0" t="e">
        <f aca="true">MAX(0,F750*(1+(_xlfn.NORM.INV(RAND(),Inputs!$D$39,Inputs!$C$39)))-'Year Schedule'!$K$8+'Year Schedule'!$L$8)</f>
        <v>#VALUE!</v>
      </c>
      <c r="H750" s="0" t="e">
        <f aca="true">MAX(0,G750*(1+(_xlfn.NORM.INV(RAND(),Inputs!$D$39,Inputs!$C$39)))-'Year Schedule'!$K$9+'Year Schedule'!$L$9)</f>
        <v>#VALUE!</v>
      </c>
      <c r="I750" s="0" t="e">
        <f aca="true">MAX(0,H750*(1+(_xlfn.NORM.INV(RAND(),Inputs!$D$39,Inputs!$C$39)))-'Year Schedule'!$K$10+'Year Schedule'!$L$10)</f>
        <v>#VALUE!</v>
      </c>
      <c r="J750" s="0" t="e">
        <f aca="true">MAX(0,I750*(1+(_xlfn.NORM.INV(RAND(),Inputs!$D$39,Inputs!$C$39)))-'Year Schedule'!$K$11+'Year Schedule'!$L$11)</f>
        <v>#VALUE!</v>
      </c>
      <c r="K750" s="0" t="e">
        <f aca="true">MAX(0,J750*(1+(_xlfn.NORM.INV(RAND(),Inputs!$D$39,Inputs!$C$39)))-'Year Schedule'!$K$12+'Year Schedule'!$L$12)</f>
        <v>#VALUE!</v>
      </c>
      <c r="L750" s="0" t="e">
        <f aca="true">MAX(0,K750*(1+(_xlfn.NORM.INV(RAND(),Inputs!$D$39,Inputs!$C$39)))-'Year Schedule'!$K$13+'Year Schedule'!$L$13)</f>
        <v>#VALUE!</v>
      </c>
      <c r="M750" s="0" t="e">
        <f aca="true">MAX(0,L750*(1+(_xlfn.NORM.INV(RAND(),Inputs!$D$39,Inputs!$C$39)))-'Year Schedule'!$K$14+'Year Schedule'!$L$14)</f>
        <v>#VALUE!</v>
      </c>
      <c r="N750" s="0" t="e">
        <f aca="true">MAX(0,M750*(1+(_xlfn.NORM.INV(RAND(),Inputs!$D$39,Inputs!$C$39)))-'Year Schedule'!$K$15+'Year Schedule'!$L$15)</f>
        <v>#VALUE!</v>
      </c>
      <c r="O750" s="0" t="e">
        <f aca="true">MAX(0,N750*(1+(_xlfn.NORM.INV(RAND(),Inputs!$D$39,Inputs!$C$39)))-'Year Schedule'!$K$16+'Year Schedule'!$L$16)</f>
        <v>#VALUE!</v>
      </c>
      <c r="P750" s="0" t="e">
        <f aca="true">MAX(0,O750*(1+(_xlfn.NORM.INV(RAND(),Inputs!$D$39,Inputs!$C$39)))-'Year Schedule'!$K$17+'Year Schedule'!$L$17)</f>
        <v>#VALUE!</v>
      </c>
      <c r="Q750" s="0" t="e">
        <f aca="true">MAX(0,P750*(1+(_xlfn.NORM.INV(RAND(),Inputs!$D$39,Inputs!$C$39)))-'Year Schedule'!$K$18+'Year Schedule'!$L$18)</f>
        <v>#VALUE!</v>
      </c>
      <c r="R750" s="0" t="e">
        <f aca="true">MAX(0,Q750*(1+(_xlfn.NORM.INV(RAND(),Inputs!$D$39,Inputs!$C$39)))-'Year Schedule'!$K$19+'Year Schedule'!$L$19)</f>
        <v>#VALUE!</v>
      </c>
      <c r="S750" s="0" t="e">
        <f aca="true">MAX(0,R750*(1+(_xlfn.NORM.INV(RAND(),Inputs!$D$39,Inputs!$C$39)))-'Year Schedule'!$K$20+'Year Schedule'!$L$20)</f>
        <v>#VALUE!</v>
      </c>
      <c r="T750" s="0" t="e">
        <f aca="true">MAX(0,S750*(1+(_xlfn.NORM.INV(RAND(),Inputs!$D$39,Inputs!$C$39)))-'Year Schedule'!$K$21+'Year Schedule'!$L$21)</f>
        <v>#VALUE!</v>
      </c>
      <c r="U750" s="0" t="e">
        <f aca="true">MAX(0,T750*(1+(_xlfn.NORM.INV(RAND(),Inputs!$D$39,Inputs!$C$39)))-'Year Schedule'!$K$22+'Year Schedule'!$L$22)</f>
        <v>#VALUE!</v>
      </c>
      <c r="V750" s="0" t="e">
        <f aca="true">MAX(0,U750*(1+(_xlfn.NORM.INV(RAND(),Inputs!$D$39,Inputs!$C$39)))-'Year Schedule'!$K$23+'Year Schedule'!$L$23)</f>
        <v>#VALUE!</v>
      </c>
      <c r="W750" s="0" t="e">
        <f aca="true">MAX(0,V750*(1+(_xlfn.NORM.INV(RAND(),Inputs!$D$39,Inputs!$C$39)))-'Year Schedule'!$K$24+'Year Schedule'!$L$24)</f>
        <v>#VALUE!</v>
      </c>
      <c r="X750" s="0" t="e">
        <f aca="true">MAX(0,W750*(1+(_xlfn.NORM.INV(RAND(),Inputs!$D$39,Inputs!$C$39)))-'Year Schedule'!$K$25+'Year Schedule'!$L$25)</f>
        <v>#VALUE!</v>
      </c>
      <c r="Y750" s="0" t="e">
        <f aca="true">MAX(0,X750*(1+(_xlfn.NORM.INV(RAND(),Inputs!$D$39,Inputs!$C$39)))-'Year Schedule'!$K$26+'Year Schedule'!$L$26)</f>
        <v>#VALUE!</v>
      </c>
      <c r="Z750" s="0" t="e">
        <f aca="true">MAX(0,Y750*(1+(_xlfn.NORM.INV(RAND(),Inputs!$D$39,Inputs!$C$39)))-'Year Schedule'!$K$27+'Year Schedule'!$L$27)</f>
        <v>#VALUE!</v>
      </c>
      <c r="AA750" s="0" t="e">
        <f aca="true">MAX(0,Z750*(1+(_xlfn.NORM.INV(RAND(),Inputs!$D$39,Inputs!$C$39)))-'Year Schedule'!$K$28+'Year Schedule'!$L$28)</f>
        <v>#VALUE!</v>
      </c>
      <c r="AB750" s="0" t="e">
        <f aca="true">MAX(0,AA750*(1+(_xlfn.NORM.INV(RAND(),Inputs!$D$39,Inputs!$C$39)))-'Year Schedule'!$K$29+'Year Schedule'!$L$29)</f>
        <v>#VALUE!</v>
      </c>
      <c r="AC750" s="0" t="e">
        <f aca="true">MAX(0,AB750*(1+(_xlfn.NORM.INV(RAND(),Inputs!$D$39,Inputs!$C$39)))-'Year Schedule'!$K$30+'Year Schedule'!$L$30)</f>
        <v>#VALUE!</v>
      </c>
      <c r="AD750" s="0" t="e">
        <f aca="true">MAX(0,AC750*(1+(_xlfn.NORM.INV(RAND(),Inputs!$D$39,Inputs!$C$39)))-'Year Schedule'!$K$31+'Year Schedule'!$L$31)</f>
        <v>#VALUE!</v>
      </c>
      <c r="AE750" s="0" t="e">
        <f aca="true">MAX(0,AD750*(1+(_xlfn.NORM.INV(RAND(),Inputs!$D$39,Inputs!$C$39)))-'Year Schedule'!$K$32+'Year Schedule'!$L$32)</f>
        <v>#VALUE!</v>
      </c>
      <c r="AF750" s="0" t="e">
        <f aca="true">MAX(0,AE750*(1+(_xlfn.NORM.INV(RAND(),Inputs!$D$39,Inputs!$C$39)))-'Year Schedule'!$K$33+'Year Schedule'!$L$33)</f>
        <v>#VALUE!</v>
      </c>
      <c r="AG750" s="0" t="e">
        <f aca="true">MAX(0,AF750*(1+(_xlfn.NORM.INV(RAND(),Inputs!$D$39,Inputs!$C$39)))-'Year Schedule'!$K$34+'Year Schedule'!$L$34)</f>
        <v>#VALUE!</v>
      </c>
      <c r="AH750" s="0" t="e">
        <f aca="true">MAX(0,AG750*(1+(_xlfn.NORM.INV(RAND(),Inputs!$D$39,Inputs!$C$39)))-'Year Schedule'!$K$35+'Year Schedule'!$L$35)</f>
        <v>#VALUE!</v>
      </c>
      <c r="AI750" s="0" t="e">
        <f aca="true">MAX(0,AH750*(1+(_xlfn.NORM.INV(RAND(),Inputs!$D$39,Inputs!$C$39)))-'Year Schedule'!$K$36+'Year Schedule'!$L$36)</f>
        <v>#VALUE!</v>
      </c>
      <c r="AJ750" s="0" t="e">
        <f aca="true">MAX(0,AI750*(1+(_xlfn.NORM.INV(RAND(),Inputs!$D$39,Inputs!$C$39)))-'Year Schedule'!$K$37+'Year Schedule'!$L$37)</f>
        <v>#VALUE!</v>
      </c>
      <c r="AK750" s="0" t="e">
        <f aca="true">MAX(0,AJ750*(1+(_xlfn.NORM.INV(RAND(),Inputs!$D$39,Inputs!$C$39)))-'Year Schedule'!$K$38+'Year Schedule'!$L$38)</f>
        <v>#VALUE!</v>
      </c>
      <c r="AL750" s="0" t="e">
        <f aca="true">MAX(0,AK750*(1+(_xlfn.NORM.INV(RAND(),Inputs!$D$39,Inputs!$C$39)))-'Year Schedule'!$K$39+'Year Schedule'!$L$39)</f>
        <v>#VALUE!</v>
      </c>
      <c r="AM750" s="0" t="e">
        <f aca="true">MAX(0,AL750*(1+(_xlfn.NORM.INV(RAND(),Inputs!$D$39,Inputs!$C$39)))-'Year Schedule'!$K$40+'Year Schedule'!$L$40)</f>
        <v>#VALUE!</v>
      </c>
      <c r="AN750" s="0" t="e">
        <f aca="true">MAX(0,AM750*(1+(_xlfn.NORM.INV(RAND(),Inputs!$D$39,Inputs!$C$39)))-'Year Schedule'!$K$41+'Year Schedule'!$L$41)</f>
        <v>#VALUE!</v>
      </c>
      <c r="AO750" s="0" t="e">
        <f aca="true">MAX(0,AN750*(1+(_xlfn.NORM.INV(RAND(),Inputs!$D$39,Inputs!$C$39)))-'Year Schedule'!$K$42+'Year Schedule'!$L$42)</f>
        <v>#VALUE!</v>
      </c>
      <c r="AP750" s="0" t="e">
        <f aca="true">MAX(0,AO750*(1+(_xlfn.NORM.INV(RAND(),Inputs!$D$39,Inputs!$C$39)))-'Year Schedule'!$K$43+'Year Schedule'!$L$43)</f>
        <v>#VALUE!</v>
      </c>
      <c r="AQ750" s="0" t="e">
        <f aca="true">MAX(0,AP750*(1+(_xlfn.NORM.INV(RAND(),Inputs!$D$39,Inputs!$C$39)))-'Year Schedule'!$K$44+'Year Schedule'!$L$44)</f>
        <v>#VALUE!</v>
      </c>
      <c r="AR750" s="0" t="e">
        <f aca="true">MAX(0,AQ750*(1+(_xlfn.NORM.INV(RAND(),Inputs!$D$39,Inputs!$C$39)))-'Year Schedule'!$K$45+'Year Schedule'!$L$45)</f>
        <v>#VALUE!</v>
      </c>
      <c r="AS750" s="0" t="e">
        <f aca="true">MAX(0,AR750*(1+(_xlfn.NORM.INV(RAND(),Inputs!$D$39,Inputs!$C$39)))-'Year Schedule'!$K$46+'Year Schedule'!$L$46)</f>
        <v>#VALUE!</v>
      </c>
      <c r="AT750" s="0" t="e">
        <f aca="true">MAX(0,AS750*(1+(_xlfn.NORM.INV(RAND(),Inputs!$D$39,Inputs!$C$39)))-'Year Schedule'!$K$47+'Year Schedule'!$L$47)</f>
        <v>#VALUE!</v>
      </c>
      <c r="AU750" s="0" t="e">
        <f aca="true">MAX(0,AT750*(1+(_xlfn.NORM.INV(RAND(),Inputs!$D$39,Inputs!$C$39)))-'Year Schedule'!$K$48+'Year Schedule'!$L$48)</f>
        <v>#VALUE!</v>
      </c>
      <c r="AV750" s="0" t="e">
        <f aca="true">MAX(0,AU750*(1+(_xlfn.NORM.INV(RAND(),Inputs!$D$39,Inputs!$C$39)))-'Year Schedule'!$K$49+'Year Schedule'!$L$49)</f>
        <v>#VALUE!</v>
      </c>
      <c r="AW750" s="0" t="e">
        <f aca="true">MAX(0,AV750*(1+(_xlfn.NORM.INV(RAND(),Inputs!$D$39,Inputs!$C$39)))-'Year Schedule'!$K$50+'Year Schedule'!$L$50)</f>
        <v>#VALUE!</v>
      </c>
      <c r="AX750" s="0" t="e">
        <f aca="true">MAX(0,AW750*(1+(_xlfn.NORM.INV(RAND(),Inputs!$D$39,Inputs!$C$39)))-'Year Schedule'!$K$51+'Year Schedule'!$L$51)</f>
        <v>#VALUE!</v>
      </c>
      <c r="AY750" s="0" t="e">
        <f aca="true">MAX(0,AX750*(1+(_xlfn.NORM.INV(RAND(),Inputs!$D$39,Inputs!$C$39)))-'Year Schedule'!$K$52+'Year Schedule'!$L$52)</f>
        <v>#VALUE!</v>
      </c>
      <c r="AZ750" s="0" t="e">
        <f aca="true">MAX(0,AY750*(1+(_xlfn.NORM.INV(RAND(),Inputs!$D$39,Inputs!$C$39)))-'Year Schedule'!$K$53+'Year Schedule'!$L$53)</f>
        <v>#VALUE!</v>
      </c>
      <c r="BA750" s="0" t="e">
        <f aca="false">INDEX(C750:AZ750,1,Inputs!$C$6)</f>
        <v>#VALUE!</v>
      </c>
      <c r="BB750" s="0" t="n">
        <f aca="false">IFERROR(EXP(SUMPRODUCT(LN((C750:INDEX(C750:AZ750,1,Inputs!$C$6)+$C$1004:INDEX($C$1004:$AZ$1004,1,Inputs!$C$6))/B750:INDEX(B750:AY750,1,Inputs!$C$6)))/Inputs!$C$6)-1,-1)</f>
        <v>-1</v>
      </c>
    </row>
    <row r="751" customFormat="false" ht="15" hidden="false" customHeight="true" outlineLevel="0" collapsed="false">
      <c r="A751" s="0" t="n">
        <v>749</v>
      </c>
      <c r="B751" s="177" t="n">
        <f aca="false">Inputs!$C$38</f>
        <v>0</v>
      </c>
      <c r="C751" s="0" t="e">
        <f aca="true">MAX(0,B751*(1+(_xlfn.NORM.INV(RAND(),Inputs!$D$39,Inputs!$C$39)))-'Year Schedule'!$K$4+'Year Schedule'!$L$4)</f>
        <v>#VALUE!</v>
      </c>
      <c r="D751" s="0" t="e">
        <f aca="true">MAX(0,C751*(1+(_xlfn.NORM.INV(RAND(),Inputs!$D$39,Inputs!$C$39)))-'Year Schedule'!$K$5+'Year Schedule'!$L$5)</f>
        <v>#VALUE!</v>
      </c>
      <c r="E751" s="0" t="e">
        <f aca="true">MAX(0,D751*(1+(_xlfn.NORM.INV(RAND(),Inputs!$D$39,Inputs!$C$39)))-'Year Schedule'!$K$6+'Year Schedule'!$L$6)</f>
        <v>#VALUE!</v>
      </c>
      <c r="F751" s="0" t="e">
        <f aca="true">MAX(0,E751*(1+(_xlfn.NORM.INV(RAND(),Inputs!$D$39,Inputs!$C$39)))-'Year Schedule'!$K$7+'Year Schedule'!$L$7)</f>
        <v>#VALUE!</v>
      </c>
      <c r="G751" s="0" t="e">
        <f aca="true">MAX(0,F751*(1+(_xlfn.NORM.INV(RAND(),Inputs!$D$39,Inputs!$C$39)))-'Year Schedule'!$K$8+'Year Schedule'!$L$8)</f>
        <v>#VALUE!</v>
      </c>
      <c r="H751" s="0" t="e">
        <f aca="true">MAX(0,G751*(1+(_xlfn.NORM.INV(RAND(),Inputs!$D$39,Inputs!$C$39)))-'Year Schedule'!$K$9+'Year Schedule'!$L$9)</f>
        <v>#VALUE!</v>
      </c>
      <c r="I751" s="0" t="e">
        <f aca="true">MAX(0,H751*(1+(_xlfn.NORM.INV(RAND(),Inputs!$D$39,Inputs!$C$39)))-'Year Schedule'!$K$10+'Year Schedule'!$L$10)</f>
        <v>#VALUE!</v>
      </c>
      <c r="J751" s="0" t="e">
        <f aca="true">MAX(0,I751*(1+(_xlfn.NORM.INV(RAND(),Inputs!$D$39,Inputs!$C$39)))-'Year Schedule'!$K$11+'Year Schedule'!$L$11)</f>
        <v>#VALUE!</v>
      </c>
      <c r="K751" s="0" t="e">
        <f aca="true">MAX(0,J751*(1+(_xlfn.NORM.INV(RAND(),Inputs!$D$39,Inputs!$C$39)))-'Year Schedule'!$K$12+'Year Schedule'!$L$12)</f>
        <v>#VALUE!</v>
      </c>
      <c r="L751" s="0" t="e">
        <f aca="true">MAX(0,K751*(1+(_xlfn.NORM.INV(RAND(),Inputs!$D$39,Inputs!$C$39)))-'Year Schedule'!$K$13+'Year Schedule'!$L$13)</f>
        <v>#VALUE!</v>
      </c>
      <c r="M751" s="0" t="e">
        <f aca="true">MAX(0,L751*(1+(_xlfn.NORM.INV(RAND(),Inputs!$D$39,Inputs!$C$39)))-'Year Schedule'!$K$14+'Year Schedule'!$L$14)</f>
        <v>#VALUE!</v>
      </c>
      <c r="N751" s="0" t="e">
        <f aca="true">MAX(0,M751*(1+(_xlfn.NORM.INV(RAND(),Inputs!$D$39,Inputs!$C$39)))-'Year Schedule'!$K$15+'Year Schedule'!$L$15)</f>
        <v>#VALUE!</v>
      </c>
      <c r="O751" s="0" t="e">
        <f aca="true">MAX(0,N751*(1+(_xlfn.NORM.INV(RAND(),Inputs!$D$39,Inputs!$C$39)))-'Year Schedule'!$K$16+'Year Schedule'!$L$16)</f>
        <v>#VALUE!</v>
      </c>
      <c r="P751" s="0" t="e">
        <f aca="true">MAX(0,O751*(1+(_xlfn.NORM.INV(RAND(),Inputs!$D$39,Inputs!$C$39)))-'Year Schedule'!$K$17+'Year Schedule'!$L$17)</f>
        <v>#VALUE!</v>
      </c>
      <c r="Q751" s="0" t="e">
        <f aca="true">MAX(0,P751*(1+(_xlfn.NORM.INV(RAND(),Inputs!$D$39,Inputs!$C$39)))-'Year Schedule'!$K$18+'Year Schedule'!$L$18)</f>
        <v>#VALUE!</v>
      </c>
      <c r="R751" s="0" t="e">
        <f aca="true">MAX(0,Q751*(1+(_xlfn.NORM.INV(RAND(),Inputs!$D$39,Inputs!$C$39)))-'Year Schedule'!$K$19+'Year Schedule'!$L$19)</f>
        <v>#VALUE!</v>
      </c>
      <c r="S751" s="0" t="e">
        <f aca="true">MAX(0,R751*(1+(_xlfn.NORM.INV(RAND(),Inputs!$D$39,Inputs!$C$39)))-'Year Schedule'!$K$20+'Year Schedule'!$L$20)</f>
        <v>#VALUE!</v>
      </c>
      <c r="T751" s="0" t="e">
        <f aca="true">MAX(0,S751*(1+(_xlfn.NORM.INV(RAND(),Inputs!$D$39,Inputs!$C$39)))-'Year Schedule'!$K$21+'Year Schedule'!$L$21)</f>
        <v>#VALUE!</v>
      </c>
      <c r="U751" s="0" t="e">
        <f aca="true">MAX(0,T751*(1+(_xlfn.NORM.INV(RAND(),Inputs!$D$39,Inputs!$C$39)))-'Year Schedule'!$K$22+'Year Schedule'!$L$22)</f>
        <v>#VALUE!</v>
      </c>
      <c r="V751" s="0" t="e">
        <f aca="true">MAX(0,U751*(1+(_xlfn.NORM.INV(RAND(),Inputs!$D$39,Inputs!$C$39)))-'Year Schedule'!$K$23+'Year Schedule'!$L$23)</f>
        <v>#VALUE!</v>
      </c>
      <c r="W751" s="0" t="e">
        <f aca="true">MAX(0,V751*(1+(_xlfn.NORM.INV(RAND(),Inputs!$D$39,Inputs!$C$39)))-'Year Schedule'!$K$24+'Year Schedule'!$L$24)</f>
        <v>#VALUE!</v>
      </c>
      <c r="X751" s="0" t="e">
        <f aca="true">MAX(0,W751*(1+(_xlfn.NORM.INV(RAND(),Inputs!$D$39,Inputs!$C$39)))-'Year Schedule'!$K$25+'Year Schedule'!$L$25)</f>
        <v>#VALUE!</v>
      </c>
      <c r="Y751" s="0" t="e">
        <f aca="true">MAX(0,X751*(1+(_xlfn.NORM.INV(RAND(),Inputs!$D$39,Inputs!$C$39)))-'Year Schedule'!$K$26+'Year Schedule'!$L$26)</f>
        <v>#VALUE!</v>
      </c>
      <c r="Z751" s="0" t="e">
        <f aca="true">MAX(0,Y751*(1+(_xlfn.NORM.INV(RAND(),Inputs!$D$39,Inputs!$C$39)))-'Year Schedule'!$K$27+'Year Schedule'!$L$27)</f>
        <v>#VALUE!</v>
      </c>
      <c r="AA751" s="0" t="e">
        <f aca="true">MAX(0,Z751*(1+(_xlfn.NORM.INV(RAND(),Inputs!$D$39,Inputs!$C$39)))-'Year Schedule'!$K$28+'Year Schedule'!$L$28)</f>
        <v>#VALUE!</v>
      </c>
      <c r="AB751" s="0" t="e">
        <f aca="true">MAX(0,AA751*(1+(_xlfn.NORM.INV(RAND(),Inputs!$D$39,Inputs!$C$39)))-'Year Schedule'!$K$29+'Year Schedule'!$L$29)</f>
        <v>#VALUE!</v>
      </c>
      <c r="AC751" s="0" t="e">
        <f aca="true">MAX(0,AB751*(1+(_xlfn.NORM.INV(RAND(),Inputs!$D$39,Inputs!$C$39)))-'Year Schedule'!$K$30+'Year Schedule'!$L$30)</f>
        <v>#VALUE!</v>
      </c>
      <c r="AD751" s="0" t="e">
        <f aca="true">MAX(0,AC751*(1+(_xlfn.NORM.INV(RAND(),Inputs!$D$39,Inputs!$C$39)))-'Year Schedule'!$K$31+'Year Schedule'!$L$31)</f>
        <v>#VALUE!</v>
      </c>
      <c r="AE751" s="0" t="e">
        <f aca="true">MAX(0,AD751*(1+(_xlfn.NORM.INV(RAND(),Inputs!$D$39,Inputs!$C$39)))-'Year Schedule'!$K$32+'Year Schedule'!$L$32)</f>
        <v>#VALUE!</v>
      </c>
      <c r="AF751" s="0" t="e">
        <f aca="true">MAX(0,AE751*(1+(_xlfn.NORM.INV(RAND(),Inputs!$D$39,Inputs!$C$39)))-'Year Schedule'!$K$33+'Year Schedule'!$L$33)</f>
        <v>#VALUE!</v>
      </c>
      <c r="AG751" s="0" t="e">
        <f aca="true">MAX(0,AF751*(1+(_xlfn.NORM.INV(RAND(),Inputs!$D$39,Inputs!$C$39)))-'Year Schedule'!$K$34+'Year Schedule'!$L$34)</f>
        <v>#VALUE!</v>
      </c>
      <c r="AH751" s="0" t="e">
        <f aca="true">MAX(0,AG751*(1+(_xlfn.NORM.INV(RAND(),Inputs!$D$39,Inputs!$C$39)))-'Year Schedule'!$K$35+'Year Schedule'!$L$35)</f>
        <v>#VALUE!</v>
      </c>
      <c r="AI751" s="0" t="e">
        <f aca="true">MAX(0,AH751*(1+(_xlfn.NORM.INV(RAND(),Inputs!$D$39,Inputs!$C$39)))-'Year Schedule'!$K$36+'Year Schedule'!$L$36)</f>
        <v>#VALUE!</v>
      </c>
      <c r="AJ751" s="0" t="e">
        <f aca="true">MAX(0,AI751*(1+(_xlfn.NORM.INV(RAND(),Inputs!$D$39,Inputs!$C$39)))-'Year Schedule'!$K$37+'Year Schedule'!$L$37)</f>
        <v>#VALUE!</v>
      </c>
      <c r="AK751" s="0" t="e">
        <f aca="true">MAX(0,AJ751*(1+(_xlfn.NORM.INV(RAND(),Inputs!$D$39,Inputs!$C$39)))-'Year Schedule'!$K$38+'Year Schedule'!$L$38)</f>
        <v>#VALUE!</v>
      </c>
      <c r="AL751" s="0" t="e">
        <f aca="true">MAX(0,AK751*(1+(_xlfn.NORM.INV(RAND(),Inputs!$D$39,Inputs!$C$39)))-'Year Schedule'!$K$39+'Year Schedule'!$L$39)</f>
        <v>#VALUE!</v>
      </c>
      <c r="AM751" s="0" t="e">
        <f aca="true">MAX(0,AL751*(1+(_xlfn.NORM.INV(RAND(),Inputs!$D$39,Inputs!$C$39)))-'Year Schedule'!$K$40+'Year Schedule'!$L$40)</f>
        <v>#VALUE!</v>
      </c>
      <c r="AN751" s="0" t="e">
        <f aca="true">MAX(0,AM751*(1+(_xlfn.NORM.INV(RAND(),Inputs!$D$39,Inputs!$C$39)))-'Year Schedule'!$K$41+'Year Schedule'!$L$41)</f>
        <v>#VALUE!</v>
      </c>
      <c r="AO751" s="0" t="e">
        <f aca="true">MAX(0,AN751*(1+(_xlfn.NORM.INV(RAND(),Inputs!$D$39,Inputs!$C$39)))-'Year Schedule'!$K$42+'Year Schedule'!$L$42)</f>
        <v>#VALUE!</v>
      </c>
      <c r="AP751" s="0" t="e">
        <f aca="true">MAX(0,AO751*(1+(_xlfn.NORM.INV(RAND(),Inputs!$D$39,Inputs!$C$39)))-'Year Schedule'!$K$43+'Year Schedule'!$L$43)</f>
        <v>#VALUE!</v>
      </c>
      <c r="AQ751" s="0" t="e">
        <f aca="true">MAX(0,AP751*(1+(_xlfn.NORM.INV(RAND(),Inputs!$D$39,Inputs!$C$39)))-'Year Schedule'!$K$44+'Year Schedule'!$L$44)</f>
        <v>#VALUE!</v>
      </c>
      <c r="AR751" s="0" t="e">
        <f aca="true">MAX(0,AQ751*(1+(_xlfn.NORM.INV(RAND(),Inputs!$D$39,Inputs!$C$39)))-'Year Schedule'!$K$45+'Year Schedule'!$L$45)</f>
        <v>#VALUE!</v>
      </c>
      <c r="AS751" s="0" t="e">
        <f aca="true">MAX(0,AR751*(1+(_xlfn.NORM.INV(RAND(),Inputs!$D$39,Inputs!$C$39)))-'Year Schedule'!$K$46+'Year Schedule'!$L$46)</f>
        <v>#VALUE!</v>
      </c>
      <c r="AT751" s="0" t="e">
        <f aca="true">MAX(0,AS751*(1+(_xlfn.NORM.INV(RAND(),Inputs!$D$39,Inputs!$C$39)))-'Year Schedule'!$K$47+'Year Schedule'!$L$47)</f>
        <v>#VALUE!</v>
      </c>
      <c r="AU751" s="0" t="e">
        <f aca="true">MAX(0,AT751*(1+(_xlfn.NORM.INV(RAND(),Inputs!$D$39,Inputs!$C$39)))-'Year Schedule'!$K$48+'Year Schedule'!$L$48)</f>
        <v>#VALUE!</v>
      </c>
      <c r="AV751" s="0" t="e">
        <f aca="true">MAX(0,AU751*(1+(_xlfn.NORM.INV(RAND(),Inputs!$D$39,Inputs!$C$39)))-'Year Schedule'!$K$49+'Year Schedule'!$L$49)</f>
        <v>#VALUE!</v>
      </c>
      <c r="AW751" s="0" t="e">
        <f aca="true">MAX(0,AV751*(1+(_xlfn.NORM.INV(RAND(),Inputs!$D$39,Inputs!$C$39)))-'Year Schedule'!$K$50+'Year Schedule'!$L$50)</f>
        <v>#VALUE!</v>
      </c>
      <c r="AX751" s="0" t="e">
        <f aca="true">MAX(0,AW751*(1+(_xlfn.NORM.INV(RAND(),Inputs!$D$39,Inputs!$C$39)))-'Year Schedule'!$K$51+'Year Schedule'!$L$51)</f>
        <v>#VALUE!</v>
      </c>
      <c r="AY751" s="0" t="e">
        <f aca="true">MAX(0,AX751*(1+(_xlfn.NORM.INV(RAND(),Inputs!$D$39,Inputs!$C$39)))-'Year Schedule'!$K$52+'Year Schedule'!$L$52)</f>
        <v>#VALUE!</v>
      </c>
      <c r="AZ751" s="0" t="e">
        <f aca="true">MAX(0,AY751*(1+(_xlfn.NORM.INV(RAND(),Inputs!$D$39,Inputs!$C$39)))-'Year Schedule'!$K$53+'Year Schedule'!$L$53)</f>
        <v>#VALUE!</v>
      </c>
      <c r="BA751" s="0" t="e">
        <f aca="false">INDEX(C751:AZ751,1,Inputs!$C$6)</f>
        <v>#VALUE!</v>
      </c>
      <c r="BB751" s="0" t="n">
        <f aca="false">IFERROR(EXP(SUMPRODUCT(LN((C751:INDEX(C751:AZ751,1,Inputs!$C$6)+$C$1004:INDEX($C$1004:$AZ$1004,1,Inputs!$C$6))/B751:INDEX(B751:AY751,1,Inputs!$C$6)))/Inputs!$C$6)-1,-1)</f>
        <v>-1</v>
      </c>
    </row>
    <row r="752" customFormat="false" ht="15" hidden="false" customHeight="true" outlineLevel="0" collapsed="false">
      <c r="A752" s="0" t="n">
        <v>750</v>
      </c>
      <c r="B752" s="177" t="n">
        <f aca="false">Inputs!$C$38</f>
        <v>0</v>
      </c>
      <c r="C752" s="0" t="e">
        <f aca="true">MAX(0,B752*(1+(_xlfn.NORM.INV(RAND(),Inputs!$D$39,Inputs!$C$39)))-'Year Schedule'!$K$4+'Year Schedule'!$L$4)</f>
        <v>#VALUE!</v>
      </c>
      <c r="D752" s="0" t="e">
        <f aca="true">MAX(0,C752*(1+(_xlfn.NORM.INV(RAND(),Inputs!$D$39,Inputs!$C$39)))-'Year Schedule'!$K$5+'Year Schedule'!$L$5)</f>
        <v>#VALUE!</v>
      </c>
      <c r="E752" s="0" t="e">
        <f aca="true">MAX(0,D752*(1+(_xlfn.NORM.INV(RAND(),Inputs!$D$39,Inputs!$C$39)))-'Year Schedule'!$K$6+'Year Schedule'!$L$6)</f>
        <v>#VALUE!</v>
      </c>
      <c r="F752" s="0" t="e">
        <f aca="true">MAX(0,E752*(1+(_xlfn.NORM.INV(RAND(),Inputs!$D$39,Inputs!$C$39)))-'Year Schedule'!$K$7+'Year Schedule'!$L$7)</f>
        <v>#VALUE!</v>
      </c>
      <c r="G752" s="0" t="e">
        <f aca="true">MAX(0,F752*(1+(_xlfn.NORM.INV(RAND(),Inputs!$D$39,Inputs!$C$39)))-'Year Schedule'!$K$8+'Year Schedule'!$L$8)</f>
        <v>#VALUE!</v>
      </c>
      <c r="H752" s="0" t="e">
        <f aca="true">MAX(0,G752*(1+(_xlfn.NORM.INV(RAND(),Inputs!$D$39,Inputs!$C$39)))-'Year Schedule'!$K$9+'Year Schedule'!$L$9)</f>
        <v>#VALUE!</v>
      </c>
      <c r="I752" s="0" t="e">
        <f aca="true">MAX(0,H752*(1+(_xlfn.NORM.INV(RAND(),Inputs!$D$39,Inputs!$C$39)))-'Year Schedule'!$K$10+'Year Schedule'!$L$10)</f>
        <v>#VALUE!</v>
      </c>
      <c r="J752" s="0" t="e">
        <f aca="true">MAX(0,I752*(1+(_xlfn.NORM.INV(RAND(),Inputs!$D$39,Inputs!$C$39)))-'Year Schedule'!$K$11+'Year Schedule'!$L$11)</f>
        <v>#VALUE!</v>
      </c>
      <c r="K752" s="0" t="e">
        <f aca="true">MAX(0,J752*(1+(_xlfn.NORM.INV(RAND(),Inputs!$D$39,Inputs!$C$39)))-'Year Schedule'!$K$12+'Year Schedule'!$L$12)</f>
        <v>#VALUE!</v>
      </c>
      <c r="L752" s="0" t="e">
        <f aca="true">MAX(0,K752*(1+(_xlfn.NORM.INV(RAND(),Inputs!$D$39,Inputs!$C$39)))-'Year Schedule'!$K$13+'Year Schedule'!$L$13)</f>
        <v>#VALUE!</v>
      </c>
      <c r="M752" s="0" t="e">
        <f aca="true">MAX(0,L752*(1+(_xlfn.NORM.INV(RAND(),Inputs!$D$39,Inputs!$C$39)))-'Year Schedule'!$K$14+'Year Schedule'!$L$14)</f>
        <v>#VALUE!</v>
      </c>
      <c r="N752" s="0" t="e">
        <f aca="true">MAX(0,M752*(1+(_xlfn.NORM.INV(RAND(),Inputs!$D$39,Inputs!$C$39)))-'Year Schedule'!$K$15+'Year Schedule'!$L$15)</f>
        <v>#VALUE!</v>
      </c>
      <c r="O752" s="0" t="e">
        <f aca="true">MAX(0,N752*(1+(_xlfn.NORM.INV(RAND(),Inputs!$D$39,Inputs!$C$39)))-'Year Schedule'!$K$16+'Year Schedule'!$L$16)</f>
        <v>#VALUE!</v>
      </c>
      <c r="P752" s="0" t="e">
        <f aca="true">MAX(0,O752*(1+(_xlfn.NORM.INV(RAND(),Inputs!$D$39,Inputs!$C$39)))-'Year Schedule'!$K$17+'Year Schedule'!$L$17)</f>
        <v>#VALUE!</v>
      </c>
      <c r="Q752" s="0" t="e">
        <f aca="true">MAX(0,P752*(1+(_xlfn.NORM.INV(RAND(),Inputs!$D$39,Inputs!$C$39)))-'Year Schedule'!$K$18+'Year Schedule'!$L$18)</f>
        <v>#VALUE!</v>
      </c>
      <c r="R752" s="0" t="e">
        <f aca="true">MAX(0,Q752*(1+(_xlfn.NORM.INV(RAND(),Inputs!$D$39,Inputs!$C$39)))-'Year Schedule'!$K$19+'Year Schedule'!$L$19)</f>
        <v>#VALUE!</v>
      </c>
      <c r="S752" s="0" t="e">
        <f aca="true">MAX(0,R752*(1+(_xlfn.NORM.INV(RAND(),Inputs!$D$39,Inputs!$C$39)))-'Year Schedule'!$K$20+'Year Schedule'!$L$20)</f>
        <v>#VALUE!</v>
      </c>
      <c r="T752" s="0" t="e">
        <f aca="true">MAX(0,S752*(1+(_xlfn.NORM.INV(RAND(),Inputs!$D$39,Inputs!$C$39)))-'Year Schedule'!$K$21+'Year Schedule'!$L$21)</f>
        <v>#VALUE!</v>
      </c>
      <c r="U752" s="0" t="e">
        <f aca="true">MAX(0,T752*(1+(_xlfn.NORM.INV(RAND(),Inputs!$D$39,Inputs!$C$39)))-'Year Schedule'!$K$22+'Year Schedule'!$L$22)</f>
        <v>#VALUE!</v>
      </c>
      <c r="V752" s="0" t="e">
        <f aca="true">MAX(0,U752*(1+(_xlfn.NORM.INV(RAND(),Inputs!$D$39,Inputs!$C$39)))-'Year Schedule'!$K$23+'Year Schedule'!$L$23)</f>
        <v>#VALUE!</v>
      </c>
      <c r="W752" s="0" t="e">
        <f aca="true">MAX(0,V752*(1+(_xlfn.NORM.INV(RAND(),Inputs!$D$39,Inputs!$C$39)))-'Year Schedule'!$K$24+'Year Schedule'!$L$24)</f>
        <v>#VALUE!</v>
      </c>
      <c r="X752" s="0" t="e">
        <f aca="true">MAX(0,W752*(1+(_xlfn.NORM.INV(RAND(),Inputs!$D$39,Inputs!$C$39)))-'Year Schedule'!$K$25+'Year Schedule'!$L$25)</f>
        <v>#VALUE!</v>
      </c>
      <c r="Y752" s="0" t="e">
        <f aca="true">MAX(0,X752*(1+(_xlfn.NORM.INV(RAND(),Inputs!$D$39,Inputs!$C$39)))-'Year Schedule'!$K$26+'Year Schedule'!$L$26)</f>
        <v>#VALUE!</v>
      </c>
      <c r="Z752" s="0" t="e">
        <f aca="true">MAX(0,Y752*(1+(_xlfn.NORM.INV(RAND(),Inputs!$D$39,Inputs!$C$39)))-'Year Schedule'!$K$27+'Year Schedule'!$L$27)</f>
        <v>#VALUE!</v>
      </c>
      <c r="AA752" s="0" t="e">
        <f aca="true">MAX(0,Z752*(1+(_xlfn.NORM.INV(RAND(),Inputs!$D$39,Inputs!$C$39)))-'Year Schedule'!$K$28+'Year Schedule'!$L$28)</f>
        <v>#VALUE!</v>
      </c>
      <c r="AB752" s="0" t="e">
        <f aca="true">MAX(0,AA752*(1+(_xlfn.NORM.INV(RAND(),Inputs!$D$39,Inputs!$C$39)))-'Year Schedule'!$K$29+'Year Schedule'!$L$29)</f>
        <v>#VALUE!</v>
      </c>
      <c r="AC752" s="0" t="e">
        <f aca="true">MAX(0,AB752*(1+(_xlfn.NORM.INV(RAND(),Inputs!$D$39,Inputs!$C$39)))-'Year Schedule'!$K$30+'Year Schedule'!$L$30)</f>
        <v>#VALUE!</v>
      </c>
      <c r="AD752" s="0" t="e">
        <f aca="true">MAX(0,AC752*(1+(_xlfn.NORM.INV(RAND(),Inputs!$D$39,Inputs!$C$39)))-'Year Schedule'!$K$31+'Year Schedule'!$L$31)</f>
        <v>#VALUE!</v>
      </c>
      <c r="AE752" s="0" t="e">
        <f aca="true">MAX(0,AD752*(1+(_xlfn.NORM.INV(RAND(),Inputs!$D$39,Inputs!$C$39)))-'Year Schedule'!$K$32+'Year Schedule'!$L$32)</f>
        <v>#VALUE!</v>
      </c>
      <c r="AF752" s="0" t="e">
        <f aca="true">MAX(0,AE752*(1+(_xlfn.NORM.INV(RAND(),Inputs!$D$39,Inputs!$C$39)))-'Year Schedule'!$K$33+'Year Schedule'!$L$33)</f>
        <v>#VALUE!</v>
      </c>
      <c r="AG752" s="0" t="e">
        <f aca="true">MAX(0,AF752*(1+(_xlfn.NORM.INV(RAND(),Inputs!$D$39,Inputs!$C$39)))-'Year Schedule'!$K$34+'Year Schedule'!$L$34)</f>
        <v>#VALUE!</v>
      </c>
      <c r="AH752" s="0" t="e">
        <f aca="true">MAX(0,AG752*(1+(_xlfn.NORM.INV(RAND(),Inputs!$D$39,Inputs!$C$39)))-'Year Schedule'!$K$35+'Year Schedule'!$L$35)</f>
        <v>#VALUE!</v>
      </c>
      <c r="AI752" s="0" t="e">
        <f aca="true">MAX(0,AH752*(1+(_xlfn.NORM.INV(RAND(),Inputs!$D$39,Inputs!$C$39)))-'Year Schedule'!$K$36+'Year Schedule'!$L$36)</f>
        <v>#VALUE!</v>
      </c>
      <c r="AJ752" s="0" t="e">
        <f aca="true">MAX(0,AI752*(1+(_xlfn.NORM.INV(RAND(),Inputs!$D$39,Inputs!$C$39)))-'Year Schedule'!$K$37+'Year Schedule'!$L$37)</f>
        <v>#VALUE!</v>
      </c>
      <c r="AK752" s="0" t="e">
        <f aca="true">MAX(0,AJ752*(1+(_xlfn.NORM.INV(RAND(),Inputs!$D$39,Inputs!$C$39)))-'Year Schedule'!$K$38+'Year Schedule'!$L$38)</f>
        <v>#VALUE!</v>
      </c>
      <c r="AL752" s="0" t="e">
        <f aca="true">MAX(0,AK752*(1+(_xlfn.NORM.INV(RAND(),Inputs!$D$39,Inputs!$C$39)))-'Year Schedule'!$K$39+'Year Schedule'!$L$39)</f>
        <v>#VALUE!</v>
      </c>
      <c r="AM752" s="0" t="e">
        <f aca="true">MAX(0,AL752*(1+(_xlfn.NORM.INV(RAND(),Inputs!$D$39,Inputs!$C$39)))-'Year Schedule'!$K$40+'Year Schedule'!$L$40)</f>
        <v>#VALUE!</v>
      </c>
      <c r="AN752" s="0" t="e">
        <f aca="true">MAX(0,AM752*(1+(_xlfn.NORM.INV(RAND(),Inputs!$D$39,Inputs!$C$39)))-'Year Schedule'!$K$41+'Year Schedule'!$L$41)</f>
        <v>#VALUE!</v>
      </c>
      <c r="AO752" s="0" t="e">
        <f aca="true">MAX(0,AN752*(1+(_xlfn.NORM.INV(RAND(),Inputs!$D$39,Inputs!$C$39)))-'Year Schedule'!$K$42+'Year Schedule'!$L$42)</f>
        <v>#VALUE!</v>
      </c>
      <c r="AP752" s="0" t="e">
        <f aca="true">MAX(0,AO752*(1+(_xlfn.NORM.INV(RAND(),Inputs!$D$39,Inputs!$C$39)))-'Year Schedule'!$K$43+'Year Schedule'!$L$43)</f>
        <v>#VALUE!</v>
      </c>
      <c r="AQ752" s="0" t="e">
        <f aca="true">MAX(0,AP752*(1+(_xlfn.NORM.INV(RAND(),Inputs!$D$39,Inputs!$C$39)))-'Year Schedule'!$K$44+'Year Schedule'!$L$44)</f>
        <v>#VALUE!</v>
      </c>
      <c r="AR752" s="0" t="e">
        <f aca="true">MAX(0,AQ752*(1+(_xlfn.NORM.INV(RAND(),Inputs!$D$39,Inputs!$C$39)))-'Year Schedule'!$K$45+'Year Schedule'!$L$45)</f>
        <v>#VALUE!</v>
      </c>
      <c r="AS752" s="0" t="e">
        <f aca="true">MAX(0,AR752*(1+(_xlfn.NORM.INV(RAND(),Inputs!$D$39,Inputs!$C$39)))-'Year Schedule'!$K$46+'Year Schedule'!$L$46)</f>
        <v>#VALUE!</v>
      </c>
      <c r="AT752" s="0" t="e">
        <f aca="true">MAX(0,AS752*(1+(_xlfn.NORM.INV(RAND(),Inputs!$D$39,Inputs!$C$39)))-'Year Schedule'!$K$47+'Year Schedule'!$L$47)</f>
        <v>#VALUE!</v>
      </c>
      <c r="AU752" s="0" t="e">
        <f aca="true">MAX(0,AT752*(1+(_xlfn.NORM.INV(RAND(),Inputs!$D$39,Inputs!$C$39)))-'Year Schedule'!$K$48+'Year Schedule'!$L$48)</f>
        <v>#VALUE!</v>
      </c>
      <c r="AV752" s="0" t="e">
        <f aca="true">MAX(0,AU752*(1+(_xlfn.NORM.INV(RAND(),Inputs!$D$39,Inputs!$C$39)))-'Year Schedule'!$K$49+'Year Schedule'!$L$49)</f>
        <v>#VALUE!</v>
      </c>
      <c r="AW752" s="0" t="e">
        <f aca="true">MAX(0,AV752*(1+(_xlfn.NORM.INV(RAND(),Inputs!$D$39,Inputs!$C$39)))-'Year Schedule'!$K$50+'Year Schedule'!$L$50)</f>
        <v>#VALUE!</v>
      </c>
      <c r="AX752" s="0" t="e">
        <f aca="true">MAX(0,AW752*(1+(_xlfn.NORM.INV(RAND(),Inputs!$D$39,Inputs!$C$39)))-'Year Schedule'!$K$51+'Year Schedule'!$L$51)</f>
        <v>#VALUE!</v>
      </c>
      <c r="AY752" s="0" t="e">
        <f aca="true">MAX(0,AX752*(1+(_xlfn.NORM.INV(RAND(),Inputs!$D$39,Inputs!$C$39)))-'Year Schedule'!$K$52+'Year Schedule'!$L$52)</f>
        <v>#VALUE!</v>
      </c>
      <c r="AZ752" s="0" t="e">
        <f aca="true">MAX(0,AY752*(1+(_xlfn.NORM.INV(RAND(),Inputs!$D$39,Inputs!$C$39)))-'Year Schedule'!$K$53+'Year Schedule'!$L$53)</f>
        <v>#VALUE!</v>
      </c>
      <c r="BA752" s="0" t="e">
        <f aca="false">INDEX(C752:AZ752,1,Inputs!$C$6)</f>
        <v>#VALUE!</v>
      </c>
      <c r="BB752" s="0" t="n">
        <f aca="false">IFERROR(EXP(SUMPRODUCT(LN((C752:INDEX(C752:AZ752,1,Inputs!$C$6)+$C$1004:INDEX($C$1004:$AZ$1004,1,Inputs!$C$6))/B752:INDEX(B752:AY752,1,Inputs!$C$6)))/Inputs!$C$6)-1,-1)</f>
        <v>-1</v>
      </c>
    </row>
    <row r="753" customFormat="false" ht="15" hidden="false" customHeight="true" outlineLevel="0" collapsed="false">
      <c r="A753" s="0" t="n">
        <v>751</v>
      </c>
      <c r="B753" s="177" t="n">
        <f aca="false">Inputs!$C$38</f>
        <v>0</v>
      </c>
      <c r="C753" s="0" t="e">
        <f aca="true">MAX(0,B753*(1+(_xlfn.NORM.INV(RAND(),Inputs!$D$39,Inputs!$C$39)))-'Year Schedule'!$K$4+'Year Schedule'!$L$4)</f>
        <v>#VALUE!</v>
      </c>
      <c r="D753" s="0" t="e">
        <f aca="true">MAX(0,C753*(1+(_xlfn.NORM.INV(RAND(),Inputs!$D$39,Inputs!$C$39)))-'Year Schedule'!$K$5+'Year Schedule'!$L$5)</f>
        <v>#VALUE!</v>
      </c>
      <c r="E753" s="0" t="e">
        <f aca="true">MAX(0,D753*(1+(_xlfn.NORM.INV(RAND(),Inputs!$D$39,Inputs!$C$39)))-'Year Schedule'!$K$6+'Year Schedule'!$L$6)</f>
        <v>#VALUE!</v>
      </c>
      <c r="F753" s="0" t="e">
        <f aca="true">MAX(0,E753*(1+(_xlfn.NORM.INV(RAND(),Inputs!$D$39,Inputs!$C$39)))-'Year Schedule'!$K$7+'Year Schedule'!$L$7)</f>
        <v>#VALUE!</v>
      </c>
      <c r="G753" s="0" t="e">
        <f aca="true">MAX(0,F753*(1+(_xlfn.NORM.INV(RAND(),Inputs!$D$39,Inputs!$C$39)))-'Year Schedule'!$K$8+'Year Schedule'!$L$8)</f>
        <v>#VALUE!</v>
      </c>
      <c r="H753" s="0" t="e">
        <f aca="true">MAX(0,G753*(1+(_xlfn.NORM.INV(RAND(),Inputs!$D$39,Inputs!$C$39)))-'Year Schedule'!$K$9+'Year Schedule'!$L$9)</f>
        <v>#VALUE!</v>
      </c>
      <c r="I753" s="0" t="e">
        <f aca="true">MAX(0,H753*(1+(_xlfn.NORM.INV(RAND(),Inputs!$D$39,Inputs!$C$39)))-'Year Schedule'!$K$10+'Year Schedule'!$L$10)</f>
        <v>#VALUE!</v>
      </c>
      <c r="J753" s="0" t="e">
        <f aca="true">MAX(0,I753*(1+(_xlfn.NORM.INV(RAND(),Inputs!$D$39,Inputs!$C$39)))-'Year Schedule'!$K$11+'Year Schedule'!$L$11)</f>
        <v>#VALUE!</v>
      </c>
      <c r="K753" s="0" t="e">
        <f aca="true">MAX(0,J753*(1+(_xlfn.NORM.INV(RAND(),Inputs!$D$39,Inputs!$C$39)))-'Year Schedule'!$K$12+'Year Schedule'!$L$12)</f>
        <v>#VALUE!</v>
      </c>
      <c r="L753" s="0" t="e">
        <f aca="true">MAX(0,K753*(1+(_xlfn.NORM.INV(RAND(),Inputs!$D$39,Inputs!$C$39)))-'Year Schedule'!$K$13+'Year Schedule'!$L$13)</f>
        <v>#VALUE!</v>
      </c>
      <c r="M753" s="0" t="e">
        <f aca="true">MAX(0,L753*(1+(_xlfn.NORM.INV(RAND(),Inputs!$D$39,Inputs!$C$39)))-'Year Schedule'!$K$14+'Year Schedule'!$L$14)</f>
        <v>#VALUE!</v>
      </c>
      <c r="N753" s="0" t="e">
        <f aca="true">MAX(0,M753*(1+(_xlfn.NORM.INV(RAND(),Inputs!$D$39,Inputs!$C$39)))-'Year Schedule'!$K$15+'Year Schedule'!$L$15)</f>
        <v>#VALUE!</v>
      </c>
      <c r="O753" s="0" t="e">
        <f aca="true">MAX(0,N753*(1+(_xlfn.NORM.INV(RAND(),Inputs!$D$39,Inputs!$C$39)))-'Year Schedule'!$K$16+'Year Schedule'!$L$16)</f>
        <v>#VALUE!</v>
      </c>
      <c r="P753" s="0" t="e">
        <f aca="true">MAX(0,O753*(1+(_xlfn.NORM.INV(RAND(),Inputs!$D$39,Inputs!$C$39)))-'Year Schedule'!$K$17+'Year Schedule'!$L$17)</f>
        <v>#VALUE!</v>
      </c>
      <c r="Q753" s="0" t="e">
        <f aca="true">MAX(0,P753*(1+(_xlfn.NORM.INV(RAND(),Inputs!$D$39,Inputs!$C$39)))-'Year Schedule'!$K$18+'Year Schedule'!$L$18)</f>
        <v>#VALUE!</v>
      </c>
      <c r="R753" s="0" t="e">
        <f aca="true">MAX(0,Q753*(1+(_xlfn.NORM.INV(RAND(),Inputs!$D$39,Inputs!$C$39)))-'Year Schedule'!$K$19+'Year Schedule'!$L$19)</f>
        <v>#VALUE!</v>
      </c>
      <c r="S753" s="0" t="e">
        <f aca="true">MAX(0,R753*(1+(_xlfn.NORM.INV(RAND(),Inputs!$D$39,Inputs!$C$39)))-'Year Schedule'!$K$20+'Year Schedule'!$L$20)</f>
        <v>#VALUE!</v>
      </c>
      <c r="T753" s="0" t="e">
        <f aca="true">MAX(0,S753*(1+(_xlfn.NORM.INV(RAND(),Inputs!$D$39,Inputs!$C$39)))-'Year Schedule'!$K$21+'Year Schedule'!$L$21)</f>
        <v>#VALUE!</v>
      </c>
      <c r="U753" s="0" t="e">
        <f aca="true">MAX(0,T753*(1+(_xlfn.NORM.INV(RAND(),Inputs!$D$39,Inputs!$C$39)))-'Year Schedule'!$K$22+'Year Schedule'!$L$22)</f>
        <v>#VALUE!</v>
      </c>
      <c r="V753" s="0" t="e">
        <f aca="true">MAX(0,U753*(1+(_xlfn.NORM.INV(RAND(),Inputs!$D$39,Inputs!$C$39)))-'Year Schedule'!$K$23+'Year Schedule'!$L$23)</f>
        <v>#VALUE!</v>
      </c>
      <c r="W753" s="0" t="e">
        <f aca="true">MAX(0,V753*(1+(_xlfn.NORM.INV(RAND(),Inputs!$D$39,Inputs!$C$39)))-'Year Schedule'!$K$24+'Year Schedule'!$L$24)</f>
        <v>#VALUE!</v>
      </c>
      <c r="X753" s="0" t="e">
        <f aca="true">MAX(0,W753*(1+(_xlfn.NORM.INV(RAND(),Inputs!$D$39,Inputs!$C$39)))-'Year Schedule'!$K$25+'Year Schedule'!$L$25)</f>
        <v>#VALUE!</v>
      </c>
      <c r="Y753" s="0" t="e">
        <f aca="true">MAX(0,X753*(1+(_xlfn.NORM.INV(RAND(),Inputs!$D$39,Inputs!$C$39)))-'Year Schedule'!$K$26+'Year Schedule'!$L$26)</f>
        <v>#VALUE!</v>
      </c>
      <c r="Z753" s="0" t="e">
        <f aca="true">MAX(0,Y753*(1+(_xlfn.NORM.INV(RAND(),Inputs!$D$39,Inputs!$C$39)))-'Year Schedule'!$K$27+'Year Schedule'!$L$27)</f>
        <v>#VALUE!</v>
      </c>
      <c r="AA753" s="0" t="e">
        <f aca="true">MAX(0,Z753*(1+(_xlfn.NORM.INV(RAND(),Inputs!$D$39,Inputs!$C$39)))-'Year Schedule'!$K$28+'Year Schedule'!$L$28)</f>
        <v>#VALUE!</v>
      </c>
      <c r="AB753" s="0" t="e">
        <f aca="true">MAX(0,AA753*(1+(_xlfn.NORM.INV(RAND(),Inputs!$D$39,Inputs!$C$39)))-'Year Schedule'!$K$29+'Year Schedule'!$L$29)</f>
        <v>#VALUE!</v>
      </c>
      <c r="AC753" s="0" t="e">
        <f aca="true">MAX(0,AB753*(1+(_xlfn.NORM.INV(RAND(),Inputs!$D$39,Inputs!$C$39)))-'Year Schedule'!$K$30+'Year Schedule'!$L$30)</f>
        <v>#VALUE!</v>
      </c>
      <c r="AD753" s="0" t="e">
        <f aca="true">MAX(0,AC753*(1+(_xlfn.NORM.INV(RAND(),Inputs!$D$39,Inputs!$C$39)))-'Year Schedule'!$K$31+'Year Schedule'!$L$31)</f>
        <v>#VALUE!</v>
      </c>
      <c r="AE753" s="0" t="e">
        <f aca="true">MAX(0,AD753*(1+(_xlfn.NORM.INV(RAND(),Inputs!$D$39,Inputs!$C$39)))-'Year Schedule'!$K$32+'Year Schedule'!$L$32)</f>
        <v>#VALUE!</v>
      </c>
      <c r="AF753" s="0" t="e">
        <f aca="true">MAX(0,AE753*(1+(_xlfn.NORM.INV(RAND(),Inputs!$D$39,Inputs!$C$39)))-'Year Schedule'!$K$33+'Year Schedule'!$L$33)</f>
        <v>#VALUE!</v>
      </c>
      <c r="AG753" s="0" t="e">
        <f aca="true">MAX(0,AF753*(1+(_xlfn.NORM.INV(RAND(),Inputs!$D$39,Inputs!$C$39)))-'Year Schedule'!$K$34+'Year Schedule'!$L$34)</f>
        <v>#VALUE!</v>
      </c>
      <c r="AH753" s="0" t="e">
        <f aca="true">MAX(0,AG753*(1+(_xlfn.NORM.INV(RAND(),Inputs!$D$39,Inputs!$C$39)))-'Year Schedule'!$K$35+'Year Schedule'!$L$35)</f>
        <v>#VALUE!</v>
      </c>
      <c r="AI753" s="0" t="e">
        <f aca="true">MAX(0,AH753*(1+(_xlfn.NORM.INV(RAND(),Inputs!$D$39,Inputs!$C$39)))-'Year Schedule'!$K$36+'Year Schedule'!$L$36)</f>
        <v>#VALUE!</v>
      </c>
      <c r="AJ753" s="0" t="e">
        <f aca="true">MAX(0,AI753*(1+(_xlfn.NORM.INV(RAND(),Inputs!$D$39,Inputs!$C$39)))-'Year Schedule'!$K$37+'Year Schedule'!$L$37)</f>
        <v>#VALUE!</v>
      </c>
      <c r="AK753" s="0" t="e">
        <f aca="true">MAX(0,AJ753*(1+(_xlfn.NORM.INV(RAND(),Inputs!$D$39,Inputs!$C$39)))-'Year Schedule'!$K$38+'Year Schedule'!$L$38)</f>
        <v>#VALUE!</v>
      </c>
      <c r="AL753" s="0" t="e">
        <f aca="true">MAX(0,AK753*(1+(_xlfn.NORM.INV(RAND(),Inputs!$D$39,Inputs!$C$39)))-'Year Schedule'!$K$39+'Year Schedule'!$L$39)</f>
        <v>#VALUE!</v>
      </c>
      <c r="AM753" s="0" t="e">
        <f aca="true">MAX(0,AL753*(1+(_xlfn.NORM.INV(RAND(),Inputs!$D$39,Inputs!$C$39)))-'Year Schedule'!$K$40+'Year Schedule'!$L$40)</f>
        <v>#VALUE!</v>
      </c>
      <c r="AN753" s="0" t="e">
        <f aca="true">MAX(0,AM753*(1+(_xlfn.NORM.INV(RAND(),Inputs!$D$39,Inputs!$C$39)))-'Year Schedule'!$K$41+'Year Schedule'!$L$41)</f>
        <v>#VALUE!</v>
      </c>
      <c r="AO753" s="0" t="e">
        <f aca="true">MAX(0,AN753*(1+(_xlfn.NORM.INV(RAND(),Inputs!$D$39,Inputs!$C$39)))-'Year Schedule'!$K$42+'Year Schedule'!$L$42)</f>
        <v>#VALUE!</v>
      </c>
      <c r="AP753" s="0" t="e">
        <f aca="true">MAX(0,AO753*(1+(_xlfn.NORM.INV(RAND(),Inputs!$D$39,Inputs!$C$39)))-'Year Schedule'!$K$43+'Year Schedule'!$L$43)</f>
        <v>#VALUE!</v>
      </c>
      <c r="AQ753" s="0" t="e">
        <f aca="true">MAX(0,AP753*(1+(_xlfn.NORM.INV(RAND(),Inputs!$D$39,Inputs!$C$39)))-'Year Schedule'!$K$44+'Year Schedule'!$L$44)</f>
        <v>#VALUE!</v>
      </c>
      <c r="AR753" s="0" t="e">
        <f aca="true">MAX(0,AQ753*(1+(_xlfn.NORM.INV(RAND(),Inputs!$D$39,Inputs!$C$39)))-'Year Schedule'!$K$45+'Year Schedule'!$L$45)</f>
        <v>#VALUE!</v>
      </c>
      <c r="AS753" s="0" t="e">
        <f aca="true">MAX(0,AR753*(1+(_xlfn.NORM.INV(RAND(),Inputs!$D$39,Inputs!$C$39)))-'Year Schedule'!$K$46+'Year Schedule'!$L$46)</f>
        <v>#VALUE!</v>
      </c>
      <c r="AT753" s="0" t="e">
        <f aca="true">MAX(0,AS753*(1+(_xlfn.NORM.INV(RAND(),Inputs!$D$39,Inputs!$C$39)))-'Year Schedule'!$K$47+'Year Schedule'!$L$47)</f>
        <v>#VALUE!</v>
      </c>
      <c r="AU753" s="0" t="e">
        <f aca="true">MAX(0,AT753*(1+(_xlfn.NORM.INV(RAND(),Inputs!$D$39,Inputs!$C$39)))-'Year Schedule'!$K$48+'Year Schedule'!$L$48)</f>
        <v>#VALUE!</v>
      </c>
      <c r="AV753" s="0" t="e">
        <f aca="true">MAX(0,AU753*(1+(_xlfn.NORM.INV(RAND(),Inputs!$D$39,Inputs!$C$39)))-'Year Schedule'!$K$49+'Year Schedule'!$L$49)</f>
        <v>#VALUE!</v>
      </c>
      <c r="AW753" s="0" t="e">
        <f aca="true">MAX(0,AV753*(1+(_xlfn.NORM.INV(RAND(),Inputs!$D$39,Inputs!$C$39)))-'Year Schedule'!$K$50+'Year Schedule'!$L$50)</f>
        <v>#VALUE!</v>
      </c>
      <c r="AX753" s="0" t="e">
        <f aca="true">MAX(0,AW753*(1+(_xlfn.NORM.INV(RAND(),Inputs!$D$39,Inputs!$C$39)))-'Year Schedule'!$K$51+'Year Schedule'!$L$51)</f>
        <v>#VALUE!</v>
      </c>
      <c r="AY753" s="0" t="e">
        <f aca="true">MAX(0,AX753*(1+(_xlfn.NORM.INV(RAND(),Inputs!$D$39,Inputs!$C$39)))-'Year Schedule'!$K$52+'Year Schedule'!$L$52)</f>
        <v>#VALUE!</v>
      </c>
      <c r="AZ753" s="0" t="e">
        <f aca="true">MAX(0,AY753*(1+(_xlfn.NORM.INV(RAND(),Inputs!$D$39,Inputs!$C$39)))-'Year Schedule'!$K$53+'Year Schedule'!$L$53)</f>
        <v>#VALUE!</v>
      </c>
      <c r="BA753" s="0" t="e">
        <f aca="false">INDEX(C753:AZ753,1,Inputs!$C$6)</f>
        <v>#VALUE!</v>
      </c>
      <c r="BB753" s="0" t="n">
        <f aca="false">IFERROR(EXP(SUMPRODUCT(LN((C753:INDEX(C753:AZ753,1,Inputs!$C$6)+$C$1004:INDEX($C$1004:$AZ$1004,1,Inputs!$C$6))/B753:INDEX(B753:AY753,1,Inputs!$C$6)))/Inputs!$C$6)-1,-1)</f>
        <v>-1</v>
      </c>
    </row>
    <row r="754" customFormat="false" ht="15" hidden="false" customHeight="true" outlineLevel="0" collapsed="false">
      <c r="A754" s="0" t="n">
        <v>752</v>
      </c>
      <c r="B754" s="177" t="n">
        <f aca="false">Inputs!$C$38</f>
        <v>0</v>
      </c>
      <c r="C754" s="0" t="e">
        <f aca="true">MAX(0,B754*(1+(_xlfn.NORM.INV(RAND(),Inputs!$D$39,Inputs!$C$39)))-'Year Schedule'!$K$4+'Year Schedule'!$L$4)</f>
        <v>#VALUE!</v>
      </c>
      <c r="D754" s="0" t="e">
        <f aca="true">MAX(0,C754*(1+(_xlfn.NORM.INV(RAND(),Inputs!$D$39,Inputs!$C$39)))-'Year Schedule'!$K$5+'Year Schedule'!$L$5)</f>
        <v>#VALUE!</v>
      </c>
      <c r="E754" s="0" t="e">
        <f aca="true">MAX(0,D754*(1+(_xlfn.NORM.INV(RAND(),Inputs!$D$39,Inputs!$C$39)))-'Year Schedule'!$K$6+'Year Schedule'!$L$6)</f>
        <v>#VALUE!</v>
      </c>
      <c r="F754" s="0" t="e">
        <f aca="true">MAX(0,E754*(1+(_xlfn.NORM.INV(RAND(),Inputs!$D$39,Inputs!$C$39)))-'Year Schedule'!$K$7+'Year Schedule'!$L$7)</f>
        <v>#VALUE!</v>
      </c>
      <c r="G754" s="0" t="e">
        <f aca="true">MAX(0,F754*(1+(_xlfn.NORM.INV(RAND(),Inputs!$D$39,Inputs!$C$39)))-'Year Schedule'!$K$8+'Year Schedule'!$L$8)</f>
        <v>#VALUE!</v>
      </c>
      <c r="H754" s="0" t="e">
        <f aca="true">MAX(0,G754*(1+(_xlfn.NORM.INV(RAND(),Inputs!$D$39,Inputs!$C$39)))-'Year Schedule'!$K$9+'Year Schedule'!$L$9)</f>
        <v>#VALUE!</v>
      </c>
      <c r="I754" s="0" t="e">
        <f aca="true">MAX(0,H754*(1+(_xlfn.NORM.INV(RAND(),Inputs!$D$39,Inputs!$C$39)))-'Year Schedule'!$K$10+'Year Schedule'!$L$10)</f>
        <v>#VALUE!</v>
      </c>
      <c r="J754" s="0" t="e">
        <f aca="true">MAX(0,I754*(1+(_xlfn.NORM.INV(RAND(),Inputs!$D$39,Inputs!$C$39)))-'Year Schedule'!$K$11+'Year Schedule'!$L$11)</f>
        <v>#VALUE!</v>
      </c>
      <c r="K754" s="0" t="e">
        <f aca="true">MAX(0,J754*(1+(_xlfn.NORM.INV(RAND(),Inputs!$D$39,Inputs!$C$39)))-'Year Schedule'!$K$12+'Year Schedule'!$L$12)</f>
        <v>#VALUE!</v>
      </c>
      <c r="L754" s="0" t="e">
        <f aca="true">MAX(0,K754*(1+(_xlfn.NORM.INV(RAND(),Inputs!$D$39,Inputs!$C$39)))-'Year Schedule'!$K$13+'Year Schedule'!$L$13)</f>
        <v>#VALUE!</v>
      </c>
      <c r="M754" s="0" t="e">
        <f aca="true">MAX(0,L754*(1+(_xlfn.NORM.INV(RAND(),Inputs!$D$39,Inputs!$C$39)))-'Year Schedule'!$K$14+'Year Schedule'!$L$14)</f>
        <v>#VALUE!</v>
      </c>
      <c r="N754" s="0" t="e">
        <f aca="true">MAX(0,M754*(1+(_xlfn.NORM.INV(RAND(),Inputs!$D$39,Inputs!$C$39)))-'Year Schedule'!$K$15+'Year Schedule'!$L$15)</f>
        <v>#VALUE!</v>
      </c>
      <c r="O754" s="0" t="e">
        <f aca="true">MAX(0,N754*(1+(_xlfn.NORM.INV(RAND(),Inputs!$D$39,Inputs!$C$39)))-'Year Schedule'!$K$16+'Year Schedule'!$L$16)</f>
        <v>#VALUE!</v>
      </c>
      <c r="P754" s="0" t="e">
        <f aca="true">MAX(0,O754*(1+(_xlfn.NORM.INV(RAND(),Inputs!$D$39,Inputs!$C$39)))-'Year Schedule'!$K$17+'Year Schedule'!$L$17)</f>
        <v>#VALUE!</v>
      </c>
      <c r="Q754" s="0" t="e">
        <f aca="true">MAX(0,P754*(1+(_xlfn.NORM.INV(RAND(),Inputs!$D$39,Inputs!$C$39)))-'Year Schedule'!$K$18+'Year Schedule'!$L$18)</f>
        <v>#VALUE!</v>
      </c>
      <c r="R754" s="0" t="e">
        <f aca="true">MAX(0,Q754*(1+(_xlfn.NORM.INV(RAND(),Inputs!$D$39,Inputs!$C$39)))-'Year Schedule'!$K$19+'Year Schedule'!$L$19)</f>
        <v>#VALUE!</v>
      </c>
      <c r="S754" s="0" t="e">
        <f aca="true">MAX(0,R754*(1+(_xlfn.NORM.INV(RAND(),Inputs!$D$39,Inputs!$C$39)))-'Year Schedule'!$K$20+'Year Schedule'!$L$20)</f>
        <v>#VALUE!</v>
      </c>
      <c r="T754" s="0" t="e">
        <f aca="true">MAX(0,S754*(1+(_xlfn.NORM.INV(RAND(),Inputs!$D$39,Inputs!$C$39)))-'Year Schedule'!$K$21+'Year Schedule'!$L$21)</f>
        <v>#VALUE!</v>
      </c>
      <c r="U754" s="0" t="e">
        <f aca="true">MAX(0,T754*(1+(_xlfn.NORM.INV(RAND(),Inputs!$D$39,Inputs!$C$39)))-'Year Schedule'!$K$22+'Year Schedule'!$L$22)</f>
        <v>#VALUE!</v>
      </c>
      <c r="V754" s="0" t="e">
        <f aca="true">MAX(0,U754*(1+(_xlfn.NORM.INV(RAND(),Inputs!$D$39,Inputs!$C$39)))-'Year Schedule'!$K$23+'Year Schedule'!$L$23)</f>
        <v>#VALUE!</v>
      </c>
      <c r="W754" s="0" t="e">
        <f aca="true">MAX(0,V754*(1+(_xlfn.NORM.INV(RAND(),Inputs!$D$39,Inputs!$C$39)))-'Year Schedule'!$K$24+'Year Schedule'!$L$24)</f>
        <v>#VALUE!</v>
      </c>
      <c r="X754" s="0" t="e">
        <f aca="true">MAX(0,W754*(1+(_xlfn.NORM.INV(RAND(),Inputs!$D$39,Inputs!$C$39)))-'Year Schedule'!$K$25+'Year Schedule'!$L$25)</f>
        <v>#VALUE!</v>
      </c>
      <c r="Y754" s="0" t="e">
        <f aca="true">MAX(0,X754*(1+(_xlfn.NORM.INV(RAND(),Inputs!$D$39,Inputs!$C$39)))-'Year Schedule'!$K$26+'Year Schedule'!$L$26)</f>
        <v>#VALUE!</v>
      </c>
      <c r="Z754" s="0" t="e">
        <f aca="true">MAX(0,Y754*(1+(_xlfn.NORM.INV(RAND(),Inputs!$D$39,Inputs!$C$39)))-'Year Schedule'!$K$27+'Year Schedule'!$L$27)</f>
        <v>#VALUE!</v>
      </c>
      <c r="AA754" s="0" t="e">
        <f aca="true">MAX(0,Z754*(1+(_xlfn.NORM.INV(RAND(),Inputs!$D$39,Inputs!$C$39)))-'Year Schedule'!$K$28+'Year Schedule'!$L$28)</f>
        <v>#VALUE!</v>
      </c>
      <c r="AB754" s="0" t="e">
        <f aca="true">MAX(0,AA754*(1+(_xlfn.NORM.INV(RAND(),Inputs!$D$39,Inputs!$C$39)))-'Year Schedule'!$K$29+'Year Schedule'!$L$29)</f>
        <v>#VALUE!</v>
      </c>
      <c r="AC754" s="0" t="e">
        <f aca="true">MAX(0,AB754*(1+(_xlfn.NORM.INV(RAND(),Inputs!$D$39,Inputs!$C$39)))-'Year Schedule'!$K$30+'Year Schedule'!$L$30)</f>
        <v>#VALUE!</v>
      </c>
      <c r="AD754" s="0" t="e">
        <f aca="true">MAX(0,AC754*(1+(_xlfn.NORM.INV(RAND(),Inputs!$D$39,Inputs!$C$39)))-'Year Schedule'!$K$31+'Year Schedule'!$L$31)</f>
        <v>#VALUE!</v>
      </c>
      <c r="AE754" s="0" t="e">
        <f aca="true">MAX(0,AD754*(1+(_xlfn.NORM.INV(RAND(),Inputs!$D$39,Inputs!$C$39)))-'Year Schedule'!$K$32+'Year Schedule'!$L$32)</f>
        <v>#VALUE!</v>
      </c>
      <c r="AF754" s="0" t="e">
        <f aca="true">MAX(0,AE754*(1+(_xlfn.NORM.INV(RAND(),Inputs!$D$39,Inputs!$C$39)))-'Year Schedule'!$K$33+'Year Schedule'!$L$33)</f>
        <v>#VALUE!</v>
      </c>
      <c r="AG754" s="0" t="e">
        <f aca="true">MAX(0,AF754*(1+(_xlfn.NORM.INV(RAND(),Inputs!$D$39,Inputs!$C$39)))-'Year Schedule'!$K$34+'Year Schedule'!$L$34)</f>
        <v>#VALUE!</v>
      </c>
      <c r="AH754" s="0" t="e">
        <f aca="true">MAX(0,AG754*(1+(_xlfn.NORM.INV(RAND(),Inputs!$D$39,Inputs!$C$39)))-'Year Schedule'!$K$35+'Year Schedule'!$L$35)</f>
        <v>#VALUE!</v>
      </c>
      <c r="AI754" s="0" t="e">
        <f aca="true">MAX(0,AH754*(1+(_xlfn.NORM.INV(RAND(),Inputs!$D$39,Inputs!$C$39)))-'Year Schedule'!$K$36+'Year Schedule'!$L$36)</f>
        <v>#VALUE!</v>
      </c>
      <c r="AJ754" s="0" t="e">
        <f aca="true">MAX(0,AI754*(1+(_xlfn.NORM.INV(RAND(),Inputs!$D$39,Inputs!$C$39)))-'Year Schedule'!$K$37+'Year Schedule'!$L$37)</f>
        <v>#VALUE!</v>
      </c>
      <c r="AK754" s="0" t="e">
        <f aca="true">MAX(0,AJ754*(1+(_xlfn.NORM.INV(RAND(),Inputs!$D$39,Inputs!$C$39)))-'Year Schedule'!$K$38+'Year Schedule'!$L$38)</f>
        <v>#VALUE!</v>
      </c>
      <c r="AL754" s="0" t="e">
        <f aca="true">MAX(0,AK754*(1+(_xlfn.NORM.INV(RAND(),Inputs!$D$39,Inputs!$C$39)))-'Year Schedule'!$K$39+'Year Schedule'!$L$39)</f>
        <v>#VALUE!</v>
      </c>
      <c r="AM754" s="0" t="e">
        <f aca="true">MAX(0,AL754*(1+(_xlfn.NORM.INV(RAND(),Inputs!$D$39,Inputs!$C$39)))-'Year Schedule'!$K$40+'Year Schedule'!$L$40)</f>
        <v>#VALUE!</v>
      </c>
      <c r="AN754" s="0" t="e">
        <f aca="true">MAX(0,AM754*(1+(_xlfn.NORM.INV(RAND(),Inputs!$D$39,Inputs!$C$39)))-'Year Schedule'!$K$41+'Year Schedule'!$L$41)</f>
        <v>#VALUE!</v>
      </c>
      <c r="AO754" s="0" t="e">
        <f aca="true">MAX(0,AN754*(1+(_xlfn.NORM.INV(RAND(),Inputs!$D$39,Inputs!$C$39)))-'Year Schedule'!$K$42+'Year Schedule'!$L$42)</f>
        <v>#VALUE!</v>
      </c>
      <c r="AP754" s="0" t="e">
        <f aca="true">MAX(0,AO754*(1+(_xlfn.NORM.INV(RAND(),Inputs!$D$39,Inputs!$C$39)))-'Year Schedule'!$K$43+'Year Schedule'!$L$43)</f>
        <v>#VALUE!</v>
      </c>
      <c r="AQ754" s="0" t="e">
        <f aca="true">MAX(0,AP754*(1+(_xlfn.NORM.INV(RAND(),Inputs!$D$39,Inputs!$C$39)))-'Year Schedule'!$K$44+'Year Schedule'!$L$44)</f>
        <v>#VALUE!</v>
      </c>
      <c r="AR754" s="0" t="e">
        <f aca="true">MAX(0,AQ754*(1+(_xlfn.NORM.INV(RAND(),Inputs!$D$39,Inputs!$C$39)))-'Year Schedule'!$K$45+'Year Schedule'!$L$45)</f>
        <v>#VALUE!</v>
      </c>
      <c r="AS754" s="0" t="e">
        <f aca="true">MAX(0,AR754*(1+(_xlfn.NORM.INV(RAND(),Inputs!$D$39,Inputs!$C$39)))-'Year Schedule'!$K$46+'Year Schedule'!$L$46)</f>
        <v>#VALUE!</v>
      </c>
      <c r="AT754" s="0" t="e">
        <f aca="true">MAX(0,AS754*(1+(_xlfn.NORM.INV(RAND(),Inputs!$D$39,Inputs!$C$39)))-'Year Schedule'!$K$47+'Year Schedule'!$L$47)</f>
        <v>#VALUE!</v>
      </c>
      <c r="AU754" s="0" t="e">
        <f aca="true">MAX(0,AT754*(1+(_xlfn.NORM.INV(RAND(),Inputs!$D$39,Inputs!$C$39)))-'Year Schedule'!$K$48+'Year Schedule'!$L$48)</f>
        <v>#VALUE!</v>
      </c>
      <c r="AV754" s="0" t="e">
        <f aca="true">MAX(0,AU754*(1+(_xlfn.NORM.INV(RAND(),Inputs!$D$39,Inputs!$C$39)))-'Year Schedule'!$K$49+'Year Schedule'!$L$49)</f>
        <v>#VALUE!</v>
      </c>
      <c r="AW754" s="0" t="e">
        <f aca="true">MAX(0,AV754*(1+(_xlfn.NORM.INV(RAND(),Inputs!$D$39,Inputs!$C$39)))-'Year Schedule'!$K$50+'Year Schedule'!$L$50)</f>
        <v>#VALUE!</v>
      </c>
      <c r="AX754" s="0" t="e">
        <f aca="true">MAX(0,AW754*(1+(_xlfn.NORM.INV(RAND(),Inputs!$D$39,Inputs!$C$39)))-'Year Schedule'!$K$51+'Year Schedule'!$L$51)</f>
        <v>#VALUE!</v>
      </c>
      <c r="AY754" s="0" t="e">
        <f aca="true">MAX(0,AX754*(1+(_xlfn.NORM.INV(RAND(),Inputs!$D$39,Inputs!$C$39)))-'Year Schedule'!$K$52+'Year Schedule'!$L$52)</f>
        <v>#VALUE!</v>
      </c>
      <c r="AZ754" s="0" t="e">
        <f aca="true">MAX(0,AY754*(1+(_xlfn.NORM.INV(RAND(),Inputs!$D$39,Inputs!$C$39)))-'Year Schedule'!$K$53+'Year Schedule'!$L$53)</f>
        <v>#VALUE!</v>
      </c>
      <c r="BA754" s="0" t="e">
        <f aca="false">INDEX(C754:AZ754,1,Inputs!$C$6)</f>
        <v>#VALUE!</v>
      </c>
      <c r="BB754" s="0" t="n">
        <f aca="false">IFERROR(EXP(SUMPRODUCT(LN((C754:INDEX(C754:AZ754,1,Inputs!$C$6)+$C$1004:INDEX($C$1004:$AZ$1004,1,Inputs!$C$6))/B754:INDEX(B754:AY754,1,Inputs!$C$6)))/Inputs!$C$6)-1,-1)</f>
        <v>-1</v>
      </c>
    </row>
    <row r="755" customFormat="false" ht="15" hidden="false" customHeight="true" outlineLevel="0" collapsed="false">
      <c r="A755" s="0" t="n">
        <v>753</v>
      </c>
      <c r="B755" s="177" t="n">
        <f aca="false">Inputs!$C$38</f>
        <v>0</v>
      </c>
      <c r="C755" s="0" t="e">
        <f aca="true">MAX(0,B755*(1+(_xlfn.NORM.INV(RAND(),Inputs!$D$39,Inputs!$C$39)))-'Year Schedule'!$K$4+'Year Schedule'!$L$4)</f>
        <v>#VALUE!</v>
      </c>
      <c r="D755" s="0" t="e">
        <f aca="true">MAX(0,C755*(1+(_xlfn.NORM.INV(RAND(),Inputs!$D$39,Inputs!$C$39)))-'Year Schedule'!$K$5+'Year Schedule'!$L$5)</f>
        <v>#VALUE!</v>
      </c>
      <c r="E755" s="0" t="e">
        <f aca="true">MAX(0,D755*(1+(_xlfn.NORM.INV(RAND(),Inputs!$D$39,Inputs!$C$39)))-'Year Schedule'!$K$6+'Year Schedule'!$L$6)</f>
        <v>#VALUE!</v>
      </c>
      <c r="F755" s="0" t="e">
        <f aca="true">MAX(0,E755*(1+(_xlfn.NORM.INV(RAND(),Inputs!$D$39,Inputs!$C$39)))-'Year Schedule'!$K$7+'Year Schedule'!$L$7)</f>
        <v>#VALUE!</v>
      </c>
      <c r="G755" s="0" t="e">
        <f aca="true">MAX(0,F755*(1+(_xlfn.NORM.INV(RAND(),Inputs!$D$39,Inputs!$C$39)))-'Year Schedule'!$K$8+'Year Schedule'!$L$8)</f>
        <v>#VALUE!</v>
      </c>
      <c r="H755" s="0" t="e">
        <f aca="true">MAX(0,G755*(1+(_xlfn.NORM.INV(RAND(),Inputs!$D$39,Inputs!$C$39)))-'Year Schedule'!$K$9+'Year Schedule'!$L$9)</f>
        <v>#VALUE!</v>
      </c>
      <c r="I755" s="0" t="e">
        <f aca="true">MAX(0,H755*(1+(_xlfn.NORM.INV(RAND(),Inputs!$D$39,Inputs!$C$39)))-'Year Schedule'!$K$10+'Year Schedule'!$L$10)</f>
        <v>#VALUE!</v>
      </c>
      <c r="J755" s="0" t="e">
        <f aca="true">MAX(0,I755*(1+(_xlfn.NORM.INV(RAND(),Inputs!$D$39,Inputs!$C$39)))-'Year Schedule'!$K$11+'Year Schedule'!$L$11)</f>
        <v>#VALUE!</v>
      </c>
      <c r="K755" s="0" t="e">
        <f aca="true">MAX(0,J755*(1+(_xlfn.NORM.INV(RAND(),Inputs!$D$39,Inputs!$C$39)))-'Year Schedule'!$K$12+'Year Schedule'!$L$12)</f>
        <v>#VALUE!</v>
      </c>
      <c r="L755" s="0" t="e">
        <f aca="true">MAX(0,K755*(1+(_xlfn.NORM.INV(RAND(),Inputs!$D$39,Inputs!$C$39)))-'Year Schedule'!$K$13+'Year Schedule'!$L$13)</f>
        <v>#VALUE!</v>
      </c>
      <c r="M755" s="0" t="e">
        <f aca="true">MAX(0,L755*(1+(_xlfn.NORM.INV(RAND(),Inputs!$D$39,Inputs!$C$39)))-'Year Schedule'!$K$14+'Year Schedule'!$L$14)</f>
        <v>#VALUE!</v>
      </c>
      <c r="N755" s="0" t="e">
        <f aca="true">MAX(0,M755*(1+(_xlfn.NORM.INV(RAND(),Inputs!$D$39,Inputs!$C$39)))-'Year Schedule'!$K$15+'Year Schedule'!$L$15)</f>
        <v>#VALUE!</v>
      </c>
      <c r="O755" s="0" t="e">
        <f aca="true">MAX(0,N755*(1+(_xlfn.NORM.INV(RAND(),Inputs!$D$39,Inputs!$C$39)))-'Year Schedule'!$K$16+'Year Schedule'!$L$16)</f>
        <v>#VALUE!</v>
      </c>
      <c r="P755" s="0" t="e">
        <f aca="true">MAX(0,O755*(1+(_xlfn.NORM.INV(RAND(),Inputs!$D$39,Inputs!$C$39)))-'Year Schedule'!$K$17+'Year Schedule'!$L$17)</f>
        <v>#VALUE!</v>
      </c>
      <c r="Q755" s="0" t="e">
        <f aca="true">MAX(0,P755*(1+(_xlfn.NORM.INV(RAND(),Inputs!$D$39,Inputs!$C$39)))-'Year Schedule'!$K$18+'Year Schedule'!$L$18)</f>
        <v>#VALUE!</v>
      </c>
      <c r="R755" s="0" t="e">
        <f aca="true">MAX(0,Q755*(1+(_xlfn.NORM.INV(RAND(),Inputs!$D$39,Inputs!$C$39)))-'Year Schedule'!$K$19+'Year Schedule'!$L$19)</f>
        <v>#VALUE!</v>
      </c>
      <c r="S755" s="0" t="e">
        <f aca="true">MAX(0,R755*(1+(_xlfn.NORM.INV(RAND(),Inputs!$D$39,Inputs!$C$39)))-'Year Schedule'!$K$20+'Year Schedule'!$L$20)</f>
        <v>#VALUE!</v>
      </c>
      <c r="T755" s="0" t="e">
        <f aca="true">MAX(0,S755*(1+(_xlfn.NORM.INV(RAND(),Inputs!$D$39,Inputs!$C$39)))-'Year Schedule'!$K$21+'Year Schedule'!$L$21)</f>
        <v>#VALUE!</v>
      </c>
      <c r="U755" s="0" t="e">
        <f aca="true">MAX(0,T755*(1+(_xlfn.NORM.INV(RAND(),Inputs!$D$39,Inputs!$C$39)))-'Year Schedule'!$K$22+'Year Schedule'!$L$22)</f>
        <v>#VALUE!</v>
      </c>
      <c r="V755" s="0" t="e">
        <f aca="true">MAX(0,U755*(1+(_xlfn.NORM.INV(RAND(),Inputs!$D$39,Inputs!$C$39)))-'Year Schedule'!$K$23+'Year Schedule'!$L$23)</f>
        <v>#VALUE!</v>
      </c>
      <c r="W755" s="0" t="e">
        <f aca="true">MAX(0,V755*(1+(_xlfn.NORM.INV(RAND(),Inputs!$D$39,Inputs!$C$39)))-'Year Schedule'!$K$24+'Year Schedule'!$L$24)</f>
        <v>#VALUE!</v>
      </c>
      <c r="X755" s="0" t="e">
        <f aca="true">MAX(0,W755*(1+(_xlfn.NORM.INV(RAND(),Inputs!$D$39,Inputs!$C$39)))-'Year Schedule'!$K$25+'Year Schedule'!$L$25)</f>
        <v>#VALUE!</v>
      </c>
      <c r="Y755" s="0" t="e">
        <f aca="true">MAX(0,X755*(1+(_xlfn.NORM.INV(RAND(),Inputs!$D$39,Inputs!$C$39)))-'Year Schedule'!$K$26+'Year Schedule'!$L$26)</f>
        <v>#VALUE!</v>
      </c>
      <c r="Z755" s="0" t="e">
        <f aca="true">MAX(0,Y755*(1+(_xlfn.NORM.INV(RAND(),Inputs!$D$39,Inputs!$C$39)))-'Year Schedule'!$K$27+'Year Schedule'!$L$27)</f>
        <v>#VALUE!</v>
      </c>
      <c r="AA755" s="0" t="e">
        <f aca="true">MAX(0,Z755*(1+(_xlfn.NORM.INV(RAND(),Inputs!$D$39,Inputs!$C$39)))-'Year Schedule'!$K$28+'Year Schedule'!$L$28)</f>
        <v>#VALUE!</v>
      </c>
      <c r="AB755" s="0" t="e">
        <f aca="true">MAX(0,AA755*(1+(_xlfn.NORM.INV(RAND(),Inputs!$D$39,Inputs!$C$39)))-'Year Schedule'!$K$29+'Year Schedule'!$L$29)</f>
        <v>#VALUE!</v>
      </c>
      <c r="AC755" s="0" t="e">
        <f aca="true">MAX(0,AB755*(1+(_xlfn.NORM.INV(RAND(),Inputs!$D$39,Inputs!$C$39)))-'Year Schedule'!$K$30+'Year Schedule'!$L$30)</f>
        <v>#VALUE!</v>
      </c>
      <c r="AD755" s="0" t="e">
        <f aca="true">MAX(0,AC755*(1+(_xlfn.NORM.INV(RAND(),Inputs!$D$39,Inputs!$C$39)))-'Year Schedule'!$K$31+'Year Schedule'!$L$31)</f>
        <v>#VALUE!</v>
      </c>
      <c r="AE755" s="0" t="e">
        <f aca="true">MAX(0,AD755*(1+(_xlfn.NORM.INV(RAND(),Inputs!$D$39,Inputs!$C$39)))-'Year Schedule'!$K$32+'Year Schedule'!$L$32)</f>
        <v>#VALUE!</v>
      </c>
      <c r="AF755" s="0" t="e">
        <f aca="true">MAX(0,AE755*(1+(_xlfn.NORM.INV(RAND(),Inputs!$D$39,Inputs!$C$39)))-'Year Schedule'!$K$33+'Year Schedule'!$L$33)</f>
        <v>#VALUE!</v>
      </c>
      <c r="AG755" s="0" t="e">
        <f aca="true">MAX(0,AF755*(1+(_xlfn.NORM.INV(RAND(),Inputs!$D$39,Inputs!$C$39)))-'Year Schedule'!$K$34+'Year Schedule'!$L$34)</f>
        <v>#VALUE!</v>
      </c>
      <c r="AH755" s="0" t="e">
        <f aca="true">MAX(0,AG755*(1+(_xlfn.NORM.INV(RAND(),Inputs!$D$39,Inputs!$C$39)))-'Year Schedule'!$K$35+'Year Schedule'!$L$35)</f>
        <v>#VALUE!</v>
      </c>
      <c r="AI755" s="0" t="e">
        <f aca="true">MAX(0,AH755*(1+(_xlfn.NORM.INV(RAND(),Inputs!$D$39,Inputs!$C$39)))-'Year Schedule'!$K$36+'Year Schedule'!$L$36)</f>
        <v>#VALUE!</v>
      </c>
      <c r="AJ755" s="0" t="e">
        <f aca="true">MAX(0,AI755*(1+(_xlfn.NORM.INV(RAND(),Inputs!$D$39,Inputs!$C$39)))-'Year Schedule'!$K$37+'Year Schedule'!$L$37)</f>
        <v>#VALUE!</v>
      </c>
      <c r="AK755" s="0" t="e">
        <f aca="true">MAX(0,AJ755*(1+(_xlfn.NORM.INV(RAND(),Inputs!$D$39,Inputs!$C$39)))-'Year Schedule'!$K$38+'Year Schedule'!$L$38)</f>
        <v>#VALUE!</v>
      </c>
      <c r="AL755" s="0" t="e">
        <f aca="true">MAX(0,AK755*(1+(_xlfn.NORM.INV(RAND(),Inputs!$D$39,Inputs!$C$39)))-'Year Schedule'!$K$39+'Year Schedule'!$L$39)</f>
        <v>#VALUE!</v>
      </c>
      <c r="AM755" s="0" t="e">
        <f aca="true">MAX(0,AL755*(1+(_xlfn.NORM.INV(RAND(),Inputs!$D$39,Inputs!$C$39)))-'Year Schedule'!$K$40+'Year Schedule'!$L$40)</f>
        <v>#VALUE!</v>
      </c>
      <c r="AN755" s="0" t="e">
        <f aca="true">MAX(0,AM755*(1+(_xlfn.NORM.INV(RAND(),Inputs!$D$39,Inputs!$C$39)))-'Year Schedule'!$K$41+'Year Schedule'!$L$41)</f>
        <v>#VALUE!</v>
      </c>
      <c r="AO755" s="0" t="e">
        <f aca="true">MAX(0,AN755*(1+(_xlfn.NORM.INV(RAND(),Inputs!$D$39,Inputs!$C$39)))-'Year Schedule'!$K$42+'Year Schedule'!$L$42)</f>
        <v>#VALUE!</v>
      </c>
      <c r="AP755" s="0" t="e">
        <f aca="true">MAX(0,AO755*(1+(_xlfn.NORM.INV(RAND(),Inputs!$D$39,Inputs!$C$39)))-'Year Schedule'!$K$43+'Year Schedule'!$L$43)</f>
        <v>#VALUE!</v>
      </c>
      <c r="AQ755" s="0" t="e">
        <f aca="true">MAX(0,AP755*(1+(_xlfn.NORM.INV(RAND(),Inputs!$D$39,Inputs!$C$39)))-'Year Schedule'!$K$44+'Year Schedule'!$L$44)</f>
        <v>#VALUE!</v>
      </c>
      <c r="AR755" s="0" t="e">
        <f aca="true">MAX(0,AQ755*(1+(_xlfn.NORM.INV(RAND(),Inputs!$D$39,Inputs!$C$39)))-'Year Schedule'!$K$45+'Year Schedule'!$L$45)</f>
        <v>#VALUE!</v>
      </c>
      <c r="AS755" s="0" t="e">
        <f aca="true">MAX(0,AR755*(1+(_xlfn.NORM.INV(RAND(),Inputs!$D$39,Inputs!$C$39)))-'Year Schedule'!$K$46+'Year Schedule'!$L$46)</f>
        <v>#VALUE!</v>
      </c>
      <c r="AT755" s="0" t="e">
        <f aca="true">MAX(0,AS755*(1+(_xlfn.NORM.INV(RAND(),Inputs!$D$39,Inputs!$C$39)))-'Year Schedule'!$K$47+'Year Schedule'!$L$47)</f>
        <v>#VALUE!</v>
      </c>
      <c r="AU755" s="0" t="e">
        <f aca="true">MAX(0,AT755*(1+(_xlfn.NORM.INV(RAND(),Inputs!$D$39,Inputs!$C$39)))-'Year Schedule'!$K$48+'Year Schedule'!$L$48)</f>
        <v>#VALUE!</v>
      </c>
      <c r="AV755" s="0" t="e">
        <f aca="true">MAX(0,AU755*(1+(_xlfn.NORM.INV(RAND(),Inputs!$D$39,Inputs!$C$39)))-'Year Schedule'!$K$49+'Year Schedule'!$L$49)</f>
        <v>#VALUE!</v>
      </c>
      <c r="AW755" s="0" t="e">
        <f aca="true">MAX(0,AV755*(1+(_xlfn.NORM.INV(RAND(),Inputs!$D$39,Inputs!$C$39)))-'Year Schedule'!$K$50+'Year Schedule'!$L$50)</f>
        <v>#VALUE!</v>
      </c>
      <c r="AX755" s="0" t="e">
        <f aca="true">MAX(0,AW755*(1+(_xlfn.NORM.INV(RAND(),Inputs!$D$39,Inputs!$C$39)))-'Year Schedule'!$K$51+'Year Schedule'!$L$51)</f>
        <v>#VALUE!</v>
      </c>
      <c r="AY755" s="0" t="e">
        <f aca="true">MAX(0,AX755*(1+(_xlfn.NORM.INV(RAND(),Inputs!$D$39,Inputs!$C$39)))-'Year Schedule'!$K$52+'Year Schedule'!$L$52)</f>
        <v>#VALUE!</v>
      </c>
      <c r="AZ755" s="0" t="e">
        <f aca="true">MAX(0,AY755*(1+(_xlfn.NORM.INV(RAND(),Inputs!$D$39,Inputs!$C$39)))-'Year Schedule'!$K$53+'Year Schedule'!$L$53)</f>
        <v>#VALUE!</v>
      </c>
      <c r="BA755" s="0" t="e">
        <f aca="false">INDEX(C755:AZ755,1,Inputs!$C$6)</f>
        <v>#VALUE!</v>
      </c>
      <c r="BB755" s="0" t="n">
        <f aca="false">IFERROR(EXP(SUMPRODUCT(LN((C755:INDEX(C755:AZ755,1,Inputs!$C$6)+$C$1004:INDEX($C$1004:$AZ$1004,1,Inputs!$C$6))/B755:INDEX(B755:AY755,1,Inputs!$C$6)))/Inputs!$C$6)-1,-1)</f>
        <v>-1</v>
      </c>
    </row>
    <row r="756" customFormat="false" ht="15" hidden="false" customHeight="true" outlineLevel="0" collapsed="false">
      <c r="A756" s="0" t="n">
        <v>754</v>
      </c>
      <c r="B756" s="177" t="n">
        <f aca="false">Inputs!$C$38</f>
        <v>0</v>
      </c>
      <c r="C756" s="0" t="e">
        <f aca="true">MAX(0,B756*(1+(_xlfn.NORM.INV(RAND(),Inputs!$D$39,Inputs!$C$39)))-'Year Schedule'!$K$4+'Year Schedule'!$L$4)</f>
        <v>#VALUE!</v>
      </c>
      <c r="D756" s="0" t="e">
        <f aca="true">MAX(0,C756*(1+(_xlfn.NORM.INV(RAND(),Inputs!$D$39,Inputs!$C$39)))-'Year Schedule'!$K$5+'Year Schedule'!$L$5)</f>
        <v>#VALUE!</v>
      </c>
      <c r="E756" s="0" t="e">
        <f aca="true">MAX(0,D756*(1+(_xlfn.NORM.INV(RAND(),Inputs!$D$39,Inputs!$C$39)))-'Year Schedule'!$K$6+'Year Schedule'!$L$6)</f>
        <v>#VALUE!</v>
      </c>
      <c r="F756" s="0" t="e">
        <f aca="true">MAX(0,E756*(1+(_xlfn.NORM.INV(RAND(),Inputs!$D$39,Inputs!$C$39)))-'Year Schedule'!$K$7+'Year Schedule'!$L$7)</f>
        <v>#VALUE!</v>
      </c>
      <c r="G756" s="0" t="e">
        <f aca="true">MAX(0,F756*(1+(_xlfn.NORM.INV(RAND(),Inputs!$D$39,Inputs!$C$39)))-'Year Schedule'!$K$8+'Year Schedule'!$L$8)</f>
        <v>#VALUE!</v>
      </c>
      <c r="H756" s="0" t="e">
        <f aca="true">MAX(0,G756*(1+(_xlfn.NORM.INV(RAND(),Inputs!$D$39,Inputs!$C$39)))-'Year Schedule'!$K$9+'Year Schedule'!$L$9)</f>
        <v>#VALUE!</v>
      </c>
      <c r="I756" s="0" t="e">
        <f aca="true">MAX(0,H756*(1+(_xlfn.NORM.INV(RAND(),Inputs!$D$39,Inputs!$C$39)))-'Year Schedule'!$K$10+'Year Schedule'!$L$10)</f>
        <v>#VALUE!</v>
      </c>
      <c r="J756" s="0" t="e">
        <f aca="true">MAX(0,I756*(1+(_xlfn.NORM.INV(RAND(),Inputs!$D$39,Inputs!$C$39)))-'Year Schedule'!$K$11+'Year Schedule'!$L$11)</f>
        <v>#VALUE!</v>
      </c>
      <c r="K756" s="0" t="e">
        <f aca="true">MAX(0,J756*(1+(_xlfn.NORM.INV(RAND(),Inputs!$D$39,Inputs!$C$39)))-'Year Schedule'!$K$12+'Year Schedule'!$L$12)</f>
        <v>#VALUE!</v>
      </c>
      <c r="L756" s="0" t="e">
        <f aca="true">MAX(0,K756*(1+(_xlfn.NORM.INV(RAND(),Inputs!$D$39,Inputs!$C$39)))-'Year Schedule'!$K$13+'Year Schedule'!$L$13)</f>
        <v>#VALUE!</v>
      </c>
      <c r="M756" s="0" t="e">
        <f aca="true">MAX(0,L756*(1+(_xlfn.NORM.INV(RAND(),Inputs!$D$39,Inputs!$C$39)))-'Year Schedule'!$K$14+'Year Schedule'!$L$14)</f>
        <v>#VALUE!</v>
      </c>
      <c r="N756" s="0" t="e">
        <f aca="true">MAX(0,M756*(1+(_xlfn.NORM.INV(RAND(),Inputs!$D$39,Inputs!$C$39)))-'Year Schedule'!$K$15+'Year Schedule'!$L$15)</f>
        <v>#VALUE!</v>
      </c>
      <c r="O756" s="0" t="e">
        <f aca="true">MAX(0,N756*(1+(_xlfn.NORM.INV(RAND(),Inputs!$D$39,Inputs!$C$39)))-'Year Schedule'!$K$16+'Year Schedule'!$L$16)</f>
        <v>#VALUE!</v>
      </c>
      <c r="P756" s="0" t="e">
        <f aca="true">MAX(0,O756*(1+(_xlfn.NORM.INV(RAND(),Inputs!$D$39,Inputs!$C$39)))-'Year Schedule'!$K$17+'Year Schedule'!$L$17)</f>
        <v>#VALUE!</v>
      </c>
      <c r="Q756" s="0" t="e">
        <f aca="true">MAX(0,P756*(1+(_xlfn.NORM.INV(RAND(),Inputs!$D$39,Inputs!$C$39)))-'Year Schedule'!$K$18+'Year Schedule'!$L$18)</f>
        <v>#VALUE!</v>
      </c>
      <c r="R756" s="0" t="e">
        <f aca="true">MAX(0,Q756*(1+(_xlfn.NORM.INV(RAND(),Inputs!$D$39,Inputs!$C$39)))-'Year Schedule'!$K$19+'Year Schedule'!$L$19)</f>
        <v>#VALUE!</v>
      </c>
      <c r="S756" s="0" t="e">
        <f aca="true">MAX(0,R756*(1+(_xlfn.NORM.INV(RAND(),Inputs!$D$39,Inputs!$C$39)))-'Year Schedule'!$K$20+'Year Schedule'!$L$20)</f>
        <v>#VALUE!</v>
      </c>
      <c r="T756" s="0" t="e">
        <f aca="true">MAX(0,S756*(1+(_xlfn.NORM.INV(RAND(),Inputs!$D$39,Inputs!$C$39)))-'Year Schedule'!$K$21+'Year Schedule'!$L$21)</f>
        <v>#VALUE!</v>
      </c>
      <c r="U756" s="0" t="e">
        <f aca="true">MAX(0,T756*(1+(_xlfn.NORM.INV(RAND(),Inputs!$D$39,Inputs!$C$39)))-'Year Schedule'!$K$22+'Year Schedule'!$L$22)</f>
        <v>#VALUE!</v>
      </c>
      <c r="V756" s="0" t="e">
        <f aca="true">MAX(0,U756*(1+(_xlfn.NORM.INV(RAND(),Inputs!$D$39,Inputs!$C$39)))-'Year Schedule'!$K$23+'Year Schedule'!$L$23)</f>
        <v>#VALUE!</v>
      </c>
      <c r="W756" s="0" t="e">
        <f aca="true">MAX(0,V756*(1+(_xlfn.NORM.INV(RAND(),Inputs!$D$39,Inputs!$C$39)))-'Year Schedule'!$K$24+'Year Schedule'!$L$24)</f>
        <v>#VALUE!</v>
      </c>
      <c r="X756" s="0" t="e">
        <f aca="true">MAX(0,W756*(1+(_xlfn.NORM.INV(RAND(),Inputs!$D$39,Inputs!$C$39)))-'Year Schedule'!$K$25+'Year Schedule'!$L$25)</f>
        <v>#VALUE!</v>
      </c>
      <c r="Y756" s="0" t="e">
        <f aca="true">MAX(0,X756*(1+(_xlfn.NORM.INV(RAND(),Inputs!$D$39,Inputs!$C$39)))-'Year Schedule'!$K$26+'Year Schedule'!$L$26)</f>
        <v>#VALUE!</v>
      </c>
      <c r="Z756" s="0" t="e">
        <f aca="true">MAX(0,Y756*(1+(_xlfn.NORM.INV(RAND(),Inputs!$D$39,Inputs!$C$39)))-'Year Schedule'!$K$27+'Year Schedule'!$L$27)</f>
        <v>#VALUE!</v>
      </c>
      <c r="AA756" s="0" t="e">
        <f aca="true">MAX(0,Z756*(1+(_xlfn.NORM.INV(RAND(),Inputs!$D$39,Inputs!$C$39)))-'Year Schedule'!$K$28+'Year Schedule'!$L$28)</f>
        <v>#VALUE!</v>
      </c>
      <c r="AB756" s="0" t="e">
        <f aca="true">MAX(0,AA756*(1+(_xlfn.NORM.INV(RAND(),Inputs!$D$39,Inputs!$C$39)))-'Year Schedule'!$K$29+'Year Schedule'!$L$29)</f>
        <v>#VALUE!</v>
      </c>
      <c r="AC756" s="0" t="e">
        <f aca="true">MAX(0,AB756*(1+(_xlfn.NORM.INV(RAND(),Inputs!$D$39,Inputs!$C$39)))-'Year Schedule'!$K$30+'Year Schedule'!$L$30)</f>
        <v>#VALUE!</v>
      </c>
      <c r="AD756" s="0" t="e">
        <f aca="true">MAX(0,AC756*(1+(_xlfn.NORM.INV(RAND(),Inputs!$D$39,Inputs!$C$39)))-'Year Schedule'!$K$31+'Year Schedule'!$L$31)</f>
        <v>#VALUE!</v>
      </c>
      <c r="AE756" s="0" t="e">
        <f aca="true">MAX(0,AD756*(1+(_xlfn.NORM.INV(RAND(),Inputs!$D$39,Inputs!$C$39)))-'Year Schedule'!$K$32+'Year Schedule'!$L$32)</f>
        <v>#VALUE!</v>
      </c>
      <c r="AF756" s="0" t="e">
        <f aca="true">MAX(0,AE756*(1+(_xlfn.NORM.INV(RAND(),Inputs!$D$39,Inputs!$C$39)))-'Year Schedule'!$K$33+'Year Schedule'!$L$33)</f>
        <v>#VALUE!</v>
      </c>
      <c r="AG756" s="0" t="e">
        <f aca="true">MAX(0,AF756*(1+(_xlfn.NORM.INV(RAND(),Inputs!$D$39,Inputs!$C$39)))-'Year Schedule'!$K$34+'Year Schedule'!$L$34)</f>
        <v>#VALUE!</v>
      </c>
      <c r="AH756" s="0" t="e">
        <f aca="true">MAX(0,AG756*(1+(_xlfn.NORM.INV(RAND(),Inputs!$D$39,Inputs!$C$39)))-'Year Schedule'!$K$35+'Year Schedule'!$L$35)</f>
        <v>#VALUE!</v>
      </c>
      <c r="AI756" s="0" t="e">
        <f aca="true">MAX(0,AH756*(1+(_xlfn.NORM.INV(RAND(),Inputs!$D$39,Inputs!$C$39)))-'Year Schedule'!$K$36+'Year Schedule'!$L$36)</f>
        <v>#VALUE!</v>
      </c>
      <c r="AJ756" s="0" t="e">
        <f aca="true">MAX(0,AI756*(1+(_xlfn.NORM.INV(RAND(),Inputs!$D$39,Inputs!$C$39)))-'Year Schedule'!$K$37+'Year Schedule'!$L$37)</f>
        <v>#VALUE!</v>
      </c>
      <c r="AK756" s="0" t="e">
        <f aca="true">MAX(0,AJ756*(1+(_xlfn.NORM.INV(RAND(),Inputs!$D$39,Inputs!$C$39)))-'Year Schedule'!$K$38+'Year Schedule'!$L$38)</f>
        <v>#VALUE!</v>
      </c>
      <c r="AL756" s="0" t="e">
        <f aca="true">MAX(0,AK756*(1+(_xlfn.NORM.INV(RAND(),Inputs!$D$39,Inputs!$C$39)))-'Year Schedule'!$K$39+'Year Schedule'!$L$39)</f>
        <v>#VALUE!</v>
      </c>
      <c r="AM756" s="0" t="e">
        <f aca="true">MAX(0,AL756*(1+(_xlfn.NORM.INV(RAND(),Inputs!$D$39,Inputs!$C$39)))-'Year Schedule'!$K$40+'Year Schedule'!$L$40)</f>
        <v>#VALUE!</v>
      </c>
      <c r="AN756" s="0" t="e">
        <f aca="true">MAX(0,AM756*(1+(_xlfn.NORM.INV(RAND(),Inputs!$D$39,Inputs!$C$39)))-'Year Schedule'!$K$41+'Year Schedule'!$L$41)</f>
        <v>#VALUE!</v>
      </c>
      <c r="AO756" s="0" t="e">
        <f aca="true">MAX(0,AN756*(1+(_xlfn.NORM.INV(RAND(),Inputs!$D$39,Inputs!$C$39)))-'Year Schedule'!$K$42+'Year Schedule'!$L$42)</f>
        <v>#VALUE!</v>
      </c>
      <c r="AP756" s="0" t="e">
        <f aca="true">MAX(0,AO756*(1+(_xlfn.NORM.INV(RAND(),Inputs!$D$39,Inputs!$C$39)))-'Year Schedule'!$K$43+'Year Schedule'!$L$43)</f>
        <v>#VALUE!</v>
      </c>
      <c r="AQ756" s="0" t="e">
        <f aca="true">MAX(0,AP756*(1+(_xlfn.NORM.INV(RAND(),Inputs!$D$39,Inputs!$C$39)))-'Year Schedule'!$K$44+'Year Schedule'!$L$44)</f>
        <v>#VALUE!</v>
      </c>
      <c r="AR756" s="0" t="e">
        <f aca="true">MAX(0,AQ756*(1+(_xlfn.NORM.INV(RAND(),Inputs!$D$39,Inputs!$C$39)))-'Year Schedule'!$K$45+'Year Schedule'!$L$45)</f>
        <v>#VALUE!</v>
      </c>
      <c r="AS756" s="0" t="e">
        <f aca="true">MAX(0,AR756*(1+(_xlfn.NORM.INV(RAND(),Inputs!$D$39,Inputs!$C$39)))-'Year Schedule'!$K$46+'Year Schedule'!$L$46)</f>
        <v>#VALUE!</v>
      </c>
      <c r="AT756" s="0" t="e">
        <f aca="true">MAX(0,AS756*(1+(_xlfn.NORM.INV(RAND(),Inputs!$D$39,Inputs!$C$39)))-'Year Schedule'!$K$47+'Year Schedule'!$L$47)</f>
        <v>#VALUE!</v>
      </c>
      <c r="AU756" s="0" t="e">
        <f aca="true">MAX(0,AT756*(1+(_xlfn.NORM.INV(RAND(),Inputs!$D$39,Inputs!$C$39)))-'Year Schedule'!$K$48+'Year Schedule'!$L$48)</f>
        <v>#VALUE!</v>
      </c>
      <c r="AV756" s="0" t="e">
        <f aca="true">MAX(0,AU756*(1+(_xlfn.NORM.INV(RAND(),Inputs!$D$39,Inputs!$C$39)))-'Year Schedule'!$K$49+'Year Schedule'!$L$49)</f>
        <v>#VALUE!</v>
      </c>
      <c r="AW756" s="0" t="e">
        <f aca="true">MAX(0,AV756*(1+(_xlfn.NORM.INV(RAND(),Inputs!$D$39,Inputs!$C$39)))-'Year Schedule'!$K$50+'Year Schedule'!$L$50)</f>
        <v>#VALUE!</v>
      </c>
      <c r="AX756" s="0" t="e">
        <f aca="true">MAX(0,AW756*(1+(_xlfn.NORM.INV(RAND(),Inputs!$D$39,Inputs!$C$39)))-'Year Schedule'!$K$51+'Year Schedule'!$L$51)</f>
        <v>#VALUE!</v>
      </c>
      <c r="AY756" s="0" t="e">
        <f aca="true">MAX(0,AX756*(1+(_xlfn.NORM.INV(RAND(),Inputs!$D$39,Inputs!$C$39)))-'Year Schedule'!$K$52+'Year Schedule'!$L$52)</f>
        <v>#VALUE!</v>
      </c>
      <c r="AZ756" s="0" t="e">
        <f aca="true">MAX(0,AY756*(1+(_xlfn.NORM.INV(RAND(),Inputs!$D$39,Inputs!$C$39)))-'Year Schedule'!$K$53+'Year Schedule'!$L$53)</f>
        <v>#VALUE!</v>
      </c>
      <c r="BA756" s="0" t="e">
        <f aca="false">INDEX(C756:AZ756,1,Inputs!$C$6)</f>
        <v>#VALUE!</v>
      </c>
      <c r="BB756" s="0" t="n">
        <f aca="false">IFERROR(EXP(SUMPRODUCT(LN((C756:INDEX(C756:AZ756,1,Inputs!$C$6)+$C$1004:INDEX($C$1004:$AZ$1004,1,Inputs!$C$6))/B756:INDEX(B756:AY756,1,Inputs!$C$6)))/Inputs!$C$6)-1,-1)</f>
        <v>-1</v>
      </c>
    </row>
    <row r="757" customFormat="false" ht="15" hidden="false" customHeight="true" outlineLevel="0" collapsed="false">
      <c r="A757" s="0" t="n">
        <v>755</v>
      </c>
      <c r="B757" s="177" t="n">
        <f aca="false">Inputs!$C$38</f>
        <v>0</v>
      </c>
      <c r="C757" s="0" t="e">
        <f aca="true">MAX(0,B757*(1+(_xlfn.NORM.INV(RAND(),Inputs!$D$39,Inputs!$C$39)))-'Year Schedule'!$K$4+'Year Schedule'!$L$4)</f>
        <v>#VALUE!</v>
      </c>
      <c r="D757" s="0" t="e">
        <f aca="true">MAX(0,C757*(1+(_xlfn.NORM.INV(RAND(),Inputs!$D$39,Inputs!$C$39)))-'Year Schedule'!$K$5+'Year Schedule'!$L$5)</f>
        <v>#VALUE!</v>
      </c>
      <c r="E757" s="0" t="e">
        <f aca="true">MAX(0,D757*(1+(_xlfn.NORM.INV(RAND(),Inputs!$D$39,Inputs!$C$39)))-'Year Schedule'!$K$6+'Year Schedule'!$L$6)</f>
        <v>#VALUE!</v>
      </c>
      <c r="F757" s="0" t="e">
        <f aca="true">MAX(0,E757*(1+(_xlfn.NORM.INV(RAND(),Inputs!$D$39,Inputs!$C$39)))-'Year Schedule'!$K$7+'Year Schedule'!$L$7)</f>
        <v>#VALUE!</v>
      </c>
      <c r="G757" s="0" t="e">
        <f aca="true">MAX(0,F757*(1+(_xlfn.NORM.INV(RAND(),Inputs!$D$39,Inputs!$C$39)))-'Year Schedule'!$K$8+'Year Schedule'!$L$8)</f>
        <v>#VALUE!</v>
      </c>
      <c r="H757" s="0" t="e">
        <f aca="true">MAX(0,G757*(1+(_xlfn.NORM.INV(RAND(),Inputs!$D$39,Inputs!$C$39)))-'Year Schedule'!$K$9+'Year Schedule'!$L$9)</f>
        <v>#VALUE!</v>
      </c>
      <c r="I757" s="0" t="e">
        <f aca="true">MAX(0,H757*(1+(_xlfn.NORM.INV(RAND(),Inputs!$D$39,Inputs!$C$39)))-'Year Schedule'!$K$10+'Year Schedule'!$L$10)</f>
        <v>#VALUE!</v>
      </c>
      <c r="J757" s="0" t="e">
        <f aca="true">MAX(0,I757*(1+(_xlfn.NORM.INV(RAND(),Inputs!$D$39,Inputs!$C$39)))-'Year Schedule'!$K$11+'Year Schedule'!$L$11)</f>
        <v>#VALUE!</v>
      </c>
      <c r="K757" s="0" t="e">
        <f aca="true">MAX(0,J757*(1+(_xlfn.NORM.INV(RAND(),Inputs!$D$39,Inputs!$C$39)))-'Year Schedule'!$K$12+'Year Schedule'!$L$12)</f>
        <v>#VALUE!</v>
      </c>
      <c r="L757" s="0" t="e">
        <f aca="true">MAX(0,K757*(1+(_xlfn.NORM.INV(RAND(),Inputs!$D$39,Inputs!$C$39)))-'Year Schedule'!$K$13+'Year Schedule'!$L$13)</f>
        <v>#VALUE!</v>
      </c>
      <c r="M757" s="0" t="e">
        <f aca="true">MAX(0,L757*(1+(_xlfn.NORM.INV(RAND(),Inputs!$D$39,Inputs!$C$39)))-'Year Schedule'!$K$14+'Year Schedule'!$L$14)</f>
        <v>#VALUE!</v>
      </c>
      <c r="N757" s="0" t="e">
        <f aca="true">MAX(0,M757*(1+(_xlfn.NORM.INV(RAND(),Inputs!$D$39,Inputs!$C$39)))-'Year Schedule'!$K$15+'Year Schedule'!$L$15)</f>
        <v>#VALUE!</v>
      </c>
      <c r="O757" s="0" t="e">
        <f aca="true">MAX(0,N757*(1+(_xlfn.NORM.INV(RAND(),Inputs!$D$39,Inputs!$C$39)))-'Year Schedule'!$K$16+'Year Schedule'!$L$16)</f>
        <v>#VALUE!</v>
      </c>
      <c r="P757" s="0" t="e">
        <f aca="true">MAX(0,O757*(1+(_xlfn.NORM.INV(RAND(),Inputs!$D$39,Inputs!$C$39)))-'Year Schedule'!$K$17+'Year Schedule'!$L$17)</f>
        <v>#VALUE!</v>
      </c>
      <c r="Q757" s="0" t="e">
        <f aca="true">MAX(0,P757*(1+(_xlfn.NORM.INV(RAND(),Inputs!$D$39,Inputs!$C$39)))-'Year Schedule'!$K$18+'Year Schedule'!$L$18)</f>
        <v>#VALUE!</v>
      </c>
      <c r="R757" s="0" t="e">
        <f aca="true">MAX(0,Q757*(1+(_xlfn.NORM.INV(RAND(),Inputs!$D$39,Inputs!$C$39)))-'Year Schedule'!$K$19+'Year Schedule'!$L$19)</f>
        <v>#VALUE!</v>
      </c>
      <c r="S757" s="0" t="e">
        <f aca="true">MAX(0,R757*(1+(_xlfn.NORM.INV(RAND(),Inputs!$D$39,Inputs!$C$39)))-'Year Schedule'!$K$20+'Year Schedule'!$L$20)</f>
        <v>#VALUE!</v>
      </c>
      <c r="T757" s="0" t="e">
        <f aca="true">MAX(0,S757*(1+(_xlfn.NORM.INV(RAND(),Inputs!$D$39,Inputs!$C$39)))-'Year Schedule'!$K$21+'Year Schedule'!$L$21)</f>
        <v>#VALUE!</v>
      </c>
      <c r="U757" s="0" t="e">
        <f aca="true">MAX(0,T757*(1+(_xlfn.NORM.INV(RAND(),Inputs!$D$39,Inputs!$C$39)))-'Year Schedule'!$K$22+'Year Schedule'!$L$22)</f>
        <v>#VALUE!</v>
      </c>
      <c r="V757" s="0" t="e">
        <f aca="true">MAX(0,U757*(1+(_xlfn.NORM.INV(RAND(),Inputs!$D$39,Inputs!$C$39)))-'Year Schedule'!$K$23+'Year Schedule'!$L$23)</f>
        <v>#VALUE!</v>
      </c>
      <c r="W757" s="0" t="e">
        <f aca="true">MAX(0,V757*(1+(_xlfn.NORM.INV(RAND(),Inputs!$D$39,Inputs!$C$39)))-'Year Schedule'!$K$24+'Year Schedule'!$L$24)</f>
        <v>#VALUE!</v>
      </c>
      <c r="X757" s="0" t="e">
        <f aca="true">MAX(0,W757*(1+(_xlfn.NORM.INV(RAND(),Inputs!$D$39,Inputs!$C$39)))-'Year Schedule'!$K$25+'Year Schedule'!$L$25)</f>
        <v>#VALUE!</v>
      </c>
      <c r="Y757" s="0" t="e">
        <f aca="true">MAX(0,X757*(1+(_xlfn.NORM.INV(RAND(),Inputs!$D$39,Inputs!$C$39)))-'Year Schedule'!$K$26+'Year Schedule'!$L$26)</f>
        <v>#VALUE!</v>
      </c>
      <c r="Z757" s="0" t="e">
        <f aca="true">MAX(0,Y757*(1+(_xlfn.NORM.INV(RAND(),Inputs!$D$39,Inputs!$C$39)))-'Year Schedule'!$K$27+'Year Schedule'!$L$27)</f>
        <v>#VALUE!</v>
      </c>
      <c r="AA757" s="0" t="e">
        <f aca="true">MAX(0,Z757*(1+(_xlfn.NORM.INV(RAND(),Inputs!$D$39,Inputs!$C$39)))-'Year Schedule'!$K$28+'Year Schedule'!$L$28)</f>
        <v>#VALUE!</v>
      </c>
      <c r="AB757" s="0" t="e">
        <f aca="true">MAX(0,AA757*(1+(_xlfn.NORM.INV(RAND(),Inputs!$D$39,Inputs!$C$39)))-'Year Schedule'!$K$29+'Year Schedule'!$L$29)</f>
        <v>#VALUE!</v>
      </c>
      <c r="AC757" s="0" t="e">
        <f aca="true">MAX(0,AB757*(1+(_xlfn.NORM.INV(RAND(),Inputs!$D$39,Inputs!$C$39)))-'Year Schedule'!$K$30+'Year Schedule'!$L$30)</f>
        <v>#VALUE!</v>
      </c>
      <c r="AD757" s="0" t="e">
        <f aca="true">MAX(0,AC757*(1+(_xlfn.NORM.INV(RAND(),Inputs!$D$39,Inputs!$C$39)))-'Year Schedule'!$K$31+'Year Schedule'!$L$31)</f>
        <v>#VALUE!</v>
      </c>
      <c r="AE757" s="0" t="e">
        <f aca="true">MAX(0,AD757*(1+(_xlfn.NORM.INV(RAND(),Inputs!$D$39,Inputs!$C$39)))-'Year Schedule'!$K$32+'Year Schedule'!$L$32)</f>
        <v>#VALUE!</v>
      </c>
      <c r="AF757" s="0" t="e">
        <f aca="true">MAX(0,AE757*(1+(_xlfn.NORM.INV(RAND(),Inputs!$D$39,Inputs!$C$39)))-'Year Schedule'!$K$33+'Year Schedule'!$L$33)</f>
        <v>#VALUE!</v>
      </c>
      <c r="AG757" s="0" t="e">
        <f aca="true">MAX(0,AF757*(1+(_xlfn.NORM.INV(RAND(),Inputs!$D$39,Inputs!$C$39)))-'Year Schedule'!$K$34+'Year Schedule'!$L$34)</f>
        <v>#VALUE!</v>
      </c>
      <c r="AH757" s="0" t="e">
        <f aca="true">MAX(0,AG757*(1+(_xlfn.NORM.INV(RAND(),Inputs!$D$39,Inputs!$C$39)))-'Year Schedule'!$K$35+'Year Schedule'!$L$35)</f>
        <v>#VALUE!</v>
      </c>
      <c r="AI757" s="0" t="e">
        <f aca="true">MAX(0,AH757*(1+(_xlfn.NORM.INV(RAND(),Inputs!$D$39,Inputs!$C$39)))-'Year Schedule'!$K$36+'Year Schedule'!$L$36)</f>
        <v>#VALUE!</v>
      </c>
      <c r="AJ757" s="0" t="e">
        <f aca="true">MAX(0,AI757*(1+(_xlfn.NORM.INV(RAND(),Inputs!$D$39,Inputs!$C$39)))-'Year Schedule'!$K$37+'Year Schedule'!$L$37)</f>
        <v>#VALUE!</v>
      </c>
      <c r="AK757" s="0" t="e">
        <f aca="true">MAX(0,AJ757*(1+(_xlfn.NORM.INV(RAND(),Inputs!$D$39,Inputs!$C$39)))-'Year Schedule'!$K$38+'Year Schedule'!$L$38)</f>
        <v>#VALUE!</v>
      </c>
      <c r="AL757" s="0" t="e">
        <f aca="true">MAX(0,AK757*(1+(_xlfn.NORM.INV(RAND(),Inputs!$D$39,Inputs!$C$39)))-'Year Schedule'!$K$39+'Year Schedule'!$L$39)</f>
        <v>#VALUE!</v>
      </c>
      <c r="AM757" s="0" t="e">
        <f aca="true">MAX(0,AL757*(1+(_xlfn.NORM.INV(RAND(),Inputs!$D$39,Inputs!$C$39)))-'Year Schedule'!$K$40+'Year Schedule'!$L$40)</f>
        <v>#VALUE!</v>
      </c>
      <c r="AN757" s="0" t="e">
        <f aca="true">MAX(0,AM757*(1+(_xlfn.NORM.INV(RAND(),Inputs!$D$39,Inputs!$C$39)))-'Year Schedule'!$K$41+'Year Schedule'!$L$41)</f>
        <v>#VALUE!</v>
      </c>
      <c r="AO757" s="0" t="e">
        <f aca="true">MAX(0,AN757*(1+(_xlfn.NORM.INV(RAND(),Inputs!$D$39,Inputs!$C$39)))-'Year Schedule'!$K$42+'Year Schedule'!$L$42)</f>
        <v>#VALUE!</v>
      </c>
      <c r="AP757" s="0" t="e">
        <f aca="true">MAX(0,AO757*(1+(_xlfn.NORM.INV(RAND(),Inputs!$D$39,Inputs!$C$39)))-'Year Schedule'!$K$43+'Year Schedule'!$L$43)</f>
        <v>#VALUE!</v>
      </c>
      <c r="AQ757" s="0" t="e">
        <f aca="true">MAX(0,AP757*(1+(_xlfn.NORM.INV(RAND(),Inputs!$D$39,Inputs!$C$39)))-'Year Schedule'!$K$44+'Year Schedule'!$L$44)</f>
        <v>#VALUE!</v>
      </c>
      <c r="AR757" s="0" t="e">
        <f aca="true">MAX(0,AQ757*(1+(_xlfn.NORM.INV(RAND(),Inputs!$D$39,Inputs!$C$39)))-'Year Schedule'!$K$45+'Year Schedule'!$L$45)</f>
        <v>#VALUE!</v>
      </c>
      <c r="AS757" s="0" t="e">
        <f aca="true">MAX(0,AR757*(1+(_xlfn.NORM.INV(RAND(),Inputs!$D$39,Inputs!$C$39)))-'Year Schedule'!$K$46+'Year Schedule'!$L$46)</f>
        <v>#VALUE!</v>
      </c>
      <c r="AT757" s="0" t="e">
        <f aca="true">MAX(0,AS757*(1+(_xlfn.NORM.INV(RAND(),Inputs!$D$39,Inputs!$C$39)))-'Year Schedule'!$K$47+'Year Schedule'!$L$47)</f>
        <v>#VALUE!</v>
      </c>
      <c r="AU757" s="0" t="e">
        <f aca="true">MAX(0,AT757*(1+(_xlfn.NORM.INV(RAND(),Inputs!$D$39,Inputs!$C$39)))-'Year Schedule'!$K$48+'Year Schedule'!$L$48)</f>
        <v>#VALUE!</v>
      </c>
      <c r="AV757" s="0" t="e">
        <f aca="true">MAX(0,AU757*(1+(_xlfn.NORM.INV(RAND(),Inputs!$D$39,Inputs!$C$39)))-'Year Schedule'!$K$49+'Year Schedule'!$L$49)</f>
        <v>#VALUE!</v>
      </c>
      <c r="AW757" s="0" t="e">
        <f aca="true">MAX(0,AV757*(1+(_xlfn.NORM.INV(RAND(),Inputs!$D$39,Inputs!$C$39)))-'Year Schedule'!$K$50+'Year Schedule'!$L$50)</f>
        <v>#VALUE!</v>
      </c>
      <c r="AX757" s="0" t="e">
        <f aca="true">MAX(0,AW757*(1+(_xlfn.NORM.INV(RAND(),Inputs!$D$39,Inputs!$C$39)))-'Year Schedule'!$K$51+'Year Schedule'!$L$51)</f>
        <v>#VALUE!</v>
      </c>
      <c r="AY757" s="0" t="e">
        <f aca="true">MAX(0,AX757*(1+(_xlfn.NORM.INV(RAND(),Inputs!$D$39,Inputs!$C$39)))-'Year Schedule'!$K$52+'Year Schedule'!$L$52)</f>
        <v>#VALUE!</v>
      </c>
      <c r="AZ757" s="0" t="e">
        <f aca="true">MAX(0,AY757*(1+(_xlfn.NORM.INV(RAND(),Inputs!$D$39,Inputs!$C$39)))-'Year Schedule'!$K$53+'Year Schedule'!$L$53)</f>
        <v>#VALUE!</v>
      </c>
      <c r="BA757" s="0" t="e">
        <f aca="false">INDEX(C757:AZ757,1,Inputs!$C$6)</f>
        <v>#VALUE!</v>
      </c>
      <c r="BB757" s="0" t="n">
        <f aca="false">IFERROR(EXP(SUMPRODUCT(LN((C757:INDEX(C757:AZ757,1,Inputs!$C$6)+$C$1004:INDEX($C$1004:$AZ$1004,1,Inputs!$C$6))/B757:INDEX(B757:AY757,1,Inputs!$C$6)))/Inputs!$C$6)-1,-1)</f>
        <v>-1</v>
      </c>
    </row>
    <row r="758" customFormat="false" ht="15" hidden="false" customHeight="true" outlineLevel="0" collapsed="false">
      <c r="A758" s="0" t="n">
        <v>756</v>
      </c>
      <c r="B758" s="177" t="n">
        <f aca="false">Inputs!$C$38</f>
        <v>0</v>
      </c>
      <c r="C758" s="0" t="e">
        <f aca="true">MAX(0,B758*(1+(_xlfn.NORM.INV(RAND(),Inputs!$D$39,Inputs!$C$39)))-'Year Schedule'!$K$4+'Year Schedule'!$L$4)</f>
        <v>#VALUE!</v>
      </c>
      <c r="D758" s="0" t="e">
        <f aca="true">MAX(0,C758*(1+(_xlfn.NORM.INV(RAND(),Inputs!$D$39,Inputs!$C$39)))-'Year Schedule'!$K$5+'Year Schedule'!$L$5)</f>
        <v>#VALUE!</v>
      </c>
      <c r="E758" s="0" t="e">
        <f aca="true">MAX(0,D758*(1+(_xlfn.NORM.INV(RAND(),Inputs!$D$39,Inputs!$C$39)))-'Year Schedule'!$K$6+'Year Schedule'!$L$6)</f>
        <v>#VALUE!</v>
      </c>
      <c r="F758" s="0" t="e">
        <f aca="true">MAX(0,E758*(1+(_xlfn.NORM.INV(RAND(),Inputs!$D$39,Inputs!$C$39)))-'Year Schedule'!$K$7+'Year Schedule'!$L$7)</f>
        <v>#VALUE!</v>
      </c>
      <c r="G758" s="0" t="e">
        <f aca="true">MAX(0,F758*(1+(_xlfn.NORM.INV(RAND(),Inputs!$D$39,Inputs!$C$39)))-'Year Schedule'!$K$8+'Year Schedule'!$L$8)</f>
        <v>#VALUE!</v>
      </c>
      <c r="H758" s="0" t="e">
        <f aca="true">MAX(0,G758*(1+(_xlfn.NORM.INV(RAND(),Inputs!$D$39,Inputs!$C$39)))-'Year Schedule'!$K$9+'Year Schedule'!$L$9)</f>
        <v>#VALUE!</v>
      </c>
      <c r="I758" s="0" t="e">
        <f aca="true">MAX(0,H758*(1+(_xlfn.NORM.INV(RAND(),Inputs!$D$39,Inputs!$C$39)))-'Year Schedule'!$K$10+'Year Schedule'!$L$10)</f>
        <v>#VALUE!</v>
      </c>
      <c r="J758" s="0" t="e">
        <f aca="true">MAX(0,I758*(1+(_xlfn.NORM.INV(RAND(),Inputs!$D$39,Inputs!$C$39)))-'Year Schedule'!$K$11+'Year Schedule'!$L$11)</f>
        <v>#VALUE!</v>
      </c>
      <c r="K758" s="0" t="e">
        <f aca="true">MAX(0,J758*(1+(_xlfn.NORM.INV(RAND(),Inputs!$D$39,Inputs!$C$39)))-'Year Schedule'!$K$12+'Year Schedule'!$L$12)</f>
        <v>#VALUE!</v>
      </c>
      <c r="L758" s="0" t="e">
        <f aca="true">MAX(0,K758*(1+(_xlfn.NORM.INV(RAND(),Inputs!$D$39,Inputs!$C$39)))-'Year Schedule'!$K$13+'Year Schedule'!$L$13)</f>
        <v>#VALUE!</v>
      </c>
      <c r="M758" s="0" t="e">
        <f aca="true">MAX(0,L758*(1+(_xlfn.NORM.INV(RAND(),Inputs!$D$39,Inputs!$C$39)))-'Year Schedule'!$K$14+'Year Schedule'!$L$14)</f>
        <v>#VALUE!</v>
      </c>
      <c r="N758" s="0" t="e">
        <f aca="true">MAX(0,M758*(1+(_xlfn.NORM.INV(RAND(),Inputs!$D$39,Inputs!$C$39)))-'Year Schedule'!$K$15+'Year Schedule'!$L$15)</f>
        <v>#VALUE!</v>
      </c>
      <c r="O758" s="0" t="e">
        <f aca="true">MAX(0,N758*(1+(_xlfn.NORM.INV(RAND(),Inputs!$D$39,Inputs!$C$39)))-'Year Schedule'!$K$16+'Year Schedule'!$L$16)</f>
        <v>#VALUE!</v>
      </c>
      <c r="P758" s="0" t="e">
        <f aca="true">MAX(0,O758*(1+(_xlfn.NORM.INV(RAND(),Inputs!$D$39,Inputs!$C$39)))-'Year Schedule'!$K$17+'Year Schedule'!$L$17)</f>
        <v>#VALUE!</v>
      </c>
      <c r="Q758" s="0" t="e">
        <f aca="true">MAX(0,P758*(1+(_xlfn.NORM.INV(RAND(),Inputs!$D$39,Inputs!$C$39)))-'Year Schedule'!$K$18+'Year Schedule'!$L$18)</f>
        <v>#VALUE!</v>
      </c>
      <c r="R758" s="0" t="e">
        <f aca="true">MAX(0,Q758*(1+(_xlfn.NORM.INV(RAND(),Inputs!$D$39,Inputs!$C$39)))-'Year Schedule'!$K$19+'Year Schedule'!$L$19)</f>
        <v>#VALUE!</v>
      </c>
      <c r="S758" s="0" t="e">
        <f aca="true">MAX(0,R758*(1+(_xlfn.NORM.INV(RAND(),Inputs!$D$39,Inputs!$C$39)))-'Year Schedule'!$K$20+'Year Schedule'!$L$20)</f>
        <v>#VALUE!</v>
      </c>
      <c r="T758" s="0" t="e">
        <f aca="true">MAX(0,S758*(1+(_xlfn.NORM.INV(RAND(),Inputs!$D$39,Inputs!$C$39)))-'Year Schedule'!$K$21+'Year Schedule'!$L$21)</f>
        <v>#VALUE!</v>
      </c>
      <c r="U758" s="0" t="e">
        <f aca="true">MAX(0,T758*(1+(_xlfn.NORM.INV(RAND(),Inputs!$D$39,Inputs!$C$39)))-'Year Schedule'!$K$22+'Year Schedule'!$L$22)</f>
        <v>#VALUE!</v>
      </c>
      <c r="V758" s="0" t="e">
        <f aca="true">MAX(0,U758*(1+(_xlfn.NORM.INV(RAND(),Inputs!$D$39,Inputs!$C$39)))-'Year Schedule'!$K$23+'Year Schedule'!$L$23)</f>
        <v>#VALUE!</v>
      </c>
      <c r="W758" s="0" t="e">
        <f aca="true">MAX(0,V758*(1+(_xlfn.NORM.INV(RAND(),Inputs!$D$39,Inputs!$C$39)))-'Year Schedule'!$K$24+'Year Schedule'!$L$24)</f>
        <v>#VALUE!</v>
      </c>
      <c r="X758" s="0" t="e">
        <f aca="true">MAX(0,W758*(1+(_xlfn.NORM.INV(RAND(),Inputs!$D$39,Inputs!$C$39)))-'Year Schedule'!$K$25+'Year Schedule'!$L$25)</f>
        <v>#VALUE!</v>
      </c>
      <c r="Y758" s="0" t="e">
        <f aca="true">MAX(0,X758*(1+(_xlfn.NORM.INV(RAND(),Inputs!$D$39,Inputs!$C$39)))-'Year Schedule'!$K$26+'Year Schedule'!$L$26)</f>
        <v>#VALUE!</v>
      </c>
      <c r="Z758" s="0" t="e">
        <f aca="true">MAX(0,Y758*(1+(_xlfn.NORM.INV(RAND(),Inputs!$D$39,Inputs!$C$39)))-'Year Schedule'!$K$27+'Year Schedule'!$L$27)</f>
        <v>#VALUE!</v>
      </c>
      <c r="AA758" s="0" t="e">
        <f aca="true">MAX(0,Z758*(1+(_xlfn.NORM.INV(RAND(),Inputs!$D$39,Inputs!$C$39)))-'Year Schedule'!$K$28+'Year Schedule'!$L$28)</f>
        <v>#VALUE!</v>
      </c>
      <c r="AB758" s="0" t="e">
        <f aca="true">MAX(0,AA758*(1+(_xlfn.NORM.INV(RAND(),Inputs!$D$39,Inputs!$C$39)))-'Year Schedule'!$K$29+'Year Schedule'!$L$29)</f>
        <v>#VALUE!</v>
      </c>
      <c r="AC758" s="0" t="e">
        <f aca="true">MAX(0,AB758*(1+(_xlfn.NORM.INV(RAND(),Inputs!$D$39,Inputs!$C$39)))-'Year Schedule'!$K$30+'Year Schedule'!$L$30)</f>
        <v>#VALUE!</v>
      </c>
      <c r="AD758" s="0" t="e">
        <f aca="true">MAX(0,AC758*(1+(_xlfn.NORM.INV(RAND(),Inputs!$D$39,Inputs!$C$39)))-'Year Schedule'!$K$31+'Year Schedule'!$L$31)</f>
        <v>#VALUE!</v>
      </c>
      <c r="AE758" s="0" t="e">
        <f aca="true">MAX(0,AD758*(1+(_xlfn.NORM.INV(RAND(),Inputs!$D$39,Inputs!$C$39)))-'Year Schedule'!$K$32+'Year Schedule'!$L$32)</f>
        <v>#VALUE!</v>
      </c>
      <c r="AF758" s="0" t="e">
        <f aca="true">MAX(0,AE758*(1+(_xlfn.NORM.INV(RAND(),Inputs!$D$39,Inputs!$C$39)))-'Year Schedule'!$K$33+'Year Schedule'!$L$33)</f>
        <v>#VALUE!</v>
      </c>
      <c r="AG758" s="0" t="e">
        <f aca="true">MAX(0,AF758*(1+(_xlfn.NORM.INV(RAND(),Inputs!$D$39,Inputs!$C$39)))-'Year Schedule'!$K$34+'Year Schedule'!$L$34)</f>
        <v>#VALUE!</v>
      </c>
      <c r="AH758" s="0" t="e">
        <f aca="true">MAX(0,AG758*(1+(_xlfn.NORM.INV(RAND(),Inputs!$D$39,Inputs!$C$39)))-'Year Schedule'!$K$35+'Year Schedule'!$L$35)</f>
        <v>#VALUE!</v>
      </c>
      <c r="AI758" s="0" t="e">
        <f aca="true">MAX(0,AH758*(1+(_xlfn.NORM.INV(RAND(),Inputs!$D$39,Inputs!$C$39)))-'Year Schedule'!$K$36+'Year Schedule'!$L$36)</f>
        <v>#VALUE!</v>
      </c>
      <c r="AJ758" s="0" t="e">
        <f aca="true">MAX(0,AI758*(1+(_xlfn.NORM.INV(RAND(),Inputs!$D$39,Inputs!$C$39)))-'Year Schedule'!$K$37+'Year Schedule'!$L$37)</f>
        <v>#VALUE!</v>
      </c>
      <c r="AK758" s="0" t="e">
        <f aca="true">MAX(0,AJ758*(1+(_xlfn.NORM.INV(RAND(),Inputs!$D$39,Inputs!$C$39)))-'Year Schedule'!$K$38+'Year Schedule'!$L$38)</f>
        <v>#VALUE!</v>
      </c>
      <c r="AL758" s="0" t="e">
        <f aca="true">MAX(0,AK758*(1+(_xlfn.NORM.INV(RAND(),Inputs!$D$39,Inputs!$C$39)))-'Year Schedule'!$K$39+'Year Schedule'!$L$39)</f>
        <v>#VALUE!</v>
      </c>
      <c r="AM758" s="0" t="e">
        <f aca="true">MAX(0,AL758*(1+(_xlfn.NORM.INV(RAND(),Inputs!$D$39,Inputs!$C$39)))-'Year Schedule'!$K$40+'Year Schedule'!$L$40)</f>
        <v>#VALUE!</v>
      </c>
      <c r="AN758" s="0" t="e">
        <f aca="true">MAX(0,AM758*(1+(_xlfn.NORM.INV(RAND(),Inputs!$D$39,Inputs!$C$39)))-'Year Schedule'!$K$41+'Year Schedule'!$L$41)</f>
        <v>#VALUE!</v>
      </c>
      <c r="AO758" s="0" t="e">
        <f aca="true">MAX(0,AN758*(1+(_xlfn.NORM.INV(RAND(),Inputs!$D$39,Inputs!$C$39)))-'Year Schedule'!$K$42+'Year Schedule'!$L$42)</f>
        <v>#VALUE!</v>
      </c>
      <c r="AP758" s="0" t="e">
        <f aca="true">MAX(0,AO758*(1+(_xlfn.NORM.INV(RAND(),Inputs!$D$39,Inputs!$C$39)))-'Year Schedule'!$K$43+'Year Schedule'!$L$43)</f>
        <v>#VALUE!</v>
      </c>
      <c r="AQ758" s="0" t="e">
        <f aca="true">MAX(0,AP758*(1+(_xlfn.NORM.INV(RAND(),Inputs!$D$39,Inputs!$C$39)))-'Year Schedule'!$K$44+'Year Schedule'!$L$44)</f>
        <v>#VALUE!</v>
      </c>
      <c r="AR758" s="0" t="e">
        <f aca="true">MAX(0,AQ758*(1+(_xlfn.NORM.INV(RAND(),Inputs!$D$39,Inputs!$C$39)))-'Year Schedule'!$K$45+'Year Schedule'!$L$45)</f>
        <v>#VALUE!</v>
      </c>
      <c r="AS758" s="0" t="e">
        <f aca="true">MAX(0,AR758*(1+(_xlfn.NORM.INV(RAND(),Inputs!$D$39,Inputs!$C$39)))-'Year Schedule'!$K$46+'Year Schedule'!$L$46)</f>
        <v>#VALUE!</v>
      </c>
      <c r="AT758" s="0" t="e">
        <f aca="true">MAX(0,AS758*(1+(_xlfn.NORM.INV(RAND(),Inputs!$D$39,Inputs!$C$39)))-'Year Schedule'!$K$47+'Year Schedule'!$L$47)</f>
        <v>#VALUE!</v>
      </c>
      <c r="AU758" s="0" t="e">
        <f aca="true">MAX(0,AT758*(1+(_xlfn.NORM.INV(RAND(),Inputs!$D$39,Inputs!$C$39)))-'Year Schedule'!$K$48+'Year Schedule'!$L$48)</f>
        <v>#VALUE!</v>
      </c>
      <c r="AV758" s="0" t="e">
        <f aca="true">MAX(0,AU758*(1+(_xlfn.NORM.INV(RAND(),Inputs!$D$39,Inputs!$C$39)))-'Year Schedule'!$K$49+'Year Schedule'!$L$49)</f>
        <v>#VALUE!</v>
      </c>
      <c r="AW758" s="0" t="e">
        <f aca="true">MAX(0,AV758*(1+(_xlfn.NORM.INV(RAND(),Inputs!$D$39,Inputs!$C$39)))-'Year Schedule'!$K$50+'Year Schedule'!$L$50)</f>
        <v>#VALUE!</v>
      </c>
      <c r="AX758" s="0" t="e">
        <f aca="true">MAX(0,AW758*(1+(_xlfn.NORM.INV(RAND(),Inputs!$D$39,Inputs!$C$39)))-'Year Schedule'!$K$51+'Year Schedule'!$L$51)</f>
        <v>#VALUE!</v>
      </c>
      <c r="AY758" s="0" t="e">
        <f aca="true">MAX(0,AX758*(1+(_xlfn.NORM.INV(RAND(),Inputs!$D$39,Inputs!$C$39)))-'Year Schedule'!$K$52+'Year Schedule'!$L$52)</f>
        <v>#VALUE!</v>
      </c>
      <c r="AZ758" s="0" t="e">
        <f aca="true">MAX(0,AY758*(1+(_xlfn.NORM.INV(RAND(),Inputs!$D$39,Inputs!$C$39)))-'Year Schedule'!$K$53+'Year Schedule'!$L$53)</f>
        <v>#VALUE!</v>
      </c>
      <c r="BA758" s="0" t="e">
        <f aca="false">INDEX(C758:AZ758,1,Inputs!$C$6)</f>
        <v>#VALUE!</v>
      </c>
      <c r="BB758" s="0" t="n">
        <f aca="false">IFERROR(EXP(SUMPRODUCT(LN((C758:INDEX(C758:AZ758,1,Inputs!$C$6)+$C$1004:INDEX($C$1004:$AZ$1004,1,Inputs!$C$6))/B758:INDEX(B758:AY758,1,Inputs!$C$6)))/Inputs!$C$6)-1,-1)</f>
        <v>-1</v>
      </c>
    </row>
    <row r="759" customFormat="false" ht="15" hidden="false" customHeight="true" outlineLevel="0" collapsed="false">
      <c r="A759" s="0" t="n">
        <v>757</v>
      </c>
      <c r="B759" s="177" t="n">
        <f aca="false">Inputs!$C$38</f>
        <v>0</v>
      </c>
      <c r="C759" s="0" t="e">
        <f aca="true">MAX(0,B759*(1+(_xlfn.NORM.INV(RAND(),Inputs!$D$39,Inputs!$C$39)))-'Year Schedule'!$K$4+'Year Schedule'!$L$4)</f>
        <v>#VALUE!</v>
      </c>
      <c r="D759" s="0" t="e">
        <f aca="true">MAX(0,C759*(1+(_xlfn.NORM.INV(RAND(),Inputs!$D$39,Inputs!$C$39)))-'Year Schedule'!$K$5+'Year Schedule'!$L$5)</f>
        <v>#VALUE!</v>
      </c>
      <c r="E759" s="0" t="e">
        <f aca="true">MAX(0,D759*(1+(_xlfn.NORM.INV(RAND(),Inputs!$D$39,Inputs!$C$39)))-'Year Schedule'!$K$6+'Year Schedule'!$L$6)</f>
        <v>#VALUE!</v>
      </c>
      <c r="F759" s="0" t="e">
        <f aca="true">MAX(0,E759*(1+(_xlfn.NORM.INV(RAND(),Inputs!$D$39,Inputs!$C$39)))-'Year Schedule'!$K$7+'Year Schedule'!$L$7)</f>
        <v>#VALUE!</v>
      </c>
      <c r="G759" s="0" t="e">
        <f aca="true">MAX(0,F759*(1+(_xlfn.NORM.INV(RAND(),Inputs!$D$39,Inputs!$C$39)))-'Year Schedule'!$K$8+'Year Schedule'!$L$8)</f>
        <v>#VALUE!</v>
      </c>
      <c r="H759" s="0" t="e">
        <f aca="true">MAX(0,G759*(1+(_xlfn.NORM.INV(RAND(),Inputs!$D$39,Inputs!$C$39)))-'Year Schedule'!$K$9+'Year Schedule'!$L$9)</f>
        <v>#VALUE!</v>
      </c>
      <c r="I759" s="0" t="e">
        <f aca="true">MAX(0,H759*(1+(_xlfn.NORM.INV(RAND(),Inputs!$D$39,Inputs!$C$39)))-'Year Schedule'!$K$10+'Year Schedule'!$L$10)</f>
        <v>#VALUE!</v>
      </c>
      <c r="J759" s="0" t="e">
        <f aca="true">MAX(0,I759*(1+(_xlfn.NORM.INV(RAND(),Inputs!$D$39,Inputs!$C$39)))-'Year Schedule'!$K$11+'Year Schedule'!$L$11)</f>
        <v>#VALUE!</v>
      </c>
      <c r="K759" s="0" t="e">
        <f aca="true">MAX(0,J759*(1+(_xlfn.NORM.INV(RAND(),Inputs!$D$39,Inputs!$C$39)))-'Year Schedule'!$K$12+'Year Schedule'!$L$12)</f>
        <v>#VALUE!</v>
      </c>
      <c r="L759" s="0" t="e">
        <f aca="true">MAX(0,K759*(1+(_xlfn.NORM.INV(RAND(),Inputs!$D$39,Inputs!$C$39)))-'Year Schedule'!$K$13+'Year Schedule'!$L$13)</f>
        <v>#VALUE!</v>
      </c>
      <c r="M759" s="0" t="e">
        <f aca="true">MAX(0,L759*(1+(_xlfn.NORM.INV(RAND(),Inputs!$D$39,Inputs!$C$39)))-'Year Schedule'!$K$14+'Year Schedule'!$L$14)</f>
        <v>#VALUE!</v>
      </c>
      <c r="N759" s="0" t="e">
        <f aca="true">MAX(0,M759*(1+(_xlfn.NORM.INV(RAND(),Inputs!$D$39,Inputs!$C$39)))-'Year Schedule'!$K$15+'Year Schedule'!$L$15)</f>
        <v>#VALUE!</v>
      </c>
      <c r="O759" s="0" t="e">
        <f aca="true">MAX(0,N759*(1+(_xlfn.NORM.INV(RAND(),Inputs!$D$39,Inputs!$C$39)))-'Year Schedule'!$K$16+'Year Schedule'!$L$16)</f>
        <v>#VALUE!</v>
      </c>
      <c r="P759" s="0" t="e">
        <f aca="true">MAX(0,O759*(1+(_xlfn.NORM.INV(RAND(),Inputs!$D$39,Inputs!$C$39)))-'Year Schedule'!$K$17+'Year Schedule'!$L$17)</f>
        <v>#VALUE!</v>
      </c>
      <c r="Q759" s="0" t="e">
        <f aca="true">MAX(0,P759*(1+(_xlfn.NORM.INV(RAND(),Inputs!$D$39,Inputs!$C$39)))-'Year Schedule'!$K$18+'Year Schedule'!$L$18)</f>
        <v>#VALUE!</v>
      </c>
      <c r="R759" s="0" t="e">
        <f aca="true">MAX(0,Q759*(1+(_xlfn.NORM.INV(RAND(),Inputs!$D$39,Inputs!$C$39)))-'Year Schedule'!$K$19+'Year Schedule'!$L$19)</f>
        <v>#VALUE!</v>
      </c>
      <c r="S759" s="0" t="e">
        <f aca="true">MAX(0,R759*(1+(_xlfn.NORM.INV(RAND(),Inputs!$D$39,Inputs!$C$39)))-'Year Schedule'!$K$20+'Year Schedule'!$L$20)</f>
        <v>#VALUE!</v>
      </c>
      <c r="T759" s="0" t="e">
        <f aca="true">MAX(0,S759*(1+(_xlfn.NORM.INV(RAND(),Inputs!$D$39,Inputs!$C$39)))-'Year Schedule'!$K$21+'Year Schedule'!$L$21)</f>
        <v>#VALUE!</v>
      </c>
      <c r="U759" s="0" t="e">
        <f aca="true">MAX(0,T759*(1+(_xlfn.NORM.INV(RAND(),Inputs!$D$39,Inputs!$C$39)))-'Year Schedule'!$K$22+'Year Schedule'!$L$22)</f>
        <v>#VALUE!</v>
      </c>
      <c r="V759" s="0" t="e">
        <f aca="true">MAX(0,U759*(1+(_xlfn.NORM.INV(RAND(),Inputs!$D$39,Inputs!$C$39)))-'Year Schedule'!$K$23+'Year Schedule'!$L$23)</f>
        <v>#VALUE!</v>
      </c>
      <c r="W759" s="0" t="e">
        <f aca="true">MAX(0,V759*(1+(_xlfn.NORM.INV(RAND(),Inputs!$D$39,Inputs!$C$39)))-'Year Schedule'!$K$24+'Year Schedule'!$L$24)</f>
        <v>#VALUE!</v>
      </c>
      <c r="X759" s="0" t="e">
        <f aca="true">MAX(0,W759*(1+(_xlfn.NORM.INV(RAND(),Inputs!$D$39,Inputs!$C$39)))-'Year Schedule'!$K$25+'Year Schedule'!$L$25)</f>
        <v>#VALUE!</v>
      </c>
      <c r="Y759" s="0" t="e">
        <f aca="true">MAX(0,X759*(1+(_xlfn.NORM.INV(RAND(),Inputs!$D$39,Inputs!$C$39)))-'Year Schedule'!$K$26+'Year Schedule'!$L$26)</f>
        <v>#VALUE!</v>
      </c>
      <c r="Z759" s="0" t="e">
        <f aca="true">MAX(0,Y759*(1+(_xlfn.NORM.INV(RAND(),Inputs!$D$39,Inputs!$C$39)))-'Year Schedule'!$K$27+'Year Schedule'!$L$27)</f>
        <v>#VALUE!</v>
      </c>
      <c r="AA759" s="0" t="e">
        <f aca="true">MAX(0,Z759*(1+(_xlfn.NORM.INV(RAND(),Inputs!$D$39,Inputs!$C$39)))-'Year Schedule'!$K$28+'Year Schedule'!$L$28)</f>
        <v>#VALUE!</v>
      </c>
      <c r="AB759" s="0" t="e">
        <f aca="true">MAX(0,AA759*(1+(_xlfn.NORM.INV(RAND(),Inputs!$D$39,Inputs!$C$39)))-'Year Schedule'!$K$29+'Year Schedule'!$L$29)</f>
        <v>#VALUE!</v>
      </c>
      <c r="AC759" s="0" t="e">
        <f aca="true">MAX(0,AB759*(1+(_xlfn.NORM.INV(RAND(),Inputs!$D$39,Inputs!$C$39)))-'Year Schedule'!$K$30+'Year Schedule'!$L$30)</f>
        <v>#VALUE!</v>
      </c>
      <c r="AD759" s="0" t="e">
        <f aca="true">MAX(0,AC759*(1+(_xlfn.NORM.INV(RAND(),Inputs!$D$39,Inputs!$C$39)))-'Year Schedule'!$K$31+'Year Schedule'!$L$31)</f>
        <v>#VALUE!</v>
      </c>
      <c r="AE759" s="0" t="e">
        <f aca="true">MAX(0,AD759*(1+(_xlfn.NORM.INV(RAND(),Inputs!$D$39,Inputs!$C$39)))-'Year Schedule'!$K$32+'Year Schedule'!$L$32)</f>
        <v>#VALUE!</v>
      </c>
      <c r="AF759" s="0" t="e">
        <f aca="true">MAX(0,AE759*(1+(_xlfn.NORM.INV(RAND(),Inputs!$D$39,Inputs!$C$39)))-'Year Schedule'!$K$33+'Year Schedule'!$L$33)</f>
        <v>#VALUE!</v>
      </c>
      <c r="AG759" s="0" t="e">
        <f aca="true">MAX(0,AF759*(1+(_xlfn.NORM.INV(RAND(),Inputs!$D$39,Inputs!$C$39)))-'Year Schedule'!$K$34+'Year Schedule'!$L$34)</f>
        <v>#VALUE!</v>
      </c>
      <c r="AH759" s="0" t="e">
        <f aca="true">MAX(0,AG759*(1+(_xlfn.NORM.INV(RAND(),Inputs!$D$39,Inputs!$C$39)))-'Year Schedule'!$K$35+'Year Schedule'!$L$35)</f>
        <v>#VALUE!</v>
      </c>
      <c r="AI759" s="0" t="e">
        <f aca="true">MAX(0,AH759*(1+(_xlfn.NORM.INV(RAND(),Inputs!$D$39,Inputs!$C$39)))-'Year Schedule'!$K$36+'Year Schedule'!$L$36)</f>
        <v>#VALUE!</v>
      </c>
      <c r="AJ759" s="0" t="e">
        <f aca="true">MAX(0,AI759*(1+(_xlfn.NORM.INV(RAND(),Inputs!$D$39,Inputs!$C$39)))-'Year Schedule'!$K$37+'Year Schedule'!$L$37)</f>
        <v>#VALUE!</v>
      </c>
      <c r="AK759" s="0" t="e">
        <f aca="true">MAX(0,AJ759*(1+(_xlfn.NORM.INV(RAND(),Inputs!$D$39,Inputs!$C$39)))-'Year Schedule'!$K$38+'Year Schedule'!$L$38)</f>
        <v>#VALUE!</v>
      </c>
      <c r="AL759" s="0" t="e">
        <f aca="true">MAX(0,AK759*(1+(_xlfn.NORM.INV(RAND(),Inputs!$D$39,Inputs!$C$39)))-'Year Schedule'!$K$39+'Year Schedule'!$L$39)</f>
        <v>#VALUE!</v>
      </c>
      <c r="AM759" s="0" t="e">
        <f aca="true">MAX(0,AL759*(1+(_xlfn.NORM.INV(RAND(),Inputs!$D$39,Inputs!$C$39)))-'Year Schedule'!$K$40+'Year Schedule'!$L$40)</f>
        <v>#VALUE!</v>
      </c>
      <c r="AN759" s="0" t="e">
        <f aca="true">MAX(0,AM759*(1+(_xlfn.NORM.INV(RAND(),Inputs!$D$39,Inputs!$C$39)))-'Year Schedule'!$K$41+'Year Schedule'!$L$41)</f>
        <v>#VALUE!</v>
      </c>
      <c r="AO759" s="0" t="e">
        <f aca="true">MAX(0,AN759*(1+(_xlfn.NORM.INV(RAND(),Inputs!$D$39,Inputs!$C$39)))-'Year Schedule'!$K$42+'Year Schedule'!$L$42)</f>
        <v>#VALUE!</v>
      </c>
      <c r="AP759" s="0" t="e">
        <f aca="true">MAX(0,AO759*(1+(_xlfn.NORM.INV(RAND(),Inputs!$D$39,Inputs!$C$39)))-'Year Schedule'!$K$43+'Year Schedule'!$L$43)</f>
        <v>#VALUE!</v>
      </c>
      <c r="AQ759" s="0" t="e">
        <f aca="true">MAX(0,AP759*(1+(_xlfn.NORM.INV(RAND(),Inputs!$D$39,Inputs!$C$39)))-'Year Schedule'!$K$44+'Year Schedule'!$L$44)</f>
        <v>#VALUE!</v>
      </c>
      <c r="AR759" s="0" t="e">
        <f aca="true">MAX(0,AQ759*(1+(_xlfn.NORM.INV(RAND(),Inputs!$D$39,Inputs!$C$39)))-'Year Schedule'!$K$45+'Year Schedule'!$L$45)</f>
        <v>#VALUE!</v>
      </c>
      <c r="AS759" s="0" t="e">
        <f aca="true">MAX(0,AR759*(1+(_xlfn.NORM.INV(RAND(),Inputs!$D$39,Inputs!$C$39)))-'Year Schedule'!$K$46+'Year Schedule'!$L$46)</f>
        <v>#VALUE!</v>
      </c>
      <c r="AT759" s="0" t="e">
        <f aca="true">MAX(0,AS759*(1+(_xlfn.NORM.INV(RAND(),Inputs!$D$39,Inputs!$C$39)))-'Year Schedule'!$K$47+'Year Schedule'!$L$47)</f>
        <v>#VALUE!</v>
      </c>
      <c r="AU759" s="0" t="e">
        <f aca="true">MAX(0,AT759*(1+(_xlfn.NORM.INV(RAND(),Inputs!$D$39,Inputs!$C$39)))-'Year Schedule'!$K$48+'Year Schedule'!$L$48)</f>
        <v>#VALUE!</v>
      </c>
      <c r="AV759" s="0" t="e">
        <f aca="true">MAX(0,AU759*(1+(_xlfn.NORM.INV(RAND(),Inputs!$D$39,Inputs!$C$39)))-'Year Schedule'!$K$49+'Year Schedule'!$L$49)</f>
        <v>#VALUE!</v>
      </c>
      <c r="AW759" s="0" t="e">
        <f aca="true">MAX(0,AV759*(1+(_xlfn.NORM.INV(RAND(),Inputs!$D$39,Inputs!$C$39)))-'Year Schedule'!$K$50+'Year Schedule'!$L$50)</f>
        <v>#VALUE!</v>
      </c>
      <c r="AX759" s="0" t="e">
        <f aca="true">MAX(0,AW759*(1+(_xlfn.NORM.INV(RAND(),Inputs!$D$39,Inputs!$C$39)))-'Year Schedule'!$K$51+'Year Schedule'!$L$51)</f>
        <v>#VALUE!</v>
      </c>
      <c r="AY759" s="0" t="e">
        <f aca="true">MAX(0,AX759*(1+(_xlfn.NORM.INV(RAND(),Inputs!$D$39,Inputs!$C$39)))-'Year Schedule'!$K$52+'Year Schedule'!$L$52)</f>
        <v>#VALUE!</v>
      </c>
      <c r="AZ759" s="0" t="e">
        <f aca="true">MAX(0,AY759*(1+(_xlfn.NORM.INV(RAND(),Inputs!$D$39,Inputs!$C$39)))-'Year Schedule'!$K$53+'Year Schedule'!$L$53)</f>
        <v>#VALUE!</v>
      </c>
      <c r="BA759" s="0" t="e">
        <f aca="false">INDEX(C759:AZ759,1,Inputs!$C$6)</f>
        <v>#VALUE!</v>
      </c>
      <c r="BB759" s="0" t="n">
        <f aca="false">IFERROR(EXP(SUMPRODUCT(LN((C759:INDEX(C759:AZ759,1,Inputs!$C$6)+$C$1004:INDEX($C$1004:$AZ$1004,1,Inputs!$C$6))/B759:INDEX(B759:AY759,1,Inputs!$C$6)))/Inputs!$C$6)-1,-1)</f>
        <v>-1</v>
      </c>
    </row>
    <row r="760" customFormat="false" ht="15" hidden="false" customHeight="true" outlineLevel="0" collapsed="false">
      <c r="A760" s="0" t="n">
        <v>758</v>
      </c>
      <c r="B760" s="177" t="n">
        <f aca="false">Inputs!$C$38</f>
        <v>0</v>
      </c>
      <c r="C760" s="0" t="e">
        <f aca="true">MAX(0,B760*(1+(_xlfn.NORM.INV(RAND(),Inputs!$D$39,Inputs!$C$39)))-'Year Schedule'!$K$4+'Year Schedule'!$L$4)</f>
        <v>#VALUE!</v>
      </c>
      <c r="D760" s="0" t="e">
        <f aca="true">MAX(0,C760*(1+(_xlfn.NORM.INV(RAND(),Inputs!$D$39,Inputs!$C$39)))-'Year Schedule'!$K$5+'Year Schedule'!$L$5)</f>
        <v>#VALUE!</v>
      </c>
      <c r="E760" s="0" t="e">
        <f aca="true">MAX(0,D760*(1+(_xlfn.NORM.INV(RAND(),Inputs!$D$39,Inputs!$C$39)))-'Year Schedule'!$K$6+'Year Schedule'!$L$6)</f>
        <v>#VALUE!</v>
      </c>
      <c r="F760" s="0" t="e">
        <f aca="true">MAX(0,E760*(1+(_xlfn.NORM.INV(RAND(),Inputs!$D$39,Inputs!$C$39)))-'Year Schedule'!$K$7+'Year Schedule'!$L$7)</f>
        <v>#VALUE!</v>
      </c>
      <c r="G760" s="0" t="e">
        <f aca="true">MAX(0,F760*(1+(_xlfn.NORM.INV(RAND(),Inputs!$D$39,Inputs!$C$39)))-'Year Schedule'!$K$8+'Year Schedule'!$L$8)</f>
        <v>#VALUE!</v>
      </c>
      <c r="H760" s="0" t="e">
        <f aca="true">MAX(0,G760*(1+(_xlfn.NORM.INV(RAND(),Inputs!$D$39,Inputs!$C$39)))-'Year Schedule'!$K$9+'Year Schedule'!$L$9)</f>
        <v>#VALUE!</v>
      </c>
      <c r="I760" s="0" t="e">
        <f aca="true">MAX(0,H760*(1+(_xlfn.NORM.INV(RAND(),Inputs!$D$39,Inputs!$C$39)))-'Year Schedule'!$K$10+'Year Schedule'!$L$10)</f>
        <v>#VALUE!</v>
      </c>
      <c r="J760" s="0" t="e">
        <f aca="true">MAX(0,I760*(1+(_xlfn.NORM.INV(RAND(),Inputs!$D$39,Inputs!$C$39)))-'Year Schedule'!$K$11+'Year Schedule'!$L$11)</f>
        <v>#VALUE!</v>
      </c>
      <c r="K760" s="0" t="e">
        <f aca="true">MAX(0,J760*(1+(_xlfn.NORM.INV(RAND(),Inputs!$D$39,Inputs!$C$39)))-'Year Schedule'!$K$12+'Year Schedule'!$L$12)</f>
        <v>#VALUE!</v>
      </c>
      <c r="L760" s="0" t="e">
        <f aca="true">MAX(0,K760*(1+(_xlfn.NORM.INV(RAND(),Inputs!$D$39,Inputs!$C$39)))-'Year Schedule'!$K$13+'Year Schedule'!$L$13)</f>
        <v>#VALUE!</v>
      </c>
      <c r="M760" s="0" t="e">
        <f aca="true">MAX(0,L760*(1+(_xlfn.NORM.INV(RAND(),Inputs!$D$39,Inputs!$C$39)))-'Year Schedule'!$K$14+'Year Schedule'!$L$14)</f>
        <v>#VALUE!</v>
      </c>
      <c r="N760" s="0" t="e">
        <f aca="true">MAX(0,M760*(1+(_xlfn.NORM.INV(RAND(),Inputs!$D$39,Inputs!$C$39)))-'Year Schedule'!$K$15+'Year Schedule'!$L$15)</f>
        <v>#VALUE!</v>
      </c>
      <c r="O760" s="0" t="e">
        <f aca="true">MAX(0,N760*(1+(_xlfn.NORM.INV(RAND(),Inputs!$D$39,Inputs!$C$39)))-'Year Schedule'!$K$16+'Year Schedule'!$L$16)</f>
        <v>#VALUE!</v>
      </c>
      <c r="P760" s="0" t="e">
        <f aca="true">MAX(0,O760*(1+(_xlfn.NORM.INV(RAND(),Inputs!$D$39,Inputs!$C$39)))-'Year Schedule'!$K$17+'Year Schedule'!$L$17)</f>
        <v>#VALUE!</v>
      </c>
      <c r="Q760" s="0" t="e">
        <f aca="true">MAX(0,P760*(1+(_xlfn.NORM.INV(RAND(),Inputs!$D$39,Inputs!$C$39)))-'Year Schedule'!$K$18+'Year Schedule'!$L$18)</f>
        <v>#VALUE!</v>
      </c>
      <c r="R760" s="0" t="e">
        <f aca="true">MAX(0,Q760*(1+(_xlfn.NORM.INV(RAND(),Inputs!$D$39,Inputs!$C$39)))-'Year Schedule'!$K$19+'Year Schedule'!$L$19)</f>
        <v>#VALUE!</v>
      </c>
      <c r="S760" s="0" t="e">
        <f aca="true">MAX(0,R760*(1+(_xlfn.NORM.INV(RAND(),Inputs!$D$39,Inputs!$C$39)))-'Year Schedule'!$K$20+'Year Schedule'!$L$20)</f>
        <v>#VALUE!</v>
      </c>
      <c r="T760" s="0" t="e">
        <f aca="true">MAX(0,S760*(1+(_xlfn.NORM.INV(RAND(),Inputs!$D$39,Inputs!$C$39)))-'Year Schedule'!$K$21+'Year Schedule'!$L$21)</f>
        <v>#VALUE!</v>
      </c>
      <c r="U760" s="0" t="e">
        <f aca="true">MAX(0,T760*(1+(_xlfn.NORM.INV(RAND(),Inputs!$D$39,Inputs!$C$39)))-'Year Schedule'!$K$22+'Year Schedule'!$L$22)</f>
        <v>#VALUE!</v>
      </c>
      <c r="V760" s="0" t="e">
        <f aca="true">MAX(0,U760*(1+(_xlfn.NORM.INV(RAND(),Inputs!$D$39,Inputs!$C$39)))-'Year Schedule'!$K$23+'Year Schedule'!$L$23)</f>
        <v>#VALUE!</v>
      </c>
      <c r="W760" s="0" t="e">
        <f aca="true">MAX(0,V760*(1+(_xlfn.NORM.INV(RAND(),Inputs!$D$39,Inputs!$C$39)))-'Year Schedule'!$K$24+'Year Schedule'!$L$24)</f>
        <v>#VALUE!</v>
      </c>
      <c r="X760" s="0" t="e">
        <f aca="true">MAX(0,W760*(1+(_xlfn.NORM.INV(RAND(),Inputs!$D$39,Inputs!$C$39)))-'Year Schedule'!$K$25+'Year Schedule'!$L$25)</f>
        <v>#VALUE!</v>
      </c>
      <c r="Y760" s="0" t="e">
        <f aca="true">MAX(0,X760*(1+(_xlfn.NORM.INV(RAND(),Inputs!$D$39,Inputs!$C$39)))-'Year Schedule'!$K$26+'Year Schedule'!$L$26)</f>
        <v>#VALUE!</v>
      </c>
      <c r="Z760" s="0" t="e">
        <f aca="true">MAX(0,Y760*(1+(_xlfn.NORM.INV(RAND(),Inputs!$D$39,Inputs!$C$39)))-'Year Schedule'!$K$27+'Year Schedule'!$L$27)</f>
        <v>#VALUE!</v>
      </c>
      <c r="AA760" s="0" t="e">
        <f aca="true">MAX(0,Z760*(1+(_xlfn.NORM.INV(RAND(),Inputs!$D$39,Inputs!$C$39)))-'Year Schedule'!$K$28+'Year Schedule'!$L$28)</f>
        <v>#VALUE!</v>
      </c>
      <c r="AB760" s="0" t="e">
        <f aca="true">MAX(0,AA760*(1+(_xlfn.NORM.INV(RAND(),Inputs!$D$39,Inputs!$C$39)))-'Year Schedule'!$K$29+'Year Schedule'!$L$29)</f>
        <v>#VALUE!</v>
      </c>
      <c r="AC760" s="0" t="e">
        <f aca="true">MAX(0,AB760*(1+(_xlfn.NORM.INV(RAND(),Inputs!$D$39,Inputs!$C$39)))-'Year Schedule'!$K$30+'Year Schedule'!$L$30)</f>
        <v>#VALUE!</v>
      </c>
      <c r="AD760" s="0" t="e">
        <f aca="true">MAX(0,AC760*(1+(_xlfn.NORM.INV(RAND(),Inputs!$D$39,Inputs!$C$39)))-'Year Schedule'!$K$31+'Year Schedule'!$L$31)</f>
        <v>#VALUE!</v>
      </c>
      <c r="AE760" s="0" t="e">
        <f aca="true">MAX(0,AD760*(1+(_xlfn.NORM.INV(RAND(),Inputs!$D$39,Inputs!$C$39)))-'Year Schedule'!$K$32+'Year Schedule'!$L$32)</f>
        <v>#VALUE!</v>
      </c>
      <c r="AF760" s="0" t="e">
        <f aca="true">MAX(0,AE760*(1+(_xlfn.NORM.INV(RAND(),Inputs!$D$39,Inputs!$C$39)))-'Year Schedule'!$K$33+'Year Schedule'!$L$33)</f>
        <v>#VALUE!</v>
      </c>
      <c r="AG760" s="0" t="e">
        <f aca="true">MAX(0,AF760*(1+(_xlfn.NORM.INV(RAND(),Inputs!$D$39,Inputs!$C$39)))-'Year Schedule'!$K$34+'Year Schedule'!$L$34)</f>
        <v>#VALUE!</v>
      </c>
      <c r="AH760" s="0" t="e">
        <f aca="true">MAX(0,AG760*(1+(_xlfn.NORM.INV(RAND(),Inputs!$D$39,Inputs!$C$39)))-'Year Schedule'!$K$35+'Year Schedule'!$L$35)</f>
        <v>#VALUE!</v>
      </c>
      <c r="AI760" s="0" t="e">
        <f aca="true">MAX(0,AH760*(1+(_xlfn.NORM.INV(RAND(),Inputs!$D$39,Inputs!$C$39)))-'Year Schedule'!$K$36+'Year Schedule'!$L$36)</f>
        <v>#VALUE!</v>
      </c>
      <c r="AJ760" s="0" t="e">
        <f aca="true">MAX(0,AI760*(1+(_xlfn.NORM.INV(RAND(),Inputs!$D$39,Inputs!$C$39)))-'Year Schedule'!$K$37+'Year Schedule'!$L$37)</f>
        <v>#VALUE!</v>
      </c>
      <c r="AK760" s="0" t="e">
        <f aca="true">MAX(0,AJ760*(1+(_xlfn.NORM.INV(RAND(),Inputs!$D$39,Inputs!$C$39)))-'Year Schedule'!$K$38+'Year Schedule'!$L$38)</f>
        <v>#VALUE!</v>
      </c>
      <c r="AL760" s="0" t="e">
        <f aca="true">MAX(0,AK760*(1+(_xlfn.NORM.INV(RAND(),Inputs!$D$39,Inputs!$C$39)))-'Year Schedule'!$K$39+'Year Schedule'!$L$39)</f>
        <v>#VALUE!</v>
      </c>
      <c r="AM760" s="0" t="e">
        <f aca="true">MAX(0,AL760*(1+(_xlfn.NORM.INV(RAND(),Inputs!$D$39,Inputs!$C$39)))-'Year Schedule'!$K$40+'Year Schedule'!$L$40)</f>
        <v>#VALUE!</v>
      </c>
      <c r="AN760" s="0" t="e">
        <f aca="true">MAX(0,AM760*(1+(_xlfn.NORM.INV(RAND(),Inputs!$D$39,Inputs!$C$39)))-'Year Schedule'!$K$41+'Year Schedule'!$L$41)</f>
        <v>#VALUE!</v>
      </c>
      <c r="AO760" s="0" t="e">
        <f aca="true">MAX(0,AN760*(1+(_xlfn.NORM.INV(RAND(),Inputs!$D$39,Inputs!$C$39)))-'Year Schedule'!$K$42+'Year Schedule'!$L$42)</f>
        <v>#VALUE!</v>
      </c>
      <c r="AP760" s="0" t="e">
        <f aca="true">MAX(0,AO760*(1+(_xlfn.NORM.INV(RAND(),Inputs!$D$39,Inputs!$C$39)))-'Year Schedule'!$K$43+'Year Schedule'!$L$43)</f>
        <v>#VALUE!</v>
      </c>
      <c r="AQ760" s="0" t="e">
        <f aca="true">MAX(0,AP760*(1+(_xlfn.NORM.INV(RAND(),Inputs!$D$39,Inputs!$C$39)))-'Year Schedule'!$K$44+'Year Schedule'!$L$44)</f>
        <v>#VALUE!</v>
      </c>
      <c r="AR760" s="0" t="e">
        <f aca="true">MAX(0,AQ760*(1+(_xlfn.NORM.INV(RAND(),Inputs!$D$39,Inputs!$C$39)))-'Year Schedule'!$K$45+'Year Schedule'!$L$45)</f>
        <v>#VALUE!</v>
      </c>
      <c r="AS760" s="0" t="e">
        <f aca="true">MAX(0,AR760*(1+(_xlfn.NORM.INV(RAND(),Inputs!$D$39,Inputs!$C$39)))-'Year Schedule'!$K$46+'Year Schedule'!$L$46)</f>
        <v>#VALUE!</v>
      </c>
      <c r="AT760" s="0" t="e">
        <f aca="true">MAX(0,AS760*(1+(_xlfn.NORM.INV(RAND(),Inputs!$D$39,Inputs!$C$39)))-'Year Schedule'!$K$47+'Year Schedule'!$L$47)</f>
        <v>#VALUE!</v>
      </c>
      <c r="AU760" s="0" t="e">
        <f aca="true">MAX(0,AT760*(1+(_xlfn.NORM.INV(RAND(),Inputs!$D$39,Inputs!$C$39)))-'Year Schedule'!$K$48+'Year Schedule'!$L$48)</f>
        <v>#VALUE!</v>
      </c>
      <c r="AV760" s="0" t="e">
        <f aca="true">MAX(0,AU760*(1+(_xlfn.NORM.INV(RAND(),Inputs!$D$39,Inputs!$C$39)))-'Year Schedule'!$K$49+'Year Schedule'!$L$49)</f>
        <v>#VALUE!</v>
      </c>
      <c r="AW760" s="0" t="e">
        <f aca="true">MAX(0,AV760*(1+(_xlfn.NORM.INV(RAND(),Inputs!$D$39,Inputs!$C$39)))-'Year Schedule'!$K$50+'Year Schedule'!$L$50)</f>
        <v>#VALUE!</v>
      </c>
      <c r="AX760" s="0" t="e">
        <f aca="true">MAX(0,AW760*(1+(_xlfn.NORM.INV(RAND(),Inputs!$D$39,Inputs!$C$39)))-'Year Schedule'!$K$51+'Year Schedule'!$L$51)</f>
        <v>#VALUE!</v>
      </c>
      <c r="AY760" s="0" t="e">
        <f aca="true">MAX(0,AX760*(1+(_xlfn.NORM.INV(RAND(),Inputs!$D$39,Inputs!$C$39)))-'Year Schedule'!$K$52+'Year Schedule'!$L$52)</f>
        <v>#VALUE!</v>
      </c>
      <c r="AZ760" s="0" t="e">
        <f aca="true">MAX(0,AY760*(1+(_xlfn.NORM.INV(RAND(),Inputs!$D$39,Inputs!$C$39)))-'Year Schedule'!$K$53+'Year Schedule'!$L$53)</f>
        <v>#VALUE!</v>
      </c>
      <c r="BA760" s="0" t="e">
        <f aca="false">INDEX(C760:AZ760,1,Inputs!$C$6)</f>
        <v>#VALUE!</v>
      </c>
      <c r="BB760" s="0" t="n">
        <f aca="false">IFERROR(EXP(SUMPRODUCT(LN((C760:INDEX(C760:AZ760,1,Inputs!$C$6)+$C$1004:INDEX($C$1004:$AZ$1004,1,Inputs!$C$6))/B760:INDEX(B760:AY760,1,Inputs!$C$6)))/Inputs!$C$6)-1,-1)</f>
        <v>-1</v>
      </c>
    </row>
    <row r="761" customFormat="false" ht="15" hidden="false" customHeight="true" outlineLevel="0" collapsed="false">
      <c r="A761" s="0" t="n">
        <v>759</v>
      </c>
      <c r="B761" s="177" t="n">
        <f aca="false">Inputs!$C$38</f>
        <v>0</v>
      </c>
      <c r="C761" s="0" t="e">
        <f aca="true">MAX(0,B761*(1+(_xlfn.NORM.INV(RAND(),Inputs!$D$39,Inputs!$C$39)))-'Year Schedule'!$K$4+'Year Schedule'!$L$4)</f>
        <v>#VALUE!</v>
      </c>
      <c r="D761" s="0" t="e">
        <f aca="true">MAX(0,C761*(1+(_xlfn.NORM.INV(RAND(),Inputs!$D$39,Inputs!$C$39)))-'Year Schedule'!$K$5+'Year Schedule'!$L$5)</f>
        <v>#VALUE!</v>
      </c>
      <c r="E761" s="0" t="e">
        <f aca="true">MAX(0,D761*(1+(_xlfn.NORM.INV(RAND(),Inputs!$D$39,Inputs!$C$39)))-'Year Schedule'!$K$6+'Year Schedule'!$L$6)</f>
        <v>#VALUE!</v>
      </c>
      <c r="F761" s="0" t="e">
        <f aca="true">MAX(0,E761*(1+(_xlfn.NORM.INV(RAND(),Inputs!$D$39,Inputs!$C$39)))-'Year Schedule'!$K$7+'Year Schedule'!$L$7)</f>
        <v>#VALUE!</v>
      </c>
      <c r="G761" s="0" t="e">
        <f aca="true">MAX(0,F761*(1+(_xlfn.NORM.INV(RAND(),Inputs!$D$39,Inputs!$C$39)))-'Year Schedule'!$K$8+'Year Schedule'!$L$8)</f>
        <v>#VALUE!</v>
      </c>
      <c r="H761" s="0" t="e">
        <f aca="true">MAX(0,G761*(1+(_xlfn.NORM.INV(RAND(),Inputs!$D$39,Inputs!$C$39)))-'Year Schedule'!$K$9+'Year Schedule'!$L$9)</f>
        <v>#VALUE!</v>
      </c>
      <c r="I761" s="0" t="e">
        <f aca="true">MAX(0,H761*(1+(_xlfn.NORM.INV(RAND(),Inputs!$D$39,Inputs!$C$39)))-'Year Schedule'!$K$10+'Year Schedule'!$L$10)</f>
        <v>#VALUE!</v>
      </c>
      <c r="J761" s="0" t="e">
        <f aca="true">MAX(0,I761*(1+(_xlfn.NORM.INV(RAND(),Inputs!$D$39,Inputs!$C$39)))-'Year Schedule'!$K$11+'Year Schedule'!$L$11)</f>
        <v>#VALUE!</v>
      </c>
      <c r="K761" s="0" t="e">
        <f aca="true">MAX(0,J761*(1+(_xlfn.NORM.INV(RAND(),Inputs!$D$39,Inputs!$C$39)))-'Year Schedule'!$K$12+'Year Schedule'!$L$12)</f>
        <v>#VALUE!</v>
      </c>
      <c r="L761" s="0" t="e">
        <f aca="true">MAX(0,K761*(1+(_xlfn.NORM.INV(RAND(),Inputs!$D$39,Inputs!$C$39)))-'Year Schedule'!$K$13+'Year Schedule'!$L$13)</f>
        <v>#VALUE!</v>
      </c>
      <c r="M761" s="0" t="e">
        <f aca="true">MAX(0,L761*(1+(_xlfn.NORM.INV(RAND(),Inputs!$D$39,Inputs!$C$39)))-'Year Schedule'!$K$14+'Year Schedule'!$L$14)</f>
        <v>#VALUE!</v>
      </c>
      <c r="N761" s="0" t="e">
        <f aca="true">MAX(0,M761*(1+(_xlfn.NORM.INV(RAND(),Inputs!$D$39,Inputs!$C$39)))-'Year Schedule'!$K$15+'Year Schedule'!$L$15)</f>
        <v>#VALUE!</v>
      </c>
      <c r="O761" s="0" t="e">
        <f aca="true">MAX(0,N761*(1+(_xlfn.NORM.INV(RAND(),Inputs!$D$39,Inputs!$C$39)))-'Year Schedule'!$K$16+'Year Schedule'!$L$16)</f>
        <v>#VALUE!</v>
      </c>
      <c r="P761" s="0" t="e">
        <f aca="true">MAX(0,O761*(1+(_xlfn.NORM.INV(RAND(),Inputs!$D$39,Inputs!$C$39)))-'Year Schedule'!$K$17+'Year Schedule'!$L$17)</f>
        <v>#VALUE!</v>
      </c>
      <c r="Q761" s="0" t="e">
        <f aca="true">MAX(0,P761*(1+(_xlfn.NORM.INV(RAND(),Inputs!$D$39,Inputs!$C$39)))-'Year Schedule'!$K$18+'Year Schedule'!$L$18)</f>
        <v>#VALUE!</v>
      </c>
      <c r="R761" s="0" t="e">
        <f aca="true">MAX(0,Q761*(1+(_xlfn.NORM.INV(RAND(),Inputs!$D$39,Inputs!$C$39)))-'Year Schedule'!$K$19+'Year Schedule'!$L$19)</f>
        <v>#VALUE!</v>
      </c>
      <c r="S761" s="0" t="e">
        <f aca="true">MAX(0,R761*(1+(_xlfn.NORM.INV(RAND(),Inputs!$D$39,Inputs!$C$39)))-'Year Schedule'!$K$20+'Year Schedule'!$L$20)</f>
        <v>#VALUE!</v>
      </c>
      <c r="T761" s="0" t="e">
        <f aca="true">MAX(0,S761*(1+(_xlfn.NORM.INV(RAND(),Inputs!$D$39,Inputs!$C$39)))-'Year Schedule'!$K$21+'Year Schedule'!$L$21)</f>
        <v>#VALUE!</v>
      </c>
      <c r="U761" s="0" t="e">
        <f aca="true">MAX(0,T761*(1+(_xlfn.NORM.INV(RAND(),Inputs!$D$39,Inputs!$C$39)))-'Year Schedule'!$K$22+'Year Schedule'!$L$22)</f>
        <v>#VALUE!</v>
      </c>
      <c r="V761" s="0" t="e">
        <f aca="true">MAX(0,U761*(1+(_xlfn.NORM.INV(RAND(),Inputs!$D$39,Inputs!$C$39)))-'Year Schedule'!$K$23+'Year Schedule'!$L$23)</f>
        <v>#VALUE!</v>
      </c>
      <c r="W761" s="0" t="e">
        <f aca="true">MAX(0,V761*(1+(_xlfn.NORM.INV(RAND(),Inputs!$D$39,Inputs!$C$39)))-'Year Schedule'!$K$24+'Year Schedule'!$L$24)</f>
        <v>#VALUE!</v>
      </c>
      <c r="X761" s="0" t="e">
        <f aca="true">MAX(0,W761*(1+(_xlfn.NORM.INV(RAND(),Inputs!$D$39,Inputs!$C$39)))-'Year Schedule'!$K$25+'Year Schedule'!$L$25)</f>
        <v>#VALUE!</v>
      </c>
      <c r="Y761" s="0" t="e">
        <f aca="true">MAX(0,X761*(1+(_xlfn.NORM.INV(RAND(),Inputs!$D$39,Inputs!$C$39)))-'Year Schedule'!$K$26+'Year Schedule'!$L$26)</f>
        <v>#VALUE!</v>
      </c>
      <c r="Z761" s="0" t="e">
        <f aca="true">MAX(0,Y761*(1+(_xlfn.NORM.INV(RAND(),Inputs!$D$39,Inputs!$C$39)))-'Year Schedule'!$K$27+'Year Schedule'!$L$27)</f>
        <v>#VALUE!</v>
      </c>
      <c r="AA761" s="0" t="e">
        <f aca="true">MAX(0,Z761*(1+(_xlfn.NORM.INV(RAND(),Inputs!$D$39,Inputs!$C$39)))-'Year Schedule'!$K$28+'Year Schedule'!$L$28)</f>
        <v>#VALUE!</v>
      </c>
      <c r="AB761" s="0" t="e">
        <f aca="true">MAX(0,AA761*(1+(_xlfn.NORM.INV(RAND(),Inputs!$D$39,Inputs!$C$39)))-'Year Schedule'!$K$29+'Year Schedule'!$L$29)</f>
        <v>#VALUE!</v>
      </c>
      <c r="AC761" s="0" t="e">
        <f aca="true">MAX(0,AB761*(1+(_xlfn.NORM.INV(RAND(),Inputs!$D$39,Inputs!$C$39)))-'Year Schedule'!$K$30+'Year Schedule'!$L$30)</f>
        <v>#VALUE!</v>
      </c>
      <c r="AD761" s="0" t="e">
        <f aca="true">MAX(0,AC761*(1+(_xlfn.NORM.INV(RAND(),Inputs!$D$39,Inputs!$C$39)))-'Year Schedule'!$K$31+'Year Schedule'!$L$31)</f>
        <v>#VALUE!</v>
      </c>
      <c r="AE761" s="0" t="e">
        <f aca="true">MAX(0,AD761*(1+(_xlfn.NORM.INV(RAND(),Inputs!$D$39,Inputs!$C$39)))-'Year Schedule'!$K$32+'Year Schedule'!$L$32)</f>
        <v>#VALUE!</v>
      </c>
      <c r="AF761" s="0" t="e">
        <f aca="true">MAX(0,AE761*(1+(_xlfn.NORM.INV(RAND(),Inputs!$D$39,Inputs!$C$39)))-'Year Schedule'!$K$33+'Year Schedule'!$L$33)</f>
        <v>#VALUE!</v>
      </c>
      <c r="AG761" s="0" t="e">
        <f aca="true">MAX(0,AF761*(1+(_xlfn.NORM.INV(RAND(),Inputs!$D$39,Inputs!$C$39)))-'Year Schedule'!$K$34+'Year Schedule'!$L$34)</f>
        <v>#VALUE!</v>
      </c>
      <c r="AH761" s="0" t="e">
        <f aca="true">MAX(0,AG761*(1+(_xlfn.NORM.INV(RAND(),Inputs!$D$39,Inputs!$C$39)))-'Year Schedule'!$K$35+'Year Schedule'!$L$35)</f>
        <v>#VALUE!</v>
      </c>
      <c r="AI761" s="0" t="e">
        <f aca="true">MAX(0,AH761*(1+(_xlfn.NORM.INV(RAND(),Inputs!$D$39,Inputs!$C$39)))-'Year Schedule'!$K$36+'Year Schedule'!$L$36)</f>
        <v>#VALUE!</v>
      </c>
      <c r="AJ761" s="0" t="e">
        <f aca="true">MAX(0,AI761*(1+(_xlfn.NORM.INV(RAND(),Inputs!$D$39,Inputs!$C$39)))-'Year Schedule'!$K$37+'Year Schedule'!$L$37)</f>
        <v>#VALUE!</v>
      </c>
      <c r="AK761" s="0" t="e">
        <f aca="true">MAX(0,AJ761*(1+(_xlfn.NORM.INV(RAND(),Inputs!$D$39,Inputs!$C$39)))-'Year Schedule'!$K$38+'Year Schedule'!$L$38)</f>
        <v>#VALUE!</v>
      </c>
      <c r="AL761" s="0" t="e">
        <f aca="true">MAX(0,AK761*(1+(_xlfn.NORM.INV(RAND(),Inputs!$D$39,Inputs!$C$39)))-'Year Schedule'!$K$39+'Year Schedule'!$L$39)</f>
        <v>#VALUE!</v>
      </c>
      <c r="AM761" s="0" t="e">
        <f aca="true">MAX(0,AL761*(1+(_xlfn.NORM.INV(RAND(),Inputs!$D$39,Inputs!$C$39)))-'Year Schedule'!$K$40+'Year Schedule'!$L$40)</f>
        <v>#VALUE!</v>
      </c>
      <c r="AN761" s="0" t="e">
        <f aca="true">MAX(0,AM761*(1+(_xlfn.NORM.INV(RAND(),Inputs!$D$39,Inputs!$C$39)))-'Year Schedule'!$K$41+'Year Schedule'!$L$41)</f>
        <v>#VALUE!</v>
      </c>
      <c r="AO761" s="0" t="e">
        <f aca="true">MAX(0,AN761*(1+(_xlfn.NORM.INV(RAND(),Inputs!$D$39,Inputs!$C$39)))-'Year Schedule'!$K$42+'Year Schedule'!$L$42)</f>
        <v>#VALUE!</v>
      </c>
      <c r="AP761" s="0" t="e">
        <f aca="true">MAX(0,AO761*(1+(_xlfn.NORM.INV(RAND(),Inputs!$D$39,Inputs!$C$39)))-'Year Schedule'!$K$43+'Year Schedule'!$L$43)</f>
        <v>#VALUE!</v>
      </c>
      <c r="AQ761" s="0" t="e">
        <f aca="true">MAX(0,AP761*(1+(_xlfn.NORM.INV(RAND(),Inputs!$D$39,Inputs!$C$39)))-'Year Schedule'!$K$44+'Year Schedule'!$L$44)</f>
        <v>#VALUE!</v>
      </c>
      <c r="AR761" s="0" t="e">
        <f aca="true">MAX(0,AQ761*(1+(_xlfn.NORM.INV(RAND(),Inputs!$D$39,Inputs!$C$39)))-'Year Schedule'!$K$45+'Year Schedule'!$L$45)</f>
        <v>#VALUE!</v>
      </c>
      <c r="AS761" s="0" t="e">
        <f aca="true">MAX(0,AR761*(1+(_xlfn.NORM.INV(RAND(),Inputs!$D$39,Inputs!$C$39)))-'Year Schedule'!$K$46+'Year Schedule'!$L$46)</f>
        <v>#VALUE!</v>
      </c>
      <c r="AT761" s="0" t="e">
        <f aca="true">MAX(0,AS761*(1+(_xlfn.NORM.INV(RAND(),Inputs!$D$39,Inputs!$C$39)))-'Year Schedule'!$K$47+'Year Schedule'!$L$47)</f>
        <v>#VALUE!</v>
      </c>
      <c r="AU761" s="0" t="e">
        <f aca="true">MAX(0,AT761*(1+(_xlfn.NORM.INV(RAND(),Inputs!$D$39,Inputs!$C$39)))-'Year Schedule'!$K$48+'Year Schedule'!$L$48)</f>
        <v>#VALUE!</v>
      </c>
      <c r="AV761" s="0" t="e">
        <f aca="true">MAX(0,AU761*(1+(_xlfn.NORM.INV(RAND(),Inputs!$D$39,Inputs!$C$39)))-'Year Schedule'!$K$49+'Year Schedule'!$L$49)</f>
        <v>#VALUE!</v>
      </c>
      <c r="AW761" s="0" t="e">
        <f aca="true">MAX(0,AV761*(1+(_xlfn.NORM.INV(RAND(),Inputs!$D$39,Inputs!$C$39)))-'Year Schedule'!$K$50+'Year Schedule'!$L$50)</f>
        <v>#VALUE!</v>
      </c>
      <c r="AX761" s="0" t="e">
        <f aca="true">MAX(0,AW761*(1+(_xlfn.NORM.INV(RAND(),Inputs!$D$39,Inputs!$C$39)))-'Year Schedule'!$K$51+'Year Schedule'!$L$51)</f>
        <v>#VALUE!</v>
      </c>
      <c r="AY761" s="0" t="e">
        <f aca="true">MAX(0,AX761*(1+(_xlfn.NORM.INV(RAND(),Inputs!$D$39,Inputs!$C$39)))-'Year Schedule'!$K$52+'Year Schedule'!$L$52)</f>
        <v>#VALUE!</v>
      </c>
      <c r="AZ761" s="0" t="e">
        <f aca="true">MAX(0,AY761*(1+(_xlfn.NORM.INV(RAND(),Inputs!$D$39,Inputs!$C$39)))-'Year Schedule'!$K$53+'Year Schedule'!$L$53)</f>
        <v>#VALUE!</v>
      </c>
      <c r="BA761" s="0" t="e">
        <f aca="false">INDEX(C761:AZ761,1,Inputs!$C$6)</f>
        <v>#VALUE!</v>
      </c>
      <c r="BB761" s="0" t="n">
        <f aca="false">IFERROR(EXP(SUMPRODUCT(LN((C761:INDEX(C761:AZ761,1,Inputs!$C$6)+$C$1004:INDEX($C$1004:$AZ$1004,1,Inputs!$C$6))/B761:INDEX(B761:AY761,1,Inputs!$C$6)))/Inputs!$C$6)-1,-1)</f>
        <v>-1</v>
      </c>
    </row>
    <row r="762" customFormat="false" ht="15" hidden="false" customHeight="true" outlineLevel="0" collapsed="false">
      <c r="A762" s="0" t="n">
        <v>760</v>
      </c>
      <c r="B762" s="177" t="n">
        <f aca="false">Inputs!$C$38</f>
        <v>0</v>
      </c>
      <c r="C762" s="0" t="e">
        <f aca="true">MAX(0,B762*(1+(_xlfn.NORM.INV(RAND(),Inputs!$D$39,Inputs!$C$39)))-'Year Schedule'!$K$4+'Year Schedule'!$L$4)</f>
        <v>#VALUE!</v>
      </c>
      <c r="D762" s="0" t="e">
        <f aca="true">MAX(0,C762*(1+(_xlfn.NORM.INV(RAND(),Inputs!$D$39,Inputs!$C$39)))-'Year Schedule'!$K$5+'Year Schedule'!$L$5)</f>
        <v>#VALUE!</v>
      </c>
      <c r="E762" s="0" t="e">
        <f aca="true">MAX(0,D762*(1+(_xlfn.NORM.INV(RAND(),Inputs!$D$39,Inputs!$C$39)))-'Year Schedule'!$K$6+'Year Schedule'!$L$6)</f>
        <v>#VALUE!</v>
      </c>
      <c r="F762" s="0" t="e">
        <f aca="true">MAX(0,E762*(1+(_xlfn.NORM.INV(RAND(),Inputs!$D$39,Inputs!$C$39)))-'Year Schedule'!$K$7+'Year Schedule'!$L$7)</f>
        <v>#VALUE!</v>
      </c>
      <c r="G762" s="0" t="e">
        <f aca="true">MAX(0,F762*(1+(_xlfn.NORM.INV(RAND(),Inputs!$D$39,Inputs!$C$39)))-'Year Schedule'!$K$8+'Year Schedule'!$L$8)</f>
        <v>#VALUE!</v>
      </c>
      <c r="H762" s="0" t="e">
        <f aca="true">MAX(0,G762*(1+(_xlfn.NORM.INV(RAND(),Inputs!$D$39,Inputs!$C$39)))-'Year Schedule'!$K$9+'Year Schedule'!$L$9)</f>
        <v>#VALUE!</v>
      </c>
      <c r="I762" s="0" t="e">
        <f aca="true">MAX(0,H762*(1+(_xlfn.NORM.INV(RAND(),Inputs!$D$39,Inputs!$C$39)))-'Year Schedule'!$K$10+'Year Schedule'!$L$10)</f>
        <v>#VALUE!</v>
      </c>
      <c r="J762" s="0" t="e">
        <f aca="true">MAX(0,I762*(1+(_xlfn.NORM.INV(RAND(),Inputs!$D$39,Inputs!$C$39)))-'Year Schedule'!$K$11+'Year Schedule'!$L$11)</f>
        <v>#VALUE!</v>
      </c>
      <c r="K762" s="0" t="e">
        <f aca="true">MAX(0,J762*(1+(_xlfn.NORM.INV(RAND(),Inputs!$D$39,Inputs!$C$39)))-'Year Schedule'!$K$12+'Year Schedule'!$L$12)</f>
        <v>#VALUE!</v>
      </c>
      <c r="L762" s="0" t="e">
        <f aca="true">MAX(0,K762*(1+(_xlfn.NORM.INV(RAND(),Inputs!$D$39,Inputs!$C$39)))-'Year Schedule'!$K$13+'Year Schedule'!$L$13)</f>
        <v>#VALUE!</v>
      </c>
      <c r="M762" s="0" t="e">
        <f aca="true">MAX(0,L762*(1+(_xlfn.NORM.INV(RAND(),Inputs!$D$39,Inputs!$C$39)))-'Year Schedule'!$K$14+'Year Schedule'!$L$14)</f>
        <v>#VALUE!</v>
      </c>
      <c r="N762" s="0" t="e">
        <f aca="true">MAX(0,M762*(1+(_xlfn.NORM.INV(RAND(),Inputs!$D$39,Inputs!$C$39)))-'Year Schedule'!$K$15+'Year Schedule'!$L$15)</f>
        <v>#VALUE!</v>
      </c>
      <c r="O762" s="0" t="e">
        <f aca="true">MAX(0,N762*(1+(_xlfn.NORM.INV(RAND(),Inputs!$D$39,Inputs!$C$39)))-'Year Schedule'!$K$16+'Year Schedule'!$L$16)</f>
        <v>#VALUE!</v>
      </c>
      <c r="P762" s="0" t="e">
        <f aca="true">MAX(0,O762*(1+(_xlfn.NORM.INV(RAND(),Inputs!$D$39,Inputs!$C$39)))-'Year Schedule'!$K$17+'Year Schedule'!$L$17)</f>
        <v>#VALUE!</v>
      </c>
      <c r="Q762" s="0" t="e">
        <f aca="true">MAX(0,P762*(1+(_xlfn.NORM.INV(RAND(),Inputs!$D$39,Inputs!$C$39)))-'Year Schedule'!$K$18+'Year Schedule'!$L$18)</f>
        <v>#VALUE!</v>
      </c>
      <c r="R762" s="0" t="e">
        <f aca="true">MAX(0,Q762*(1+(_xlfn.NORM.INV(RAND(),Inputs!$D$39,Inputs!$C$39)))-'Year Schedule'!$K$19+'Year Schedule'!$L$19)</f>
        <v>#VALUE!</v>
      </c>
      <c r="S762" s="0" t="e">
        <f aca="true">MAX(0,R762*(1+(_xlfn.NORM.INV(RAND(),Inputs!$D$39,Inputs!$C$39)))-'Year Schedule'!$K$20+'Year Schedule'!$L$20)</f>
        <v>#VALUE!</v>
      </c>
      <c r="T762" s="0" t="e">
        <f aca="true">MAX(0,S762*(1+(_xlfn.NORM.INV(RAND(),Inputs!$D$39,Inputs!$C$39)))-'Year Schedule'!$K$21+'Year Schedule'!$L$21)</f>
        <v>#VALUE!</v>
      </c>
      <c r="U762" s="0" t="e">
        <f aca="true">MAX(0,T762*(1+(_xlfn.NORM.INV(RAND(),Inputs!$D$39,Inputs!$C$39)))-'Year Schedule'!$K$22+'Year Schedule'!$L$22)</f>
        <v>#VALUE!</v>
      </c>
      <c r="V762" s="0" t="e">
        <f aca="true">MAX(0,U762*(1+(_xlfn.NORM.INV(RAND(),Inputs!$D$39,Inputs!$C$39)))-'Year Schedule'!$K$23+'Year Schedule'!$L$23)</f>
        <v>#VALUE!</v>
      </c>
      <c r="W762" s="0" t="e">
        <f aca="true">MAX(0,V762*(1+(_xlfn.NORM.INV(RAND(),Inputs!$D$39,Inputs!$C$39)))-'Year Schedule'!$K$24+'Year Schedule'!$L$24)</f>
        <v>#VALUE!</v>
      </c>
      <c r="X762" s="0" t="e">
        <f aca="true">MAX(0,W762*(1+(_xlfn.NORM.INV(RAND(),Inputs!$D$39,Inputs!$C$39)))-'Year Schedule'!$K$25+'Year Schedule'!$L$25)</f>
        <v>#VALUE!</v>
      </c>
      <c r="Y762" s="0" t="e">
        <f aca="true">MAX(0,X762*(1+(_xlfn.NORM.INV(RAND(),Inputs!$D$39,Inputs!$C$39)))-'Year Schedule'!$K$26+'Year Schedule'!$L$26)</f>
        <v>#VALUE!</v>
      </c>
      <c r="Z762" s="0" t="e">
        <f aca="true">MAX(0,Y762*(1+(_xlfn.NORM.INV(RAND(),Inputs!$D$39,Inputs!$C$39)))-'Year Schedule'!$K$27+'Year Schedule'!$L$27)</f>
        <v>#VALUE!</v>
      </c>
      <c r="AA762" s="0" t="e">
        <f aca="true">MAX(0,Z762*(1+(_xlfn.NORM.INV(RAND(),Inputs!$D$39,Inputs!$C$39)))-'Year Schedule'!$K$28+'Year Schedule'!$L$28)</f>
        <v>#VALUE!</v>
      </c>
      <c r="AB762" s="0" t="e">
        <f aca="true">MAX(0,AA762*(1+(_xlfn.NORM.INV(RAND(),Inputs!$D$39,Inputs!$C$39)))-'Year Schedule'!$K$29+'Year Schedule'!$L$29)</f>
        <v>#VALUE!</v>
      </c>
      <c r="AC762" s="0" t="e">
        <f aca="true">MAX(0,AB762*(1+(_xlfn.NORM.INV(RAND(),Inputs!$D$39,Inputs!$C$39)))-'Year Schedule'!$K$30+'Year Schedule'!$L$30)</f>
        <v>#VALUE!</v>
      </c>
      <c r="AD762" s="0" t="e">
        <f aca="true">MAX(0,AC762*(1+(_xlfn.NORM.INV(RAND(),Inputs!$D$39,Inputs!$C$39)))-'Year Schedule'!$K$31+'Year Schedule'!$L$31)</f>
        <v>#VALUE!</v>
      </c>
      <c r="AE762" s="0" t="e">
        <f aca="true">MAX(0,AD762*(1+(_xlfn.NORM.INV(RAND(),Inputs!$D$39,Inputs!$C$39)))-'Year Schedule'!$K$32+'Year Schedule'!$L$32)</f>
        <v>#VALUE!</v>
      </c>
      <c r="AF762" s="0" t="e">
        <f aca="true">MAX(0,AE762*(1+(_xlfn.NORM.INV(RAND(),Inputs!$D$39,Inputs!$C$39)))-'Year Schedule'!$K$33+'Year Schedule'!$L$33)</f>
        <v>#VALUE!</v>
      </c>
      <c r="AG762" s="0" t="e">
        <f aca="true">MAX(0,AF762*(1+(_xlfn.NORM.INV(RAND(),Inputs!$D$39,Inputs!$C$39)))-'Year Schedule'!$K$34+'Year Schedule'!$L$34)</f>
        <v>#VALUE!</v>
      </c>
      <c r="AH762" s="0" t="e">
        <f aca="true">MAX(0,AG762*(1+(_xlfn.NORM.INV(RAND(),Inputs!$D$39,Inputs!$C$39)))-'Year Schedule'!$K$35+'Year Schedule'!$L$35)</f>
        <v>#VALUE!</v>
      </c>
      <c r="AI762" s="0" t="e">
        <f aca="true">MAX(0,AH762*(1+(_xlfn.NORM.INV(RAND(),Inputs!$D$39,Inputs!$C$39)))-'Year Schedule'!$K$36+'Year Schedule'!$L$36)</f>
        <v>#VALUE!</v>
      </c>
      <c r="AJ762" s="0" t="e">
        <f aca="true">MAX(0,AI762*(1+(_xlfn.NORM.INV(RAND(),Inputs!$D$39,Inputs!$C$39)))-'Year Schedule'!$K$37+'Year Schedule'!$L$37)</f>
        <v>#VALUE!</v>
      </c>
      <c r="AK762" s="0" t="e">
        <f aca="true">MAX(0,AJ762*(1+(_xlfn.NORM.INV(RAND(),Inputs!$D$39,Inputs!$C$39)))-'Year Schedule'!$K$38+'Year Schedule'!$L$38)</f>
        <v>#VALUE!</v>
      </c>
      <c r="AL762" s="0" t="e">
        <f aca="true">MAX(0,AK762*(1+(_xlfn.NORM.INV(RAND(),Inputs!$D$39,Inputs!$C$39)))-'Year Schedule'!$K$39+'Year Schedule'!$L$39)</f>
        <v>#VALUE!</v>
      </c>
      <c r="AM762" s="0" t="e">
        <f aca="true">MAX(0,AL762*(1+(_xlfn.NORM.INV(RAND(),Inputs!$D$39,Inputs!$C$39)))-'Year Schedule'!$K$40+'Year Schedule'!$L$40)</f>
        <v>#VALUE!</v>
      </c>
      <c r="AN762" s="0" t="e">
        <f aca="true">MAX(0,AM762*(1+(_xlfn.NORM.INV(RAND(),Inputs!$D$39,Inputs!$C$39)))-'Year Schedule'!$K$41+'Year Schedule'!$L$41)</f>
        <v>#VALUE!</v>
      </c>
      <c r="AO762" s="0" t="e">
        <f aca="true">MAX(0,AN762*(1+(_xlfn.NORM.INV(RAND(),Inputs!$D$39,Inputs!$C$39)))-'Year Schedule'!$K$42+'Year Schedule'!$L$42)</f>
        <v>#VALUE!</v>
      </c>
      <c r="AP762" s="0" t="e">
        <f aca="true">MAX(0,AO762*(1+(_xlfn.NORM.INV(RAND(),Inputs!$D$39,Inputs!$C$39)))-'Year Schedule'!$K$43+'Year Schedule'!$L$43)</f>
        <v>#VALUE!</v>
      </c>
      <c r="AQ762" s="0" t="e">
        <f aca="true">MAX(0,AP762*(1+(_xlfn.NORM.INV(RAND(),Inputs!$D$39,Inputs!$C$39)))-'Year Schedule'!$K$44+'Year Schedule'!$L$44)</f>
        <v>#VALUE!</v>
      </c>
      <c r="AR762" s="0" t="e">
        <f aca="true">MAX(0,AQ762*(1+(_xlfn.NORM.INV(RAND(),Inputs!$D$39,Inputs!$C$39)))-'Year Schedule'!$K$45+'Year Schedule'!$L$45)</f>
        <v>#VALUE!</v>
      </c>
      <c r="AS762" s="0" t="e">
        <f aca="true">MAX(0,AR762*(1+(_xlfn.NORM.INV(RAND(),Inputs!$D$39,Inputs!$C$39)))-'Year Schedule'!$K$46+'Year Schedule'!$L$46)</f>
        <v>#VALUE!</v>
      </c>
      <c r="AT762" s="0" t="e">
        <f aca="true">MAX(0,AS762*(1+(_xlfn.NORM.INV(RAND(),Inputs!$D$39,Inputs!$C$39)))-'Year Schedule'!$K$47+'Year Schedule'!$L$47)</f>
        <v>#VALUE!</v>
      </c>
      <c r="AU762" s="0" t="e">
        <f aca="true">MAX(0,AT762*(1+(_xlfn.NORM.INV(RAND(),Inputs!$D$39,Inputs!$C$39)))-'Year Schedule'!$K$48+'Year Schedule'!$L$48)</f>
        <v>#VALUE!</v>
      </c>
      <c r="AV762" s="0" t="e">
        <f aca="true">MAX(0,AU762*(1+(_xlfn.NORM.INV(RAND(),Inputs!$D$39,Inputs!$C$39)))-'Year Schedule'!$K$49+'Year Schedule'!$L$49)</f>
        <v>#VALUE!</v>
      </c>
      <c r="AW762" s="0" t="e">
        <f aca="true">MAX(0,AV762*(1+(_xlfn.NORM.INV(RAND(),Inputs!$D$39,Inputs!$C$39)))-'Year Schedule'!$K$50+'Year Schedule'!$L$50)</f>
        <v>#VALUE!</v>
      </c>
      <c r="AX762" s="0" t="e">
        <f aca="true">MAX(0,AW762*(1+(_xlfn.NORM.INV(RAND(),Inputs!$D$39,Inputs!$C$39)))-'Year Schedule'!$K$51+'Year Schedule'!$L$51)</f>
        <v>#VALUE!</v>
      </c>
      <c r="AY762" s="0" t="e">
        <f aca="true">MAX(0,AX762*(1+(_xlfn.NORM.INV(RAND(),Inputs!$D$39,Inputs!$C$39)))-'Year Schedule'!$K$52+'Year Schedule'!$L$52)</f>
        <v>#VALUE!</v>
      </c>
      <c r="AZ762" s="0" t="e">
        <f aca="true">MAX(0,AY762*(1+(_xlfn.NORM.INV(RAND(),Inputs!$D$39,Inputs!$C$39)))-'Year Schedule'!$K$53+'Year Schedule'!$L$53)</f>
        <v>#VALUE!</v>
      </c>
      <c r="BA762" s="0" t="e">
        <f aca="false">INDEX(C762:AZ762,1,Inputs!$C$6)</f>
        <v>#VALUE!</v>
      </c>
      <c r="BB762" s="0" t="n">
        <f aca="false">IFERROR(EXP(SUMPRODUCT(LN((C762:INDEX(C762:AZ762,1,Inputs!$C$6)+$C$1004:INDEX($C$1004:$AZ$1004,1,Inputs!$C$6))/B762:INDEX(B762:AY762,1,Inputs!$C$6)))/Inputs!$C$6)-1,-1)</f>
        <v>-1</v>
      </c>
    </row>
    <row r="763" customFormat="false" ht="15" hidden="false" customHeight="true" outlineLevel="0" collapsed="false">
      <c r="A763" s="0" t="n">
        <v>761</v>
      </c>
      <c r="B763" s="177" t="n">
        <f aca="false">Inputs!$C$38</f>
        <v>0</v>
      </c>
      <c r="C763" s="0" t="e">
        <f aca="true">MAX(0,B763*(1+(_xlfn.NORM.INV(RAND(),Inputs!$D$39,Inputs!$C$39)))-'Year Schedule'!$K$4+'Year Schedule'!$L$4)</f>
        <v>#VALUE!</v>
      </c>
      <c r="D763" s="0" t="e">
        <f aca="true">MAX(0,C763*(1+(_xlfn.NORM.INV(RAND(),Inputs!$D$39,Inputs!$C$39)))-'Year Schedule'!$K$5+'Year Schedule'!$L$5)</f>
        <v>#VALUE!</v>
      </c>
      <c r="E763" s="0" t="e">
        <f aca="true">MAX(0,D763*(1+(_xlfn.NORM.INV(RAND(),Inputs!$D$39,Inputs!$C$39)))-'Year Schedule'!$K$6+'Year Schedule'!$L$6)</f>
        <v>#VALUE!</v>
      </c>
      <c r="F763" s="0" t="e">
        <f aca="true">MAX(0,E763*(1+(_xlfn.NORM.INV(RAND(),Inputs!$D$39,Inputs!$C$39)))-'Year Schedule'!$K$7+'Year Schedule'!$L$7)</f>
        <v>#VALUE!</v>
      </c>
      <c r="G763" s="0" t="e">
        <f aca="true">MAX(0,F763*(1+(_xlfn.NORM.INV(RAND(),Inputs!$D$39,Inputs!$C$39)))-'Year Schedule'!$K$8+'Year Schedule'!$L$8)</f>
        <v>#VALUE!</v>
      </c>
      <c r="H763" s="0" t="e">
        <f aca="true">MAX(0,G763*(1+(_xlfn.NORM.INV(RAND(),Inputs!$D$39,Inputs!$C$39)))-'Year Schedule'!$K$9+'Year Schedule'!$L$9)</f>
        <v>#VALUE!</v>
      </c>
      <c r="I763" s="0" t="e">
        <f aca="true">MAX(0,H763*(1+(_xlfn.NORM.INV(RAND(),Inputs!$D$39,Inputs!$C$39)))-'Year Schedule'!$K$10+'Year Schedule'!$L$10)</f>
        <v>#VALUE!</v>
      </c>
      <c r="J763" s="0" t="e">
        <f aca="true">MAX(0,I763*(1+(_xlfn.NORM.INV(RAND(),Inputs!$D$39,Inputs!$C$39)))-'Year Schedule'!$K$11+'Year Schedule'!$L$11)</f>
        <v>#VALUE!</v>
      </c>
      <c r="K763" s="0" t="e">
        <f aca="true">MAX(0,J763*(1+(_xlfn.NORM.INV(RAND(),Inputs!$D$39,Inputs!$C$39)))-'Year Schedule'!$K$12+'Year Schedule'!$L$12)</f>
        <v>#VALUE!</v>
      </c>
      <c r="L763" s="0" t="e">
        <f aca="true">MAX(0,K763*(1+(_xlfn.NORM.INV(RAND(),Inputs!$D$39,Inputs!$C$39)))-'Year Schedule'!$K$13+'Year Schedule'!$L$13)</f>
        <v>#VALUE!</v>
      </c>
      <c r="M763" s="0" t="e">
        <f aca="true">MAX(0,L763*(1+(_xlfn.NORM.INV(RAND(),Inputs!$D$39,Inputs!$C$39)))-'Year Schedule'!$K$14+'Year Schedule'!$L$14)</f>
        <v>#VALUE!</v>
      </c>
      <c r="N763" s="0" t="e">
        <f aca="true">MAX(0,M763*(1+(_xlfn.NORM.INV(RAND(),Inputs!$D$39,Inputs!$C$39)))-'Year Schedule'!$K$15+'Year Schedule'!$L$15)</f>
        <v>#VALUE!</v>
      </c>
      <c r="O763" s="0" t="e">
        <f aca="true">MAX(0,N763*(1+(_xlfn.NORM.INV(RAND(),Inputs!$D$39,Inputs!$C$39)))-'Year Schedule'!$K$16+'Year Schedule'!$L$16)</f>
        <v>#VALUE!</v>
      </c>
      <c r="P763" s="0" t="e">
        <f aca="true">MAX(0,O763*(1+(_xlfn.NORM.INV(RAND(),Inputs!$D$39,Inputs!$C$39)))-'Year Schedule'!$K$17+'Year Schedule'!$L$17)</f>
        <v>#VALUE!</v>
      </c>
      <c r="Q763" s="0" t="e">
        <f aca="true">MAX(0,P763*(1+(_xlfn.NORM.INV(RAND(),Inputs!$D$39,Inputs!$C$39)))-'Year Schedule'!$K$18+'Year Schedule'!$L$18)</f>
        <v>#VALUE!</v>
      </c>
      <c r="R763" s="0" t="e">
        <f aca="true">MAX(0,Q763*(1+(_xlfn.NORM.INV(RAND(),Inputs!$D$39,Inputs!$C$39)))-'Year Schedule'!$K$19+'Year Schedule'!$L$19)</f>
        <v>#VALUE!</v>
      </c>
      <c r="S763" s="0" t="e">
        <f aca="true">MAX(0,R763*(1+(_xlfn.NORM.INV(RAND(),Inputs!$D$39,Inputs!$C$39)))-'Year Schedule'!$K$20+'Year Schedule'!$L$20)</f>
        <v>#VALUE!</v>
      </c>
      <c r="T763" s="0" t="e">
        <f aca="true">MAX(0,S763*(1+(_xlfn.NORM.INV(RAND(),Inputs!$D$39,Inputs!$C$39)))-'Year Schedule'!$K$21+'Year Schedule'!$L$21)</f>
        <v>#VALUE!</v>
      </c>
      <c r="U763" s="0" t="e">
        <f aca="true">MAX(0,T763*(1+(_xlfn.NORM.INV(RAND(),Inputs!$D$39,Inputs!$C$39)))-'Year Schedule'!$K$22+'Year Schedule'!$L$22)</f>
        <v>#VALUE!</v>
      </c>
      <c r="V763" s="0" t="e">
        <f aca="true">MAX(0,U763*(1+(_xlfn.NORM.INV(RAND(),Inputs!$D$39,Inputs!$C$39)))-'Year Schedule'!$K$23+'Year Schedule'!$L$23)</f>
        <v>#VALUE!</v>
      </c>
      <c r="W763" s="0" t="e">
        <f aca="true">MAX(0,V763*(1+(_xlfn.NORM.INV(RAND(),Inputs!$D$39,Inputs!$C$39)))-'Year Schedule'!$K$24+'Year Schedule'!$L$24)</f>
        <v>#VALUE!</v>
      </c>
      <c r="X763" s="0" t="e">
        <f aca="true">MAX(0,W763*(1+(_xlfn.NORM.INV(RAND(),Inputs!$D$39,Inputs!$C$39)))-'Year Schedule'!$K$25+'Year Schedule'!$L$25)</f>
        <v>#VALUE!</v>
      </c>
      <c r="Y763" s="0" t="e">
        <f aca="true">MAX(0,X763*(1+(_xlfn.NORM.INV(RAND(),Inputs!$D$39,Inputs!$C$39)))-'Year Schedule'!$K$26+'Year Schedule'!$L$26)</f>
        <v>#VALUE!</v>
      </c>
      <c r="Z763" s="0" t="e">
        <f aca="true">MAX(0,Y763*(1+(_xlfn.NORM.INV(RAND(),Inputs!$D$39,Inputs!$C$39)))-'Year Schedule'!$K$27+'Year Schedule'!$L$27)</f>
        <v>#VALUE!</v>
      </c>
      <c r="AA763" s="0" t="e">
        <f aca="true">MAX(0,Z763*(1+(_xlfn.NORM.INV(RAND(),Inputs!$D$39,Inputs!$C$39)))-'Year Schedule'!$K$28+'Year Schedule'!$L$28)</f>
        <v>#VALUE!</v>
      </c>
      <c r="AB763" s="0" t="e">
        <f aca="true">MAX(0,AA763*(1+(_xlfn.NORM.INV(RAND(),Inputs!$D$39,Inputs!$C$39)))-'Year Schedule'!$K$29+'Year Schedule'!$L$29)</f>
        <v>#VALUE!</v>
      </c>
      <c r="AC763" s="0" t="e">
        <f aca="true">MAX(0,AB763*(1+(_xlfn.NORM.INV(RAND(),Inputs!$D$39,Inputs!$C$39)))-'Year Schedule'!$K$30+'Year Schedule'!$L$30)</f>
        <v>#VALUE!</v>
      </c>
      <c r="AD763" s="0" t="e">
        <f aca="true">MAX(0,AC763*(1+(_xlfn.NORM.INV(RAND(),Inputs!$D$39,Inputs!$C$39)))-'Year Schedule'!$K$31+'Year Schedule'!$L$31)</f>
        <v>#VALUE!</v>
      </c>
      <c r="AE763" s="0" t="e">
        <f aca="true">MAX(0,AD763*(1+(_xlfn.NORM.INV(RAND(),Inputs!$D$39,Inputs!$C$39)))-'Year Schedule'!$K$32+'Year Schedule'!$L$32)</f>
        <v>#VALUE!</v>
      </c>
      <c r="AF763" s="0" t="e">
        <f aca="true">MAX(0,AE763*(1+(_xlfn.NORM.INV(RAND(),Inputs!$D$39,Inputs!$C$39)))-'Year Schedule'!$K$33+'Year Schedule'!$L$33)</f>
        <v>#VALUE!</v>
      </c>
      <c r="AG763" s="0" t="e">
        <f aca="true">MAX(0,AF763*(1+(_xlfn.NORM.INV(RAND(),Inputs!$D$39,Inputs!$C$39)))-'Year Schedule'!$K$34+'Year Schedule'!$L$34)</f>
        <v>#VALUE!</v>
      </c>
      <c r="AH763" s="0" t="e">
        <f aca="true">MAX(0,AG763*(1+(_xlfn.NORM.INV(RAND(),Inputs!$D$39,Inputs!$C$39)))-'Year Schedule'!$K$35+'Year Schedule'!$L$35)</f>
        <v>#VALUE!</v>
      </c>
      <c r="AI763" s="0" t="e">
        <f aca="true">MAX(0,AH763*(1+(_xlfn.NORM.INV(RAND(),Inputs!$D$39,Inputs!$C$39)))-'Year Schedule'!$K$36+'Year Schedule'!$L$36)</f>
        <v>#VALUE!</v>
      </c>
      <c r="AJ763" s="0" t="e">
        <f aca="true">MAX(0,AI763*(1+(_xlfn.NORM.INV(RAND(),Inputs!$D$39,Inputs!$C$39)))-'Year Schedule'!$K$37+'Year Schedule'!$L$37)</f>
        <v>#VALUE!</v>
      </c>
      <c r="AK763" s="0" t="e">
        <f aca="true">MAX(0,AJ763*(1+(_xlfn.NORM.INV(RAND(),Inputs!$D$39,Inputs!$C$39)))-'Year Schedule'!$K$38+'Year Schedule'!$L$38)</f>
        <v>#VALUE!</v>
      </c>
      <c r="AL763" s="0" t="e">
        <f aca="true">MAX(0,AK763*(1+(_xlfn.NORM.INV(RAND(),Inputs!$D$39,Inputs!$C$39)))-'Year Schedule'!$K$39+'Year Schedule'!$L$39)</f>
        <v>#VALUE!</v>
      </c>
      <c r="AM763" s="0" t="e">
        <f aca="true">MAX(0,AL763*(1+(_xlfn.NORM.INV(RAND(),Inputs!$D$39,Inputs!$C$39)))-'Year Schedule'!$K$40+'Year Schedule'!$L$40)</f>
        <v>#VALUE!</v>
      </c>
      <c r="AN763" s="0" t="e">
        <f aca="true">MAX(0,AM763*(1+(_xlfn.NORM.INV(RAND(),Inputs!$D$39,Inputs!$C$39)))-'Year Schedule'!$K$41+'Year Schedule'!$L$41)</f>
        <v>#VALUE!</v>
      </c>
      <c r="AO763" s="0" t="e">
        <f aca="true">MAX(0,AN763*(1+(_xlfn.NORM.INV(RAND(),Inputs!$D$39,Inputs!$C$39)))-'Year Schedule'!$K$42+'Year Schedule'!$L$42)</f>
        <v>#VALUE!</v>
      </c>
      <c r="AP763" s="0" t="e">
        <f aca="true">MAX(0,AO763*(1+(_xlfn.NORM.INV(RAND(),Inputs!$D$39,Inputs!$C$39)))-'Year Schedule'!$K$43+'Year Schedule'!$L$43)</f>
        <v>#VALUE!</v>
      </c>
      <c r="AQ763" s="0" t="e">
        <f aca="true">MAX(0,AP763*(1+(_xlfn.NORM.INV(RAND(),Inputs!$D$39,Inputs!$C$39)))-'Year Schedule'!$K$44+'Year Schedule'!$L$44)</f>
        <v>#VALUE!</v>
      </c>
      <c r="AR763" s="0" t="e">
        <f aca="true">MAX(0,AQ763*(1+(_xlfn.NORM.INV(RAND(),Inputs!$D$39,Inputs!$C$39)))-'Year Schedule'!$K$45+'Year Schedule'!$L$45)</f>
        <v>#VALUE!</v>
      </c>
      <c r="AS763" s="0" t="e">
        <f aca="true">MAX(0,AR763*(1+(_xlfn.NORM.INV(RAND(),Inputs!$D$39,Inputs!$C$39)))-'Year Schedule'!$K$46+'Year Schedule'!$L$46)</f>
        <v>#VALUE!</v>
      </c>
      <c r="AT763" s="0" t="e">
        <f aca="true">MAX(0,AS763*(1+(_xlfn.NORM.INV(RAND(),Inputs!$D$39,Inputs!$C$39)))-'Year Schedule'!$K$47+'Year Schedule'!$L$47)</f>
        <v>#VALUE!</v>
      </c>
      <c r="AU763" s="0" t="e">
        <f aca="true">MAX(0,AT763*(1+(_xlfn.NORM.INV(RAND(),Inputs!$D$39,Inputs!$C$39)))-'Year Schedule'!$K$48+'Year Schedule'!$L$48)</f>
        <v>#VALUE!</v>
      </c>
      <c r="AV763" s="0" t="e">
        <f aca="true">MAX(0,AU763*(1+(_xlfn.NORM.INV(RAND(),Inputs!$D$39,Inputs!$C$39)))-'Year Schedule'!$K$49+'Year Schedule'!$L$49)</f>
        <v>#VALUE!</v>
      </c>
      <c r="AW763" s="0" t="e">
        <f aca="true">MAX(0,AV763*(1+(_xlfn.NORM.INV(RAND(),Inputs!$D$39,Inputs!$C$39)))-'Year Schedule'!$K$50+'Year Schedule'!$L$50)</f>
        <v>#VALUE!</v>
      </c>
      <c r="AX763" s="0" t="e">
        <f aca="true">MAX(0,AW763*(1+(_xlfn.NORM.INV(RAND(),Inputs!$D$39,Inputs!$C$39)))-'Year Schedule'!$K$51+'Year Schedule'!$L$51)</f>
        <v>#VALUE!</v>
      </c>
      <c r="AY763" s="0" t="e">
        <f aca="true">MAX(0,AX763*(1+(_xlfn.NORM.INV(RAND(),Inputs!$D$39,Inputs!$C$39)))-'Year Schedule'!$K$52+'Year Schedule'!$L$52)</f>
        <v>#VALUE!</v>
      </c>
      <c r="AZ763" s="0" t="e">
        <f aca="true">MAX(0,AY763*(1+(_xlfn.NORM.INV(RAND(),Inputs!$D$39,Inputs!$C$39)))-'Year Schedule'!$K$53+'Year Schedule'!$L$53)</f>
        <v>#VALUE!</v>
      </c>
      <c r="BA763" s="0" t="e">
        <f aca="false">INDEX(C763:AZ763,1,Inputs!$C$6)</f>
        <v>#VALUE!</v>
      </c>
      <c r="BB763" s="0" t="n">
        <f aca="false">IFERROR(EXP(SUMPRODUCT(LN((C763:INDEX(C763:AZ763,1,Inputs!$C$6)+$C$1004:INDEX($C$1004:$AZ$1004,1,Inputs!$C$6))/B763:INDEX(B763:AY763,1,Inputs!$C$6)))/Inputs!$C$6)-1,-1)</f>
        <v>-1</v>
      </c>
    </row>
    <row r="764" customFormat="false" ht="15" hidden="false" customHeight="true" outlineLevel="0" collapsed="false">
      <c r="A764" s="0" t="n">
        <v>762</v>
      </c>
      <c r="B764" s="177" t="n">
        <f aca="false">Inputs!$C$38</f>
        <v>0</v>
      </c>
      <c r="C764" s="0" t="e">
        <f aca="true">MAX(0,B764*(1+(_xlfn.NORM.INV(RAND(),Inputs!$D$39,Inputs!$C$39)))-'Year Schedule'!$K$4+'Year Schedule'!$L$4)</f>
        <v>#VALUE!</v>
      </c>
      <c r="D764" s="0" t="e">
        <f aca="true">MAX(0,C764*(1+(_xlfn.NORM.INV(RAND(),Inputs!$D$39,Inputs!$C$39)))-'Year Schedule'!$K$5+'Year Schedule'!$L$5)</f>
        <v>#VALUE!</v>
      </c>
      <c r="E764" s="0" t="e">
        <f aca="true">MAX(0,D764*(1+(_xlfn.NORM.INV(RAND(),Inputs!$D$39,Inputs!$C$39)))-'Year Schedule'!$K$6+'Year Schedule'!$L$6)</f>
        <v>#VALUE!</v>
      </c>
      <c r="F764" s="0" t="e">
        <f aca="true">MAX(0,E764*(1+(_xlfn.NORM.INV(RAND(),Inputs!$D$39,Inputs!$C$39)))-'Year Schedule'!$K$7+'Year Schedule'!$L$7)</f>
        <v>#VALUE!</v>
      </c>
      <c r="G764" s="0" t="e">
        <f aca="true">MAX(0,F764*(1+(_xlfn.NORM.INV(RAND(),Inputs!$D$39,Inputs!$C$39)))-'Year Schedule'!$K$8+'Year Schedule'!$L$8)</f>
        <v>#VALUE!</v>
      </c>
      <c r="H764" s="0" t="e">
        <f aca="true">MAX(0,G764*(1+(_xlfn.NORM.INV(RAND(),Inputs!$D$39,Inputs!$C$39)))-'Year Schedule'!$K$9+'Year Schedule'!$L$9)</f>
        <v>#VALUE!</v>
      </c>
      <c r="I764" s="0" t="e">
        <f aca="true">MAX(0,H764*(1+(_xlfn.NORM.INV(RAND(),Inputs!$D$39,Inputs!$C$39)))-'Year Schedule'!$K$10+'Year Schedule'!$L$10)</f>
        <v>#VALUE!</v>
      </c>
      <c r="J764" s="0" t="e">
        <f aca="true">MAX(0,I764*(1+(_xlfn.NORM.INV(RAND(),Inputs!$D$39,Inputs!$C$39)))-'Year Schedule'!$K$11+'Year Schedule'!$L$11)</f>
        <v>#VALUE!</v>
      </c>
      <c r="K764" s="0" t="e">
        <f aca="true">MAX(0,J764*(1+(_xlfn.NORM.INV(RAND(),Inputs!$D$39,Inputs!$C$39)))-'Year Schedule'!$K$12+'Year Schedule'!$L$12)</f>
        <v>#VALUE!</v>
      </c>
      <c r="L764" s="0" t="e">
        <f aca="true">MAX(0,K764*(1+(_xlfn.NORM.INV(RAND(),Inputs!$D$39,Inputs!$C$39)))-'Year Schedule'!$K$13+'Year Schedule'!$L$13)</f>
        <v>#VALUE!</v>
      </c>
      <c r="M764" s="0" t="e">
        <f aca="true">MAX(0,L764*(1+(_xlfn.NORM.INV(RAND(),Inputs!$D$39,Inputs!$C$39)))-'Year Schedule'!$K$14+'Year Schedule'!$L$14)</f>
        <v>#VALUE!</v>
      </c>
      <c r="N764" s="0" t="e">
        <f aca="true">MAX(0,M764*(1+(_xlfn.NORM.INV(RAND(),Inputs!$D$39,Inputs!$C$39)))-'Year Schedule'!$K$15+'Year Schedule'!$L$15)</f>
        <v>#VALUE!</v>
      </c>
      <c r="O764" s="0" t="e">
        <f aca="true">MAX(0,N764*(1+(_xlfn.NORM.INV(RAND(),Inputs!$D$39,Inputs!$C$39)))-'Year Schedule'!$K$16+'Year Schedule'!$L$16)</f>
        <v>#VALUE!</v>
      </c>
      <c r="P764" s="0" t="e">
        <f aca="true">MAX(0,O764*(1+(_xlfn.NORM.INV(RAND(),Inputs!$D$39,Inputs!$C$39)))-'Year Schedule'!$K$17+'Year Schedule'!$L$17)</f>
        <v>#VALUE!</v>
      </c>
      <c r="Q764" s="0" t="e">
        <f aca="true">MAX(0,P764*(1+(_xlfn.NORM.INV(RAND(),Inputs!$D$39,Inputs!$C$39)))-'Year Schedule'!$K$18+'Year Schedule'!$L$18)</f>
        <v>#VALUE!</v>
      </c>
      <c r="R764" s="0" t="e">
        <f aca="true">MAX(0,Q764*(1+(_xlfn.NORM.INV(RAND(),Inputs!$D$39,Inputs!$C$39)))-'Year Schedule'!$K$19+'Year Schedule'!$L$19)</f>
        <v>#VALUE!</v>
      </c>
      <c r="S764" s="0" t="e">
        <f aca="true">MAX(0,R764*(1+(_xlfn.NORM.INV(RAND(),Inputs!$D$39,Inputs!$C$39)))-'Year Schedule'!$K$20+'Year Schedule'!$L$20)</f>
        <v>#VALUE!</v>
      </c>
      <c r="T764" s="0" t="e">
        <f aca="true">MAX(0,S764*(1+(_xlfn.NORM.INV(RAND(),Inputs!$D$39,Inputs!$C$39)))-'Year Schedule'!$K$21+'Year Schedule'!$L$21)</f>
        <v>#VALUE!</v>
      </c>
      <c r="U764" s="0" t="e">
        <f aca="true">MAX(0,T764*(1+(_xlfn.NORM.INV(RAND(),Inputs!$D$39,Inputs!$C$39)))-'Year Schedule'!$K$22+'Year Schedule'!$L$22)</f>
        <v>#VALUE!</v>
      </c>
      <c r="V764" s="0" t="e">
        <f aca="true">MAX(0,U764*(1+(_xlfn.NORM.INV(RAND(),Inputs!$D$39,Inputs!$C$39)))-'Year Schedule'!$K$23+'Year Schedule'!$L$23)</f>
        <v>#VALUE!</v>
      </c>
      <c r="W764" s="0" t="e">
        <f aca="true">MAX(0,V764*(1+(_xlfn.NORM.INV(RAND(),Inputs!$D$39,Inputs!$C$39)))-'Year Schedule'!$K$24+'Year Schedule'!$L$24)</f>
        <v>#VALUE!</v>
      </c>
      <c r="X764" s="0" t="e">
        <f aca="true">MAX(0,W764*(1+(_xlfn.NORM.INV(RAND(),Inputs!$D$39,Inputs!$C$39)))-'Year Schedule'!$K$25+'Year Schedule'!$L$25)</f>
        <v>#VALUE!</v>
      </c>
      <c r="Y764" s="0" t="e">
        <f aca="true">MAX(0,X764*(1+(_xlfn.NORM.INV(RAND(),Inputs!$D$39,Inputs!$C$39)))-'Year Schedule'!$K$26+'Year Schedule'!$L$26)</f>
        <v>#VALUE!</v>
      </c>
      <c r="Z764" s="0" t="e">
        <f aca="true">MAX(0,Y764*(1+(_xlfn.NORM.INV(RAND(),Inputs!$D$39,Inputs!$C$39)))-'Year Schedule'!$K$27+'Year Schedule'!$L$27)</f>
        <v>#VALUE!</v>
      </c>
      <c r="AA764" s="0" t="e">
        <f aca="true">MAX(0,Z764*(1+(_xlfn.NORM.INV(RAND(),Inputs!$D$39,Inputs!$C$39)))-'Year Schedule'!$K$28+'Year Schedule'!$L$28)</f>
        <v>#VALUE!</v>
      </c>
      <c r="AB764" s="0" t="e">
        <f aca="true">MAX(0,AA764*(1+(_xlfn.NORM.INV(RAND(),Inputs!$D$39,Inputs!$C$39)))-'Year Schedule'!$K$29+'Year Schedule'!$L$29)</f>
        <v>#VALUE!</v>
      </c>
      <c r="AC764" s="0" t="e">
        <f aca="true">MAX(0,AB764*(1+(_xlfn.NORM.INV(RAND(),Inputs!$D$39,Inputs!$C$39)))-'Year Schedule'!$K$30+'Year Schedule'!$L$30)</f>
        <v>#VALUE!</v>
      </c>
      <c r="AD764" s="0" t="e">
        <f aca="true">MAX(0,AC764*(1+(_xlfn.NORM.INV(RAND(),Inputs!$D$39,Inputs!$C$39)))-'Year Schedule'!$K$31+'Year Schedule'!$L$31)</f>
        <v>#VALUE!</v>
      </c>
      <c r="AE764" s="0" t="e">
        <f aca="true">MAX(0,AD764*(1+(_xlfn.NORM.INV(RAND(),Inputs!$D$39,Inputs!$C$39)))-'Year Schedule'!$K$32+'Year Schedule'!$L$32)</f>
        <v>#VALUE!</v>
      </c>
      <c r="AF764" s="0" t="e">
        <f aca="true">MAX(0,AE764*(1+(_xlfn.NORM.INV(RAND(),Inputs!$D$39,Inputs!$C$39)))-'Year Schedule'!$K$33+'Year Schedule'!$L$33)</f>
        <v>#VALUE!</v>
      </c>
      <c r="AG764" s="0" t="e">
        <f aca="true">MAX(0,AF764*(1+(_xlfn.NORM.INV(RAND(),Inputs!$D$39,Inputs!$C$39)))-'Year Schedule'!$K$34+'Year Schedule'!$L$34)</f>
        <v>#VALUE!</v>
      </c>
      <c r="AH764" s="0" t="e">
        <f aca="true">MAX(0,AG764*(1+(_xlfn.NORM.INV(RAND(),Inputs!$D$39,Inputs!$C$39)))-'Year Schedule'!$K$35+'Year Schedule'!$L$35)</f>
        <v>#VALUE!</v>
      </c>
      <c r="AI764" s="0" t="e">
        <f aca="true">MAX(0,AH764*(1+(_xlfn.NORM.INV(RAND(),Inputs!$D$39,Inputs!$C$39)))-'Year Schedule'!$K$36+'Year Schedule'!$L$36)</f>
        <v>#VALUE!</v>
      </c>
      <c r="AJ764" s="0" t="e">
        <f aca="true">MAX(0,AI764*(1+(_xlfn.NORM.INV(RAND(),Inputs!$D$39,Inputs!$C$39)))-'Year Schedule'!$K$37+'Year Schedule'!$L$37)</f>
        <v>#VALUE!</v>
      </c>
      <c r="AK764" s="0" t="e">
        <f aca="true">MAX(0,AJ764*(1+(_xlfn.NORM.INV(RAND(),Inputs!$D$39,Inputs!$C$39)))-'Year Schedule'!$K$38+'Year Schedule'!$L$38)</f>
        <v>#VALUE!</v>
      </c>
      <c r="AL764" s="0" t="e">
        <f aca="true">MAX(0,AK764*(1+(_xlfn.NORM.INV(RAND(),Inputs!$D$39,Inputs!$C$39)))-'Year Schedule'!$K$39+'Year Schedule'!$L$39)</f>
        <v>#VALUE!</v>
      </c>
      <c r="AM764" s="0" t="e">
        <f aca="true">MAX(0,AL764*(1+(_xlfn.NORM.INV(RAND(),Inputs!$D$39,Inputs!$C$39)))-'Year Schedule'!$K$40+'Year Schedule'!$L$40)</f>
        <v>#VALUE!</v>
      </c>
      <c r="AN764" s="0" t="e">
        <f aca="true">MAX(0,AM764*(1+(_xlfn.NORM.INV(RAND(),Inputs!$D$39,Inputs!$C$39)))-'Year Schedule'!$K$41+'Year Schedule'!$L$41)</f>
        <v>#VALUE!</v>
      </c>
      <c r="AO764" s="0" t="e">
        <f aca="true">MAX(0,AN764*(1+(_xlfn.NORM.INV(RAND(),Inputs!$D$39,Inputs!$C$39)))-'Year Schedule'!$K$42+'Year Schedule'!$L$42)</f>
        <v>#VALUE!</v>
      </c>
      <c r="AP764" s="0" t="e">
        <f aca="true">MAX(0,AO764*(1+(_xlfn.NORM.INV(RAND(),Inputs!$D$39,Inputs!$C$39)))-'Year Schedule'!$K$43+'Year Schedule'!$L$43)</f>
        <v>#VALUE!</v>
      </c>
      <c r="AQ764" s="0" t="e">
        <f aca="true">MAX(0,AP764*(1+(_xlfn.NORM.INV(RAND(),Inputs!$D$39,Inputs!$C$39)))-'Year Schedule'!$K$44+'Year Schedule'!$L$44)</f>
        <v>#VALUE!</v>
      </c>
      <c r="AR764" s="0" t="e">
        <f aca="true">MAX(0,AQ764*(1+(_xlfn.NORM.INV(RAND(),Inputs!$D$39,Inputs!$C$39)))-'Year Schedule'!$K$45+'Year Schedule'!$L$45)</f>
        <v>#VALUE!</v>
      </c>
      <c r="AS764" s="0" t="e">
        <f aca="true">MAX(0,AR764*(1+(_xlfn.NORM.INV(RAND(),Inputs!$D$39,Inputs!$C$39)))-'Year Schedule'!$K$46+'Year Schedule'!$L$46)</f>
        <v>#VALUE!</v>
      </c>
      <c r="AT764" s="0" t="e">
        <f aca="true">MAX(0,AS764*(1+(_xlfn.NORM.INV(RAND(),Inputs!$D$39,Inputs!$C$39)))-'Year Schedule'!$K$47+'Year Schedule'!$L$47)</f>
        <v>#VALUE!</v>
      </c>
      <c r="AU764" s="0" t="e">
        <f aca="true">MAX(0,AT764*(1+(_xlfn.NORM.INV(RAND(),Inputs!$D$39,Inputs!$C$39)))-'Year Schedule'!$K$48+'Year Schedule'!$L$48)</f>
        <v>#VALUE!</v>
      </c>
      <c r="AV764" s="0" t="e">
        <f aca="true">MAX(0,AU764*(1+(_xlfn.NORM.INV(RAND(),Inputs!$D$39,Inputs!$C$39)))-'Year Schedule'!$K$49+'Year Schedule'!$L$49)</f>
        <v>#VALUE!</v>
      </c>
      <c r="AW764" s="0" t="e">
        <f aca="true">MAX(0,AV764*(1+(_xlfn.NORM.INV(RAND(),Inputs!$D$39,Inputs!$C$39)))-'Year Schedule'!$K$50+'Year Schedule'!$L$50)</f>
        <v>#VALUE!</v>
      </c>
      <c r="AX764" s="0" t="e">
        <f aca="true">MAX(0,AW764*(1+(_xlfn.NORM.INV(RAND(),Inputs!$D$39,Inputs!$C$39)))-'Year Schedule'!$K$51+'Year Schedule'!$L$51)</f>
        <v>#VALUE!</v>
      </c>
      <c r="AY764" s="0" t="e">
        <f aca="true">MAX(0,AX764*(1+(_xlfn.NORM.INV(RAND(),Inputs!$D$39,Inputs!$C$39)))-'Year Schedule'!$K$52+'Year Schedule'!$L$52)</f>
        <v>#VALUE!</v>
      </c>
      <c r="AZ764" s="0" t="e">
        <f aca="true">MAX(0,AY764*(1+(_xlfn.NORM.INV(RAND(),Inputs!$D$39,Inputs!$C$39)))-'Year Schedule'!$K$53+'Year Schedule'!$L$53)</f>
        <v>#VALUE!</v>
      </c>
      <c r="BA764" s="0" t="e">
        <f aca="false">INDEX(C764:AZ764,1,Inputs!$C$6)</f>
        <v>#VALUE!</v>
      </c>
      <c r="BB764" s="0" t="n">
        <f aca="false">IFERROR(EXP(SUMPRODUCT(LN((C764:INDEX(C764:AZ764,1,Inputs!$C$6)+$C$1004:INDEX($C$1004:$AZ$1004,1,Inputs!$C$6))/B764:INDEX(B764:AY764,1,Inputs!$C$6)))/Inputs!$C$6)-1,-1)</f>
        <v>-1</v>
      </c>
    </row>
    <row r="765" customFormat="false" ht="15" hidden="false" customHeight="true" outlineLevel="0" collapsed="false">
      <c r="A765" s="0" t="n">
        <v>763</v>
      </c>
      <c r="B765" s="177" t="n">
        <f aca="false">Inputs!$C$38</f>
        <v>0</v>
      </c>
      <c r="C765" s="0" t="e">
        <f aca="true">MAX(0,B765*(1+(_xlfn.NORM.INV(RAND(),Inputs!$D$39,Inputs!$C$39)))-'Year Schedule'!$K$4+'Year Schedule'!$L$4)</f>
        <v>#VALUE!</v>
      </c>
      <c r="D765" s="0" t="e">
        <f aca="true">MAX(0,C765*(1+(_xlfn.NORM.INV(RAND(),Inputs!$D$39,Inputs!$C$39)))-'Year Schedule'!$K$5+'Year Schedule'!$L$5)</f>
        <v>#VALUE!</v>
      </c>
      <c r="E765" s="0" t="e">
        <f aca="true">MAX(0,D765*(1+(_xlfn.NORM.INV(RAND(),Inputs!$D$39,Inputs!$C$39)))-'Year Schedule'!$K$6+'Year Schedule'!$L$6)</f>
        <v>#VALUE!</v>
      </c>
      <c r="F765" s="0" t="e">
        <f aca="true">MAX(0,E765*(1+(_xlfn.NORM.INV(RAND(),Inputs!$D$39,Inputs!$C$39)))-'Year Schedule'!$K$7+'Year Schedule'!$L$7)</f>
        <v>#VALUE!</v>
      </c>
      <c r="G765" s="0" t="e">
        <f aca="true">MAX(0,F765*(1+(_xlfn.NORM.INV(RAND(),Inputs!$D$39,Inputs!$C$39)))-'Year Schedule'!$K$8+'Year Schedule'!$L$8)</f>
        <v>#VALUE!</v>
      </c>
      <c r="H765" s="0" t="e">
        <f aca="true">MAX(0,G765*(1+(_xlfn.NORM.INV(RAND(),Inputs!$D$39,Inputs!$C$39)))-'Year Schedule'!$K$9+'Year Schedule'!$L$9)</f>
        <v>#VALUE!</v>
      </c>
      <c r="I765" s="0" t="e">
        <f aca="true">MAX(0,H765*(1+(_xlfn.NORM.INV(RAND(),Inputs!$D$39,Inputs!$C$39)))-'Year Schedule'!$K$10+'Year Schedule'!$L$10)</f>
        <v>#VALUE!</v>
      </c>
      <c r="J765" s="0" t="e">
        <f aca="true">MAX(0,I765*(1+(_xlfn.NORM.INV(RAND(),Inputs!$D$39,Inputs!$C$39)))-'Year Schedule'!$K$11+'Year Schedule'!$L$11)</f>
        <v>#VALUE!</v>
      </c>
      <c r="K765" s="0" t="e">
        <f aca="true">MAX(0,J765*(1+(_xlfn.NORM.INV(RAND(),Inputs!$D$39,Inputs!$C$39)))-'Year Schedule'!$K$12+'Year Schedule'!$L$12)</f>
        <v>#VALUE!</v>
      </c>
      <c r="L765" s="0" t="e">
        <f aca="true">MAX(0,K765*(1+(_xlfn.NORM.INV(RAND(),Inputs!$D$39,Inputs!$C$39)))-'Year Schedule'!$K$13+'Year Schedule'!$L$13)</f>
        <v>#VALUE!</v>
      </c>
      <c r="M765" s="0" t="e">
        <f aca="true">MAX(0,L765*(1+(_xlfn.NORM.INV(RAND(),Inputs!$D$39,Inputs!$C$39)))-'Year Schedule'!$K$14+'Year Schedule'!$L$14)</f>
        <v>#VALUE!</v>
      </c>
      <c r="N765" s="0" t="e">
        <f aca="true">MAX(0,M765*(1+(_xlfn.NORM.INV(RAND(),Inputs!$D$39,Inputs!$C$39)))-'Year Schedule'!$K$15+'Year Schedule'!$L$15)</f>
        <v>#VALUE!</v>
      </c>
      <c r="O765" s="0" t="e">
        <f aca="true">MAX(0,N765*(1+(_xlfn.NORM.INV(RAND(),Inputs!$D$39,Inputs!$C$39)))-'Year Schedule'!$K$16+'Year Schedule'!$L$16)</f>
        <v>#VALUE!</v>
      </c>
      <c r="P765" s="0" t="e">
        <f aca="true">MAX(0,O765*(1+(_xlfn.NORM.INV(RAND(),Inputs!$D$39,Inputs!$C$39)))-'Year Schedule'!$K$17+'Year Schedule'!$L$17)</f>
        <v>#VALUE!</v>
      </c>
      <c r="Q765" s="0" t="e">
        <f aca="true">MAX(0,P765*(1+(_xlfn.NORM.INV(RAND(),Inputs!$D$39,Inputs!$C$39)))-'Year Schedule'!$K$18+'Year Schedule'!$L$18)</f>
        <v>#VALUE!</v>
      </c>
      <c r="R765" s="0" t="e">
        <f aca="true">MAX(0,Q765*(1+(_xlfn.NORM.INV(RAND(),Inputs!$D$39,Inputs!$C$39)))-'Year Schedule'!$K$19+'Year Schedule'!$L$19)</f>
        <v>#VALUE!</v>
      </c>
      <c r="S765" s="0" t="e">
        <f aca="true">MAX(0,R765*(1+(_xlfn.NORM.INV(RAND(),Inputs!$D$39,Inputs!$C$39)))-'Year Schedule'!$K$20+'Year Schedule'!$L$20)</f>
        <v>#VALUE!</v>
      </c>
      <c r="T765" s="0" t="e">
        <f aca="true">MAX(0,S765*(1+(_xlfn.NORM.INV(RAND(),Inputs!$D$39,Inputs!$C$39)))-'Year Schedule'!$K$21+'Year Schedule'!$L$21)</f>
        <v>#VALUE!</v>
      </c>
      <c r="U765" s="0" t="e">
        <f aca="true">MAX(0,T765*(1+(_xlfn.NORM.INV(RAND(),Inputs!$D$39,Inputs!$C$39)))-'Year Schedule'!$K$22+'Year Schedule'!$L$22)</f>
        <v>#VALUE!</v>
      </c>
      <c r="V765" s="0" t="e">
        <f aca="true">MAX(0,U765*(1+(_xlfn.NORM.INV(RAND(),Inputs!$D$39,Inputs!$C$39)))-'Year Schedule'!$K$23+'Year Schedule'!$L$23)</f>
        <v>#VALUE!</v>
      </c>
      <c r="W765" s="0" t="e">
        <f aca="true">MAX(0,V765*(1+(_xlfn.NORM.INV(RAND(),Inputs!$D$39,Inputs!$C$39)))-'Year Schedule'!$K$24+'Year Schedule'!$L$24)</f>
        <v>#VALUE!</v>
      </c>
      <c r="X765" s="0" t="e">
        <f aca="true">MAX(0,W765*(1+(_xlfn.NORM.INV(RAND(),Inputs!$D$39,Inputs!$C$39)))-'Year Schedule'!$K$25+'Year Schedule'!$L$25)</f>
        <v>#VALUE!</v>
      </c>
      <c r="Y765" s="0" t="e">
        <f aca="true">MAX(0,X765*(1+(_xlfn.NORM.INV(RAND(),Inputs!$D$39,Inputs!$C$39)))-'Year Schedule'!$K$26+'Year Schedule'!$L$26)</f>
        <v>#VALUE!</v>
      </c>
      <c r="Z765" s="0" t="e">
        <f aca="true">MAX(0,Y765*(1+(_xlfn.NORM.INV(RAND(),Inputs!$D$39,Inputs!$C$39)))-'Year Schedule'!$K$27+'Year Schedule'!$L$27)</f>
        <v>#VALUE!</v>
      </c>
      <c r="AA765" s="0" t="e">
        <f aca="true">MAX(0,Z765*(1+(_xlfn.NORM.INV(RAND(),Inputs!$D$39,Inputs!$C$39)))-'Year Schedule'!$K$28+'Year Schedule'!$L$28)</f>
        <v>#VALUE!</v>
      </c>
      <c r="AB765" s="0" t="e">
        <f aca="true">MAX(0,AA765*(1+(_xlfn.NORM.INV(RAND(),Inputs!$D$39,Inputs!$C$39)))-'Year Schedule'!$K$29+'Year Schedule'!$L$29)</f>
        <v>#VALUE!</v>
      </c>
      <c r="AC765" s="0" t="e">
        <f aca="true">MAX(0,AB765*(1+(_xlfn.NORM.INV(RAND(),Inputs!$D$39,Inputs!$C$39)))-'Year Schedule'!$K$30+'Year Schedule'!$L$30)</f>
        <v>#VALUE!</v>
      </c>
      <c r="AD765" s="0" t="e">
        <f aca="true">MAX(0,AC765*(1+(_xlfn.NORM.INV(RAND(),Inputs!$D$39,Inputs!$C$39)))-'Year Schedule'!$K$31+'Year Schedule'!$L$31)</f>
        <v>#VALUE!</v>
      </c>
      <c r="AE765" s="0" t="e">
        <f aca="true">MAX(0,AD765*(1+(_xlfn.NORM.INV(RAND(),Inputs!$D$39,Inputs!$C$39)))-'Year Schedule'!$K$32+'Year Schedule'!$L$32)</f>
        <v>#VALUE!</v>
      </c>
      <c r="AF765" s="0" t="e">
        <f aca="true">MAX(0,AE765*(1+(_xlfn.NORM.INV(RAND(),Inputs!$D$39,Inputs!$C$39)))-'Year Schedule'!$K$33+'Year Schedule'!$L$33)</f>
        <v>#VALUE!</v>
      </c>
      <c r="AG765" s="0" t="e">
        <f aca="true">MAX(0,AF765*(1+(_xlfn.NORM.INV(RAND(),Inputs!$D$39,Inputs!$C$39)))-'Year Schedule'!$K$34+'Year Schedule'!$L$34)</f>
        <v>#VALUE!</v>
      </c>
      <c r="AH765" s="0" t="e">
        <f aca="true">MAX(0,AG765*(1+(_xlfn.NORM.INV(RAND(),Inputs!$D$39,Inputs!$C$39)))-'Year Schedule'!$K$35+'Year Schedule'!$L$35)</f>
        <v>#VALUE!</v>
      </c>
      <c r="AI765" s="0" t="e">
        <f aca="true">MAX(0,AH765*(1+(_xlfn.NORM.INV(RAND(),Inputs!$D$39,Inputs!$C$39)))-'Year Schedule'!$K$36+'Year Schedule'!$L$36)</f>
        <v>#VALUE!</v>
      </c>
      <c r="AJ765" s="0" t="e">
        <f aca="true">MAX(0,AI765*(1+(_xlfn.NORM.INV(RAND(),Inputs!$D$39,Inputs!$C$39)))-'Year Schedule'!$K$37+'Year Schedule'!$L$37)</f>
        <v>#VALUE!</v>
      </c>
      <c r="AK765" s="0" t="e">
        <f aca="true">MAX(0,AJ765*(1+(_xlfn.NORM.INV(RAND(),Inputs!$D$39,Inputs!$C$39)))-'Year Schedule'!$K$38+'Year Schedule'!$L$38)</f>
        <v>#VALUE!</v>
      </c>
      <c r="AL765" s="0" t="e">
        <f aca="true">MAX(0,AK765*(1+(_xlfn.NORM.INV(RAND(),Inputs!$D$39,Inputs!$C$39)))-'Year Schedule'!$K$39+'Year Schedule'!$L$39)</f>
        <v>#VALUE!</v>
      </c>
      <c r="AM765" s="0" t="e">
        <f aca="true">MAX(0,AL765*(1+(_xlfn.NORM.INV(RAND(),Inputs!$D$39,Inputs!$C$39)))-'Year Schedule'!$K$40+'Year Schedule'!$L$40)</f>
        <v>#VALUE!</v>
      </c>
      <c r="AN765" s="0" t="e">
        <f aca="true">MAX(0,AM765*(1+(_xlfn.NORM.INV(RAND(),Inputs!$D$39,Inputs!$C$39)))-'Year Schedule'!$K$41+'Year Schedule'!$L$41)</f>
        <v>#VALUE!</v>
      </c>
      <c r="AO765" s="0" t="e">
        <f aca="true">MAX(0,AN765*(1+(_xlfn.NORM.INV(RAND(),Inputs!$D$39,Inputs!$C$39)))-'Year Schedule'!$K$42+'Year Schedule'!$L$42)</f>
        <v>#VALUE!</v>
      </c>
      <c r="AP765" s="0" t="e">
        <f aca="true">MAX(0,AO765*(1+(_xlfn.NORM.INV(RAND(),Inputs!$D$39,Inputs!$C$39)))-'Year Schedule'!$K$43+'Year Schedule'!$L$43)</f>
        <v>#VALUE!</v>
      </c>
      <c r="AQ765" s="0" t="e">
        <f aca="true">MAX(0,AP765*(1+(_xlfn.NORM.INV(RAND(),Inputs!$D$39,Inputs!$C$39)))-'Year Schedule'!$K$44+'Year Schedule'!$L$44)</f>
        <v>#VALUE!</v>
      </c>
      <c r="AR765" s="0" t="e">
        <f aca="true">MAX(0,AQ765*(1+(_xlfn.NORM.INV(RAND(),Inputs!$D$39,Inputs!$C$39)))-'Year Schedule'!$K$45+'Year Schedule'!$L$45)</f>
        <v>#VALUE!</v>
      </c>
      <c r="AS765" s="0" t="e">
        <f aca="true">MAX(0,AR765*(1+(_xlfn.NORM.INV(RAND(),Inputs!$D$39,Inputs!$C$39)))-'Year Schedule'!$K$46+'Year Schedule'!$L$46)</f>
        <v>#VALUE!</v>
      </c>
      <c r="AT765" s="0" t="e">
        <f aca="true">MAX(0,AS765*(1+(_xlfn.NORM.INV(RAND(),Inputs!$D$39,Inputs!$C$39)))-'Year Schedule'!$K$47+'Year Schedule'!$L$47)</f>
        <v>#VALUE!</v>
      </c>
      <c r="AU765" s="0" t="e">
        <f aca="true">MAX(0,AT765*(1+(_xlfn.NORM.INV(RAND(),Inputs!$D$39,Inputs!$C$39)))-'Year Schedule'!$K$48+'Year Schedule'!$L$48)</f>
        <v>#VALUE!</v>
      </c>
      <c r="AV765" s="0" t="e">
        <f aca="true">MAX(0,AU765*(1+(_xlfn.NORM.INV(RAND(),Inputs!$D$39,Inputs!$C$39)))-'Year Schedule'!$K$49+'Year Schedule'!$L$49)</f>
        <v>#VALUE!</v>
      </c>
      <c r="AW765" s="0" t="e">
        <f aca="true">MAX(0,AV765*(1+(_xlfn.NORM.INV(RAND(),Inputs!$D$39,Inputs!$C$39)))-'Year Schedule'!$K$50+'Year Schedule'!$L$50)</f>
        <v>#VALUE!</v>
      </c>
      <c r="AX765" s="0" t="e">
        <f aca="true">MAX(0,AW765*(1+(_xlfn.NORM.INV(RAND(),Inputs!$D$39,Inputs!$C$39)))-'Year Schedule'!$K$51+'Year Schedule'!$L$51)</f>
        <v>#VALUE!</v>
      </c>
      <c r="AY765" s="0" t="e">
        <f aca="true">MAX(0,AX765*(1+(_xlfn.NORM.INV(RAND(),Inputs!$D$39,Inputs!$C$39)))-'Year Schedule'!$K$52+'Year Schedule'!$L$52)</f>
        <v>#VALUE!</v>
      </c>
      <c r="AZ765" s="0" t="e">
        <f aca="true">MAX(0,AY765*(1+(_xlfn.NORM.INV(RAND(),Inputs!$D$39,Inputs!$C$39)))-'Year Schedule'!$K$53+'Year Schedule'!$L$53)</f>
        <v>#VALUE!</v>
      </c>
      <c r="BA765" s="0" t="e">
        <f aca="false">INDEX(C765:AZ765,1,Inputs!$C$6)</f>
        <v>#VALUE!</v>
      </c>
      <c r="BB765" s="0" t="n">
        <f aca="false">IFERROR(EXP(SUMPRODUCT(LN((C765:INDEX(C765:AZ765,1,Inputs!$C$6)+$C$1004:INDEX($C$1004:$AZ$1004,1,Inputs!$C$6))/B765:INDEX(B765:AY765,1,Inputs!$C$6)))/Inputs!$C$6)-1,-1)</f>
        <v>-1</v>
      </c>
    </row>
    <row r="766" customFormat="false" ht="15" hidden="false" customHeight="true" outlineLevel="0" collapsed="false">
      <c r="A766" s="0" t="n">
        <v>764</v>
      </c>
      <c r="B766" s="177" t="n">
        <f aca="false">Inputs!$C$38</f>
        <v>0</v>
      </c>
      <c r="C766" s="0" t="e">
        <f aca="true">MAX(0,B766*(1+(_xlfn.NORM.INV(RAND(),Inputs!$D$39,Inputs!$C$39)))-'Year Schedule'!$K$4+'Year Schedule'!$L$4)</f>
        <v>#VALUE!</v>
      </c>
      <c r="D766" s="0" t="e">
        <f aca="true">MAX(0,C766*(1+(_xlfn.NORM.INV(RAND(),Inputs!$D$39,Inputs!$C$39)))-'Year Schedule'!$K$5+'Year Schedule'!$L$5)</f>
        <v>#VALUE!</v>
      </c>
      <c r="E766" s="0" t="e">
        <f aca="true">MAX(0,D766*(1+(_xlfn.NORM.INV(RAND(),Inputs!$D$39,Inputs!$C$39)))-'Year Schedule'!$K$6+'Year Schedule'!$L$6)</f>
        <v>#VALUE!</v>
      </c>
      <c r="F766" s="0" t="e">
        <f aca="true">MAX(0,E766*(1+(_xlfn.NORM.INV(RAND(),Inputs!$D$39,Inputs!$C$39)))-'Year Schedule'!$K$7+'Year Schedule'!$L$7)</f>
        <v>#VALUE!</v>
      </c>
      <c r="G766" s="0" t="e">
        <f aca="true">MAX(0,F766*(1+(_xlfn.NORM.INV(RAND(),Inputs!$D$39,Inputs!$C$39)))-'Year Schedule'!$K$8+'Year Schedule'!$L$8)</f>
        <v>#VALUE!</v>
      </c>
      <c r="H766" s="0" t="e">
        <f aca="true">MAX(0,G766*(1+(_xlfn.NORM.INV(RAND(),Inputs!$D$39,Inputs!$C$39)))-'Year Schedule'!$K$9+'Year Schedule'!$L$9)</f>
        <v>#VALUE!</v>
      </c>
      <c r="I766" s="0" t="e">
        <f aca="true">MAX(0,H766*(1+(_xlfn.NORM.INV(RAND(),Inputs!$D$39,Inputs!$C$39)))-'Year Schedule'!$K$10+'Year Schedule'!$L$10)</f>
        <v>#VALUE!</v>
      </c>
      <c r="J766" s="0" t="e">
        <f aca="true">MAX(0,I766*(1+(_xlfn.NORM.INV(RAND(),Inputs!$D$39,Inputs!$C$39)))-'Year Schedule'!$K$11+'Year Schedule'!$L$11)</f>
        <v>#VALUE!</v>
      </c>
      <c r="K766" s="0" t="e">
        <f aca="true">MAX(0,J766*(1+(_xlfn.NORM.INV(RAND(),Inputs!$D$39,Inputs!$C$39)))-'Year Schedule'!$K$12+'Year Schedule'!$L$12)</f>
        <v>#VALUE!</v>
      </c>
      <c r="L766" s="0" t="e">
        <f aca="true">MAX(0,K766*(1+(_xlfn.NORM.INV(RAND(),Inputs!$D$39,Inputs!$C$39)))-'Year Schedule'!$K$13+'Year Schedule'!$L$13)</f>
        <v>#VALUE!</v>
      </c>
      <c r="M766" s="0" t="e">
        <f aca="true">MAX(0,L766*(1+(_xlfn.NORM.INV(RAND(),Inputs!$D$39,Inputs!$C$39)))-'Year Schedule'!$K$14+'Year Schedule'!$L$14)</f>
        <v>#VALUE!</v>
      </c>
      <c r="N766" s="0" t="e">
        <f aca="true">MAX(0,M766*(1+(_xlfn.NORM.INV(RAND(),Inputs!$D$39,Inputs!$C$39)))-'Year Schedule'!$K$15+'Year Schedule'!$L$15)</f>
        <v>#VALUE!</v>
      </c>
      <c r="O766" s="0" t="e">
        <f aca="true">MAX(0,N766*(1+(_xlfn.NORM.INV(RAND(),Inputs!$D$39,Inputs!$C$39)))-'Year Schedule'!$K$16+'Year Schedule'!$L$16)</f>
        <v>#VALUE!</v>
      </c>
      <c r="P766" s="0" t="e">
        <f aca="true">MAX(0,O766*(1+(_xlfn.NORM.INV(RAND(),Inputs!$D$39,Inputs!$C$39)))-'Year Schedule'!$K$17+'Year Schedule'!$L$17)</f>
        <v>#VALUE!</v>
      </c>
      <c r="Q766" s="0" t="e">
        <f aca="true">MAX(0,P766*(1+(_xlfn.NORM.INV(RAND(),Inputs!$D$39,Inputs!$C$39)))-'Year Schedule'!$K$18+'Year Schedule'!$L$18)</f>
        <v>#VALUE!</v>
      </c>
      <c r="R766" s="0" t="e">
        <f aca="true">MAX(0,Q766*(1+(_xlfn.NORM.INV(RAND(),Inputs!$D$39,Inputs!$C$39)))-'Year Schedule'!$K$19+'Year Schedule'!$L$19)</f>
        <v>#VALUE!</v>
      </c>
      <c r="S766" s="0" t="e">
        <f aca="true">MAX(0,R766*(1+(_xlfn.NORM.INV(RAND(),Inputs!$D$39,Inputs!$C$39)))-'Year Schedule'!$K$20+'Year Schedule'!$L$20)</f>
        <v>#VALUE!</v>
      </c>
      <c r="T766" s="0" t="e">
        <f aca="true">MAX(0,S766*(1+(_xlfn.NORM.INV(RAND(),Inputs!$D$39,Inputs!$C$39)))-'Year Schedule'!$K$21+'Year Schedule'!$L$21)</f>
        <v>#VALUE!</v>
      </c>
      <c r="U766" s="0" t="e">
        <f aca="true">MAX(0,T766*(1+(_xlfn.NORM.INV(RAND(),Inputs!$D$39,Inputs!$C$39)))-'Year Schedule'!$K$22+'Year Schedule'!$L$22)</f>
        <v>#VALUE!</v>
      </c>
      <c r="V766" s="0" t="e">
        <f aca="true">MAX(0,U766*(1+(_xlfn.NORM.INV(RAND(),Inputs!$D$39,Inputs!$C$39)))-'Year Schedule'!$K$23+'Year Schedule'!$L$23)</f>
        <v>#VALUE!</v>
      </c>
      <c r="W766" s="0" t="e">
        <f aca="true">MAX(0,V766*(1+(_xlfn.NORM.INV(RAND(),Inputs!$D$39,Inputs!$C$39)))-'Year Schedule'!$K$24+'Year Schedule'!$L$24)</f>
        <v>#VALUE!</v>
      </c>
      <c r="X766" s="0" t="e">
        <f aca="true">MAX(0,W766*(1+(_xlfn.NORM.INV(RAND(),Inputs!$D$39,Inputs!$C$39)))-'Year Schedule'!$K$25+'Year Schedule'!$L$25)</f>
        <v>#VALUE!</v>
      </c>
      <c r="Y766" s="0" t="e">
        <f aca="true">MAX(0,X766*(1+(_xlfn.NORM.INV(RAND(),Inputs!$D$39,Inputs!$C$39)))-'Year Schedule'!$K$26+'Year Schedule'!$L$26)</f>
        <v>#VALUE!</v>
      </c>
      <c r="Z766" s="0" t="e">
        <f aca="true">MAX(0,Y766*(1+(_xlfn.NORM.INV(RAND(),Inputs!$D$39,Inputs!$C$39)))-'Year Schedule'!$K$27+'Year Schedule'!$L$27)</f>
        <v>#VALUE!</v>
      </c>
      <c r="AA766" s="0" t="e">
        <f aca="true">MAX(0,Z766*(1+(_xlfn.NORM.INV(RAND(),Inputs!$D$39,Inputs!$C$39)))-'Year Schedule'!$K$28+'Year Schedule'!$L$28)</f>
        <v>#VALUE!</v>
      </c>
      <c r="AB766" s="0" t="e">
        <f aca="true">MAX(0,AA766*(1+(_xlfn.NORM.INV(RAND(),Inputs!$D$39,Inputs!$C$39)))-'Year Schedule'!$K$29+'Year Schedule'!$L$29)</f>
        <v>#VALUE!</v>
      </c>
      <c r="AC766" s="0" t="e">
        <f aca="true">MAX(0,AB766*(1+(_xlfn.NORM.INV(RAND(),Inputs!$D$39,Inputs!$C$39)))-'Year Schedule'!$K$30+'Year Schedule'!$L$30)</f>
        <v>#VALUE!</v>
      </c>
      <c r="AD766" s="0" t="e">
        <f aca="true">MAX(0,AC766*(1+(_xlfn.NORM.INV(RAND(),Inputs!$D$39,Inputs!$C$39)))-'Year Schedule'!$K$31+'Year Schedule'!$L$31)</f>
        <v>#VALUE!</v>
      </c>
      <c r="AE766" s="0" t="e">
        <f aca="true">MAX(0,AD766*(1+(_xlfn.NORM.INV(RAND(),Inputs!$D$39,Inputs!$C$39)))-'Year Schedule'!$K$32+'Year Schedule'!$L$32)</f>
        <v>#VALUE!</v>
      </c>
      <c r="AF766" s="0" t="e">
        <f aca="true">MAX(0,AE766*(1+(_xlfn.NORM.INV(RAND(),Inputs!$D$39,Inputs!$C$39)))-'Year Schedule'!$K$33+'Year Schedule'!$L$33)</f>
        <v>#VALUE!</v>
      </c>
      <c r="AG766" s="0" t="e">
        <f aca="true">MAX(0,AF766*(1+(_xlfn.NORM.INV(RAND(),Inputs!$D$39,Inputs!$C$39)))-'Year Schedule'!$K$34+'Year Schedule'!$L$34)</f>
        <v>#VALUE!</v>
      </c>
      <c r="AH766" s="0" t="e">
        <f aca="true">MAX(0,AG766*(1+(_xlfn.NORM.INV(RAND(),Inputs!$D$39,Inputs!$C$39)))-'Year Schedule'!$K$35+'Year Schedule'!$L$35)</f>
        <v>#VALUE!</v>
      </c>
      <c r="AI766" s="0" t="e">
        <f aca="true">MAX(0,AH766*(1+(_xlfn.NORM.INV(RAND(),Inputs!$D$39,Inputs!$C$39)))-'Year Schedule'!$K$36+'Year Schedule'!$L$36)</f>
        <v>#VALUE!</v>
      </c>
      <c r="AJ766" s="0" t="e">
        <f aca="true">MAX(0,AI766*(1+(_xlfn.NORM.INV(RAND(),Inputs!$D$39,Inputs!$C$39)))-'Year Schedule'!$K$37+'Year Schedule'!$L$37)</f>
        <v>#VALUE!</v>
      </c>
      <c r="AK766" s="0" t="e">
        <f aca="true">MAX(0,AJ766*(1+(_xlfn.NORM.INV(RAND(),Inputs!$D$39,Inputs!$C$39)))-'Year Schedule'!$K$38+'Year Schedule'!$L$38)</f>
        <v>#VALUE!</v>
      </c>
      <c r="AL766" s="0" t="e">
        <f aca="true">MAX(0,AK766*(1+(_xlfn.NORM.INV(RAND(),Inputs!$D$39,Inputs!$C$39)))-'Year Schedule'!$K$39+'Year Schedule'!$L$39)</f>
        <v>#VALUE!</v>
      </c>
      <c r="AM766" s="0" t="e">
        <f aca="true">MAX(0,AL766*(1+(_xlfn.NORM.INV(RAND(),Inputs!$D$39,Inputs!$C$39)))-'Year Schedule'!$K$40+'Year Schedule'!$L$40)</f>
        <v>#VALUE!</v>
      </c>
      <c r="AN766" s="0" t="e">
        <f aca="true">MAX(0,AM766*(1+(_xlfn.NORM.INV(RAND(),Inputs!$D$39,Inputs!$C$39)))-'Year Schedule'!$K$41+'Year Schedule'!$L$41)</f>
        <v>#VALUE!</v>
      </c>
      <c r="AO766" s="0" t="e">
        <f aca="true">MAX(0,AN766*(1+(_xlfn.NORM.INV(RAND(),Inputs!$D$39,Inputs!$C$39)))-'Year Schedule'!$K$42+'Year Schedule'!$L$42)</f>
        <v>#VALUE!</v>
      </c>
      <c r="AP766" s="0" t="e">
        <f aca="true">MAX(0,AO766*(1+(_xlfn.NORM.INV(RAND(),Inputs!$D$39,Inputs!$C$39)))-'Year Schedule'!$K$43+'Year Schedule'!$L$43)</f>
        <v>#VALUE!</v>
      </c>
      <c r="AQ766" s="0" t="e">
        <f aca="true">MAX(0,AP766*(1+(_xlfn.NORM.INV(RAND(),Inputs!$D$39,Inputs!$C$39)))-'Year Schedule'!$K$44+'Year Schedule'!$L$44)</f>
        <v>#VALUE!</v>
      </c>
      <c r="AR766" s="0" t="e">
        <f aca="true">MAX(0,AQ766*(1+(_xlfn.NORM.INV(RAND(),Inputs!$D$39,Inputs!$C$39)))-'Year Schedule'!$K$45+'Year Schedule'!$L$45)</f>
        <v>#VALUE!</v>
      </c>
      <c r="AS766" s="0" t="e">
        <f aca="true">MAX(0,AR766*(1+(_xlfn.NORM.INV(RAND(),Inputs!$D$39,Inputs!$C$39)))-'Year Schedule'!$K$46+'Year Schedule'!$L$46)</f>
        <v>#VALUE!</v>
      </c>
      <c r="AT766" s="0" t="e">
        <f aca="true">MAX(0,AS766*(1+(_xlfn.NORM.INV(RAND(),Inputs!$D$39,Inputs!$C$39)))-'Year Schedule'!$K$47+'Year Schedule'!$L$47)</f>
        <v>#VALUE!</v>
      </c>
      <c r="AU766" s="0" t="e">
        <f aca="true">MAX(0,AT766*(1+(_xlfn.NORM.INV(RAND(),Inputs!$D$39,Inputs!$C$39)))-'Year Schedule'!$K$48+'Year Schedule'!$L$48)</f>
        <v>#VALUE!</v>
      </c>
      <c r="AV766" s="0" t="e">
        <f aca="true">MAX(0,AU766*(1+(_xlfn.NORM.INV(RAND(),Inputs!$D$39,Inputs!$C$39)))-'Year Schedule'!$K$49+'Year Schedule'!$L$49)</f>
        <v>#VALUE!</v>
      </c>
      <c r="AW766" s="0" t="e">
        <f aca="true">MAX(0,AV766*(1+(_xlfn.NORM.INV(RAND(),Inputs!$D$39,Inputs!$C$39)))-'Year Schedule'!$K$50+'Year Schedule'!$L$50)</f>
        <v>#VALUE!</v>
      </c>
      <c r="AX766" s="0" t="e">
        <f aca="true">MAX(0,AW766*(1+(_xlfn.NORM.INV(RAND(),Inputs!$D$39,Inputs!$C$39)))-'Year Schedule'!$K$51+'Year Schedule'!$L$51)</f>
        <v>#VALUE!</v>
      </c>
      <c r="AY766" s="0" t="e">
        <f aca="true">MAX(0,AX766*(1+(_xlfn.NORM.INV(RAND(),Inputs!$D$39,Inputs!$C$39)))-'Year Schedule'!$K$52+'Year Schedule'!$L$52)</f>
        <v>#VALUE!</v>
      </c>
      <c r="AZ766" s="0" t="e">
        <f aca="true">MAX(0,AY766*(1+(_xlfn.NORM.INV(RAND(),Inputs!$D$39,Inputs!$C$39)))-'Year Schedule'!$K$53+'Year Schedule'!$L$53)</f>
        <v>#VALUE!</v>
      </c>
      <c r="BA766" s="0" t="e">
        <f aca="false">INDEX(C766:AZ766,1,Inputs!$C$6)</f>
        <v>#VALUE!</v>
      </c>
      <c r="BB766" s="0" t="n">
        <f aca="false">IFERROR(EXP(SUMPRODUCT(LN((C766:INDEX(C766:AZ766,1,Inputs!$C$6)+$C$1004:INDEX($C$1004:$AZ$1004,1,Inputs!$C$6))/B766:INDEX(B766:AY766,1,Inputs!$C$6)))/Inputs!$C$6)-1,-1)</f>
        <v>-1</v>
      </c>
    </row>
    <row r="767" customFormat="false" ht="15" hidden="false" customHeight="true" outlineLevel="0" collapsed="false">
      <c r="A767" s="0" t="n">
        <v>765</v>
      </c>
      <c r="B767" s="177" t="n">
        <f aca="false">Inputs!$C$38</f>
        <v>0</v>
      </c>
      <c r="C767" s="0" t="e">
        <f aca="true">MAX(0,B767*(1+(_xlfn.NORM.INV(RAND(),Inputs!$D$39,Inputs!$C$39)))-'Year Schedule'!$K$4+'Year Schedule'!$L$4)</f>
        <v>#VALUE!</v>
      </c>
      <c r="D767" s="0" t="e">
        <f aca="true">MAX(0,C767*(1+(_xlfn.NORM.INV(RAND(),Inputs!$D$39,Inputs!$C$39)))-'Year Schedule'!$K$5+'Year Schedule'!$L$5)</f>
        <v>#VALUE!</v>
      </c>
      <c r="E767" s="0" t="e">
        <f aca="true">MAX(0,D767*(1+(_xlfn.NORM.INV(RAND(),Inputs!$D$39,Inputs!$C$39)))-'Year Schedule'!$K$6+'Year Schedule'!$L$6)</f>
        <v>#VALUE!</v>
      </c>
      <c r="F767" s="0" t="e">
        <f aca="true">MAX(0,E767*(1+(_xlfn.NORM.INV(RAND(),Inputs!$D$39,Inputs!$C$39)))-'Year Schedule'!$K$7+'Year Schedule'!$L$7)</f>
        <v>#VALUE!</v>
      </c>
      <c r="G767" s="0" t="e">
        <f aca="true">MAX(0,F767*(1+(_xlfn.NORM.INV(RAND(),Inputs!$D$39,Inputs!$C$39)))-'Year Schedule'!$K$8+'Year Schedule'!$L$8)</f>
        <v>#VALUE!</v>
      </c>
      <c r="H767" s="0" t="e">
        <f aca="true">MAX(0,G767*(1+(_xlfn.NORM.INV(RAND(),Inputs!$D$39,Inputs!$C$39)))-'Year Schedule'!$K$9+'Year Schedule'!$L$9)</f>
        <v>#VALUE!</v>
      </c>
      <c r="I767" s="0" t="e">
        <f aca="true">MAX(0,H767*(1+(_xlfn.NORM.INV(RAND(),Inputs!$D$39,Inputs!$C$39)))-'Year Schedule'!$K$10+'Year Schedule'!$L$10)</f>
        <v>#VALUE!</v>
      </c>
      <c r="J767" s="0" t="e">
        <f aca="true">MAX(0,I767*(1+(_xlfn.NORM.INV(RAND(),Inputs!$D$39,Inputs!$C$39)))-'Year Schedule'!$K$11+'Year Schedule'!$L$11)</f>
        <v>#VALUE!</v>
      </c>
      <c r="K767" s="0" t="e">
        <f aca="true">MAX(0,J767*(1+(_xlfn.NORM.INV(RAND(),Inputs!$D$39,Inputs!$C$39)))-'Year Schedule'!$K$12+'Year Schedule'!$L$12)</f>
        <v>#VALUE!</v>
      </c>
      <c r="L767" s="0" t="e">
        <f aca="true">MAX(0,K767*(1+(_xlfn.NORM.INV(RAND(),Inputs!$D$39,Inputs!$C$39)))-'Year Schedule'!$K$13+'Year Schedule'!$L$13)</f>
        <v>#VALUE!</v>
      </c>
      <c r="M767" s="0" t="e">
        <f aca="true">MAX(0,L767*(1+(_xlfn.NORM.INV(RAND(),Inputs!$D$39,Inputs!$C$39)))-'Year Schedule'!$K$14+'Year Schedule'!$L$14)</f>
        <v>#VALUE!</v>
      </c>
      <c r="N767" s="0" t="e">
        <f aca="true">MAX(0,M767*(1+(_xlfn.NORM.INV(RAND(),Inputs!$D$39,Inputs!$C$39)))-'Year Schedule'!$K$15+'Year Schedule'!$L$15)</f>
        <v>#VALUE!</v>
      </c>
      <c r="O767" s="0" t="e">
        <f aca="true">MAX(0,N767*(1+(_xlfn.NORM.INV(RAND(),Inputs!$D$39,Inputs!$C$39)))-'Year Schedule'!$K$16+'Year Schedule'!$L$16)</f>
        <v>#VALUE!</v>
      </c>
      <c r="P767" s="0" t="e">
        <f aca="true">MAX(0,O767*(1+(_xlfn.NORM.INV(RAND(),Inputs!$D$39,Inputs!$C$39)))-'Year Schedule'!$K$17+'Year Schedule'!$L$17)</f>
        <v>#VALUE!</v>
      </c>
      <c r="Q767" s="0" t="e">
        <f aca="true">MAX(0,P767*(1+(_xlfn.NORM.INV(RAND(),Inputs!$D$39,Inputs!$C$39)))-'Year Schedule'!$K$18+'Year Schedule'!$L$18)</f>
        <v>#VALUE!</v>
      </c>
      <c r="R767" s="0" t="e">
        <f aca="true">MAX(0,Q767*(1+(_xlfn.NORM.INV(RAND(),Inputs!$D$39,Inputs!$C$39)))-'Year Schedule'!$K$19+'Year Schedule'!$L$19)</f>
        <v>#VALUE!</v>
      </c>
      <c r="S767" s="0" t="e">
        <f aca="true">MAX(0,R767*(1+(_xlfn.NORM.INV(RAND(),Inputs!$D$39,Inputs!$C$39)))-'Year Schedule'!$K$20+'Year Schedule'!$L$20)</f>
        <v>#VALUE!</v>
      </c>
      <c r="T767" s="0" t="e">
        <f aca="true">MAX(0,S767*(1+(_xlfn.NORM.INV(RAND(),Inputs!$D$39,Inputs!$C$39)))-'Year Schedule'!$K$21+'Year Schedule'!$L$21)</f>
        <v>#VALUE!</v>
      </c>
      <c r="U767" s="0" t="e">
        <f aca="true">MAX(0,T767*(1+(_xlfn.NORM.INV(RAND(),Inputs!$D$39,Inputs!$C$39)))-'Year Schedule'!$K$22+'Year Schedule'!$L$22)</f>
        <v>#VALUE!</v>
      </c>
      <c r="V767" s="0" t="e">
        <f aca="true">MAX(0,U767*(1+(_xlfn.NORM.INV(RAND(),Inputs!$D$39,Inputs!$C$39)))-'Year Schedule'!$K$23+'Year Schedule'!$L$23)</f>
        <v>#VALUE!</v>
      </c>
      <c r="W767" s="0" t="e">
        <f aca="true">MAX(0,V767*(1+(_xlfn.NORM.INV(RAND(),Inputs!$D$39,Inputs!$C$39)))-'Year Schedule'!$K$24+'Year Schedule'!$L$24)</f>
        <v>#VALUE!</v>
      </c>
      <c r="X767" s="0" t="e">
        <f aca="true">MAX(0,W767*(1+(_xlfn.NORM.INV(RAND(),Inputs!$D$39,Inputs!$C$39)))-'Year Schedule'!$K$25+'Year Schedule'!$L$25)</f>
        <v>#VALUE!</v>
      </c>
      <c r="Y767" s="0" t="e">
        <f aca="true">MAX(0,X767*(1+(_xlfn.NORM.INV(RAND(),Inputs!$D$39,Inputs!$C$39)))-'Year Schedule'!$K$26+'Year Schedule'!$L$26)</f>
        <v>#VALUE!</v>
      </c>
      <c r="Z767" s="0" t="e">
        <f aca="true">MAX(0,Y767*(1+(_xlfn.NORM.INV(RAND(),Inputs!$D$39,Inputs!$C$39)))-'Year Schedule'!$K$27+'Year Schedule'!$L$27)</f>
        <v>#VALUE!</v>
      </c>
      <c r="AA767" s="0" t="e">
        <f aca="true">MAX(0,Z767*(1+(_xlfn.NORM.INV(RAND(),Inputs!$D$39,Inputs!$C$39)))-'Year Schedule'!$K$28+'Year Schedule'!$L$28)</f>
        <v>#VALUE!</v>
      </c>
      <c r="AB767" s="0" t="e">
        <f aca="true">MAX(0,AA767*(1+(_xlfn.NORM.INV(RAND(),Inputs!$D$39,Inputs!$C$39)))-'Year Schedule'!$K$29+'Year Schedule'!$L$29)</f>
        <v>#VALUE!</v>
      </c>
      <c r="AC767" s="0" t="e">
        <f aca="true">MAX(0,AB767*(1+(_xlfn.NORM.INV(RAND(),Inputs!$D$39,Inputs!$C$39)))-'Year Schedule'!$K$30+'Year Schedule'!$L$30)</f>
        <v>#VALUE!</v>
      </c>
      <c r="AD767" s="0" t="e">
        <f aca="true">MAX(0,AC767*(1+(_xlfn.NORM.INV(RAND(),Inputs!$D$39,Inputs!$C$39)))-'Year Schedule'!$K$31+'Year Schedule'!$L$31)</f>
        <v>#VALUE!</v>
      </c>
      <c r="AE767" s="0" t="e">
        <f aca="true">MAX(0,AD767*(1+(_xlfn.NORM.INV(RAND(),Inputs!$D$39,Inputs!$C$39)))-'Year Schedule'!$K$32+'Year Schedule'!$L$32)</f>
        <v>#VALUE!</v>
      </c>
      <c r="AF767" s="0" t="e">
        <f aca="true">MAX(0,AE767*(1+(_xlfn.NORM.INV(RAND(),Inputs!$D$39,Inputs!$C$39)))-'Year Schedule'!$K$33+'Year Schedule'!$L$33)</f>
        <v>#VALUE!</v>
      </c>
      <c r="AG767" s="0" t="e">
        <f aca="true">MAX(0,AF767*(1+(_xlfn.NORM.INV(RAND(),Inputs!$D$39,Inputs!$C$39)))-'Year Schedule'!$K$34+'Year Schedule'!$L$34)</f>
        <v>#VALUE!</v>
      </c>
      <c r="AH767" s="0" t="e">
        <f aca="true">MAX(0,AG767*(1+(_xlfn.NORM.INV(RAND(),Inputs!$D$39,Inputs!$C$39)))-'Year Schedule'!$K$35+'Year Schedule'!$L$35)</f>
        <v>#VALUE!</v>
      </c>
      <c r="AI767" s="0" t="e">
        <f aca="true">MAX(0,AH767*(1+(_xlfn.NORM.INV(RAND(),Inputs!$D$39,Inputs!$C$39)))-'Year Schedule'!$K$36+'Year Schedule'!$L$36)</f>
        <v>#VALUE!</v>
      </c>
      <c r="AJ767" s="0" t="e">
        <f aca="true">MAX(0,AI767*(1+(_xlfn.NORM.INV(RAND(),Inputs!$D$39,Inputs!$C$39)))-'Year Schedule'!$K$37+'Year Schedule'!$L$37)</f>
        <v>#VALUE!</v>
      </c>
      <c r="AK767" s="0" t="e">
        <f aca="true">MAX(0,AJ767*(1+(_xlfn.NORM.INV(RAND(),Inputs!$D$39,Inputs!$C$39)))-'Year Schedule'!$K$38+'Year Schedule'!$L$38)</f>
        <v>#VALUE!</v>
      </c>
      <c r="AL767" s="0" t="e">
        <f aca="true">MAX(0,AK767*(1+(_xlfn.NORM.INV(RAND(),Inputs!$D$39,Inputs!$C$39)))-'Year Schedule'!$K$39+'Year Schedule'!$L$39)</f>
        <v>#VALUE!</v>
      </c>
      <c r="AM767" s="0" t="e">
        <f aca="true">MAX(0,AL767*(1+(_xlfn.NORM.INV(RAND(),Inputs!$D$39,Inputs!$C$39)))-'Year Schedule'!$K$40+'Year Schedule'!$L$40)</f>
        <v>#VALUE!</v>
      </c>
      <c r="AN767" s="0" t="e">
        <f aca="true">MAX(0,AM767*(1+(_xlfn.NORM.INV(RAND(),Inputs!$D$39,Inputs!$C$39)))-'Year Schedule'!$K$41+'Year Schedule'!$L$41)</f>
        <v>#VALUE!</v>
      </c>
      <c r="AO767" s="0" t="e">
        <f aca="true">MAX(0,AN767*(1+(_xlfn.NORM.INV(RAND(),Inputs!$D$39,Inputs!$C$39)))-'Year Schedule'!$K$42+'Year Schedule'!$L$42)</f>
        <v>#VALUE!</v>
      </c>
      <c r="AP767" s="0" t="e">
        <f aca="true">MAX(0,AO767*(1+(_xlfn.NORM.INV(RAND(),Inputs!$D$39,Inputs!$C$39)))-'Year Schedule'!$K$43+'Year Schedule'!$L$43)</f>
        <v>#VALUE!</v>
      </c>
      <c r="AQ767" s="0" t="e">
        <f aca="true">MAX(0,AP767*(1+(_xlfn.NORM.INV(RAND(),Inputs!$D$39,Inputs!$C$39)))-'Year Schedule'!$K$44+'Year Schedule'!$L$44)</f>
        <v>#VALUE!</v>
      </c>
      <c r="AR767" s="0" t="e">
        <f aca="true">MAX(0,AQ767*(1+(_xlfn.NORM.INV(RAND(),Inputs!$D$39,Inputs!$C$39)))-'Year Schedule'!$K$45+'Year Schedule'!$L$45)</f>
        <v>#VALUE!</v>
      </c>
      <c r="AS767" s="0" t="e">
        <f aca="true">MAX(0,AR767*(1+(_xlfn.NORM.INV(RAND(),Inputs!$D$39,Inputs!$C$39)))-'Year Schedule'!$K$46+'Year Schedule'!$L$46)</f>
        <v>#VALUE!</v>
      </c>
      <c r="AT767" s="0" t="e">
        <f aca="true">MAX(0,AS767*(1+(_xlfn.NORM.INV(RAND(),Inputs!$D$39,Inputs!$C$39)))-'Year Schedule'!$K$47+'Year Schedule'!$L$47)</f>
        <v>#VALUE!</v>
      </c>
      <c r="AU767" s="0" t="e">
        <f aca="true">MAX(0,AT767*(1+(_xlfn.NORM.INV(RAND(),Inputs!$D$39,Inputs!$C$39)))-'Year Schedule'!$K$48+'Year Schedule'!$L$48)</f>
        <v>#VALUE!</v>
      </c>
      <c r="AV767" s="0" t="e">
        <f aca="true">MAX(0,AU767*(1+(_xlfn.NORM.INV(RAND(),Inputs!$D$39,Inputs!$C$39)))-'Year Schedule'!$K$49+'Year Schedule'!$L$49)</f>
        <v>#VALUE!</v>
      </c>
      <c r="AW767" s="0" t="e">
        <f aca="true">MAX(0,AV767*(1+(_xlfn.NORM.INV(RAND(),Inputs!$D$39,Inputs!$C$39)))-'Year Schedule'!$K$50+'Year Schedule'!$L$50)</f>
        <v>#VALUE!</v>
      </c>
      <c r="AX767" s="0" t="e">
        <f aca="true">MAX(0,AW767*(1+(_xlfn.NORM.INV(RAND(),Inputs!$D$39,Inputs!$C$39)))-'Year Schedule'!$K$51+'Year Schedule'!$L$51)</f>
        <v>#VALUE!</v>
      </c>
      <c r="AY767" s="0" t="e">
        <f aca="true">MAX(0,AX767*(1+(_xlfn.NORM.INV(RAND(),Inputs!$D$39,Inputs!$C$39)))-'Year Schedule'!$K$52+'Year Schedule'!$L$52)</f>
        <v>#VALUE!</v>
      </c>
      <c r="AZ767" s="0" t="e">
        <f aca="true">MAX(0,AY767*(1+(_xlfn.NORM.INV(RAND(),Inputs!$D$39,Inputs!$C$39)))-'Year Schedule'!$K$53+'Year Schedule'!$L$53)</f>
        <v>#VALUE!</v>
      </c>
      <c r="BA767" s="0" t="e">
        <f aca="false">INDEX(C767:AZ767,1,Inputs!$C$6)</f>
        <v>#VALUE!</v>
      </c>
      <c r="BB767" s="0" t="n">
        <f aca="false">IFERROR(EXP(SUMPRODUCT(LN((C767:INDEX(C767:AZ767,1,Inputs!$C$6)+$C$1004:INDEX($C$1004:$AZ$1004,1,Inputs!$C$6))/B767:INDEX(B767:AY767,1,Inputs!$C$6)))/Inputs!$C$6)-1,-1)</f>
        <v>-1</v>
      </c>
    </row>
    <row r="768" customFormat="false" ht="15" hidden="false" customHeight="true" outlineLevel="0" collapsed="false">
      <c r="A768" s="0" t="n">
        <v>766</v>
      </c>
      <c r="B768" s="177" t="n">
        <f aca="false">Inputs!$C$38</f>
        <v>0</v>
      </c>
      <c r="C768" s="0" t="e">
        <f aca="true">MAX(0,B768*(1+(_xlfn.NORM.INV(RAND(),Inputs!$D$39,Inputs!$C$39)))-'Year Schedule'!$K$4+'Year Schedule'!$L$4)</f>
        <v>#VALUE!</v>
      </c>
      <c r="D768" s="0" t="e">
        <f aca="true">MAX(0,C768*(1+(_xlfn.NORM.INV(RAND(),Inputs!$D$39,Inputs!$C$39)))-'Year Schedule'!$K$5+'Year Schedule'!$L$5)</f>
        <v>#VALUE!</v>
      </c>
      <c r="E768" s="0" t="e">
        <f aca="true">MAX(0,D768*(1+(_xlfn.NORM.INV(RAND(),Inputs!$D$39,Inputs!$C$39)))-'Year Schedule'!$K$6+'Year Schedule'!$L$6)</f>
        <v>#VALUE!</v>
      </c>
      <c r="F768" s="0" t="e">
        <f aca="true">MAX(0,E768*(1+(_xlfn.NORM.INV(RAND(),Inputs!$D$39,Inputs!$C$39)))-'Year Schedule'!$K$7+'Year Schedule'!$L$7)</f>
        <v>#VALUE!</v>
      </c>
      <c r="G768" s="0" t="e">
        <f aca="true">MAX(0,F768*(1+(_xlfn.NORM.INV(RAND(),Inputs!$D$39,Inputs!$C$39)))-'Year Schedule'!$K$8+'Year Schedule'!$L$8)</f>
        <v>#VALUE!</v>
      </c>
      <c r="H768" s="0" t="e">
        <f aca="true">MAX(0,G768*(1+(_xlfn.NORM.INV(RAND(),Inputs!$D$39,Inputs!$C$39)))-'Year Schedule'!$K$9+'Year Schedule'!$L$9)</f>
        <v>#VALUE!</v>
      </c>
      <c r="I768" s="0" t="e">
        <f aca="true">MAX(0,H768*(1+(_xlfn.NORM.INV(RAND(),Inputs!$D$39,Inputs!$C$39)))-'Year Schedule'!$K$10+'Year Schedule'!$L$10)</f>
        <v>#VALUE!</v>
      </c>
      <c r="J768" s="0" t="e">
        <f aca="true">MAX(0,I768*(1+(_xlfn.NORM.INV(RAND(),Inputs!$D$39,Inputs!$C$39)))-'Year Schedule'!$K$11+'Year Schedule'!$L$11)</f>
        <v>#VALUE!</v>
      </c>
      <c r="K768" s="0" t="e">
        <f aca="true">MAX(0,J768*(1+(_xlfn.NORM.INV(RAND(),Inputs!$D$39,Inputs!$C$39)))-'Year Schedule'!$K$12+'Year Schedule'!$L$12)</f>
        <v>#VALUE!</v>
      </c>
      <c r="L768" s="0" t="e">
        <f aca="true">MAX(0,K768*(1+(_xlfn.NORM.INV(RAND(),Inputs!$D$39,Inputs!$C$39)))-'Year Schedule'!$K$13+'Year Schedule'!$L$13)</f>
        <v>#VALUE!</v>
      </c>
      <c r="M768" s="0" t="e">
        <f aca="true">MAX(0,L768*(1+(_xlfn.NORM.INV(RAND(),Inputs!$D$39,Inputs!$C$39)))-'Year Schedule'!$K$14+'Year Schedule'!$L$14)</f>
        <v>#VALUE!</v>
      </c>
      <c r="N768" s="0" t="e">
        <f aca="true">MAX(0,M768*(1+(_xlfn.NORM.INV(RAND(),Inputs!$D$39,Inputs!$C$39)))-'Year Schedule'!$K$15+'Year Schedule'!$L$15)</f>
        <v>#VALUE!</v>
      </c>
      <c r="O768" s="0" t="e">
        <f aca="true">MAX(0,N768*(1+(_xlfn.NORM.INV(RAND(),Inputs!$D$39,Inputs!$C$39)))-'Year Schedule'!$K$16+'Year Schedule'!$L$16)</f>
        <v>#VALUE!</v>
      </c>
      <c r="P768" s="0" t="e">
        <f aca="true">MAX(0,O768*(1+(_xlfn.NORM.INV(RAND(),Inputs!$D$39,Inputs!$C$39)))-'Year Schedule'!$K$17+'Year Schedule'!$L$17)</f>
        <v>#VALUE!</v>
      </c>
      <c r="Q768" s="0" t="e">
        <f aca="true">MAX(0,P768*(1+(_xlfn.NORM.INV(RAND(),Inputs!$D$39,Inputs!$C$39)))-'Year Schedule'!$K$18+'Year Schedule'!$L$18)</f>
        <v>#VALUE!</v>
      </c>
      <c r="R768" s="0" t="e">
        <f aca="true">MAX(0,Q768*(1+(_xlfn.NORM.INV(RAND(),Inputs!$D$39,Inputs!$C$39)))-'Year Schedule'!$K$19+'Year Schedule'!$L$19)</f>
        <v>#VALUE!</v>
      </c>
      <c r="S768" s="0" t="e">
        <f aca="true">MAX(0,R768*(1+(_xlfn.NORM.INV(RAND(),Inputs!$D$39,Inputs!$C$39)))-'Year Schedule'!$K$20+'Year Schedule'!$L$20)</f>
        <v>#VALUE!</v>
      </c>
      <c r="T768" s="0" t="e">
        <f aca="true">MAX(0,S768*(1+(_xlfn.NORM.INV(RAND(),Inputs!$D$39,Inputs!$C$39)))-'Year Schedule'!$K$21+'Year Schedule'!$L$21)</f>
        <v>#VALUE!</v>
      </c>
      <c r="U768" s="0" t="e">
        <f aca="true">MAX(0,T768*(1+(_xlfn.NORM.INV(RAND(),Inputs!$D$39,Inputs!$C$39)))-'Year Schedule'!$K$22+'Year Schedule'!$L$22)</f>
        <v>#VALUE!</v>
      </c>
      <c r="V768" s="0" t="e">
        <f aca="true">MAX(0,U768*(1+(_xlfn.NORM.INV(RAND(),Inputs!$D$39,Inputs!$C$39)))-'Year Schedule'!$K$23+'Year Schedule'!$L$23)</f>
        <v>#VALUE!</v>
      </c>
      <c r="W768" s="0" t="e">
        <f aca="true">MAX(0,V768*(1+(_xlfn.NORM.INV(RAND(),Inputs!$D$39,Inputs!$C$39)))-'Year Schedule'!$K$24+'Year Schedule'!$L$24)</f>
        <v>#VALUE!</v>
      </c>
      <c r="X768" s="0" t="e">
        <f aca="true">MAX(0,W768*(1+(_xlfn.NORM.INV(RAND(),Inputs!$D$39,Inputs!$C$39)))-'Year Schedule'!$K$25+'Year Schedule'!$L$25)</f>
        <v>#VALUE!</v>
      </c>
      <c r="Y768" s="0" t="e">
        <f aca="true">MAX(0,X768*(1+(_xlfn.NORM.INV(RAND(),Inputs!$D$39,Inputs!$C$39)))-'Year Schedule'!$K$26+'Year Schedule'!$L$26)</f>
        <v>#VALUE!</v>
      </c>
      <c r="Z768" s="0" t="e">
        <f aca="true">MAX(0,Y768*(1+(_xlfn.NORM.INV(RAND(),Inputs!$D$39,Inputs!$C$39)))-'Year Schedule'!$K$27+'Year Schedule'!$L$27)</f>
        <v>#VALUE!</v>
      </c>
      <c r="AA768" s="0" t="e">
        <f aca="true">MAX(0,Z768*(1+(_xlfn.NORM.INV(RAND(),Inputs!$D$39,Inputs!$C$39)))-'Year Schedule'!$K$28+'Year Schedule'!$L$28)</f>
        <v>#VALUE!</v>
      </c>
      <c r="AB768" s="0" t="e">
        <f aca="true">MAX(0,AA768*(1+(_xlfn.NORM.INV(RAND(),Inputs!$D$39,Inputs!$C$39)))-'Year Schedule'!$K$29+'Year Schedule'!$L$29)</f>
        <v>#VALUE!</v>
      </c>
      <c r="AC768" s="0" t="e">
        <f aca="true">MAX(0,AB768*(1+(_xlfn.NORM.INV(RAND(),Inputs!$D$39,Inputs!$C$39)))-'Year Schedule'!$K$30+'Year Schedule'!$L$30)</f>
        <v>#VALUE!</v>
      </c>
      <c r="AD768" s="0" t="e">
        <f aca="true">MAX(0,AC768*(1+(_xlfn.NORM.INV(RAND(),Inputs!$D$39,Inputs!$C$39)))-'Year Schedule'!$K$31+'Year Schedule'!$L$31)</f>
        <v>#VALUE!</v>
      </c>
      <c r="AE768" s="0" t="e">
        <f aca="true">MAX(0,AD768*(1+(_xlfn.NORM.INV(RAND(),Inputs!$D$39,Inputs!$C$39)))-'Year Schedule'!$K$32+'Year Schedule'!$L$32)</f>
        <v>#VALUE!</v>
      </c>
      <c r="AF768" s="0" t="e">
        <f aca="true">MAX(0,AE768*(1+(_xlfn.NORM.INV(RAND(),Inputs!$D$39,Inputs!$C$39)))-'Year Schedule'!$K$33+'Year Schedule'!$L$33)</f>
        <v>#VALUE!</v>
      </c>
      <c r="AG768" s="0" t="e">
        <f aca="true">MAX(0,AF768*(1+(_xlfn.NORM.INV(RAND(),Inputs!$D$39,Inputs!$C$39)))-'Year Schedule'!$K$34+'Year Schedule'!$L$34)</f>
        <v>#VALUE!</v>
      </c>
      <c r="AH768" s="0" t="e">
        <f aca="true">MAX(0,AG768*(1+(_xlfn.NORM.INV(RAND(),Inputs!$D$39,Inputs!$C$39)))-'Year Schedule'!$K$35+'Year Schedule'!$L$35)</f>
        <v>#VALUE!</v>
      </c>
      <c r="AI768" s="0" t="e">
        <f aca="true">MAX(0,AH768*(1+(_xlfn.NORM.INV(RAND(),Inputs!$D$39,Inputs!$C$39)))-'Year Schedule'!$K$36+'Year Schedule'!$L$36)</f>
        <v>#VALUE!</v>
      </c>
      <c r="AJ768" s="0" t="e">
        <f aca="true">MAX(0,AI768*(1+(_xlfn.NORM.INV(RAND(),Inputs!$D$39,Inputs!$C$39)))-'Year Schedule'!$K$37+'Year Schedule'!$L$37)</f>
        <v>#VALUE!</v>
      </c>
      <c r="AK768" s="0" t="e">
        <f aca="true">MAX(0,AJ768*(1+(_xlfn.NORM.INV(RAND(),Inputs!$D$39,Inputs!$C$39)))-'Year Schedule'!$K$38+'Year Schedule'!$L$38)</f>
        <v>#VALUE!</v>
      </c>
      <c r="AL768" s="0" t="e">
        <f aca="true">MAX(0,AK768*(1+(_xlfn.NORM.INV(RAND(),Inputs!$D$39,Inputs!$C$39)))-'Year Schedule'!$K$39+'Year Schedule'!$L$39)</f>
        <v>#VALUE!</v>
      </c>
      <c r="AM768" s="0" t="e">
        <f aca="true">MAX(0,AL768*(1+(_xlfn.NORM.INV(RAND(),Inputs!$D$39,Inputs!$C$39)))-'Year Schedule'!$K$40+'Year Schedule'!$L$40)</f>
        <v>#VALUE!</v>
      </c>
      <c r="AN768" s="0" t="e">
        <f aca="true">MAX(0,AM768*(1+(_xlfn.NORM.INV(RAND(),Inputs!$D$39,Inputs!$C$39)))-'Year Schedule'!$K$41+'Year Schedule'!$L$41)</f>
        <v>#VALUE!</v>
      </c>
      <c r="AO768" s="0" t="e">
        <f aca="true">MAX(0,AN768*(1+(_xlfn.NORM.INV(RAND(),Inputs!$D$39,Inputs!$C$39)))-'Year Schedule'!$K$42+'Year Schedule'!$L$42)</f>
        <v>#VALUE!</v>
      </c>
      <c r="AP768" s="0" t="e">
        <f aca="true">MAX(0,AO768*(1+(_xlfn.NORM.INV(RAND(),Inputs!$D$39,Inputs!$C$39)))-'Year Schedule'!$K$43+'Year Schedule'!$L$43)</f>
        <v>#VALUE!</v>
      </c>
      <c r="AQ768" s="0" t="e">
        <f aca="true">MAX(0,AP768*(1+(_xlfn.NORM.INV(RAND(),Inputs!$D$39,Inputs!$C$39)))-'Year Schedule'!$K$44+'Year Schedule'!$L$44)</f>
        <v>#VALUE!</v>
      </c>
      <c r="AR768" s="0" t="e">
        <f aca="true">MAX(0,AQ768*(1+(_xlfn.NORM.INV(RAND(),Inputs!$D$39,Inputs!$C$39)))-'Year Schedule'!$K$45+'Year Schedule'!$L$45)</f>
        <v>#VALUE!</v>
      </c>
      <c r="AS768" s="0" t="e">
        <f aca="true">MAX(0,AR768*(1+(_xlfn.NORM.INV(RAND(),Inputs!$D$39,Inputs!$C$39)))-'Year Schedule'!$K$46+'Year Schedule'!$L$46)</f>
        <v>#VALUE!</v>
      </c>
      <c r="AT768" s="0" t="e">
        <f aca="true">MAX(0,AS768*(1+(_xlfn.NORM.INV(RAND(),Inputs!$D$39,Inputs!$C$39)))-'Year Schedule'!$K$47+'Year Schedule'!$L$47)</f>
        <v>#VALUE!</v>
      </c>
      <c r="AU768" s="0" t="e">
        <f aca="true">MAX(0,AT768*(1+(_xlfn.NORM.INV(RAND(),Inputs!$D$39,Inputs!$C$39)))-'Year Schedule'!$K$48+'Year Schedule'!$L$48)</f>
        <v>#VALUE!</v>
      </c>
      <c r="AV768" s="0" t="e">
        <f aca="true">MAX(0,AU768*(1+(_xlfn.NORM.INV(RAND(),Inputs!$D$39,Inputs!$C$39)))-'Year Schedule'!$K$49+'Year Schedule'!$L$49)</f>
        <v>#VALUE!</v>
      </c>
      <c r="AW768" s="0" t="e">
        <f aca="true">MAX(0,AV768*(1+(_xlfn.NORM.INV(RAND(),Inputs!$D$39,Inputs!$C$39)))-'Year Schedule'!$K$50+'Year Schedule'!$L$50)</f>
        <v>#VALUE!</v>
      </c>
      <c r="AX768" s="0" t="e">
        <f aca="true">MAX(0,AW768*(1+(_xlfn.NORM.INV(RAND(),Inputs!$D$39,Inputs!$C$39)))-'Year Schedule'!$K$51+'Year Schedule'!$L$51)</f>
        <v>#VALUE!</v>
      </c>
      <c r="AY768" s="0" t="e">
        <f aca="true">MAX(0,AX768*(1+(_xlfn.NORM.INV(RAND(),Inputs!$D$39,Inputs!$C$39)))-'Year Schedule'!$K$52+'Year Schedule'!$L$52)</f>
        <v>#VALUE!</v>
      </c>
      <c r="AZ768" s="0" t="e">
        <f aca="true">MAX(0,AY768*(1+(_xlfn.NORM.INV(RAND(),Inputs!$D$39,Inputs!$C$39)))-'Year Schedule'!$K$53+'Year Schedule'!$L$53)</f>
        <v>#VALUE!</v>
      </c>
      <c r="BA768" s="0" t="e">
        <f aca="false">INDEX(C768:AZ768,1,Inputs!$C$6)</f>
        <v>#VALUE!</v>
      </c>
      <c r="BB768" s="0" t="n">
        <f aca="false">IFERROR(EXP(SUMPRODUCT(LN((C768:INDEX(C768:AZ768,1,Inputs!$C$6)+$C$1004:INDEX($C$1004:$AZ$1004,1,Inputs!$C$6))/B768:INDEX(B768:AY768,1,Inputs!$C$6)))/Inputs!$C$6)-1,-1)</f>
        <v>-1</v>
      </c>
    </row>
    <row r="769" customFormat="false" ht="15" hidden="false" customHeight="true" outlineLevel="0" collapsed="false">
      <c r="A769" s="0" t="n">
        <v>767</v>
      </c>
      <c r="B769" s="177" t="n">
        <f aca="false">Inputs!$C$38</f>
        <v>0</v>
      </c>
      <c r="C769" s="0" t="e">
        <f aca="true">MAX(0,B769*(1+(_xlfn.NORM.INV(RAND(),Inputs!$D$39,Inputs!$C$39)))-'Year Schedule'!$K$4+'Year Schedule'!$L$4)</f>
        <v>#VALUE!</v>
      </c>
      <c r="D769" s="0" t="e">
        <f aca="true">MAX(0,C769*(1+(_xlfn.NORM.INV(RAND(),Inputs!$D$39,Inputs!$C$39)))-'Year Schedule'!$K$5+'Year Schedule'!$L$5)</f>
        <v>#VALUE!</v>
      </c>
      <c r="E769" s="0" t="e">
        <f aca="true">MAX(0,D769*(1+(_xlfn.NORM.INV(RAND(),Inputs!$D$39,Inputs!$C$39)))-'Year Schedule'!$K$6+'Year Schedule'!$L$6)</f>
        <v>#VALUE!</v>
      </c>
      <c r="F769" s="0" t="e">
        <f aca="true">MAX(0,E769*(1+(_xlfn.NORM.INV(RAND(),Inputs!$D$39,Inputs!$C$39)))-'Year Schedule'!$K$7+'Year Schedule'!$L$7)</f>
        <v>#VALUE!</v>
      </c>
      <c r="G769" s="0" t="e">
        <f aca="true">MAX(0,F769*(1+(_xlfn.NORM.INV(RAND(),Inputs!$D$39,Inputs!$C$39)))-'Year Schedule'!$K$8+'Year Schedule'!$L$8)</f>
        <v>#VALUE!</v>
      </c>
      <c r="H769" s="0" t="e">
        <f aca="true">MAX(0,G769*(1+(_xlfn.NORM.INV(RAND(),Inputs!$D$39,Inputs!$C$39)))-'Year Schedule'!$K$9+'Year Schedule'!$L$9)</f>
        <v>#VALUE!</v>
      </c>
      <c r="I769" s="0" t="e">
        <f aca="true">MAX(0,H769*(1+(_xlfn.NORM.INV(RAND(),Inputs!$D$39,Inputs!$C$39)))-'Year Schedule'!$K$10+'Year Schedule'!$L$10)</f>
        <v>#VALUE!</v>
      </c>
      <c r="J769" s="0" t="e">
        <f aca="true">MAX(0,I769*(1+(_xlfn.NORM.INV(RAND(),Inputs!$D$39,Inputs!$C$39)))-'Year Schedule'!$K$11+'Year Schedule'!$L$11)</f>
        <v>#VALUE!</v>
      </c>
      <c r="K769" s="0" t="e">
        <f aca="true">MAX(0,J769*(1+(_xlfn.NORM.INV(RAND(),Inputs!$D$39,Inputs!$C$39)))-'Year Schedule'!$K$12+'Year Schedule'!$L$12)</f>
        <v>#VALUE!</v>
      </c>
      <c r="L769" s="0" t="e">
        <f aca="true">MAX(0,K769*(1+(_xlfn.NORM.INV(RAND(),Inputs!$D$39,Inputs!$C$39)))-'Year Schedule'!$K$13+'Year Schedule'!$L$13)</f>
        <v>#VALUE!</v>
      </c>
      <c r="M769" s="0" t="e">
        <f aca="true">MAX(0,L769*(1+(_xlfn.NORM.INV(RAND(),Inputs!$D$39,Inputs!$C$39)))-'Year Schedule'!$K$14+'Year Schedule'!$L$14)</f>
        <v>#VALUE!</v>
      </c>
      <c r="N769" s="0" t="e">
        <f aca="true">MAX(0,M769*(1+(_xlfn.NORM.INV(RAND(),Inputs!$D$39,Inputs!$C$39)))-'Year Schedule'!$K$15+'Year Schedule'!$L$15)</f>
        <v>#VALUE!</v>
      </c>
      <c r="O769" s="0" t="e">
        <f aca="true">MAX(0,N769*(1+(_xlfn.NORM.INV(RAND(),Inputs!$D$39,Inputs!$C$39)))-'Year Schedule'!$K$16+'Year Schedule'!$L$16)</f>
        <v>#VALUE!</v>
      </c>
      <c r="P769" s="0" t="e">
        <f aca="true">MAX(0,O769*(1+(_xlfn.NORM.INV(RAND(),Inputs!$D$39,Inputs!$C$39)))-'Year Schedule'!$K$17+'Year Schedule'!$L$17)</f>
        <v>#VALUE!</v>
      </c>
      <c r="Q769" s="0" t="e">
        <f aca="true">MAX(0,P769*(1+(_xlfn.NORM.INV(RAND(),Inputs!$D$39,Inputs!$C$39)))-'Year Schedule'!$K$18+'Year Schedule'!$L$18)</f>
        <v>#VALUE!</v>
      </c>
      <c r="R769" s="0" t="e">
        <f aca="true">MAX(0,Q769*(1+(_xlfn.NORM.INV(RAND(),Inputs!$D$39,Inputs!$C$39)))-'Year Schedule'!$K$19+'Year Schedule'!$L$19)</f>
        <v>#VALUE!</v>
      </c>
      <c r="S769" s="0" t="e">
        <f aca="true">MAX(0,R769*(1+(_xlfn.NORM.INV(RAND(),Inputs!$D$39,Inputs!$C$39)))-'Year Schedule'!$K$20+'Year Schedule'!$L$20)</f>
        <v>#VALUE!</v>
      </c>
      <c r="T769" s="0" t="e">
        <f aca="true">MAX(0,S769*(1+(_xlfn.NORM.INV(RAND(),Inputs!$D$39,Inputs!$C$39)))-'Year Schedule'!$K$21+'Year Schedule'!$L$21)</f>
        <v>#VALUE!</v>
      </c>
      <c r="U769" s="0" t="e">
        <f aca="true">MAX(0,T769*(1+(_xlfn.NORM.INV(RAND(),Inputs!$D$39,Inputs!$C$39)))-'Year Schedule'!$K$22+'Year Schedule'!$L$22)</f>
        <v>#VALUE!</v>
      </c>
      <c r="V769" s="0" t="e">
        <f aca="true">MAX(0,U769*(1+(_xlfn.NORM.INV(RAND(),Inputs!$D$39,Inputs!$C$39)))-'Year Schedule'!$K$23+'Year Schedule'!$L$23)</f>
        <v>#VALUE!</v>
      </c>
      <c r="W769" s="0" t="e">
        <f aca="true">MAX(0,V769*(1+(_xlfn.NORM.INV(RAND(),Inputs!$D$39,Inputs!$C$39)))-'Year Schedule'!$K$24+'Year Schedule'!$L$24)</f>
        <v>#VALUE!</v>
      </c>
      <c r="X769" s="0" t="e">
        <f aca="true">MAX(0,W769*(1+(_xlfn.NORM.INV(RAND(),Inputs!$D$39,Inputs!$C$39)))-'Year Schedule'!$K$25+'Year Schedule'!$L$25)</f>
        <v>#VALUE!</v>
      </c>
      <c r="Y769" s="0" t="e">
        <f aca="true">MAX(0,X769*(1+(_xlfn.NORM.INV(RAND(),Inputs!$D$39,Inputs!$C$39)))-'Year Schedule'!$K$26+'Year Schedule'!$L$26)</f>
        <v>#VALUE!</v>
      </c>
      <c r="Z769" s="0" t="e">
        <f aca="true">MAX(0,Y769*(1+(_xlfn.NORM.INV(RAND(),Inputs!$D$39,Inputs!$C$39)))-'Year Schedule'!$K$27+'Year Schedule'!$L$27)</f>
        <v>#VALUE!</v>
      </c>
      <c r="AA769" s="0" t="e">
        <f aca="true">MAX(0,Z769*(1+(_xlfn.NORM.INV(RAND(),Inputs!$D$39,Inputs!$C$39)))-'Year Schedule'!$K$28+'Year Schedule'!$L$28)</f>
        <v>#VALUE!</v>
      </c>
      <c r="AB769" s="0" t="e">
        <f aca="true">MAX(0,AA769*(1+(_xlfn.NORM.INV(RAND(),Inputs!$D$39,Inputs!$C$39)))-'Year Schedule'!$K$29+'Year Schedule'!$L$29)</f>
        <v>#VALUE!</v>
      </c>
      <c r="AC769" s="0" t="e">
        <f aca="true">MAX(0,AB769*(1+(_xlfn.NORM.INV(RAND(),Inputs!$D$39,Inputs!$C$39)))-'Year Schedule'!$K$30+'Year Schedule'!$L$30)</f>
        <v>#VALUE!</v>
      </c>
      <c r="AD769" s="0" t="e">
        <f aca="true">MAX(0,AC769*(1+(_xlfn.NORM.INV(RAND(),Inputs!$D$39,Inputs!$C$39)))-'Year Schedule'!$K$31+'Year Schedule'!$L$31)</f>
        <v>#VALUE!</v>
      </c>
      <c r="AE769" s="0" t="e">
        <f aca="true">MAX(0,AD769*(1+(_xlfn.NORM.INV(RAND(),Inputs!$D$39,Inputs!$C$39)))-'Year Schedule'!$K$32+'Year Schedule'!$L$32)</f>
        <v>#VALUE!</v>
      </c>
      <c r="AF769" s="0" t="e">
        <f aca="true">MAX(0,AE769*(1+(_xlfn.NORM.INV(RAND(),Inputs!$D$39,Inputs!$C$39)))-'Year Schedule'!$K$33+'Year Schedule'!$L$33)</f>
        <v>#VALUE!</v>
      </c>
      <c r="AG769" s="0" t="e">
        <f aca="true">MAX(0,AF769*(1+(_xlfn.NORM.INV(RAND(),Inputs!$D$39,Inputs!$C$39)))-'Year Schedule'!$K$34+'Year Schedule'!$L$34)</f>
        <v>#VALUE!</v>
      </c>
      <c r="AH769" s="0" t="e">
        <f aca="true">MAX(0,AG769*(1+(_xlfn.NORM.INV(RAND(),Inputs!$D$39,Inputs!$C$39)))-'Year Schedule'!$K$35+'Year Schedule'!$L$35)</f>
        <v>#VALUE!</v>
      </c>
      <c r="AI769" s="0" t="e">
        <f aca="true">MAX(0,AH769*(1+(_xlfn.NORM.INV(RAND(),Inputs!$D$39,Inputs!$C$39)))-'Year Schedule'!$K$36+'Year Schedule'!$L$36)</f>
        <v>#VALUE!</v>
      </c>
      <c r="AJ769" s="0" t="e">
        <f aca="true">MAX(0,AI769*(1+(_xlfn.NORM.INV(RAND(),Inputs!$D$39,Inputs!$C$39)))-'Year Schedule'!$K$37+'Year Schedule'!$L$37)</f>
        <v>#VALUE!</v>
      </c>
      <c r="AK769" s="0" t="e">
        <f aca="true">MAX(0,AJ769*(1+(_xlfn.NORM.INV(RAND(),Inputs!$D$39,Inputs!$C$39)))-'Year Schedule'!$K$38+'Year Schedule'!$L$38)</f>
        <v>#VALUE!</v>
      </c>
      <c r="AL769" s="0" t="e">
        <f aca="true">MAX(0,AK769*(1+(_xlfn.NORM.INV(RAND(),Inputs!$D$39,Inputs!$C$39)))-'Year Schedule'!$K$39+'Year Schedule'!$L$39)</f>
        <v>#VALUE!</v>
      </c>
      <c r="AM769" s="0" t="e">
        <f aca="true">MAX(0,AL769*(1+(_xlfn.NORM.INV(RAND(),Inputs!$D$39,Inputs!$C$39)))-'Year Schedule'!$K$40+'Year Schedule'!$L$40)</f>
        <v>#VALUE!</v>
      </c>
      <c r="AN769" s="0" t="e">
        <f aca="true">MAX(0,AM769*(1+(_xlfn.NORM.INV(RAND(),Inputs!$D$39,Inputs!$C$39)))-'Year Schedule'!$K$41+'Year Schedule'!$L$41)</f>
        <v>#VALUE!</v>
      </c>
      <c r="AO769" s="0" t="e">
        <f aca="true">MAX(0,AN769*(1+(_xlfn.NORM.INV(RAND(),Inputs!$D$39,Inputs!$C$39)))-'Year Schedule'!$K$42+'Year Schedule'!$L$42)</f>
        <v>#VALUE!</v>
      </c>
      <c r="AP769" s="0" t="e">
        <f aca="true">MAX(0,AO769*(1+(_xlfn.NORM.INV(RAND(),Inputs!$D$39,Inputs!$C$39)))-'Year Schedule'!$K$43+'Year Schedule'!$L$43)</f>
        <v>#VALUE!</v>
      </c>
      <c r="AQ769" s="0" t="e">
        <f aca="true">MAX(0,AP769*(1+(_xlfn.NORM.INV(RAND(),Inputs!$D$39,Inputs!$C$39)))-'Year Schedule'!$K$44+'Year Schedule'!$L$44)</f>
        <v>#VALUE!</v>
      </c>
      <c r="AR769" s="0" t="e">
        <f aca="true">MAX(0,AQ769*(1+(_xlfn.NORM.INV(RAND(),Inputs!$D$39,Inputs!$C$39)))-'Year Schedule'!$K$45+'Year Schedule'!$L$45)</f>
        <v>#VALUE!</v>
      </c>
      <c r="AS769" s="0" t="e">
        <f aca="true">MAX(0,AR769*(1+(_xlfn.NORM.INV(RAND(),Inputs!$D$39,Inputs!$C$39)))-'Year Schedule'!$K$46+'Year Schedule'!$L$46)</f>
        <v>#VALUE!</v>
      </c>
      <c r="AT769" s="0" t="e">
        <f aca="true">MAX(0,AS769*(1+(_xlfn.NORM.INV(RAND(),Inputs!$D$39,Inputs!$C$39)))-'Year Schedule'!$K$47+'Year Schedule'!$L$47)</f>
        <v>#VALUE!</v>
      </c>
      <c r="AU769" s="0" t="e">
        <f aca="true">MAX(0,AT769*(1+(_xlfn.NORM.INV(RAND(),Inputs!$D$39,Inputs!$C$39)))-'Year Schedule'!$K$48+'Year Schedule'!$L$48)</f>
        <v>#VALUE!</v>
      </c>
      <c r="AV769" s="0" t="e">
        <f aca="true">MAX(0,AU769*(1+(_xlfn.NORM.INV(RAND(),Inputs!$D$39,Inputs!$C$39)))-'Year Schedule'!$K$49+'Year Schedule'!$L$49)</f>
        <v>#VALUE!</v>
      </c>
      <c r="AW769" s="0" t="e">
        <f aca="true">MAX(0,AV769*(1+(_xlfn.NORM.INV(RAND(),Inputs!$D$39,Inputs!$C$39)))-'Year Schedule'!$K$50+'Year Schedule'!$L$50)</f>
        <v>#VALUE!</v>
      </c>
      <c r="AX769" s="0" t="e">
        <f aca="true">MAX(0,AW769*(1+(_xlfn.NORM.INV(RAND(),Inputs!$D$39,Inputs!$C$39)))-'Year Schedule'!$K$51+'Year Schedule'!$L$51)</f>
        <v>#VALUE!</v>
      </c>
      <c r="AY769" s="0" t="e">
        <f aca="true">MAX(0,AX769*(1+(_xlfn.NORM.INV(RAND(),Inputs!$D$39,Inputs!$C$39)))-'Year Schedule'!$K$52+'Year Schedule'!$L$52)</f>
        <v>#VALUE!</v>
      </c>
      <c r="AZ769" s="0" t="e">
        <f aca="true">MAX(0,AY769*(1+(_xlfn.NORM.INV(RAND(),Inputs!$D$39,Inputs!$C$39)))-'Year Schedule'!$K$53+'Year Schedule'!$L$53)</f>
        <v>#VALUE!</v>
      </c>
      <c r="BA769" s="0" t="e">
        <f aca="false">INDEX(C769:AZ769,1,Inputs!$C$6)</f>
        <v>#VALUE!</v>
      </c>
      <c r="BB769" s="0" t="n">
        <f aca="false">IFERROR(EXP(SUMPRODUCT(LN((C769:INDEX(C769:AZ769,1,Inputs!$C$6)+$C$1004:INDEX($C$1004:$AZ$1004,1,Inputs!$C$6))/B769:INDEX(B769:AY769,1,Inputs!$C$6)))/Inputs!$C$6)-1,-1)</f>
        <v>-1</v>
      </c>
    </row>
    <row r="770" customFormat="false" ht="15" hidden="false" customHeight="true" outlineLevel="0" collapsed="false">
      <c r="A770" s="0" t="n">
        <v>768</v>
      </c>
      <c r="B770" s="177" t="n">
        <f aca="false">Inputs!$C$38</f>
        <v>0</v>
      </c>
      <c r="C770" s="0" t="e">
        <f aca="true">MAX(0,B770*(1+(_xlfn.NORM.INV(RAND(),Inputs!$D$39,Inputs!$C$39)))-'Year Schedule'!$K$4+'Year Schedule'!$L$4)</f>
        <v>#VALUE!</v>
      </c>
      <c r="D770" s="0" t="e">
        <f aca="true">MAX(0,C770*(1+(_xlfn.NORM.INV(RAND(),Inputs!$D$39,Inputs!$C$39)))-'Year Schedule'!$K$5+'Year Schedule'!$L$5)</f>
        <v>#VALUE!</v>
      </c>
      <c r="E770" s="0" t="e">
        <f aca="true">MAX(0,D770*(1+(_xlfn.NORM.INV(RAND(),Inputs!$D$39,Inputs!$C$39)))-'Year Schedule'!$K$6+'Year Schedule'!$L$6)</f>
        <v>#VALUE!</v>
      </c>
      <c r="F770" s="0" t="e">
        <f aca="true">MAX(0,E770*(1+(_xlfn.NORM.INV(RAND(),Inputs!$D$39,Inputs!$C$39)))-'Year Schedule'!$K$7+'Year Schedule'!$L$7)</f>
        <v>#VALUE!</v>
      </c>
      <c r="G770" s="0" t="e">
        <f aca="true">MAX(0,F770*(1+(_xlfn.NORM.INV(RAND(),Inputs!$D$39,Inputs!$C$39)))-'Year Schedule'!$K$8+'Year Schedule'!$L$8)</f>
        <v>#VALUE!</v>
      </c>
      <c r="H770" s="0" t="e">
        <f aca="true">MAX(0,G770*(1+(_xlfn.NORM.INV(RAND(),Inputs!$D$39,Inputs!$C$39)))-'Year Schedule'!$K$9+'Year Schedule'!$L$9)</f>
        <v>#VALUE!</v>
      </c>
      <c r="I770" s="0" t="e">
        <f aca="true">MAX(0,H770*(1+(_xlfn.NORM.INV(RAND(),Inputs!$D$39,Inputs!$C$39)))-'Year Schedule'!$K$10+'Year Schedule'!$L$10)</f>
        <v>#VALUE!</v>
      </c>
      <c r="J770" s="0" t="e">
        <f aca="true">MAX(0,I770*(1+(_xlfn.NORM.INV(RAND(),Inputs!$D$39,Inputs!$C$39)))-'Year Schedule'!$K$11+'Year Schedule'!$L$11)</f>
        <v>#VALUE!</v>
      </c>
      <c r="K770" s="0" t="e">
        <f aca="true">MAX(0,J770*(1+(_xlfn.NORM.INV(RAND(),Inputs!$D$39,Inputs!$C$39)))-'Year Schedule'!$K$12+'Year Schedule'!$L$12)</f>
        <v>#VALUE!</v>
      </c>
      <c r="L770" s="0" t="e">
        <f aca="true">MAX(0,K770*(1+(_xlfn.NORM.INV(RAND(),Inputs!$D$39,Inputs!$C$39)))-'Year Schedule'!$K$13+'Year Schedule'!$L$13)</f>
        <v>#VALUE!</v>
      </c>
      <c r="M770" s="0" t="e">
        <f aca="true">MAX(0,L770*(1+(_xlfn.NORM.INV(RAND(),Inputs!$D$39,Inputs!$C$39)))-'Year Schedule'!$K$14+'Year Schedule'!$L$14)</f>
        <v>#VALUE!</v>
      </c>
      <c r="N770" s="0" t="e">
        <f aca="true">MAX(0,M770*(1+(_xlfn.NORM.INV(RAND(),Inputs!$D$39,Inputs!$C$39)))-'Year Schedule'!$K$15+'Year Schedule'!$L$15)</f>
        <v>#VALUE!</v>
      </c>
      <c r="O770" s="0" t="e">
        <f aca="true">MAX(0,N770*(1+(_xlfn.NORM.INV(RAND(),Inputs!$D$39,Inputs!$C$39)))-'Year Schedule'!$K$16+'Year Schedule'!$L$16)</f>
        <v>#VALUE!</v>
      </c>
      <c r="P770" s="0" t="e">
        <f aca="true">MAX(0,O770*(1+(_xlfn.NORM.INV(RAND(),Inputs!$D$39,Inputs!$C$39)))-'Year Schedule'!$K$17+'Year Schedule'!$L$17)</f>
        <v>#VALUE!</v>
      </c>
      <c r="Q770" s="0" t="e">
        <f aca="true">MAX(0,P770*(1+(_xlfn.NORM.INV(RAND(),Inputs!$D$39,Inputs!$C$39)))-'Year Schedule'!$K$18+'Year Schedule'!$L$18)</f>
        <v>#VALUE!</v>
      </c>
      <c r="R770" s="0" t="e">
        <f aca="true">MAX(0,Q770*(1+(_xlfn.NORM.INV(RAND(),Inputs!$D$39,Inputs!$C$39)))-'Year Schedule'!$K$19+'Year Schedule'!$L$19)</f>
        <v>#VALUE!</v>
      </c>
      <c r="S770" s="0" t="e">
        <f aca="true">MAX(0,R770*(1+(_xlfn.NORM.INV(RAND(),Inputs!$D$39,Inputs!$C$39)))-'Year Schedule'!$K$20+'Year Schedule'!$L$20)</f>
        <v>#VALUE!</v>
      </c>
      <c r="T770" s="0" t="e">
        <f aca="true">MAX(0,S770*(1+(_xlfn.NORM.INV(RAND(),Inputs!$D$39,Inputs!$C$39)))-'Year Schedule'!$K$21+'Year Schedule'!$L$21)</f>
        <v>#VALUE!</v>
      </c>
      <c r="U770" s="0" t="e">
        <f aca="true">MAX(0,T770*(1+(_xlfn.NORM.INV(RAND(),Inputs!$D$39,Inputs!$C$39)))-'Year Schedule'!$K$22+'Year Schedule'!$L$22)</f>
        <v>#VALUE!</v>
      </c>
      <c r="V770" s="0" t="e">
        <f aca="true">MAX(0,U770*(1+(_xlfn.NORM.INV(RAND(),Inputs!$D$39,Inputs!$C$39)))-'Year Schedule'!$K$23+'Year Schedule'!$L$23)</f>
        <v>#VALUE!</v>
      </c>
      <c r="W770" s="0" t="e">
        <f aca="true">MAX(0,V770*(1+(_xlfn.NORM.INV(RAND(),Inputs!$D$39,Inputs!$C$39)))-'Year Schedule'!$K$24+'Year Schedule'!$L$24)</f>
        <v>#VALUE!</v>
      </c>
      <c r="X770" s="0" t="e">
        <f aca="true">MAX(0,W770*(1+(_xlfn.NORM.INV(RAND(),Inputs!$D$39,Inputs!$C$39)))-'Year Schedule'!$K$25+'Year Schedule'!$L$25)</f>
        <v>#VALUE!</v>
      </c>
      <c r="Y770" s="0" t="e">
        <f aca="true">MAX(0,X770*(1+(_xlfn.NORM.INV(RAND(),Inputs!$D$39,Inputs!$C$39)))-'Year Schedule'!$K$26+'Year Schedule'!$L$26)</f>
        <v>#VALUE!</v>
      </c>
      <c r="Z770" s="0" t="e">
        <f aca="true">MAX(0,Y770*(1+(_xlfn.NORM.INV(RAND(),Inputs!$D$39,Inputs!$C$39)))-'Year Schedule'!$K$27+'Year Schedule'!$L$27)</f>
        <v>#VALUE!</v>
      </c>
      <c r="AA770" s="0" t="e">
        <f aca="true">MAX(0,Z770*(1+(_xlfn.NORM.INV(RAND(),Inputs!$D$39,Inputs!$C$39)))-'Year Schedule'!$K$28+'Year Schedule'!$L$28)</f>
        <v>#VALUE!</v>
      </c>
      <c r="AB770" s="0" t="e">
        <f aca="true">MAX(0,AA770*(1+(_xlfn.NORM.INV(RAND(),Inputs!$D$39,Inputs!$C$39)))-'Year Schedule'!$K$29+'Year Schedule'!$L$29)</f>
        <v>#VALUE!</v>
      </c>
      <c r="AC770" s="0" t="e">
        <f aca="true">MAX(0,AB770*(1+(_xlfn.NORM.INV(RAND(),Inputs!$D$39,Inputs!$C$39)))-'Year Schedule'!$K$30+'Year Schedule'!$L$30)</f>
        <v>#VALUE!</v>
      </c>
      <c r="AD770" s="0" t="e">
        <f aca="true">MAX(0,AC770*(1+(_xlfn.NORM.INV(RAND(),Inputs!$D$39,Inputs!$C$39)))-'Year Schedule'!$K$31+'Year Schedule'!$L$31)</f>
        <v>#VALUE!</v>
      </c>
      <c r="AE770" s="0" t="e">
        <f aca="true">MAX(0,AD770*(1+(_xlfn.NORM.INV(RAND(),Inputs!$D$39,Inputs!$C$39)))-'Year Schedule'!$K$32+'Year Schedule'!$L$32)</f>
        <v>#VALUE!</v>
      </c>
      <c r="AF770" s="0" t="e">
        <f aca="true">MAX(0,AE770*(1+(_xlfn.NORM.INV(RAND(),Inputs!$D$39,Inputs!$C$39)))-'Year Schedule'!$K$33+'Year Schedule'!$L$33)</f>
        <v>#VALUE!</v>
      </c>
      <c r="AG770" s="0" t="e">
        <f aca="true">MAX(0,AF770*(1+(_xlfn.NORM.INV(RAND(),Inputs!$D$39,Inputs!$C$39)))-'Year Schedule'!$K$34+'Year Schedule'!$L$34)</f>
        <v>#VALUE!</v>
      </c>
      <c r="AH770" s="0" t="e">
        <f aca="true">MAX(0,AG770*(1+(_xlfn.NORM.INV(RAND(),Inputs!$D$39,Inputs!$C$39)))-'Year Schedule'!$K$35+'Year Schedule'!$L$35)</f>
        <v>#VALUE!</v>
      </c>
      <c r="AI770" s="0" t="e">
        <f aca="true">MAX(0,AH770*(1+(_xlfn.NORM.INV(RAND(),Inputs!$D$39,Inputs!$C$39)))-'Year Schedule'!$K$36+'Year Schedule'!$L$36)</f>
        <v>#VALUE!</v>
      </c>
      <c r="AJ770" s="0" t="e">
        <f aca="true">MAX(0,AI770*(1+(_xlfn.NORM.INV(RAND(),Inputs!$D$39,Inputs!$C$39)))-'Year Schedule'!$K$37+'Year Schedule'!$L$37)</f>
        <v>#VALUE!</v>
      </c>
      <c r="AK770" s="0" t="e">
        <f aca="true">MAX(0,AJ770*(1+(_xlfn.NORM.INV(RAND(),Inputs!$D$39,Inputs!$C$39)))-'Year Schedule'!$K$38+'Year Schedule'!$L$38)</f>
        <v>#VALUE!</v>
      </c>
      <c r="AL770" s="0" t="e">
        <f aca="true">MAX(0,AK770*(1+(_xlfn.NORM.INV(RAND(),Inputs!$D$39,Inputs!$C$39)))-'Year Schedule'!$K$39+'Year Schedule'!$L$39)</f>
        <v>#VALUE!</v>
      </c>
      <c r="AM770" s="0" t="e">
        <f aca="true">MAX(0,AL770*(1+(_xlfn.NORM.INV(RAND(),Inputs!$D$39,Inputs!$C$39)))-'Year Schedule'!$K$40+'Year Schedule'!$L$40)</f>
        <v>#VALUE!</v>
      </c>
      <c r="AN770" s="0" t="e">
        <f aca="true">MAX(0,AM770*(1+(_xlfn.NORM.INV(RAND(),Inputs!$D$39,Inputs!$C$39)))-'Year Schedule'!$K$41+'Year Schedule'!$L$41)</f>
        <v>#VALUE!</v>
      </c>
      <c r="AO770" s="0" t="e">
        <f aca="true">MAX(0,AN770*(1+(_xlfn.NORM.INV(RAND(),Inputs!$D$39,Inputs!$C$39)))-'Year Schedule'!$K$42+'Year Schedule'!$L$42)</f>
        <v>#VALUE!</v>
      </c>
      <c r="AP770" s="0" t="e">
        <f aca="true">MAX(0,AO770*(1+(_xlfn.NORM.INV(RAND(),Inputs!$D$39,Inputs!$C$39)))-'Year Schedule'!$K$43+'Year Schedule'!$L$43)</f>
        <v>#VALUE!</v>
      </c>
      <c r="AQ770" s="0" t="e">
        <f aca="true">MAX(0,AP770*(1+(_xlfn.NORM.INV(RAND(),Inputs!$D$39,Inputs!$C$39)))-'Year Schedule'!$K$44+'Year Schedule'!$L$44)</f>
        <v>#VALUE!</v>
      </c>
      <c r="AR770" s="0" t="e">
        <f aca="true">MAX(0,AQ770*(1+(_xlfn.NORM.INV(RAND(),Inputs!$D$39,Inputs!$C$39)))-'Year Schedule'!$K$45+'Year Schedule'!$L$45)</f>
        <v>#VALUE!</v>
      </c>
      <c r="AS770" s="0" t="e">
        <f aca="true">MAX(0,AR770*(1+(_xlfn.NORM.INV(RAND(),Inputs!$D$39,Inputs!$C$39)))-'Year Schedule'!$K$46+'Year Schedule'!$L$46)</f>
        <v>#VALUE!</v>
      </c>
      <c r="AT770" s="0" t="e">
        <f aca="true">MAX(0,AS770*(1+(_xlfn.NORM.INV(RAND(),Inputs!$D$39,Inputs!$C$39)))-'Year Schedule'!$K$47+'Year Schedule'!$L$47)</f>
        <v>#VALUE!</v>
      </c>
      <c r="AU770" s="0" t="e">
        <f aca="true">MAX(0,AT770*(1+(_xlfn.NORM.INV(RAND(),Inputs!$D$39,Inputs!$C$39)))-'Year Schedule'!$K$48+'Year Schedule'!$L$48)</f>
        <v>#VALUE!</v>
      </c>
      <c r="AV770" s="0" t="e">
        <f aca="true">MAX(0,AU770*(1+(_xlfn.NORM.INV(RAND(),Inputs!$D$39,Inputs!$C$39)))-'Year Schedule'!$K$49+'Year Schedule'!$L$49)</f>
        <v>#VALUE!</v>
      </c>
      <c r="AW770" s="0" t="e">
        <f aca="true">MAX(0,AV770*(1+(_xlfn.NORM.INV(RAND(),Inputs!$D$39,Inputs!$C$39)))-'Year Schedule'!$K$50+'Year Schedule'!$L$50)</f>
        <v>#VALUE!</v>
      </c>
      <c r="AX770" s="0" t="e">
        <f aca="true">MAX(0,AW770*(1+(_xlfn.NORM.INV(RAND(),Inputs!$D$39,Inputs!$C$39)))-'Year Schedule'!$K$51+'Year Schedule'!$L$51)</f>
        <v>#VALUE!</v>
      </c>
      <c r="AY770" s="0" t="e">
        <f aca="true">MAX(0,AX770*(1+(_xlfn.NORM.INV(RAND(),Inputs!$D$39,Inputs!$C$39)))-'Year Schedule'!$K$52+'Year Schedule'!$L$52)</f>
        <v>#VALUE!</v>
      </c>
      <c r="AZ770" s="0" t="e">
        <f aca="true">MAX(0,AY770*(1+(_xlfn.NORM.INV(RAND(),Inputs!$D$39,Inputs!$C$39)))-'Year Schedule'!$K$53+'Year Schedule'!$L$53)</f>
        <v>#VALUE!</v>
      </c>
      <c r="BA770" s="0" t="e">
        <f aca="false">INDEX(C770:AZ770,1,Inputs!$C$6)</f>
        <v>#VALUE!</v>
      </c>
      <c r="BB770" s="0" t="n">
        <f aca="false">IFERROR(EXP(SUMPRODUCT(LN((C770:INDEX(C770:AZ770,1,Inputs!$C$6)+$C$1004:INDEX($C$1004:$AZ$1004,1,Inputs!$C$6))/B770:INDEX(B770:AY770,1,Inputs!$C$6)))/Inputs!$C$6)-1,-1)</f>
        <v>-1</v>
      </c>
    </row>
    <row r="771" customFormat="false" ht="15" hidden="false" customHeight="true" outlineLevel="0" collapsed="false">
      <c r="A771" s="0" t="n">
        <v>769</v>
      </c>
      <c r="B771" s="177" t="n">
        <f aca="false">Inputs!$C$38</f>
        <v>0</v>
      </c>
      <c r="C771" s="0" t="e">
        <f aca="true">MAX(0,B771*(1+(_xlfn.NORM.INV(RAND(),Inputs!$D$39,Inputs!$C$39)))-'Year Schedule'!$K$4+'Year Schedule'!$L$4)</f>
        <v>#VALUE!</v>
      </c>
      <c r="D771" s="0" t="e">
        <f aca="true">MAX(0,C771*(1+(_xlfn.NORM.INV(RAND(),Inputs!$D$39,Inputs!$C$39)))-'Year Schedule'!$K$5+'Year Schedule'!$L$5)</f>
        <v>#VALUE!</v>
      </c>
      <c r="E771" s="0" t="e">
        <f aca="true">MAX(0,D771*(1+(_xlfn.NORM.INV(RAND(),Inputs!$D$39,Inputs!$C$39)))-'Year Schedule'!$K$6+'Year Schedule'!$L$6)</f>
        <v>#VALUE!</v>
      </c>
      <c r="F771" s="0" t="e">
        <f aca="true">MAX(0,E771*(1+(_xlfn.NORM.INV(RAND(),Inputs!$D$39,Inputs!$C$39)))-'Year Schedule'!$K$7+'Year Schedule'!$L$7)</f>
        <v>#VALUE!</v>
      </c>
      <c r="G771" s="0" t="e">
        <f aca="true">MAX(0,F771*(1+(_xlfn.NORM.INV(RAND(),Inputs!$D$39,Inputs!$C$39)))-'Year Schedule'!$K$8+'Year Schedule'!$L$8)</f>
        <v>#VALUE!</v>
      </c>
      <c r="H771" s="0" t="e">
        <f aca="true">MAX(0,G771*(1+(_xlfn.NORM.INV(RAND(),Inputs!$D$39,Inputs!$C$39)))-'Year Schedule'!$K$9+'Year Schedule'!$L$9)</f>
        <v>#VALUE!</v>
      </c>
      <c r="I771" s="0" t="e">
        <f aca="true">MAX(0,H771*(1+(_xlfn.NORM.INV(RAND(),Inputs!$D$39,Inputs!$C$39)))-'Year Schedule'!$K$10+'Year Schedule'!$L$10)</f>
        <v>#VALUE!</v>
      </c>
      <c r="J771" s="0" t="e">
        <f aca="true">MAX(0,I771*(1+(_xlfn.NORM.INV(RAND(),Inputs!$D$39,Inputs!$C$39)))-'Year Schedule'!$K$11+'Year Schedule'!$L$11)</f>
        <v>#VALUE!</v>
      </c>
      <c r="K771" s="0" t="e">
        <f aca="true">MAX(0,J771*(1+(_xlfn.NORM.INV(RAND(),Inputs!$D$39,Inputs!$C$39)))-'Year Schedule'!$K$12+'Year Schedule'!$L$12)</f>
        <v>#VALUE!</v>
      </c>
      <c r="L771" s="0" t="e">
        <f aca="true">MAX(0,K771*(1+(_xlfn.NORM.INV(RAND(),Inputs!$D$39,Inputs!$C$39)))-'Year Schedule'!$K$13+'Year Schedule'!$L$13)</f>
        <v>#VALUE!</v>
      </c>
      <c r="M771" s="0" t="e">
        <f aca="true">MAX(0,L771*(1+(_xlfn.NORM.INV(RAND(),Inputs!$D$39,Inputs!$C$39)))-'Year Schedule'!$K$14+'Year Schedule'!$L$14)</f>
        <v>#VALUE!</v>
      </c>
      <c r="N771" s="0" t="e">
        <f aca="true">MAX(0,M771*(1+(_xlfn.NORM.INV(RAND(),Inputs!$D$39,Inputs!$C$39)))-'Year Schedule'!$K$15+'Year Schedule'!$L$15)</f>
        <v>#VALUE!</v>
      </c>
      <c r="O771" s="0" t="e">
        <f aca="true">MAX(0,N771*(1+(_xlfn.NORM.INV(RAND(),Inputs!$D$39,Inputs!$C$39)))-'Year Schedule'!$K$16+'Year Schedule'!$L$16)</f>
        <v>#VALUE!</v>
      </c>
      <c r="P771" s="0" t="e">
        <f aca="true">MAX(0,O771*(1+(_xlfn.NORM.INV(RAND(),Inputs!$D$39,Inputs!$C$39)))-'Year Schedule'!$K$17+'Year Schedule'!$L$17)</f>
        <v>#VALUE!</v>
      </c>
      <c r="Q771" s="0" t="e">
        <f aca="true">MAX(0,P771*(1+(_xlfn.NORM.INV(RAND(),Inputs!$D$39,Inputs!$C$39)))-'Year Schedule'!$K$18+'Year Schedule'!$L$18)</f>
        <v>#VALUE!</v>
      </c>
      <c r="R771" s="0" t="e">
        <f aca="true">MAX(0,Q771*(1+(_xlfn.NORM.INV(RAND(),Inputs!$D$39,Inputs!$C$39)))-'Year Schedule'!$K$19+'Year Schedule'!$L$19)</f>
        <v>#VALUE!</v>
      </c>
      <c r="S771" s="0" t="e">
        <f aca="true">MAX(0,R771*(1+(_xlfn.NORM.INV(RAND(),Inputs!$D$39,Inputs!$C$39)))-'Year Schedule'!$K$20+'Year Schedule'!$L$20)</f>
        <v>#VALUE!</v>
      </c>
      <c r="T771" s="0" t="e">
        <f aca="true">MAX(0,S771*(1+(_xlfn.NORM.INV(RAND(),Inputs!$D$39,Inputs!$C$39)))-'Year Schedule'!$K$21+'Year Schedule'!$L$21)</f>
        <v>#VALUE!</v>
      </c>
      <c r="U771" s="0" t="e">
        <f aca="true">MAX(0,T771*(1+(_xlfn.NORM.INV(RAND(),Inputs!$D$39,Inputs!$C$39)))-'Year Schedule'!$K$22+'Year Schedule'!$L$22)</f>
        <v>#VALUE!</v>
      </c>
      <c r="V771" s="0" t="e">
        <f aca="true">MAX(0,U771*(1+(_xlfn.NORM.INV(RAND(),Inputs!$D$39,Inputs!$C$39)))-'Year Schedule'!$K$23+'Year Schedule'!$L$23)</f>
        <v>#VALUE!</v>
      </c>
      <c r="W771" s="0" t="e">
        <f aca="true">MAX(0,V771*(1+(_xlfn.NORM.INV(RAND(),Inputs!$D$39,Inputs!$C$39)))-'Year Schedule'!$K$24+'Year Schedule'!$L$24)</f>
        <v>#VALUE!</v>
      </c>
      <c r="X771" s="0" t="e">
        <f aca="true">MAX(0,W771*(1+(_xlfn.NORM.INV(RAND(),Inputs!$D$39,Inputs!$C$39)))-'Year Schedule'!$K$25+'Year Schedule'!$L$25)</f>
        <v>#VALUE!</v>
      </c>
      <c r="Y771" s="0" t="e">
        <f aca="true">MAX(0,X771*(1+(_xlfn.NORM.INV(RAND(),Inputs!$D$39,Inputs!$C$39)))-'Year Schedule'!$K$26+'Year Schedule'!$L$26)</f>
        <v>#VALUE!</v>
      </c>
      <c r="Z771" s="0" t="e">
        <f aca="true">MAX(0,Y771*(1+(_xlfn.NORM.INV(RAND(),Inputs!$D$39,Inputs!$C$39)))-'Year Schedule'!$K$27+'Year Schedule'!$L$27)</f>
        <v>#VALUE!</v>
      </c>
      <c r="AA771" s="0" t="e">
        <f aca="true">MAX(0,Z771*(1+(_xlfn.NORM.INV(RAND(),Inputs!$D$39,Inputs!$C$39)))-'Year Schedule'!$K$28+'Year Schedule'!$L$28)</f>
        <v>#VALUE!</v>
      </c>
      <c r="AB771" s="0" t="e">
        <f aca="true">MAX(0,AA771*(1+(_xlfn.NORM.INV(RAND(),Inputs!$D$39,Inputs!$C$39)))-'Year Schedule'!$K$29+'Year Schedule'!$L$29)</f>
        <v>#VALUE!</v>
      </c>
      <c r="AC771" s="0" t="e">
        <f aca="true">MAX(0,AB771*(1+(_xlfn.NORM.INV(RAND(),Inputs!$D$39,Inputs!$C$39)))-'Year Schedule'!$K$30+'Year Schedule'!$L$30)</f>
        <v>#VALUE!</v>
      </c>
      <c r="AD771" s="0" t="e">
        <f aca="true">MAX(0,AC771*(1+(_xlfn.NORM.INV(RAND(),Inputs!$D$39,Inputs!$C$39)))-'Year Schedule'!$K$31+'Year Schedule'!$L$31)</f>
        <v>#VALUE!</v>
      </c>
      <c r="AE771" s="0" t="e">
        <f aca="true">MAX(0,AD771*(1+(_xlfn.NORM.INV(RAND(),Inputs!$D$39,Inputs!$C$39)))-'Year Schedule'!$K$32+'Year Schedule'!$L$32)</f>
        <v>#VALUE!</v>
      </c>
      <c r="AF771" s="0" t="e">
        <f aca="true">MAX(0,AE771*(1+(_xlfn.NORM.INV(RAND(),Inputs!$D$39,Inputs!$C$39)))-'Year Schedule'!$K$33+'Year Schedule'!$L$33)</f>
        <v>#VALUE!</v>
      </c>
      <c r="AG771" s="0" t="e">
        <f aca="true">MAX(0,AF771*(1+(_xlfn.NORM.INV(RAND(),Inputs!$D$39,Inputs!$C$39)))-'Year Schedule'!$K$34+'Year Schedule'!$L$34)</f>
        <v>#VALUE!</v>
      </c>
      <c r="AH771" s="0" t="e">
        <f aca="true">MAX(0,AG771*(1+(_xlfn.NORM.INV(RAND(),Inputs!$D$39,Inputs!$C$39)))-'Year Schedule'!$K$35+'Year Schedule'!$L$35)</f>
        <v>#VALUE!</v>
      </c>
      <c r="AI771" s="0" t="e">
        <f aca="true">MAX(0,AH771*(1+(_xlfn.NORM.INV(RAND(),Inputs!$D$39,Inputs!$C$39)))-'Year Schedule'!$K$36+'Year Schedule'!$L$36)</f>
        <v>#VALUE!</v>
      </c>
      <c r="AJ771" s="0" t="e">
        <f aca="true">MAX(0,AI771*(1+(_xlfn.NORM.INV(RAND(),Inputs!$D$39,Inputs!$C$39)))-'Year Schedule'!$K$37+'Year Schedule'!$L$37)</f>
        <v>#VALUE!</v>
      </c>
      <c r="AK771" s="0" t="e">
        <f aca="true">MAX(0,AJ771*(1+(_xlfn.NORM.INV(RAND(),Inputs!$D$39,Inputs!$C$39)))-'Year Schedule'!$K$38+'Year Schedule'!$L$38)</f>
        <v>#VALUE!</v>
      </c>
      <c r="AL771" s="0" t="e">
        <f aca="true">MAX(0,AK771*(1+(_xlfn.NORM.INV(RAND(),Inputs!$D$39,Inputs!$C$39)))-'Year Schedule'!$K$39+'Year Schedule'!$L$39)</f>
        <v>#VALUE!</v>
      </c>
      <c r="AM771" s="0" t="e">
        <f aca="true">MAX(0,AL771*(1+(_xlfn.NORM.INV(RAND(),Inputs!$D$39,Inputs!$C$39)))-'Year Schedule'!$K$40+'Year Schedule'!$L$40)</f>
        <v>#VALUE!</v>
      </c>
      <c r="AN771" s="0" t="e">
        <f aca="true">MAX(0,AM771*(1+(_xlfn.NORM.INV(RAND(),Inputs!$D$39,Inputs!$C$39)))-'Year Schedule'!$K$41+'Year Schedule'!$L$41)</f>
        <v>#VALUE!</v>
      </c>
      <c r="AO771" s="0" t="e">
        <f aca="true">MAX(0,AN771*(1+(_xlfn.NORM.INV(RAND(),Inputs!$D$39,Inputs!$C$39)))-'Year Schedule'!$K$42+'Year Schedule'!$L$42)</f>
        <v>#VALUE!</v>
      </c>
      <c r="AP771" s="0" t="e">
        <f aca="true">MAX(0,AO771*(1+(_xlfn.NORM.INV(RAND(),Inputs!$D$39,Inputs!$C$39)))-'Year Schedule'!$K$43+'Year Schedule'!$L$43)</f>
        <v>#VALUE!</v>
      </c>
      <c r="AQ771" s="0" t="e">
        <f aca="true">MAX(0,AP771*(1+(_xlfn.NORM.INV(RAND(),Inputs!$D$39,Inputs!$C$39)))-'Year Schedule'!$K$44+'Year Schedule'!$L$44)</f>
        <v>#VALUE!</v>
      </c>
      <c r="AR771" s="0" t="e">
        <f aca="true">MAX(0,AQ771*(1+(_xlfn.NORM.INV(RAND(),Inputs!$D$39,Inputs!$C$39)))-'Year Schedule'!$K$45+'Year Schedule'!$L$45)</f>
        <v>#VALUE!</v>
      </c>
      <c r="AS771" s="0" t="e">
        <f aca="true">MAX(0,AR771*(1+(_xlfn.NORM.INV(RAND(),Inputs!$D$39,Inputs!$C$39)))-'Year Schedule'!$K$46+'Year Schedule'!$L$46)</f>
        <v>#VALUE!</v>
      </c>
      <c r="AT771" s="0" t="e">
        <f aca="true">MAX(0,AS771*(1+(_xlfn.NORM.INV(RAND(),Inputs!$D$39,Inputs!$C$39)))-'Year Schedule'!$K$47+'Year Schedule'!$L$47)</f>
        <v>#VALUE!</v>
      </c>
      <c r="AU771" s="0" t="e">
        <f aca="true">MAX(0,AT771*(1+(_xlfn.NORM.INV(RAND(),Inputs!$D$39,Inputs!$C$39)))-'Year Schedule'!$K$48+'Year Schedule'!$L$48)</f>
        <v>#VALUE!</v>
      </c>
      <c r="AV771" s="0" t="e">
        <f aca="true">MAX(0,AU771*(1+(_xlfn.NORM.INV(RAND(),Inputs!$D$39,Inputs!$C$39)))-'Year Schedule'!$K$49+'Year Schedule'!$L$49)</f>
        <v>#VALUE!</v>
      </c>
      <c r="AW771" s="0" t="e">
        <f aca="true">MAX(0,AV771*(1+(_xlfn.NORM.INV(RAND(),Inputs!$D$39,Inputs!$C$39)))-'Year Schedule'!$K$50+'Year Schedule'!$L$50)</f>
        <v>#VALUE!</v>
      </c>
      <c r="AX771" s="0" t="e">
        <f aca="true">MAX(0,AW771*(1+(_xlfn.NORM.INV(RAND(),Inputs!$D$39,Inputs!$C$39)))-'Year Schedule'!$K$51+'Year Schedule'!$L$51)</f>
        <v>#VALUE!</v>
      </c>
      <c r="AY771" s="0" t="e">
        <f aca="true">MAX(0,AX771*(1+(_xlfn.NORM.INV(RAND(),Inputs!$D$39,Inputs!$C$39)))-'Year Schedule'!$K$52+'Year Schedule'!$L$52)</f>
        <v>#VALUE!</v>
      </c>
      <c r="AZ771" s="0" t="e">
        <f aca="true">MAX(0,AY771*(1+(_xlfn.NORM.INV(RAND(),Inputs!$D$39,Inputs!$C$39)))-'Year Schedule'!$K$53+'Year Schedule'!$L$53)</f>
        <v>#VALUE!</v>
      </c>
      <c r="BA771" s="0" t="e">
        <f aca="false">INDEX(C771:AZ771,1,Inputs!$C$6)</f>
        <v>#VALUE!</v>
      </c>
      <c r="BB771" s="0" t="n">
        <f aca="false">IFERROR(EXP(SUMPRODUCT(LN((C771:INDEX(C771:AZ771,1,Inputs!$C$6)+$C$1004:INDEX($C$1004:$AZ$1004,1,Inputs!$C$6))/B771:INDEX(B771:AY771,1,Inputs!$C$6)))/Inputs!$C$6)-1,-1)</f>
        <v>-1</v>
      </c>
    </row>
    <row r="772" customFormat="false" ht="15" hidden="false" customHeight="true" outlineLevel="0" collapsed="false">
      <c r="A772" s="0" t="n">
        <v>770</v>
      </c>
      <c r="B772" s="177" t="n">
        <f aca="false">Inputs!$C$38</f>
        <v>0</v>
      </c>
      <c r="C772" s="0" t="e">
        <f aca="true">MAX(0,B772*(1+(_xlfn.NORM.INV(RAND(),Inputs!$D$39,Inputs!$C$39)))-'Year Schedule'!$K$4+'Year Schedule'!$L$4)</f>
        <v>#VALUE!</v>
      </c>
      <c r="D772" s="0" t="e">
        <f aca="true">MAX(0,C772*(1+(_xlfn.NORM.INV(RAND(),Inputs!$D$39,Inputs!$C$39)))-'Year Schedule'!$K$5+'Year Schedule'!$L$5)</f>
        <v>#VALUE!</v>
      </c>
      <c r="E772" s="0" t="e">
        <f aca="true">MAX(0,D772*(1+(_xlfn.NORM.INV(RAND(),Inputs!$D$39,Inputs!$C$39)))-'Year Schedule'!$K$6+'Year Schedule'!$L$6)</f>
        <v>#VALUE!</v>
      </c>
      <c r="F772" s="0" t="e">
        <f aca="true">MAX(0,E772*(1+(_xlfn.NORM.INV(RAND(),Inputs!$D$39,Inputs!$C$39)))-'Year Schedule'!$K$7+'Year Schedule'!$L$7)</f>
        <v>#VALUE!</v>
      </c>
      <c r="G772" s="0" t="e">
        <f aca="true">MAX(0,F772*(1+(_xlfn.NORM.INV(RAND(),Inputs!$D$39,Inputs!$C$39)))-'Year Schedule'!$K$8+'Year Schedule'!$L$8)</f>
        <v>#VALUE!</v>
      </c>
      <c r="H772" s="0" t="e">
        <f aca="true">MAX(0,G772*(1+(_xlfn.NORM.INV(RAND(),Inputs!$D$39,Inputs!$C$39)))-'Year Schedule'!$K$9+'Year Schedule'!$L$9)</f>
        <v>#VALUE!</v>
      </c>
      <c r="I772" s="0" t="e">
        <f aca="true">MAX(0,H772*(1+(_xlfn.NORM.INV(RAND(),Inputs!$D$39,Inputs!$C$39)))-'Year Schedule'!$K$10+'Year Schedule'!$L$10)</f>
        <v>#VALUE!</v>
      </c>
      <c r="J772" s="0" t="e">
        <f aca="true">MAX(0,I772*(1+(_xlfn.NORM.INV(RAND(),Inputs!$D$39,Inputs!$C$39)))-'Year Schedule'!$K$11+'Year Schedule'!$L$11)</f>
        <v>#VALUE!</v>
      </c>
      <c r="K772" s="0" t="e">
        <f aca="true">MAX(0,J772*(1+(_xlfn.NORM.INV(RAND(),Inputs!$D$39,Inputs!$C$39)))-'Year Schedule'!$K$12+'Year Schedule'!$L$12)</f>
        <v>#VALUE!</v>
      </c>
      <c r="L772" s="0" t="e">
        <f aca="true">MAX(0,K772*(1+(_xlfn.NORM.INV(RAND(),Inputs!$D$39,Inputs!$C$39)))-'Year Schedule'!$K$13+'Year Schedule'!$L$13)</f>
        <v>#VALUE!</v>
      </c>
      <c r="M772" s="0" t="e">
        <f aca="true">MAX(0,L772*(1+(_xlfn.NORM.INV(RAND(),Inputs!$D$39,Inputs!$C$39)))-'Year Schedule'!$K$14+'Year Schedule'!$L$14)</f>
        <v>#VALUE!</v>
      </c>
      <c r="N772" s="0" t="e">
        <f aca="true">MAX(0,M772*(1+(_xlfn.NORM.INV(RAND(),Inputs!$D$39,Inputs!$C$39)))-'Year Schedule'!$K$15+'Year Schedule'!$L$15)</f>
        <v>#VALUE!</v>
      </c>
      <c r="O772" s="0" t="e">
        <f aca="true">MAX(0,N772*(1+(_xlfn.NORM.INV(RAND(),Inputs!$D$39,Inputs!$C$39)))-'Year Schedule'!$K$16+'Year Schedule'!$L$16)</f>
        <v>#VALUE!</v>
      </c>
      <c r="P772" s="0" t="e">
        <f aca="true">MAX(0,O772*(1+(_xlfn.NORM.INV(RAND(),Inputs!$D$39,Inputs!$C$39)))-'Year Schedule'!$K$17+'Year Schedule'!$L$17)</f>
        <v>#VALUE!</v>
      </c>
      <c r="Q772" s="0" t="e">
        <f aca="true">MAX(0,P772*(1+(_xlfn.NORM.INV(RAND(),Inputs!$D$39,Inputs!$C$39)))-'Year Schedule'!$K$18+'Year Schedule'!$L$18)</f>
        <v>#VALUE!</v>
      </c>
      <c r="R772" s="0" t="e">
        <f aca="true">MAX(0,Q772*(1+(_xlfn.NORM.INV(RAND(),Inputs!$D$39,Inputs!$C$39)))-'Year Schedule'!$K$19+'Year Schedule'!$L$19)</f>
        <v>#VALUE!</v>
      </c>
      <c r="S772" s="0" t="e">
        <f aca="true">MAX(0,R772*(1+(_xlfn.NORM.INV(RAND(),Inputs!$D$39,Inputs!$C$39)))-'Year Schedule'!$K$20+'Year Schedule'!$L$20)</f>
        <v>#VALUE!</v>
      </c>
      <c r="T772" s="0" t="e">
        <f aca="true">MAX(0,S772*(1+(_xlfn.NORM.INV(RAND(),Inputs!$D$39,Inputs!$C$39)))-'Year Schedule'!$K$21+'Year Schedule'!$L$21)</f>
        <v>#VALUE!</v>
      </c>
      <c r="U772" s="0" t="e">
        <f aca="true">MAX(0,T772*(1+(_xlfn.NORM.INV(RAND(),Inputs!$D$39,Inputs!$C$39)))-'Year Schedule'!$K$22+'Year Schedule'!$L$22)</f>
        <v>#VALUE!</v>
      </c>
      <c r="V772" s="0" t="e">
        <f aca="true">MAX(0,U772*(1+(_xlfn.NORM.INV(RAND(),Inputs!$D$39,Inputs!$C$39)))-'Year Schedule'!$K$23+'Year Schedule'!$L$23)</f>
        <v>#VALUE!</v>
      </c>
      <c r="W772" s="0" t="e">
        <f aca="true">MAX(0,V772*(1+(_xlfn.NORM.INV(RAND(),Inputs!$D$39,Inputs!$C$39)))-'Year Schedule'!$K$24+'Year Schedule'!$L$24)</f>
        <v>#VALUE!</v>
      </c>
      <c r="X772" s="0" t="e">
        <f aca="true">MAX(0,W772*(1+(_xlfn.NORM.INV(RAND(),Inputs!$D$39,Inputs!$C$39)))-'Year Schedule'!$K$25+'Year Schedule'!$L$25)</f>
        <v>#VALUE!</v>
      </c>
      <c r="Y772" s="0" t="e">
        <f aca="true">MAX(0,X772*(1+(_xlfn.NORM.INV(RAND(),Inputs!$D$39,Inputs!$C$39)))-'Year Schedule'!$K$26+'Year Schedule'!$L$26)</f>
        <v>#VALUE!</v>
      </c>
      <c r="Z772" s="0" t="e">
        <f aca="true">MAX(0,Y772*(1+(_xlfn.NORM.INV(RAND(),Inputs!$D$39,Inputs!$C$39)))-'Year Schedule'!$K$27+'Year Schedule'!$L$27)</f>
        <v>#VALUE!</v>
      </c>
      <c r="AA772" s="0" t="e">
        <f aca="true">MAX(0,Z772*(1+(_xlfn.NORM.INV(RAND(),Inputs!$D$39,Inputs!$C$39)))-'Year Schedule'!$K$28+'Year Schedule'!$L$28)</f>
        <v>#VALUE!</v>
      </c>
      <c r="AB772" s="0" t="e">
        <f aca="true">MAX(0,AA772*(1+(_xlfn.NORM.INV(RAND(),Inputs!$D$39,Inputs!$C$39)))-'Year Schedule'!$K$29+'Year Schedule'!$L$29)</f>
        <v>#VALUE!</v>
      </c>
      <c r="AC772" s="0" t="e">
        <f aca="true">MAX(0,AB772*(1+(_xlfn.NORM.INV(RAND(),Inputs!$D$39,Inputs!$C$39)))-'Year Schedule'!$K$30+'Year Schedule'!$L$30)</f>
        <v>#VALUE!</v>
      </c>
      <c r="AD772" s="0" t="e">
        <f aca="true">MAX(0,AC772*(1+(_xlfn.NORM.INV(RAND(),Inputs!$D$39,Inputs!$C$39)))-'Year Schedule'!$K$31+'Year Schedule'!$L$31)</f>
        <v>#VALUE!</v>
      </c>
      <c r="AE772" s="0" t="e">
        <f aca="true">MAX(0,AD772*(1+(_xlfn.NORM.INV(RAND(),Inputs!$D$39,Inputs!$C$39)))-'Year Schedule'!$K$32+'Year Schedule'!$L$32)</f>
        <v>#VALUE!</v>
      </c>
      <c r="AF772" s="0" t="e">
        <f aca="true">MAX(0,AE772*(1+(_xlfn.NORM.INV(RAND(),Inputs!$D$39,Inputs!$C$39)))-'Year Schedule'!$K$33+'Year Schedule'!$L$33)</f>
        <v>#VALUE!</v>
      </c>
      <c r="AG772" s="0" t="e">
        <f aca="true">MAX(0,AF772*(1+(_xlfn.NORM.INV(RAND(),Inputs!$D$39,Inputs!$C$39)))-'Year Schedule'!$K$34+'Year Schedule'!$L$34)</f>
        <v>#VALUE!</v>
      </c>
      <c r="AH772" s="0" t="e">
        <f aca="true">MAX(0,AG772*(1+(_xlfn.NORM.INV(RAND(),Inputs!$D$39,Inputs!$C$39)))-'Year Schedule'!$K$35+'Year Schedule'!$L$35)</f>
        <v>#VALUE!</v>
      </c>
      <c r="AI772" s="0" t="e">
        <f aca="true">MAX(0,AH772*(1+(_xlfn.NORM.INV(RAND(),Inputs!$D$39,Inputs!$C$39)))-'Year Schedule'!$K$36+'Year Schedule'!$L$36)</f>
        <v>#VALUE!</v>
      </c>
      <c r="AJ772" s="0" t="e">
        <f aca="true">MAX(0,AI772*(1+(_xlfn.NORM.INV(RAND(),Inputs!$D$39,Inputs!$C$39)))-'Year Schedule'!$K$37+'Year Schedule'!$L$37)</f>
        <v>#VALUE!</v>
      </c>
      <c r="AK772" s="0" t="e">
        <f aca="true">MAX(0,AJ772*(1+(_xlfn.NORM.INV(RAND(),Inputs!$D$39,Inputs!$C$39)))-'Year Schedule'!$K$38+'Year Schedule'!$L$38)</f>
        <v>#VALUE!</v>
      </c>
      <c r="AL772" s="0" t="e">
        <f aca="true">MAX(0,AK772*(1+(_xlfn.NORM.INV(RAND(),Inputs!$D$39,Inputs!$C$39)))-'Year Schedule'!$K$39+'Year Schedule'!$L$39)</f>
        <v>#VALUE!</v>
      </c>
      <c r="AM772" s="0" t="e">
        <f aca="true">MAX(0,AL772*(1+(_xlfn.NORM.INV(RAND(),Inputs!$D$39,Inputs!$C$39)))-'Year Schedule'!$K$40+'Year Schedule'!$L$40)</f>
        <v>#VALUE!</v>
      </c>
      <c r="AN772" s="0" t="e">
        <f aca="true">MAX(0,AM772*(1+(_xlfn.NORM.INV(RAND(),Inputs!$D$39,Inputs!$C$39)))-'Year Schedule'!$K$41+'Year Schedule'!$L$41)</f>
        <v>#VALUE!</v>
      </c>
      <c r="AO772" s="0" t="e">
        <f aca="true">MAX(0,AN772*(1+(_xlfn.NORM.INV(RAND(),Inputs!$D$39,Inputs!$C$39)))-'Year Schedule'!$K$42+'Year Schedule'!$L$42)</f>
        <v>#VALUE!</v>
      </c>
      <c r="AP772" s="0" t="e">
        <f aca="true">MAX(0,AO772*(1+(_xlfn.NORM.INV(RAND(),Inputs!$D$39,Inputs!$C$39)))-'Year Schedule'!$K$43+'Year Schedule'!$L$43)</f>
        <v>#VALUE!</v>
      </c>
      <c r="AQ772" s="0" t="e">
        <f aca="true">MAX(0,AP772*(1+(_xlfn.NORM.INV(RAND(),Inputs!$D$39,Inputs!$C$39)))-'Year Schedule'!$K$44+'Year Schedule'!$L$44)</f>
        <v>#VALUE!</v>
      </c>
      <c r="AR772" s="0" t="e">
        <f aca="true">MAX(0,AQ772*(1+(_xlfn.NORM.INV(RAND(),Inputs!$D$39,Inputs!$C$39)))-'Year Schedule'!$K$45+'Year Schedule'!$L$45)</f>
        <v>#VALUE!</v>
      </c>
      <c r="AS772" s="0" t="e">
        <f aca="true">MAX(0,AR772*(1+(_xlfn.NORM.INV(RAND(),Inputs!$D$39,Inputs!$C$39)))-'Year Schedule'!$K$46+'Year Schedule'!$L$46)</f>
        <v>#VALUE!</v>
      </c>
      <c r="AT772" s="0" t="e">
        <f aca="true">MAX(0,AS772*(1+(_xlfn.NORM.INV(RAND(),Inputs!$D$39,Inputs!$C$39)))-'Year Schedule'!$K$47+'Year Schedule'!$L$47)</f>
        <v>#VALUE!</v>
      </c>
      <c r="AU772" s="0" t="e">
        <f aca="true">MAX(0,AT772*(1+(_xlfn.NORM.INV(RAND(),Inputs!$D$39,Inputs!$C$39)))-'Year Schedule'!$K$48+'Year Schedule'!$L$48)</f>
        <v>#VALUE!</v>
      </c>
      <c r="AV772" s="0" t="e">
        <f aca="true">MAX(0,AU772*(1+(_xlfn.NORM.INV(RAND(),Inputs!$D$39,Inputs!$C$39)))-'Year Schedule'!$K$49+'Year Schedule'!$L$49)</f>
        <v>#VALUE!</v>
      </c>
      <c r="AW772" s="0" t="e">
        <f aca="true">MAX(0,AV772*(1+(_xlfn.NORM.INV(RAND(),Inputs!$D$39,Inputs!$C$39)))-'Year Schedule'!$K$50+'Year Schedule'!$L$50)</f>
        <v>#VALUE!</v>
      </c>
      <c r="AX772" s="0" t="e">
        <f aca="true">MAX(0,AW772*(1+(_xlfn.NORM.INV(RAND(),Inputs!$D$39,Inputs!$C$39)))-'Year Schedule'!$K$51+'Year Schedule'!$L$51)</f>
        <v>#VALUE!</v>
      </c>
      <c r="AY772" s="0" t="e">
        <f aca="true">MAX(0,AX772*(1+(_xlfn.NORM.INV(RAND(),Inputs!$D$39,Inputs!$C$39)))-'Year Schedule'!$K$52+'Year Schedule'!$L$52)</f>
        <v>#VALUE!</v>
      </c>
      <c r="AZ772" s="0" t="e">
        <f aca="true">MAX(0,AY772*(1+(_xlfn.NORM.INV(RAND(),Inputs!$D$39,Inputs!$C$39)))-'Year Schedule'!$K$53+'Year Schedule'!$L$53)</f>
        <v>#VALUE!</v>
      </c>
      <c r="BA772" s="0" t="e">
        <f aca="false">INDEX(C772:AZ772,1,Inputs!$C$6)</f>
        <v>#VALUE!</v>
      </c>
      <c r="BB772" s="0" t="n">
        <f aca="false">IFERROR(EXP(SUMPRODUCT(LN((C772:INDEX(C772:AZ772,1,Inputs!$C$6)+$C$1004:INDEX($C$1004:$AZ$1004,1,Inputs!$C$6))/B772:INDEX(B772:AY772,1,Inputs!$C$6)))/Inputs!$C$6)-1,-1)</f>
        <v>-1</v>
      </c>
    </row>
    <row r="773" customFormat="false" ht="15" hidden="false" customHeight="true" outlineLevel="0" collapsed="false">
      <c r="A773" s="0" t="n">
        <v>771</v>
      </c>
      <c r="B773" s="177" t="n">
        <f aca="false">Inputs!$C$38</f>
        <v>0</v>
      </c>
      <c r="C773" s="0" t="e">
        <f aca="true">MAX(0,B773*(1+(_xlfn.NORM.INV(RAND(),Inputs!$D$39,Inputs!$C$39)))-'Year Schedule'!$K$4+'Year Schedule'!$L$4)</f>
        <v>#VALUE!</v>
      </c>
      <c r="D773" s="0" t="e">
        <f aca="true">MAX(0,C773*(1+(_xlfn.NORM.INV(RAND(),Inputs!$D$39,Inputs!$C$39)))-'Year Schedule'!$K$5+'Year Schedule'!$L$5)</f>
        <v>#VALUE!</v>
      </c>
      <c r="E773" s="0" t="e">
        <f aca="true">MAX(0,D773*(1+(_xlfn.NORM.INV(RAND(),Inputs!$D$39,Inputs!$C$39)))-'Year Schedule'!$K$6+'Year Schedule'!$L$6)</f>
        <v>#VALUE!</v>
      </c>
      <c r="F773" s="0" t="e">
        <f aca="true">MAX(0,E773*(1+(_xlfn.NORM.INV(RAND(),Inputs!$D$39,Inputs!$C$39)))-'Year Schedule'!$K$7+'Year Schedule'!$L$7)</f>
        <v>#VALUE!</v>
      </c>
      <c r="G773" s="0" t="e">
        <f aca="true">MAX(0,F773*(1+(_xlfn.NORM.INV(RAND(),Inputs!$D$39,Inputs!$C$39)))-'Year Schedule'!$K$8+'Year Schedule'!$L$8)</f>
        <v>#VALUE!</v>
      </c>
      <c r="H773" s="0" t="e">
        <f aca="true">MAX(0,G773*(1+(_xlfn.NORM.INV(RAND(),Inputs!$D$39,Inputs!$C$39)))-'Year Schedule'!$K$9+'Year Schedule'!$L$9)</f>
        <v>#VALUE!</v>
      </c>
      <c r="I773" s="0" t="e">
        <f aca="true">MAX(0,H773*(1+(_xlfn.NORM.INV(RAND(),Inputs!$D$39,Inputs!$C$39)))-'Year Schedule'!$K$10+'Year Schedule'!$L$10)</f>
        <v>#VALUE!</v>
      </c>
      <c r="J773" s="0" t="e">
        <f aca="true">MAX(0,I773*(1+(_xlfn.NORM.INV(RAND(),Inputs!$D$39,Inputs!$C$39)))-'Year Schedule'!$K$11+'Year Schedule'!$L$11)</f>
        <v>#VALUE!</v>
      </c>
      <c r="K773" s="0" t="e">
        <f aca="true">MAX(0,J773*(1+(_xlfn.NORM.INV(RAND(),Inputs!$D$39,Inputs!$C$39)))-'Year Schedule'!$K$12+'Year Schedule'!$L$12)</f>
        <v>#VALUE!</v>
      </c>
      <c r="L773" s="0" t="e">
        <f aca="true">MAX(0,K773*(1+(_xlfn.NORM.INV(RAND(),Inputs!$D$39,Inputs!$C$39)))-'Year Schedule'!$K$13+'Year Schedule'!$L$13)</f>
        <v>#VALUE!</v>
      </c>
      <c r="M773" s="0" t="e">
        <f aca="true">MAX(0,L773*(1+(_xlfn.NORM.INV(RAND(),Inputs!$D$39,Inputs!$C$39)))-'Year Schedule'!$K$14+'Year Schedule'!$L$14)</f>
        <v>#VALUE!</v>
      </c>
      <c r="N773" s="0" t="e">
        <f aca="true">MAX(0,M773*(1+(_xlfn.NORM.INV(RAND(),Inputs!$D$39,Inputs!$C$39)))-'Year Schedule'!$K$15+'Year Schedule'!$L$15)</f>
        <v>#VALUE!</v>
      </c>
      <c r="O773" s="0" t="e">
        <f aca="true">MAX(0,N773*(1+(_xlfn.NORM.INV(RAND(),Inputs!$D$39,Inputs!$C$39)))-'Year Schedule'!$K$16+'Year Schedule'!$L$16)</f>
        <v>#VALUE!</v>
      </c>
      <c r="P773" s="0" t="e">
        <f aca="true">MAX(0,O773*(1+(_xlfn.NORM.INV(RAND(),Inputs!$D$39,Inputs!$C$39)))-'Year Schedule'!$K$17+'Year Schedule'!$L$17)</f>
        <v>#VALUE!</v>
      </c>
      <c r="Q773" s="0" t="e">
        <f aca="true">MAX(0,P773*(1+(_xlfn.NORM.INV(RAND(),Inputs!$D$39,Inputs!$C$39)))-'Year Schedule'!$K$18+'Year Schedule'!$L$18)</f>
        <v>#VALUE!</v>
      </c>
      <c r="R773" s="0" t="e">
        <f aca="true">MAX(0,Q773*(1+(_xlfn.NORM.INV(RAND(),Inputs!$D$39,Inputs!$C$39)))-'Year Schedule'!$K$19+'Year Schedule'!$L$19)</f>
        <v>#VALUE!</v>
      </c>
      <c r="S773" s="0" t="e">
        <f aca="true">MAX(0,R773*(1+(_xlfn.NORM.INV(RAND(),Inputs!$D$39,Inputs!$C$39)))-'Year Schedule'!$K$20+'Year Schedule'!$L$20)</f>
        <v>#VALUE!</v>
      </c>
      <c r="T773" s="0" t="e">
        <f aca="true">MAX(0,S773*(1+(_xlfn.NORM.INV(RAND(),Inputs!$D$39,Inputs!$C$39)))-'Year Schedule'!$K$21+'Year Schedule'!$L$21)</f>
        <v>#VALUE!</v>
      </c>
      <c r="U773" s="0" t="e">
        <f aca="true">MAX(0,T773*(1+(_xlfn.NORM.INV(RAND(),Inputs!$D$39,Inputs!$C$39)))-'Year Schedule'!$K$22+'Year Schedule'!$L$22)</f>
        <v>#VALUE!</v>
      </c>
      <c r="V773" s="0" t="e">
        <f aca="true">MAX(0,U773*(1+(_xlfn.NORM.INV(RAND(),Inputs!$D$39,Inputs!$C$39)))-'Year Schedule'!$K$23+'Year Schedule'!$L$23)</f>
        <v>#VALUE!</v>
      </c>
      <c r="W773" s="0" t="e">
        <f aca="true">MAX(0,V773*(1+(_xlfn.NORM.INV(RAND(),Inputs!$D$39,Inputs!$C$39)))-'Year Schedule'!$K$24+'Year Schedule'!$L$24)</f>
        <v>#VALUE!</v>
      </c>
      <c r="X773" s="0" t="e">
        <f aca="true">MAX(0,W773*(1+(_xlfn.NORM.INV(RAND(),Inputs!$D$39,Inputs!$C$39)))-'Year Schedule'!$K$25+'Year Schedule'!$L$25)</f>
        <v>#VALUE!</v>
      </c>
      <c r="Y773" s="0" t="e">
        <f aca="true">MAX(0,X773*(1+(_xlfn.NORM.INV(RAND(),Inputs!$D$39,Inputs!$C$39)))-'Year Schedule'!$K$26+'Year Schedule'!$L$26)</f>
        <v>#VALUE!</v>
      </c>
      <c r="Z773" s="0" t="e">
        <f aca="true">MAX(0,Y773*(1+(_xlfn.NORM.INV(RAND(),Inputs!$D$39,Inputs!$C$39)))-'Year Schedule'!$K$27+'Year Schedule'!$L$27)</f>
        <v>#VALUE!</v>
      </c>
      <c r="AA773" s="0" t="e">
        <f aca="true">MAX(0,Z773*(1+(_xlfn.NORM.INV(RAND(),Inputs!$D$39,Inputs!$C$39)))-'Year Schedule'!$K$28+'Year Schedule'!$L$28)</f>
        <v>#VALUE!</v>
      </c>
      <c r="AB773" s="0" t="e">
        <f aca="true">MAX(0,AA773*(1+(_xlfn.NORM.INV(RAND(),Inputs!$D$39,Inputs!$C$39)))-'Year Schedule'!$K$29+'Year Schedule'!$L$29)</f>
        <v>#VALUE!</v>
      </c>
      <c r="AC773" s="0" t="e">
        <f aca="true">MAX(0,AB773*(1+(_xlfn.NORM.INV(RAND(),Inputs!$D$39,Inputs!$C$39)))-'Year Schedule'!$K$30+'Year Schedule'!$L$30)</f>
        <v>#VALUE!</v>
      </c>
      <c r="AD773" s="0" t="e">
        <f aca="true">MAX(0,AC773*(1+(_xlfn.NORM.INV(RAND(),Inputs!$D$39,Inputs!$C$39)))-'Year Schedule'!$K$31+'Year Schedule'!$L$31)</f>
        <v>#VALUE!</v>
      </c>
      <c r="AE773" s="0" t="e">
        <f aca="true">MAX(0,AD773*(1+(_xlfn.NORM.INV(RAND(),Inputs!$D$39,Inputs!$C$39)))-'Year Schedule'!$K$32+'Year Schedule'!$L$32)</f>
        <v>#VALUE!</v>
      </c>
      <c r="AF773" s="0" t="e">
        <f aca="true">MAX(0,AE773*(1+(_xlfn.NORM.INV(RAND(),Inputs!$D$39,Inputs!$C$39)))-'Year Schedule'!$K$33+'Year Schedule'!$L$33)</f>
        <v>#VALUE!</v>
      </c>
      <c r="AG773" s="0" t="e">
        <f aca="true">MAX(0,AF773*(1+(_xlfn.NORM.INV(RAND(),Inputs!$D$39,Inputs!$C$39)))-'Year Schedule'!$K$34+'Year Schedule'!$L$34)</f>
        <v>#VALUE!</v>
      </c>
      <c r="AH773" s="0" t="e">
        <f aca="true">MAX(0,AG773*(1+(_xlfn.NORM.INV(RAND(),Inputs!$D$39,Inputs!$C$39)))-'Year Schedule'!$K$35+'Year Schedule'!$L$35)</f>
        <v>#VALUE!</v>
      </c>
      <c r="AI773" s="0" t="e">
        <f aca="true">MAX(0,AH773*(1+(_xlfn.NORM.INV(RAND(),Inputs!$D$39,Inputs!$C$39)))-'Year Schedule'!$K$36+'Year Schedule'!$L$36)</f>
        <v>#VALUE!</v>
      </c>
      <c r="AJ773" s="0" t="e">
        <f aca="true">MAX(0,AI773*(1+(_xlfn.NORM.INV(RAND(),Inputs!$D$39,Inputs!$C$39)))-'Year Schedule'!$K$37+'Year Schedule'!$L$37)</f>
        <v>#VALUE!</v>
      </c>
      <c r="AK773" s="0" t="e">
        <f aca="true">MAX(0,AJ773*(1+(_xlfn.NORM.INV(RAND(),Inputs!$D$39,Inputs!$C$39)))-'Year Schedule'!$K$38+'Year Schedule'!$L$38)</f>
        <v>#VALUE!</v>
      </c>
      <c r="AL773" s="0" t="e">
        <f aca="true">MAX(0,AK773*(1+(_xlfn.NORM.INV(RAND(),Inputs!$D$39,Inputs!$C$39)))-'Year Schedule'!$K$39+'Year Schedule'!$L$39)</f>
        <v>#VALUE!</v>
      </c>
      <c r="AM773" s="0" t="e">
        <f aca="true">MAX(0,AL773*(1+(_xlfn.NORM.INV(RAND(),Inputs!$D$39,Inputs!$C$39)))-'Year Schedule'!$K$40+'Year Schedule'!$L$40)</f>
        <v>#VALUE!</v>
      </c>
      <c r="AN773" s="0" t="e">
        <f aca="true">MAX(0,AM773*(1+(_xlfn.NORM.INV(RAND(),Inputs!$D$39,Inputs!$C$39)))-'Year Schedule'!$K$41+'Year Schedule'!$L$41)</f>
        <v>#VALUE!</v>
      </c>
      <c r="AO773" s="0" t="e">
        <f aca="true">MAX(0,AN773*(1+(_xlfn.NORM.INV(RAND(),Inputs!$D$39,Inputs!$C$39)))-'Year Schedule'!$K$42+'Year Schedule'!$L$42)</f>
        <v>#VALUE!</v>
      </c>
      <c r="AP773" s="0" t="e">
        <f aca="true">MAX(0,AO773*(1+(_xlfn.NORM.INV(RAND(),Inputs!$D$39,Inputs!$C$39)))-'Year Schedule'!$K$43+'Year Schedule'!$L$43)</f>
        <v>#VALUE!</v>
      </c>
      <c r="AQ773" s="0" t="e">
        <f aca="true">MAX(0,AP773*(1+(_xlfn.NORM.INV(RAND(),Inputs!$D$39,Inputs!$C$39)))-'Year Schedule'!$K$44+'Year Schedule'!$L$44)</f>
        <v>#VALUE!</v>
      </c>
      <c r="AR773" s="0" t="e">
        <f aca="true">MAX(0,AQ773*(1+(_xlfn.NORM.INV(RAND(),Inputs!$D$39,Inputs!$C$39)))-'Year Schedule'!$K$45+'Year Schedule'!$L$45)</f>
        <v>#VALUE!</v>
      </c>
      <c r="AS773" s="0" t="e">
        <f aca="true">MAX(0,AR773*(1+(_xlfn.NORM.INV(RAND(),Inputs!$D$39,Inputs!$C$39)))-'Year Schedule'!$K$46+'Year Schedule'!$L$46)</f>
        <v>#VALUE!</v>
      </c>
      <c r="AT773" s="0" t="e">
        <f aca="true">MAX(0,AS773*(1+(_xlfn.NORM.INV(RAND(),Inputs!$D$39,Inputs!$C$39)))-'Year Schedule'!$K$47+'Year Schedule'!$L$47)</f>
        <v>#VALUE!</v>
      </c>
      <c r="AU773" s="0" t="e">
        <f aca="true">MAX(0,AT773*(1+(_xlfn.NORM.INV(RAND(),Inputs!$D$39,Inputs!$C$39)))-'Year Schedule'!$K$48+'Year Schedule'!$L$48)</f>
        <v>#VALUE!</v>
      </c>
      <c r="AV773" s="0" t="e">
        <f aca="true">MAX(0,AU773*(1+(_xlfn.NORM.INV(RAND(),Inputs!$D$39,Inputs!$C$39)))-'Year Schedule'!$K$49+'Year Schedule'!$L$49)</f>
        <v>#VALUE!</v>
      </c>
      <c r="AW773" s="0" t="e">
        <f aca="true">MAX(0,AV773*(1+(_xlfn.NORM.INV(RAND(),Inputs!$D$39,Inputs!$C$39)))-'Year Schedule'!$K$50+'Year Schedule'!$L$50)</f>
        <v>#VALUE!</v>
      </c>
      <c r="AX773" s="0" t="e">
        <f aca="true">MAX(0,AW773*(1+(_xlfn.NORM.INV(RAND(),Inputs!$D$39,Inputs!$C$39)))-'Year Schedule'!$K$51+'Year Schedule'!$L$51)</f>
        <v>#VALUE!</v>
      </c>
      <c r="AY773" s="0" t="e">
        <f aca="true">MAX(0,AX773*(1+(_xlfn.NORM.INV(RAND(),Inputs!$D$39,Inputs!$C$39)))-'Year Schedule'!$K$52+'Year Schedule'!$L$52)</f>
        <v>#VALUE!</v>
      </c>
      <c r="AZ773" s="0" t="e">
        <f aca="true">MAX(0,AY773*(1+(_xlfn.NORM.INV(RAND(),Inputs!$D$39,Inputs!$C$39)))-'Year Schedule'!$K$53+'Year Schedule'!$L$53)</f>
        <v>#VALUE!</v>
      </c>
      <c r="BA773" s="0" t="e">
        <f aca="false">INDEX(C773:AZ773,1,Inputs!$C$6)</f>
        <v>#VALUE!</v>
      </c>
      <c r="BB773" s="0" t="n">
        <f aca="false">IFERROR(EXP(SUMPRODUCT(LN((C773:INDEX(C773:AZ773,1,Inputs!$C$6)+$C$1004:INDEX($C$1004:$AZ$1004,1,Inputs!$C$6))/B773:INDEX(B773:AY773,1,Inputs!$C$6)))/Inputs!$C$6)-1,-1)</f>
        <v>-1</v>
      </c>
    </row>
    <row r="774" customFormat="false" ht="15" hidden="false" customHeight="true" outlineLevel="0" collapsed="false">
      <c r="A774" s="0" t="n">
        <v>772</v>
      </c>
      <c r="B774" s="177" t="n">
        <f aca="false">Inputs!$C$38</f>
        <v>0</v>
      </c>
      <c r="C774" s="0" t="e">
        <f aca="true">MAX(0,B774*(1+(_xlfn.NORM.INV(RAND(),Inputs!$D$39,Inputs!$C$39)))-'Year Schedule'!$K$4+'Year Schedule'!$L$4)</f>
        <v>#VALUE!</v>
      </c>
      <c r="D774" s="0" t="e">
        <f aca="true">MAX(0,C774*(1+(_xlfn.NORM.INV(RAND(),Inputs!$D$39,Inputs!$C$39)))-'Year Schedule'!$K$5+'Year Schedule'!$L$5)</f>
        <v>#VALUE!</v>
      </c>
      <c r="E774" s="0" t="e">
        <f aca="true">MAX(0,D774*(1+(_xlfn.NORM.INV(RAND(),Inputs!$D$39,Inputs!$C$39)))-'Year Schedule'!$K$6+'Year Schedule'!$L$6)</f>
        <v>#VALUE!</v>
      </c>
      <c r="F774" s="0" t="e">
        <f aca="true">MAX(0,E774*(1+(_xlfn.NORM.INV(RAND(),Inputs!$D$39,Inputs!$C$39)))-'Year Schedule'!$K$7+'Year Schedule'!$L$7)</f>
        <v>#VALUE!</v>
      </c>
      <c r="G774" s="0" t="e">
        <f aca="true">MAX(0,F774*(1+(_xlfn.NORM.INV(RAND(),Inputs!$D$39,Inputs!$C$39)))-'Year Schedule'!$K$8+'Year Schedule'!$L$8)</f>
        <v>#VALUE!</v>
      </c>
      <c r="H774" s="0" t="e">
        <f aca="true">MAX(0,G774*(1+(_xlfn.NORM.INV(RAND(),Inputs!$D$39,Inputs!$C$39)))-'Year Schedule'!$K$9+'Year Schedule'!$L$9)</f>
        <v>#VALUE!</v>
      </c>
      <c r="I774" s="0" t="e">
        <f aca="true">MAX(0,H774*(1+(_xlfn.NORM.INV(RAND(),Inputs!$D$39,Inputs!$C$39)))-'Year Schedule'!$K$10+'Year Schedule'!$L$10)</f>
        <v>#VALUE!</v>
      </c>
      <c r="J774" s="0" t="e">
        <f aca="true">MAX(0,I774*(1+(_xlfn.NORM.INV(RAND(),Inputs!$D$39,Inputs!$C$39)))-'Year Schedule'!$K$11+'Year Schedule'!$L$11)</f>
        <v>#VALUE!</v>
      </c>
      <c r="K774" s="0" t="e">
        <f aca="true">MAX(0,J774*(1+(_xlfn.NORM.INV(RAND(),Inputs!$D$39,Inputs!$C$39)))-'Year Schedule'!$K$12+'Year Schedule'!$L$12)</f>
        <v>#VALUE!</v>
      </c>
      <c r="L774" s="0" t="e">
        <f aca="true">MAX(0,K774*(1+(_xlfn.NORM.INV(RAND(),Inputs!$D$39,Inputs!$C$39)))-'Year Schedule'!$K$13+'Year Schedule'!$L$13)</f>
        <v>#VALUE!</v>
      </c>
      <c r="M774" s="0" t="e">
        <f aca="true">MAX(0,L774*(1+(_xlfn.NORM.INV(RAND(),Inputs!$D$39,Inputs!$C$39)))-'Year Schedule'!$K$14+'Year Schedule'!$L$14)</f>
        <v>#VALUE!</v>
      </c>
      <c r="N774" s="0" t="e">
        <f aca="true">MAX(0,M774*(1+(_xlfn.NORM.INV(RAND(),Inputs!$D$39,Inputs!$C$39)))-'Year Schedule'!$K$15+'Year Schedule'!$L$15)</f>
        <v>#VALUE!</v>
      </c>
      <c r="O774" s="0" t="e">
        <f aca="true">MAX(0,N774*(1+(_xlfn.NORM.INV(RAND(),Inputs!$D$39,Inputs!$C$39)))-'Year Schedule'!$K$16+'Year Schedule'!$L$16)</f>
        <v>#VALUE!</v>
      </c>
      <c r="P774" s="0" t="e">
        <f aca="true">MAX(0,O774*(1+(_xlfn.NORM.INV(RAND(),Inputs!$D$39,Inputs!$C$39)))-'Year Schedule'!$K$17+'Year Schedule'!$L$17)</f>
        <v>#VALUE!</v>
      </c>
      <c r="Q774" s="0" t="e">
        <f aca="true">MAX(0,P774*(1+(_xlfn.NORM.INV(RAND(),Inputs!$D$39,Inputs!$C$39)))-'Year Schedule'!$K$18+'Year Schedule'!$L$18)</f>
        <v>#VALUE!</v>
      </c>
      <c r="R774" s="0" t="e">
        <f aca="true">MAX(0,Q774*(1+(_xlfn.NORM.INV(RAND(),Inputs!$D$39,Inputs!$C$39)))-'Year Schedule'!$K$19+'Year Schedule'!$L$19)</f>
        <v>#VALUE!</v>
      </c>
      <c r="S774" s="0" t="e">
        <f aca="true">MAX(0,R774*(1+(_xlfn.NORM.INV(RAND(),Inputs!$D$39,Inputs!$C$39)))-'Year Schedule'!$K$20+'Year Schedule'!$L$20)</f>
        <v>#VALUE!</v>
      </c>
      <c r="T774" s="0" t="e">
        <f aca="true">MAX(0,S774*(1+(_xlfn.NORM.INV(RAND(),Inputs!$D$39,Inputs!$C$39)))-'Year Schedule'!$K$21+'Year Schedule'!$L$21)</f>
        <v>#VALUE!</v>
      </c>
      <c r="U774" s="0" t="e">
        <f aca="true">MAX(0,T774*(1+(_xlfn.NORM.INV(RAND(),Inputs!$D$39,Inputs!$C$39)))-'Year Schedule'!$K$22+'Year Schedule'!$L$22)</f>
        <v>#VALUE!</v>
      </c>
      <c r="V774" s="0" t="e">
        <f aca="true">MAX(0,U774*(1+(_xlfn.NORM.INV(RAND(),Inputs!$D$39,Inputs!$C$39)))-'Year Schedule'!$K$23+'Year Schedule'!$L$23)</f>
        <v>#VALUE!</v>
      </c>
      <c r="W774" s="0" t="e">
        <f aca="true">MAX(0,V774*(1+(_xlfn.NORM.INV(RAND(),Inputs!$D$39,Inputs!$C$39)))-'Year Schedule'!$K$24+'Year Schedule'!$L$24)</f>
        <v>#VALUE!</v>
      </c>
      <c r="X774" s="0" t="e">
        <f aca="true">MAX(0,W774*(1+(_xlfn.NORM.INV(RAND(),Inputs!$D$39,Inputs!$C$39)))-'Year Schedule'!$K$25+'Year Schedule'!$L$25)</f>
        <v>#VALUE!</v>
      </c>
      <c r="Y774" s="0" t="e">
        <f aca="true">MAX(0,X774*(1+(_xlfn.NORM.INV(RAND(),Inputs!$D$39,Inputs!$C$39)))-'Year Schedule'!$K$26+'Year Schedule'!$L$26)</f>
        <v>#VALUE!</v>
      </c>
      <c r="Z774" s="0" t="e">
        <f aca="true">MAX(0,Y774*(1+(_xlfn.NORM.INV(RAND(),Inputs!$D$39,Inputs!$C$39)))-'Year Schedule'!$K$27+'Year Schedule'!$L$27)</f>
        <v>#VALUE!</v>
      </c>
      <c r="AA774" s="0" t="e">
        <f aca="true">MAX(0,Z774*(1+(_xlfn.NORM.INV(RAND(),Inputs!$D$39,Inputs!$C$39)))-'Year Schedule'!$K$28+'Year Schedule'!$L$28)</f>
        <v>#VALUE!</v>
      </c>
      <c r="AB774" s="0" t="e">
        <f aca="true">MAX(0,AA774*(1+(_xlfn.NORM.INV(RAND(),Inputs!$D$39,Inputs!$C$39)))-'Year Schedule'!$K$29+'Year Schedule'!$L$29)</f>
        <v>#VALUE!</v>
      </c>
      <c r="AC774" s="0" t="e">
        <f aca="true">MAX(0,AB774*(1+(_xlfn.NORM.INV(RAND(),Inputs!$D$39,Inputs!$C$39)))-'Year Schedule'!$K$30+'Year Schedule'!$L$30)</f>
        <v>#VALUE!</v>
      </c>
      <c r="AD774" s="0" t="e">
        <f aca="true">MAX(0,AC774*(1+(_xlfn.NORM.INV(RAND(),Inputs!$D$39,Inputs!$C$39)))-'Year Schedule'!$K$31+'Year Schedule'!$L$31)</f>
        <v>#VALUE!</v>
      </c>
      <c r="AE774" s="0" t="e">
        <f aca="true">MAX(0,AD774*(1+(_xlfn.NORM.INV(RAND(),Inputs!$D$39,Inputs!$C$39)))-'Year Schedule'!$K$32+'Year Schedule'!$L$32)</f>
        <v>#VALUE!</v>
      </c>
      <c r="AF774" s="0" t="e">
        <f aca="true">MAX(0,AE774*(1+(_xlfn.NORM.INV(RAND(),Inputs!$D$39,Inputs!$C$39)))-'Year Schedule'!$K$33+'Year Schedule'!$L$33)</f>
        <v>#VALUE!</v>
      </c>
      <c r="AG774" s="0" t="e">
        <f aca="true">MAX(0,AF774*(1+(_xlfn.NORM.INV(RAND(),Inputs!$D$39,Inputs!$C$39)))-'Year Schedule'!$K$34+'Year Schedule'!$L$34)</f>
        <v>#VALUE!</v>
      </c>
      <c r="AH774" s="0" t="e">
        <f aca="true">MAX(0,AG774*(1+(_xlfn.NORM.INV(RAND(),Inputs!$D$39,Inputs!$C$39)))-'Year Schedule'!$K$35+'Year Schedule'!$L$35)</f>
        <v>#VALUE!</v>
      </c>
      <c r="AI774" s="0" t="e">
        <f aca="true">MAX(0,AH774*(1+(_xlfn.NORM.INV(RAND(),Inputs!$D$39,Inputs!$C$39)))-'Year Schedule'!$K$36+'Year Schedule'!$L$36)</f>
        <v>#VALUE!</v>
      </c>
      <c r="AJ774" s="0" t="e">
        <f aca="true">MAX(0,AI774*(1+(_xlfn.NORM.INV(RAND(),Inputs!$D$39,Inputs!$C$39)))-'Year Schedule'!$K$37+'Year Schedule'!$L$37)</f>
        <v>#VALUE!</v>
      </c>
      <c r="AK774" s="0" t="e">
        <f aca="true">MAX(0,AJ774*(1+(_xlfn.NORM.INV(RAND(),Inputs!$D$39,Inputs!$C$39)))-'Year Schedule'!$K$38+'Year Schedule'!$L$38)</f>
        <v>#VALUE!</v>
      </c>
      <c r="AL774" s="0" t="e">
        <f aca="true">MAX(0,AK774*(1+(_xlfn.NORM.INV(RAND(),Inputs!$D$39,Inputs!$C$39)))-'Year Schedule'!$K$39+'Year Schedule'!$L$39)</f>
        <v>#VALUE!</v>
      </c>
      <c r="AM774" s="0" t="e">
        <f aca="true">MAX(0,AL774*(1+(_xlfn.NORM.INV(RAND(),Inputs!$D$39,Inputs!$C$39)))-'Year Schedule'!$K$40+'Year Schedule'!$L$40)</f>
        <v>#VALUE!</v>
      </c>
      <c r="AN774" s="0" t="e">
        <f aca="true">MAX(0,AM774*(1+(_xlfn.NORM.INV(RAND(),Inputs!$D$39,Inputs!$C$39)))-'Year Schedule'!$K$41+'Year Schedule'!$L$41)</f>
        <v>#VALUE!</v>
      </c>
      <c r="AO774" s="0" t="e">
        <f aca="true">MAX(0,AN774*(1+(_xlfn.NORM.INV(RAND(),Inputs!$D$39,Inputs!$C$39)))-'Year Schedule'!$K$42+'Year Schedule'!$L$42)</f>
        <v>#VALUE!</v>
      </c>
      <c r="AP774" s="0" t="e">
        <f aca="true">MAX(0,AO774*(1+(_xlfn.NORM.INV(RAND(),Inputs!$D$39,Inputs!$C$39)))-'Year Schedule'!$K$43+'Year Schedule'!$L$43)</f>
        <v>#VALUE!</v>
      </c>
      <c r="AQ774" s="0" t="e">
        <f aca="true">MAX(0,AP774*(1+(_xlfn.NORM.INV(RAND(),Inputs!$D$39,Inputs!$C$39)))-'Year Schedule'!$K$44+'Year Schedule'!$L$44)</f>
        <v>#VALUE!</v>
      </c>
      <c r="AR774" s="0" t="e">
        <f aca="true">MAX(0,AQ774*(1+(_xlfn.NORM.INV(RAND(),Inputs!$D$39,Inputs!$C$39)))-'Year Schedule'!$K$45+'Year Schedule'!$L$45)</f>
        <v>#VALUE!</v>
      </c>
      <c r="AS774" s="0" t="e">
        <f aca="true">MAX(0,AR774*(1+(_xlfn.NORM.INV(RAND(),Inputs!$D$39,Inputs!$C$39)))-'Year Schedule'!$K$46+'Year Schedule'!$L$46)</f>
        <v>#VALUE!</v>
      </c>
      <c r="AT774" s="0" t="e">
        <f aca="true">MAX(0,AS774*(1+(_xlfn.NORM.INV(RAND(),Inputs!$D$39,Inputs!$C$39)))-'Year Schedule'!$K$47+'Year Schedule'!$L$47)</f>
        <v>#VALUE!</v>
      </c>
      <c r="AU774" s="0" t="e">
        <f aca="true">MAX(0,AT774*(1+(_xlfn.NORM.INV(RAND(),Inputs!$D$39,Inputs!$C$39)))-'Year Schedule'!$K$48+'Year Schedule'!$L$48)</f>
        <v>#VALUE!</v>
      </c>
      <c r="AV774" s="0" t="e">
        <f aca="true">MAX(0,AU774*(1+(_xlfn.NORM.INV(RAND(),Inputs!$D$39,Inputs!$C$39)))-'Year Schedule'!$K$49+'Year Schedule'!$L$49)</f>
        <v>#VALUE!</v>
      </c>
      <c r="AW774" s="0" t="e">
        <f aca="true">MAX(0,AV774*(1+(_xlfn.NORM.INV(RAND(),Inputs!$D$39,Inputs!$C$39)))-'Year Schedule'!$K$50+'Year Schedule'!$L$50)</f>
        <v>#VALUE!</v>
      </c>
      <c r="AX774" s="0" t="e">
        <f aca="true">MAX(0,AW774*(1+(_xlfn.NORM.INV(RAND(),Inputs!$D$39,Inputs!$C$39)))-'Year Schedule'!$K$51+'Year Schedule'!$L$51)</f>
        <v>#VALUE!</v>
      </c>
      <c r="AY774" s="0" t="e">
        <f aca="true">MAX(0,AX774*(1+(_xlfn.NORM.INV(RAND(),Inputs!$D$39,Inputs!$C$39)))-'Year Schedule'!$K$52+'Year Schedule'!$L$52)</f>
        <v>#VALUE!</v>
      </c>
      <c r="AZ774" s="0" t="e">
        <f aca="true">MAX(0,AY774*(1+(_xlfn.NORM.INV(RAND(),Inputs!$D$39,Inputs!$C$39)))-'Year Schedule'!$K$53+'Year Schedule'!$L$53)</f>
        <v>#VALUE!</v>
      </c>
      <c r="BA774" s="0" t="e">
        <f aca="false">INDEX(C774:AZ774,1,Inputs!$C$6)</f>
        <v>#VALUE!</v>
      </c>
      <c r="BB774" s="0" t="n">
        <f aca="false">IFERROR(EXP(SUMPRODUCT(LN((C774:INDEX(C774:AZ774,1,Inputs!$C$6)+$C$1004:INDEX($C$1004:$AZ$1004,1,Inputs!$C$6))/B774:INDEX(B774:AY774,1,Inputs!$C$6)))/Inputs!$C$6)-1,-1)</f>
        <v>-1</v>
      </c>
    </row>
    <row r="775" customFormat="false" ht="15" hidden="false" customHeight="true" outlineLevel="0" collapsed="false">
      <c r="A775" s="0" t="n">
        <v>773</v>
      </c>
      <c r="B775" s="177" t="n">
        <f aca="false">Inputs!$C$38</f>
        <v>0</v>
      </c>
      <c r="C775" s="0" t="e">
        <f aca="true">MAX(0,B775*(1+(_xlfn.NORM.INV(RAND(),Inputs!$D$39,Inputs!$C$39)))-'Year Schedule'!$K$4+'Year Schedule'!$L$4)</f>
        <v>#VALUE!</v>
      </c>
      <c r="D775" s="0" t="e">
        <f aca="true">MAX(0,C775*(1+(_xlfn.NORM.INV(RAND(),Inputs!$D$39,Inputs!$C$39)))-'Year Schedule'!$K$5+'Year Schedule'!$L$5)</f>
        <v>#VALUE!</v>
      </c>
      <c r="E775" s="0" t="e">
        <f aca="true">MAX(0,D775*(1+(_xlfn.NORM.INV(RAND(),Inputs!$D$39,Inputs!$C$39)))-'Year Schedule'!$K$6+'Year Schedule'!$L$6)</f>
        <v>#VALUE!</v>
      </c>
      <c r="F775" s="0" t="e">
        <f aca="true">MAX(0,E775*(1+(_xlfn.NORM.INV(RAND(),Inputs!$D$39,Inputs!$C$39)))-'Year Schedule'!$K$7+'Year Schedule'!$L$7)</f>
        <v>#VALUE!</v>
      </c>
      <c r="G775" s="0" t="e">
        <f aca="true">MAX(0,F775*(1+(_xlfn.NORM.INV(RAND(),Inputs!$D$39,Inputs!$C$39)))-'Year Schedule'!$K$8+'Year Schedule'!$L$8)</f>
        <v>#VALUE!</v>
      </c>
      <c r="H775" s="0" t="e">
        <f aca="true">MAX(0,G775*(1+(_xlfn.NORM.INV(RAND(),Inputs!$D$39,Inputs!$C$39)))-'Year Schedule'!$K$9+'Year Schedule'!$L$9)</f>
        <v>#VALUE!</v>
      </c>
      <c r="I775" s="0" t="e">
        <f aca="true">MAX(0,H775*(1+(_xlfn.NORM.INV(RAND(),Inputs!$D$39,Inputs!$C$39)))-'Year Schedule'!$K$10+'Year Schedule'!$L$10)</f>
        <v>#VALUE!</v>
      </c>
      <c r="J775" s="0" t="e">
        <f aca="true">MAX(0,I775*(1+(_xlfn.NORM.INV(RAND(),Inputs!$D$39,Inputs!$C$39)))-'Year Schedule'!$K$11+'Year Schedule'!$L$11)</f>
        <v>#VALUE!</v>
      </c>
      <c r="K775" s="0" t="e">
        <f aca="true">MAX(0,J775*(1+(_xlfn.NORM.INV(RAND(),Inputs!$D$39,Inputs!$C$39)))-'Year Schedule'!$K$12+'Year Schedule'!$L$12)</f>
        <v>#VALUE!</v>
      </c>
      <c r="L775" s="0" t="e">
        <f aca="true">MAX(0,K775*(1+(_xlfn.NORM.INV(RAND(),Inputs!$D$39,Inputs!$C$39)))-'Year Schedule'!$K$13+'Year Schedule'!$L$13)</f>
        <v>#VALUE!</v>
      </c>
      <c r="M775" s="0" t="e">
        <f aca="true">MAX(0,L775*(1+(_xlfn.NORM.INV(RAND(),Inputs!$D$39,Inputs!$C$39)))-'Year Schedule'!$K$14+'Year Schedule'!$L$14)</f>
        <v>#VALUE!</v>
      </c>
      <c r="N775" s="0" t="e">
        <f aca="true">MAX(0,M775*(1+(_xlfn.NORM.INV(RAND(),Inputs!$D$39,Inputs!$C$39)))-'Year Schedule'!$K$15+'Year Schedule'!$L$15)</f>
        <v>#VALUE!</v>
      </c>
      <c r="O775" s="0" t="e">
        <f aca="true">MAX(0,N775*(1+(_xlfn.NORM.INV(RAND(),Inputs!$D$39,Inputs!$C$39)))-'Year Schedule'!$K$16+'Year Schedule'!$L$16)</f>
        <v>#VALUE!</v>
      </c>
      <c r="P775" s="0" t="e">
        <f aca="true">MAX(0,O775*(1+(_xlfn.NORM.INV(RAND(),Inputs!$D$39,Inputs!$C$39)))-'Year Schedule'!$K$17+'Year Schedule'!$L$17)</f>
        <v>#VALUE!</v>
      </c>
      <c r="Q775" s="0" t="e">
        <f aca="true">MAX(0,P775*(1+(_xlfn.NORM.INV(RAND(),Inputs!$D$39,Inputs!$C$39)))-'Year Schedule'!$K$18+'Year Schedule'!$L$18)</f>
        <v>#VALUE!</v>
      </c>
      <c r="R775" s="0" t="e">
        <f aca="true">MAX(0,Q775*(1+(_xlfn.NORM.INV(RAND(),Inputs!$D$39,Inputs!$C$39)))-'Year Schedule'!$K$19+'Year Schedule'!$L$19)</f>
        <v>#VALUE!</v>
      </c>
      <c r="S775" s="0" t="e">
        <f aca="true">MAX(0,R775*(1+(_xlfn.NORM.INV(RAND(),Inputs!$D$39,Inputs!$C$39)))-'Year Schedule'!$K$20+'Year Schedule'!$L$20)</f>
        <v>#VALUE!</v>
      </c>
      <c r="T775" s="0" t="e">
        <f aca="true">MAX(0,S775*(1+(_xlfn.NORM.INV(RAND(),Inputs!$D$39,Inputs!$C$39)))-'Year Schedule'!$K$21+'Year Schedule'!$L$21)</f>
        <v>#VALUE!</v>
      </c>
      <c r="U775" s="0" t="e">
        <f aca="true">MAX(0,T775*(1+(_xlfn.NORM.INV(RAND(),Inputs!$D$39,Inputs!$C$39)))-'Year Schedule'!$K$22+'Year Schedule'!$L$22)</f>
        <v>#VALUE!</v>
      </c>
      <c r="V775" s="0" t="e">
        <f aca="true">MAX(0,U775*(1+(_xlfn.NORM.INV(RAND(),Inputs!$D$39,Inputs!$C$39)))-'Year Schedule'!$K$23+'Year Schedule'!$L$23)</f>
        <v>#VALUE!</v>
      </c>
      <c r="W775" s="0" t="e">
        <f aca="true">MAX(0,V775*(1+(_xlfn.NORM.INV(RAND(),Inputs!$D$39,Inputs!$C$39)))-'Year Schedule'!$K$24+'Year Schedule'!$L$24)</f>
        <v>#VALUE!</v>
      </c>
      <c r="X775" s="0" t="e">
        <f aca="true">MAX(0,W775*(1+(_xlfn.NORM.INV(RAND(),Inputs!$D$39,Inputs!$C$39)))-'Year Schedule'!$K$25+'Year Schedule'!$L$25)</f>
        <v>#VALUE!</v>
      </c>
      <c r="Y775" s="0" t="e">
        <f aca="true">MAX(0,X775*(1+(_xlfn.NORM.INV(RAND(),Inputs!$D$39,Inputs!$C$39)))-'Year Schedule'!$K$26+'Year Schedule'!$L$26)</f>
        <v>#VALUE!</v>
      </c>
      <c r="Z775" s="0" t="e">
        <f aca="true">MAX(0,Y775*(1+(_xlfn.NORM.INV(RAND(),Inputs!$D$39,Inputs!$C$39)))-'Year Schedule'!$K$27+'Year Schedule'!$L$27)</f>
        <v>#VALUE!</v>
      </c>
      <c r="AA775" s="0" t="e">
        <f aca="true">MAX(0,Z775*(1+(_xlfn.NORM.INV(RAND(),Inputs!$D$39,Inputs!$C$39)))-'Year Schedule'!$K$28+'Year Schedule'!$L$28)</f>
        <v>#VALUE!</v>
      </c>
      <c r="AB775" s="0" t="e">
        <f aca="true">MAX(0,AA775*(1+(_xlfn.NORM.INV(RAND(),Inputs!$D$39,Inputs!$C$39)))-'Year Schedule'!$K$29+'Year Schedule'!$L$29)</f>
        <v>#VALUE!</v>
      </c>
      <c r="AC775" s="0" t="e">
        <f aca="true">MAX(0,AB775*(1+(_xlfn.NORM.INV(RAND(),Inputs!$D$39,Inputs!$C$39)))-'Year Schedule'!$K$30+'Year Schedule'!$L$30)</f>
        <v>#VALUE!</v>
      </c>
      <c r="AD775" s="0" t="e">
        <f aca="true">MAX(0,AC775*(1+(_xlfn.NORM.INV(RAND(),Inputs!$D$39,Inputs!$C$39)))-'Year Schedule'!$K$31+'Year Schedule'!$L$31)</f>
        <v>#VALUE!</v>
      </c>
      <c r="AE775" s="0" t="e">
        <f aca="true">MAX(0,AD775*(1+(_xlfn.NORM.INV(RAND(),Inputs!$D$39,Inputs!$C$39)))-'Year Schedule'!$K$32+'Year Schedule'!$L$32)</f>
        <v>#VALUE!</v>
      </c>
      <c r="AF775" s="0" t="e">
        <f aca="true">MAX(0,AE775*(1+(_xlfn.NORM.INV(RAND(),Inputs!$D$39,Inputs!$C$39)))-'Year Schedule'!$K$33+'Year Schedule'!$L$33)</f>
        <v>#VALUE!</v>
      </c>
      <c r="AG775" s="0" t="e">
        <f aca="true">MAX(0,AF775*(1+(_xlfn.NORM.INV(RAND(),Inputs!$D$39,Inputs!$C$39)))-'Year Schedule'!$K$34+'Year Schedule'!$L$34)</f>
        <v>#VALUE!</v>
      </c>
      <c r="AH775" s="0" t="e">
        <f aca="true">MAX(0,AG775*(1+(_xlfn.NORM.INV(RAND(),Inputs!$D$39,Inputs!$C$39)))-'Year Schedule'!$K$35+'Year Schedule'!$L$35)</f>
        <v>#VALUE!</v>
      </c>
      <c r="AI775" s="0" t="e">
        <f aca="true">MAX(0,AH775*(1+(_xlfn.NORM.INV(RAND(),Inputs!$D$39,Inputs!$C$39)))-'Year Schedule'!$K$36+'Year Schedule'!$L$36)</f>
        <v>#VALUE!</v>
      </c>
      <c r="AJ775" s="0" t="e">
        <f aca="true">MAX(0,AI775*(1+(_xlfn.NORM.INV(RAND(),Inputs!$D$39,Inputs!$C$39)))-'Year Schedule'!$K$37+'Year Schedule'!$L$37)</f>
        <v>#VALUE!</v>
      </c>
      <c r="AK775" s="0" t="e">
        <f aca="true">MAX(0,AJ775*(1+(_xlfn.NORM.INV(RAND(),Inputs!$D$39,Inputs!$C$39)))-'Year Schedule'!$K$38+'Year Schedule'!$L$38)</f>
        <v>#VALUE!</v>
      </c>
      <c r="AL775" s="0" t="e">
        <f aca="true">MAX(0,AK775*(1+(_xlfn.NORM.INV(RAND(),Inputs!$D$39,Inputs!$C$39)))-'Year Schedule'!$K$39+'Year Schedule'!$L$39)</f>
        <v>#VALUE!</v>
      </c>
      <c r="AM775" s="0" t="e">
        <f aca="true">MAX(0,AL775*(1+(_xlfn.NORM.INV(RAND(),Inputs!$D$39,Inputs!$C$39)))-'Year Schedule'!$K$40+'Year Schedule'!$L$40)</f>
        <v>#VALUE!</v>
      </c>
      <c r="AN775" s="0" t="e">
        <f aca="true">MAX(0,AM775*(1+(_xlfn.NORM.INV(RAND(),Inputs!$D$39,Inputs!$C$39)))-'Year Schedule'!$K$41+'Year Schedule'!$L$41)</f>
        <v>#VALUE!</v>
      </c>
      <c r="AO775" s="0" t="e">
        <f aca="true">MAX(0,AN775*(1+(_xlfn.NORM.INV(RAND(),Inputs!$D$39,Inputs!$C$39)))-'Year Schedule'!$K$42+'Year Schedule'!$L$42)</f>
        <v>#VALUE!</v>
      </c>
      <c r="AP775" s="0" t="e">
        <f aca="true">MAX(0,AO775*(1+(_xlfn.NORM.INV(RAND(),Inputs!$D$39,Inputs!$C$39)))-'Year Schedule'!$K$43+'Year Schedule'!$L$43)</f>
        <v>#VALUE!</v>
      </c>
      <c r="AQ775" s="0" t="e">
        <f aca="true">MAX(0,AP775*(1+(_xlfn.NORM.INV(RAND(),Inputs!$D$39,Inputs!$C$39)))-'Year Schedule'!$K$44+'Year Schedule'!$L$44)</f>
        <v>#VALUE!</v>
      </c>
      <c r="AR775" s="0" t="e">
        <f aca="true">MAX(0,AQ775*(1+(_xlfn.NORM.INV(RAND(),Inputs!$D$39,Inputs!$C$39)))-'Year Schedule'!$K$45+'Year Schedule'!$L$45)</f>
        <v>#VALUE!</v>
      </c>
      <c r="AS775" s="0" t="e">
        <f aca="true">MAX(0,AR775*(1+(_xlfn.NORM.INV(RAND(),Inputs!$D$39,Inputs!$C$39)))-'Year Schedule'!$K$46+'Year Schedule'!$L$46)</f>
        <v>#VALUE!</v>
      </c>
      <c r="AT775" s="0" t="e">
        <f aca="true">MAX(0,AS775*(1+(_xlfn.NORM.INV(RAND(),Inputs!$D$39,Inputs!$C$39)))-'Year Schedule'!$K$47+'Year Schedule'!$L$47)</f>
        <v>#VALUE!</v>
      </c>
      <c r="AU775" s="0" t="e">
        <f aca="true">MAX(0,AT775*(1+(_xlfn.NORM.INV(RAND(),Inputs!$D$39,Inputs!$C$39)))-'Year Schedule'!$K$48+'Year Schedule'!$L$48)</f>
        <v>#VALUE!</v>
      </c>
      <c r="AV775" s="0" t="e">
        <f aca="true">MAX(0,AU775*(1+(_xlfn.NORM.INV(RAND(),Inputs!$D$39,Inputs!$C$39)))-'Year Schedule'!$K$49+'Year Schedule'!$L$49)</f>
        <v>#VALUE!</v>
      </c>
      <c r="AW775" s="0" t="e">
        <f aca="true">MAX(0,AV775*(1+(_xlfn.NORM.INV(RAND(),Inputs!$D$39,Inputs!$C$39)))-'Year Schedule'!$K$50+'Year Schedule'!$L$50)</f>
        <v>#VALUE!</v>
      </c>
      <c r="AX775" s="0" t="e">
        <f aca="true">MAX(0,AW775*(1+(_xlfn.NORM.INV(RAND(),Inputs!$D$39,Inputs!$C$39)))-'Year Schedule'!$K$51+'Year Schedule'!$L$51)</f>
        <v>#VALUE!</v>
      </c>
      <c r="AY775" s="0" t="e">
        <f aca="true">MAX(0,AX775*(1+(_xlfn.NORM.INV(RAND(),Inputs!$D$39,Inputs!$C$39)))-'Year Schedule'!$K$52+'Year Schedule'!$L$52)</f>
        <v>#VALUE!</v>
      </c>
      <c r="AZ775" s="0" t="e">
        <f aca="true">MAX(0,AY775*(1+(_xlfn.NORM.INV(RAND(),Inputs!$D$39,Inputs!$C$39)))-'Year Schedule'!$K$53+'Year Schedule'!$L$53)</f>
        <v>#VALUE!</v>
      </c>
      <c r="BA775" s="0" t="e">
        <f aca="false">INDEX(C775:AZ775,1,Inputs!$C$6)</f>
        <v>#VALUE!</v>
      </c>
      <c r="BB775" s="0" t="n">
        <f aca="false">IFERROR(EXP(SUMPRODUCT(LN((C775:INDEX(C775:AZ775,1,Inputs!$C$6)+$C$1004:INDEX($C$1004:$AZ$1004,1,Inputs!$C$6))/B775:INDEX(B775:AY775,1,Inputs!$C$6)))/Inputs!$C$6)-1,-1)</f>
        <v>-1</v>
      </c>
    </row>
    <row r="776" customFormat="false" ht="15" hidden="false" customHeight="true" outlineLevel="0" collapsed="false">
      <c r="A776" s="0" t="n">
        <v>774</v>
      </c>
      <c r="B776" s="177" t="n">
        <f aca="false">Inputs!$C$38</f>
        <v>0</v>
      </c>
      <c r="C776" s="0" t="e">
        <f aca="true">MAX(0,B776*(1+(_xlfn.NORM.INV(RAND(),Inputs!$D$39,Inputs!$C$39)))-'Year Schedule'!$K$4+'Year Schedule'!$L$4)</f>
        <v>#VALUE!</v>
      </c>
      <c r="D776" s="0" t="e">
        <f aca="true">MAX(0,C776*(1+(_xlfn.NORM.INV(RAND(),Inputs!$D$39,Inputs!$C$39)))-'Year Schedule'!$K$5+'Year Schedule'!$L$5)</f>
        <v>#VALUE!</v>
      </c>
      <c r="E776" s="0" t="e">
        <f aca="true">MAX(0,D776*(1+(_xlfn.NORM.INV(RAND(),Inputs!$D$39,Inputs!$C$39)))-'Year Schedule'!$K$6+'Year Schedule'!$L$6)</f>
        <v>#VALUE!</v>
      </c>
      <c r="F776" s="0" t="e">
        <f aca="true">MAX(0,E776*(1+(_xlfn.NORM.INV(RAND(),Inputs!$D$39,Inputs!$C$39)))-'Year Schedule'!$K$7+'Year Schedule'!$L$7)</f>
        <v>#VALUE!</v>
      </c>
      <c r="G776" s="0" t="e">
        <f aca="true">MAX(0,F776*(1+(_xlfn.NORM.INV(RAND(),Inputs!$D$39,Inputs!$C$39)))-'Year Schedule'!$K$8+'Year Schedule'!$L$8)</f>
        <v>#VALUE!</v>
      </c>
      <c r="H776" s="0" t="e">
        <f aca="true">MAX(0,G776*(1+(_xlfn.NORM.INV(RAND(),Inputs!$D$39,Inputs!$C$39)))-'Year Schedule'!$K$9+'Year Schedule'!$L$9)</f>
        <v>#VALUE!</v>
      </c>
      <c r="I776" s="0" t="e">
        <f aca="true">MAX(0,H776*(1+(_xlfn.NORM.INV(RAND(),Inputs!$D$39,Inputs!$C$39)))-'Year Schedule'!$K$10+'Year Schedule'!$L$10)</f>
        <v>#VALUE!</v>
      </c>
      <c r="J776" s="0" t="e">
        <f aca="true">MAX(0,I776*(1+(_xlfn.NORM.INV(RAND(),Inputs!$D$39,Inputs!$C$39)))-'Year Schedule'!$K$11+'Year Schedule'!$L$11)</f>
        <v>#VALUE!</v>
      </c>
      <c r="K776" s="0" t="e">
        <f aca="true">MAX(0,J776*(1+(_xlfn.NORM.INV(RAND(),Inputs!$D$39,Inputs!$C$39)))-'Year Schedule'!$K$12+'Year Schedule'!$L$12)</f>
        <v>#VALUE!</v>
      </c>
      <c r="L776" s="0" t="e">
        <f aca="true">MAX(0,K776*(1+(_xlfn.NORM.INV(RAND(),Inputs!$D$39,Inputs!$C$39)))-'Year Schedule'!$K$13+'Year Schedule'!$L$13)</f>
        <v>#VALUE!</v>
      </c>
      <c r="M776" s="0" t="e">
        <f aca="true">MAX(0,L776*(1+(_xlfn.NORM.INV(RAND(),Inputs!$D$39,Inputs!$C$39)))-'Year Schedule'!$K$14+'Year Schedule'!$L$14)</f>
        <v>#VALUE!</v>
      </c>
      <c r="N776" s="0" t="e">
        <f aca="true">MAX(0,M776*(1+(_xlfn.NORM.INV(RAND(),Inputs!$D$39,Inputs!$C$39)))-'Year Schedule'!$K$15+'Year Schedule'!$L$15)</f>
        <v>#VALUE!</v>
      </c>
      <c r="O776" s="0" t="e">
        <f aca="true">MAX(0,N776*(1+(_xlfn.NORM.INV(RAND(),Inputs!$D$39,Inputs!$C$39)))-'Year Schedule'!$K$16+'Year Schedule'!$L$16)</f>
        <v>#VALUE!</v>
      </c>
      <c r="P776" s="0" t="e">
        <f aca="true">MAX(0,O776*(1+(_xlfn.NORM.INV(RAND(),Inputs!$D$39,Inputs!$C$39)))-'Year Schedule'!$K$17+'Year Schedule'!$L$17)</f>
        <v>#VALUE!</v>
      </c>
      <c r="Q776" s="0" t="e">
        <f aca="true">MAX(0,P776*(1+(_xlfn.NORM.INV(RAND(),Inputs!$D$39,Inputs!$C$39)))-'Year Schedule'!$K$18+'Year Schedule'!$L$18)</f>
        <v>#VALUE!</v>
      </c>
      <c r="R776" s="0" t="e">
        <f aca="true">MAX(0,Q776*(1+(_xlfn.NORM.INV(RAND(),Inputs!$D$39,Inputs!$C$39)))-'Year Schedule'!$K$19+'Year Schedule'!$L$19)</f>
        <v>#VALUE!</v>
      </c>
      <c r="S776" s="0" t="e">
        <f aca="true">MAX(0,R776*(1+(_xlfn.NORM.INV(RAND(),Inputs!$D$39,Inputs!$C$39)))-'Year Schedule'!$K$20+'Year Schedule'!$L$20)</f>
        <v>#VALUE!</v>
      </c>
      <c r="T776" s="0" t="e">
        <f aca="true">MAX(0,S776*(1+(_xlfn.NORM.INV(RAND(),Inputs!$D$39,Inputs!$C$39)))-'Year Schedule'!$K$21+'Year Schedule'!$L$21)</f>
        <v>#VALUE!</v>
      </c>
      <c r="U776" s="0" t="e">
        <f aca="true">MAX(0,T776*(1+(_xlfn.NORM.INV(RAND(),Inputs!$D$39,Inputs!$C$39)))-'Year Schedule'!$K$22+'Year Schedule'!$L$22)</f>
        <v>#VALUE!</v>
      </c>
      <c r="V776" s="0" t="e">
        <f aca="true">MAX(0,U776*(1+(_xlfn.NORM.INV(RAND(),Inputs!$D$39,Inputs!$C$39)))-'Year Schedule'!$K$23+'Year Schedule'!$L$23)</f>
        <v>#VALUE!</v>
      </c>
      <c r="W776" s="0" t="e">
        <f aca="true">MAX(0,V776*(1+(_xlfn.NORM.INV(RAND(),Inputs!$D$39,Inputs!$C$39)))-'Year Schedule'!$K$24+'Year Schedule'!$L$24)</f>
        <v>#VALUE!</v>
      </c>
      <c r="X776" s="0" t="e">
        <f aca="true">MAX(0,W776*(1+(_xlfn.NORM.INV(RAND(),Inputs!$D$39,Inputs!$C$39)))-'Year Schedule'!$K$25+'Year Schedule'!$L$25)</f>
        <v>#VALUE!</v>
      </c>
      <c r="Y776" s="0" t="e">
        <f aca="true">MAX(0,X776*(1+(_xlfn.NORM.INV(RAND(),Inputs!$D$39,Inputs!$C$39)))-'Year Schedule'!$K$26+'Year Schedule'!$L$26)</f>
        <v>#VALUE!</v>
      </c>
      <c r="Z776" s="0" t="e">
        <f aca="true">MAX(0,Y776*(1+(_xlfn.NORM.INV(RAND(),Inputs!$D$39,Inputs!$C$39)))-'Year Schedule'!$K$27+'Year Schedule'!$L$27)</f>
        <v>#VALUE!</v>
      </c>
      <c r="AA776" s="0" t="e">
        <f aca="true">MAX(0,Z776*(1+(_xlfn.NORM.INV(RAND(),Inputs!$D$39,Inputs!$C$39)))-'Year Schedule'!$K$28+'Year Schedule'!$L$28)</f>
        <v>#VALUE!</v>
      </c>
      <c r="AB776" s="0" t="e">
        <f aca="true">MAX(0,AA776*(1+(_xlfn.NORM.INV(RAND(),Inputs!$D$39,Inputs!$C$39)))-'Year Schedule'!$K$29+'Year Schedule'!$L$29)</f>
        <v>#VALUE!</v>
      </c>
      <c r="AC776" s="0" t="e">
        <f aca="true">MAX(0,AB776*(1+(_xlfn.NORM.INV(RAND(),Inputs!$D$39,Inputs!$C$39)))-'Year Schedule'!$K$30+'Year Schedule'!$L$30)</f>
        <v>#VALUE!</v>
      </c>
      <c r="AD776" s="0" t="e">
        <f aca="true">MAX(0,AC776*(1+(_xlfn.NORM.INV(RAND(),Inputs!$D$39,Inputs!$C$39)))-'Year Schedule'!$K$31+'Year Schedule'!$L$31)</f>
        <v>#VALUE!</v>
      </c>
      <c r="AE776" s="0" t="e">
        <f aca="true">MAX(0,AD776*(1+(_xlfn.NORM.INV(RAND(),Inputs!$D$39,Inputs!$C$39)))-'Year Schedule'!$K$32+'Year Schedule'!$L$32)</f>
        <v>#VALUE!</v>
      </c>
      <c r="AF776" s="0" t="e">
        <f aca="true">MAX(0,AE776*(1+(_xlfn.NORM.INV(RAND(),Inputs!$D$39,Inputs!$C$39)))-'Year Schedule'!$K$33+'Year Schedule'!$L$33)</f>
        <v>#VALUE!</v>
      </c>
      <c r="AG776" s="0" t="e">
        <f aca="true">MAX(0,AF776*(1+(_xlfn.NORM.INV(RAND(),Inputs!$D$39,Inputs!$C$39)))-'Year Schedule'!$K$34+'Year Schedule'!$L$34)</f>
        <v>#VALUE!</v>
      </c>
      <c r="AH776" s="0" t="e">
        <f aca="true">MAX(0,AG776*(1+(_xlfn.NORM.INV(RAND(),Inputs!$D$39,Inputs!$C$39)))-'Year Schedule'!$K$35+'Year Schedule'!$L$35)</f>
        <v>#VALUE!</v>
      </c>
      <c r="AI776" s="0" t="e">
        <f aca="true">MAX(0,AH776*(1+(_xlfn.NORM.INV(RAND(),Inputs!$D$39,Inputs!$C$39)))-'Year Schedule'!$K$36+'Year Schedule'!$L$36)</f>
        <v>#VALUE!</v>
      </c>
      <c r="AJ776" s="0" t="e">
        <f aca="true">MAX(0,AI776*(1+(_xlfn.NORM.INV(RAND(),Inputs!$D$39,Inputs!$C$39)))-'Year Schedule'!$K$37+'Year Schedule'!$L$37)</f>
        <v>#VALUE!</v>
      </c>
      <c r="AK776" s="0" t="e">
        <f aca="true">MAX(0,AJ776*(1+(_xlfn.NORM.INV(RAND(),Inputs!$D$39,Inputs!$C$39)))-'Year Schedule'!$K$38+'Year Schedule'!$L$38)</f>
        <v>#VALUE!</v>
      </c>
      <c r="AL776" s="0" t="e">
        <f aca="true">MAX(0,AK776*(1+(_xlfn.NORM.INV(RAND(),Inputs!$D$39,Inputs!$C$39)))-'Year Schedule'!$K$39+'Year Schedule'!$L$39)</f>
        <v>#VALUE!</v>
      </c>
      <c r="AM776" s="0" t="e">
        <f aca="true">MAX(0,AL776*(1+(_xlfn.NORM.INV(RAND(),Inputs!$D$39,Inputs!$C$39)))-'Year Schedule'!$K$40+'Year Schedule'!$L$40)</f>
        <v>#VALUE!</v>
      </c>
      <c r="AN776" s="0" t="e">
        <f aca="true">MAX(0,AM776*(1+(_xlfn.NORM.INV(RAND(),Inputs!$D$39,Inputs!$C$39)))-'Year Schedule'!$K$41+'Year Schedule'!$L$41)</f>
        <v>#VALUE!</v>
      </c>
      <c r="AO776" s="0" t="e">
        <f aca="true">MAX(0,AN776*(1+(_xlfn.NORM.INV(RAND(),Inputs!$D$39,Inputs!$C$39)))-'Year Schedule'!$K$42+'Year Schedule'!$L$42)</f>
        <v>#VALUE!</v>
      </c>
      <c r="AP776" s="0" t="e">
        <f aca="true">MAX(0,AO776*(1+(_xlfn.NORM.INV(RAND(),Inputs!$D$39,Inputs!$C$39)))-'Year Schedule'!$K$43+'Year Schedule'!$L$43)</f>
        <v>#VALUE!</v>
      </c>
      <c r="AQ776" s="0" t="e">
        <f aca="true">MAX(0,AP776*(1+(_xlfn.NORM.INV(RAND(),Inputs!$D$39,Inputs!$C$39)))-'Year Schedule'!$K$44+'Year Schedule'!$L$44)</f>
        <v>#VALUE!</v>
      </c>
      <c r="AR776" s="0" t="e">
        <f aca="true">MAX(0,AQ776*(1+(_xlfn.NORM.INV(RAND(),Inputs!$D$39,Inputs!$C$39)))-'Year Schedule'!$K$45+'Year Schedule'!$L$45)</f>
        <v>#VALUE!</v>
      </c>
      <c r="AS776" s="0" t="e">
        <f aca="true">MAX(0,AR776*(1+(_xlfn.NORM.INV(RAND(),Inputs!$D$39,Inputs!$C$39)))-'Year Schedule'!$K$46+'Year Schedule'!$L$46)</f>
        <v>#VALUE!</v>
      </c>
      <c r="AT776" s="0" t="e">
        <f aca="true">MAX(0,AS776*(1+(_xlfn.NORM.INV(RAND(),Inputs!$D$39,Inputs!$C$39)))-'Year Schedule'!$K$47+'Year Schedule'!$L$47)</f>
        <v>#VALUE!</v>
      </c>
      <c r="AU776" s="0" t="e">
        <f aca="true">MAX(0,AT776*(1+(_xlfn.NORM.INV(RAND(),Inputs!$D$39,Inputs!$C$39)))-'Year Schedule'!$K$48+'Year Schedule'!$L$48)</f>
        <v>#VALUE!</v>
      </c>
      <c r="AV776" s="0" t="e">
        <f aca="true">MAX(0,AU776*(1+(_xlfn.NORM.INV(RAND(),Inputs!$D$39,Inputs!$C$39)))-'Year Schedule'!$K$49+'Year Schedule'!$L$49)</f>
        <v>#VALUE!</v>
      </c>
      <c r="AW776" s="0" t="e">
        <f aca="true">MAX(0,AV776*(1+(_xlfn.NORM.INV(RAND(),Inputs!$D$39,Inputs!$C$39)))-'Year Schedule'!$K$50+'Year Schedule'!$L$50)</f>
        <v>#VALUE!</v>
      </c>
      <c r="AX776" s="0" t="e">
        <f aca="true">MAX(0,AW776*(1+(_xlfn.NORM.INV(RAND(),Inputs!$D$39,Inputs!$C$39)))-'Year Schedule'!$K$51+'Year Schedule'!$L$51)</f>
        <v>#VALUE!</v>
      </c>
      <c r="AY776" s="0" t="e">
        <f aca="true">MAX(0,AX776*(1+(_xlfn.NORM.INV(RAND(),Inputs!$D$39,Inputs!$C$39)))-'Year Schedule'!$K$52+'Year Schedule'!$L$52)</f>
        <v>#VALUE!</v>
      </c>
      <c r="AZ776" s="0" t="e">
        <f aca="true">MAX(0,AY776*(1+(_xlfn.NORM.INV(RAND(),Inputs!$D$39,Inputs!$C$39)))-'Year Schedule'!$K$53+'Year Schedule'!$L$53)</f>
        <v>#VALUE!</v>
      </c>
      <c r="BA776" s="0" t="e">
        <f aca="false">INDEX(C776:AZ776,1,Inputs!$C$6)</f>
        <v>#VALUE!</v>
      </c>
      <c r="BB776" s="0" t="n">
        <f aca="false">IFERROR(EXP(SUMPRODUCT(LN((C776:INDEX(C776:AZ776,1,Inputs!$C$6)+$C$1004:INDEX($C$1004:$AZ$1004,1,Inputs!$C$6))/B776:INDEX(B776:AY776,1,Inputs!$C$6)))/Inputs!$C$6)-1,-1)</f>
        <v>-1</v>
      </c>
    </row>
    <row r="777" customFormat="false" ht="15" hidden="false" customHeight="true" outlineLevel="0" collapsed="false">
      <c r="A777" s="0" t="n">
        <v>775</v>
      </c>
      <c r="B777" s="177" t="n">
        <f aca="false">Inputs!$C$38</f>
        <v>0</v>
      </c>
      <c r="C777" s="0" t="e">
        <f aca="true">MAX(0,B777*(1+(_xlfn.NORM.INV(RAND(),Inputs!$D$39,Inputs!$C$39)))-'Year Schedule'!$K$4+'Year Schedule'!$L$4)</f>
        <v>#VALUE!</v>
      </c>
      <c r="D777" s="0" t="e">
        <f aca="true">MAX(0,C777*(1+(_xlfn.NORM.INV(RAND(),Inputs!$D$39,Inputs!$C$39)))-'Year Schedule'!$K$5+'Year Schedule'!$L$5)</f>
        <v>#VALUE!</v>
      </c>
      <c r="E777" s="0" t="e">
        <f aca="true">MAX(0,D777*(1+(_xlfn.NORM.INV(RAND(),Inputs!$D$39,Inputs!$C$39)))-'Year Schedule'!$K$6+'Year Schedule'!$L$6)</f>
        <v>#VALUE!</v>
      </c>
      <c r="F777" s="0" t="e">
        <f aca="true">MAX(0,E777*(1+(_xlfn.NORM.INV(RAND(),Inputs!$D$39,Inputs!$C$39)))-'Year Schedule'!$K$7+'Year Schedule'!$L$7)</f>
        <v>#VALUE!</v>
      </c>
      <c r="G777" s="0" t="e">
        <f aca="true">MAX(0,F777*(1+(_xlfn.NORM.INV(RAND(),Inputs!$D$39,Inputs!$C$39)))-'Year Schedule'!$K$8+'Year Schedule'!$L$8)</f>
        <v>#VALUE!</v>
      </c>
      <c r="H777" s="0" t="e">
        <f aca="true">MAX(0,G777*(1+(_xlfn.NORM.INV(RAND(),Inputs!$D$39,Inputs!$C$39)))-'Year Schedule'!$K$9+'Year Schedule'!$L$9)</f>
        <v>#VALUE!</v>
      </c>
      <c r="I777" s="0" t="e">
        <f aca="true">MAX(0,H777*(1+(_xlfn.NORM.INV(RAND(),Inputs!$D$39,Inputs!$C$39)))-'Year Schedule'!$K$10+'Year Schedule'!$L$10)</f>
        <v>#VALUE!</v>
      </c>
      <c r="J777" s="0" t="e">
        <f aca="true">MAX(0,I777*(1+(_xlfn.NORM.INV(RAND(),Inputs!$D$39,Inputs!$C$39)))-'Year Schedule'!$K$11+'Year Schedule'!$L$11)</f>
        <v>#VALUE!</v>
      </c>
      <c r="K777" s="0" t="e">
        <f aca="true">MAX(0,J777*(1+(_xlfn.NORM.INV(RAND(),Inputs!$D$39,Inputs!$C$39)))-'Year Schedule'!$K$12+'Year Schedule'!$L$12)</f>
        <v>#VALUE!</v>
      </c>
      <c r="L777" s="0" t="e">
        <f aca="true">MAX(0,K777*(1+(_xlfn.NORM.INV(RAND(),Inputs!$D$39,Inputs!$C$39)))-'Year Schedule'!$K$13+'Year Schedule'!$L$13)</f>
        <v>#VALUE!</v>
      </c>
      <c r="M777" s="0" t="e">
        <f aca="true">MAX(0,L777*(1+(_xlfn.NORM.INV(RAND(),Inputs!$D$39,Inputs!$C$39)))-'Year Schedule'!$K$14+'Year Schedule'!$L$14)</f>
        <v>#VALUE!</v>
      </c>
      <c r="N777" s="0" t="e">
        <f aca="true">MAX(0,M777*(1+(_xlfn.NORM.INV(RAND(),Inputs!$D$39,Inputs!$C$39)))-'Year Schedule'!$K$15+'Year Schedule'!$L$15)</f>
        <v>#VALUE!</v>
      </c>
      <c r="O777" s="0" t="e">
        <f aca="true">MAX(0,N777*(1+(_xlfn.NORM.INV(RAND(),Inputs!$D$39,Inputs!$C$39)))-'Year Schedule'!$K$16+'Year Schedule'!$L$16)</f>
        <v>#VALUE!</v>
      </c>
      <c r="P777" s="0" t="e">
        <f aca="true">MAX(0,O777*(1+(_xlfn.NORM.INV(RAND(),Inputs!$D$39,Inputs!$C$39)))-'Year Schedule'!$K$17+'Year Schedule'!$L$17)</f>
        <v>#VALUE!</v>
      </c>
      <c r="Q777" s="0" t="e">
        <f aca="true">MAX(0,P777*(1+(_xlfn.NORM.INV(RAND(),Inputs!$D$39,Inputs!$C$39)))-'Year Schedule'!$K$18+'Year Schedule'!$L$18)</f>
        <v>#VALUE!</v>
      </c>
      <c r="R777" s="0" t="e">
        <f aca="true">MAX(0,Q777*(1+(_xlfn.NORM.INV(RAND(),Inputs!$D$39,Inputs!$C$39)))-'Year Schedule'!$K$19+'Year Schedule'!$L$19)</f>
        <v>#VALUE!</v>
      </c>
      <c r="S777" s="0" t="e">
        <f aca="true">MAX(0,R777*(1+(_xlfn.NORM.INV(RAND(),Inputs!$D$39,Inputs!$C$39)))-'Year Schedule'!$K$20+'Year Schedule'!$L$20)</f>
        <v>#VALUE!</v>
      </c>
      <c r="T777" s="0" t="e">
        <f aca="true">MAX(0,S777*(1+(_xlfn.NORM.INV(RAND(),Inputs!$D$39,Inputs!$C$39)))-'Year Schedule'!$K$21+'Year Schedule'!$L$21)</f>
        <v>#VALUE!</v>
      </c>
      <c r="U777" s="0" t="e">
        <f aca="true">MAX(0,T777*(1+(_xlfn.NORM.INV(RAND(),Inputs!$D$39,Inputs!$C$39)))-'Year Schedule'!$K$22+'Year Schedule'!$L$22)</f>
        <v>#VALUE!</v>
      </c>
      <c r="V777" s="0" t="e">
        <f aca="true">MAX(0,U777*(1+(_xlfn.NORM.INV(RAND(),Inputs!$D$39,Inputs!$C$39)))-'Year Schedule'!$K$23+'Year Schedule'!$L$23)</f>
        <v>#VALUE!</v>
      </c>
      <c r="W777" s="0" t="e">
        <f aca="true">MAX(0,V777*(1+(_xlfn.NORM.INV(RAND(),Inputs!$D$39,Inputs!$C$39)))-'Year Schedule'!$K$24+'Year Schedule'!$L$24)</f>
        <v>#VALUE!</v>
      </c>
      <c r="X777" s="0" t="e">
        <f aca="true">MAX(0,W777*(1+(_xlfn.NORM.INV(RAND(),Inputs!$D$39,Inputs!$C$39)))-'Year Schedule'!$K$25+'Year Schedule'!$L$25)</f>
        <v>#VALUE!</v>
      </c>
      <c r="Y777" s="0" t="e">
        <f aca="true">MAX(0,X777*(1+(_xlfn.NORM.INV(RAND(),Inputs!$D$39,Inputs!$C$39)))-'Year Schedule'!$K$26+'Year Schedule'!$L$26)</f>
        <v>#VALUE!</v>
      </c>
      <c r="Z777" s="0" t="e">
        <f aca="true">MAX(0,Y777*(1+(_xlfn.NORM.INV(RAND(),Inputs!$D$39,Inputs!$C$39)))-'Year Schedule'!$K$27+'Year Schedule'!$L$27)</f>
        <v>#VALUE!</v>
      </c>
      <c r="AA777" s="0" t="e">
        <f aca="true">MAX(0,Z777*(1+(_xlfn.NORM.INV(RAND(),Inputs!$D$39,Inputs!$C$39)))-'Year Schedule'!$K$28+'Year Schedule'!$L$28)</f>
        <v>#VALUE!</v>
      </c>
      <c r="AB777" s="0" t="e">
        <f aca="true">MAX(0,AA777*(1+(_xlfn.NORM.INV(RAND(),Inputs!$D$39,Inputs!$C$39)))-'Year Schedule'!$K$29+'Year Schedule'!$L$29)</f>
        <v>#VALUE!</v>
      </c>
      <c r="AC777" s="0" t="e">
        <f aca="true">MAX(0,AB777*(1+(_xlfn.NORM.INV(RAND(),Inputs!$D$39,Inputs!$C$39)))-'Year Schedule'!$K$30+'Year Schedule'!$L$30)</f>
        <v>#VALUE!</v>
      </c>
      <c r="AD777" s="0" t="e">
        <f aca="true">MAX(0,AC777*(1+(_xlfn.NORM.INV(RAND(),Inputs!$D$39,Inputs!$C$39)))-'Year Schedule'!$K$31+'Year Schedule'!$L$31)</f>
        <v>#VALUE!</v>
      </c>
      <c r="AE777" s="0" t="e">
        <f aca="true">MAX(0,AD777*(1+(_xlfn.NORM.INV(RAND(),Inputs!$D$39,Inputs!$C$39)))-'Year Schedule'!$K$32+'Year Schedule'!$L$32)</f>
        <v>#VALUE!</v>
      </c>
      <c r="AF777" s="0" t="e">
        <f aca="true">MAX(0,AE777*(1+(_xlfn.NORM.INV(RAND(),Inputs!$D$39,Inputs!$C$39)))-'Year Schedule'!$K$33+'Year Schedule'!$L$33)</f>
        <v>#VALUE!</v>
      </c>
      <c r="AG777" s="0" t="e">
        <f aca="true">MAX(0,AF777*(1+(_xlfn.NORM.INV(RAND(),Inputs!$D$39,Inputs!$C$39)))-'Year Schedule'!$K$34+'Year Schedule'!$L$34)</f>
        <v>#VALUE!</v>
      </c>
      <c r="AH777" s="0" t="e">
        <f aca="true">MAX(0,AG777*(1+(_xlfn.NORM.INV(RAND(),Inputs!$D$39,Inputs!$C$39)))-'Year Schedule'!$K$35+'Year Schedule'!$L$35)</f>
        <v>#VALUE!</v>
      </c>
      <c r="AI777" s="0" t="e">
        <f aca="true">MAX(0,AH777*(1+(_xlfn.NORM.INV(RAND(),Inputs!$D$39,Inputs!$C$39)))-'Year Schedule'!$K$36+'Year Schedule'!$L$36)</f>
        <v>#VALUE!</v>
      </c>
      <c r="AJ777" s="0" t="e">
        <f aca="true">MAX(0,AI777*(1+(_xlfn.NORM.INV(RAND(),Inputs!$D$39,Inputs!$C$39)))-'Year Schedule'!$K$37+'Year Schedule'!$L$37)</f>
        <v>#VALUE!</v>
      </c>
      <c r="AK777" s="0" t="e">
        <f aca="true">MAX(0,AJ777*(1+(_xlfn.NORM.INV(RAND(),Inputs!$D$39,Inputs!$C$39)))-'Year Schedule'!$K$38+'Year Schedule'!$L$38)</f>
        <v>#VALUE!</v>
      </c>
      <c r="AL777" s="0" t="e">
        <f aca="true">MAX(0,AK777*(1+(_xlfn.NORM.INV(RAND(),Inputs!$D$39,Inputs!$C$39)))-'Year Schedule'!$K$39+'Year Schedule'!$L$39)</f>
        <v>#VALUE!</v>
      </c>
      <c r="AM777" s="0" t="e">
        <f aca="true">MAX(0,AL777*(1+(_xlfn.NORM.INV(RAND(),Inputs!$D$39,Inputs!$C$39)))-'Year Schedule'!$K$40+'Year Schedule'!$L$40)</f>
        <v>#VALUE!</v>
      </c>
      <c r="AN777" s="0" t="e">
        <f aca="true">MAX(0,AM777*(1+(_xlfn.NORM.INV(RAND(),Inputs!$D$39,Inputs!$C$39)))-'Year Schedule'!$K$41+'Year Schedule'!$L$41)</f>
        <v>#VALUE!</v>
      </c>
      <c r="AO777" s="0" t="e">
        <f aca="true">MAX(0,AN777*(1+(_xlfn.NORM.INV(RAND(),Inputs!$D$39,Inputs!$C$39)))-'Year Schedule'!$K$42+'Year Schedule'!$L$42)</f>
        <v>#VALUE!</v>
      </c>
      <c r="AP777" s="0" t="e">
        <f aca="true">MAX(0,AO777*(1+(_xlfn.NORM.INV(RAND(),Inputs!$D$39,Inputs!$C$39)))-'Year Schedule'!$K$43+'Year Schedule'!$L$43)</f>
        <v>#VALUE!</v>
      </c>
      <c r="AQ777" s="0" t="e">
        <f aca="true">MAX(0,AP777*(1+(_xlfn.NORM.INV(RAND(),Inputs!$D$39,Inputs!$C$39)))-'Year Schedule'!$K$44+'Year Schedule'!$L$44)</f>
        <v>#VALUE!</v>
      </c>
      <c r="AR777" s="0" t="e">
        <f aca="true">MAX(0,AQ777*(1+(_xlfn.NORM.INV(RAND(),Inputs!$D$39,Inputs!$C$39)))-'Year Schedule'!$K$45+'Year Schedule'!$L$45)</f>
        <v>#VALUE!</v>
      </c>
      <c r="AS777" s="0" t="e">
        <f aca="true">MAX(0,AR777*(1+(_xlfn.NORM.INV(RAND(),Inputs!$D$39,Inputs!$C$39)))-'Year Schedule'!$K$46+'Year Schedule'!$L$46)</f>
        <v>#VALUE!</v>
      </c>
      <c r="AT777" s="0" t="e">
        <f aca="true">MAX(0,AS777*(1+(_xlfn.NORM.INV(RAND(),Inputs!$D$39,Inputs!$C$39)))-'Year Schedule'!$K$47+'Year Schedule'!$L$47)</f>
        <v>#VALUE!</v>
      </c>
      <c r="AU777" s="0" t="e">
        <f aca="true">MAX(0,AT777*(1+(_xlfn.NORM.INV(RAND(),Inputs!$D$39,Inputs!$C$39)))-'Year Schedule'!$K$48+'Year Schedule'!$L$48)</f>
        <v>#VALUE!</v>
      </c>
      <c r="AV777" s="0" t="e">
        <f aca="true">MAX(0,AU777*(1+(_xlfn.NORM.INV(RAND(),Inputs!$D$39,Inputs!$C$39)))-'Year Schedule'!$K$49+'Year Schedule'!$L$49)</f>
        <v>#VALUE!</v>
      </c>
      <c r="AW777" s="0" t="e">
        <f aca="true">MAX(0,AV777*(1+(_xlfn.NORM.INV(RAND(),Inputs!$D$39,Inputs!$C$39)))-'Year Schedule'!$K$50+'Year Schedule'!$L$50)</f>
        <v>#VALUE!</v>
      </c>
      <c r="AX777" s="0" t="e">
        <f aca="true">MAX(0,AW777*(1+(_xlfn.NORM.INV(RAND(),Inputs!$D$39,Inputs!$C$39)))-'Year Schedule'!$K$51+'Year Schedule'!$L$51)</f>
        <v>#VALUE!</v>
      </c>
      <c r="AY777" s="0" t="e">
        <f aca="true">MAX(0,AX777*(1+(_xlfn.NORM.INV(RAND(),Inputs!$D$39,Inputs!$C$39)))-'Year Schedule'!$K$52+'Year Schedule'!$L$52)</f>
        <v>#VALUE!</v>
      </c>
      <c r="AZ777" s="0" t="e">
        <f aca="true">MAX(0,AY777*(1+(_xlfn.NORM.INV(RAND(),Inputs!$D$39,Inputs!$C$39)))-'Year Schedule'!$K$53+'Year Schedule'!$L$53)</f>
        <v>#VALUE!</v>
      </c>
      <c r="BA777" s="0" t="e">
        <f aca="false">INDEX(C777:AZ777,1,Inputs!$C$6)</f>
        <v>#VALUE!</v>
      </c>
      <c r="BB777" s="0" t="n">
        <f aca="false">IFERROR(EXP(SUMPRODUCT(LN((C777:INDEX(C777:AZ777,1,Inputs!$C$6)+$C$1004:INDEX($C$1004:$AZ$1004,1,Inputs!$C$6))/B777:INDEX(B777:AY777,1,Inputs!$C$6)))/Inputs!$C$6)-1,-1)</f>
        <v>-1</v>
      </c>
    </row>
    <row r="778" customFormat="false" ht="15" hidden="false" customHeight="true" outlineLevel="0" collapsed="false">
      <c r="A778" s="0" t="n">
        <v>776</v>
      </c>
      <c r="B778" s="177" t="n">
        <f aca="false">Inputs!$C$38</f>
        <v>0</v>
      </c>
      <c r="C778" s="0" t="e">
        <f aca="true">MAX(0,B778*(1+(_xlfn.NORM.INV(RAND(),Inputs!$D$39,Inputs!$C$39)))-'Year Schedule'!$K$4+'Year Schedule'!$L$4)</f>
        <v>#VALUE!</v>
      </c>
      <c r="D778" s="0" t="e">
        <f aca="true">MAX(0,C778*(1+(_xlfn.NORM.INV(RAND(),Inputs!$D$39,Inputs!$C$39)))-'Year Schedule'!$K$5+'Year Schedule'!$L$5)</f>
        <v>#VALUE!</v>
      </c>
      <c r="E778" s="0" t="e">
        <f aca="true">MAX(0,D778*(1+(_xlfn.NORM.INV(RAND(),Inputs!$D$39,Inputs!$C$39)))-'Year Schedule'!$K$6+'Year Schedule'!$L$6)</f>
        <v>#VALUE!</v>
      </c>
      <c r="F778" s="0" t="e">
        <f aca="true">MAX(0,E778*(1+(_xlfn.NORM.INV(RAND(),Inputs!$D$39,Inputs!$C$39)))-'Year Schedule'!$K$7+'Year Schedule'!$L$7)</f>
        <v>#VALUE!</v>
      </c>
      <c r="G778" s="0" t="e">
        <f aca="true">MAX(0,F778*(1+(_xlfn.NORM.INV(RAND(),Inputs!$D$39,Inputs!$C$39)))-'Year Schedule'!$K$8+'Year Schedule'!$L$8)</f>
        <v>#VALUE!</v>
      </c>
      <c r="H778" s="0" t="e">
        <f aca="true">MAX(0,G778*(1+(_xlfn.NORM.INV(RAND(),Inputs!$D$39,Inputs!$C$39)))-'Year Schedule'!$K$9+'Year Schedule'!$L$9)</f>
        <v>#VALUE!</v>
      </c>
      <c r="I778" s="0" t="e">
        <f aca="true">MAX(0,H778*(1+(_xlfn.NORM.INV(RAND(),Inputs!$D$39,Inputs!$C$39)))-'Year Schedule'!$K$10+'Year Schedule'!$L$10)</f>
        <v>#VALUE!</v>
      </c>
      <c r="J778" s="0" t="e">
        <f aca="true">MAX(0,I778*(1+(_xlfn.NORM.INV(RAND(),Inputs!$D$39,Inputs!$C$39)))-'Year Schedule'!$K$11+'Year Schedule'!$L$11)</f>
        <v>#VALUE!</v>
      </c>
      <c r="K778" s="0" t="e">
        <f aca="true">MAX(0,J778*(1+(_xlfn.NORM.INV(RAND(),Inputs!$D$39,Inputs!$C$39)))-'Year Schedule'!$K$12+'Year Schedule'!$L$12)</f>
        <v>#VALUE!</v>
      </c>
      <c r="L778" s="0" t="e">
        <f aca="true">MAX(0,K778*(1+(_xlfn.NORM.INV(RAND(),Inputs!$D$39,Inputs!$C$39)))-'Year Schedule'!$K$13+'Year Schedule'!$L$13)</f>
        <v>#VALUE!</v>
      </c>
      <c r="M778" s="0" t="e">
        <f aca="true">MAX(0,L778*(1+(_xlfn.NORM.INV(RAND(),Inputs!$D$39,Inputs!$C$39)))-'Year Schedule'!$K$14+'Year Schedule'!$L$14)</f>
        <v>#VALUE!</v>
      </c>
      <c r="N778" s="0" t="e">
        <f aca="true">MAX(0,M778*(1+(_xlfn.NORM.INV(RAND(),Inputs!$D$39,Inputs!$C$39)))-'Year Schedule'!$K$15+'Year Schedule'!$L$15)</f>
        <v>#VALUE!</v>
      </c>
      <c r="O778" s="0" t="e">
        <f aca="true">MAX(0,N778*(1+(_xlfn.NORM.INV(RAND(),Inputs!$D$39,Inputs!$C$39)))-'Year Schedule'!$K$16+'Year Schedule'!$L$16)</f>
        <v>#VALUE!</v>
      </c>
      <c r="P778" s="0" t="e">
        <f aca="true">MAX(0,O778*(1+(_xlfn.NORM.INV(RAND(),Inputs!$D$39,Inputs!$C$39)))-'Year Schedule'!$K$17+'Year Schedule'!$L$17)</f>
        <v>#VALUE!</v>
      </c>
      <c r="Q778" s="0" t="e">
        <f aca="true">MAX(0,P778*(1+(_xlfn.NORM.INV(RAND(),Inputs!$D$39,Inputs!$C$39)))-'Year Schedule'!$K$18+'Year Schedule'!$L$18)</f>
        <v>#VALUE!</v>
      </c>
      <c r="R778" s="0" t="e">
        <f aca="true">MAX(0,Q778*(1+(_xlfn.NORM.INV(RAND(),Inputs!$D$39,Inputs!$C$39)))-'Year Schedule'!$K$19+'Year Schedule'!$L$19)</f>
        <v>#VALUE!</v>
      </c>
      <c r="S778" s="0" t="e">
        <f aca="true">MAX(0,R778*(1+(_xlfn.NORM.INV(RAND(),Inputs!$D$39,Inputs!$C$39)))-'Year Schedule'!$K$20+'Year Schedule'!$L$20)</f>
        <v>#VALUE!</v>
      </c>
      <c r="T778" s="0" t="e">
        <f aca="true">MAX(0,S778*(1+(_xlfn.NORM.INV(RAND(),Inputs!$D$39,Inputs!$C$39)))-'Year Schedule'!$K$21+'Year Schedule'!$L$21)</f>
        <v>#VALUE!</v>
      </c>
      <c r="U778" s="0" t="e">
        <f aca="true">MAX(0,T778*(1+(_xlfn.NORM.INV(RAND(),Inputs!$D$39,Inputs!$C$39)))-'Year Schedule'!$K$22+'Year Schedule'!$L$22)</f>
        <v>#VALUE!</v>
      </c>
      <c r="V778" s="0" t="e">
        <f aca="true">MAX(0,U778*(1+(_xlfn.NORM.INV(RAND(),Inputs!$D$39,Inputs!$C$39)))-'Year Schedule'!$K$23+'Year Schedule'!$L$23)</f>
        <v>#VALUE!</v>
      </c>
      <c r="W778" s="0" t="e">
        <f aca="true">MAX(0,V778*(1+(_xlfn.NORM.INV(RAND(),Inputs!$D$39,Inputs!$C$39)))-'Year Schedule'!$K$24+'Year Schedule'!$L$24)</f>
        <v>#VALUE!</v>
      </c>
      <c r="X778" s="0" t="e">
        <f aca="true">MAX(0,W778*(1+(_xlfn.NORM.INV(RAND(),Inputs!$D$39,Inputs!$C$39)))-'Year Schedule'!$K$25+'Year Schedule'!$L$25)</f>
        <v>#VALUE!</v>
      </c>
      <c r="Y778" s="0" t="e">
        <f aca="true">MAX(0,X778*(1+(_xlfn.NORM.INV(RAND(),Inputs!$D$39,Inputs!$C$39)))-'Year Schedule'!$K$26+'Year Schedule'!$L$26)</f>
        <v>#VALUE!</v>
      </c>
      <c r="Z778" s="0" t="e">
        <f aca="true">MAX(0,Y778*(1+(_xlfn.NORM.INV(RAND(),Inputs!$D$39,Inputs!$C$39)))-'Year Schedule'!$K$27+'Year Schedule'!$L$27)</f>
        <v>#VALUE!</v>
      </c>
      <c r="AA778" s="0" t="e">
        <f aca="true">MAX(0,Z778*(1+(_xlfn.NORM.INV(RAND(),Inputs!$D$39,Inputs!$C$39)))-'Year Schedule'!$K$28+'Year Schedule'!$L$28)</f>
        <v>#VALUE!</v>
      </c>
      <c r="AB778" s="0" t="e">
        <f aca="true">MAX(0,AA778*(1+(_xlfn.NORM.INV(RAND(),Inputs!$D$39,Inputs!$C$39)))-'Year Schedule'!$K$29+'Year Schedule'!$L$29)</f>
        <v>#VALUE!</v>
      </c>
      <c r="AC778" s="0" t="e">
        <f aca="true">MAX(0,AB778*(1+(_xlfn.NORM.INV(RAND(),Inputs!$D$39,Inputs!$C$39)))-'Year Schedule'!$K$30+'Year Schedule'!$L$30)</f>
        <v>#VALUE!</v>
      </c>
      <c r="AD778" s="0" t="e">
        <f aca="true">MAX(0,AC778*(1+(_xlfn.NORM.INV(RAND(),Inputs!$D$39,Inputs!$C$39)))-'Year Schedule'!$K$31+'Year Schedule'!$L$31)</f>
        <v>#VALUE!</v>
      </c>
      <c r="AE778" s="0" t="e">
        <f aca="true">MAX(0,AD778*(1+(_xlfn.NORM.INV(RAND(),Inputs!$D$39,Inputs!$C$39)))-'Year Schedule'!$K$32+'Year Schedule'!$L$32)</f>
        <v>#VALUE!</v>
      </c>
      <c r="AF778" s="0" t="e">
        <f aca="true">MAX(0,AE778*(1+(_xlfn.NORM.INV(RAND(),Inputs!$D$39,Inputs!$C$39)))-'Year Schedule'!$K$33+'Year Schedule'!$L$33)</f>
        <v>#VALUE!</v>
      </c>
      <c r="AG778" s="0" t="e">
        <f aca="true">MAX(0,AF778*(1+(_xlfn.NORM.INV(RAND(),Inputs!$D$39,Inputs!$C$39)))-'Year Schedule'!$K$34+'Year Schedule'!$L$34)</f>
        <v>#VALUE!</v>
      </c>
      <c r="AH778" s="0" t="e">
        <f aca="true">MAX(0,AG778*(1+(_xlfn.NORM.INV(RAND(),Inputs!$D$39,Inputs!$C$39)))-'Year Schedule'!$K$35+'Year Schedule'!$L$35)</f>
        <v>#VALUE!</v>
      </c>
      <c r="AI778" s="0" t="e">
        <f aca="true">MAX(0,AH778*(1+(_xlfn.NORM.INV(RAND(),Inputs!$D$39,Inputs!$C$39)))-'Year Schedule'!$K$36+'Year Schedule'!$L$36)</f>
        <v>#VALUE!</v>
      </c>
      <c r="AJ778" s="0" t="e">
        <f aca="true">MAX(0,AI778*(1+(_xlfn.NORM.INV(RAND(),Inputs!$D$39,Inputs!$C$39)))-'Year Schedule'!$K$37+'Year Schedule'!$L$37)</f>
        <v>#VALUE!</v>
      </c>
      <c r="AK778" s="0" t="e">
        <f aca="true">MAX(0,AJ778*(1+(_xlfn.NORM.INV(RAND(),Inputs!$D$39,Inputs!$C$39)))-'Year Schedule'!$K$38+'Year Schedule'!$L$38)</f>
        <v>#VALUE!</v>
      </c>
      <c r="AL778" s="0" t="e">
        <f aca="true">MAX(0,AK778*(1+(_xlfn.NORM.INV(RAND(),Inputs!$D$39,Inputs!$C$39)))-'Year Schedule'!$K$39+'Year Schedule'!$L$39)</f>
        <v>#VALUE!</v>
      </c>
      <c r="AM778" s="0" t="e">
        <f aca="true">MAX(0,AL778*(1+(_xlfn.NORM.INV(RAND(),Inputs!$D$39,Inputs!$C$39)))-'Year Schedule'!$K$40+'Year Schedule'!$L$40)</f>
        <v>#VALUE!</v>
      </c>
      <c r="AN778" s="0" t="e">
        <f aca="true">MAX(0,AM778*(1+(_xlfn.NORM.INV(RAND(),Inputs!$D$39,Inputs!$C$39)))-'Year Schedule'!$K$41+'Year Schedule'!$L$41)</f>
        <v>#VALUE!</v>
      </c>
      <c r="AO778" s="0" t="e">
        <f aca="true">MAX(0,AN778*(1+(_xlfn.NORM.INV(RAND(),Inputs!$D$39,Inputs!$C$39)))-'Year Schedule'!$K$42+'Year Schedule'!$L$42)</f>
        <v>#VALUE!</v>
      </c>
      <c r="AP778" s="0" t="e">
        <f aca="true">MAX(0,AO778*(1+(_xlfn.NORM.INV(RAND(),Inputs!$D$39,Inputs!$C$39)))-'Year Schedule'!$K$43+'Year Schedule'!$L$43)</f>
        <v>#VALUE!</v>
      </c>
      <c r="AQ778" s="0" t="e">
        <f aca="true">MAX(0,AP778*(1+(_xlfn.NORM.INV(RAND(),Inputs!$D$39,Inputs!$C$39)))-'Year Schedule'!$K$44+'Year Schedule'!$L$44)</f>
        <v>#VALUE!</v>
      </c>
      <c r="AR778" s="0" t="e">
        <f aca="true">MAX(0,AQ778*(1+(_xlfn.NORM.INV(RAND(),Inputs!$D$39,Inputs!$C$39)))-'Year Schedule'!$K$45+'Year Schedule'!$L$45)</f>
        <v>#VALUE!</v>
      </c>
      <c r="AS778" s="0" t="e">
        <f aca="true">MAX(0,AR778*(1+(_xlfn.NORM.INV(RAND(),Inputs!$D$39,Inputs!$C$39)))-'Year Schedule'!$K$46+'Year Schedule'!$L$46)</f>
        <v>#VALUE!</v>
      </c>
      <c r="AT778" s="0" t="e">
        <f aca="true">MAX(0,AS778*(1+(_xlfn.NORM.INV(RAND(),Inputs!$D$39,Inputs!$C$39)))-'Year Schedule'!$K$47+'Year Schedule'!$L$47)</f>
        <v>#VALUE!</v>
      </c>
      <c r="AU778" s="0" t="e">
        <f aca="true">MAX(0,AT778*(1+(_xlfn.NORM.INV(RAND(),Inputs!$D$39,Inputs!$C$39)))-'Year Schedule'!$K$48+'Year Schedule'!$L$48)</f>
        <v>#VALUE!</v>
      </c>
      <c r="AV778" s="0" t="e">
        <f aca="true">MAX(0,AU778*(1+(_xlfn.NORM.INV(RAND(),Inputs!$D$39,Inputs!$C$39)))-'Year Schedule'!$K$49+'Year Schedule'!$L$49)</f>
        <v>#VALUE!</v>
      </c>
      <c r="AW778" s="0" t="e">
        <f aca="true">MAX(0,AV778*(1+(_xlfn.NORM.INV(RAND(),Inputs!$D$39,Inputs!$C$39)))-'Year Schedule'!$K$50+'Year Schedule'!$L$50)</f>
        <v>#VALUE!</v>
      </c>
      <c r="AX778" s="0" t="e">
        <f aca="true">MAX(0,AW778*(1+(_xlfn.NORM.INV(RAND(),Inputs!$D$39,Inputs!$C$39)))-'Year Schedule'!$K$51+'Year Schedule'!$L$51)</f>
        <v>#VALUE!</v>
      </c>
      <c r="AY778" s="0" t="e">
        <f aca="true">MAX(0,AX778*(1+(_xlfn.NORM.INV(RAND(),Inputs!$D$39,Inputs!$C$39)))-'Year Schedule'!$K$52+'Year Schedule'!$L$52)</f>
        <v>#VALUE!</v>
      </c>
      <c r="AZ778" s="0" t="e">
        <f aca="true">MAX(0,AY778*(1+(_xlfn.NORM.INV(RAND(),Inputs!$D$39,Inputs!$C$39)))-'Year Schedule'!$K$53+'Year Schedule'!$L$53)</f>
        <v>#VALUE!</v>
      </c>
      <c r="BA778" s="0" t="e">
        <f aca="false">INDEX(C778:AZ778,1,Inputs!$C$6)</f>
        <v>#VALUE!</v>
      </c>
      <c r="BB778" s="0" t="n">
        <f aca="false">IFERROR(EXP(SUMPRODUCT(LN((C778:INDEX(C778:AZ778,1,Inputs!$C$6)+$C$1004:INDEX($C$1004:$AZ$1004,1,Inputs!$C$6))/B778:INDEX(B778:AY778,1,Inputs!$C$6)))/Inputs!$C$6)-1,-1)</f>
        <v>-1</v>
      </c>
    </row>
    <row r="779" customFormat="false" ht="15" hidden="false" customHeight="true" outlineLevel="0" collapsed="false">
      <c r="A779" s="0" t="n">
        <v>777</v>
      </c>
      <c r="B779" s="177" t="n">
        <f aca="false">Inputs!$C$38</f>
        <v>0</v>
      </c>
      <c r="C779" s="0" t="e">
        <f aca="true">MAX(0,B779*(1+(_xlfn.NORM.INV(RAND(),Inputs!$D$39,Inputs!$C$39)))-'Year Schedule'!$K$4+'Year Schedule'!$L$4)</f>
        <v>#VALUE!</v>
      </c>
      <c r="D779" s="0" t="e">
        <f aca="true">MAX(0,C779*(1+(_xlfn.NORM.INV(RAND(),Inputs!$D$39,Inputs!$C$39)))-'Year Schedule'!$K$5+'Year Schedule'!$L$5)</f>
        <v>#VALUE!</v>
      </c>
      <c r="E779" s="0" t="e">
        <f aca="true">MAX(0,D779*(1+(_xlfn.NORM.INV(RAND(),Inputs!$D$39,Inputs!$C$39)))-'Year Schedule'!$K$6+'Year Schedule'!$L$6)</f>
        <v>#VALUE!</v>
      </c>
      <c r="F779" s="0" t="e">
        <f aca="true">MAX(0,E779*(1+(_xlfn.NORM.INV(RAND(),Inputs!$D$39,Inputs!$C$39)))-'Year Schedule'!$K$7+'Year Schedule'!$L$7)</f>
        <v>#VALUE!</v>
      </c>
      <c r="G779" s="0" t="e">
        <f aca="true">MAX(0,F779*(1+(_xlfn.NORM.INV(RAND(),Inputs!$D$39,Inputs!$C$39)))-'Year Schedule'!$K$8+'Year Schedule'!$L$8)</f>
        <v>#VALUE!</v>
      </c>
      <c r="H779" s="0" t="e">
        <f aca="true">MAX(0,G779*(1+(_xlfn.NORM.INV(RAND(),Inputs!$D$39,Inputs!$C$39)))-'Year Schedule'!$K$9+'Year Schedule'!$L$9)</f>
        <v>#VALUE!</v>
      </c>
      <c r="I779" s="0" t="e">
        <f aca="true">MAX(0,H779*(1+(_xlfn.NORM.INV(RAND(),Inputs!$D$39,Inputs!$C$39)))-'Year Schedule'!$K$10+'Year Schedule'!$L$10)</f>
        <v>#VALUE!</v>
      </c>
      <c r="J779" s="0" t="e">
        <f aca="true">MAX(0,I779*(1+(_xlfn.NORM.INV(RAND(),Inputs!$D$39,Inputs!$C$39)))-'Year Schedule'!$K$11+'Year Schedule'!$L$11)</f>
        <v>#VALUE!</v>
      </c>
      <c r="K779" s="0" t="e">
        <f aca="true">MAX(0,J779*(1+(_xlfn.NORM.INV(RAND(),Inputs!$D$39,Inputs!$C$39)))-'Year Schedule'!$K$12+'Year Schedule'!$L$12)</f>
        <v>#VALUE!</v>
      </c>
      <c r="L779" s="0" t="e">
        <f aca="true">MAX(0,K779*(1+(_xlfn.NORM.INV(RAND(),Inputs!$D$39,Inputs!$C$39)))-'Year Schedule'!$K$13+'Year Schedule'!$L$13)</f>
        <v>#VALUE!</v>
      </c>
      <c r="M779" s="0" t="e">
        <f aca="true">MAX(0,L779*(1+(_xlfn.NORM.INV(RAND(),Inputs!$D$39,Inputs!$C$39)))-'Year Schedule'!$K$14+'Year Schedule'!$L$14)</f>
        <v>#VALUE!</v>
      </c>
      <c r="N779" s="0" t="e">
        <f aca="true">MAX(0,M779*(1+(_xlfn.NORM.INV(RAND(),Inputs!$D$39,Inputs!$C$39)))-'Year Schedule'!$K$15+'Year Schedule'!$L$15)</f>
        <v>#VALUE!</v>
      </c>
      <c r="O779" s="0" t="e">
        <f aca="true">MAX(0,N779*(1+(_xlfn.NORM.INV(RAND(),Inputs!$D$39,Inputs!$C$39)))-'Year Schedule'!$K$16+'Year Schedule'!$L$16)</f>
        <v>#VALUE!</v>
      </c>
      <c r="P779" s="0" t="e">
        <f aca="true">MAX(0,O779*(1+(_xlfn.NORM.INV(RAND(),Inputs!$D$39,Inputs!$C$39)))-'Year Schedule'!$K$17+'Year Schedule'!$L$17)</f>
        <v>#VALUE!</v>
      </c>
      <c r="Q779" s="0" t="e">
        <f aca="true">MAX(0,P779*(1+(_xlfn.NORM.INV(RAND(),Inputs!$D$39,Inputs!$C$39)))-'Year Schedule'!$K$18+'Year Schedule'!$L$18)</f>
        <v>#VALUE!</v>
      </c>
      <c r="R779" s="0" t="e">
        <f aca="true">MAX(0,Q779*(1+(_xlfn.NORM.INV(RAND(),Inputs!$D$39,Inputs!$C$39)))-'Year Schedule'!$K$19+'Year Schedule'!$L$19)</f>
        <v>#VALUE!</v>
      </c>
      <c r="S779" s="0" t="e">
        <f aca="true">MAX(0,R779*(1+(_xlfn.NORM.INV(RAND(),Inputs!$D$39,Inputs!$C$39)))-'Year Schedule'!$K$20+'Year Schedule'!$L$20)</f>
        <v>#VALUE!</v>
      </c>
      <c r="T779" s="0" t="e">
        <f aca="true">MAX(0,S779*(1+(_xlfn.NORM.INV(RAND(),Inputs!$D$39,Inputs!$C$39)))-'Year Schedule'!$K$21+'Year Schedule'!$L$21)</f>
        <v>#VALUE!</v>
      </c>
      <c r="U779" s="0" t="e">
        <f aca="true">MAX(0,T779*(1+(_xlfn.NORM.INV(RAND(),Inputs!$D$39,Inputs!$C$39)))-'Year Schedule'!$K$22+'Year Schedule'!$L$22)</f>
        <v>#VALUE!</v>
      </c>
      <c r="V779" s="0" t="e">
        <f aca="true">MAX(0,U779*(1+(_xlfn.NORM.INV(RAND(),Inputs!$D$39,Inputs!$C$39)))-'Year Schedule'!$K$23+'Year Schedule'!$L$23)</f>
        <v>#VALUE!</v>
      </c>
      <c r="W779" s="0" t="e">
        <f aca="true">MAX(0,V779*(1+(_xlfn.NORM.INV(RAND(),Inputs!$D$39,Inputs!$C$39)))-'Year Schedule'!$K$24+'Year Schedule'!$L$24)</f>
        <v>#VALUE!</v>
      </c>
      <c r="X779" s="0" t="e">
        <f aca="true">MAX(0,W779*(1+(_xlfn.NORM.INV(RAND(),Inputs!$D$39,Inputs!$C$39)))-'Year Schedule'!$K$25+'Year Schedule'!$L$25)</f>
        <v>#VALUE!</v>
      </c>
      <c r="Y779" s="0" t="e">
        <f aca="true">MAX(0,X779*(1+(_xlfn.NORM.INV(RAND(),Inputs!$D$39,Inputs!$C$39)))-'Year Schedule'!$K$26+'Year Schedule'!$L$26)</f>
        <v>#VALUE!</v>
      </c>
      <c r="Z779" s="0" t="e">
        <f aca="true">MAX(0,Y779*(1+(_xlfn.NORM.INV(RAND(),Inputs!$D$39,Inputs!$C$39)))-'Year Schedule'!$K$27+'Year Schedule'!$L$27)</f>
        <v>#VALUE!</v>
      </c>
      <c r="AA779" s="0" t="e">
        <f aca="true">MAX(0,Z779*(1+(_xlfn.NORM.INV(RAND(),Inputs!$D$39,Inputs!$C$39)))-'Year Schedule'!$K$28+'Year Schedule'!$L$28)</f>
        <v>#VALUE!</v>
      </c>
      <c r="AB779" s="0" t="e">
        <f aca="true">MAX(0,AA779*(1+(_xlfn.NORM.INV(RAND(),Inputs!$D$39,Inputs!$C$39)))-'Year Schedule'!$K$29+'Year Schedule'!$L$29)</f>
        <v>#VALUE!</v>
      </c>
      <c r="AC779" s="0" t="e">
        <f aca="true">MAX(0,AB779*(1+(_xlfn.NORM.INV(RAND(),Inputs!$D$39,Inputs!$C$39)))-'Year Schedule'!$K$30+'Year Schedule'!$L$30)</f>
        <v>#VALUE!</v>
      </c>
      <c r="AD779" s="0" t="e">
        <f aca="true">MAX(0,AC779*(1+(_xlfn.NORM.INV(RAND(),Inputs!$D$39,Inputs!$C$39)))-'Year Schedule'!$K$31+'Year Schedule'!$L$31)</f>
        <v>#VALUE!</v>
      </c>
      <c r="AE779" s="0" t="e">
        <f aca="true">MAX(0,AD779*(1+(_xlfn.NORM.INV(RAND(),Inputs!$D$39,Inputs!$C$39)))-'Year Schedule'!$K$32+'Year Schedule'!$L$32)</f>
        <v>#VALUE!</v>
      </c>
      <c r="AF779" s="0" t="e">
        <f aca="true">MAX(0,AE779*(1+(_xlfn.NORM.INV(RAND(),Inputs!$D$39,Inputs!$C$39)))-'Year Schedule'!$K$33+'Year Schedule'!$L$33)</f>
        <v>#VALUE!</v>
      </c>
      <c r="AG779" s="0" t="e">
        <f aca="true">MAX(0,AF779*(1+(_xlfn.NORM.INV(RAND(),Inputs!$D$39,Inputs!$C$39)))-'Year Schedule'!$K$34+'Year Schedule'!$L$34)</f>
        <v>#VALUE!</v>
      </c>
      <c r="AH779" s="0" t="e">
        <f aca="true">MAX(0,AG779*(1+(_xlfn.NORM.INV(RAND(),Inputs!$D$39,Inputs!$C$39)))-'Year Schedule'!$K$35+'Year Schedule'!$L$35)</f>
        <v>#VALUE!</v>
      </c>
      <c r="AI779" s="0" t="e">
        <f aca="true">MAX(0,AH779*(1+(_xlfn.NORM.INV(RAND(),Inputs!$D$39,Inputs!$C$39)))-'Year Schedule'!$K$36+'Year Schedule'!$L$36)</f>
        <v>#VALUE!</v>
      </c>
      <c r="AJ779" s="0" t="e">
        <f aca="true">MAX(0,AI779*(1+(_xlfn.NORM.INV(RAND(),Inputs!$D$39,Inputs!$C$39)))-'Year Schedule'!$K$37+'Year Schedule'!$L$37)</f>
        <v>#VALUE!</v>
      </c>
      <c r="AK779" s="0" t="e">
        <f aca="true">MAX(0,AJ779*(1+(_xlfn.NORM.INV(RAND(),Inputs!$D$39,Inputs!$C$39)))-'Year Schedule'!$K$38+'Year Schedule'!$L$38)</f>
        <v>#VALUE!</v>
      </c>
      <c r="AL779" s="0" t="e">
        <f aca="true">MAX(0,AK779*(1+(_xlfn.NORM.INV(RAND(),Inputs!$D$39,Inputs!$C$39)))-'Year Schedule'!$K$39+'Year Schedule'!$L$39)</f>
        <v>#VALUE!</v>
      </c>
      <c r="AM779" s="0" t="e">
        <f aca="true">MAX(0,AL779*(1+(_xlfn.NORM.INV(RAND(),Inputs!$D$39,Inputs!$C$39)))-'Year Schedule'!$K$40+'Year Schedule'!$L$40)</f>
        <v>#VALUE!</v>
      </c>
      <c r="AN779" s="0" t="e">
        <f aca="true">MAX(0,AM779*(1+(_xlfn.NORM.INV(RAND(),Inputs!$D$39,Inputs!$C$39)))-'Year Schedule'!$K$41+'Year Schedule'!$L$41)</f>
        <v>#VALUE!</v>
      </c>
      <c r="AO779" s="0" t="e">
        <f aca="true">MAX(0,AN779*(1+(_xlfn.NORM.INV(RAND(),Inputs!$D$39,Inputs!$C$39)))-'Year Schedule'!$K$42+'Year Schedule'!$L$42)</f>
        <v>#VALUE!</v>
      </c>
      <c r="AP779" s="0" t="e">
        <f aca="true">MAX(0,AO779*(1+(_xlfn.NORM.INV(RAND(),Inputs!$D$39,Inputs!$C$39)))-'Year Schedule'!$K$43+'Year Schedule'!$L$43)</f>
        <v>#VALUE!</v>
      </c>
      <c r="AQ779" s="0" t="e">
        <f aca="true">MAX(0,AP779*(1+(_xlfn.NORM.INV(RAND(),Inputs!$D$39,Inputs!$C$39)))-'Year Schedule'!$K$44+'Year Schedule'!$L$44)</f>
        <v>#VALUE!</v>
      </c>
      <c r="AR779" s="0" t="e">
        <f aca="true">MAX(0,AQ779*(1+(_xlfn.NORM.INV(RAND(),Inputs!$D$39,Inputs!$C$39)))-'Year Schedule'!$K$45+'Year Schedule'!$L$45)</f>
        <v>#VALUE!</v>
      </c>
      <c r="AS779" s="0" t="e">
        <f aca="true">MAX(0,AR779*(1+(_xlfn.NORM.INV(RAND(),Inputs!$D$39,Inputs!$C$39)))-'Year Schedule'!$K$46+'Year Schedule'!$L$46)</f>
        <v>#VALUE!</v>
      </c>
      <c r="AT779" s="0" t="e">
        <f aca="true">MAX(0,AS779*(1+(_xlfn.NORM.INV(RAND(),Inputs!$D$39,Inputs!$C$39)))-'Year Schedule'!$K$47+'Year Schedule'!$L$47)</f>
        <v>#VALUE!</v>
      </c>
      <c r="AU779" s="0" t="e">
        <f aca="true">MAX(0,AT779*(1+(_xlfn.NORM.INV(RAND(),Inputs!$D$39,Inputs!$C$39)))-'Year Schedule'!$K$48+'Year Schedule'!$L$48)</f>
        <v>#VALUE!</v>
      </c>
      <c r="AV779" s="0" t="e">
        <f aca="true">MAX(0,AU779*(1+(_xlfn.NORM.INV(RAND(),Inputs!$D$39,Inputs!$C$39)))-'Year Schedule'!$K$49+'Year Schedule'!$L$49)</f>
        <v>#VALUE!</v>
      </c>
      <c r="AW779" s="0" t="e">
        <f aca="true">MAX(0,AV779*(1+(_xlfn.NORM.INV(RAND(),Inputs!$D$39,Inputs!$C$39)))-'Year Schedule'!$K$50+'Year Schedule'!$L$50)</f>
        <v>#VALUE!</v>
      </c>
      <c r="AX779" s="0" t="e">
        <f aca="true">MAX(0,AW779*(1+(_xlfn.NORM.INV(RAND(),Inputs!$D$39,Inputs!$C$39)))-'Year Schedule'!$K$51+'Year Schedule'!$L$51)</f>
        <v>#VALUE!</v>
      </c>
      <c r="AY779" s="0" t="e">
        <f aca="true">MAX(0,AX779*(1+(_xlfn.NORM.INV(RAND(),Inputs!$D$39,Inputs!$C$39)))-'Year Schedule'!$K$52+'Year Schedule'!$L$52)</f>
        <v>#VALUE!</v>
      </c>
      <c r="AZ779" s="0" t="e">
        <f aca="true">MAX(0,AY779*(1+(_xlfn.NORM.INV(RAND(),Inputs!$D$39,Inputs!$C$39)))-'Year Schedule'!$K$53+'Year Schedule'!$L$53)</f>
        <v>#VALUE!</v>
      </c>
      <c r="BA779" s="0" t="e">
        <f aca="false">INDEX(C779:AZ779,1,Inputs!$C$6)</f>
        <v>#VALUE!</v>
      </c>
      <c r="BB779" s="0" t="n">
        <f aca="false">IFERROR(EXP(SUMPRODUCT(LN((C779:INDEX(C779:AZ779,1,Inputs!$C$6)+$C$1004:INDEX($C$1004:$AZ$1004,1,Inputs!$C$6))/B779:INDEX(B779:AY779,1,Inputs!$C$6)))/Inputs!$C$6)-1,-1)</f>
        <v>-1</v>
      </c>
    </row>
    <row r="780" customFormat="false" ht="15" hidden="false" customHeight="true" outlineLevel="0" collapsed="false">
      <c r="A780" s="0" t="n">
        <v>778</v>
      </c>
      <c r="B780" s="177" t="n">
        <f aca="false">Inputs!$C$38</f>
        <v>0</v>
      </c>
      <c r="C780" s="0" t="e">
        <f aca="true">MAX(0,B780*(1+(_xlfn.NORM.INV(RAND(),Inputs!$D$39,Inputs!$C$39)))-'Year Schedule'!$K$4+'Year Schedule'!$L$4)</f>
        <v>#VALUE!</v>
      </c>
      <c r="D780" s="0" t="e">
        <f aca="true">MAX(0,C780*(1+(_xlfn.NORM.INV(RAND(),Inputs!$D$39,Inputs!$C$39)))-'Year Schedule'!$K$5+'Year Schedule'!$L$5)</f>
        <v>#VALUE!</v>
      </c>
      <c r="E780" s="0" t="e">
        <f aca="true">MAX(0,D780*(1+(_xlfn.NORM.INV(RAND(),Inputs!$D$39,Inputs!$C$39)))-'Year Schedule'!$K$6+'Year Schedule'!$L$6)</f>
        <v>#VALUE!</v>
      </c>
      <c r="F780" s="0" t="e">
        <f aca="true">MAX(0,E780*(1+(_xlfn.NORM.INV(RAND(),Inputs!$D$39,Inputs!$C$39)))-'Year Schedule'!$K$7+'Year Schedule'!$L$7)</f>
        <v>#VALUE!</v>
      </c>
      <c r="G780" s="0" t="e">
        <f aca="true">MAX(0,F780*(1+(_xlfn.NORM.INV(RAND(),Inputs!$D$39,Inputs!$C$39)))-'Year Schedule'!$K$8+'Year Schedule'!$L$8)</f>
        <v>#VALUE!</v>
      </c>
      <c r="H780" s="0" t="e">
        <f aca="true">MAX(0,G780*(1+(_xlfn.NORM.INV(RAND(),Inputs!$D$39,Inputs!$C$39)))-'Year Schedule'!$K$9+'Year Schedule'!$L$9)</f>
        <v>#VALUE!</v>
      </c>
      <c r="I780" s="0" t="e">
        <f aca="true">MAX(0,H780*(1+(_xlfn.NORM.INV(RAND(),Inputs!$D$39,Inputs!$C$39)))-'Year Schedule'!$K$10+'Year Schedule'!$L$10)</f>
        <v>#VALUE!</v>
      </c>
      <c r="J780" s="0" t="e">
        <f aca="true">MAX(0,I780*(1+(_xlfn.NORM.INV(RAND(),Inputs!$D$39,Inputs!$C$39)))-'Year Schedule'!$K$11+'Year Schedule'!$L$11)</f>
        <v>#VALUE!</v>
      </c>
      <c r="K780" s="0" t="e">
        <f aca="true">MAX(0,J780*(1+(_xlfn.NORM.INV(RAND(),Inputs!$D$39,Inputs!$C$39)))-'Year Schedule'!$K$12+'Year Schedule'!$L$12)</f>
        <v>#VALUE!</v>
      </c>
      <c r="L780" s="0" t="e">
        <f aca="true">MAX(0,K780*(1+(_xlfn.NORM.INV(RAND(),Inputs!$D$39,Inputs!$C$39)))-'Year Schedule'!$K$13+'Year Schedule'!$L$13)</f>
        <v>#VALUE!</v>
      </c>
      <c r="M780" s="0" t="e">
        <f aca="true">MAX(0,L780*(1+(_xlfn.NORM.INV(RAND(),Inputs!$D$39,Inputs!$C$39)))-'Year Schedule'!$K$14+'Year Schedule'!$L$14)</f>
        <v>#VALUE!</v>
      </c>
      <c r="N780" s="0" t="e">
        <f aca="true">MAX(0,M780*(1+(_xlfn.NORM.INV(RAND(),Inputs!$D$39,Inputs!$C$39)))-'Year Schedule'!$K$15+'Year Schedule'!$L$15)</f>
        <v>#VALUE!</v>
      </c>
      <c r="O780" s="0" t="e">
        <f aca="true">MAX(0,N780*(1+(_xlfn.NORM.INV(RAND(),Inputs!$D$39,Inputs!$C$39)))-'Year Schedule'!$K$16+'Year Schedule'!$L$16)</f>
        <v>#VALUE!</v>
      </c>
      <c r="P780" s="0" t="e">
        <f aca="true">MAX(0,O780*(1+(_xlfn.NORM.INV(RAND(),Inputs!$D$39,Inputs!$C$39)))-'Year Schedule'!$K$17+'Year Schedule'!$L$17)</f>
        <v>#VALUE!</v>
      </c>
      <c r="Q780" s="0" t="e">
        <f aca="true">MAX(0,P780*(1+(_xlfn.NORM.INV(RAND(),Inputs!$D$39,Inputs!$C$39)))-'Year Schedule'!$K$18+'Year Schedule'!$L$18)</f>
        <v>#VALUE!</v>
      </c>
      <c r="R780" s="0" t="e">
        <f aca="true">MAX(0,Q780*(1+(_xlfn.NORM.INV(RAND(),Inputs!$D$39,Inputs!$C$39)))-'Year Schedule'!$K$19+'Year Schedule'!$L$19)</f>
        <v>#VALUE!</v>
      </c>
      <c r="S780" s="0" t="e">
        <f aca="true">MAX(0,R780*(1+(_xlfn.NORM.INV(RAND(),Inputs!$D$39,Inputs!$C$39)))-'Year Schedule'!$K$20+'Year Schedule'!$L$20)</f>
        <v>#VALUE!</v>
      </c>
      <c r="T780" s="0" t="e">
        <f aca="true">MAX(0,S780*(1+(_xlfn.NORM.INV(RAND(),Inputs!$D$39,Inputs!$C$39)))-'Year Schedule'!$K$21+'Year Schedule'!$L$21)</f>
        <v>#VALUE!</v>
      </c>
      <c r="U780" s="0" t="e">
        <f aca="true">MAX(0,T780*(1+(_xlfn.NORM.INV(RAND(),Inputs!$D$39,Inputs!$C$39)))-'Year Schedule'!$K$22+'Year Schedule'!$L$22)</f>
        <v>#VALUE!</v>
      </c>
      <c r="V780" s="0" t="e">
        <f aca="true">MAX(0,U780*(1+(_xlfn.NORM.INV(RAND(),Inputs!$D$39,Inputs!$C$39)))-'Year Schedule'!$K$23+'Year Schedule'!$L$23)</f>
        <v>#VALUE!</v>
      </c>
      <c r="W780" s="0" t="e">
        <f aca="true">MAX(0,V780*(1+(_xlfn.NORM.INV(RAND(),Inputs!$D$39,Inputs!$C$39)))-'Year Schedule'!$K$24+'Year Schedule'!$L$24)</f>
        <v>#VALUE!</v>
      </c>
      <c r="X780" s="0" t="e">
        <f aca="true">MAX(0,W780*(1+(_xlfn.NORM.INV(RAND(),Inputs!$D$39,Inputs!$C$39)))-'Year Schedule'!$K$25+'Year Schedule'!$L$25)</f>
        <v>#VALUE!</v>
      </c>
      <c r="Y780" s="0" t="e">
        <f aca="true">MAX(0,X780*(1+(_xlfn.NORM.INV(RAND(),Inputs!$D$39,Inputs!$C$39)))-'Year Schedule'!$K$26+'Year Schedule'!$L$26)</f>
        <v>#VALUE!</v>
      </c>
      <c r="Z780" s="0" t="e">
        <f aca="true">MAX(0,Y780*(1+(_xlfn.NORM.INV(RAND(),Inputs!$D$39,Inputs!$C$39)))-'Year Schedule'!$K$27+'Year Schedule'!$L$27)</f>
        <v>#VALUE!</v>
      </c>
      <c r="AA780" s="0" t="e">
        <f aca="true">MAX(0,Z780*(1+(_xlfn.NORM.INV(RAND(),Inputs!$D$39,Inputs!$C$39)))-'Year Schedule'!$K$28+'Year Schedule'!$L$28)</f>
        <v>#VALUE!</v>
      </c>
      <c r="AB780" s="0" t="e">
        <f aca="true">MAX(0,AA780*(1+(_xlfn.NORM.INV(RAND(),Inputs!$D$39,Inputs!$C$39)))-'Year Schedule'!$K$29+'Year Schedule'!$L$29)</f>
        <v>#VALUE!</v>
      </c>
      <c r="AC780" s="0" t="e">
        <f aca="true">MAX(0,AB780*(1+(_xlfn.NORM.INV(RAND(),Inputs!$D$39,Inputs!$C$39)))-'Year Schedule'!$K$30+'Year Schedule'!$L$30)</f>
        <v>#VALUE!</v>
      </c>
      <c r="AD780" s="0" t="e">
        <f aca="true">MAX(0,AC780*(1+(_xlfn.NORM.INV(RAND(),Inputs!$D$39,Inputs!$C$39)))-'Year Schedule'!$K$31+'Year Schedule'!$L$31)</f>
        <v>#VALUE!</v>
      </c>
      <c r="AE780" s="0" t="e">
        <f aca="true">MAX(0,AD780*(1+(_xlfn.NORM.INV(RAND(),Inputs!$D$39,Inputs!$C$39)))-'Year Schedule'!$K$32+'Year Schedule'!$L$32)</f>
        <v>#VALUE!</v>
      </c>
      <c r="AF780" s="0" t="e">
        <f aca="true">MAX(0,AE780*(1+(_xlfn.NORM.INV(RAND(),Inputs!$D$39,Inputs!$C$39)))-'Year Schedule'!$K$33+'Year Schedule'!$L$33)</f>
        <v>#VALUE!</v>
      </c>
      <c r="AG780" s="0" t="e">
        <f aca="true">MAX(0,AF780*(1+(_xlfn.NORM.INV(RAND(),Inputs!$D$39,Inputs!$C$39)))-'Year Schedule'!$K$34+'Year Schedule'!$L$34)</f>
        <v>#VALUE!</v>
      </c>
      <c r="AH780" s="0" t="e">
        <f aca="true">MAX(0,AG780*(1+(_xlfn.NORM.INV(RAND(),Inputs!$D$39,Inputs!$C$39)))-'Year Schedule'!$K$35+'Year Schedule'!$L$35)</f>
        <v>#VALUE!</v>
      </c>
      <c r="AI780" s="0" t="e">
        <f aca="true">MAX(0,AH780*(1+(_xlfn.NORM.INV(RAND(),Inputs!$D$39,Inputs!$C$39)))-'Year Schedule'!$K$36+'Year Schedule'!$L$36)</f>
        <v>#VALUE!</v>
      </c>
      <c r="AJ780" s="0" t="e">
        <f aca="true">MAX(0,AI780*(1+(_xlfn.NORM.INV(RAND(),Inputs!$D$39,Inputs!$C$39)))-'Year Schedule'!$K$37+'Year Schedule'!$L$37)</f>
        <v>#VALUE!</v>
      </c>
      <c r="AK780" s="0" t="e">
        <f aca="true">MAX(0,AJ780*(1+(_xlfn.NORM.INV(RAND(),Inputs!$D$39,Inputs!$C$39)))-'Year Schedule'!$K$38+'Year Schedule'!$L$38)</f>
        <v>#VALUE!</v>
      </c>
      <c r="AL780" s="0" t="e">
        <f aca="true">MAX(0,AK780*(1+(_xlfn.NORM.INV(RAND(),Inputs!$D$39,Inputs!$C$39)))-'Year Schedule'!$K$39+'Year Schedule'!$L$39)</f>
        <v>#VALUE!</v>
      </c>
      <c r="AM780" s="0" t="e">
        <f aca="true">MAX(0,AL780*(1+(_xlfn.NORM.INV(RAND(),Inputs!$D$39,Inputs!$C$39)))-'Year Schedule'!$K$40+'Year Schedule'!$L$40)</f>
        <v>#VALUE!</v>
      </c>
      <c r="AN780" s="0" t="e">
        <f aca="true">MAX(0,AM780*(1+(_xlfn.NORM.INV(RAND(),Inputs!$D$39,Inputs!$C$39)))-'Year Schedule'!$K$41+'Year Schedule'!$L$41)</f>
        <v>#VALUE!</v>
      </c>
      <c r="AO780" s="0" t="e">
        <f aca="true">MAX(0,AN780*(1+(_xlfn.NORM.INV(RAND(),Inputs!$D$39,Inputs!$C$39)))-'Year Schedule'!$K$42+'Year Schedule'!$L$42)</f>
        <v>#VALUE!</v>
      </c>
      <c r="AP780" s="0" t="e">
        <f aca="true">MAX(0,AO780*(1+(_xlfn.NORM.INV(RAND(),Inputs!$D$39,Inputs!$C$39)))-'Year Schedule'!$K$43+'Year Schedule'!$L$43)</f>
        <v>#VALUE!</v>
      </c>
      <c r="AQ780" s="0" t="e">
        <f aca="true">MAX(0,AP780*(1+(_xlfn.NORM.INV(RAND(),Inputs!$D$39,Inputs!$C$39)))-'Year Schedule'!$K$44+'Year Schedule'!$L$44)</f>
        <v>#VALUE!</v>
      </c>
      <c r="AR780" s="0" t="e">
        <f aca="true">MAX(0,AQ780*(1+(_xlfn.NORM.INV(RAND(),Inputs!$D$39,Inputs!$C$39)))-'Year Schedule'!$K$45+'Year Schedule'!$L$45)</f>
        <v>#VALUE!</v>
      </c>
      <c r="AS780" s="0" t="e">
        <f aca="true">MAX(0,AR780*(1+(_xlfn.NORM.INV(RAND(),Inputs!$D$39,Inputs!$C$39)))-'Year Schedule'!$K$46+'Year Schedule'!$L$46)</f>
        <v>#VALUE!</v>
      </c>
      <c r="AT780" s="0" t="e">
        <f aca="true">MAX(0,AS780*(1+(_xlfn.NORM.INV(RAND(),Inputs!$D$39,Inputs!$C$39)))-'Year Schedule'!$K$47+'Year Schedule'!$L$47)</f>
        <v>#VALUE!</v>
      </c>
      <c r="AU780" s="0" t="e">
        <f aca="true">MAX(0,AT780*(1+(_xlfn.NORM.INV(RAND(),Inputs!$D$39,Inputs!$C$39)))-'Year Schedule'!$K$48+'Year Schedule'!$L$48)</f>
        <v>#VALUE!</v>
      </c>
      <c r="AV780" s="0" t="e">
        <f aca="true">MAX(0,AU780*(1+(_xlfn.NORM.INV(RAND(),Inputs!$D$39,Inputs!$C$39)))-'Year Schedule'!$K$49+'Year Schedule'!$L$49)</f>
        <v>#VALUE!</v>
      </c>
      <c r="AW780" s="0" t="e">
        <f aca="true">MAX(0,AV780*(1+(_xlfn.NORM.INV(RAND(),Inputs!$D$39,Inputs!$C$39)))-'Year Schedule'!$K$50+'Year Schedule'!$L$50)</f>
        <v>#VALUE!</v>
      </c>
      <c r="AX780" s="0" t="e">
        <f aca="true">MAX(0,AW780*(1+(_xlfn.NORM.INV(RAND(),Inputs!$D$39,Inputs!$C$39)))-'Year Schedule'!$K$51+'Year Schedule'!$L$51)</f>
        <v>#VALUE!</v>
      </c>
      <c r="AY780" s="0" t="e">
        <f aca="true">MAX(0,AX780*(1+(_xlfn.NORM.INV(RAND(),Inputs!$D$39,Inputs!$C$39)))-'Year Schedule'!$K$52+'Year Schedule'!$L$52)</f>
        <v>#VALUE!</v>
      </c>
      <c r="AZ780" s="0" t="e">
        <f aca="true">MAX(0,AY780*(1+(_xlfn.NORM.INV(RAND(),Inputs!$D$39,Inputs!$C$39)))-'Year Schedule'!$K$53+'Year Schedule'!$L$53)</f>
        <v>#VALUE!</v>
      </c>
      <c r="BA780" s="0" t="e">
        <f aca="false">INDEX(C780:AZ780,1,Inputs!$C$6)</f>
        <v>#VALUE!</v>
      </c>
      <c r="BB780" s="0" t="n">
        <f aca="false">IFERROR(EXP(SUMPRODUCT(LN((C780:INDEX(C780:AZ780,1,Inputs!$C$6)+$C$1004:INDEX($C$1004:$AZ$1004,1,Inputs!$C$6))/B780:INDEX(B780:AY780,1,Inputs!$C$6)))/Inputs!$C$6)-1,-1)</f>
        <v>-1</v>
      </c>
    </row>
    <row r="781" customFormat="false" ht="15" hidden="false" customHeight="true" outlineLevel="0" collapsed="false">
      <c r="A781" s="0" t="n">
        <v>779</v>
      </c>
      <c r="B781" s="177" t="n">
        <f aca="false">Inputs!$C$38</f>
        <v>0</v>
      </c>
      <c r="C781" s="0" t="e">
        <f aca="true">MAX(0,B781*(1+(_xlfn.NORM.INV(RAND(),Inputs!$D$39,Inputs!$C$39)))-'Year Schedule'!$K$4+'Year Schedule'!$L$4)</f>
        <v>#VALUE!</v>
      </c>
      <c r="D781" s="0" t="e">
        <f aca="true">MAX(0,C781*(1+(_xlfn.NORM.INV(RAND(),Inputs!$D$39,Inputs!$C$39)))-'Year Schedule'!$K$5+'Year Schedule'!$L$5)</f>
        <v>#VALUE!</v>
      </c>
      <c r="E781" s="0" t="e">
        <f aca="true">MAX(0,D781*(1+(_xlfn.NORM.INV(RAND(),Inputs!$D$39,Inputs!$C$39)))-'Year Schedule'!$K$6+'Year Schedule'!$L$6)</f>
        <v>#VALUE!</v>
      </c>
      <c r="F781" s="0" t="e">
        <f aca="true">MAX(0,E781*(1+(_xlfn.NORM.INV(RAND(),Inputs!$D$39,Inputs!$C$39)))-'Year Schedule'!$K$7+'Year Schedule'!$L$7)</f>
        <v>#VALUE!</v>
      </c>
      <c r="G781" s="0" t="e">
        <f aca="true">MAX(0,F781*(1+(_xlfn.NORM.INV(RAND(),Inputs!$D$39,Inputs!$C$39)))-'Year Schedule'!$K$8+'Year Schedule'!$L$8)</f>
        <v>#VALUE!</v>
      </c>
      <c r="H781" s="0" t="e">
        <f aca="true">MAX(0,G781*(1+(_xlfn.NORM.INV(RAND(),Inputs!$D$39,Inputs!$C$39)))-'Year Schedule'!$K$9+'Year Schedule'!$L$9)</f>
        <v>#VALUE!</v>
      </c>
      <c r="I781" s="0" t="e">
        <f aca="true">MAX(0,H781*(1+(_xlfn.NORM.INV(RAND(),Inputs!$D$39,Inputs!$C$39)))-'Year Schedule'!$K$10+'Year Schedule'!$L$10)</f>
        <v>#VALUE!</v>
      </c>
      <c r="J781" s="0" t="e">
        <f aca="true">MAX(0,I781*(1+(_xlfn.NORM.INV(RAND(),Inputs!$D$39,Inputs!$C$39)))-'Year Schedule'!$K$11+'Year Schedule'!$L$11)</f>
        <v>#VALUE!</v>
      </c>
      <c r="K781" s="0" t="e">
        <f aca="true">MAX(0,J781*(1+(_xlfn.NORM.INV(RAND(),Inputs!$D$39,Inputs!$C$39)))-'Year Schedule'!$K$12+'Year Schedule'!$L$12)</f>
        <v>#VALUE!</v>
      </c>
      <c r="L781" s="0" t="e">
        <f aca="true">MAX(0,K781*(1+(_xlfn.NORM.INV(RAND(),Inputs!$D$39,Inputs!$C$39)))-'Year Schedule'!$K$13+'Year Schedule'!$L$13)</f>
        <v>#VALUE!</v>
      </c>
      <c r="M781" s="0" t="e">
        <f aca="true">MAX(0,L781*(1+(_xlfn.NORM.INV(RAND(),Inputs!$D$39,Inputs!$C$39)))-'Year Schedule'!$K$14+'Year Schedule'!$L$14)</f>
        <v>#VALUE!</v>
      </c>
      <c r="N781" s="0" t="e">
        <f aca="true">MAX(0,M781*(1+(_xlfn.NORM.INV(RAND(),Inputs!$D$39,Inputs!$C$39)))-'Year Schedule'!$K$15+'Year Schedule'!$L$15)</f>
        <v>#VALUE!</v>
      </c>
      <c r="O781" s="0" t="e">
        <f aca="true">MAX(0,N781*(1+(_xlfn.NORM.INV(RAND(),Inputs!$D$39,Inputs!$C$39)))-'Year Schedule'!$K$16+'Year Schedule'!$L$16)</f>
        <v>#VALUE!</v>
      </c>
      <c r="P781" s="0" t="e">
        <f aca="true">MAX(0,O781*(1+(_xlfn.NORM.INV(RAND(),Inputs!$D$39,Inputs!$C$39)))-'Year Schedule'!$K$17+'Year Schedule'!$L$17)</f>
        <v>#VALUE!</v>
      </c>
      <c r="Q781" s="0" t="e">
        <f aca="true">MAX(0,P781*(1+(_xlfn.NORM.INV(RAND(),Inputs!$D$39,Inputs!$C$39)))-'Year Schedule'!$K$18+'Year Schedule'!$L$18)</f>
        <v>#VALUE!</v>
      </c>
      <c r="R781" s="0" t="e">
        <f aca="true">MAX(0,Q781*(1+(_xlfn.NORM.INV(RAND(),Inputs!$D$39,Inputs!$C$39)))-'Year Schedule'!$K$19+'Year Schedule'!$L$19)</f>
        <v>#VALUE!</v>
      </c>
      <c r="S781" s="0" t="e">
        <f aca="true">MAX(0,R781*(1+(_xlfn.NORM.INV(RAND(),Inputs!$D$39,Inputs!$C$39)))-'Year Schedule'!$K$20+'Year Schedule'!$L$20)</f>
        <v>#VALUE!</v>
      </c>
      <c r="T781" s="0" t="e">
        <f aca="true">MAX(0,S781*(1+(_xlfn.NORM.INV(RAND(),Inputs!$D$39,Inputs!$C$39)))-'Year Schedule'!$K$21+'Year Schedule'!$L$21)</f>
        <v>#VALUE!</v>
      </c>
      <c r="U781" s="0" t="e">
        <f aca="true">MAX(0,T781*(1+(_xlfn.NORM.INV(RAND(),Inputs!$D$39,Inputs!$C$39)))-'Year Schedule'!$K$22+'Year Schedule'!$L$22)</f>
        <v>#VALUE!</v>
      </c>
      <c r="V781" s="0" t="e">
        <f aca="true">MAX(0,U781*(1+(_xlfn.NORM.INV(RAND(),Inputs!$D$39,Inputs!$C$39)))-'Year Schedule'!$K$23+'Year Schedule'!$L$23)</f>
        <v>#VALUE!</v>
      </c>
      <c r="W781" s="0" t="e">
        <f aca="true">MAX(0,V781*(1+(_xlfn.NORM.INV(RAND(),Inputs!$D$39,Inputs!$C$39)))-'Year Schedule'!$K$24+'Year Schedule'!$L$24)</f>
        <v>#VALUE!</v>
      </c>
      <c r="X781" s="0" t="e">
        <f aca="true">MAX(0,W781*(1+(_xlfn.NORM.INV(RAND(),Inputs!$D$39,Inputs!$C$39)))-'Year Schedule'!$K$25+'Year Schedule'!$L$25)</f>
        <v>#VALUE!</v>
      </c>
      <c r="Y781" s="0" t="e">
        <f aca="true">MAX(0,X781*(1+(_xlfn.NORM.INV(RAND(),Inputs!$D$39,Inputs!$C$39)))-'Year Schedule'!$K$26+'Year Schedule'!$L$26)</f>
        <v>#VALUE!</v>
      </c>
      <c r="Z781" s="0" t="e">
        <f aca="true">MAX(0,Y781*(1+(_xlfn.NORM.INV(RAND(),Inputs!$D$39,Inputs!$C$39)))-'Year Schedule'!$K$27+'Year Schedule'!$L$27)</f>
        <v>#VALUE!</v>
      </c>
      <c r="AA781" s="0" t="e">
        <f aca="true">MAX(0,Z781*(1+(_xlfn.NORM.INV(RAND(),Inputs!$D$39,Inputs!$C$39)))-'Year Schedule'!$K$28+'Year Schedule'!$L$28)</f>
        <v>#VALUE!</v>
      </c>
      <c r="AB781" s="0" t="e">
        <f aca="true">MAX(0,AA781*(1+(_xlfn.NORM.INV(RAND(),Inputs!$D$39,Inputs!$C$39)))-'Year Schedule'!$K$29+'Year Schedule'!$L$29)</f>
        <v>#VALUE!</v>
      </c>
      <c r="AC781" s="0" t="e">
        <f aca="true">MAX(0,AB781*(1+(_xlfn.NORM.INV(RAND(),Inputs!$D$39,Inputs!$C$39)))-'Year Schedule'!$K$30+'Year Schedule'!$L$30)</f>
        <v>#VALUE!</v>
      </c>
      <c r="AD781" s="0" t="e">
        <f aca="true">MAX(0,AC781*(1+(_xlfn.NORM.INV(RAND(),Inputs!$D$39,Inputs!$C$39)))-'Year Schedule'!$K$31+'Year Schedule'!$L$31)</f>
        <v>#VALUE!</v>
      </c>
      <c r="AE781" s="0" t="e">
        <f aca="true">MAX(0,AD781*(1+(_xlfn.NORM.INV(RAND(),Inputs!$D$39,Inputs!$C$39)))-'Year Schedule'!$K$32+'Year Schedule'!$L$32)</f>
        <v>#VALUE!</v>
      </c>
      <c r="AF781" s="0" t="e">
        <f aca="true">MAX(0,AE781*(1+(_xlfn.NORM.INV(RAND(),Inputs!$D$39,Inputs!$C$39)))-'Year Schedule'!$K$33+'Year Schedule'!$L$33)</f>
        <v>#VALUE!</v>
      </c>
      <c r="AG781" s="0" t="e">
        <f aca="true">MAX(0,AF781*(1+(_xlfn.NORM.INV(RAND(),Inputs!$D$39,Inputs!$C$39)))-'Year Schedule'!$K$34+'Year Schedule'!$L$34)</f>
        <v>#VALUE!</v>
      </c>
      <c r="AH781" s="0" t="e">
        <f aca="true">MAX(0,AG781*(1+(_xlfn.NORM.INV(RAND(),Inputs!$D$39,Inputs!$C$39)))-'Year Schedule'!$K$35+'Year Schedule'!$L$35)</f>
        <v>#VALUE!</v>
      </c>
      <c r="AI781" s="0" t="e">
        <f aca="true">MAX(0,AH781*(1+(_xlfn.NORM.INV(RAND(),Inputs!$D$39,Inputs!$C$39)))-'Year Schedule'!$K$36+'Year Schedule'!$L$36)</f>
        <v>#VALUE!</v>
      </c>
      <c r="AJ781" s="0" t="e">
        <f aca="true">MAX(0,AI781*(1+(_xlfn.NORM.INV(RAND(),Inputs!$D$39,Inputs!$C$39)))-'Year Schedule'!$K$37+'Year Schedule'!$L$37)</f>
        <v>#VALUE!</v>
      </c>
      <c r="AK781" s="0" t="e">
        <f aca="true">MAX(0,AJ781*(1+(_xlfn.NORM.INV(RAND(),Inputs!$D$39,Inputs!$C$39)))-'Year Schedule'!$K$38+'Year Schedule'!$L$38)</f>
        <v>#VALUE!</v>
      </c>
      <c r="AL781" s="0" t="e">
        <f aca="true">MAX(0,AK781*(1+(_xlfn.NORM.INV(RAND(),Inputs!$D$39,Inputs!$C$39)))-'Year Schedule'!$K$39+'Year Schedule'!$L$39)</f>
        <v>#VALUE!</v>
      </c>
      <c r="AM781" s="0" t="e">
        <f aca="true">MAX(0,AL781*(1+(_xlfn.NORM.INV(RAND(),Inputs!$D$39,Inputs!$C$39)))-'Year Schedule'!$K$40+'Year Schedule'!$L$40)</f>
        <v>#VALUE!</v>
      </c>
      <c r="AN781" s="0" t="e">
        <f aca="true">MAX(0,AM781*(1+(_xlfn.NORM.INV(RAND(),Inputs!$D$39,Inputs!$C$39)))-'Year Schedule'!$K$41+'Year Schedule'!$L$41)</f>
        <v>#VALUE!</v>
      </c>
      <c r="AO781" s="0" t="e">
        <f aca="true">MAX(0,AN781*(1+(_xlfn.NORM.INV(RAND(),Inputs!$D$39,Inputs!$C$39)))-'Year Schedule'!$K$42+'Year Schedule'!$L$42)</f>
        <v>#VALUE!</v>
      </c>
      <c r="AP781" s="0" t="e">
        <f aca="true">MAX(0,AO781*(1+(_xlfn.NORM.INV(RAND(),Inputs!$D$39,Inputs!$C$39)))-'Year Schedule'!$K$43+'Year Schedule'!$L$43)</f>
        <v>#VALUE!</v>
      </c>
      <c r="AQ781" s="0" t="e">
        <f aca="true">MAX(0,AP781*(1+(_xlfn.NORM.INV(RAND(),Inputs!$D$39,Inputs!$C$39)))-'Year Schedule'!$K$44+'Year Schedule'!$L$44)</f>
        <v>#VALUE!</v>
      </c>
      <c r="AR781" s="0" t="e">
        <f aca="true">MAX(0,AQ781*(1+(_xlfn.NORM.INV(RAND(),Inputs!$D$39,Inputs!$C$39)))-'Year Schedule'!$K$45+'Year Schedule'!$L$45)</f>
        <v>#VALUE!</v>
      </c>
      <c r="AS781" s="0" t="e">
        <f aca="true">MAX(0,AR781*(1+(_xlfn.NORM.INV(RAND(),Inputs!$D$39,Inputs!$C$39)))-'Year Schedule'!$K$46+'Year Schedule'!$L$46)</f>
        <v>#VALUE!</v>
      </c>
      <c r="AT781" s="0" t="e">
        <f aca="true">MAX(0,AS781*(1+(_xlfn.NORM.INV(RAND(),Inputs!$D$39,Inputs!$C$39)))-'Year Schedule'!$K$47+'Year Schedule'!$L$47)</f>
        <v>#VALUE!</v>
      </c>
      <c r="AU781" s="0" t="e">
        <f aca="true">MAX(0,AT781*(1+(_xlfn.NORM.INV(RAND(),Inputs!$D$39,Inputs!$C$39)))-'Year Schedule'!$K$48+'Year Schedule'!$L$48)</f>
        <v>#VALUE!</v>
      </c>
      <c r="AV781" s="0" t="e">
        <f aca="true">MAX(0,AU781*(1+(_xlfn.NORM.INV(RAND(),Inputs!$D$39,Inputs!$C$39)))-'Year Schedule'!$K$49+'Year Schedule'!$L$49)</f>
        <v>#VALUE!</v>
      </c>
      <c r="AW781" s="0" t="e">
        <f aca="true">MAX(0,AV781*(1+(_xlfn.NORM.INV(RAND(),Inputs!$D$39,Inputs!$C$39)))-'Year Schedule'!$K$50+'Year Schedule'!$L$50)</f>
        <v>#VALUE!</v>
      </c>
      <c r="AX781" s="0" t="e">
        <f aca="true">MAX(0,AW781*(1+(_xlfn.NORM.INV(RAND(),Inputs!$D$39,Inputs!$C$39)))-'Year Schedule'!$K$51+'Year Schedule'!$L$51)</f>
        <v>#VALUE!</v>
      </c>
      <c r="AY781" s="0" t="e">
        <f aca="true">MAX(0,AX781*(1+(_xlfn.NORM.INV(RAND(),Inputs!$D$39,Inputs!$C$39)))-'Year Schedule'!$K$52+'Year Schedule'!$L$52)</f>
        <v>#VALUE!</v>
      </c>
      <c r="AZ781" s="0" t="e">
        <f aca="true">MAX(0,AY781*(1+(_xlfn.NORM.INV(RAND(),Inputs!$D$39,Inputs!$C$39)))-'Year Schedule'!$K$53+'Year Schedule'!$L$53)</f>
        <v>#VALUE!</v>
      </c>
      <c r="BA781" s="0" t="e">
        <f aca="false">INDEX(C781:AZ781,1,Inputs!$C$6)</f>
        <v>#VALUE!</v>
      </c>
      <c r="BB781" s="0" t="n">
        <f aca="false">IFERROR(EXP(SUMPRODUCT(LN((C781:INDEX(C781:AZ781,1,Inputs!$C$6)+$C$1004:INDEX($C$1004:$AZ$1004,1,Inputs!$C$6))/B781:INDEX(B781:AY781,1,Inputs!$C$6)))/Inputs!$C$6)-1,-1)</f>
        <v>-1</v>
      </c>
    </row>
    <row r="782" customFormat="false" ht="15" hidden="false" customHeight="true" outlineLevel="0" collapsed="false">
      <c r="A782" s="0" t="n">
        <v>780</v>
      </c>
      <c r="B782" s="177" t="n">
        <f aca="false">Inputs!$C$38</f>
        <v>0</v>
      </c>
      <c r="C782" s="0" t="e">
        <f aca="true">MAX(0,B782*(1+(_xlfn.NORM.INV(RAND(),Inputs!$D$39,Inputs!$C$39)))-'Year Schedule'!$K$4+'Year Schedule'!$L$4)</f>
        <v>#VALUE!</v>
      </c>
      <c r="D782" s="0" t="e">
        <f aca="true">MAX(0,C782*(1+(_xlfn.NORM.INV(RAND(),Inputs!$D$39,Inputs!$C$39)))-'Year Schedule'!$K$5+'Year Schedule'!$L$5)</f>
        <v>#VALUE!</v>
      </c>
      <c r="E782" s="0" t="e">
        <f aca="true">MAX(0,D782*(1+(_xlfn.NORM.INV(RAND(),Inputs!$D$39,Inputs!$C$39)))-'Year Schedule'!$K$6+'Year Schedule'!$L$6)</f>
        <v>#VALUE!</v>
      </c>
      <c r="F782" s="0" t="e">
        <f aca="true">MAX(0,E782*(1+(_xlfn.NORM.INV(RAND(),Inputs!$D$39,Inputs!$C$39)))-'Year Schedule'!$K$7+'Year Schedule'!$L$7)</f>
        <v>#VALUE!</v>
      </c>
      <c r="G782" s="0" t="e">
        <f aca="true">MAX(0,F782*(1+(_xlfn.NORM.INV(RAND(),Inputs!$D$39,Inputs!$C$39)))-'Year Schedule'!$K$8+'Year Schedule'!$L$8)</f>
        <v>#VALUE!</v>
      </c>
      <c r="H782" s="0" t="e">
        <f aca="true">MAX(0,G782*(1+(_xlfn.NORM.INV(RAND(),Inputs!$D$39,Inputs!$C$39)))-'Year Schedule'!$K$9+'Year Schedule'!$L$9)</f>
        <v>#VALUE!</v>
      </c>
      <c r="I782" s="0" t="e">
        <f aca="true">MAX(0,H782*(1+(_xlfn.NORM.INV(RAND(),Inputs!$D$39,Inputs!$C$39)))-'Year Schedule'!$K$10+'Year Schedule'!$L$10)</f>
        <v>#VALUE!</v>
      </c>
      <c r="J782" s="0" t="e">
        <f aca="true">MAX(0,I782*(1+(_xlfn.NORM.INV(RAND(),Inputs!$D$39,Inputs!$C$39)))-'Year Schedule'!$K$11+'Year Schedule'!$L$11)</f>
        <v>#VALUE!</v>
      </c>
      <c r="K782" s="0" t="e">
        <f aca="true">MAX(0,J782*(1+(_xlfn.NORM.INV(RAND(),Inputs!$D$39,Inputs!$C$39)))-'Year Schedule'!$K$12+'Year Schedule'!$L$12)</f>
        <v>#VALUE!</v>
      </c>
      <c r="L782" s="0" t="e">
        <f aca="true">MAX(0,K782*(1+(_xlfn.NORM.INV(RAND(),Inputs!$D$39,Inputs!$C$39)))-'Year Schedule'!$K$13+'Year Schedule'!$L$13)</f>
        <v>#VALUE!</v>
      </c>
      <c r="M782" s="0" t="e">
        <f aca="true">MAX(0,L782*(1+(_xlfn.NORM.INV(RAND(),Inputs!$D$39,Inputs!$C$39)))-'Year Schedule'!$K$14+'Year Schedule'!$L$14)</f>
        <v>#VALUE!</v>
      </c>
      <c r="N782" s="0" t="e">
        <f aca="true">MAX(0,M782*(1+(_xlfn.NORM.INV(RAND(),Inputs!$D$39,Inputs!$C$39)))-'Year Schedule'!$K$15+'Year Schedule'!$L$15)</f>
        <v>#VALUE!</v>
      </c>
      <c r="O782" s="0" t="e">
        <f aca="true">MAX(0,N782*(1+(_xlfn.NORM.INV(RAND(),Inputs!$D$39,Inputs!$C$39)))-'Year Schedule'!$K$16+'Year Schedule'!$L$16)</f>
        <v>#VALUE!</v>
      </c>
      <c r="P782" s="0" t="e">
        <f aca="true">MAX(0,O782*(1+(_xlfn.NORM.INV(RAND(),Inputs!$D$39,Inputs!$C$39)))-'Year Schedule'!$K$17+'Year Schedule'!$L$17)</f>
        <v>#VALUE!</v>
      </c>
      <c r="Q782" s="0" t="e">
        <f aca="true">MAX(0,P782*(1+(_xlfn.NORM.INV(RAND(),Inputs!$D$39,Inputs!$C$39)))-'Year Schedule'!$K$18+'Year Schedule'!$L$18)</f>
        <v>#VALUE!</v>
      </c>
      <c r="R782" s="0" t="e">
        <f aca="true">MAX(0,Q782*(1+(_xlfn.NORM.INV(RAND(),Inputs!$D$39,Inputs!$C$39)))-'Year Schedule'!$K$19+'Year Schedule'!$L$19)</f>
        <v>#VALUE!</v>
      </c>
      <c r="S782" s="0" t="e">
        <f aca="true">MAX(0,R782*(1+(_xlfn.NORM.INV(RAND(),Inputs!$D$39,Inputs!$C$39)))-'Year Schedule'!$K$20+'Year Schedule'!$L$20)</f>
        <v>#VALUE!</v>
      </c>
      <c r="T782" s="0" t="e">
        <f aca="true">MAX(0,S782*(1+(_xlfn.NORM.INV(RAND(),Inputs!$D$39,Inputs!$C$39)))-'Year Schedule'!$K$21+'Year Schedule'!$L$21)</f>
        <v>#VALUE!</v>
      </c>
      <c r="U782" s="0" t="e">
        <f aca="true">MAX(0,T782*(1+(_xlfn.NORM.INV(RAND(),Inputs!$D$39,Inputs!$C$39)))-'Year Schedule'!$K$22+'Year Schedule'!$L$22)</f>
        <v>#VALUE!</v>
      </c>
      <c r="V782" s="0" t="e">
        <f aca="true">MAX(0,U782*(1+(_xlfn.NORM.INV(RAND(),Inputs!$D$39,Inputs!$C$39)))-'Year Schedule'!$K$23+'Year Schedule'!$L$23)</f>
        <v>#VALUE!</v>
      </c>
      <c r="W782" s="0" t="e">
        <f aca="true">MAX(0,V782*(1+(_xlfn.NORM.INV(RAND(),Inputs!$D$39,Inputs!$C$39)))-'Year Schedule'!$K$24+'Year Schedule'!$L$24)</f>
        <v>#VALUE!</v>
      </c>
      <c r="X782" s="0" t="e">
        <f aca="true">MAX(0,W782*(1+(_xlfn.NORM.INV(RAND(),Inputs!$D$39,Inputs!$C$39)))-'Year Schedule'!$K$25+'Year Schedule'!$L$25)</f>
        <v>#VALUE!</v>
      </c>
      <c r="Y782" s="0" t="e">
        <f aca="true">MAX(0,X782*(1+(_xlfn.NORM.INV(RAND(),Inputs!$D$39,Inputs!$C$39)))-'Year Schedule'!$K$26+'Year Schedule'!$L$26)</f>
        <v>#VALUE!</v>
      </c>
      <c r="Z782" s="0" t="e">
        <f aca="true">MAX(0,Y782*(1+(_xlfn.NORM.INV(RAND(),Inputs!$D$39,Inputs!$C$39)))-'Year Schedule'!$K$27+'Year Schedule'!$L$27)</f>
        <v>#VALUE!</v>
      </c>
      <c r="AA782" s="0" t="e">
        <f aca="true">MAX(0,Z782*(1+(_xlfn.NORM.INV(RAND(),Inputs!$D$39,Inputs!$C$39)))-'Year Schedule'!$K$28+'Year Schedule'!$L$28)</f>
        <v>#VALUE!</v>
      </c>
      <c r="AB782" s="0" t="e">
        <f aca="true">MAX(0,AA782*(1+(_xlfn.NORM.INV(RAND(),Inputs!$D$39,Inputs!$C$39)))-'Year Schedule'!$K$29+'Year Schedule'!$L$29)</f>
        <v>#VALUE!</v>
      </c>
      <c r="AC782" s="0" t="e">
        <f aca="true">MAX(0,AB782*(1+(_xlfn.NORM.INV(RAND(),Inputs!$D$39,Inputs!$C$39)))-'Year Schedule'!$K$30+'Year Schedule'!$L$30)</f>
        <v>#VALUE!</v>
      </c>
      <c r="AD782" s="0" t="e">
        <f aca="true">MAX(0,AC782*(1+(_xlfn.NORM.INV(RAND(),Inputs!$D$39,Inputs!$C$39)))-'Year Schedule'!$K$31+'Year Schedule'!$L$31)</f>
        <v>#VALUE!</v>
      </c>
      <c r="AE782" s="0" t="e">
        <f aca="true">MAX(0,AD782*(1+(_xlfn.NORM.INV(RAND(),Inputs!$D$39,Inputs!$C$39)))-'Year Schedule'!$K$32+'Year Schedule'!$L$32)</f>
        <v>#VALUE!</v>
      </c>
      <c r="AF782" s="0" t="e">
        <f aca="true">MAX(0,AE782*(1+(_xlfn.NORM.INV(RAND(),Inputs!$D$39,Inputs!$C$39)))-'Year Schedule'!$K$33+'Year Schedule'!$L$33)</f>
        <v>#VALUE!</v>
      </c>
      <c r="AG782" s="0" t="e">
        <f aca="true">MAX(0,AF782*(1+(_xlfn.NORM.INV(RAND(),Inputs!$D$39,Inputs!$C$39)))-'Year Schedule'!$K$34+'Year Schedule'!$L$34)</f>
        <v>#VALUE!</v>
      </c>
      <c r="AH782" s="0" t="e">
        <f aca="true">MAX(0,AG782*(1+(_xlfn.NORM.INV(RAND(),Inputs!$D$39,Inputs!$C$39)))-'Year Schedule'!$K$35+'Year Schedule'!$L$35)</f>
        <v>#VALUE!</v>
      </c>
      <c r="AI782" s="0" t="e">
        <f aca="true">MAX(0,AH782*(1+(_xlfn.NORM.INV(RAND(),Inputs!$D$39,Inputs!$C$39)))-'Year Schedule'!$K$36+'Year Schedule'!$L$36)</f>
        <v>#VALUE!</v>
      </c>
      <c r="AJ782" s="0" t="e">
        <f aca="true">MAX(0,AI782*(1+(_xlfn.NORM.INV(RAND(),Inputs!$D$39,Inputs!$C$39)))-'Year Schedule'!$K$37+'Year Schedule'!$L$37)</f>
        <v>#VALUE!</v>
      </c>
      <c r="AK782" s="0" t="e">
        <f aca="true">MAX(0,AJ782*(1+(_xlfn.NORM.INV(RAND(),Inputs!$D$39,Inputs!$C$39)))-'Year Schedule'!$K$38+'Year Schedule'!$L$38)</f>
        <v>#VALUE!</v>
      </c>
      <c r="AL782" s="0" t="e">
        <f aca="true">MAX(0,AK782*(1+(_xlfn.NORM.INV(RAND(),Inputs!$D$39,Inputs!$C$39)))-'Year Schedule'!$K$39+'Year Schedule'!$L$39)</f>
        <v>#VALUE!</v>
      </c>
      <c r="AM782" s="0" t="e">
        <f aca="true">MAX(0,AL782*(1+(_xlfn.NORM.INV(RAND(),Inputs!$D$39,Inputs!$C$39)))-'Year Schedule'!$K$40+'Year Schedule'!$L$40)</f>
        <v>#VALUE!</v>
      </c>
      <c r="AN782" s="0" t="e">
        <f aca="true">MAX(0,AM782*(1+(_xlfn.NORM.INV(RAND(),Inputs!$D$39,Inputs!$C$39)))-'Year Schedule'!$K$41+'Year Schedule'!$L$41)</f>
        <v>#VALUE!</v>
      </c>
      <c r="AO782" s="0" t="e">
        <f aca="true">MAX(0,AN782*(1+(_xlfn.NORM.INV(RAND(),Inputs!$D$39,Inputs!$C$39)))-'Year Schedule'!$K$42+'Year Schedule'!$L$42)</f>
        <v>#VALUE!</v>
      </c>
      <c r="AP782" s="0" t="e">
        <f aca="true">MAX(0,AO782*(1+(_xlfn.NORM.INV(RAND(),Inputs!$D$39,Inputs!$C$39)))-'Year Schedule'!$K$43+'Year Schedule'!$L$43)</f>
        <v>#VALUE!</v>
      </c>
      <c r="AQ782" s="0" t="e">
        <f aca="true">MAX(0,AP782*(1+(_xlfn.NORM.INV(RAND(),Inputs!$D$39,Inputs!$C$39)))-'Year Schedule'!$K$44+'Year Schedule'!$L$44)</f>
        <v>#VALUE!</v>
      </c>
      <c r="AR782" s="0" t="e">
        <f aca="true">MAX(0,AQ782*(1+(_xlfn.NORM.INV(RAND(),Inputs!$D$39,Inputs!$C$39)))-'Year Schedule'!$K$45+'Year Schedule'!$L$45)</f>
        <v>#VALUE!</v>
      </c>
      <c r="AS782" s="0" t="e">
        <f aca="true">MAX(0,AR782*(1+(_xlfn.NORM.INV(RAND(),Inputs!$D$39,Inputs!$C$39)))-'Year Schedule'!$K$46+'Year Schedule'!$L$46)</f>
        <v>#VALUE!</v>
      </c>
      <c r="AT782" s="0" t="e">
        <f aca="true">MAX(0,AS782*(1+(_xlfn.NORM.INV(RAND(),Inputs!$D$39,Inputs!$C$39)))-'Year Schedule'!$K$47+'Year Schedule'!$L$47)</f>
        <v>#VALUE!</v>
      </c>
      <c r="AU782" s="0" t="e">
        <f aca="true">MAX(0,AT782*(1+(_xlfn.NORM.INV(RAND(),Inputs!$D$39,Inputs!$C$39)))-'Year Schedule'!$K$48+'Year Schedule'!$L$48)</f>
        <v>#VALUE!</v>
      </c>
      <c r="AV782" s="0" t="e">
        <f aca="true">MAX(0,AU782*(1+(_xlfn.NORM.INV(RAND(),Inputs!$D$39,Inputs!$C$39)))-'Year Schedule'!$K$49+'Year Schedule'!$L$49)</f>
        <v>#VALUE!</v>
      </c>
      <c r="AW782" s="0" t="e">
        <f aca="true">MAX(0,AV782*(1+(_xlfn.NORM.INV(RAND(),Inputs!$D$39,Inputs!$C$39)))-'Year Schedule'!$K$50+'Year Schedule'!$L$50)</f>
        <v>#VALUE!</v>
      </c>
      <c r="AX782" s="0" t="e">
        <f aca="true">MAX(0,AW782*(1+(_xlfn.NORM.INV(RAND(),Inputs!$D$39,Inputs!$C$39)))-'Year Schedule'!$K$51+'Year Schedule'!$L$51)</f>
        <v>#VALUE!</v>
      </c>
      <c r="AY782" s="0" t="e">
        <f aca="true">MAX(0,AX782*(1+(_xlfn.NORM.INV(RAND(),Inputs!$D$39,Inputs!$C$39)))-'Year Schedule'!$K$52+'Year Schedule'!$L$52)</f>
        <v>#VALUE!</v>
      </c>
      <c r="AZ782" s="0" t="e">
        <f aca="true">MAX(0,AY782*(1+(_xlfn.NORM.INV(RAND(),Inputs!$D$39,Inputs!$C$39)))-'Year Schedule'!$K$53+'Year Schedule'!$L$53)</f>
        <v>#VALUE!</v>
      </c>
      <c r="BA782" s="0" t="e">
        <f aca="false">INDEX(C782:AZ782,1,Inputs!$C$6)</f>
        <v>#VALUE!</v>
      </c>
      <c r="BB782" s="0" t="n">
        <f aca="false">IFERROR(EXP(SUMPRODUCT(LN((C782:INDEX(C782:AZ782,1,Inputs!$C$6)+$C$1004:INDEX($C$1004:$AZ$1004,1,Inputs!$C$6))/B782:INDEX(B782:AY782,1,Inputs!$C$6)))/Inputs!$C$6)-1,-1)</f>
        <v>-1</v>
      </c>
    </row>
    <row r="783" customFormat="false" ht="15" hidden="false" customHeight="true" outlineLevel="0" collapsed="false">
      <c r="A783" s="0" t="n">
        <v>781</v>
      </c>
      <c r="B783" s="177" t="n">
        <f aca="false">Inputs!$C$38</f>
        <v>0</v>
      </c>
      <c r="C783" s="0" t="e">
        <f aca="true">MAX(0,B783*(1+(_xlfn.NORM.INV(RAND(),Inputs!$D$39,Inputs!$C$39)))-'Year Schedule'!$K$4+'Year Schedule'!$L$4)</f>
        <v>#VALUE!</v>
      </c>
      <c r="D783" s="0" t="e">
        <f aca="true">MAX(0,C783*(1+(_xlfn.NORM.INV(RAND(),Inputs!$D$39,Inputs!$C$39)))-'Year Schedule'!$K$5+'Year Schedule'!$L$5)</f>
        <v>#VALUE!</v>
      </c>
      <c r="E783" s="0" t="e">
        <f aca="true">MAX(0,D783*(1+(_xlfn.NORM.INV(RAND(),Inputs!$D$39,Inputs!$C$39)))-'Year Schedule'!$K$6+'Year Schedule'!$L$6)</f>
        <v>#VALUE!</v>
      </c>
      <c r="F783" s="0" t="e">
        <f aca="true">MAX(0,E783*(1+(_xlfn.NORM.INV(RAND(),Inputs!$D$39,Inputs!$C$39)))-'Year Schedule'!$K$7+'Year Schedule'!$L$7)</f>
        <v>#VALUE!</v>
      </c>
      <c r="G783" s="0" t="e">
        <f aca="true">MAX(0,F783*(1+(_xlfn.NORM.INV(RAND(),Inputs!$D$39,Inputs!$C$39)))-'Year Schedule'!$K$8+'Year Schedule'!$L$8)</f>
        <v>#VALUE!</v>
      </c>
      <c r="H783" s="0" t="e">
        <f aca="true">MAX(0,G783*(1+(_xlfn.NORM.INV(RAND(),Inputs!$D$39,Inputs!$C$39)))-'Year Schedule'!$K$9+'Year Schedule'!$L$9)</f>
        <v>#VALUE!</v>
      </c>
      <c r="I783" s="0" t="e">
        <f aca="true">MAX(0,H783*(1+(_xlfn.NORM.INV(RAND(),Inputs!$D$39,Inputs!$C$39)))-'Year Schedule'!$K$10+'Year Schedule'!$L$10)</f>
        <v>#VALUE!</v>
      </c>
      <c r="J783" s="0" t="e">
        <f aca="true">MAX(0,I783*(1+(_xlfn.NORM.INV(RAND(),Inputs!$D$39,Inputs!$C$39)))-'Year Schedule'!$K$11+'Year Schedule'!$L$11)</f>
        <v>#VALUE!</v>
      </c>
      <c r="K783" s="0" t="e">
        <f aca="true">MAX(0,J783*(1+(_xlfn.NORM.INV(RAND(),Inputs!$D$39,Inputs!$C$39)))-'Year Schedule'!$K$12+'Year Schedule'!$L$12)</f>
        <v>#VALUE!</v>
      </c>
      <c r="L783" s="0" t="e">
        <f aca="true">MAX(0,K783*(1+(_xlfn.NORM.INV(RAND(),Inputs!$D$39,Inputs!$C$39)))-'Year Schedule'!$K$13+'Year Schedule'!$L$13)</f>
        <v>#VALUE!</v>
      </c>
      <c r="M783" s="0" t="e">
        <f aca="true">MAX(0,L783*(1+(_xlfn.NORM.INV(RAND(),Inputs!$D$39,Inputs!$C$39)))-'Year Schedule'!$K$14+'Year Schedule'!$L$14)</f>
        <v>#VALUE!</v>
      </c>
      <c r="N783" s="0" t="e">
        <f aca="true">MAX(0,M783*(1+(_xlfn.NORM.INV(RAND(),Inputs!$D$39,Inputs!$C$39)))-'Year Schedule'!$K$15+'Year Schedule'!$L$15)</f>
        <v>#VALUE!</v>
      </c>
      <c r="O783" s="0" t="e">
        <f aca="true">MAX(0,N783*(1+(_xlfn.NORM.INV(RAND(),Inputs!$D$39,Inputs!$C$39)))-'Year Schedule'!$K$16+'Year Schedule'!$L$16)</f>
        <v>#VALUE!</v>
      </c>
      <c r="P783" s="0" t="e">
        <f aca="true">MAX(0,O783*(1+(_xlfn.NORM.INV(RAND(),Inputs!$D$39,Inputs!$C$39)))-'Year Schedule'!$K$17+'Year Schedule'!$L$17)</f>
        <v>#VALUE!</v>
      </c>
      <c r="Q783" s="0" t="e">
        <f aca="true">MAX(0,P783*(1+(_xlfn.NORM.INV(RAND(),Inputs!$D$39,Inputs!$C$39)))-'Year Schedule'!$K$18+'Year Schedule'!$L$18)</f>
        <v>#VALUE!</v>
      </c>
      <c r="R783" s="0" t="e">
        <f aca="true">MAX(0,Q783*(1+(_xlfn.NORM.INV(RAND(),Inputs!$D$39,Inputs!$C$39)))-'Year Schedule'!$K$19+'Year Schedule'!$L$19)</f>
        <v>#VALUE!</v>
      </c>
      <c r="S783" s="0" t="e">
        <f aca="true">MAX(0,R783*(1+(_xlfn.NORM.INV(RAND(),Inputs!$D$39,Inputs!$C$39)))-'Year Schedule'!$K$20+'Year Schedule'!$L$20)</f>
        <v>#VALUE!</v>
      </c>
      <c r="T783" s="0" t="e">
        <f aca="true">MAX(0,S783*(1+(_xlfn.NORM.INV(RAND(),Inputs!$D$39,Inputs!$C$39)))-'Year Schedule'!$K$21+'Year Schedule'!$L$21)</f>
        <v>#VALUE!</v>
      </c>
      <c r="U783" s="0" t="e">
        <f aca="true">MAX(0,T783*(1+(_xlfn.NORM.INV(RAND(),Inputs!$D$39,Inputs!$C$39)))-'Year Schedule'!$K$22+'Year Schedule'!$L$22)</f>
        <v>#VALUE!</v>
      </c>
      <c r="V783" s="0" t="e">
        <f aca="true">MAX(0,U783*(1+(_xlfn.NORM.INV(RAND(),Inputs!$D$39,Inputs!$C$39)))-'Year Schedule'!$K$23+'Year Schedule'!$L$23)</f>
        <v>#VALUE!</v>
      </c>
      <c r="W783" s="0" t="e">
        <f aca="true">MAX(0,V783*(1+(_xlfn.NORM.INV(RAND(),Inputs!$D$39,Inputs!$C$39)))-'Year Schedule'!$K$24+'Year Schedule'!$L$24)</f>
        <v>#VALUE!</v>
      </c>
      <c r="X783" s="0" t="e">
        <f aca="true">MAX(0,W783*(1+(_xlfn.NORM.INV(RAND(),Inputs!$D$39,Inputs!$C$39)))-'Year Schedule'!$K$25+'Year Schedule'!$L$25)</f>
        <v>#VALUE!</v>
      </c>
      <c r="Y783" s="0" t="e">
        <f aca="true">MAX(0,X783*(1+(_xlfn.NORM.INV(RAND(),Inputs!$D$39,Inputs!$C$39)))-'Year Schedule'!$K$26+'Year Schedule'!$L$26)</f>
        <v>#VALUE!</v>
      </c>
      <c r="Z783" s="0" t="e">
        <f aca="true">MAX(0,Y783*(1+(_xlfn.NORM.INV(RAND(),Inputs!$D$39,Inputs!$C$39)))-'Year Schedule'!$K$27+'Year Schedule'!$L$27)</f>
        <v>#VALUE!</v>
      </c>
      <c r="AA783" s="0" t="e">
        <f aca="true">MAX(0,Z783*(1+(_xlfn.NORM.INV(RAND(),Inputs!$D$39,Inputs!$C$39)))-'Year Schedule'!$K$28+'Year Schedule'!$L$28)</f>
        <v>#VALUE!</v>
      </c>
      <c r="AB783" s="0" t="e">
        <f aca="true">MAX(0,AA783*(1+(_xlfn.NORM.INV(RAND(),Inputs!$D$39,Inputs!$C$39)))-'Year Schedule'!$K$29+'Year Schedule'!$L$29)</f>
        <v>#VALUE!</v>
      </c>
      <c r="AC783" s="0" t="e">
        <f aca="true">MAX(0,AB783*(1+(_xlfn.NORM.INV(RAND(),Inputs!$D$39,Inputs!$C$39)))-'Year Schedule'!$K$30+'Year Schedule'!$L$30)</f>
        <v>#VALUE!</v>
      </c>
      <c r="AD783" s="0" t="e">
        <f aca="true">MAX(0,AC783*(1+(_xlfn.NORM.INV(RAND(),Inputs!$D$39,Inputs!$C$39)))-'Year Schedule'!$K$31+'Year Schedule'!$L$31)</f>
        <v>#VALUE!</v>
      </c>
      <c r="AE783" s="0" t="e">
        <f aca="true">MAX(0,AD783*(1+(_xlfn.NORM.INV(RAND(),Inputs!$D$39,Inputs!$C$39)))-'Year Schedule'!$K$32+'Year Schedule'!$L$32)</f>
        <v>#VALUE!</v>
      </c>
      <c r="AF783" s="0" t="e">
        <f aca="true">MAX(0,AE783*(1+(_xlfn.NORM.INV(RAND(),Inputs!$D$39,Inputs!$C$39)))-'Year Schedule'!$K$33+'Year Schedule'!$L$33)</f>
        <v>#VALUE!</v>
      </c>
      <c r="AG783" s="0" t="e">
        <f aca="true">MAX(0,AF783*(1+(_xlfn.NORM.INV(RAND(),Inputs!$D$39,Inputs!$C$39)))-'Year Schedule'!$K$34+'Year Schedule'!$L$34)</f>
        <v>#VALUE!</v>
      </c>
      <c r="AH783" s="0" t="e">
        <f aca="true">MAX(0,AG783*(1+(_xlfn.NORM.INV(RAND(),Inputs!$D$39,Inputs!$C$39)))-'Year Schedule'!$K$35+'Year Schedule'!$L$35)</f>
        <v>#VALUE!</v>
      </c>
      <c r="AI783" s="0" t="e">
        <f aca="true">MAX(0,AH783*(1+(_xlfn.NORM.INV(RAND(),Inputs!$D$39,Inputs!$C$39)))-'Year Schedule'!$K$36+'Year Schedule'!$L$36)</f>
        <v>#VALUE!</v>
      </c>
      <c r="AJ783" s="0" t="e">
        <f aca="true">MAX(0,AI783*(1+(_xlfn.NORM.INV(RAND(),Inputs!$D$39,Inputs!$C$39)))-'Year Schedule'!$K$37+'Year Schedule'!$L$37)</f>
        <v>#VALUE!</v>
      </c>
      <c r="AK783" s="0" t="e">
        <f aca="true">MAX(0,AJ783*(1+(_xlfn.NORM.INV(RAND(),Inputs!$D$39,Inputs!$C$39)))-'Year Schedule'!$K$38+'Year Schedule'!$L$38)</f>
        <v>#VALUE!</v>
      </c>
      <c r="AL783" s="0" t="e">
        <f aca="true">MAX(0,AK783*(1+(_xlfn.NORM.INV(RAND(),Inputs!$D$39,Inputs!$C$39)))-'Year Schedule'!$K$39+'Year Schedule'!$L$39)</f>
        <v>#VALUE!</v>
      </c>
      <c r="AM783" s="0" t="e">
        <f aca="true">MAX(0,AL783*(1+(_xlfn.NORM.INV(RAND(),Inputs!$D$39,Inputs!$C$39)))-'Year Schedule'!$K$40+'Year Schedule'!$L$40)</f>
        <v>#VALUE!</v>
      </c>
      <c r="AN783" s="0" t="e">
        <f aca="true">MAX(0,AM783*(1+(_xlfn.NORM.INV(RAND(),Inputs!$D$39,Inputs!$C$39)))-'Year Schedule'!$K$41+'Year Schedule'!$L$41)</f>
        <v>#VALUE!</v>
      </c>
      <c r="AO783" s="0" t="e">
        <f aca="true">MAX(0,AN783*(1+(_xlfn.NORM.INV(RAND(),Inputs!$D$39,Inputs!$C$39)))-'Year Schedule'!$K$42+'Year Schedule'!$L$42)</f>
        <v>#VALUE!</v>
      </c>
      <c r="AP783" s="0" t="e">
        <f aca="true">MAX(0,AO783*(1+(_xlfn.NORM.INV(RAND(),Inputs!$D$39,Inputs!$C$39)))-'Year Schedule'!$K$43+'Year Schedule'!$L$43)</f>
        <v>#VALUE!</v>
      </c>
      <c r="AQ783" s="0" t="e">
        <f aca="true">MAX(0,AP783*(1+(_xlfn.NORM.INV(RAND(),Inputs!$D$39,Inputs!$C$39)))-'Year Schedule'!$K$44+'Year Schedule'!$L$44)</f>
        <v>#VALUE!</v>
      </c>
      <c r="AR783" s="0" t="e">
        <f aca="true">MAX(0,AQ783*(1+(_xlfn.NORM.INV(RAND(),Inputs!$D$39,Inputs!$C$39)))-'Year Schedule'!$K$45+'Year Schedule'!$L$45)</f>
        <v>#VALUE!</v>
      </c>
      <c r="AS783" s="0" t="e">
        <f aca="true">MAX(0,AR783*(1+(_xlfn.NORM.INV(RAND(),Inputs!$D$39,Inputs!$C$39)))-'Year Schedule'!$K$46+'Year Schedule'!$L$46)</f>
        <v>#VALUE!</v>
      </c>
      <c r="AT783" s="0" t="e">
        <f aca="true">MAX(0,AS783*(1+(_xlfn.NORM.INV(RAND(),Inputs!$D$39,Inputs!$C$39)))-'Year Schedule'!$K$47+'Year Schedule'!$L$47)</f>
        <v>#VALUE!</v>
      </c>
      <c r="AU783" s="0" t="e">
        <f aca="true">MAX(0,AT783*(1+(_xlfn.NORM.INV(RAND(),Inputs!$D$39,Inputs!$C$39)))-'Year Schedule'!$K$48+'Year Schedule'!$L$48)</f>
        <v>#VALUE!</v>
      </c>
      <c r="AV783" s="0" t="e">
        <f aca="true">MAX(0,AU783*(1+(_xlfn.NORM.INV(RAND(),Inputs!$D$39,Inputs!$C$39)))-'Year Schedule'!$K$49+'Year Schedule'!$L$49)</f>
        <v>#VALUE!</v>
      </c>
      <c r="AW783" s="0" t="e">
        <f aca="true">MAX(0,AV783*(1+(_xlfn.NORM.INV(RAND(),Inputs!$D$39,Inputs!$C$39)))-'Year Schedule'!$K$50+'Year Schedule'!$L$50)</f>
        <v>#VALUE!</v>
      </c>
      <c r="AX783" s="0" t="e">
        <f aca="true">MAX(0,AW783*(1+(_xlfn.NORM.INV(RAND(),Inputs!$D$39,Inputs!$C$39)))-'Year Schedule'!$K$51+'Year Schedule'!$L$51)</f>
        <v>#VALUE!</v>
      </c>
      <c r="AY783" s="0" t="e">
        <f aca="true">MAX(0,AX783*(1+(_xlfn.NORM.INV(RAND(),Inputs!$D$39,Inputs!$C$39)))-'Year Schedule'!$K$52+'Year Schedule'!$L$52)</f>
        <v>#VALUE!</v>
      </c>
      <c r="AZ783" s="0" t="e">
        <f aca="true">MAX(0,AY783*(1+(_xlfn.NORM.INV(RAND(),Inputs!$D$39,Inputs!$C$39)))-'Year Schedule'!$K$53+'Year Schedule'!$L$53)</f>
        <v>#VALUE!</v>
      </c>
      <c r="BA783" s="0" t="e">
        <f aca="false">INDEX(C783:AZ783,1,Inputs!$C$6)</f>
        <v>#VALUE!</v>
      </c>
      <c r="BB783" s="0" t="n">
        <f aca="false">IFERROR(EXP(SUMPRODUCT(LN((C783:INDEX(C783:AZ783,1,Inputs!$C$6)+$C$1004:INDEX($C$1004:$AZ$1004,1,Inputs!$C$6))/B783:INDEX(B783:AY783,1,Inputs!$C$6)))/Inputs!$C$6)-1,-1)</f>
        <v>-1</v>
      </c>
    </row>
    <row r="784" customFormat="false" ht="15" hidden="false" customHeight="true" outlineLevel="0" collapsed="false">
      <c r="A784" s="0" t="n">
        <v>782</v>
      </c>
      <c r="B784" s="177" t="n">
        <f aca="false">Inputs!$C$38</f>
        <v>0</v>
      </c>
      <c r="C784" s="0" t="e">
        <f aca="true">MAX(0,B784*(1+(_xlfn.NORM.INV(RAND(),Inputs!$D$39,Inputs!$C$39)))-'Year Schedule'!$K$4+'Year Schedule'!$L$4)</f>
        <v>#VALUE!</v>
      </c>
      <c r="D784" s="0" t="e">
        <f aca="true">MAX(0,C784*(1+(_xlfn.NORM.INV(RAND(),Inputs!$D$39,Inputs!$C$39)))-'Year Schedule'!$K$5+'Year Schedule'!$L$5)</f>
        <v>#VALUE!</v>
      </c>
      <c r="E784" s="0" t="e">
        <f aca="true">MAX(0,D784*(1+(_xlfn.NORM.INV(RAND(),Inputs!$D$39,Inputs!$C$39)))-'Year Schedule'!$K$6+'Year Schedule'!$L$6)</f>
        <v>#VALUE!</v>
      </c>
      <c r="F784" s="0" t="e">
        <f aca="true">MAX(0,E784*(1+(_xlfn.NORM.INV(RAND(),Inputs!$D$39,Inputs!$C$39)))-'Year Schedule'!$K$7+'Year Schedule'!$L$7)</f>
        <v>#VALUE!</v>
      </c>
      <c r="G784" s="0" t="e">
        <f aca="true">MAX(0,F784*(1+(_xlfn.NORM.INV(RAND(),Inputs!$D$39,Inputs!$C$39)))-'Year Schedule'!$K$8+'Year Schedule'!$L$8)</f>
        <v>#VALUE!</v>
      </c>
      <c r="H784" s="0" t="e">
        <f aca="true">MAX(0,G784*(1+(_xlfn.NORM.INV(RAND(),Inputs!$D$39,Inputs!$C$39)))-'Year Schedule'!$K$9+'Year Schedule'!$L$9)</f>
        <v>#VALUE!</v>
      </c>
      <c r="I784" s="0" t="e">
        <f aca="true">MAX(0,H784*(1+(_xlfn.NORM.INV(RAND(),Inputs!$D$39,Inputs!$C$39)))-'Year Schedule'!$K$10+'Year Schedule'!$L$10)</f>
        <v>#VALUE!</v>
      </c>
      <c r="J784" s="0" t="e">
        <f aca="true">MAX(0,I784*(1+(_xlfn.NORM.INV(RAND(),Inputs!$D$39,Inputs!$C$39)))-'Year Schedule'!$K$11+'Year Schedule'!$L$11)</f>
        <v>#VALUE!</v>
      </c>
      <c r="K784" s="0" t="e">
        <f aca="true">MAX(0,J784*(1+(_xlfn.NORM.INV(RAND(),Inputs!$D$39,Inputs!$C$39)))-'Year Schedule'!$K$12+'Year Schedule'!$L$12)</f>
        <v>#VALUE!</v>
      </c>
      <c r="L784" s="0" t="e">
        <f aca="true">MAX(0,K784*(1+(_xlfn.NORM.INV(RAND(),Inputs!$D$39,Inputs!$C$39)))-'Year Schedule'!$K$13+'Year Schedule'!$L$13)</f>
        <v>#VALUE!</v>
      </c>
      <c r="M784" s="0" t="e">
        <f aca="true">MAX(0,L784*(1+(_xlfn.NORM.INV(RAND(),Inputs!$D$39,Inputs!$C$39)))-'Year Schedule'!$K$14+'Year Schedule'!$L$14)</f>
        <v>#VALUE!</v>
      </c>
      <c r="N784" s="0" t="e">
        <f aca="true">MAX(0,M784*(1+(_xlfn.NORM.INV(RAND(),Inputs!$D$39,Inputs!$C$39)))-'Year Schedule'!$K$15+'Year Schedule'!$L$15)</f>
        <v>#VALUE!</v>
      </c>
      <c r="O784" s="0" t="e">
        <f aca="true">MAX(0,N784*(1+(_xlfn.NORM.INV(RAND(),Inputs!$D$39,Inputs!$C$39)))-'Year Schedule'!$K$16+'Year Schedule'!$L$16)</f>
        <v>#VALUE!</v>
      </c>
      <c r="P784" s="0" t="e">
        <f aca="true">MAX(0,O784*(1+(_xlfn.NORM.INV(RAND(),Inputs!$D$39,Inputs!$C$39)))-'Year Schedule'!$K$17+'Year Schedule'!$L$17)</f>
        <v>#VALUE!</v>
      </c>
      <c r="Q784" s="0" t="e">
        <f aca="true">MAX(0,P784*(1+(_xlfn.NORM.INV(RAND(),Inputs!$D$39,Inputs!$C$39)))-'Year Schedule'!$K$18+'Year Schedule'!$L$18)</f>
        <v>#VALUE!</v>
      </c>
      <c r="R784" s="0" t="e">
        <f aca="true">MAX(0,Q784*(1+(_xlfn.NORM.INV(RAND(),Inputs!$D$39,Inputs!$C$39)))-'Year Schedule'!$K$19+'Year Schedule'!$L$19)</f>
        <v>#VALUE!</v>
      </c>
      <c r="S784" s="0" t="e">
        <f aca="true">MAX(0,R784*(1+(_xlfn.NORM.INV(RAND(),Inputs!$D$39,Inputs!$C$39)))-'Year Schedule'!$K$20+'Year Schedule'!$L$20)</f>
        <v>#VALUE!</v>
      </c>
      <c r="T784" s="0" t="e">
        <f aca="true">MAX(0,S784*(1+(_xlfn.NORM.INV(RAND(),Inputs!$D$39,Inputs!$C$39)))-'Year Schedule'!$K$21+'Year Schedule'!$L$21)</f>
        <v>#VALUE!</v>
      </c>
      <c r="U784" s="0" t="e">
        <f aca="true">MAX(0,T784*(1+(_xlfn.NORM.INV(RAND(),Inputs!$D$39,Inputs!$C$39)))-'Year Schedule'!$K$22+'Year Schedule'!$L$22)</f>
        <v>#VALUE!</v>
      </c>
      <c r="V784" s="0" t="e">
        <f aca="true">MAX(0,U784*(1+(_xlfn.NORM.INV(RAND(),Inputs!$D$39,Inputs!$C$39)))-'Year Schedule'!$K$23+'Year Schedule'!$L$23)</f>
        <v>#VALUE!</v>
      </c>
      <c r="W784" s="0" t="e">
        <f aca="true">MAX(0,V784*(1+(_xlfn.NORM.INV(RAND(),Inputs!$D$39,Inputs!$C$39)))-'Year Schedule'!$K$24+'Year Schedule'!$L$24)</f>
        <v>#VALUE!</v>
      </c>
      <c r="X784" s="0" t="e">
        <f aca="true">MAX(0,W784*(1+(_xlfn.NORM.INV(RAND(),Inputs!$D$39,Inputs!$C$39)))-'Year Schedule'!$K$25+'Year Schedule'!$L$25)</f>
        <v>#VALUE!</v>
      </c>
      <c r="Y784" s="0" t="e">
        <f aca="true">MAX(0,X784*(1+(_xlfn.NORM.INV(RAND(),Inputs!$D$39,Inputs!$C$39)))-'Year Schedule'!$K$26+'Year Schedule'!$L$26)</f>
        <v>#VALUE!</v>
      </c>
      <c r="Z784" s="0" t="e">
        <f aca="true">MAX(0,Y784*(1+(_xlfn.NORM.INV(RAND(),Inputs!$D$39,Inputs!$C$39)))-'Year Schedule'!$K$27+'Year Schedule'!$L$27)</f>
        <v>#VALUE!</v>
      </c>
      <c r="AA784" s="0" t="e">
        <f aca="true">MAX(0,Z784*(1+(_xlfn.NORM.INV(RAND(),Inputs!$D$39,Inputs!$C$39)))-'Year Schedule'!$K$28+'Year Schedule'!$L$28)</f>
        <v>#VALUE!</v>
      </c>
      <c r="AB784" s="0" t="e">
        <f aca="true">MAX(0,AA784*(1+(_xlfn.NORM.INV(RAND(),Inputs!$D$39,Inputs!$C$39)))-'Year Schedule'!$K$29+'Year Schedule'!$L$29)</f>
        <v>#VALUE!</v>
      </c>
      <c r="AC784" s="0" t="e">
        <f aca="true">MAX(0,AB784*(1+(_xlfn.NORM.INV(RAND(),Inputs!$D$39,Inputs!$C$39)))-'Year Schedule'!$K$30+'Year Schedule'!$L$30)</f>
        <v>#VALUE!</v>
      </c>
      <c r="AD784" s="0" t="e">
        <f aca="true">MAX(0,AC784*(1+(_xlfn.NORM.INV(RAND(),Inputs!$D$39,Inputs!$C$39)))-'Year Schedule'!$K$31+'Year Schedule'!$L$31)</f>
        <v>#VALUE!</v>
      </c>
      <c r="AE784" s="0" t="e">
        <f aca="true">MAX(0,AD784*(1+(_xlfn.NORM.INV(RAND(),Inputs!$D$39,Inputs!$C$39)))-'Year Schedule'!$K$32+'Year Schedule'!$L$32)</f>
        <v>#VALUE!</v>
      </c>
      <c r="AF784" s="0" t="e">
        <f aca="true">MAX(0,AE784*(1+(_xlfn.NORM.INV(RAND(),Inputs!$D$39,Inputs!$C$39)))-'Year Schedule'!$K$33+'Year Schedule'!$L$33)</f>
        <v>#VALUE!</v>
      </c>
      <c r="AG784" s="0" t="e">
        <f aca="true">MAX(0,AF784*(1+(_xlfn.NORM.INV(RAND(),Inputs!$D$39,Inputs!$C$39)))-'Year Schedule'!$K$34+'Year Schedule'!$L$34)</f>
        <v>#VALUE!</v>
      </c>
      <c r="AH784" s="0" t="e">
        <f aca="true">MAX(0,AG784*(1+(_xlfn.NORM.INV(RAND(),Inputs!$D$39,Inputs!$C$39)))-'Year Schedule'!$K$35+'Year Schedule'!$L$35)</f>
        <v>#VALUE!</v>
      </c>
      <c r="AI784" s="0" t="e">
        <f aca="true">MAX(0,AH784*(1+(_xlfn.NORM.INV(RAND(),Inputs!$D$39,Inputs!$C$39)))-'Year Schedule'!$K$36+'Year Schedule'!$L$36)</f>
        <v>#VALUE!</v>
      </c>
      <c r="AJ784" s="0" t="e">
        <f aca="true">MAX(0,AI784*(1+(_xlfn.NORM.INV(RAND(),Inputs!$D$39,Inputs!$C$39)))-'Year Schedule'!$K$37+'Year Schedule'!$L$37)</f>
        <v>#VALUE!</v>
      </c>
      <c r="AK784" s="0" t="e">
        <f aca="true">MAX(0,AJ784*(1+(_xlfn.NORM.INV(RAND(),Inputs!$D$39,Inputs!$C$39)))-'Year Schedule'!$K$38+'Year Schedule'!$L$38)</f>
        <v>#VALUE!</v>
      </c>
      <c r="AL784" s="0" t="e">
        <f aca="true">MAX(0,AK784*(1+(_xlfn.NORM.INV(RAND(),Inputs!$D$39,Inputs!$C$39)))-'Year Schedule'!$K$39+'Year Schedule'!$L$39)</f>
        <v>#VALUE!</v>
      </c>
      <c r="AM784" s="0" t="e">
        <f aca="true">MAX(0,AL784*(1+(_xlfn.NORM.INV(RAND(),Inputs!$D$39,Inputs!$C$39)))-'Year Schedule'!$K$40+'Year Schedule'!$L$40)</f>
        <v>#VALUE!</v>
      </c>
      <c r="AN784" s="0" t="e">
        <f aca="true">MAX(0,AM784*(1+(_xlfn.NORM.INV(RAND(),Inputs!$D$39,Inputs!$C$39)))-'Year Schedule'!$K$41+'Year Schedule'!$L$41)</f>
        <v>#VALUE!</v>
      </c>
      <c r="AO784" s="0" t="e">
        <f aca="true">MAX(0,AN784*(1+(_xlfn.NORM.INV(RAND(),Inputs!$D$39,Inputs!$C$39)))-'Year Schedule'!$K$42+'Year Schedule'!$L$42)</f>
        <v>#VALUE!</v>
      </c>
      <c r="AP784" s="0" t="e">
        <f aca="true">MAX(0,AO784*(1+(_xlfn.NORM.INV(RAND(),Inputs!$D$39,Inputs!$C$39)))-'Year Schedule'!$K$43+'Year Schedule'!$L$43)</f>
        <v>#VALUE!</v>
      </c>
      <c r="AQ784" s="0" t="e">
        <f aca="true">MAX(0,AP784*(1+(_xlfn.NORM.INV(RAND(),Inputs!$D$39,Inputs!$C$39)))-'Year Schedule'!$K$44+'Year Schedule'!$L$44)</f>
        <v>#VALUE!</v>
      </c>
      <c r="AR784" s="0" t="e">
        <f aca="true">MAX(0,AQ784*(1+(_xlfn.NORM.INV(RAND(),Inputs!$D$39,Inputs!$C$39)))-'Year Schedule'!$K$45+'Year Schedule'!$L$45)</f>
        <v>#VALUE!</v>
      </c>
      <c r="AS784" s="0" t="e">
        <f aca="true">MAX(0,AR784*(1+(_xlfn.NORM.INV(RAND(),Inputs!$D$39,Inputs!$C$39)))-'Year Schedule'!$K$46+'Year Schedule'!$L$46)</f>
        <v>#VALUE!</v>
      </c>
      <c r="AT784" s="0" t="e">
        <f aca="true">MAX(0,AS784*(1+(_xlfn.NORM.INV(RAND(),Inputs!$D$39,Inputs!$C$39)))-'Year Schedule'!$K$47+'Year Schedule'!$L$47)</f>
        <v>#VALUE!</v>
      </c>
      <c r="AU784" s="0" t="e">
        <f aca="true">MAX(0,AT784*(1+(_xlfn.NORM.INV(RAND(),Inputs!$D$39,Inputs!$C$39)))-'Year Schedule'!$K$48+'Year Schedule'!$L$48)</f>
        <v>#VALUE!</v>
      </c>
      <c r="AV784" s="0" t="e">
        <f aca="true">MAX(0,AU784*(1+(_xlfn.NORM.INV(RAND(),Inputs!$D$39,Inputs!$C$39)))-'Year Schedule'!$K$49+'Year Schedule'!$L$49)</f>
        <v>#VALUE!</v>
      </c>
      <c r="AW784" s="0" t="e">
        <f aca="true">MAX(0,AV784*(1+(_xlfn.NORM.INV(RAND(),Inputs!$D$39,Inputs!$C$39)))-'Year Schedule'!$K$50+'Year Schedule'!$L$50)</f>
        <v>#VALUE!</v>
      </c>
      <c r="AX784" s="0" t="e">
        <f aca="true">MAX(0,AW784*(1+(_xlfn.NORM.INV(RAND(),Inputs!$D$39,Inputs!$C$39)))-'Year Schedule'!$K$51+'Year Schedule'!$L$51)</f>
        <v>#VALUE!</v>
      </c>
      <c r="AY784" s="0" t="e">
        <f aca="true">MAX(0,AX784*(1+(_xlfn.NORM.INV(RAND(),Inputs!$D$39,Inputs!$C$39)))-'Year Schedule'!$K$52+'Year Schedule'!$L$52)</f>
        <v>#VALUE!</v>
      </c>
      <c r="AZ784" s="0" t="e">
        <f aca="true">MAX(0,AY784*(1+(_xlfn.NORM.INV(RAND(),Inputs!$D$39,Inputs!$C$39)))-'Year Schedule'!$K$53+'Year Schedule'!$L$53)</f>
        <v>#VALUE!</v>
      </c>
      <c r="BA784" s="0" t="e">
        <f aca="false">INDEX(C784:AZ784,1,Inputs!$C$6)</f>
        <v>#VALUE!</v>
      </c>
      <c r="BB784" s="0" t="n">
        <f aca="false">IFERROR(EXP(SUMPRODUCT(LN((C784:INDEX(C784:AZ784,1,Inputs!$C$6)+$C$1004:INDEX($C$1004:$AZ$1004,1,Inputs!$C$6))/B784:INDEX(B784:AY784,1,Inputs!$C$6)))/Inputs!$C$6)-1,-1)</f>
        <v>-1</v>
      </c>
    </row>
    <row r="785" customFormat="false" ht="15" hidden="false" customHeight="true" outlineLevel="0" collapsed="false">
      <c r="A785" s="0" t="n">
        <v>783</v>
      </c>
      <c r="B785" s="177" t="n">
        <f aca="false">Inputs!$C$38</f>
        <v>0</v>
      </c>
      <c r="C785" s="0" t="e">
        <f aca="true">MAX(0,B785*(1+(_xlfn.NORM.INV(RAND(),Inputs!$D$39,Inputs!$C$39)))-'Year Schedule'!$K$4+'Year Schedule'!$L$4)</f>
        <v>#VALUE!</v>
      </c>
      <c r="D785" s="0" t="e">
        <f aca="true">MAX(0,C785*(1+(_xlfn.NORM.INV(RAND(),Inputs!$D$39,Inputs!$C$39)))-'Year Schedule'!$K$5+'Year Schedule'!$L$5)</f>
        <v>#VALUE!</v>
      </c>
      <c r="E785" s="0" t="e">
        <f aca="true">MAX(0,D785*(1+(_xlfn.NORM.INV(RAND(),Inputs!$D$39,Inputs!$C$39)))-'Year Schedule'!$K$6+'Year Schedule'!$L$6)</f>
        <v>#VALUE!</v>
      </c>
      <c r="F785" s="0" t="e">
        <f aca="true">MAX(0,E785*(1+(_xlfn.NORM.INV(RAND(),Inputs!$D$39,Inputs!$C$39)))-'Year Schedule'!$K$7+'Year Schedule'!$L$7)</f>
        <v>#VALUE!</v>
      </c>
      <c r="G785" s="0" t="e">
        <f aca="true">MAX(0,F785*(1+(_xlfn.NORM.INV(RAND(),Inputs!$D$39,Inputs!$C$39)))-'Year Schedule'!$K$8+'Year Schedule'!$L$8)</f>
        <v>#VALUE!</v>
      </c>
      <c r="H785" s="0" t="e">
        <f aca="true">MAX(0,G785*(1+(_xlfn.NORM.INV(RAND(),Inputs!$D$39,Inputs!$C$39)))-'Year Schedule'!$K$9+'Year Schedule'!$L$9)</f>
        <v>#VALUE!</v>
      </c>
      <c r="I785" s="0" t="e">
        <f aca="true">MAX(0,H785*(1+(_xlfn.NORM.INV(RAND(),Inputs!$D$39,Inputs!$C$39)))-'Year Schedule'!$K$10+'Year Schedule'!$L$10)</f>
        <v>#VALUE!</v>
      </c>
      <c r="J785" s="0" t="e">
        <f aca="true">MAX(0,I785*(1+(_xlfn.NORM.INV(RAND(),Inputs!$D$39,Inputs!$C$39)))-'Year Schedule'!$K$11+'Year Schedule'!$L$11)</f>
        <v>#VALUE!</v>
      </c>
      <c r="K785" s="0" t="e">
        <f aca="true">MAX(0,J785*(1+(_xlfn.NORM.INV(RAND(),Inputs!$D$39,Inputs!$C$39)))-'Year Schedule'!$K$12+'Year Schedule'!$L$12)</f>
        <v>#VALUE!</v>
      </c>
      <c r="L785" s="0" t="e">
        <f aca="true">MAX(0,K785*(1+(_xlfn.NORM.INV(RAND(),Inputs!$D$39,Inputs!$C$39)))-'Year Schedule'!$K$13+'Year Schedule'!$L$13)</f>
        <v>#VALUE!</v>
      </c>
      <c r="M785" s="0" t="e">
        <f aca="true">MAX(0,L785*(1+(_xlfn.NORM.INV(RAND(),Inputs!$D$39,Inputs!$C$39)))-'Year Schedule'!$K$14+'Year Schedule'!$L$14)</f>
        <v>#VALUE!</v>
      </c>
      <c r="N785" s="0" t="e">
        <f aca="true">MAX(0,M785*(1+(_xlfn.NORM.INV(RAND(),Inputs!$D$39,Inputs!$C$39)))-'Year Schedule'!$K$15+'Year Schedule'!$L$15)</f>
        <v>#VALUE!</v>
      </c>
      <c r="O785" s="0" t="e">
        <f aca="true">MAX(0,N785*(1+(_xlfn.NORM.INV(RAND(),Inputs!$D$39,Inputs!$C$39)))-'Year Schedule'!$K$16+'Year Schedule'!$L$16)</f>
        <v>#VALUE!</v>
      </c>
      <c r="P785" s="0" t="e">
        <f aca="true">MAX(0,O785*(1+(_xlfn.NORM.INV(RAND(),Inputs!$D$39,Inputs!$C$39)))-'Year Schedule'!$K$17+'Year Schedule'!$L$17)</f>
        <v>#VALUE!</v>
      </c>
      <c r="Q785" s="0" t="e">
        <f aca="true">MAX(0,P785*(1+(_xlfn.NORM.INV(RAND(),Inputs!$D$39,Inputs!$C$39)))-'Year Schedule'!$K$18+'Year Schedule'!$L$18)</f>
        <v>#VALUE!</v>
      </c>
      <c r="R785" s="0" t="e">
        <f aca="true">MAX(0,Q785*(1+(_xlfn.NORM.INV(RAND(),Inputs!$D$39,Inputs!$C$39)))-'Year Schedule'!$K$19+'Year Schedule'!$L$19)</f>
        <v>#VALUE!</v>
      </c>
      <c r="S785" s="0" t="e">
        <f aca="true">MAX(0,R785*(1+(_xlfn.NORM.INV(RAND(),Inputs!$D$39,Inputs!$C$39)))-'Year Schedule'!$K$20+'Year Schedule'!$L$20)</f>
        <v>#VALUE!</v>
      </c>
      <c r="T785" s="0" t="e">
        <f aca="true">MAX(0,S785*(1+(_xlfn.NORM.INV(RAND(),Inputs!$D$39,Inputs!$C$39)))-'Year Schedule'!$K$21+'Year Schedule'!$L$21)</f>
        <v>#VALUE!</v>
      </c>
      <c r="U785" s="0" t="e">
        <f aca="true">MAX(0,T785*(1+(_xlfn.NORM.INV(RAND(),Inputs!$D$39,Inputs!$C$39)))-'Year Schedule'!$K$22+'Year Schedule'!$L$22)</f>
        <v>#VALUE!</v>
      </c>
      <c r="V785" s="0" t="e">
        <f aca="true">MAX(0,U785*(1+(_xlfn.NORM.INV(RAND(),Inputs!$D$39,Inputs!$C$39)))-'Year Schedule'!$K$23+'Year Schedule'!$L$23)</f>
        <v>#VALUE!</v>
      </c>
      <c r="W785" s="0" t="e">
        <f aca="true">MAX(0,V785*(1+(_xlfn.NORM.INV(RAND(),Inputs!$D$39,Inputs!$C$39)))-'Year Schedule'!$K$24+'Year Schedule'!$L$24)</f>
        <v>#VALUE!</v>
      </c>
      <c r="X785" s="0" t="e">
        <f aca="true">MAX(0,W785*(1+(_xlfn.NORM.INV(RAND(),Inputs!$D$39,Inputs!$C$39)))-'Year Schedule'!$K$25+'Year Schedule'!$L$25)</f>
        <v>#VALUE!</v>
      </c>
      <c r="Y785" s="0" t="e">
        <f aca="true">MAX(0,X785*(1+(_xlfn.NORM.INV(RAND(),Inputs!$D$39,Inputs!$C$39)))-'Year Schedule'!$K$26+'Year Schedule'!$L$26)</f>
        <v>#VALUE!</v>
      </c>
      <c r="Z785" s="0" t="e">
        <f aca="true">MAX(0,Y785*(1+(_xlfn.NORM.INV(RAND(),Inputs!$D$39,Inputs!$C$39)))-'Year Schedule'!$K$27+'Year Schedule'!$L$27)</f>
        <v>#VALUE!</v>
      </c>
      <c r="AA785" s="0" t="e">
        <f aca="true">MAX(0,Z785*(1+(_xlfn.NORM.INV(RAND(),Inputs!$D$39,Inputs!$C$39)))-'Year Schedule'!$K$28+'Year Schedule'!$L$28)</f>
        <v>#VALUE!</v>
      </c>
      <c r="AB785" s="0" t="e">
        <f aca="true">MAX(0,AA785*(1+(_xlfn.NORM.INV(RAND(),Inputs!$D$39,Inputs!$C$39)))-'Year Schedule'!$K$29+'Year Schedule'!$L$29)</f>
        <v>#VALUE!</v>
      </c>
      <c r="AC785" s="0" t="e">
        <f aca="true">MAX(0,AB785*(1+(_xlfn.NORM.INV(RAND(),Inputs!$D$39,Inputs!$C$39)))-'Year Schedule'!$K$30+'Year Schedule'!$L$30)</f>
        <v>#VALUE!</v>
      </c>
      <c r="AD785" s="0" t="e">
        <f aca="true">MAX(0,AC785*(1+(_xlfn.NORM.INV(RAND(),Inputs!$D$39,Inputs!$C$39)))-'Year Schedule'!$K$31+'Year Schedule'!$L$31)</f>
        <v>#VALUE!</v>
      </c>
      <c r="AE785" s="0" t="e">
        <f aca="true">MAX(0,AD785*(1+(_xlfn.NORM.INV(RAND(),Inputs!$D$39,Inputs!$C$39)))-'Year Schedule'!$K$32+'Year Schedule'!$L$32)</f>
        <v>#VALUE!</v>
      </c>
      <c r="AF785" s="0" t="e">
        <f aca="true">MAX(0,AE785*(1+(_xlfn.NORM.INV(RAND(),Inputs!$D$39,Inputs!$C$39)))-'Year Schedule'!$K$33+'Year Schedule'!$L$33)</f>
        <v>#VALUE!</v>
      </c>
      <c r="AG785" s="0" t="e">
        <f aca="true">MAX(0,AF785*(1+(_xlfn.NORM.INV(RAND(),Inputs!$D$39,Inputs!$C$39)))-'Year Schedule'!$K$34+'Year Schedule'!$L$34)</f>
        <v>#VALUE!</v>
      </c>
      <c r="AH785" s="0" t="e">
        <f aca="true">MAX(0,AG785*(1+(_xlfn.NORM.INV(RAND(),Inputs!$D$39,Inputs!$C$39)))-'Year Schedule'!$K$35+'Year Schedule'!$L$35)</f>
        <v>#VALUE!</v>
      </c>
      <c r="AI785" s="0" t="e">
        <f aca="true">MAX(0,AH785*(1+(_xlfn.NORM.INV(RAND(),Inputs!$D$39,Inputs!$C$39)))-'Year Schedule'!$K$36+'Year Schedule'!$L$36)</f>
        <v>#VALUE!</v>
      </c>
      <c r="AJ785" s="0" t="e">
        <f aca="true">MAX(0,AI785*(1+(_xlfn.NORM.INV(RAND(),Inputs!$D$39,Inputs!$C$39)))-'Year Schedule'!$K$37+'Year Schedule'!$L$37)</f>
        <v>#VALUE!</v>
      </c>
      <c r="AK785" s="0" t="e">
        <f aca="true">MAX(0,AJ785*(1+(_xlfn.NORM.INV(RAND(),Inputs!$D$39,Inputs!$C$39)))-'Year Schedule'!$K$38+'Year Schedule'!$L$38)</f>
        <v>#VALUE!</v>
      </c>
      <c r="AL785" s="0" t="e">
        <f aca="true">MAX(0,AK785*(1+(_xlfn.NORM.INV(RAND(),Inputs!$D$39,Inputs!$C$39)))-'Year Schedule'!$K$39+'Year Schedule'!$L$39)</f>
        <v>#VALUE!</v>
      </c>
      <c r="AM785" s="0" t="e">
        <f aca="true">MAX(0,AL785*(1+(_xlfn.NORM.INV(RAND(),Inputs!$D$39,Inputs!$C$39)))-'Year Schedule'!$K$40+'Year Schedule'!$L$40)</f>
        <v>#VALUE!</v>
      </c>
      <c r="AN785" s="0" t="e">
        <f aca="true">MAX(0,AM785*(1+(_xlfn.NORM.INV(RAND(),Inputs!$D$39,Inputs!$C$39)))-'Year Schedule'!$K$41+'Year Schedule'!$L$41)</f>
        <v>#VALUE!</v>
      </c>
      <c r="AO785" s="0" t="e">
        <f aca="true">MAX(0,AN785*(1+(_xlfn.NORM.INV(RAND(),Inputs!$D$39,Inputs!$C$39)))-'Year Schedule'!$K$42+'Year Schedule'!$L$42)</f>
        <v>#VALUE!</v>
      </c>
      <c r="AP785" s="0" t="e">
        <f aca="true">MAX(0,AO785*(1+(_xlfn.NORM.INV(RAND(),Inputs!$D$39,Inputs!$C$39)))-'Year Schedule'!$K$43+'Year Schedule'!$L$43)</f>
        <v>#VALUE!</v>
      </c>
      <c r="AQ785" s="0" t="e">
        <f aca="true">MAX(0,AP785*(1+(_xlfn.NORM.INV(RAND(),Inputs!$D$39,Inputs!$C$39)))-'Year Schedule'!$K$44+'Year Schedule'!$L$44)</f>
        <v>#VALUE!</v>
      </c>
      <c r="AR785" s="0" t="e">
        <f aca="true">MAX(0,AQ785*(1+(_xlfn.NORM.INV(RAND(),Inputs!$D$39,Inputs!$C$39)))-'Year Schedule'!$K$45+'Year Schedule'!$L$45)</f>
        <v>#VALUE!</v>
      </c>
      <c r="AS785" s="0" t="e">
        <f aca="true">MAX(0,AR785*(1+(_xlfn.NORM.INV(RAND(),Inputs!$D$39,Inputs!$C$39)))-'Year Schedule'!$K$46+'Year Schedule'!$L$46)</f>
        <v>#VALUE!</v>
      </c>
      <c r="AT785" s="0" t="e">
        <f aca="true">MAX(0,AS785*(1+(_xlfn.NORM.INV(RAND(),Inputs!$D$39,Inputs!$C$39)))-'Year Schedule'!$K$47+'Year Schedule'!$L$47)</f>
        <v>#VALUE!</v>
      </c>
      <c r="AU785" s="0" t="e">
        <f aca="true">MAX(0,AT785*(1+(_xlfn.NORM.INV(RAND(),Inputs!$D$39,Inputs!$C$39)))-'Year Schedule'!$K$48+'Year Schedule'!$L$48)</f>
        <v>#VALUE!</v>
      </c>
      <c r="AV785" s="0" t="e">
        <f aca="true">MAX(0,AU785*(1+(_xlfn.NORM.INV(RAND(),Inputs!$D$39,Inputs!$C$39)))-'Year Schedule'!$K$49+'Year Schedule'!$L$49)</f>
        <v>#VALUE!</v>
      </c>
      <c r="AW785" s="0" t="e">
        <f aca="true">MAX(0,AV785*(1+(_xlfn.NORM.INV(RAND(),Inputs!$D$39,Inputs!$C$39)))-'Year Schedule'!$K$50+'Year Schedule'!$L$50)</f>
        <v>#VALUE!</v>
      </c>
      <c r="AX785" s="0" t="e">
        <f aca="true">MAX(0,AW785*(1+(_xlfn.NORM.INV(RAND(),Inputs!$D$39,Inputs!$C$39)))-'Year Schedule'!$K$51+'Year Schedule'!$L$51)</f>
        <v>#VALUE!</v>
      </c>
      <c r="AY785" s="0" t="e">
        <f aca="true">MAX(0,AX785*(1+(_xlfn.NORM.INV(RAND(),Inputs!$D$39,Inputs!$C$39)))-'Year Schedule'!$K$52+'Year Schedule'!$L$52)</f>
        <v>#VALUE!</v>
      </c>
      <c r="AZ785" s="0" t="e">
        <f aca="true">MAX(0,AY785*(1+(_xlfn.NORM.INV(RAND(),Inputs!$D$39,Inputs!$C$39)))-'Year Schedule'!$K$53+'Year Schedule'!$L$53)</f>
        <v>#VALUE!</v>
      </c>
      <c r="BA785" s="0" t="e">
        <f aca="false">INDEX(C785:AZ785,1,Inputs!$C$6)</f>
        <v>#VALUE!</v>
      </c>
      <c r="BB785" s="0" t="n">
        <f aca="false">IFERROR(EXP(SUMPRODUCT(LN((C785:INDEX(C785:AZ785,1,Inputs!$C$6)+$C$1004:INDEX($C$1004:$AZ$1004,1,Inputs!$C$6))/B785:INDEX(B785:AY785,1,Inputs!$C$6)))/Inputs!$C$6)-1,-1)</f>
        <v>-1</v>
      </c>
    </row>
    <row r="786" customFormat="false" ht="15" hidden="false" customHeight="true" outlineLevel="0" collapsed="false">
      <c r="A786" s="0" t="n">
        <v>784</v>
      </c>
      <c r="B786" s="177" t="n">
        <f aca="false">Inputs!$C$38</f>
        <v>0</v>
      </c>
      <c r="C786" s="0" t="e">
        <f aca="true">MAX(0,B786*(1+(_xlfn.NORM.INV(RAND(),Inputs!$D$39,Inputs!$C$39)))-'Year Schedule'!$K$4+'Year Schedule'!$L$4)</f>
        <v>#VALUE!</v>
      </c>
      <c r="D786" s="0" t="e">
        <f aca="true">MAX(0,C786*(1+(_xlfn.NORM.INV(RAND(),Inputs!$D$39,Inputs!$C$39)))-'Year Schedule'!$K$5+'Year Schedule'!$L$5)</f>
        <v>#VALUE!</v>
      </c>
      <c r="E786" s="0" t="e">
        <f aca="true">MAX(0,D786*(1+(_xlfn.NORM.INV(RAND(),Inputs!$D$39,Inputs!$C$39)))-'Year Schedule'!$K$6+'Year Schedule'!$L$6)</f>
        <v>#VALUE!</v>
      </c>
      <c r="F786" s="0" t="e">
        <f aca="true">MAX(0,E786*(1+(_xlfn.NORM.INV(RAND(),Inputs!$D$39,Inputs!$C$39)))-'Year Schedule'!$K$7+'Year Schedule'!$L$7)</f>
        <v>#VALUE!</v>
      </c>
      <c r="G786" s="0" t="e">
        <f aca="true">MAX(0,F786*(1+(_xlfn.NORM.INV(RAND(),Inputs!$D$39,Inputs!$C$39)))-'Year Schedule'!$K$8+'Year Schedule'!$L$8)</f>
        <v>#VALUE!</v>
      </c>
      <c r="H786" s="0" t="e">
        <f aca="true">MAX(0,G786*(1+(_xlfn.NORM.INV(RAND(),Inputs!$D$39,Inputs!$C$39)))-'Year Schedule'!$K$9+'Year Schedule'!$L$9)</f>
        <v>#VALUE!</v>
      </c>
      <c r="I786" s="0" t="e">
        <f aca="true">MAX(0,H786*(1+(_xlfn.NORM.INV(RAND(),Inputs!$D$39,Inputs!$C$39)))-'Year Schedule'!$K$10+'Year Schedule'!$L$10)</f>
        <v>#VALUE!</v>
      </c>
      <c r="J786" s="0" t="e">
        <f aca="true">MAX(0,I786*(1+(_xlfn.NORM.INV(RAND(),Inputs!$D$39,Inputs!$C$39)))-'Year Schedule'!$K$11+'Year Schedule'!$L$11)</f>
        <v>#VALUE!</v>
      </c>
      <c r="K786" s="0" t="e">
        <f aca="true">MAX(0,J786*(1+(_xlfn.NORM.INV(RAND(),Inputs!$D$39,Inputs!$C$39)))-'Year Schedule'!$K$12+'Year Schedule'!$L$12)</f>
        <v>#VALUE!</v>
      </c>
      <c r="L786" s="0" t="e">
        <f aca="true">MAX(0,K786*(1+(_xlfn.NORM.INV(RAND(),Inputs!$D$39,Inputs!$C$39)))-'Year Schedule'!$K$13+'Year Schedule'!$L$13)</f>
        <v>#VALUE!</v>
      </c>
      <c r="M786" s="0" t="e">
        <f aca="true">MAX(0,L786*(1+(_xlfn.NORM.INV(RAND(),Inputs!$D$39,Inputs!$C$39)))-'Year Schedule'!$K$14+'Year Schedule'!$L$14)</f>
        <v>#VALUE!</v>
      </c>
      <c r="N786" s="0" t="e">
        <f aca="true">MAX(0,M786*(1+(_xlfn.NORM.INV(RAND(),Inputs!$D$39,Inputs!$C$39)))-'Year Schedule'!$K$15+'Year Schedule'!$L$15)</f>
        <v>#VALUE!</v>
      </c>
      <c r="O786" s="0" t="e">
        <f aca="true">MAX(0,N786*(1+(_xlfn.NORM.INV(RAND(),Inputs!$D$39,Inputs!$C$39)))-'Year Schedule'!$K$16+'Year Schedule'!$L$16)</f>
        <v>#VALUE!</v>
      </c>
      <c r="P786" s="0" t="e">
        <f aca="true">MAX(0,O786*(1+(_xlfn.NORM.INV(RAND(),Inputs!$D$39,Inputs!$C$39)))-'Year Schedule'!$K$17+'Year Schedule'!$L$17)</f>
        <v>#VALUE!</v>
      </c>
      <c r="Q786" s="0" t="e">
        <f aca="true">MAX(0,P786*(1+(_xlfn.NORM.INV(RAND(),Inputs!$D$39,Inputs!$C$39)))-'Year Schedule'!$K$18+'Year Schedule'!$L$18)</f>
        <v>#VALUE!</v>
      </c>
      <c r="R786" s="0" t="e">
        <f aca="true">MAX(0,Q786*(1+(_xlfn.NORM.INV(RAND(),Inputs!$D$39,Inputs!$C$39)))-'Year Schedule'!$K$19+'Year Schedule'!$L$19)</f>
        <v>#VALUE!</v>
      </c>
      <c r="S786" s="0" t="e">
        <f aca="true">MAX(0,R786*(1+(_xlfn.NORM.INV(RAND(),Inputs!$D$39,Inputs!$C$39)))-'Year Schedule'!$K$20+'Year Schedule'!$L$20)</f>
        <v>#VALUE!</v>
      </c>
      <c r="T786" s="0" t="e">
        <f aca="true">MAX(0,S786*(1+(_xlfn.NORM.INV(RAND(),Inputs!$D$39,Inputs!$C$39)))-'Year Schedule'!$K$21+'Year Schedule'!$L$21)</f>
        <v>#VALUE!</v>
      </c>
      <c r="U786" s="0" t="e">
        <f aca="true">MAX(0,T786*(1+(_xlfn.NORM.INV(RAND(),Inputs!$D$39,Inputs!$C$39)))-'Year Schedule'!$K$22+'Year Schedule'!$L$22)</f>
        <v>#VALUE!</v>
      </c>
      <c r="V786" s="0" t="e">
        <f aca="true">MAX(0,U786*(1+(_xlfn.NORM.INV(RAND(),Inputs!$D$39,Inputs!$C$39)))-'Year Schedule'!$K$23+'Year Schedule'!$L$23)</f>
        <v>#VALUE!</v>
      </c>
      <c r="W786" s="0" t="e">
        <f aca="true">MAX(0,V786*(1+(_xlfn.NORM.INV(RAND(),Inputs!$D$39,Inputs!$C$39)))-'Year Schedule'!$K$24+'Year Schedule'!$L$24)</f>
        <v>#VALUE!</v>
      </c>
      <c r="X786" s="0" t="e">
        <f aca="true">MAX(0,W786*(1+(_xlfn.NORM.INV(RAND(),Inputs!$D$39,Inputs!$C$39)))-'Year Schedule'!$K$25+'Year Schedule'!$L$25)</f>
        <v>#VALUE!</v>
      </c>
      <c r="Y786" s="0" t="e">
        <f aca="true">MAX(0,X786*(1+(_xlfn.NORM.INV(RAND(),Inputs!$D$39,Inputs!$C$39)))-'Year Schedule'!$K$26+'Year Schedule'!$L$26)</f>
        <v>#VALUE!</v>
      </c>
      <c r="Z786" s="0" t="e">
        <f aca="true">MAX(0,Y786*(1+(_xlfn.NORM.INV(RAND(),Inputs!$D$39,Inputs!$C$39)))-'Year Schedule'!$K$27+'Year Schedule'!$L$27)</f>
        <v>#VALUE!</v>
      </c>
      <c r="AA786" s="0" t="e">
        <f aca="true">MAX(0,Z786*(1+(_xlfn.NORM.INV(RAND(),Inputs!$D$39,Inputs!$C$39)))-'Year Schedule'!$K$28+'Year Schedule'!$L$28)</f>
        <v>#VALUE!</v>
      </c>
      <c r="AB786" s="0" t="e">
        <f aca="true">MAX(0,AA786*(1+(_xlfn.NORM.INV(RAND(),Inputs!$D$39,Inputs!$C$39)))-'Year Schedule'!$K$29+'Year Schedule'!$L$29)</f>
        <v>#VALUE!</v>
      </c>
      <c r="AC786" s="0" t="e">
        <f aca="true">MAX(0,AB786*(1+(_xlfn.NORM.INV(RAND(),Inputs!$D$39,Inputs!$C$39)))-'Year Schedule'!$K$30+'Year Schedule'!$L$30)</f>
        <v>#VALUE!</v>
      </c>
      <c r="AD786" s="0" t="e">
        <f aca="true">MAX(0,AC786*(1+(_xlfn.NORM.INV(RAND(),Inputs!$D$39,Inputs!$C$39)))-'Year Schedule'!$K$31+'Year Schedule'!$L$31)</f>
        <v>#VALUE!</v>
      </c>
      <c r="AE786" s="0" t="e">
        <f aca="true">MAX(0,AD786*(1+(_xlfn.NORM.INV(RAND(),Inputs!$D$39,Inputs!$C$39)))-'Year Schedule'!$K$32+'Year Schedule'!$L$32)</f>
        <v>#VALUE!</v>
      </c>
      <c r="AF786" s="0" t="e">
        <f aca="true">MAX(0,AE786*(1+(_xlfn.NORM.INV(RAND(),Inputs!$D$39,Inputs!$C$39)))-'Year Schedule'!$K$33+'Year Schedule'!$L$33)</f>
        <v>#VALUE!</v>
      </c>
      <c r="AG786" s="0" t="e">
        <f aca="true">MAX(0,AF786*(1+(_xlfn.NORM.INV(RAND(),Inputs!$D$39,Inputs!$C$39)))-'Year Schedule'!$K$34+'Year Schedule'!$L$34)</f>
        <v>#VALUE!</v>
      </c>
      <c r="AH786" s="0" t="e">
        <f aca="true">MAX(0,AG786*(1+(_xlfn.NORM.INV(RAND(),Inputs!$D$39,Inputs!$C$39)))-'Year Schedule'!$K$35+'Year Schedule'!$L$35)</f>
        <v>#VALUE!</v>
      </c>
      <c r="AI786" s="0" t="e">
        <f aca="true">MAX(0,AH786*(1+(_xlfn.NORM.INV(RAND(),Inputs!$D$39,Inputs!$C$39)))-'Year Schedule'!$K$36+'Year Schedule'!$L$36)</f>
        <v>#VALUE!</v>
      </c>
      <c r="AJ786" s="0" t="e">
        <f aca="true">MAX(0,AI786*(1+(_xlfn.NORM.INV(RAND(),Inputs!$D$39,Inputs!$C$39)))-'Year Schedule'!$K$37+'Year Schedule'!$L$37)</f>
        <v>#VALUE!</v>
      </c>
      <c r="AK786" s="0" t="e">
        <f aca="true">MAX(0,AJ786*(1+(_xlfn.NORM.INV(RAND(),Inputs!$D$39,Inputs!$C$39)))-'Year Schedule'!$K$38+'Year Schedule'!$L$38)</f>
        <v>#VALUE!</v>
      </c>
      <c r="AL786" s="0" t="e">
        <f aca="true">MAX(0,AK786*(1+(_xlfn.NORM.INV(RAND(),Inputs!$D$39,Inputs!$C$39)))-'Year Schedule'!$K$39+'Year Schedule'!$L$39)</f>
        <v>#VALUE!</v>
      </c>
      <c r="AM786" s="0" t="e">
        <f aca="true">MAX(0,AL786*(1+(_xlfn.NORM.INV(RAND(),Inputs!$D$39,Inputs!$C$39)))-'Year Schedule'!$K$40+'Year Schedule'!$L$40)</f>
        <v>#VALUE!</v>
      </c>
      <c r="AN786" s="0" t="e">
        <f aca="true">MAX(0,AM786*(1+(_xlfn.NORM.INV(RAND(),Inputs!$D$39,Inputs!$C$39)))-'Year Schedule'!$K$41+'Year Schedule'!$L$41)</f>
        <v>#VALUE!</v>
      </c>
      <c r="AO786" s="0" t="e">
        <f aca="true">MAX(0,AN786*(1+(_xlfn.NORM.INV(RAND(),Inputs!$D$39,Inputs!$C$39)))-'Year Schedule'!$K$42+'Year Schedule'!$L$42)</f>
        <v>#VALUE!</v>
      </c>
      <c r="AP786" s="0" t="e">
        <f aca="true">MAX(0,AO786*(1+(_xlfn.NORM.INV(RAND(),Inputs!$D$39,Inputs!$C$39)))-'Year Schedule'!$K$43+'Year Schedule'!$L$43)</f>
        <v>#VALUE!</v>
      </c>
      <c r="AQ786" s="0" t="e">
        <f aca="true">MAX(0,AP786*(1+(_xlfn.NORM.INV(RAND(),Inputs!$D$39,Inputs!$C$39)))-'Year Schedule'!$K$44+'Year Schedule'!$L$44)</f>
        <v>#VALUE!</v>
      </c>
      <c r="AR786" s="0" t="e">
        <f aca="true">MAX(0,AQ786*(1+(_xlfn.NORM.INV(RAND(),Inputs!$D$39,Inputs!$C$39)))-'Year Schedule'!$K$45+'Year Schedule'!$L$45)</f>
        <v>#VALUE!</v>
      </c>
      <c r="AS786" s="0" t="e">
        <f aca="true">MAX(0,AR786*(1+(_xlfn.NORM.INV(RAND(),Inputs!$D$39,Inputs!$C$39)))-'Year Schedule'!$K$46+'Year Schedule'!$L$46)</f>
        <v>#VALUE!</v>
      </c>
      <c r="AT786" s="0" t="e">
        <f aca="true">MAX(0,AS786*(1+(_xlfn.NORM.INV(RAND(),Inputs!$D$39,Inputs!$C$39)))-'Year Schedule'!$K$47+'Year Schedule'!$L$47)</f>
        <v>#VALUE!</v>
      </c>
      <c r="AU786" s="0" t="e">
        <f aca="true">MAX(0,AT786*(1+(_xlfn.NORM.INV(RAND(),Inputs!$D$39,Inputs!$C$39)))-'Year Schedule'!$K$48+'Year Schedule'!$L$48)</f>
        <v>#VALUE!</v>
      </c>
      <c r="AV786" s="0" t="e">
        <f aca="true">MAX(0,AU786*(1+(_xlfn.NORM.INV(RAND(),Inputs!$D$39,Inputs!$C$39)))-'Year Schedule'!$K$49+'Year Schedule'!$L$49)</f>
        <v>#VALUE!</v>
      </c>
      <c r="AW786" s="0" t="e">
        <f aca="true">MAX(0,AV786*(1+(_xlfn.NORM.INV(RAND(),Inputs!$D$39,Inputs!$C$39)))-'Year Schedule'!$K$50+'Year Schedule'!$L$50)</f>
        <v>#VALUE!</v>
      </c>
      <c r="AX786" s="0" t="e">
        <f aca="true">MAX(0,AW786*(1+(_xlfn.NORM.INV(RAND(),Inputs!$D$39,Inputs!$C$39)))-'Year Schedule'!$K$51+'Year Schedule'!$L$51)</f>
        <v>#VALUE!</v>
      </c>
      <c r="AY786" s="0" t="e">
        <f aca="true">MAX(0,AX786*(1+(_xlfn.NORM.INV(RAND(),Inputs!$D$39,Inputs!$C$39)))-'Year Schedule'!$K$52+'Year Schedule'!$L$52)</f>
        <v>#VALUE!</v>
      </c>
      <c r="AZ786" s="0" t="e">
        <f aca="true">MAX(0,AY786*(1+(_xlfn.NORM.INV(RAND(),Inputs!$D$39,Inputs!$C$39)))-'Year Schedule'!$K$53+'Year Schedule'!$L$53)</f>
        <v>#VALUE!</v>
      </c>
      <c r="BA786" s="0" t="e">
        <f aca="false">INDEX(C786:AZ786,1,Inputs!$C$6)</f>
        <v>#VALUE!</v>
      </c>
      <c r="BB786" s="0" t="n">
        <f aca="false">IFERROR(EXP(SUMPRODUCT(LN((C786:INDEX(C786:AZ786,1,Inputs!$C$6)+$C$1004:INDEX($C$1004:$AZ$1004,1,Inputs!$C$6))/B786:INDEX(B786:AY786,1,Inputs!$C$6)))/Inputs!$C$6)-1,-1)</f>
        <v>-1</v>
      </c>
    </row>
    <row r="787" customFormat="false" ht="15" hidden="false" customHeight="true" outlineLevel="0" collapsed="false">
      <c r="A787" s="0" t="n">
        <v>785</v>
      </c>
      <c r="B787" s="177" t="n">
        <f aca="false">Inputs!$C$38</f>
        <v>0</v>
      </c>
      <c r="C787" s="0" t="e">
        <f aca="true">MAX(0,B787*(1+(_xlfn.NORM.INV(RAND(),Inputs!$D$39,Inputs!$C$39)))-'Year Schedule'!$K$4+'Year Schedule'!$L$4)</f>
        <v>#VALUE!</v>
      </c>
      <c r="D787" s="0" t="e">
        <f aca="true">MAX(0,C787*(1+(_xlfn.NORM.INV(RAND(),Inputs!$D$39,Inputs!$C$39)))-'Year Schedule'!$K$5+'Year Schedule'!$L$5)</f>
        <v>#VALUE!</v>
      </c>
      <c r="E787" s="0" t="e">
        <f aca="true">MAX(0,D787*(1+(_xlfn.NORM.INV(RAND(),Inputs!$D$39,Inputs!$C$39)))-'Year Schedule'!$K$6+'Year Schedule'!$L$6)</f>
        <v>#VALUE!</v>
      </c>
      <c r="F787" s="0" t="e">
        <f aca="true">MAX(0,E787*(1+(_xlfn.NORM.INV(RAND(),Inputs!$D$39,Inputs!$C$39)))-'Year Schedule'!$K$7+'Year Schedule'!$L$7)</f>
        <v>#VALUE!</v>
      </c>
      <c r="G787" s="0" t="e">
        <f aca="true">MAX(0,F787*(1+(_xlfn.NORM.INV(RAND(),Inputs!$D$39,Inputs!$C$39)))-'Year Schedule'!$K$8+'Year Schedule'!$L$8)</f>
        <v>#VALUE!</v>
      </c>
      <c r="H787" s="0" t="e">
        <f aca="true">MAX(0,G787*(1+(_xlfn.NORM.INV(RAND(),Inputs!$D$39,Inputs!$C$39)))-'Year Schedule'!$K$9+'Year Schedule'!$L$9)</f>
        <v>#VALUE!</v>
      </c>
      <c r="I787" s="0" t="e">
        <f aca="true">MAX(0,H787*(1+(_xlfn.NORM.INV(RAND(),Inputs!$D$39,Inputs!$C$39)))-'Year Schedule'!$K$10+'Year Schedule'!$L$10)</f>
        <v>#VALUE!</v>
      </c>
      <c r="J787" s="0" t="e">
        <f aca="true">MAX(0,I787*(1+(_xlfn.NORM.INV(RAND(),Inputs!$D$39,Inputs!$C$39)))-'Year Schedule'!$K$11+'Year Schedule'!$L$11)</f>
        <v>#VALUE!</v>
      </c>
      <c r="K787" s="0" t="e">
        <f aca="true">MAX(0,J787*(1+(_xlfn.NORM.INV(RAND(),Inputs!$D$39,Inputs!$C$39)))-'Year Schedule'!$K$12+'Year Schedule'!$L$12)</f>
        <v>#VALUE!</v>
      </c>
      <c r="L787" s="0" t="e">
        <f aca="true">MAX(0,K787*(1+(_xlfn.NORM.INV(RAND(),Inputs!$D$39,Inputs!$C$39)))-'Year Schedule'!$K$13+'Year Schedule'!$L$13)</f>
        <v>#VALUE!</v>
      </c>
      <c r="M787" s="0" t="e">
        <f aca="true">MAX(0,L787*(1+(_xlfn.NORM.INV(RAND(),Inputs!$D$39,Inputs!$C$39)))-'Year Schedule'!$K$14+'Year Schedule'!$L$14)</f>
        <v>#VALUE!</v>
      </c>
      <c r="N787" s="0" t="e">
        <f aca="true">MAX(0,M787*(1+(_xlfn.NORM.INV(RAND(),Inputs!$D$39,Inputs!$C$39)))-'Year Schedule'!$K$15+'Year Schedule'!$L$15)</f>
        <v>#VALUE!</v>
      </c>
      <c r="O787" s="0" t="e">
        <f aca="true">MAX(0,N787*(1+(_xlfn.NORM.INV(RAND(),Inputs!$D$39,Inputs!$C$39)))-'Year Schedule'!$K$16+'Year Schedule'!$L$16)</f>
        <v>#VALUE!</v>
      </c>
      <c r="P787" s="0" t="e">
        <f aca="true">MAX(0,O787*(1+(_xlfn.NORM.INV(RAND(),Inputs!$D$39,Inputs!$C$39)))-'Year Schedule'!$K$17+'Year Schedule'!$L$17)</f>
        <v>#VALUE!</v>
      </c>
      <c r="Q787" s="0" t="e">
        <f aca="true">MAX(0,P787*(1+(_xlfn.NORM.INV(RAND(),Inputs!$D$39,Inputs!$C$39)))-'Year Schedule'!$K$18+'Year Schedule'!$L$18)</f>
        <v>#VALUE!</v>
      </c>
      <c r="R787" s="0" t="e">
        <f aca="true">MAX(0,Q787*(1+(_xlfn.NORM.INV(RAND(),Inputs!$D$39,Inputs!$C$39)))-'Year Schedule'!$K$19+'Year Schedule'!$L$19)</f>
        <v>#VALUE!</v>
      </c>
      <c r="S787" s="0" t="e">
        <f aca="true">MAX(0,R787*(1+(_xlfn.NORM.INV(RAND(),Inputs!$D$39,Inputs!$C$39)))-'Year Schedule'!$K$20+'Year Schedule'!$L$20)</f>
        <v>#VALUE!</v>
      </c>
      <c r="T787" s="0" t="e">
        <f aca="true">MAX(0,S787*(1+(_xlfn.NORM.INV(RAND(),Inputs!$D$39,Inputs!$C$39)))-'Year Schedule'!$K$21+'Year Schedule'!$L$21)</f>
        <v>#VALUE!</v>
      </c>
      <c r="U787" s="0" t="e">
        <f aca="true">MAX(0,T787*(1+(_xlfn.NORM.INV(RAND(),Inputs!$D$39,Inputs!$C$39)))-'Year Schedule'!$K$22+'Year Schedule'!$L$22)</f>
        <v>#VALUE!</v>
      </c>
      <c r="V787" s="0" t="e">
        <f aca="true">MAX(0,U787*(1+(_xlfn.NORM.INV(RAND(),Inputs!$D$39,Inputs!$C$39)))-'Year Schedule'!$K$23+'Year Schedule'!$L$23)</f>
        <v>#VALUE!</v>
      </c>
      <c r="W787" s="0" t="e">
        <f aca="true">MAX(0,V787*(1+(_xlfn.NORM.INV(RAND(),Inputs!$D$39,Inputs!$C$39)))-'Year Schedule'!$K$24+'Year Schedule'!$L$24)</f>
        <v>#VALUE!</v>
      </c>
      <c r="X787" s="0" t="e">
        <f aca="true">MAX(0,W787*(1+(_xlfn.NORM.INV(RAND(),Inputs!$D$39,Inputs!$C$39)))-'Year Schedule'!$K$25+'Year Schedule'!$L$25)</f>
        <v>#VALUE!</v>
      </c>
      <c r="Y787" s="0" t="e">
        <f aca="true">MAX(0,X787*(1+(_xlfn.NORM.INV(RAND(),Inputs!$D$39,Inputs!$C$39)))-'Year Schedule'!$K$26+'Year Schedule'!$L$26)</f>
        <v>#VALUE!</v>
      </c>
      <c r="Z787" s="0" t="e">
        <f aca="true">MAX(0,Y787*(1+(_xlfn.NORM.INV(RAND(),Inputs!$D$39,Inputs!$C$39)))-'Year Schedule'!$K$27+'Year Schedule'!$L$27)</f>
        <v>#VALUE!</v>
      </c>
      <c r="AA787" s="0" t="e">
        <f aca="true">MAX(0,Z787*(1+(_xlfn.NORM.INV(RAND(),Inputs!$D$39,Inputs!$C$39)))-'Year Schedule'!$K$28+'Year Schedule'!$L$28)</f>
        <v>#VALUE!</v>
      </c>
      <c r="AB787" s="0" t="e">
        <f aca="true">MAX(0,AA787*(1+(_xlfn.NORM.INV(RAND(),Inputs!$D$39,Inputs!$C$39)))-'Year Schedule'!$K$29+'Year Schedule'!$L$29)</f>
        <v>#VALUE!</v>
      </c>
      <c r="AC787" s="0" t="e">
        <f aca="true">MAX(0,AB787*(1+(_xlfn.NORM.INV(RAND(),Inputs!$D$39,Inputs!$C$39)))-'Year Schedule'!$K$30+'Year Schedule'!$L$30)</f>
        <v>#VALUE!</v>
      </c>
      <c r="AD787" s="0" t="e">
        <f aca="true">MAX(0,AC787*(1+(_xlfn.NORM.INV(RAND(),Inputs!$D$39,Inputs!$C$39)))-'Year Schedule'!$K$31+'Year Schedule'!$L$31)</f>
        <v>#VALUE!</v>
      </c>
      <c r="AE787" s="0" t="e">
        <f aca="true">MAX(0,AD787*(1+(_xlfn.NORM.INV(RAND(),Inputs!$D$39,Inputs!$C$39)))-'Year Schedule'!$K$32+'Year Schedule'!$L$32)</f>
        <v>#VALUE!</v>
      </c>
      <c r="AF787" s="0" t="e">
        <f aca="true">MAX(0,AE787*(1+(_xlfn.NORM.INV(RAND(),Inputs!$D$39,Inputs!$C$39)))-'Year Schedule'!$K$33+'Year Schedule'!$L$33)</f>
        <v>#VALUE!</v>
      </c>
      <c r="AG787" s="0" t="e">
        <f aca="true">MAX(0,AF787*(1+(_xlfn.NORM.INV(RAND(),Inputs!$D$39,Inputs!$C$39)))-'Year Schedule'!$K$34+'Year Schedule'!$L$34)</f>
        <v>#VALUE!</v>
      </c>
      <c r="AH787" s="0" t="e">
        <f aca="true">MAX(0,AG787*(1+(_xlfn.NORM.INV(RAND(),Inputs!$D$39,Inputs!$C$39)))-'Year Schedule'!$K$35+'Year Schedule'!$L$35)</f>
        <v>#VALUE!</v>
      </c>
      <c r="AI787" s="0" t="e">
        <f aca="true">MAX(0,AH787*(1+(_xlfn.NORM.INV(RAND(),Inputs!$D$39,Inputs!$C$39)))-'Year Schedule'!$K$36+'Year Schedule'!$L$36)</f>
        <v>#VALUE!</v>
      </c>
      <c r="AJ787" s="0" t="e">
        <f aca="true">MAX(0,AI787*(1+(_xlfn.NORM.INV(RAND(),Inputs!$D$39,Inputs!$C$39)))-'Year Schedule'!$K$37+'Year Schedule'!$L$37)</f>
        <v>#VALUE!</v>
      </c>
      <c r="AK787" s="0" t="e">
        <f aca="true">MAX(0,AJ787*(1+(_xlfn.NORM.INV(RAND(),Inputs!$D$39,Inputs!$C$39)))-'Year Schedule'!$K$38+'Year Schedule'!$L$38)</f>
        <v>#VALUE!</v>
      </c>
      <c r="AL787" s="0" t="e">
        <f aca="true">MAX(0,AK787*(1+(_xlfn.NORM.INV(RAND(),Inputs!$D$39,Inputs!$C$39)))-'Year Schedule'!$K$39+'Year Schedule'!$L$39)</f>
        <v>#VALUE!</v>
      </c>
      <c r="AM787" s="0" t="e">
        <f aca="true">MAX(0,AL787*(1+(_xlfn.NORM.INV(RAND(),Inputs!$D$39,Inputs!$C$39)))-'Year Schedule'!$K$40+'Year Schedule'!$L$40)</f>
        <v>#VALUE!</v>
      </c>
      <c r="AN787" s="0" t="e">
        <f aca="true">MAX(0,AM787*(1+(_xlfn.NORM.INV(RAND(),Inputs!$D$39,Inputs!$C$39)))-'Year Schedule'!$K$41+'Year Schedule'!$L$41)</f>
        <v>#VALUE!</v>
      </c>
      <c r="AO787" s="0" t="e">
        <f aca="true">MAX(0,AN787*(1+(_xlfn.NORM.INV(RAND(),Inputs!$D$39,Inputs!$C$39)))-'Year Schedule'!$K$42+'Year Schedule'!$L$42)</f>
        <v>#VALUE!</v>
      </c>
      <c r="AP787" s="0" t="e">
        <f aca="true">MAX(0,AO787*(1+(_xlfn.NORM.INV(RAND(),Inputs!$D$39,Inputs!$C$39)))-'Year Schedule'!$K$43+'Year Schedule'!$L$43)</f>
        <v>#VALUE!</v>
      </c>
      <c r="AQ787" s="0" t="e">
        <f aca="true">MAX(0,AP787*(1+(_xlfn.NORM.INV(RAND(),Inputs!$D$39,Inputs!$C$39)))-'Year Schedule'!$K$44+'Year Schedule'!$L$44)</f>
        <v>#VALUE!</v>
      </c>
      <c r="AR787" s="0" t="e">
        <f aca="true">MAX(0,AQ787*(1+(_xlfn.NORM.INV(RAND(),Inputs!$D$39,Inputs!$C$39)))-'Year Schedule'!$K$45+'Year Schedule'!$L$45)</f>
        <v>#VALUE!</v>
      </c>
      <c r="AS787" s="0" t="e">
        <f aca="true">MAX(0,AR787*(1+(_xlfn.NORM.INV(RAND(),Inputs!$D$39,Inputs!$C$39)))-'Year Schedule'!$K$46+'Year Schedule'!$L$46)</f>
        <v>#VALUE!</v>
      </c>
      <c r="AT787" s="0" t="e">
        <f aca="true">MAX(0,AS787*(1+(_xlfn.NORM.INV(RAND(),Inputs!$D$39,Inputs!$C$39)))-'Year Schedule'!$K$47+'Year Schedule'!$L$47)</f>
        <v>#VALUE!</v>
      </c>
      <c r="AU787" s="0" t="e">
        <f aca="true">MAX(0,AT787*(1+(_xlfn.NORM.INV(RAND(),Inputs!$D$39,Inputs!$C$39)))-'Year Schedule'!$K$48+'Year Schedule'!$L$48)</f>
        <v>#VALUE!</v>
      </c>
      <c r="AV787" s="0" t="e">
        <f aca="true">MAX(0,AU787*(1+(_xlfn.NORM.INV(RAND(),Inputs!$D$39,Inputs!$C$39)))-'Year Schedule'!$K$49+'Year Schedule'!$L$49)</f>
        <v>#VALUE!</v>
      </c>
      <c r="AW787" s="0" t="e">
        <f aca="true">MAX(0,AV787*(1+(_xlfn.NORM.INV(RAND(),Inputs!$D$39,Inputs!$C$39)))-'Year Schedule'!$K$50+'Year Schedule'!$L$50)</f>
        <v>#VALUE!</v>
      </c>
      <c r="AX787" s="0" t="e">
        <f aca="true">MAX(0,AW787*(1+(_xlfn.NORM.INV(RAND(),Inputs!$D$39,Inputs!$C$39)))-'Year Schedule'!$K$51+'Year Schedule'!$L$51)</f>
        <v>#VALUE!</v>
      </c>
      <c r="AY787" s="0" t="e">
        <f aca="true">MAX(0,AX787*(1+(_xlfn.NORM.INV(RAND(),Inputs!$D$39,Inputs!$C$39)))-'Year Schedule'!$K$52+'Year Schedule'!$L$52)</f>
        <v>#VALUE!</v>
      </c>
      <c r="AZ787" s="0" t="e">
        <f aca="true">MAX(0,AY787*(1+(_xlfn.NORM.INV(RAND(),Inputs!$D$39,Inputs!$C$39)))-'Year Schedule'!$K$53+'Year Schedule'!$L$53)</f>
        <v>#VALUE!</v>
      </c>
      <c r="BA787" s="0" t="e">
        <f aca="false">INDEX(C787:AZ787,1,Inputs!$C$6)</f>
        <v>#VALUE!</v>
      </c>
      <c r="BB787" s="0" t="n">
        <f aca="false">IFERROR(EXP(SUMPRODUCT(LN((C787:INDEX(C787:AZ787,1,Inputs!$C$6)+$C$1004:INDEX($C$1004:$AZ$1004,1,Inputs!$C$6))/B787:INDEX(B787:AY787,1,Inputs!$C$6)))/Inputs!$C$6)-1,-1)</f>
        <v>-1</v>
      </c>
    </row>
    <row r="788" customFormat="false" ht="15" hidden="false" customHeight="true" outlineLevel="0" collapsed="false">
      <c r="A788" s="0" t="n">
        <v>786</v>
      </c>
      <c r="B788" s="177" t="n">
        <f aca="false">Inputs!$C$38</f>
        <v>0</v>
      </c>
      <c r="C788" s="0" t="e">
        <f aca="true">MAX(0,B788*(1+(_xlfn.NORM.INV(RAND(),Inputs!$D$39,Inputs!$C$39)))-'Year Schedule'!$K$4+'Year Schedule'!$L$4)</f>
        <v>#VALUE!</v>
      </c>
      <c r="D788" s="0" t="e">
        <f aca="true">MAX(0,C788*(1+(_xlfn.NORM.INV(RAND(),Inputs!$D$39,Inputs!$C$39)))-'Year Schedule'!$K$5+'Year Schedule'!$L$5)</f>
        <v>#VALUE!</v>
      </c>
      <c r="E788" s="0" t="e">
        <f aca="true">MAX(0,D788*(1+(_xlfn.NORM.INV(RAND(),Inputs!$D$39,Inputs!$C$39)))-'Year Schedule'!$K$6+'Year Schedule'!$L$6)</f>
        <v>#VALUE!</v>
      </c>
      <c r="F788" s="0" t="e">
        <f aca="true">MAX(0,E788*(1+(_xlfn.NORM.INV(RAND(),Inputs!$D$39,Inputs!$C$39)))-'Year Schedule'!$K$7+'Year Schedule'!$L$7)</f>
        <v>#VALUE!</v>
      </c>
      <c r="G788" s="0" t="e">
        <f aca="true">MAX(0,F788*(1+(_xlfn.NORM.INV(RAND(),Inputs!$D$39,Inputs!$C$39)))-'Year Schedule'!$K$8+'Year Schedule'!$L$8)</f>
        <v>#VALUE!</v>
      </c>
      <c r="H788" s="0" t="e">
        <f aca="true">MAX(0,G788*(1+(_xlfn.NORM.INV(RAND(),Inputs!$D$39,Inputs!$C$39)))-'Year Schedule'!$K$9+'Year Schedule'!$L$9)</f>
        <v>#VALUE!</v>
      </c>
      <c r="I788" s="0" t="e">
        <f aca="true">MAX(0,H788*(1+(_xlfn.NORM.INV(RAND(),Inputs!$D$39,Inputs!$C$39)))-'Year Schedule'!$K$10+'Year Schedule'!$L$10)</f>
        <v>#VALUE!</v>
      </c>
      <c r="J788" s="0" t="e">
        <f aca="true">MAX(0,I788*(1+(_xlfn.NORM.INV(RAND(),Inputs!$D$39,Inputs!$C$39)))-'Year Schedule'!$K$11+'Year Schedule'!$L$11)</f>
        <v>#VALUE!</v>
      </c>
      <c r="K788" s="0" t="e">
        <f aca="true">MAX(0,J788*(1+(_xlfn.NORM.INV(RAND(),Inputs!$D$39,Inputs!$C$39)))-'Year Schedule'!$K$12+'Year Schedule'!$L$12)</f>
        <v>#VALUE!</v>
      </c>
      <c r="L788" s="0" t="e">
        <f aca="true">MAX(0,K788*(1+(_xlfn.NORM.INV(RAND(),Inputs!$D$39,Inputs!$C$39)))-'Year Schedule'!$K$13+'Year Schedule'!$L$13)</f>
        <v>#VALUE!</v>
      </c>
      <c r="M788" s="0" t="e">
        <f aca="true">MAX(0,L788*(1+(_xlfn.NORM.INV(RAND(),Inputs!$D$39,Inputs!$C$39)))-'Year Schedule'!$K$14+'Year Schedule'!$L$14)</f>
        <v>#VALUE!</v>
      </c>
      <c r="N788" s="0" t="e">
        <f aca="true">MAX(0,M788*(1+(_xlfn.NORM.INV(RAND(),Inputs!$D$39,Inputs!$C$39)))-'Year Schedule'!$K$15+'Year Schedule'!$L$15)</f>
        <v>#VALUE!</v>
      </c>
      <c r="O788" s="0" t="e">
        <f aca="true">MAX(0,N788*(1+(_xlfn.NORM.INV(RAND(),Inputs!$D$39,Inputs!$C$39)))-'Year Schedule'!$K$16+'Year Schedule'!$L$16)</f>
        <v>#VALUE!</v>
      </c>
      <c r="P788" s="0" t="e">
        <f aca="true">MAX(0,O788*(1+(_xlfn.NORM.INV(RAND(),Inputs!$D$39,Inputs!$C$39)))-'Year Schedule'!$K$17+'Year Schedule'!$L$17)</f>
        <v>#VALUE!</v>
      </c>
      <c r="Q788" s="0" t="e">
        <f aca="true">MAX(0,P788*(1+(_xlfn.NORM.INV(RAND(),Inputs!$D$39,Inputs!$C$39)))-'Year Schedule'!$K$18+'Year Schedule'!$L$18)</f>
        <v>#VALUE!</v>
      </c>
      <c r="R788" s="0" t="e">
        <f aca="true">MAX(0,Q788*(1+(_xlfn.NORM.INV(RAND(),Inputs!$D$39,Inputs!$C$39)))-'Year Schedule'!$K$19+'Year Schedule'!$L$19)</f>
        <v>#VALUE!</v>
      </c>
      <c r="S788" s="0" t="e">
        <f aca="true">MAX(0,R788*(1+(_xlfn.NORM.INV(RAND(),Inputs!$D$39,Inputs!$C$39)))-'Year Schedule'!$K$20+'Year Schedule'!$L$20)</f>
        <v>#VALUE!</v>
      </c>
      <c r="T788" s="0" t="e">
        <f aca="true">MAX(0,S788*(1+(_xlfn.NORM.INV(RAND(),Inputs!$D$39,Inputs!$C$39)))-'Year Schedule'!$K$21+'Year Schedule'!$L$21)</f>
        <v>#VALUE!</v>
      </c>
      <c r="U788" s="0" t="e">
        <f aca="true">MAX(0,T788*(1+(_xlfn.NORM.INV(RAND(),Inputs!$D$39,Inputs!$C$39)))-'Year Schedule'!$K$22+'Year Schedule'!$L$22)</f>
        <v>#VALUE!</v>
      </c>
      <c r="V788" s="0" t="e">
        <f aca="true">MAX(0,U788*(1+(_xlfn.NORM.INV(RAND(),Inputs!$D$39,Inputs!$C$39)))-'Year Schedule'!$K$23+'Year Schedule'!$L$23)</f>
        <v>#VALUE!</v>
      </c>
      <c r="W788" s="0" t="e">
        <f aca="true">MAX(0,V788*(1+(_xlfn.NORM.INV(RAND(),Inputs!$D$39,Inputs!$C$39)))-'Year Schedule'!$K$24+'Year Schedule'!$L$24)</f>
        <v>#VALUE!</v>
      </c>
      <c r="X788" s="0" t="e">
        <f aca="true">MAX(0,W788*(1+(_xlfn.NORM.INV(RAND(),Inputs!$D$39,Inputs!$C$39)))-'Year Schedule'!$K$25+'Year Schedule'!$L$25)</f>
        <v>#VALUE!</v>
      </c>
      <c r="Y788" s="0" t="e">
        <f aca="true">MAX(0,X788*(1+(_xlfn.NORM.INV(RAND(),Inputs!$D$39,Inputs!$C$39)))-'Year Schedule'!$K$26+'Year Schedule'!$L$26)</f>
        <v>#VALUE!</v>
      </c>
      <c r="Z788" s="0" t="e">
        <f aca="true">MAX(0,Y788*(1+(_xlfn.NORM.INV(RAND(),Inputs!$D$39,Inputs!$C$39)))-'Year Schedule'!$K$27+'Year Schedule'!$L$27)</f>
        <v>#VALUE!</v>
      </c>
      <c r="AA788" s="0" t="e">
        <f aca="true">MAX(0,Z788*(1+(_xlfn.NORM.INV(RAND(),Inputs!$D$39,Inputs!$C$39)))-'Year Schedule'!$K$28+'Year Schedule'!$L$28)</f>
        <v>#VALUE!</v>
      </c>
      <c r="AB788" s="0" t="e">
        <f aca="true">MAX(0,AA788*(1+(_xlfn.NORM.INV(RAND(),Inputs!$D$39,Inputs!$C$39)))-'Year Schedule'!$K$29+'Year Schedule'!$L$29)</f>
        <v>#VALUE!</v>
      </c>
      <c r="AC788" s="0" t="e">
        <f aca="true">MAX(0,AB788*(1+(_xlfn.NORM.INV(RAND(),Inputs!$D$39,Inputs!$C$39)))-'Year Schedule'!$K$30+'Year Schedule'!$L$30)</f>
        <v>#VALUE!</v>
      </c>
      <c r="AD788" s="0" t="e">
        <f aca="true">MAX(0,AC788*(1+(_xlfn.NORM.INV(RAND(),Inputs!$D$39,Inputs!$C$39)))-'Year Schedule'!$K$31+'Year Schedule'!$L$31)</f>
        <v>#VALUE!</v>
      </c>
      <c r="AE788" s="0" t="e">
        <f aca="true">MAX(0,AD788*(1+(_xlfn.NORM.INV(RAND(),Inputs!$D$39,Inputs!$C$39)))-'Year Schedule'!$K$32+'Year Schedule'!$L$32)</f>
        <v>#VALUE!</v>
      </c>
      <c r="AF788" s="0" t="e">
        <f aca="true">MAX(0,AE788*(1+(_xlfn.NORM.INV(RAND(),Inputs!$D$39,Inputs!$C$39)))-'Year Schedule'!$K$33+'Year Schedule'!$L$33)</f>
        <v>#VALUE!</v>
      </c>
      <c r="AG788" s="0" t="e">
        <f aca="true">MAX(0,AF788*(1+(_xlfn.NORM.INV(RAND(),Inputs!$D$39,Inputs!$C$39)))-'Year Schedule'!$K$34+'Year Schedule'!$L$34)</f>
        <v>#VALUE!</v>
      </c>
      <c r="AH788" s="0" t="e">
        <f aca="true">MAX(0,AG788*(1+(_xlfn.NORM.INV(RAND(),Inputs!$D$39,Inputs!$C$39)))-'Year Schedule'!$K$35+'Year Schedule'!$L$35)</f>
        <v>#VALUE!</v>
      </c>
      <c r="AI788" s="0" t="e">
        <f aca="true">MAX(0,AH788*(1+(_xlfn.NORM.INV(RAND(),Inputs!$D$39,Inputs!$C$39)))-'Year Schedule'!$K$36+'Year Schedule'!$L$36)</f>
        <v>#VALUE!</v>
      </c>
      <c r="AJ788" s="0" t="e">
        <f aca="true">MAX(0,AI788*(1+(_xlfn.NORM.INV(RAND(),Inputs!$D$39,Inputs!$C$39)))-'Year Schedule'!$K$37+'Year Schedule'!$L$37)</f>
        <v>#VALUE!</v>
      </c>
      <c r="AK788" s="0" t="e">
        <f aca="true">MAX(0,AJ788*(1+(_xlfn.NORM.INV(RAND(),Inputs!$D$39,Inputs!$C$39)))-'Year Schedule'!$K$38+'Year Schedule'!$L$38)</f>
        <v>#VALUE!</v>
      </c>
      <c r="AL788" s="0" t="e">
        <f aca="true">MAX(0,AK788*(1+(_xlfn.NORM.INV(RAND(),Inputs!$D$39,Inputs!$C$39)))-'Year Schedule'!$K$39+'Year Schedule'!$L$39)</f>
        <v>#VALUE!</v>
      </c>
      <c r="AM788" s="0" t="e">
        <f aca="true">MAX(0,AL788*(1+(_xlfn.NORM.INV(RAND(),Inputs!$D$39,Inputs!$C$39)))-'Year Schedule'!$K$40+'Year Schedule'!$L$40)</f>
        <v>#VALUE!</v>
      </c>
      <c r="AN788" s="0" t="e">
        <f aca="true">MAX(0,AM788*(1+(_xlfn.NORM.INV(RAND(),Inputs!$D$39,Inputs!$C$39)))-'Year Schedule'!$K$41+'Year Schedule'!$L$41)</f>
        <v>#VALUE!</v>
      </c>
      <c r="AO788" s="0" t="e">
        <f aca="true">MAX(0,AN788*(1+(_xlfn.NORM.INV(RAND(),Inputs!$D$39,Inputs!$C$39)))-'Year Schedule'!$K$42+'Year Schedule'!$L$42)</f>
        <v>#VALUE!</v>
      </c>
      <c r="AP788" s="0" t="e">
        <f aca="true">MAX(0,AO788*(1+(_xlfn.NORM.INV(RAND(),Inputs!$D$39,Inputs!$C$39)))-'Year Schedule'!$K$43+'Year Schedule'!$L$43)</f>
        <v>#VALUE!</v>
      </c>
      <c r="AQ788" s="0" t="e">
        <f aca="true">MAX(0,AP788*(1+(_xlfn.NORM.INV(RAND(),Inputs!$D$39,Inputs!$C$39)))-'Year Schedule'!$K$44+'Year Schedule'!$L$44)</f>
        <v>#VALUE!</v>
      </c>
      <c r="AR788" s="0" t="e">
        <f aca="true">MAX(0,AQ788*(1+(_xlfn.NORM.INV(RAND(),Inputs!$D$39,Inputs!$C$39)))-'Year Schedule'!$K$45+'Year Schedule'!$L$45)</f>
        <v>#VALUE!</v>
      </c>
      <c r="AS788" s="0" t="e">
        <f aca="true">MAX(0,AR788*(1+(_xlfn.NORM.INV(RAND(),Inputs!$D$39,Inputs!$C$39)))-'Year Schedule'!$K$46+'Year Schedule'!$L$46)</f>
        <v>#VALUE!</v>
      </c>
      <c r="AT788" s="0" t="e">
        <f aca="true">MAX(0,AS788*(1+(_xlfn.NORM.INV(RAND(),Inputs!$D$39,Inputs!$C$39)))-'Year Schedule'!$K$47+'Year Schedule'!$L$47)</f>
        <v>#VALUE!</v>
      </c>
      <c r="AU788" s="0" t="e">
        <f aca="true">MAX(0,AT788*(1+(_xlfn.NORM.INV(RAND(),Inputs!$D$39,Inputs!$C$39)))-'Year Schedule'!$K$48+'Year Schedule'!$L$48)</f>
        <v>#VALUE!</v>
      </c>
      <c r="AV788" s="0" t="e">
        <f aca="true">MAX(0,AU788*(1+(_xlfn.NORM.INV(RAND(),Inputs!$D$39,Inputs!$C$39)))-'Year Schedule'!$K$49+'Year Schedule'!$L$49)</f>
        <v>#VALUE!</v>
      </c>
      <c r="AW788" s="0" t="e">
        <f aca="true">MAX(0,AV788*(1+(_xlfn.NORM.INV(RAND(),Inputs!$D$39,Inputs!$C$39)))-'Year Schedule'!$K$50+'Year Schedule'!$L$50)</f>
        <v>#VALUE!</v>
      </c>
      <c r="AX788" s="0" t="e">
        <f aca="true">MAX(0,AW788*(1+(_xlfn.NORM.INV(RAND(),Inputs!$D$39,Inputs!$C$39)))-'Year Schedule'!$K$51+'Year Schedule'!$L$51)</f>
        <v>#VALUE!</v>
      </c>
      <c r="AY788" s="0" t="e">
        <f aca="true">MAX(0,AX788*(1+(_xlfn.NORM.INV(RAND(),Inputs!$D$39,Inputs!$C$39)))-'Year Schedule'!$K$52+'Year Schedule'!$L$52)</f>
        <v>#VALUE!</v>
      </c>
      <c r="AZ788" s="0" t="e">
        <f aca="true">MAX(0,AY788*(1+(_xlfn.NORM.INV(RAND(),Inputs!$D$39,Inputs!$C$39)))-'Year Schedule'!$K$53+'Year Schedule'!$L$53)</f>
        <v>#VALUE!</v>
      </c>
      <c r="BA788" s="0" t="e">
        <f aca="false">INDEX(C788:AZ788,1,Inputs!$C$6)</f>
        <v>#VALUE!</v>
      </c>
      <c r="BB788" s="0" t="n">
        <f aca="false">IFERROR(EXP(SUMPRODUCT(LN((C788:INDEX(C788:AZ788,1,Inputs!$C$6)+$C$1004:INDEX($C$1004:$AZ$1004,1,Inputs!$C$6))/B788:INDEX(B788:AY788,1,Inputs!$C$6)))/Inputs!$C$6)-1,-1)</f>
        <v>-1</v>
      </c>
    </row>
    <row r="789" customFormat="false" ht="15" hidden="false" customHeight="true" outlineLevel="0" collapsed="false">
      <c r="A789" s="0" t="n">
        <v>787</v>
      </c>
      <c r="B789" s="177" t="n">
        <f aca="false">Inputs!$C$38</f>
        <v>0</v>
      </c>
      <c r="C789" s="0" t="e">
        <f aca="true">MAX(0,B789*(1+(_xlfn.NORM.INV(RAND(),Inputs!$D$39,Inputs!$C$39)))-'Year Schedule'!$K$4+'Year Schedule'!$L$4)</f>
        <v>#VALUE!</v>
      </c>
      <c r="D789" s="0" t="e">
        <f aca="true">MAX(0,C789*(1+(_xlfn.NORM.INV(RAND(),Inputs!$D$39,Inputs!$C$39)))-'Year Schedule'!$K$5+'Year Schedule'!$L$5)</f>
        <v>#VALUE!</v>
      </c>
      <c r="E789" s="0" t="e">
        <f aca="true">MAX(0,D789*(1+(_xlfn.NORM.INV(RAND(),Inputs!$D$39,Inputs!$C$39)))-'Year Schedule'!$K$6+'Year Schedule'!$L$6)</f>
        <v>#VALUE!</v>
      </c>
      <c r="F789" s="0" t="e">
        <f aca="true">MAX(0,E789*(1+(_xlfn.NORM.INV(RAND(),Inputs!$D$39,Inputs!$C$39)))-'Year Schedule'!$K$7+'Year Schedule'!$L$7)</f>
        <v>#VALUE!</v>
      </c>
      <c r="G789" s="0" t="e">
        <f aca="true">MAX(0,F789*(1+(_xlfn.NORM.INV(RAND(),Inputs!$D$39,Inputs!$C$39)))-'Year Schedule'!$K$8+'Year Schedule'!$L$8)</f>
        <v>#VALUE!</v>
      </c>
      <c r="H789" s="0" t="e">
        <f aca="true">MAX(0,G789*(1+(_xlfn.NORM.INV(RAND(),Inputs!$D$39,Inputs!$C$39)))-'Year Schedule'!$K$9+'Year Schedule'!$L$9)</f>
        <v>#VALUE!</v>
      </c>
      <c r="I789" s="0" t="e">
        <f aca="true">MAX(0,H789*(1+(_xlfn.NORM.INV(RAND(),Inputs!$D$39,Inputs!$C$39)))-'Year Schedule'!$K$10+'Year Schedule'!$L$10)</f>
        <v>#VALUE!</v>
      </c>
      <c r="J789" s="0" t="e">
        <f aca="true">MAX(0,I789*(1+(_xlfn.NORM.INV(RAND(),Inputs!$D$39,Inputs!$C$39)))-'Year Schedule'!$K$11+'Year Schedule'!$L$11)</f>
        <v>#VALUE!</v>
      </c>
      <c r="K789" s="0" t="e">
        <f aca="true">MAX(0,J789*(1+(_xlfn.NORM.INV(RAND(),Inputs!$D$39,Inputs!$C$39)))-'Year Schedule'!$K$12+'Year Schedule'!$L$12)</f>
        <v>#VALUE!</v>
      </c>
      <c r="L789" s="0" t="e">
        <f aca="true">MAX(0,K789*(1+(_xlfn.NORM.INV(RAND(),Inputs!$D$39,Inputs!$C$39)))-'Year Schedule'!$K$13+'Year Schedule'!$L$13)</f>
        <v>#VALUE!</v>
      </c>
      <c r="M789" s="0" t="e">
        <f aca="true">MAX(0,L789*(1+(_xlfn.NORM.INV(RAND(),Inputs!$D$39,Inputs!$C$39)))-'Year Schedule'!$K$14+'Year Schedule'!$L$14)</f>
        <v>#VALUE!</v>
      </c>
      <c r="N789" s="0" t="e">
        <f aca="true">MAX(0,M789*(1+(_xlfn.NORM.INV(RAND(),Inputs!$D$39,Inputs!$C$39)))-'Year Schedule'!$K$15+'Year Schedule'!$L$15)</f>
        <v>#VALUE!</v>
      </c>
      <c r="O789" s="0" t="e">
        <f aca="true">MAX(0,N789*(1+(_xlfn.NORM.INV(RAND(),Inputs!$D$39,Inputs!$C$39)))-'Year Schedule'!$K$16+'Year Schedule'!$L$16)</f>
        <v>#VALUE!</v>
      </c>
      <c r="P789" s="0" t="e">
        <f aca="true">MAX(0,O789*(1+(_xlfn.NORM.INV(RAND(),Inputs!$D$39,Inputs!$C$39)))-'Year Schedule'!$K$17+'Year Schedule'!$L$17)</f>
        <v>#VALUE!</v>
      </c>
      <c r="Q789" s="0" t="e">
        <f aca="true">MAX(0,P789*(1+(_xlfn.NORM.INV(RAND(),Inputs!$D$39,Inputs!$C$39)))-'Year Schedule'!$K$18+'Year Schedule'!$L$18)</f>
        <v>#VALUE!</v>
      </c>
      <c r="R789" s="0" t="e">
        <f aca="true">MAX(0,Q789*(1+(_xlfn.NORM.INV(RAND(),Inputs!$D$39,Inputs!$C$39)))-'Year Schedule'!$K$19+'Year Schedule'!$L$19)</f>
        <v>#VALUE!</v>
      </c>
      <c r="S789" s="0" t="e">
        <f aca="true">MAX(0,R789*(1+(_xlfn.NORM.INV(RAND(),Inputs!$D$39,Inputs!$C$39)))-'Year Schedule'!$K$20+'Year Schedule'!$L$20)</f>
        <v>#VALUE!</v>
      </c>
      <c r="T789" s="0" t="e">
        <f aca="true">MAX(0,S789*(1+(_xlfn.NORM.INV(RAND(),Inputs!$D$39,Inputs!$C$39)))-'Year Schedule'!$K$21+'Year Schedule'!$L$21)</f>
        <v>#VALUE!</v>
      </c>
      <c r="U789" s="0" t="e">
        <f aca="true">MAX(0,T789*(1+(_xlfn.NORM.INV(RAND(),Inputs!$D$39,Inputs!$C$39)))-'Year Schedule'!$K$22+'Year Schedule'!$L$22)</f>
        <v>#VALUE!</v>
      </c>
      <c r="V789" s="0" t="e">
        <f aca="true">MAX(0,U789*(1+(_xlfn.NORM.INV(RAND(),Inputs!$D$39,Inputs!$C$39)))-'Year Schedule'!$K$23+'Year Schedule'!$L$23)</f>
        <v>#VALUE!</v>
      </c>
      <c r="W789" s="0" t="e">
        <f aca="true">MAX(0,V789*(1+(_xlfn.NORM.INV(RAND(),Inputs!$D$39,Inputs!$C$39)))-'Year Schedule'!$K$24+'Year Schedule'!$L$24)</f>
        <v>#VALUE!</v>
      </c>
      <c r="X789" s="0" t="e">
        <f aca="true">MAX(0,W789*(1+(_xlfn.NORM.INV(RAND(),Inputs!$D$39,Inputs!$C$39)))-'Year Schedule'!$K$25+'Year Schedule'!$L$25)</f>
        <v>#VALUE!</v>
      </c>
      <c r="Y789" s="0" t="e">
        <f aca="true">MAX(0,X789*(1+(_xlfn.NORM.INV(RAND(),Inputs!$D$39,Inputs!$C$39)))-'Year Schedule'!$K$26+'Year Schedule'!$L$26)</f>
        <v>#VALUE!</v>
      </c>
      <c r="Z789" s="0" t="e">
        <f aca="true">MAX(0,Y789*(1+(_xlfn.NORM.INV(RAND(),Inputs!$D$39,Inputs!$C$39)))-'Year Schedule'!$K$27+'Year Schedule'!$L$27)</f>
        <v>#VALUE!</v>
      </c>
      <c r="AA789" s="0" t="e">
        <f aca="true">MAX(0,Z789*(1+(_xlfn.NORM.INV(RAND(),Inputs!$D$39,Inputs!$C$39)))-'Year Schedule'!$K$28+'Year Schedule'!$L$28)</f>
        <v>#VALUE!</v>
      </c>
      <c r="AB789" s="0" t="e">
        <f aca="true">MAX(0,AA789*(1+(_xlfn.NORM.INV(RAND(),Inputs!$D$39,Inputs!$C$39)))-'Year Schedule'!$K$29+'Year Schedule'!$L$29)</f>
        <v>#VALUE!</v>
      </c>
      <c r="AC789" s="0" t="e">
        <f aca="true">MAX(0,AB789*(1+(_xlfn.NORM.INV(RAND(),Inputs!$D$39,Inputs!$C$39)))-'Year Schedule'!$K$30+'Year Schedule'!$L$30)</f>
        <v>#VALUE!</v>
      </c>
      <c r="AD789" s="0" t="e">
        <f aca="true">MAX(0,AC789*(1+(_xlfn.NORM.INV(RAND(),Inputs!$D$39,Inputs!$C$39)))-'Year Schedule'!$K$31+'Year Schedule'!$L$31)</f>
        <v>#VALUE!</v>
      </c>
      <c r="AE789" s="0" t="e">
        <f aca="true">MAX(0,AD789*(1+(_xlfn.NORM.INV(RAND(),Inputs!$D$39,Inputs!$C$39)))-'Year Schedule'!$K$32+'Year Schedule'!$L$32)</f>
        <v>#VALUE!</v>
      </c>
      <c r="AF789" s="0" t="e">
        <f aca="true">MAX(0,AE789*(1+(_xlfn.NORM.INV(RAND(),Inputs!$D$39,Inputs!$C$39)))-'Year Schedule'!$K$33+'Year Schedule'!$L$33)</f>
        <v>#VALUE!</v>
      </c>
      <c r="AG789" s="0" t="e">
        <f aca="true">MAX(0,AF789*(1+(_xlfn.NORM.INV(RAND(),Inputs!$D$39,Inputs!$C$39)))-'Year Schedule'!$K$34+'Year Schedule'!$L$34)</f>
        <v>#VALUE!</v>
      </c>
      <c r="AH789" s="0" t="e">
        <f aca="true">MAX(0,AG789*(1+(_xlfn.NORM.INV(RAND(),Inputs!$D$39,Inputs!$C$39)))-'Year Schedule'!$K$35+'Year Schedule'!$L$35)</f>
        <v>#VALUE!</v>
      </c>
      <c r="AI789" s="0" t="e">
        <f aca="true">MAX(0,AH789*(1+(_xlfn.NORM.INV(RAND(),Inputs!$D$39,Inputs!$C$39)))-'Year Schedule'!$K$36+'Year Schedule'!$L$36)</f>
        <v>#VALUE!</v>
      </c>
      <c r="AJ789" s="0" t="e">
        <f aca="true">MAX(0,AI789*(1+(_xlfn.NORM.INV(RAND(),Inputs!$D$39,Inputs!$C$39)))-'Year Schedule'!$K$37+'Year Schedule'!$L$37)</f>
        <v>#VALUE!</v>
      </c>
      <c r="AK789" s="0" t="e">
        <f aca="true">MAX(0,AJ789*(1+(_xlfn.NORM.INV(RAND(),Inputs!$D$39,Inputs!$C$39)))-'Year Schedule'!$K$38+'Year Schedule'!$L$38)</f>
        <v>#VALUE!</v>
      </c>
      <c r="AL789" s="0" t="e">
        <f aca="true">MAX(0,AK789*(1+(_xlfn.NORM.INV(RAND(),Inputs!$D$39,Inputs!$C$39)))-'Year Schedule'!$K$39+'Year Schedule'!$L$39)</f>
        <v>#VALUE!</v>
      </c>
      <c r="AM789" s="0" t="e">
        <f aca="true">MAX(0,AL789*(1+(_xlfn.NORM.INV(RAND(),Inputs!$D$39,Inputs!$C$39)))-'Year Schedule'!$K$40+'Year Schedule'!$L$40)</f>
        <v>#VALUE!</v>
      </c>
      <c r="AN789" s="0" t="e">
        <f aca="true">MAX(0,AM789*(1+(_xlfn.NORM.INV(RAND(),Inputs!$D$39,Inputs!$C$39)))-'Year Schedule'!$K$41+'Year Schedule'!$L$41)</f>
        <v>#VALUE!</v>
      </c>
      <c r="AO789" s="0" t="e">
        <f aca="true">MAX(0,AN789*(1+(_xlfn.NORM.INV(RAND(),Inputs!$D$39,Inputs!$C$39)))-'Year Schedule'!$K$42+'Year Schedule'!$L$42)</f>
        <v>#VALUE!</v>
      </c>
      <c r="AP789" s="0" t="e">
        <f aca="true">MAX(0,AO789*(1+(_xlfn.NORM.INV(RAND(),Inputs!$D$39,Inputs!$C$39)))-'Year Schedule'!$K$43+'Year Schedule'!$L$43)</f>
        <v>#VALUE!</v>
      </c>
      <c r="AQ789" s="0" t="e">
        <f aca="true">MAX(0,AP789*(1+(_xlfn.NORM.INV(RAND(),Inputs!$D$39,Inputs!$C$39)))-'Year Schedule'!$K$44+'Year Schedule'!$L$44)</f>
        <v>#VALUE!</v>
      </c>
      <c r="AR789" s="0" t="e">
        <f aca="true">MAX(0,AQ789*(1+(_xlfn.NORM.INV(RAND(),Inputs!$D$39,Inputs!$C$39)))-'Year Schedule'!$K$45+'Year Schedule'!$L$45)</f>
        <v>#VALUE!</v>
      </c>
      <c r="AS789" s="0" t="e">
        <f aca="true">MAX(0,AR789*(1+(_xlfn.NORM.INV(RAND(),Inputs!$D$39,Inputs!$C$39)))-'Year Schedule'!$K$46+'Year Schedule'!$L$46)</f>
        <v>#VALUE!</v>
      </c>
      <c r="AT789" s="0" t="e">
        <f aca="true">MAX(0,AS789*(1+(_xlfn.NORM.INV(RAND(),Inputs!$D$39,Inputs!$C$39)))-'Year Schedule'!$K$47+'Year Schedule'!$L$47)</f>
        <v>#VALUE!</v>
      </c>
      <c r="AU789" s="0" t="e">
        <f aca="true">MAX(0,AT789*(1+(_xlfn.NORM.INV(RAND(),Inputs!$D$39,Inputs!$C$39)))-'Year Schedule'!$K$48+'Year Schedule'!$L$48)</f>
        <v>#VALUE!</v>
      </c>
      <c r="AV789" s="0" t="e">
        <f aca="true">MAX(0,AU789*(1+(_xlfn.NORM.INV(RAND(),Inputs!$D$39,Inputs!$C$39)))-'Year Schedule'!$K$49+'Year Schedule'!$L$49)</f>
        <v>#VALUE!</v>
      </c>
      <c r="AW789" s="0" t="e">
        <f aca="true">MAX(0,AV789*(1+(_xlfn.NORM.INV(RAND(),Inputs!$D$39,Inputs!$C$39)))-'Year Schedule'!$K$50+'Year Schedule'!$L$50)</f>
        <v>#VALUE!</v>
      </c>
      <c r="AX789" s="0" t="e">
        <f aca="true">MAX(0,AW789*(1+(_xlfn.NORM.INV(RAND(),Inputs!$D$39,Inputs!$C$39)))-'Year Schedule'!$K$51+'Year Schedule'!$L$51)</f>
        <v>#VALUE!</v>
      </c>
      <c r="AY789" s="0" t="e">
        <f aca="true">MAX(0,AX789*(1+(_xlfn.NORM.INV(RAND(),Inputs!$D$39,Inputs!$C$39)))-'Year Schedule'!$K$52+'Year Schedule'!$L$52)</f>
        <v>#VALUE!</v>
      </c>
      <c r="AZ789" s="0" t="e">
        <f aca="true">MAX(0,AY789*(1+(_xlfn.NORM.INV(RAND(),Inputs!$D$39,Inputs!$C$39)))-'Year Schedule'!$K$53+'Year Schedule'!$L$53)</f>
        <v>#VALUE!</v>
      </c>
      <c r="BA789" s="0" t="e">
        <f aca="false">INDEX(C789:AZ789,1,Inputs!$C$6)</f>
        <v>#VALUE!</v>
      </c>
      <c r="BB789" s="0" t="n">
        <f aca="false">IFERROR(EXP(SUMPRODUCT(LN((C789:INDEX(C789:AZ789,1,Inputs!$C$6)+$C$1004:INDEX($C$1004:$AZ$1004,1,Inputs!$C$6))/B789:INDEX(B789:AY789,1,Inputs!$C$6)))/Inputs!$C$6)-1,-1)</f>
        <v>-1</v>
      </c>
    </row>
    <row r="790" customFormat="false" ht="15" hidden="false" customHeight="true" outlineLevel="0" collapsed="false">
      <c r="A790" s="0" t="n">
        <v>788</v>
      </c>
      <c r="B790" s="177" t="n">
        <f aca="false">Inputs!$C$38</f>
        <v>0</v>
      </c>
      <c r="C790" s="0" t="e">
        <f aca="true">MAX(0,B790*(1+(_xlfn.NORM.INV(RAND(),Inputs!$D$39,Inputs!$C$39)))-'Year Schedule'!$K$4+'Year Schedule'!$L$4)</f>
        <v>#VALUE!</v>
      </c>
      <c r="D790" s="0" t="e">
        <f aca="true">MAX(0,C790*(1+(_xlfn.NORM.INV(RAND(),Inputs!$D$39,Inputs!$C$39)))-'Year Schedule'!$K$5+'Year Schedule'!$L$5)</f>
        <v>#VALUE!</v>
      </c>
      <c r="E790" s="0" t="e">
        <f aca="true">MAX(0,D790*(1+(_xlfn.NORM.INV(RAND(),Inputs!$D$39,Inputs!$C$39)))-'Year Schedule'!$K$6+'Year Schedule'!$L$6)</f>
        <v>#VALUE!</v>
      </c>
      <c r="F790" s="0" t="e">
        <f aca="true">MAX(0,E790*(1+(_xlfn.NORM.INV(RAND(),Inputs!$D$39,Inputs!$C$39)))-'Year Schedule'!$K$7+'Year Schedule'!$L$7)</f>
        <v>#VALUE!</v>
      </c>
      <c r="G790" s="0" t="e">
        <f aca="true">MAX(0,F790*(1+(_xlfn.NORM.INV(RAND(),Inputs!$D$39,Inputs!$C$39)))-'Year Schedule'!$K$8+'Year Schedule'!$L$8)</f>
        <v>#VALUE!</v>
      </c>
      <c r="H790" s="0" t="e">
        <f aca="true">MAX(0,G790*(1+(_xlfn.NORM.INV(RAND(),Inputs!$D$39,Inputs!$C$39)))-'Year Schedule'!$K$9+'Year Schedule'!$L$9)</f>
        <v>#VALUE!</v>
      </c>
      <c r="I790" s="0" t="e">
        <f aca="true">MAX(0,H790*(1+(_xlfn.NORM.INV(RAND(),Inputs!$D$39,Inputs!$C$39)))-'Year Schedule'!$K$10+'Year Schedule'!$L$10)</f>
        <v>#VALUE!</v>
      </c>
      <c r="J790" s="0" t="e">
        <f aca="true">MAX(0,I790*(1+(_xlfn.NORM.INV(RAND(),Inputs!$D$39,Inputs!$C$39)))-'Year Schedule'!$K$11+'Year Schedule'!$L$11)</f>
        <v>#VALUE!</v>
      </c>
      <c r="K790" s="0" t="e">
        <f aca="true">MAX(0,J790*(1+(_xlfn.NORM.INV(RAND(),Inputs!$D$39,Inputs!$C$39)))-'Year Schedule'!$K$12+'Year Schedule'!$L$12)</f>
        <v>#VALUE!</v>
      </c>
      <c r="L790" s="0" t="e">
        <f aca="true">MAX(0,K790*(1+(_xlfn.NORM.INV(RAND(),Inputs!$D$39,Inputs!$C$39)))-'Year Schedule'!$K$13+'Year Schedule'!$L$13)</f>
        <v>#VALUE!</v>
      </c>
      <c r="M790" s="0" t="e">
        <f aca="true">MAX(0,L790*(1+(_xlfn.NORM.INV(RAND(),Inputs!$D$39,Inputs!$C$39)))-'Year Schedule'!$K$14+'Year Schedule'!$L$14)</f>
        <v>#VALUE!</v>
      </c>
      <c r="N790" s="0" t="e">
        <f aca="true">MAX(0,M790*(1+(_xlfn.NORM.INV(RAND(),Inputs!$D$39,Inputs!$C$39)))-'Year Schedule'!$K$15+'Year Schedule'!$L$15)</f>
        <v>#VALUE!</v>
      </c>
      <c r="O790" s="0" t="e">
        <f aca="true">MAX(0,N790*(1+(_xlfn.NORM.INV(RAND(),Inputs!$D$39,Inputs!$C$39)))-'Year Schedule'!$K$16+'Year Schedule'!$L$16)</f>
        <v>#VALUE!</v>
      </c>
      <c r="P790" s="0" t="e">
        <f aca="true">MAX(0,O790*(1+(_xlfn.NORM.INV(RAND(),Inputs!$D$39,Inputs!$C$39)))-'Year Schedule'!$K$17+'Year Schedule'!$L$17)</f>
        <v>#VALUE!</v>
      </c>
      <c r="Q790" s="0" t="e">
        <f aca="true">MAX(0,P790*(1+(_xlfn.NORM.INV(RAND(),Inputs!$D$39,Inputs!$C$39)))-'Year Schedule'!$K$18+'Year Schedule'!$L$18)</f>
        <v>#VALUE!</v>
      </c>
      <c r="R790" s="0" t="e">
        <f aca="true">MAX(0,Q790*(1+(_xlfn.NORM.INV(RAND(),Inputs!$D$39,Inputs!$C$39)))-'Year Schedule'!$K$19+'Year Schedule'!$L$19)</f>
        <v>#VALUE!</v>
      </c>
      <c r="S790" s="0" t="e">
        <f aca="true">MAX(0,R790*(1+(_xlfn.NORM.INV(RAND(),Inputs!$D$39,Inputs!$C$39)))-'Year Schedule'!$K$20+'Year Schedule'!$L$20)</f>
        <v>#VALUE!</v>
      </c>
      <c r="T790" s="0" t="e">
        <f aca="true">MAX(0,S790*(1+(_xlfn.NORM.INV(RAND(),Inputs!$D$39,Inputs!$C$39)))-'Year Schedule'!$K$21+'Year Schedule'!$L$21)</f>
        <v>#VALUE!</v>
      </c>
      <c r="U790" s="0" t="e">
        <f aca="true">MAX(0,T790*(1+(_xlfn.NORM.INV(RAND(),Inputs!$D$39,Inputs!$C$39)))-'Year Schedule'!$K$22+'Year Schedule'!$L$22)</f>
        <v>#VALUE!</v>
      </c>
      <c r="V790" s="0" t="e">
        <f aca="true">MAX(0,U790*(1+(_xlfn.NORM.INV(RAND(),Inputs!$D$39,Inputs!$C$39)))-'Year Schedule'!$K$23+'Year Schedule'!$L$23)</f>
        <v>#VALUE!</v>
      </c>
      <c r="W790" s="0" t="e">
        <f aca="true">MAX(0,V790*(1+(_xlfn.NORM.INV(RAND(),Inputs!$D$39,Inputs!$C$39)))-'Year Schedule'!$K$24+'Year Schedule'!$L$24)</f>
        <v>#VALUE!</v>
      </c>
      <c r="X790" s="0" t="e">
        <f aca="true">MAX(0,W790*(1+(_xlfn.NORM.INV(RAND(),Inputs!$D$39,Inputs!$C$39)))-'Year Schedule'!$K$25+'Year Schedule'!$L$25)</f>
        <v>#VALUE!</v>
      </c>
      <c r="Y790" s="0" t="e">
        <f aca="true">MAX(0,X790*(1+(_xlfn.NORM.INV(RAND(),Inputs!$D$39,Inputs!$C$39)))-'Year Schedule'!$K$26+'Year Schedule'!$L$26)</f>
        <v>#VALUE!</v>
      </c>
      <c r="Z790" s="0" t="e">
        <f aca="true">MAX(0,Y790*(1+(_xlfn.NORM.INV(RAND(),Inputs!$D$39,Inputs!$C$39)))-'Year Schedule'!$K$27+'Year Schedule'!$L$27)</f>
        <v>#VALUE!</v>
      </c>
      <c r="AA790" s="0" t="e">
        <f aca="true">MAX(0,Z790*(1+(_xlfn.NORM.INV(RAND(),Inputs!$D$39,Inputs!$C$39)))-'Year Schedule'!$K$28+'Year Schedule'!$L$28)</f>
        <v>#VALUE!</v>
      </c>
      <c r="AB790" s="0" t="e">
        <f aca="true">MAX(0,AA790*(1+(_xlfn.NORM.INV(RAND(),Inputs!$D$39,Inputs!$C$39)))-'Year Schedule'!$K$29+'Year Schedule'!$L$29)</f>
        <v>#VALUE!</v>
      </c>
      <c r="AC790" s="0" t="e">
        <f aca="true">MAX(0,AB790*(1+(_xlfn.NORM.INV(RAND(),Inputs!$D$39,Inputs!$C$39)))-'Year Schedule'!$K$30+'Year Schedule'!$L$30)</f>
        <v>#VALUE!</v>
      </c>
      <c r="AD790" s="0" t="e">
        <f aca="true">MAX(0,AC790*(1+(_xlfn.NORM.INV(RAND(),Inputs!$D$39,Inputs!$C$39)))-'Year Schedule'!$K$31+'Year Schedule'!$L$31)</f>
        <v>#VALUE!</v>
      </c>
      <c r="AE790" s="0" t="e">
        <f aca="true">MAX(0,AD790*(1+(_xlfn.NORM.INV(RAND(),Inputs!$D$39,Inputs!$C$39)))-'Year Schedule'!$K$32+'Year Schedule'!$L$32)</f>
        <v>#VALUE!</v>
      </c>
      <c r="AF790" s="0" t="e">
        <f aca="true">MAX(0,AE790*(1+(_xlfn.NORM.INV(RAND(),Inputs!$D$39,Inputs!$C$39)))-'Year Schedule'!$K$33+'Year Schedule'!$L$33)</f>
        <v>#VALUE!</v>
      </c>
      <c r="AG790" s="0" t="e">
        <f aca="true">MAX(0,AF790*(1+(_xlfn.NORM.INV(RAND(),Inputs!$D$39,Inputs!$C$39)))-'Year Schedule'!$K$34+'Year Schedule'!$L$34)</f>
        <v>#VALUE!</v>
      </c>
      <c r="AH790" s="0" t="e">
        <f aca="true">MAX(0,AG790*(1+(_xlfn.NORM.INV(RAND(),Inputs!$D$39,Inputs!$C$39)))-'Year Schedule'!$K$35+'Year Schedule'!$L$35)</f>
        <v>#VALUE!</v>
      </c>
      <c r="AI790" s="0" t="e">
        <f aca="true">MAX(0,AH790*(1+(_xlfn.NORM.INV(RAND(),Inputs!$D$39,Inputs!$C$39)))-'Year Schedule'!$K$36+'Year Schedule'!$L$36)</f>
        <v>#VALUE!</v>
      </c>
      <c r="AJ790" s="0" t="e">
        <f aca="true">MAX(0,AI790*(1+(_xlfn.NORM.INV(RAND(),Inputs!$D$39,Inputs!$C$39)))-'Year Schedule'!$K$37+'Year Schedule'!$L$37)</f>
        <v>#VALUE!</v>
      </c>
      <c r="AK790" s="0" t="e">
        <f aca="true">MAX(0,AJ790*(1+(_xlfn.NORM.INV(RAND(),Inputs!$D$39,Inputs!$C$39)))-'Year Schedule'!$K$38+'Year Schedule'!$L$38)</f>
        <v>#VALUE!</v>
      </c>
      <c r="AL790" s="0" t="e">
        <f aca="true">MAX(0,AK790*(1+(_xlfn.NORM.INV(RAND(),Inputs!$D$39,Inputs!$C$39)))-'Year Schedule'!$K$39+'Year Schedule'!$L$39)</f>
        <v>#VALUE!</v>
      </c>
      <c r="AM790" s="0" t="e">
        <f aca="true">MAX(0,AL790*(1+(_xlfn.NORM.INV(RAND(),Inputs!$D$39,Inputs!$C$39)))-'Year Schedule'!$K$40+'Year Schedule'!$L$40)</f>
        <v>#VALUE!</v>
      </c>
      <c r="AN790" s="0" t="e">
        <f aca="true">MAX(0,AM790*(1+(_xlfn.NORM.INV(RAND(),Inputs!$D$39,Inputs!$C$39)))-'Year Schedule'!$K$41+'Year Schedule'!$L$41)</f>
        <v>#VALUE!</v>
      </c>
      <c r="AO790" s="0" t="e">
        <f aca="true">MAX(0,AN790*(1+(_xlfn.NORM.INV(RAND(),Inputs!$D$39,Inputs!$C$39)))-'Year Schedule'!$K$42+'Year Schedule'!$L$42)</f>
        <v>#VALUE!</v>
      </c>
      <c r="AP790" s="0" t="e">
        <f aca="true">MAX(0,AO790*(1+(_xlfn.NORM.INV(RAND(),Inputs!$D$39,Inputs!$C$39)))-'Year Schedule'!$K$43+'Year Schedule'!$L$43)</f>
        <v>#VALUE!</v>
      </c>
      <c r="AQ790" s="0" t="e">
        <f aca="true">MAX(0,AP790*(1+(_xlfn.NORM.INV(RAND(),Inputs!$D$39,Inputs!$C$39)))-'Year Schedule'!$K$44+'Year Schedule'!$L$44)</f>
        <v>#VALUE!</v>
      </c>
      <c r="AR790" s="0" t="e">
        <f aca="true">MAX(0,AQ790*(1+(_xlfn.NORM.INV(RAND(),Inputs!$D$39,Inputs!$C$39)))-'Year Schedule'!$K$45+'Year Schedule'!$L$45)</f>
        <v>#VALUE!</v>
      </c>
      <c r="AS790" s="0" t="e">
        <f aca="true">MAX(0,AR790*(1+(_xlfn.NORM.INV(RAND(),Inputs!$D$39,Inputs!$C$39)))-'Year Schedule'!$K$46+'Year Schedule'!$L$46)</f>
        <v>#VALUE!</v>
      </c>
      <c r="AT790" s="0" t="e">
        <f aca="true">MAX(0,AS790*(1+(_xlfn.NORM.INV(RAND(),Inputs!$D$39,Inputs!$C$39)))-'Year Schedule'!$K$47+'Year Schedule'!$L$47)</f>
        <v>#VALUE!</v>
      </c>
      <c r="AU790" s="0" t="e">
        <f aca="true">MAX(0,AT790*(1+(_xlfn.NORM.INV(RAND(),Inputs!$D$39,Inputs!$C$39)))-'Year Schedule'!$K$48+'Year Schedule'!$L$48)</f>
        <v>#VALUE!</v>
      </c>
      <c r="AV790" s="0" t="e">
        <f aca="true">MAX(0,AU790*(1+(_xlfn.NORM.INV(RAND(),Inputs!$D$39,Inputs!$C$39)))-'Year Schedule'!$K$49+'Year Schedule'!$L$49)</f>
        <v>#VALUE!</v>
      </c>
      <c r="AW790" s="0" t="e">
        <f aca="true">MAX(0,AV790*(1+(_xlfn.NORM.INV(RAND(),Inputs!$D$39,Inputs!$C$39)))-'Year Schedule'!$K$50+'Year Schedule'!$L$50)</f>
        <v>#VALUE!</v>
      </c>
      <c r="AX790" s="0" t="e">
        <f aca="true">MAX(0,AW790*(1+(_xlfn.NORM.INV(RAND(),Inputs!$D$39,Inputs!$C$39)))-'Year Schedule'!$K$51+'Year Schedule'!$L$51)</f>
        <v>#VALUE!</v>
      </c>
      <c r="AY790" s="0" t="e">
        <f aca="true">MAX(0,AX790*(1+(_xlfn.NORM.INV(RAND(),Inputs!$D$39,Inputs!$C$39)))-'Year Schedule'!$K$52+'Year Schedule'!$L$52)</f>
        <v>#VALUE!</v>
      </c>
      <c r="AZ790" s="0" t="e">
        <f aca="true">MAX(0,AY790*(1+(_xlfn.NORM.INV(RAND(),Inputs!$D$39,Inputs!$C$39)))-'Year Schedule'!$K$53+'Year Schedule'!$L$53)</f>
        <v>#VALUE!</v>
      </c>
      <c r="BA790" s="0" t="e">
        <f aca="false">INDEX(C790:AZ790,1,Inputs!$C$6)</f>
        <v>#VALUE!</v>
      </c>
      <c r="BB790" s="0" t="n">
        <f aca="false">IFERROR(EXP(SUMPRODUCT(LN((C790:INDEX(C790:AZ790,1,Inputs!$C$6)+$C$1004:INDEX($C$1004:$AZ$1004,1,Inputs!$C$6))/B790:INDEX(B790:AY790,1,Inputs!$C$6)))/Inputs!$C$6)-1,-1)</f>
        <v>-1</v>
      </c>
    </row>
    <row r="791" customFormat="false" ht="15" hidden="false" customHeight="true" outlineLevel="0" collapsed="false">
      <c r="A791" s="0" t="n">
        <v>789</v>
      </c>
      <c r="B791" s="177" t="n">
        <f aca="false">Inputs!$C$38</f>
        <v>0</v>
      </c>
      <c r="C791" s="0" t="e">
        <f aca="true">MAX(0,B791*(1+(_xlfn.NORM.INV(RAND(),Inputs!$D$39,Inputs!$C$39)))-'Year Schedule'!$K$4+'Year Schedule'!$L$4)</f>
        <v>#VALUE!</v>
      </c>
      <c r="D791" s="0" t="e">
        <f aca="true">MAX(0,C791*(1+(_xlfn.NORM.INV(RAND(),Inputs!$D$39,Inputs!$C$39)))-'Year Schedule'!$K$5+'Year Schedule'!$L$5)</f>
        <v>#VALUE!</v>
      </c>
      <c r="E791" s="0" t="e">
        <f aca="true">MAX(0,D791*(1+(_xlfn.NORM.INV(RAND(),Inputs!$D$39,Inputs!$C$39)))-'Year Schedule'!$K$6+'Year Schedule'!$L$6)</f>
        <v>#VALUE!</v>
      </c>
      <c r="F791" s="0" t="e">
        <f aca="true">MAX(0,E791*(1+(_xlfn.NORM.INV(RAND(),Inputs!$D$39,Inputs!$C$39)))-'Year Schedule'!$K$7+'Year Schedule'!$L$7)</f>
        <v>#VALUE!</v>
      </c>
      <c r="G791" s="0" t="e">
        <f aca="true">MAX(0,F791*(1+(_xlfn.NORM.INV(RAND(),Inputs!$D$39,Inputs!$C$39)))-'Year Schedule'!$K$8+'Year Schedule'!$L$8)</f>
        <v>#VALUE!</v>
      </c>
      <c r="H791" s="0" t="e">
        <f aca="true">MAX(0,G791*(1+(_xlfn.NORM.INV(RAND(),Inputs!$D$39,Inputs!$C$39)))-'Year Schedule'!$K$9+'Year Schedule'!$L$9)</f>
        <v>#VALUE!</v>
      </c>
      <c r="I791" s="0" t="e">
        <f aca="true">MAX(0,H791*(1+(_xlfn.NORM.INV(RAND(),Inputs!$D$39,Inputs!$C$39)))-'Year Schedule'!$K$10+'Year Schedule'!$L$10)</f>
        <v>#VALUE!</v>
      </c>
      <c r="J791" s="0" t="e">
        <f aca="true">MAX(0,I791*(1+(_xlfn.NORM.INV(RAND(),Inputs!$D$39,Inputs!$C$39)))-'Year Schedule'!$K$11+'Year Schedule'!$L$11)</f>
        <v>#VALUE!</v>
      </c>
      <c r="K791" s="0" t="e">
        <f aca="true">MAX(0,J791*(1+(_xlfn.NORM.INV(RAND(),Inputs!$D$39,Inputs!$C$39)))-'Year Schedule'!$K$12+'Year Schedule'!$L$12)</f>
        <v>#VALUE!</v>
      </c>
      <c r="L791" s="0" t="e">
        <f aca="true">MAX(0,K791*(1+(_xlfn.NORM.INV(RAND(),Inputs!$D$39,Inputs!$C$39)))-'Year Schedule'!$K$13+'Year Schedule'!$L$13)</f>
        <v>#VALUE!</v>
      </c>
      <c r="M791" s="0" t="e">
        <f aca="true">MAX(0,L791*(1+(_xlfn.NORM.INV(RAND(),Inputs!$D$39,Inputs!$C$39)))-'Year Schedule'!$K$14+'Year Schedule'!$L$14)</f>
        <v>#VALUE!</v>
      </c>
      <c r="N791" s="0" t="e">
        <f aca="true">MAX(0,M791*(1+(_xlfn.NORM.INV(RAND(),Inputs!$D$39,Inputs!$C$39)))-'Year Schedule'!$K$15+'Year Schedule'!$L$15)</f>
        <v>#VALUE!</v>
      </c>
      <c r="O791" s="0" t="e">
        <f aca="true">MAX(0,N791*(1+(_xlfn.NORM.INV(RAND(),Inputs!$D$39,Inputs!$C$39)))-'Year Schedule'!$K$16+'Year Schedule'!$L$16)</f>
        <v>#VALUE!</v>
      </c>
      <c r="P791" s="0" t="e">
        <f aca="true">MAX(0,O791*(1+(_xlfn.NORM.INV(RAND(),Inputs!$D$39,Inputs!$C$39)))-'Year Schedule'!$K$17+'Year Schedule'!$L$17)</f>
        <v>#VALUE!</v>
      </c>
      <c r="Q791" s="0" t="e">
        <f aca="true">MAX(0,P791*(1+(_xlfn.NORM.INV(RAND(),Inputs!$D$39,Inputs!$C$39)))-'Year Schedule'!$K$18+'Year Schedule'!$L$18)</f>
        <v>#VALUE!</v>
      </c>
      <c r="R791" s="0" t="e">
        <f aca="true">MAX(0,Q791*(1+(_xlfn.NORM.INV(RAND(),Inputs!$D$39,Inputs!$C$39)))-'Year Schedule'!$K$19+'Year Schedule'!$L$19)</f>
        <v>#VALUE!</v>
      </c>
      <c r="S791" s="0" t="e">
        <f aca="true">MAX(0,R791*(1+(_xlfn.NORM.INV(RAND(),Inputs!$D$39,Inputs!$C$39)))-'Year Schedule'!$K$20+'Year Schedule'!$L$20)</f>
        <v>#VALUE!</v>
      </c>
      <c r="T791" s="0" t="e">
        <f aca="true">MAX(0,S791*(1+(_xlfn.NORM.INV(RAND(),Inputs!$D$39,Inputs!$C$39)))-'Year Schedule'!$K$21+'Year Schedule'!$L$21)</f>
        <v>#VALUE!</v>
      </c>
      <c r="U791" s="0" t="e">
        <f aca="true">MAX(0,T791*(1+(_xlfn.NORM.INV(RAND(),Inputs!$D$39,Inputs!$C$39)))-'Year Schedule'!$K$22+'Year Schedule'!$L$22)</f>
        <v>#VALUE!</v>
      </c>
      <c r="V791" s="0" t="e">
        <f aca="true">MAX(0,U791*(1+(_xlfn.NORM.INV(RAND(),Inputs!$D$39,Inputs!$C$39)))-'Year Schedule'!$K$23+'Year Schedule'!$L$23)</f>
        <v>#VALUE!</v>
      </c>
      <c r="W791" s="0" t="e">
        <f aca="true">MAX(0,V791*(1+(_xlfn.NORM.INV(RAND(),Inputs!$D$39,Inputs!$C$39)))-'Year Schedule'!$K$24+'Year Schedule'!$L$24)</f>
        <v>#VALUE!</v>
      </c>
      <c r="X791" s="0" t="e">
        <f aca="true">MAX(0,W791*(1+(_xlfn.NORM.INV(RAND(),Inputs!$D$39,Inputs!$C$39)))-'Year Schedule'!$K$25+'Year Schedule'!$L$25)</f>
        <v>#VALUE!</v>
      </c>
      <c r="Y791" s="0" t="e">
        <f aca="true">MAX(0,X791*(1+(_xlfn.NORM.INV(RAND(),Inputs!$D$39,Inputs!$C$39)))-'Year Schedule'!$K$26+'Year Schedule'!$L$26)</f>
        <v>#VALUE!</v>
      </c>
      <c r="Z791" s="0" t="e">
        <f aca="true">MAX(0,Y791*(1+(_xlfn.NORM.INV(RAND(),Inputs!$D$39,Inputs!$C$39)))-'Year Schedule'!$K$27+'Year Schedule'!$L$27)</f>
        <v>#VALUE!</v>
      </c>
      <c r="AA791" s="0" t="e">
        <f aca="true">MAX(0,Z791*(1+(_xlfn.NORM.INV(RAND(),Inputs!$D$39,Inputs!$C$39)))-'Year Schedule'!$K$28+'Year Schedule'!$L$28)</f>
        <v>#VALUE!</v>
      </c>
      <c r="AB791" s="0" t="e">
        <f aca="true">MAX(0,AA791*(1+(_xlfn.NORM.INV(RAND(),Inputs!$D$39,Inputs!$C$39)))-'Year Schedule'!$K$29+'Year Schedule'!$L$29)</f>
        <v>#VALUE!</v>
      </c>
      <c r="AC791" s="0" t="e">
        <f aca="true">MAX(0,AB791*(1+(_xlfn.NORM.INV(RAND(),Inputs!$D$39,Inputs!$C$39)))-'Year Schedule'!$K$30+'Year Schedule'!$L$30)</f>
        <v>#VALUE!</v>
      </c>
      <c r="AD791" s="0" t="e">
        <f aca="true">MAX(0,AC791*(1+(_xlfn.NORM.INV(RAND(),Inputs!$D$39,Inputs!$C$39)))-'Year Schedule'!$K$31+'Year Schedule'!$L$31)</f>
        <v>#VALUE!</v>
      </c>
      <c r="AE791" s="0" t="e">
        <f aca="true">MAX(0,AD791*(1+(_xlfn.NORM.INV(RAND(),Inputs!$D$39,Inputs!$C$39)))-'Year Schedule'!$K$32+'Year Schedule'!$L$32)</f>
        <v>#VALUE!</v>
      </c>
      <c r="AF791" s="0" t="e">
        <f aca="true">MAX(0,AE791*(1+(_xlfn.NORM.INV(RAND(),Inputs!$D$39,Inputs!$C$39)))-'Year Schedule'!$K$33+'Year Schedule'!$L$33)</f>
        <v>#VALUE!</v>
      </c>
      <c r="AG791" s="0" t="e">
        <f aca="true">MAX(0,AF791*(1+(_xlfn.NORM.INV(RAND(),Inputs!$D$39,Inputs!$C$39)))-'Year Schedule'!$K$34+'Year Schedule'!$L$34)</f>
        <v>#VALUE!</v>
      </c>
      <c r="AH791" s="0" t="e">
        <f aca="true">MAX(0,AG791*(1+(_xlfn.NORM.INV(RAND(),Inputs!$D$39,Inputs!$C$39)))-'Year Schedule'!$K$35+'Year Schedule'!$L$35)</f>
        <v>#VALUE!</v>
      </c>
      <c r="AI791" s="0" t="e">
        <f aca="true">MAX(0,AH791*(1+(_xlfn.NORM.INV(RAND(),Inputs!$D$39,Inputs!$C$39)))-'Year Schedule'!$K$36+'Year Schedule'!$L$36)</f>
        <v>#VALUE!</v>
      </c>
      <c r="AJ791" s="0" t="e">
        <f aca="true">MAX(0,AI791*(1+(_xlfn.NORM.INV(RAND(),Inputs!$D$39,Inputs!$C$39)))-'Year Schedule'!$K$37+'Year Schedule'!$L$37)</f>
        <v>#VALUE!</v>
      </c>
      <c r="AK791" s="0" t="e">
        <f aca="true">MAX(0,AJ791*(1+(_xlfn.NORM.INV(RAND(),Inputs!$D$39,Inputs!$C$39)))-'Year Schedule'!$K$38+'Year Schedule'!$L$38)</f>
        <v>#VALUE!</v>
      </c>
      <c r="AL791" s="0" t="e">
        <f aca="true">MAX(0,AK791*(1+(_xlfn.NORM.INV(RAND(),Inputs!$D$39,Inputs!$C$39)))-'Year Schedule'!$K$39+'Year Schedule'!$L$39)</f>
        <v>#VALUE!</v>
      </c>
      <c r="AM791" s="0" t="e">
        <f aca="true">MAX(0,AL791*(1+(_xlfn.NORM.INV(RAND(),Inputs!$D$39,Inputs!$C$39)))-'Year Schedule'!$K$40+'Year Schedule'!$L$40)</f>
        <v>#VALUE!</v>
      </c>
      <c r="AN791" s="0" t="e">
        <f aca="true">MAX(0,AM791*(1+(_xlfn.NORM.INV(RAND(),Inputs!$D$39,Inputs!$C$39)))-'Year Schedule'!$K$41+'Year Schedule'!$L$41)</f>
        <v>#VALUE!</v>
      </c>
      <c r="AO791" s="0" t="e">
        <f aca="true">MAX(0,AN791*(1+(_xlfn.NORM.INV(RAND(),Inputs!$D$39,Inputs!$C$39)))-'Year Schedule'!$K$42+'Year Schedule'!$L$42)</f>
        <v>#VALUE!</v>
      </c>
      <c r="AP791" s="0" t="e">
        <f aca="true">MAX(0,AO791*(1+(_xlfn.NORM.INV(RAND(),Inputs!$D$39,Inputs!$C$39)))-'Year Schedule'!$K$43+'Year Schedule'!$L$43)</f>
        <v>#VALUE!</v>
      </c>
      <c r="AQ791" s="0" t="e">
        <f aca="true">MAX(0,AP791*(1+(_xlfn.NORM.INV(RAND(),Inputs!$D$39,Inputs!$C$39)))-'Year Schedule'!$K$44+'Year Schedule'!$L$44)</f>
        <v>#VALUE!</v>
      </c>
      <c r="AR791" s="0" t="e">
        <f aca="true">MAX(0,AQ791*(1+(_xlfn.NORM.INV(RAND(),Inputs!$D$39,Inputs!$C$39)))-'Year Schedule'!$K$45+'Year Schedule'!$L$45)</f>
        <v>#VALUE!</v>
      </c>
      <c r="AS791" s="0" t="e">
        <f aca="true">MAX(0,AR791*(1+(_xlfn.NORM.INV(RAND(),Inputs!$D$39,Inputs!$C$39)))-'Year Schedule'!$K$46+'Year Schedule'!$L$46)</f>
        <v>#VALUE!</v>
      </c>
      <c r="AT791" s="0" t="e">
        <f aca="true">MAX(0,AS791*(1+(_xlfn.NORM.INV(RAND(),Inputs!$D$39,Inputs!$C$39)))-'Year Schedule'!$K$47+'Year Schedule'!$L$47)</f>
        <v>#VALUE!</v>
      </c>
      <c r="AU791" s="0" t="e">
        <f aca="true">MAX(0,AT791*(1+(_xlfn.NORM.INV(RAND(),Inputs!$D$39,Inputs!$C$39)))-'Year Schedule'!$K$48+'Year Schedule'!$L$48)</f>
        <v>#VALUE!</v>
      </c>
      <c r="AV791" s="0" t="e">
        <f aca="true">MAX(0,AU791*(1+(_xlfn.NORM.INV(RAND(),Inputs!$D$39,Inputs!$C$39)))-'Year Schedule'!$K$49+'Year Schedule'!$L$49)</f>
        <v>#VALUE!</v>
      </c>
      <c r="AW791" s="0" t="e">
        <f aca="true">MAX(0,AV791*(1+(_xlfn.NORM.INV(RAND(),Inputs!$D$39,Inputs!$C$39)))-'Year Schedule'!$K$50+'Year Schedule'!$L$50)</f>
        <v>#VALUE!</v>
      </c>
      <c r="AX791" s="0" t="e">
        <f aca="true">MAX(0,AW791*(1+(_xlfn.NORM.INV(RAND(),Inputs!$D$39,Inputs!$C$39)))-'Year Schedule'!$K$51+'Year Schedule'!$L$51)</f>
        <v>#VALUE!</v>
      </c>
      <c r="AY791" s="0" t="e">
        <f aca="true">MAX(0,AX791*(1+(_xlfn.NORM.INV(RAND(),Inputs!$D$39,Inputs!$C$39)))-'Year Schedule'!$K$52+'Year Schedule'!$L$52)</f>
        <v>#VALUE!</v>
      </c>
      <c r="AZ791" s="0" t="e">
        <f aca="true">MAX(0,AY791*(1+(_xlfn.NORM.INV(RAND(),Inputs!$D$39,Inputs!$C$39)))-'Year Schedule'!$K$53+'Year Schedule'!$L$53)</f>
        <v>#VALUE!</v>
      </c>
      <c r="BA791" s="0" t="e">
        <f aca="false">INDEX(C791:AZ791,1,Inputs!$C$6)</f>
        <v>#VALUE!</v>
      </c>
      <c r="BB791" s="0" t="n">
        <f aca="false">IFERROR(EXP(SUMPRODUCT(LN((C791:INDEX(C791:AZ791,1,Inputs!$C$6)+$C$1004:INDEX($C$1004:$AZ$1004,1,Inputs!$C$6))/B791:INDEX(B791:AY791,1,Inputs!$C$6)))/Inputs!$C$6)-1,-1)</f>
        <v>-1</v>
      </c>
    </row>
    <row r="792" customFormat="false" ht="15" hidden="false" customHeight="true" outlineLevel="0" collapsed="false">
      <c r="A792" s="0" t="n">
        <v>790</v>
      </c>
      <c r="B792" s="177" t="n">
        <f aca="false">Inputs!$C$38</f>
        <v>0</v>
      </c>
      <c r="C792" s="0" t="e">
        <f aca="true">MAX(0,B792*(1+(_xlfn.NORM.INV(RAND(),Inputs!$D$39,Inputs!$C$39)))-'Year Schedule'!$K$4+'Year Schedule'!$L$4)</f>
        <v>#VALUE!</v>
      </c>
      <c r="D792" s="0" t="e">
        <f aca="true">MAX(0,C792*(1+(_xlfn.NORM.INV(RAND(),Inputs!$D$39,Inputs!$C$39)))-'Year Schedule'!$K$5+'Year Schedule'!$L$5)</f>
        <v>#VALUE!</v>
      </c>
      <c r="E792" s="0" t="e">
        <f aca="true">MAX(0,D792*(1+(_xlfn.NORM.INV(RAND(),Inputs!$D$39,Inputs!$C$39)))-'Year Schedule'!$K$6+'Year Schedule'!$L$6)</f>
        <v>#VALUE!</v>
      </c>
      <c r="F792" s="0" t="e">
        <f aca="true">MAX(0,E792*(1+(_xlfn.NORM.INV(RAND(),Inputs!$D$39,Inputs!$C$39)))-'Year Schedule'!$K$7+'Year Schedule'!$L$7)</f>
        <v>#VALUE!</v>
      </c>
      <c r="G792" s="0" t="e">
        <f aca="true">MAX(0,F792*(1+(_xlfn.NORM.INV(RAND(),Inputs!$D$39,Inputs!$C$39)))-'Year Schedule'!$K$8+'Year Schedule'!$L$8)</f>
        <v>#VALUE!</v>
      </c>
      <c r="H792" s="0" t="e">
        <f aca="true">MAX(0,G792*(1+(_xlfn.NORM.INV(RAND(),Inputs!$D$39,Inputs!$C$39)))-'Year Schedule'!$K$9+'Year Schedule'!$L$9)</f>
        <v>#VALUE!</v>
      </c>
      <c r="I792" s="0" t="e">
        <f aca="true">MAX(0,H792*(1+(_xlfn.NORM.INV(RAND(),Inputs!$D$39,Inputs!$C$39)))-'Year Schedule'!$K$10+'Year Schedule'!$L$10)</f>
        <v>#VALUE!</v>
      </c>
      <c r="J792" s="0" t="e">
        <f aca="true">MAX(0,I792*(1+(_xlfn.NORM.INV(RAND(),Inputs!$D$39,Inputs!$C$39)))-'Year Schedule'!$K$11+'Year Schedule'!$L$11)</f>
        <v>#VALUE!</v>
      </c>
      <c r="K792" s="0" t="e">
        <f aca="true">MAX(0,J792*(1+(_xlfn.NORM.INV(RAND(),Inputs!$D$39,Inputs!$C$39)))-'Year Schedule'!$K$12+'Year Schedule'!$L$12)</f>
        <v>#VALUE!</v>
      </c>
      <c r="L792" s="0" t="e">
        <f aca="true">MAX(0,K792*(1+(_xlfn.NORM.INV(RAND(),Inputs!$D$39,Inputs!$C$39)))-'Year Schedule'!$K$13+'Year Schedule'!$L$13)</f>
        <v>#VALUE!</v>
      </c>
      <c r="M792" s="0" t="e">
        <f aca="true">MAX(0,L792*(1+(_xlfn.NORM.INV(RAND(),Inputs!$D$39,Inputs!$C$39)))-'Year Schedule'!$K$14+'Year Schedule'!$L$14)</f>
        <v>#VALUE!</v>
      </c>
      <c r="N792" s="0" t="e">
        <f aca="true">MAX(0,M792*(1+(_xlfn.NORM.INV(RAND(),Inputs!$D$39,Inputs!$C$39)))-'Year Schedule'!$K$15+'Year Schedule'!$L$15)</f>
        <v>#VALUE!</v>
      </c>
      <c r="O792" s="0" t="e">
        <f aca="true">MAX(0,N792*(1+(_xlfn.NORM.INV(RAND(),Inputs!$D$39,Inputs!$C$39)))-'Year Schedule'!$K$16+'Year Schedule'!$L$16)</f>
        <v>#VALUE!</v>
      </c>
      <c r="P792" s="0" t="e">
        <f aca="true">MAX(0,O792*(1+(_xlfn.NORM.INV(RAND(),Inputs!$D$39,Inputs!$C$39)))-'Year Schedule'!$K$17+'Year Schedule'!$L$17)</f>
        <v>#VALUE!</v>
      </c>
      <c r="Q792" s="0" t="e">
        <f aca="true">MAX(0,P792*(1+(_xlfn.NORM.INV(RAND(),Inputs!$D$39,Inputs!$C$39)))-'Year Schedule'!$K$18+'Year Schedule'!$L$18)</f>
        <v>#VALUE!</v>
      </c>
      <c r="R792" s="0" t="e">
        <f aca="true">MAX(0,Q792*(1+(_xlfn.NORM.INV(RAND(),Inputs!$D$39,Inputs!$C$39)))-'Year Schedule'!$K$19+'Year Schedule'!$L$19)</f>
        <v>#VALUE!</v>
      </c>
      <c r="S792" s="0" t="e">
        <f aca="true">MAX(0,R792*(1+(_xlfn.NORM.INV(RAND(),Inputs!$D$39,Inputs!$C$39)))-'Year Schedule'!$K$20+'Year Schedule'!$L$20)</f>
        <v>#VALUE!</v>
      </c>
      <c r="T792" s="0" t="e">
        <f aca="true">MAX(0,S792*(1+(_xlfn.NORM.INV(RAND(),Inputs!$D$39,Inputs!$C$39)))-'Year Schedule'!$K$21+'Year Schedule'!$L$21)</f>
        <v>#VALUE!</v>
      </c>
      <c r="U792" s="0" t="e">
        <f aca="true">MAX(0,T792*(1+(_xlfn.NORM.INV(RAND(),Inputs!$D$39,Inputs!$C$39)))-'Year Schedule'!$K$22+'Year Schedule'!$L$22)</f>
        <v>#VALUE!</v>
      </c>
      <c r="V792" s="0" t="e">
        <f aca="true">MAX(0,U792*(1+(_xlfn.NORM.INV(RAND(),Inputs!$D$39,Inputs!$C$39)))-'Year Schedule'!$K$23+'Year Schedule'!$L$23)</f>
        <v>#VALUE!</v>
      </c>
      <c r="W792" s="0" t="e">
        <f aca="true">MAX(0,V792*(1+(_xlfn.NORM.INV(RAND(),Inputs!$D$39,Inputs!$C$39)))-'Year Schedule'!$K$24+'Year Schedule'!$L$24)</f>
        <v>#VALUE!</v>
      </c>
      <c r="X792" s="0" t="e">
        <f aca="true">MAX(0,W792*(1+(_xlfn.NORM.INV(RAND(),Inputs!$D$39,Inputs!$C$39)))-'Year Schedule'!$K$25+'Year Schedule'!$L$25)</f>
        <v>#VALUE!</v>
      </c>
      <c r="Y792" s="0" t="e">
        <f aca="true">MAX(0,X792*(1+(_xlfn.NORM.INV(RAND(),Inputs!$D$39,Inputs!$C$39)))-'Year Schedule'!$K$26+'Year Schedule'!$L$26)</f>
        <v>#VALUE!</v>
      </c>
      <c r="Z792" s="0" t="e">
        <f aca="true">MAX(0,Y792*(1+(_xlfn.NORM.INV(RAND(),Inputs!$D$39,Inputs!$C$39)))-'Year Schedule'!$K$27+'Year Schedule'!$L$27)</f>
        <v>#VALUE!</v>
      </c>
      <c r="AA792" s="0" t="e">
        <f aca="true">MAX(0,Z792*(1+(_xlfn.NORM.INV(RAND(),Inputs!$D$39,Inputs!$C$39)))-'Year Schedule'!$K$28+'Year Schedule'!$L$28)</f>
        <v>#VALUE!</v>
      </c>
      <c r="AB792" s="0" t="e">
        <f aca="true">MAX(0,AA792*(1+(_xlfn.NORM.INV(RAND(),Inputs!$D$39,Inputs!$C$39)))-'Year Schedule'!$K$29+'Year Schedule'!$L$29)</f>
        <v>#VALUE!</v>
      </c>
      <c r="AC792" s="0" t="e">
        <f aca="true">MAX(0,AB792*(1+(_xlfn.NORM.INV(RAND(),Inputs!$D$39,Inputs!$C$39)))-'Year Schedule'!$K$30+'Year Schedule'!$L$30)</f>
        <v>#VALUE!</v>
      </c>
      <c r="AD792" s="0" t="e">
        <f aca="true">MAX(0,AC792*(1+(_xlfn.NORM.INV(RAND(),Inputs!$D$39,Inputs!$C$39)))-'Year Schedule'!$K$31+'Year Schedule'!$L$31)</f>
        <v>#VALUE!</v>
      </c>
      <c r="AE792" s="0" t="e">
        <f aca="true">MAX(0,AD792*(1+(_xlfn.NORM.INV(RAND(),Inputs!$D$39,Inputs!$C$39)))-'Year Schedule'!$K$32+'Year Schedule'!$L$32)</f>
        <v>#VALUE!</v>
      </c>
      <c r="AF792" s="0" t="e">
        <f aca="true">MAX(0,AE792*(1+(_xlfn.NORM.INV(RAND(),Inputs!$D$39,Inputs!$C$39)))-'Year Schedule'!$K$33+'Year Schedule'!$L$33)</f>
        <v>#VALUE!</v>
      </c>
      <c r="AG792" s="0" t="e">
        <f aca="true">MAX(0,AF792*(1+(_xlfn.NORM.INV(RAND(),Inputs!$D$39,Inputs!$C$39)))-'Year Schedule'!$K$34+'Year Schedule'!$L$34)</f>
        <v>#VALUE!</v>
      </c>
      <c r="AH792" s="0" t="e">
        <f aca="true">MAX(0,AG792*(1+(_xlfn.NORM.INV(RAND(),Inputs!$D$39,Inputs!$C$39)))-'Year Schedule'!$K$35+'Year Schedule'!$L$35)</f>
        <v>#VALUE!</v>
      </c>
      <c r="AI792" s="0" t="e">
        <f aca="true">MAX(0,AH792*(1+(_xlfn.NORM.INV(RAND(),Inputs!$D$39,Inputs!$C$39)))-'Year Schedule'!$K$36+'Year Schedule'!$L$36)</f>
        <v>#VALUE!</v>
      </c>
      <c r="AJ792" s="0" t="e">
        <f aca="true">MAX(0,AI792*(1+(_xlfn.NORM.INV(RAND(),Inputs!$D$39,Inputs!$C$39)))-'Year Schedule'!$K$37+'Year Schedule'!$L$37)</f>
        <v>#VALUE!</v>
      </c>
      <c r="AK792" s="0" t="e">
        <f aca="true">MAX(0,AJ792*(1+(_xlfn.NORM.INV(RAND(),Inputs!$D$39,Inputs!$C$39)))-'Year Schedule'!$K$38+'Year Schedule'!$L$38)</f>
        <v>#VALUE!</v>
      </c>
      <c r="AL792" s="0" t="e">
        <f aca="true">MAX(0,AK792*(1+(_xlfn.NORM.INV(RAND(),Inputs!$D$39,Inputs!$C$39)))-'Year Schedule'!$K$39+'Year Schedule'!$L$39)</f>
        <v>#VALUE!</v>
      </c>
      <c r="AM792" s="0" t="e">
        <f aca="true">MAX(0,AL792*(1+(_xlfn.NORM.INV(RAND(),Inputs!$D$39,Inputs!$C$39)))-'Year Schedule'!$K$40+'Year Schedule'!$L$40)</f>
        <v>#VALUE!</v>
      </c>
      <c r="AN792" s="0" t="e">
        <f aca="true">MAX(0,AM792*(1+(_xlfn.NORM.INV(RAND(),Inputs!$D$39,Inputs!$C$39)))-'Year Schedule'!$K$41+'Year Schedule'!$L$41)</f>
        <v>#VALUE!</v>
      </c>
      <c r="AO792" s="0" t="e">
        <f aca="true">MAX(0,AN792*(1+(_xlfn.NORM.INV(RAND(),Inputs!$D$39,Inputs!$C$39)))-'Year Schedule'!$K$42+'Year Schedule'!$L$42)</f>
        <v>#VALUE!</v>
      </c>
      <c r="AP792" s="0" t="e">
        <f aca="true">MAX(0,AO792*(1+(_xlfn.NORM.INV(RAND(),Inputs!$D$39,Inputs!$C$39)))-'Year Schedule'!$K$43+'Year Schedule'!$L$43)</f>
        <v>#VALUE!</v>
      </c>
      <c r="AQ792" s="0" t="e">
        <f aca="true">MAX(0,AP792*(1+(_xlfn.NORM.INV(RAND(),Inputs!$D$39,Inputs!$C$39)))-'Year Schedule'!$K$44+'Year Schedule'!$L$44)</f>
        <v>#VALUE!</v>
      </c>
      <c r="AR792" s="0" t="e">
        <f aca="true">MAX(0,AQ792*(1+(_xlfn.NORM.INV(RAND(),Inputs!$D$39,Inputs!$C$39)))-'Year Schedule'!$K$45+'Year Schedule'!$L$45)</f>
        <v>#VALUE!</v>
      </c>
      <c r="AS792" s="0" t="e">
        <f aca="true">MAX(0,AR792*(1+(_xlfn.NORM.INV(RAND(),Inputs!$D$39,Inputs!$C$39)))-'Year Schedule'!$K$46+'Year Schedule'!$L$46)</f>
        <v>#VALUE!</v>
      </c>
      <c r="AT792" s="0" t="e">
        <f aca="true">MAX(0,AS792*(1+(_xlfn.NORM.INV(RAND(),Inputs!$D$39,Inputs!$C$39)))-'Year Schedule'!$K$47+'Year Schedule'!$L$47)</f>
        <v>#VALUE!</v>
      </c>
      <c r="AU792" s="0" t="e">
        <f aca="true">MAX(0,AT792*(1+(_xlfn.NORM.INV(RAND(),Inputs!$D$39,Inputs!$C$39)))-'Year Schedule'!$K$48+'Year Schedule'!$L$48)</f>
        <v>#VALUE!</v>
      </c>
      <c r="AV792" s="0" t="e">
        <f aca="true">MAX(0,AU792*(1+(_xlfn.NORM.INV(RAND(),Inputs!$D$39,Inputs!$C$39)))-'Year Schedule'!$K$49+'Year Schedule'!$L$49)</f>
        <v>#VALUE!</v>
      </c>
      <c r="AW792" s="0" t="e">
        <f aca="true">MAX(0,AV792*(1+(_xlfn.NORM.INV(RAND(),Inputs!$D$39,Inputs!$C$39)))-'Year Schedule'!$K$50+'Year Schedule'!$L$50)</f>
        <v>#VALUE!</v>
      </c>
      <c r="AX792" s="0" t="e">
        <f aca="true">MAX(0,AW792*(1+(_xlfn.NORM.INV(RAND(),Inputs!$D$39,Inputs!$C$39)))-'Year Schedule'!$K$51+'Year Schedule'!$L$51)</f>
        <v>#VALUE!</v>
      </c>
      <c r="AY792" s="0" t="e">
        <f aca="true">MAX(0,AX792*(1+(_xlfn.NORM.INV(RAND(),Inputs!$D$39,Inputs!$C$39)))-'Year Schedule'!$K$52+'Year Schedule'!$L$52)</f>
        <v>#VALUE!</v>
      </c>
      <c r="AZ792" s="0" t="e">
        <f aca="true">MAX(0,AY792*(1+(_xlfn.NORM.INV(RAND(),Inputs!$D$39,Inputs!$C$39)))-'Year Schedule'!$K$53+'Year Schedule'!$L$53)</f>
        <v>#VALUE!</v>
      </c>
      <c r="BA792" s="0" t="e">
        <f aca="false">INDEX(C792:AZ792,1,Inputs!$C$6)</f>
        <v>#VALUE!</v>
      </c>
      <c r="BB792" s="0" t="n">
        <f aca="false">IFERROR(EXP(SUMPRODUCT(LN((C792:INDEX(C792:AZ792,1,Inputs!$C$6)+$C$1004:INDEX($C$1004:$AZ$1004,1,Inputs!$C$6))/B792:INDEX(B792:AY792,1,Inputs!$C$6)))/Inputs!$C$6)-1,-1)</f>
        <v>-1</v>
      </c>
    </row>
    <row r="793" customFormat="false" ht="15" hidden="false" customHeight="true" outlineLevel="0" collapsed="false">
      <c r="A793" s="0" t="n">
        <v>791</v>
      </c>
      <c r="B793" s="177" t="n">
        <f aca="false">Inputs!$C$38</f>
        <v>0</v>
      </c>
      <c r="C793" s="0" t="e">
        <f aca="true">MAX(0,B793*(1+(_xlfn.NORM.INV(RAND(),Inputs!$D$39,Inputs!$C$39)))-'Year Schedule'!$K$4+'Year Schedule'!$L$4)</f>
        <v>#VALUE!</v>
      </c>
      <c r="D793" s="0" t="e">
        <f aca="true">MAX(0,C793*(1+(_xlfn.NORM.INV(RAND(),Inputs!$D$39,Inputs!$C$39)))-'Year Schedule'!$K$5+'Year Schedule'!$L$5)</f>
        <v>#VALUE!</v>
      </c>
      <c r="E793" s="0" t="e">
        <f aca="true">MAX(0,D793*(1+(_xlfn.NORM.INV(RAND(),Inputs!$D$39,Inputs!$C$39)))-'Year Schedule'!$K$6+'Year Schedule'!$L$6)</f>
        <v>#VALUE!</v>
      </c>
      <c r="F793" s="0" t="e">
        <f aca="true">MAX(0,E793*(1+(_xlfn.NORM.INV(RAND(),Inputs!$D$39,Inputs!$C$39)))-'Year Schedule'!$K$7+'Year Schedule'!$L$7)</f>
        <v>#VALUE!</v>
      </c>
      <c r="G793" s="0" t="e">
        <f aca="true">MAX(0,F793*(1+(_xlfn.NORM.INV(RAND(),Inputs!$D$39,Inputs!$C$39)))-'Year Schedule'!$K$8+'Year Schedule'!$L$8)</f>
        <v>#VALUE!</v>
      </c>
      <c r="H793" s="0" t="e">
        <f aca="true">MAX(0,G793*(1+(_xlfn.NORM.INV(RAND(),Inputs!$D$39,Inputs!$C$39)))-'Year Schedule'!$K$9+'Year Schedule'!$L$9)</f>
        <v>#VALUE!</v>
      </c>
      <c r="I793" s="0" t="e">
        <f aca="true">MAX(0,H793*(1+(_xlfn.NORM.INV(RAND(),Inputs!$D$39,Inputs!$C$39)))-'Year Schedule'!$K$10+'Year Schedule'!$L$10)</f>
        <v>#VALUE!</v>
      </c>
      <c r="J793" s="0" t="e">
        <f aca="true">MAX(0,I793*(1+(_xlfn.NORM.INV(RAND(),Inputs!$D$39,Inputs!$C$39)))-'Year Schedule'!$K$11+'Year Schedule'!$L$11)</f>
        <v>#VALUE!</v>
      </c>
      <c r="K793" s="0" t="e">
        <f aca="true">MAX(0,J793*(1+(_xlfn.NORM.INV(RAND(),Inputs!$D$39,Inputs!$C$39)))-'Year Schedule'!$K$12+'Year Schedule'!$L$12)</f>
        <v>#VALUE!</v>
      </c>
      <c r="L793" s="0" t="e">
        <f aca="true">MAX(0,K793*(1+(_xlfn.NORM.INV(RAND(),Inputs!$D$39,Inputs!$C$39)))-'Year Schedule'!$K$13+'Year Schedule'!$L$13)</f>
        <v>#VALUE!</v>
      </c>
      <c r="M793" s="0" t="e">
        <f aca="true">MAX(0,L793*(1+(_xlfn.NORM.INV(RAND(),Inputs!$D$39,Inputs!$C$39)))-'Year Schedule'!$K$14+'Year Schedule'!$L$14)</f>
        <v>#VALUE!</v>
      </c>
      <c r="N793" s="0" t="e">
        <f aca="true">MAX(0,M793*(1+(_xlfn.NORM.INV(RAND(),Inputs!$D$39,Inputs!$C$39)))-'Year Schedule'!$K$15+'Year Schedule'!$L$15)</f>
        <v>#VALUE!</v>
      </c>
      <c r="O793" s="0" t="e">
        <f aca="true">MAX(0,N793*(1+(_xlfn.NORM.INV(RAND(),Inputs!$D$39,Inputs!$C$39)))-'Year Schedule'!$K$16+'Year Schedule'!$L$16)</f>
        <v>#VALUE!</v>
      </c>
      <c r="P793" s="0" t="e">
        <f aca="true">MAX(0,O793*(1+(_xlfn.NORM.INV(RAND(),Inputs!$D$39,Inputs!$C$39)))-'Year Schedule'!$K$17+'Year Schedule'!$L$17)</f>
        <v>#VALUE!</v>
      </c>
      <c r="Q793" s="0" t="e">
        <f aca="true">MAX(0,P793*(1+(_xlfn.NORM.INV(RAND(),Inputs!$D$39,Inputs!$C$39)))-'Year Schedule'!$K$18+'Year Schedule'!$L$18)</f>
        <v>#VALUE!</v>
      </c>
      <c r="R793" s="0" t="e">
        <f aca="true">MAX(0,Q793*(1+(_xlfn.NORM.INV(RAND(),Inputs!$D$39,Inputs!$C$39)))-'Year Schedule'!$K$19+'Year Schedule'!$L$19)</f>
        <v>#VALUE!</v>
      </c>
      <c r="S793" s="0" t="e">
        <f aca="true">MAX(0,R793*(1+(_xlfn.NORM.INV(RAND(),Inputs!$D$39,Inputs!$C$39)))-'Year Schedule'!$K$20+'Year Schedule'!$L$20)</f>
        <v>#VALUE!</v>
      </c>
      <c r="T793" s="0" t="e">
        <f aca="true">MAX(0,S793*(1+(_xlfn.NORM.INV(RAND(),Inputs!$D$39,Inputs!$C$39)))-'Year Schedule'!$K$21+'Year Schedule'!$L$21)</f>
        <v>#VALUE!</v>
      </c>
      <c r="U793" s="0" t="e">
        <f aca="true">MAX(0,T793*(1+(_xlfn.NORM.INV(RAND(),Inputs!$D$39,Inputs!$C$39)))-'Year Schedule'!$K$22+'Year Schedule'!$L$22)</f>
        <v>#VALUE!</v>
      </c>
      <c r="V793" s="0" t="e">
        <f aca="true">MAX(0,U793*(1+(_xlfn.NORM.INV(RAND(),Inputs!$D$39,Inputs!$C$39)))-'Year Schedule'!$K$23+'Year Schedule'!$L$23)</f>
        <v>#VALUE!</v>
      </c>
      <c r="W793" s="0" t="e">
        <f aca="true">MAX(0,V793*(1+(_xlfn.NORM.INV(RAND(),Inputs!$D$39,Inputs!$C$39)))-'Year Schedule'!$K$24+'Year Schedule'!$L$24)</f>
        <v>#VALUE!</v>
      </c>
      <c r="X793" s="0" t="e">
        <f aca="true">MAX(0,W793*(1+(_xlfn.NORM.INV(RAND(),Inputs!$D$39,Inputs!$C$39)))-'Year Schedule'!$K$25+'Year Schedule'!$L$25)</f>
        <v>#VALUE!</v>
      </c>
      <c r="Y793" s="0" t="e">
        <f aca="true">MAX(0,X793*(1+(_xlfn.NORM.INV(RAND(),Inputs!$D$39,Inputs!$C$39)))-'Year Schedule'!$K$26+'Year Schedule'!$L$26)</f>
        <v>#VALUE!</v>
      </c>
      <c r="Z793" s="0" t="e">
        <f aca="true">MAX(0,Y793*(1+(_xlfn.NORM.INV(RAND(),Inputs!$D$39,Inputs!$C$39)))-'Year Schedule'!$K$27+'Year Schedule'!$L$27)</f>
        <v>#VALUE!</v>
      </c>
      <c r="AA793" s="0" t="e">
        <f aca="true">MAX(0,Z793*(1+(_xlfn.NORM.INV(RAND(),Inputs!$D$39,Inputs!$C$39)))-'Year Schedule'!$K$28+'Year Schedule'!$L$28)</f>
        <v>#VALUE!</v>
      </c>
      <c r="AB793" s="0" t="e">
        <f aca="true">MAX(0,AA793*(1+(_xlfn.NORM.INV(RAND(),Inputs!$D$39,Inputs!$C$39)))-'Year Schedule'!$K$29+'Year Schedule'!$L$29)</f>
        <v>#VALUE!</v>
      </c>
      <c r="AC793" s="0" t="e">
        <f aca="true">MAX(0,AB793*(1+(_xlfn.NORM.INV(RAND(),Inputs!$D$39,Inputs!$C$39)))-'Year Schedule'!$K$30+'Year Schedule'!$L$30)</f>
        <v>#VALUE!</v>
      </c>
      <c r="AD793" s="0" t="e">
        <f aca="true">MAX(0,AC793*(1+(_xlfn.NORM.INV(RAND(),Inputs!$D$39,Inputs!$C$39)))-'Year Schedule'!$K$31+'Year Schedule'!$L$31)</f>
        <v>#VALUE!</v>
      </c>
      <c r="AE793" s="0" t="e">
        <f aca="true">MAX(0,AD793*(1+(_xlfn.NORM.INV(RAND(),Inputs!$D$39,Inputs!$C$39)))-'Year Schedule'!$K$32+'Year Schedule'!$L$32)</f>
        <v>#VALUE!</v>
      </c>
      <c r="AF793" s="0" t="e">
        <f aca="true">MAX(0,AE793*(1+(_xlfn.NORM.INV(RAND(),Inputs!$D$39,Inputs!$C$39)))-'Year Schedule'!$K$33+'Year Schedule'!$L$33)</f>
        <v>#VALUE!</v>
      </c>
      <c r="AG793" s="0" t="e">
        <f aca="true">MAX(0,AF793*(1+(_xlfn.NORM.INV(RAND(),Inputs!$D$39,Inputs!$C$39)))-'Year Schedule'!$K$34+'Year Schedule'!$L$34)</f>
        <v>#VALUE!</v>
      </c>
      <c r="AH793" s="0" t="e">
        <f aca="true">MAX(0,AG793*(1+(_xlfn.NORM.INV(RAND(),Inputs!$D$39,Inputs!$C$39)))-'Year Schedule'!$K$35+'Year Schedule'!$L$35)</f>
        <v>#VALUE!</v>
      </c>
      <c r="AI793" s="0" t="e">
        <f aca="true">MAX(0,AH793*(1+(_xlfn.NORM.INV(RAND(),Inputs!$D$39,Inputs!$C$39)))-'Year Schedule'!$K$36+'Year Schedule'!$L$36)</f>
        <v>#VALUE!</v>
      </c>
      <c r="AJ793" s="0" t="e">
        <f aca="true">MAX(0,AI793*(1+(_xlfn.NORM.INV(RAND(),Inputs!$D$39,Inputs!$C$39)))-'Year Schedule'!$K$37+'Year Schedule'!$L$37)</f>
        <v>#VALUE!</v>
      </c>
      <c r="AK793" s="0" t="e">
        <f aca="true">MAX(0,AJ793*(1+(_xlfn.NORM.INV(RAND(),Inputs!$D$39,Inputs!$C$39)))-'Year Schedule'!$K$38+'Year Schedule'!$L$38)</f>
        <v>#VALUE!</v>
      </c>
      <c r="AL793" s="0" t="e">
        <f aca="true">MAX(0,AK793*(1+(_xlfn.NORM.INV(RAND(),Inputs!$D$39,Inputs!$C$39)))-'Year Schedule'!$K$39+'Year Schedule'!$L$39)</f>
        <v>#VALUE!</v>
      </c>
      <c r="AM793" s="0" t="e">
        <f aca="true">MAX(0,AL793*(1+(_xlfn.NORM.INV(RAND(),Inputs!$D$39,Inputs!$C$39)))-'Year Schedule'!$K$40+'Year Schedule'!$L$40)</f>
        <v>#VALUE!</v>
      </c>
      <c r="AN793" s="0" t="e">
        <f aca="true">MAX(0,AM793*(1+(_xlfn.NORM.INV(RAND(),Inputs!$D$39,Inputs!$C$39)))-'Year Schedule'!$K$41+'Year Schedule'!$L$41)</f>
        <v>#VALUE!</v>
      </c>
      <c r="AO793" s="0" t="e">
        <f aca="true">MAX(0,AN793*(1+(_xlfn.NORM.INV(RAND(),Inputs!$D$39,Inputs!$C$39)))-'Year Schedule'!$K$42+'Year Schedule'!$L$42)</f>
        <v>#VALUE!</v>
      </c>
      <c r="AP793" s="0" t="e">
        <f aca="true">MAX(0,AO793*(1+(_xlfn.NORM.INV(RAND(),Inputs!$D$39,Inputs!$C$39)))-'Year Schedule'!$K$43+'Year Schedule'!$L$43)</f>
        <v>#VALUE!</v>
      </c>
      <c r="AQ793" s="0" t="e">
        <f aca="true">MAX(0,AP793*(1+(_xlfn.NORM.INV(RAND(),Inputs!$D$39,Inputs!$C$39)))-'Year Schedule'!$K$44+'Year Schedule'!$L$44)</f>
        <v>#VALUE!</v>
      </c>
      <c r="AR793" s="0" t="e">
        <f aca="true">MAX(0,AQ793*(1+(_xlfn.NORM.INV(RAND(),Inputs!$D$39,Inputs!$C$39)))-'Year Schedule'!$K$45+'Year Schedule'!$L$45)</f>
        <v>#VALUE!</v>
      </c>
      <c r="AS793" s="0" t="e">
        <f aca="true">MAX(0,AR793*(1+(_xlfn.NORM.INV(RAND(),Inputs!$D$39,Inputs!$C$39)))-'Year Schedule'!$K$46+'Year Schedule'!$L$46)</f>
        <v>#VALUE!</v>
      </c>
      <c r="AT793" s="0" t="e">
        <f aca="true">MAX(0,AS793*(1+(_xlfn.NORM.INV(RAND(),Inputs!$D$39,Inputs!$C$39)))-'Year Schedule'!$K$47+'Year Schedule'!$L$47)</f>
        <v>#VALUE!</v>
      </c>
      <c r="AU793" s="0" t="e">
        <f aca="true">MAX(0,AT793*(1+(_xlfn.NORM.INV(RAND(),Inputs!$D$39,Inputs!$C$39)))-'Year Schedule'!$K$48+'Year Schedule'!$L$48)</f>
        <v>#VALUE!</v>
      </c>
      <c r="AV793" s="0" t="e">
        <f aca="true">MAX(0,AU793*(1+(_xlfn.NORM.INV(RAND(),Inputs!$D$39,Inputs!$C$39)))-'Year Schedule'!$K$49+'Year Schedule'!$L$49)</f>
        <v>#VALUE!</v>
      </c>
      <c r="AW793" s="0" t="e">
        <f aca="true">MAX(0,AV793*(1+(_xlfn.NORM.INV(RAND(),Inputs!$D$39,Inputs!$C$39)))-'Year Schedule'!$K$50+'Year Schedule'!$L$50)</f>
        <v>#VALUE!</v>
      </c>
      <c r="AX793" s="0" t="e">
        <f aca="true">MAX(0,AW793*(1+(_xlfn.NORM.INV(RAND(),Inputs!$D$39,Inputs!$C$39)))-'Year Schedule'!$K$51+'Year Schedule'!$L$51)</f>
        <v>#VALUE!</v>
      </c>
      <c r="AY793" s="0" t="e">
        <f aca="true">MAX(0,AX793*(1+(_xlfn.NORM.INV(RAND(),Inputs!$D$39,Inputs!$C$39)))-'Year Schedule'!$K$52+'Year Schedule'!$L$52)</f>
        <v>#VALUE!</v>
      </c>
      <c r="AZ793" s="0" t="e">
        <f aca="true">MAX(0,AY793*(1+(_xlfn.NORM.INV(RAND(),Inputs!$D$39,Inputs!$C$39)))-'Year Schedule'!$K$53+'Year Schedule'!$L$53)</f>
        <v>#VALUE!</v>
      </c>
      <c r="BA793" s="0" t="e">
        <f aca="false">INDEX(C793:AZ793,1,Inputs!$C$6)</f>
        <v>#VALUE!</v>
      </c>
      <c r="BB793" s="0" t="n">
        <f aca="false">IFERROR(EXP(SUMPRODUCT(LN((C793:INDEX(C793:AZ793,1,Inputs!$C$6)+$C$1004:INDEX($C$1004:$AZ$1004,1,Inputs!$C$6))/B793:INDEX(B793:AY793,1,Inputs!$C$6)))/Inputs!$C$6)-1,-1)</f>
        <v>-1</v>
      </c>
    </row>
    <row r="794" customFormat="false" ht="15" hidden="false" customHeight="true" outlineLevel="0" collapsed="false">
      <c r="A794" s="0" t="n">
        <v>792</v>
      </c>
      <c r="B794" s="177" t="n">
        <f aca="false">Inputs!$C$38</f>
        <v>0</v>
      </c>
      <c r="C794" s="0" t="e">
        <f aca="true">MAX(0,B794*(1+(_xlfn.NORM.INV(RAND(),Inputs!$D$39,Inputs!$C$39)))-'Year Schedule'!$K$4+'Year Schedule'!$L$4)</f>
        <v>#VALUE!</v>
      </c>
      <c r="D794" s="0" t="e">
        <f aca="true">MAX(0,C794*(1+(_xlfn.NORM.INV(RAND(),Inputs!$D$39,Inputs!$C$39)))-'Year Schedule'!$K$5+'Year Schedule'!$L$5)</f>
        <v>#VALUE!</v>
      </c>
      <c r="E794" s="0" t="e">
        <f aca="true">MAX(0,D794*(1+(_xlfn.NORM.INV(RAND(),Inputs!$D$39,Inputs!$C$39)))-'Year Schedule'!$K$6+'Year Schedule'!$L$6)</f>
        <v>#VALUE!</v>
      </c>
      <c r="F794" s="0" t="e">
        <f aca="true">MAX(0,E794*(1+(_xlfn.NORM.INV(RAND(),Inputs!$D$39,Inputs!$C$39)))-'Year Schedule'!$K$7+'Year Schedule'!$L$7)</f>
        <v>#VALUE!</v>
      </c>
      <c r="G794" s="0" t="e">
        <f aca="true">MAX(0,F794*(1+(_xlfn.NORM.INV(RAND(),Inputs!$D$39,Inputs!$C$39)))-'Year Schedule'!$K$8+'Year Schedule'!$L$8)</f>
        <v>#VALUE!</v>
      </c>
      <c r="H794" s="0" t="e">
        <f aca="true">MAX(0,G794*(1+(_xlfn.NORM.INV(RAND(),Inputs!$D$39,Inputs!$C$39)))-'Year Schedule'!$K$9+'Year Schedule'!$L$9)</f>
        <v>#VALUE!</v>
      </c>
      <c r="I794" s="0" t="e">
        <f aca="true">MAX(0,H794*(1+(_xlfn.NORM.INV(RAND(),Inputs!$D$39,Inputs!$C$39)))-'Year Schedule'!$K$10+'Year Schedule'!$L$10)</f>
        <v>#VALUE!</v>
      </c>
      <c r="J794" s="0" t="e">
        <f aca="true">MAX(0,I794*(1+(_xlfn.NORM.INV(RAND(),Inputs!$D$39,Inputs!$C$39)))-'Year Schedule'!$K$11+'Year Schedule'!$L$11)</f>
        <v>#VALUE!</v>
      </c>
      <c r="K794" s="0" t="e">
        <f aca="true">MAX(0,J794*(1+(_xlfn.NORM.INV(RAND(),Inputs!$D$39,Inputs!$C$39)))-'Year Schedule'!$K$12+'Year Schedule'!$L$12)</f>
        <v>#VALUE!</v>
      </c>
      <c r="L794" s="0" t="e">
        <f aca="true">MAX(0,K794*(1+(_xlfn.NORM.INV(RAND(),Inputs!$D$39,Inputs!$C$39)))-'Year Schedule'!$K$13+'Year Schedule'!$L$13)</f>
        <v>#VALUE!</v>
      </c>
      <c r="M794" s="0" t="e">
        <f aca="true">MAX(0,L794*(1+(_xlfn.NORM.INV(RAND(),Inputs!$D$39,Inputs!$C$39)))-'Year Schedule'!$K$14+'Year Schedule'!$L$14)</f>
        <v>#VALUE!</v>
      </c>
      <c r="N794" s="0" t="e">
        <f aca="true">MAX(0,M794*(1+(_xlfn.NORM.INV(RAND(),Inputs!$D$39,Inputs!$C$39)))-'Year Schedule'!$K$15+'Year Schedule'!$L$15)</f>
        <v>#VALUE!</v>
      </c>
      <c r="O794" s="0" t="e">
        <f aca="true">MAX(0,N794*(1+(_xlfn.NORM.INV(RAND(),Inputs!$D$39,Inputs!$C$39)))-'Year Schedule'!$K$16+'Year Schedule'!$L$16)</f>
        <v>#VALUE!</v>
      </c>
      <c r="P794" s="0" t="e">
        <f aca="true">MAX(0,O794*(1+(_xlfn.NORM.INV(RAND(),Inputs!$D$39,Inputs!$C$39)))-'Year Schedule'!$K$17+'Year Schedule'!$L$17)</f>
        <v>#VALUE!</v>
      </c>
      <c r="Q794" s="0" t="e">
        <f aca="true">MAX(0,P794*(1+(_xlfn.NORM.INV(RAND(),Inputs!$D$39,Inputs!$C$39)))-'Year Schedule'!$K$18+'Year Schedule'!$L$18)</f>
        <v>#VALUE!</v>
      </c>
      <c r="R794" s="0" t="e">
        <f aca="true">MAX(0,Q794*(1+(_xlfn.NORM.INV(RAND(),Inputs!$D$39,Inputs!$C$39)))-'Year Schedule'!$K$19+'Year Schedule'!$L$19)</f>
        <v>#VALUE!</v>
      </c>
      <c r="S794" s="0" t="e">
        <f aca="true">MAX(0,R794*(1+(_xlfn.NORM.INV(RAND(),Inputs!$D$39,Inputs!$C$39)))-'Year Schedule'!$K$20+'Year Schedule'!$L$20)</f>
        <v>#VALUE!</v>
      </c>
      <c r="T794" s="0" t="e">
        <f aca="true">MAX(0,S794*(1+(_xlfn.NORM.INV(RAND(),Inputs!$D$39,Inputs!$C$39)))-'Year Schedule'!$K$21+'Year Schedule'!$L$21)</f>
        <v>#VALUE!</v>
      </c>
      <c r="U794" s="0" t="e">
        <f aca="true">MAX(0,T794*(1+(_xlfn.NORM.INV(RAND(),Inputs!$D$39,Inputs!$C$39)))-'Year Schedule'!$K$22+'Year Schedule'!$L$22)</f>
        <v>#VALUE!</v>
      </c>
      <c r="V794" s="0" t="e">
        <f aca="true">MAX(0,U794*(1+(_xlfn.NORM.INV(RAND(),Inputs!$D$39,Inputs!$C$39)))-'Year Schedule'!$K$23+'Year Schedule'!$L$23)</f>
        <v>#VALUE!</v>
      </c>
      <c r="W794" s="0" t="e">
        <f aca="true">MAX(0,V794*(1+(_xlfn.NORM.INV(RAND(),Inputs!$D$39,Inputs!$C$39)))-'Year Schedule'!$K$24+'Year Schedule'!$L$24)</f>
        <v>#VALUE!</v>
      </c>
      <c r="X794" s="0" t="e">
        <f aca="true">MAX(0,W794*(1+(_xlfn.NORM.INV(RAND(),Inputs!$D$39,Inputs!$C$39)))-'Year Schedule'!$K$25+'Year Schedule'!$L$25)</f>
        <v>#VALUE!</v>
      </c>
      <c r="Y794" s="0" t="e">
        <f aca="true">MAX(0,X794*(1+(_xlfn.NORM.INV(RAND(),Inputs!$D$39,Inputs!$C$39)))-'Year Schedule'!$K$26+'Year Schedule'!$L$26)</f>
        <v>#VALUE!</v>
      </c>
      <c r="Z794" s="0" t="e">
        <f aca="true">MAX(0,Y794*(1+(_xlfn.NORM.INV(RAND(),Inputs!$D$39,Inputs!$C$39)))-'Year Schedule'!$K$27+'Year Schedule'!$L$27)</f>
        <v>#VALUE!</v>
      </c>
      <c r="AA794" s="0" t="e">
        <f aca="true">MAX(0,Z794*(1+(_xlfn.NORM.INV(RAND(),Inputs!$D$39,Inputs!$C$39)))-'Year Schedule'!$K$28+'Year Schedule'!$L$28)</f>
        <v>#VALUE!</v>
      </c>
      <c r="AB794" s="0" t="e">
        <f aca="true">MAX(0,AA794*(1+(_xlfn.NORM.INV(RAND(),Inputs!$D$39,Inputs!$C$39)))-'Year Schedule'!$K$29+'Year Schedule'!$L$29)</f>
        <v>#VALUE!</v>
      </c>
      <c r="AC794" s="0" t="e">
        <f aca="true">MAX(0,AB794*(1+(_xlfn.NORM.INV(RAND(),Inputs!$D$39,Inputs!$C$39)))-'Year Schedule'!$K$30+'Year Schedule'!$L$30)</f>
        <v>#VALUE!</v>
      </c>
      <c r="AD794" s="0" t="e">
        <f aca="true">MAX(0,AC794*(1+(_xlfn.NORM.INV(RAND(),Inputs!$D$39,Inputs!$C$39)))-'Year Schedule'!$K$31+'Year Schedule'!$L$31)</f>
        <v>#VALUE!</v>
      </c>
      <c r="AE794" s="0" t="e">
        <f aca="true">MAX(0,AD794*(1+(_xlfn.NORM.INV(RAND(),Inputs!$D$39,Inputs!$C$39)))-'Year Schedule'!$K$32+'Year Schedule'!$L$32)</f>
        <v>#VALUE!</v>
      </c>
      <c r="AF794" s="0" t="e">
        <f aca="true">MAX(0,AE794*(1+(_xlfn.NORM.INV(RAND(),Inputs!$D$39,Inputs!$C$39)))-'Year Schedule'!$K$33+'Year Schedule'!$L$33)</f>
        <v>#VALUE!</v>
      </c>
      <c r="AG794" s="0" t="e">
        <f aca="true">MAX(0,AF794*(1+(_xlfn.NORM.INV(RAND(),Inputs!$D$39,Inputs!$C$39)))-'Year Schedule'!$K$34+'Year Schedule'!$L$34)</f>
        <v>#VALUE!</v>
      </c>
      <c r="AH794" s="0" t="e">
        <f aca="true">MAX(0,AG794*(1+(_xlfn.NORM.INV(RAND(),Inputs!$D$39,Inputs!$C$39)))-'Year Schedule'!$K$35+'Year Schedule'!$L$35)</f>
        <v>#VALUE!</v>
      </c>
      <c r="AI794" s="0" t="e">
        <f aca="true">MAX(0,AH794*(1+(_xlfn.NORM.INV(RAND(),Inputs!$D$39,Inputs!$C$39)))-'Year Schedule'!$K$36+'Year Schedule'!$L$36)</f>
        <v>#VALUE!</v>
      </c>
      <c r="AJ794" s="0" t="e">
        <f aca="true">MAX(0,AI794*(1+(_xlfn.NORM.INV(RAND(),Inputs!$D$39,Inputs!$C$39)))-'Year Schedule'!$K$37+'Year Schedule'!$L$37)</f>
        <v>#VALUE!</v>
      </c>
      <c r="AK794" s="0" t="e">
        <f aca="true">MAX(0,AJ794*(1+(_xlfn.NORM.INV(RAND(),Inputs!$D$39,Inputs!$C$39)))-'Year Schedule'!$K$38+'Year Schedule'!$L$38)</f>
        <v>#VALUE!</v>
      </c>
      <c r="AL794" s="0" t="e">
        <f aca="true">MAX(0,AK794*(1+(_xlfn.NORM.INV(RAND(),Inputs!$D$39,Inputs!$C$39)))-'Year Schedule'!$K$39+'Year Schedule'!$L$39)</f>
        <v>#VALUE!</v>
      </c>
      <c r="AM794" s="0" t="e">
        <f aca="true">MAX(0,AL794*(1+(_xlfn.NORM.INV(RAND(),Inputs!$D$39,Inputs!$C$39)))-'Year Schedule'!$K$40+'Year Schedule'!$L$40)</f>
        <v>#VALUE!</v>
      </c>
      <c r="AN794" s="0" t="e">
        <f aca="true">MAX(0,AM794*(1+(_xlfn.NORM.INV(RAND(),Inputs!$D$39,Inputs!$C$39)))-'Year Schedule'!$K$41+'Year Schedule'!$L$41)</f>
        <v>#VALUE!</v>
      </c>
      <c r="AO794" s="0" t="e">
        <f aca="true">MAX(0,AN794*(1+(_xlfn.NORM.INV(RAND(),Inputs!$D$39,Inputs!$C$39)))-'Year Schedule'!$K$42+'Year Schedule'!$L$42)</f>
        <v>#VALUE!</v>
      </c>
      <c r="AP794" s="0" t="e">
        <f aca="true">MAX(0,AO794*(1+(_xlfn.NORM.INV(RAND(),Inputs!$D$39,Inputs!$C$39)))-'Year Schedule'!$K$43+'Year Schedule'!$L$43)</f>
        <v>#VALUE!</v>
      </c>
      <c r="AQ794" s="0" t="e">
        <f aca="true">MAX(0,AP794*(1+(_xlfn.NORM.INV(RAND(),Inputs!$D$39,Inputs!$C$39)))-'Year Schedule'!$K$44+'Year Schedule'!$L$44)</f>
        <v>#VALUE!</v>
      </c>
      <c r="AR794" s="0" t="e">
        <f aca="true">MAX(0,AQ794*(1+(_xlfn.NORM.INV(RAND(),Inputs!$D$39,Inputs!$C$39)))-'Year Schedule'!$K$45+'Year Schedule'!$L$45)</f>
        <v>#VALUE!</v>
      </c>
      <c r="AS794" s="0" t="e">
        <f aca="true">MAX(0,AR794*(1+(_xlfn.NORM.INV(RAND(),Inputs!$D$39,Inputs!$C$39)))-'Year Schedule'!$K$46+'Year Schedule'!$L$46)</f>
        <v>#VALUE!</v>
      </c>
      <c r="AT794" s="0" t="e">
        <f aca="true">MAX(0,AS794*(1+(_xlfn.NORM.INV(RAND(),Inputs!$D$39,Inputs!$C$39)))-'Year Schedule'!$K$47+'Year Schedule'!$L$47)</f>
        <v>#VALUE!</v>
      </c>
      <c r="AU794" s="0" t="e">
        <f aca="true">MAX(0,AT794*(1+(_xlfn.NORM.INV(RAND(),Inputs!$D$39,Inputs!$C$39)))-'Year Schedule'!$K$48+'Year Schedule'!$L$48)</f>
        <v>#VALUE!</v>
      </c>
      <c r="AV794" s="0" t="e">
        <f aca="true">MAX(0,AU794*(1+(_xlfn.NORM.INV(RAND(),Inputs!$D$39,Inputs!$C$39)))-'Year Schedule'!$K$49+'Year Schedule'!$L$49)</f>
        <v>#VALUE!</v>
      </c>
      <c r="AW794" s="0" t="e">
        <f aca="true">MAX(0,AV794*(1+(_xlfn.NORM.INV(RAND(),Inputs!$D$39,Inputs!$C$39)))-'Year Schedule'!$K$50+'Year Schedule'!$L$50)</f>
        <v>#VALUE!</v>
      </c>
      <c r="AX794" s="0" t="e">
        <f aca="true">MAX(0,AW794*(1+(_xlfn.NORM.INV(RAND(),Inputs!$D$39,Inputs!$C$39)))-'Year Schedule'!$K$51+'Year Schedule'!$L$51)</f>
        <v>#VALUE!</v>
      </c>
      <c r="AY794" s="0" t="e">
        <f aca="true">MAX(0,AX794*(1+(_xlfn.NORM.INV(RAND(),Inputs!$D$39,Inputs!$C$39)))-'Year Schedule'!$K$52+'Year Schedule'!$L$52)</f>
        <v>#VALUE!</v>
      </c>
      <c r="AZ794" s="0" t="e">
        <f aca="true">MAX(0,AY794*(1+(_xlfn.NORM.INV(RAND(),Inputs!$D$39,Inputs!$C$39)))-'Year Schedule'!$K$53+'Year Schedule'!$L$53)</f>
        <v>#VALUE!</v>
      </c>
      <c r="BA794" s="0" t="e">
        <f aca="false">INDEX(C794:AZ794,1,Inputs!$C$6)</f>
        <v>#VALUE!</v>
      </c>
      <c r="BB794" s="0" t="n">
        <f aca="false">IFERROR(EXP(SUMPRODUCT(LN((C794:INDEX(C794:AZ794,1,Inputs!$C$6)+$C$1004:INDEX($C$1004:$AZ$1004,1,Inputs!$C$6))/B794:INDEX(B794:AY794,1,Inputs!$C$6)))/Inputs!$C$6)-1,-1)</f>
        <v>-1</v>
      </c>
    </row>
    <row r="795" customFormat="false" ht="15" hidden="false" customHeight="true" outlineLevel="0" collapsed="false">
      <c r="A795" s="0" t="n">
        <v>793</v>
      </c>
      <c r="B795" s="177" t="n">
        <f aca="false">Inputs!$C$38</f>
        <v>0</v>
      </c>
      <c r="C795" s="0" t="e">
        <f aca="true">MAX(0,B795*(1+(_xlfn.NORM.INV(RAND(),Inputs!$D$39,Inputs!$C$39)))-'Year Schedule'!$K$4+'Year Schedule'!$L$4)</f>
        <v>#VALUE!</v>
      </c>
      <c r="D795" s="0" t="e">
        <f aca="true">MAX(0,C795*(1+(_xlfn.NORM.INV(RAND(),Inputs!$D$39,Inputs!$C$39)))-'Year Schedule'!$K$5+'Year Schedule'!$L$5)</f>
        <v>#VALUE!</v>
      </c>
      <c r="E795" s="0" t="e">
        <f aca="true">MAX(0,D795*(1+(_xlfn.NORM.INV(RAND(),Inputs!$D$39,Inputs!$C$39)))-'Year Schedule'!$K$6+'Year Schedule'!$L$6)</f>
        <v>#VALUE!</v>
      </c>
      <c r="F795" s="0" t="e">
        <f aca="true">MAX(0,E795*(1+(_xlfn.NORM.INV(RAND(),Inputs!$D$39,Inputs!$C$39)))-'Year Schedule'!$K$7+'Year Schedule'!$L$7)</f>
        <v>#VALUE!</v>
      </c>
      <c r="G795" s="0" t="e">
        <f aca="true">MAX(0,F795*(1+(_xlfn.NORM.INV(RAND(),Inputs!$D$39,Inputs!$C$39)))-'Year Schedule'!$K$8+'Year Schedule'!$L$8)</f>
        <v>#VALUE!</v>
      </c>
      <c r="H795" s="0" t="e">
        <f aca="true">MAX(0,G795*(1+(_xlfn.NORM.INV(RAND(),Inputs!$D$39,Inputs!$C$39)))-'Year Schedule'!$K$9+'Year Schedule'!$L$9)</f>
        <v>#VALUE!</v>
      </c>
      <c r="I795" s="0" t="e">
        <f aca="true">MAX(0,H795*(1+(_xlfn.NORM.INV(RAND(),Inputs!$D$39,Inputs!$C$39)))-'Year Schedule'!$K$10+'Year Schedule'!$L$10)</f>
        <v>#VALUE!</v>
      </c>
      <c r="J795" s="0" t="e">
        <f aca="true">MAX(0,I795*(1+(_xlfn.NORM.INV(RAND(),Inputs!$D$39,Inputs!$C$39)))-'Year Schedule'!$K$11+'Year Schedule'!$L$11)</f>
        <v>#VALUE!</v>
      </c>
      <c r="K795" s="0" t="e">
        <f aca="true">MAX(0,J795*(1+(_xlfn.NORM.INV(RAND(),Inputs!$D$39,Inputs!$C$39)))-'Year Schedule'!$K$12+'Year Schedule'!$L$12)</f>
        <v>#VALUE!</v>
      </c>
      <c r="L795" s="0" t="e">
        <f aca="true">MAX(0,K795*(1+(_xlfn.NORM.INV(RAND(),Inputs!$D$39,Inputs!$C$39)))-'Year Schedule'!$K$13+'Year Schedule'!$L$13)</f>
        <v>#VALUE!</v>
      </c>
      <c r="M795" s="0" t="e">
        <f aca="true">MAX(0,L795*(1+(_xlfn.NORM.INV(RAND(),Inputs!$D$39,Inputs!$C$39)))-'Year Schedule'!$K$14+'Year Schedule'!$L$14)</f>
        <v>#VALUE!</v>
      </c>
      <c r="N795" s="0" t="e">
        <f aca="true">MAX(0,M795*(1+(_xlfn.NORM.INV(RAND(),Inputs!$D$39,Inputs!$C$39)))-'Year Schedule'!$K$15+'Year Schedule'!$L$15)</f>
        <v>#VALUE!</v>
      </c>
      <c r="O795" s="0" t="e">
        <f aca="true">MAX(0,N795*(1+(_xlfn.NORM.INV(RAND(),Inputs!$D$39,Inputs!$C$39)))-'Year Schedule'!$K$16+'Year Schedule'!$L$16)</f>
        <v>#VALUE!</v>
      </c>
      <c r="P795" s="0" t="e">
        <f aca="true">MAX(0,O795*(1+(_xlfn.NORM.INV(RAND(),Inputs!$D$39,Inputs!$C$39)))-'Year Schedule'!$K$17+'Year Schedule'!$L$17)</f>
        <v>#VALUE!</v>
      </c>
      <c r="Q795" s="0" t="e">
        <f aca="true">MAX(0,P795*(1+(_xlfn.NORM.INV(RAND(),Inputs!$D$39,Inputs!$C$39)))-'Year Schedule'!$K$18+'Year Schedule'!$L$18)</f>
        <v>#VALUE!</v>
      </c>
      <c r="R795" s="0" t="e">
        <f aca="true">MAX(0,Q795*(1+(_xlfn.NORM.INV(RAND(),Inputs!$D$39,Inputs!$C$39)))-'Year Schedule'!$K$19+'Year Schedule'!$L$19)</f>
        <v>#VALUE!</v>
      </c>
      <c r="S795" s="0" t="e">
        <f aca="true">MAX(0,R795*(1+(_xlfn.NORM.INV(RAND(),Inputs!$D$39,Inputs!$C$39)))-'Year Schedule'!$K$20+'Year Schedule'!$L$20)</f>
        <v>#VALUE!</v>
      </c>
      <c r="T795" s="0" t="e">
        <f aca="true">MAX(0,S795*(1+(_xlfn.NORM.INV(RAND(),Inputs!$D$39,Inputs!$C$39)))-'Year Schedule'!$K$21+'Year Schedule'!$L$21)</f>
        <v>#VALUE!</v>
      </c>
      <c r="U795" s="0" t="e">
        <f aca="true">MAX(0,T795*(1+(_xlfn.NORM.INV(RAND(),Inputs!$D$39,Inputs!$C$39)))-'Year Schedule'!$K$22+'Year Schedule'!$L$22)</f>
        <v>#VALUE!</v>
      </c>
      <c r="V795" s="0" t="e">
        <f aca="true">MAX(0,U795*(1+(_xlfn.NORM.INV(RAND(),Inputs!$D$39,Inputs!$C$39)))-'Year Schedule'!$K$23+'Year Schedule'!$L$23)</f>
        <v>#VALUE!</v>
      </c>
      <c r="W795" s="0" t="e">
        <f aca="true">MAX(0,V795*(1+(_xlfn.NORM.INV(RAND(),Inputs!$D$39,Inputs!$C$39)))-'Year Schedule'!$K$24+'Year Schedule'!$L$24)</f>
        <v>#VALUE!</v>
      </c>
      <c r="X795" s="0" t="e">
        <f aca="true">MAX(0,W795*(1+(_xlfn.NORM.INV(RAND(),Inputs!$D$39,Inputs!$C$39)))-'Year Schedule'!$K$25+'Year Schedule'!$L$25)</f>
        <v>#VALUE!</v>
      </c>
      <c r="Y795" s="0" t="e">
        <f aca="true">MAX(0,X795*(1+(_xlfn.NORM.INV(RAND(),Inputs!$D$39,Inputs!$C$39)))-'Year Schedule'!$K$26+'Year Schedule'!$L$26)</f>
        <v>#VALUE!</v>
      </c>
      <c r="Z795" s="0" t="e">
        <f aca="true">MAX(0,Y795*(1+(_xlfn.NORM.INV(RAND(),Inputs!$D$39,Inputs!$C$39)))-'Year Schedule'!$K$27+'Year Schedule'!$L$27)</f>
        <v>#VALUE!</v>
      </c>
      <c r="AA795" s="0" t="e">
        <f aca="true">MAX(0,Z795*(1+(_xlfn.NORM.INV(RAND(),Inputs!$D$39,Inputs!$C$39)))-'Year Schedule'!$K$28+'Year Schedule'!$L$28)</f>
        <v>#VALUE!</v>
      </c>
      <c r="AB795" s="0" t="e">
        <f aca="true">MAX(0,AA795*(1+(_xlfn.NORM.INV(RAND(),Inputs!$D$39,Inputs!$C$39)))-'Year Schedule'!$K$29+'Year Schedule'!$L$29)</f>
        <v>#VALUE!</v>
      </c>
      <c r="AC795" s="0" t="e">
        <f aca="true">MAX(0,AB795*(1+(_xlfn.NORM.INV(RAND(),Inputs!$D$39,Inputs!$C$39)))-'Year Schedule'!$K$30+'Year Schedule'!$L$30)</f>
        <v>#VALUE!</v>
      </c>
      <c r="AD795" s="0" t="e">
        <f aca="true">MAX(0,AC795*(1+(_xlfn.NORM.INV(RAND(),Inputs!$D$39,Inputs!$C$39)))-'Year Schedule'!$K$31+'Year Schedule'!$L$31)</f>
        <v>#VALUE!</v>
      </c>
      <c r="AE795" s="0" t="e">
        <f aca="true">MAX(0,AD795*(1+(_xlfn.NORM.INV(RAND(),Inputs!$D$39,Inputs!$C$39)))-'Year Schedule'!$K$32+'Year Schedule'!$L$32)</f>
        <v>#VALUE!</v>
      </c>
      <c r="AF795" s="0" t="e">
        <f aca="true">MAX(0,AE795*(1+(_xlfn.NORM.INV(RAND(),Inputs!$D$39,Inputs!$C$39)))-'Year Schedule'!$K$33+'Year Schedule'!$L$33)</f>
        <v>#VALUE!</v>
      </c>
      <c r="AG795" s="0" t="e">
        <f aca="true">MAX(0,AF795*(1+(_xlfn.NORM.INV(RAND(),Inputs!$D$39,Inputs!$C$39)))-'Year Schedule'!$K$34+'Year Schedule'!$L$34)</f>
        <v>#VALUE!</v>
      </c>
      <c r="AH795" s="0" t="e">
        <f aca="true">MAX(0,AG795*(1+(_xlfn.NORM.INV(RAND(),Inputs!$D$39,Inputs!$C$39)))-'Year Schedule'!$K$35+'Year Schedule'!$L$35)</f>
        <v>#VALUE!</v>
      </c>
      <c r="AI795" s="0" t="e">
        <f aca="true">MAX(0,AH795*(1+(_xlfn.NORM.INV(RAND(),Inputs!$D$39,Inputs!$C$39)))-'Year Schedule'!$K$36+'Year Schedule'!$L$36)</f>
        <v>#VALUE!</v>
      </c>
      <c r="AJ795" s="0" t="e">
        <f aca="true">MAX(0,AI795*(1+(_xlfn.NORM.INV(RAND(),Inputs!$D$39,Inputs!$C$39)))-'Year Schedule'!$K$37+'Year Schedule'!$L$37)</f>
        <v>#VALUE!</v>
      </c>
      <c r="AK795" s="0" t="e">
        <f aca="true">MAX(0,AJ795*(1+(_xlfn.NORM.INV(RAND(),Inputs!$D$39,Inputs!$C$39)))-'Year Schedule'!$K$38+'Year Schedule'!$L$38)</f>
        <v>#VALUE!</v>
      </c>
      <c r="AL795" s="0" t="e">
        <f aca="true">MAX(0,AK795*(1+(_xlfn.NORM.INV(RAND(),Inputs!$D$39,Inputs!$C$39)))-'Year Schedule'!$K$39+'Year Schedule'!$L$39)</f>
        <v>#VALUE!</v>
      </c>
      <c r="AM795" s="0" t="e">
        <f aca="true">MAX(0,AL795*(1+(_xlfn.NORM.INV(RAND(),Inputs!$D$39,Inputs!$C$39)))-'Year Schedule'!$K$40+'Year Schedule'!$L$40)</f>
        <v>#VALUE!</v>
      </c>
      <c r="AN795" s="0" t="e">
        <f aca="true">MAX(0,AM795*(1+(_xlfn.NORM.INV(RAND(),Inputs!$D$39,Inputs!$C$39)))-'Year Schedule'!$K$41+'Year Schedule'!$L$41)</f>
        <v>#VALUE!</v>
      </c>
      <c r="AO795" s="0" t="e">
        <f aca="true">MAX(0,AN795*(1+(_xlfn.NORM.INV(RAND(),Inputs!$D$39,Inputs!$C$39)))-'Year Schedule'!$K$42+'Year Schedule'!$L$42)</f>
        <v>#VALUE!</v>
      </c>
      <c r="AP795" s="0" t="e">
        <f aca="true">MAX(0,AO795*(1+(_xlfn.NORM.INV(RAND(),Inputs!$D$39,Inputs!$C$39)))-'Year Schedule'!$K$43+'Year Schedule'!$L$43)</f>
        <v>#VALUE!</v>
      </c>
      <c r="AQ795" s="0" t="e">
        <f aca="true">MAX(0,AP795*(1+(_xlfn.NORM.INV(RAND(),Inputs!$D$39,Inputs!$C$39)))-'Year Schedule'!$K$44+'Year Schedule'!$L$44)</f>
        <v>#VALUE!</v>
      </c>
      <c r="AR795" s="0" t="e">
        <f aca="true">MAX(0,AQ795*(1+(_xlfn.NORM.INV(RAND(),Inputs!$D$39,Inputs!$C$39)))-'Year Schedule'!$K$45+'Year Schedule'!$L$45)</f>
        <v>#VALUE!</v>
      </c>
      <c r="AS795" s="0" t="e">
        <f aca="true">MAX(0,AR795*(1+(_xlfn.NORM.INV(RAND(),Inputs!$D$39,Inputs!$C$39)))-'Year Schedule'!$K$46+'Year Schedule'!$L$46)</f>
        <v>#VALUE!</v>
      </c>
      <c r="AT795" s="0" t="e">
        <f aca="true">MAX(0,AS795*(1+(_xlfn.NORM.INV(RAND(),Inputs!$D$39,Inputs!$C$39)))-'Year Schedule'!$K$47+'Year Schedule'!$L$47)</f>
        <v>#VALUE!</v>
      </c>
      <c r="AU795" s="0" t="e">
        <f aca="true">MAX(0,AT795*(1+(_xlfn.NORM.INV(RAND(),Inputs!$D$39,Inputs!$C$39)))-'Year Schedule'!$K$48+'Year Schedule'!$L$48)</f>
        <v>#VALUE!</v>
      </c>
      <c r="AV795" s="0" t="e">
        <f aca="true">MAX(0,AU795*(1+(_xlfn.NORM.INV(RAND(),Inputs!$D$39,Inputs!$C$39)))-'Year Schedule'!$K$49+'Year Schedule'!$L$49)</f>
        <v>#VALUE!</v>
      </c>
      <c r="AW795" s="0" t="e">
        <f aca="true">MAX(0,AV795*(1+(_xlfn.NORM.INV(RAND(),Inputs!$D$39,Inputs!$C$39)))-'Year Schedule'!$K$50+'Year Schedule'!$L$50)</f>
        <v>#VALUE!</v>
      </c>
      <c r="AX795" s="0" t="e">
        <f aca="true">MAX(0,AW795*(1+(_xlfn.NORM.INV(RAND(),Inputs!$D$39,Inputs!$C$39)))-'Year Schedule'!$K$51+'Year Schedule'!$L$51)</f>
        <v>#VALUE!</v>
      </c>
      <c r="AY795" s="0" t="e">
        <f aca="true">MAX(0,AX795*(1+(_xlfn.NORM.INV(RAND(),Inputs!$D$39,Inputs!$C$39)))-'Year Schedule'!$K$52+'Year Schedule'!$L$52)</f>
        <v>#VALUE!</v>
      </c>
      <c r="AZ795" s="0" t="e">
        <f aca="true">MAX(0,AY795*(1+(_xlfn.NORM.INV(RAND(),Inputs!$D$39,Inputs!$C$39)))-'Year Schedule'!$K$53+'Year Schedule'!$L$53)</f>
        <v>#VALUE!</v>
      </c>
      <c r="BA795" s="0" t="e">
        <f aca="false">INDEX(C795:AZ795,1,Inputs!$C$6)</f>
        <v>#VALUE!</v>
      </c>
      <c r="BB795" s="0" t="n">
        <f aca="false">IFERROR(EXP(SUMPRODUCT(LN((C795:INDEX(C795:AZ795,1,Inputs!$C$6)+$C$1004:INDEX($C$1004:$AZ$1004,1,Inputs!$C$6))/B795:INDEX(B795:AY795,1,Inputs!$C$6)))/Inputs!$C$6)-1,-1)</f>
        <v>-1</v>
      </c>
    </row>
    <row r="796" customFormat="false" ht="15" hidden="false" customHeight="true" outlineLevel="0" collapsed="false">
      <c r="A796" s="0" t="n">
        <v>794</v>
      </c>
      <c r="B796" s="177" t="n">
        <f aca="false">Inputs!$C$38</f>
        <v>0</v>
      </c>
      <c r="C796" s="0" t="e">
        <f aca="true">MAX(0,B796*(1+(_xlfn.NORM.INV(RAND(),Inputs!$D$39,Inputs!$C$39)))-'Year Schedule'!$K$4+'Year Schedule'!$L$4)</f>
        <v>#VALUE!</v>
      </c>
      <c r="D796" s="0" t="e">
        <f aca="true">MAX(0,C796*(1+(_xlfn.NORM.INV(RAND(),Inputs!$D$39,Inputs!$C$39)))-'Year Schedule'!$K$5+'Year Schedule'!$L$5)</f>
        <v>#VALUE!</v>
      </c>
      <c r="E796" s="0" t="e">
        <f aca="true">MAX(0,D796*(1+(_xlfn.NORM.INV(RAND(),Inputs!$D$39,Inputs!$C$39)))-'Year Schedule'!$K$6+'Year Schedule'!$L$6)</f>
        <v>#VALUE!</v>
      </c>
      <c r="F796" s="0" t="e">
        <f aca="true">MAX(0,E796*(1+(_xlfn.NORM.INV(RAND(),Inputs!$D$39,Inputs!$C$39)))-'Year Schedule'!$K$7+'Year Schedule'!$L$7)</f>
        <v>#VALUE!</v>
      </c>
      <c r="G796" s="0" t="e">
        <f aca="true">MAX(0,F796*(1+(_xlfn.NORM.INV(RAND(),Inputs!$D$39,Inputs!$C$39)))-'Year Schedule'!$K$8+'Year Schedule'!$L$8)</f>
        <v>#VALUE!</v>
      </c>
      <c r="H796" s="0" t="e">
        <f aca="true">MAX(0,G796*(1+(_xlfn.NORM.INV(RAND(),Inputs!$D$39,Inputs!$C$39)))-'Year Schedule'!$K$9+'Year Schedule'!$L$9)</f>
        <v>#VALUE!</v>
      </c>
      <c r="I796" s="0" t="e">
        <f aca="true">MAX(0,H796*(1+(_xlfn.NORM.INV(RAND(),Inputs!$D$39,Inputs!$C$39)))-'Year Schedule'!$K$10+'Year Schedule'!$L$10)</f>
        <v>#VALUE!</v>
      </c>
      <c r="J796" s="0" t="e">
        <f aca="true">MAX(0,I796*(1+(_xlfn.NORM.INV(RAND(),Inputs!$D$39,Inputs!$C$39)))-'Year Schedule'!$K$11+'Year Schedule'!$L$11)</f>
        <v>#VALUE!</v>
      </c>
      <c r="K796" s="0" t="e">
        <f aca="true">MAX(0,J796*(1+(_xlfn.NORM.INV(RAND(),Inputs!$D$39,Inputs!$C$39)))-'Year Schedule'!$K$12+'Year Schedule'!$L$12)</f>
        <v>#VALUE!</v>
      </c>
      <c r="L796" s="0" t="e">
        <f aca="true">MAX(0,K796*(1+(_xlfn.NORM.INV(RAND(),Inputs!$D$39,Inputs!$C$39)))-'Year Schedule'!$K$13+'Year Schedule'!$L$13)</f>
        <v>#VALUE!</v>
      </c>
      <c r="M796" s="0" t="e">
        <f aca="true">MAX(0,L796*(1+(_xlfn.NORM.INV(RAND(),Inputs!$D$39,Inputs!$C$39)))-'Year Schedule'!$K$14+'Year Schedule'!$L$14)</f>
        <v>#VALUE!</v>
      </c>
      <c r="N796" s="0" t="e">
        <f aca="true">MAX(0,M796*(1+(_xlfn.NORM.INV(RAND(),Inputs!$D$39,Inputs!$C$39)))-'Year Schedule'!$K$15+'Year Schedule'!$L$15)</f>
        <v>#VALUE!</v>
      </c>
      <c r="O796" s="0" t="e">
        <f aca="true">MAX(0,N796*(1+(_xlfn.NORM.INV(RAND(),Inputs!$D$39,Inputs!$C$39)))-'Year Schedule'!$K$16+'Year Schedule'!$L$16)</f>
        <v>#VALUE!</v>
      </c>
      <c r="P796" s="0" t="e">
        <f aca="true">MAX(0,O796*(1+(_xlfn.NORM.INV(RAND(),Inputs!$D$39,Inputs!$C$39)))-'Year Schedule'!$K$17+'Year Schedule'!$L$17)</f>
        <v>#VALUE!</v>
      </c>
      <c r="Q796" s="0" t="e">
        <f aca="true">MAX(0,P796*(1+(_xlfn.NORM.INV(RAND(),Inputs!$D$39,Inputs!$C$39)))-'Year Schedule'!$K$18+'Year Schedule'!$L$18)</f>
        <v>#VALUE!</v>
      </c>
      <c r="R796" s="0" t="e">
        <f aca="true">MAX(0,Q796*(1+(_xlfn.NORM.INV(RAND(),Inputs!$D$39,Inputs!$C$39)))-'Year Schedule'!$K$19+'Year Schedule'!$L$19)</f>
        <v>#VALUE!</v>
      </c>
      <c r="S796" s="0" t="e">
        <f aca="true">MAX(0,R796*(1+(_xlfn.NORM.INV(RAND(),Inputs!$D$39,Inputs!$C$39)))-'Year Schedule'!$K$20+'Year Schedule'!$L$20)</f>
        <v>#VALUE!</v>
      </c>
      <c r="T796" s="0" t="e">
        <f aca="true">MAX(0,S796*(1+(_xlfn.NORM.INV(RAND(),Inputs!$D$39,Inputs!$C$39)))-'Year Schedule'!$K$21+'Year Schedule'!$L$21)</f>
        <v>#VALUE!</v>
      </c>
      <c r="U796" s="0" t="e">
        <f aca="true">MAX(0,T796*(1+(_xlfn.NORM.INV(RAND(),Inputs!$D$39,Inputs!$C$39)))-'Year Schedule'!$K$22+'Year Schedule'!$L$22)</f>
        <v>#VALUE!</v>
      </c>
      <c r="V796" s="0" t="e">
        <f aca="true">MAX(0,U796*(1+(_xlfn.NORM.INV(RAND(),Inputs!$D$39,Inputs!$C$39)))-'Year Schedule'!$K$23+'Year Schedule'!$L$23)</f>
        <v>#VALUE!</v>
      </c>
      <c r="W796" s="0" t="e">
        <f aca="true">MAX(0,V796*(1+(_xlfn.NORM.INV(RAND(),Inputs!$D$39,Inputs!$C$39)))-'Year Schedule'!$K$24+'Year Schedule'!$L$24)</f>
        <v>#VALUE!</v>
      </c>
      <c r="X796" s="0" t="e">
        <f aca="true">MAX(0,W796*(1+(_xlfn.NORM.INV(RAND(),Inputs!$D$39,Inputs!$C$39)))-'Year Schedule'!$K$25+'Year Schedule'!$L$25)</f>
        <v>#VALUE!</v>
      </c>
      <c r="Y796" s="0" t="e">
        <f aca="true">MAX(0,X796*(1+(_xlfn.NORM.INV(RAND(),Inputs!$D$39,Inputs!$C$39)))-'Year Schedule'!$K$26+'Year Schedule'!$L$26)</f>
        <v>#VALUE!</v>
      </c>
      <c r="Z796" s="0" t="e">
        <f aca="true">MAX(0,Y796*(1+(_xlfn.NORM.INV(RAND(),Inputs!$D$39,Inputs!$C$39)))-'Year Schedule'!$K$27+'Year Schedule'!$L$27)</f>
        <v>#VALUE!</v>
      </c>
      <c r="AA796" s="0" t="e">
        <f aca="true">MAX(0,Z796*(1+(_xlfn.NORM.INV(RAND(),Inputs!$D$39,Inputs!$C$39)))-'Year Schedule'!$K$28+'Year Schedule'!$L$28)</f>
        <v>#VALUE!</v>
      </c>
      <c r="AB796" s="0" t="e">
        <f aca="true">MAX(0,AA796*(1+(_xlfn.NORM.INV(RAND(),Inputs!$D$39,Inputs!$C$39)))-'Year Schedule'!$K$29+'Year Schedule'!$L$29)</f>
        <v>#VALUE!</v>
      </c>
      <c r="AC796" s="0" t="e">
        <f aca="true">MAX(0,AB796*(1+(_xlfn.NORM.INV(RAND(),Inputs!$D$39,Inputs!$C$39)))-'Year Schedule'!$K$30+'Year Schedule'!$L$30)</f>
        <v>#VALUE!</v>
      </c>
      <c r="AD796" s="0" t="e">
        <f aca="true">MAX(0,AC796*(1+(_xlfn.NORM.INV(RAND(),Inputs!$D$39,Inputs!$C$39)))-'Year Schedule'!$K$31+'Year Schedule'!$L$31)</f>
        <v>#VALUE!</v>
      </c>
      <c r="AE796" s="0" t="e">
        <f aca="true">MAX(0,AD796*(1+(_xlfn.NORM.INV(RAND(),Inputs!$D$39,Inputs!$C$39)))-'Year Schedule'!$K$32+'Year Schedule'!$L$32)</f>
        <v>#VALUE!</v>
      </c>
      <c r="AF796" s="0" t="e">
        <f aca="true">MAX(0,AE796*(1+(_xlfn.NORM.INV(RAND(),Inputs!$D$39,Inputs!$C$39)))-'Year Schedule'!$K$33+'Year Schedule'!$L$33)</f>
        <v>#VALUE!</v>
      </c>
      <c r="AG796" s="0" t="e">
        <f aca="true">MAX(0,AF796*(1+(_xlfn.NORM.INV(RAND(),Inputs!$D$39,Inputs!$C$39)))-'Year Schedule'!$K$34+'Year Schedule'!$L$34)</f>
        <v>#VALUE!</v>
      </c>
      <c r="AH796" s="0" t="e">
        <f aca="true">MAX(0,AG796*(1+(_xlfn.NORM.INV(RAND(),Inputs!$D$39,Inputs!$C$39)))-'Year Schedule'!$K$35+'Year Schedule'!$L$35)</f>
        <v>#VALUE!</v>
      </c>
      <c r="AI796" s="0" t="e">
        <f aca="true">MAX(0,AH796*(1+(_xlfn.NORM.INV(RAND(),Inputs!$D$39,Inputs!$C$39)))-'Year Schedule'!$K$36+'Year Schedule'!$L$36)</f>
        <v>#VALUE!</v>
      </c>
      <c r="AJ796" s="0" t="e">
        <f aca="true">MAX(0,AI796*(1+(_xlfn.NORM.INV(RAND(),Inputs!$D$39,Inputs!$C$39)))-'Year Schedule'!$K$37+'Year Schedule'!$L$37)</f>
        <v>#VALUE!</v>
      </c>
      <c r="AK796" s="0" t="e">
        <f aca="true">MAX(0,AJ796*(1+(_xlfn.NORM.INV(RAND(),Inputs!$D$39,Inputs!$C$39)))-'Year Schedule'!$K$38+'Year Schedule'!$L$38)</f>
        <v>#VALUE!</v>
      </c>
      <c r="AL796" s="0" t="e">
        <f aca="true">MAX(0,AK796*(1+(_xlfn.NORM.INV(RAND(),Inputs!$D$39,Inputs!$C$39)))-'Year Schedule'!$K$39+'Year Schedule'!$L$39)</f>
        <v>#VALUE!</v>
      </c>
      <c r="AM796" s="0" t="e">
        <f aca="true">MAX(0,AL796*(1+(_xlfn.NORM.INV(RAND(),Inputs!$D$39,Inputs!$C$39)))-'Year Schedule'!$K$40+'Year Schedule'!$L$40)</f>
        <v>#VALUE!</v>
      </c>
      <c r="AN796" s="0" t="e">
        <f aca="true">MAX(0,AM796*(1+(_xlfn.NORM.INV(RAND(),Inputs!$D$39,Inputs!$C$39)))-'Year Schedule'!$K$41+'Year Schedule'!$L$41)</f>
        <v>#VALUE!</v>
      </c>
      <c r="AO796" s="0" t="e">
        <f aca="true">MAX(0,AN796*(1+(_xlfn.NORM.INV(RAND(),Inputs!$D$39,Inputs!$C$39)))-'Year Schedule'!$K$42+'Year Schedule'!$L$42)</f>
        <v>#VALUE!</v>
      </c>
      <c r="AP796" s="0" t="e">
        <f aca="true">MAX(0,AO796*(1+(_xlfn.NORM.INV(RAND(),Inputs!$D$39,Inputs!$C$39)))-'Year Schedule'!$K$43+'Year Schedule'!$L$43)</f>
        <v>#VALUE!</v>
      </c>
      <c r="AQ796" s="0" t="e">
        <f aca="true">MAX(0,AP796*(1+(_xlfn.NORM.INV(RAND(),Inputs!$D$39,Inputs!$C$39)))-'Year Schedule'!$K$44+'Year Schedule'!$L$44)</f>
        <v>#VALUE!</v>
      </c>
      <c r="AR796" s="0" t="e">
        <f aca="true">MAX(0,AQ796*(1+(_xlfn.NORM.INV(RAND(),Inputs!$D$39,Inputs!$C$39)))-'Year Schedule'!$K$45+'Year Schedule'!$L$45)</f>
        <v>#VALUE!</v>
      </c>
      <c r="AS796" s="0" t="e">
        <f aca="true">MAX(0,AR796*(1+(_xlfn.NORM.INV(RAND(),Inputs!$D$39,Inputs!$C$39)))-'Year Schedule'!$K$46+'Year Schedule'!$L$46)</f>
        <v>#VALUE!</v>
      </c>
      <c r="AT796" s="0" t="e">
        <f aca="true">MAX(0,AS796*(1+(_xlfn.NORM.INV(RAND(),Inputs!$D$39,Inputs!$C$39)))-'Year Schedule'!$K$47+'Year Schedule'!$L$47)</f>
        <v>#VALUE!</v>
      </c>
      <c r="AU796" s="0" t="e">
        <f aca="true">MAX(0,AT796*(1+(_xlfn.NORM.INV(RAND(),Inputs!$D$39,Inputs!$C$39)))-'Year Schedule'!$K$48+'Year Schedule'!$L$48)</f>
        <v>#VALUE!</v>
      </c>
      <c r="AV796" s="0" t="e">
        <f aca="true">MAX(0,AU796*(1+(_xlfn.NORM.INV(RAND(),Inputs!$D$39,Inputs!$C$39)))-'Year Schedule'!$K$49+'Year Schedule'!$L$49)</f>
        <v>#VALUE!</v>
      </c>
      <c r="AW796" s="0" t="e">
        <f aca="true">MAX(0,AV796*(1+(_xlfn.NORM.INV(RAND(),Inputs!$D$39,Inputs!$C$39)))-'Year Schedule'!$K$50+'Year Schedule'!$L$50)</f>
        <v>#VALUE!</v>
      </c>
      <c r="AX796" s="0" t="e">
        <f aca="true">MAX(0,AW796*(1+(_xlfn.NORM.INV(RAND(),Inputs!$D$39,Inputs!$C$39)))-'Year Schedule'!$K$51+'Year Schedule'!$L$51)</f>
        <v>#VALUE!</v>
      </c>
      <c r="AY796" s="0" t="e">
        <f aca="true">MAX(0,AX796*(1+(_xlfn.NORM.INV(RAND(),Inputs!$D$39,Inputs!$C$39)))-'Year Schedule'!$K$52+'Year Schedule'!$L$52)</f>
        <v>#VALUE!</v>
      </c>
      <c r="AZ796" s="0" t="e">
        <f aca="true">MAX(0,AY796*(1+(_xlfn.NORM.INV(RAND(),Inputs!$D$39,Inputs!$C$39)))-'Year Schedule'!$K$53+'Year Schedule'!$L$53)</f>
        <v>#VALUE!</v>
      </c>
      <c r="BA796" s="0" t="e">
        <f aca="false">INDEX(C796:AZ796,1,Inputs!$C$6)</f>
        <v>#VALUE!</v>
      </c>
      <c r="BB796" s="0" t="n">
        <f aca="false">IFERROR(EXP(SUMPRODUCT(LN((C796:INDEX(C796:AZ796,1,Inputs!$C$6)+$C$1004:INDEX($C$1004:$AZ$1004,1,Inputs!$C$6))/B796:INDEX(B796:AY796,1,Inputs!$C$6)))/Inputs!$C$6)-1,-1)</f>
        <v>-1</v>
      </c>
    </row>
    <row r="797" customFormat="false" ht="15" hidden="false" customHeight="true" outlineLevel="0" collapsed="false">
      <c r="A797" s="0" t="n">
        <v>795</v>
      </c>
      <c r="B797" s="177" t="n">
        <f aca="false">Inputs!$C$38</f>
        <v>0</v>
      </c>
      <c r="C797" s="0" t="e">
        <f aca="true">MAX(0,B797*(1+(_xlfn.NORM.INV(RAND(),Inputs!$D$39,Inputs!$C$39)))-'Year Schedule'!$K$4+'Year Schedule'!$L$4)</f>
        <v>#VALUE!</v>
      </c>
      <c r="D797" s="0" t="e">
        <f aca="true">MAX(0,C797*(1+(_xlfn.NORM.INV(RAND(),Inputs!$D$39,Inputs!$C$39)))-'Year Schedule'!$K$5+'Year Schedule'!$L$5)</f>
        <v>#VALUE!</v>
      </c>
      <c r="E797" s="0" t="e">
        <f aca="true">MAX(0,D797*(1+(_xlfn.NORM.INV(RAND(),Inputs!$D$39,Inputs!$C$39)))-'Year Schedule'!$K$6+'Year Schedule'!$L$6)</f>
        <v>#VALUE!</v>
      </c>
      <c r="F797" s="0" t="e">
        <f aca="true">MAX(0,E797*(1+(_xlfn.NORM.INV(RAND(),Inputs!$D$39,Inputs!$C$39)))-'Year Schedule'!$K$7+'Year Schedule'!$L$7)</f>
        <v>#VALUE!</v>
      </c>
      <c r="G797" s="0" t="e">
        <f aca="true">MAX(0,F797*(1+(_xlfn.NORM.INV(RAND(),Inputs!$D$39,Inputs!$C$39)))-'Year Schedule'!$K$8+'Year Schedule'!$L$8)</f>
        <v>#VALUE!</v>
      </c>
      <c r="H797" s="0" t="e">
        <f aca="true">MAX(0,G797*(1+(_xlfn.NORM.INV(RAND(),Inputs!$D$39,Inputs!$C$39)))-'Year Schedule'!$K$9+'Year Schedule'!$L$9)</f>
        <v>#VALUE!</v>
      </c>
      <c r="I797" s="0" t="e">
        <f aca="true">MAX(0,H797*(1+(_xlfn.NORM.INV(RAND(),Inputs!$D$39,Inputs!$C$39)))-'Year Schedule'!$K$10+'Year Schedule'!$L$10)</f>
        <v>#VALUE!</v>
      </c>
      <c r="J797" s="0" t="e">
        <f aca="true">MAX(0,I797*(1+(_xlfn.NORM.INV(RAND(),Inputs!$D$39,Inputs!$C$39)))-'Year Schedule'!$K$11+'Year Schedule'!$L$11)</f>
        <v>#VALUE!</v>
      </c>
      <c r="K797" s="0" t="e">
        <f aca="true">MAX(0,J797*(1+(_xlfn.NORM.INV(RAND(),Inputs!$D$39,Inputs!$C$39)))-'Year Schedule'!$K$12+'Year Schedule'!$L$12)</f>
        <v>#VALUE!</v>
      </c>
      <c r="L797" s="0" t="e">
        <f aca="true">MAX(0,K797*(1+(_xlfn.NORM.INV(RAND(),Inputs!$D$39,Inputs!$C$39)))-'Year Schedule'!$K$13+'Year Schedule'!$L$13)</f>
        <v>#VALUE!</v>
      </c>
      <c r="M797" s="0" t="e">
        <f aca="true">MAX(0,L797*(1+(_xlfn.NORM.INV(RAND(),Inputs!$D$39,Inputs!$C$39)))-'Year Schedule'!$K$14+'Year Schedule'!$L$14)</f>
        <v>#VALUE!</v>
      </c>
      <c r="N797" s="0" t="e">
        <f aca="true">MAX(0,M797*(1+(_xlfn.NORM.INV(RAND(),Inputs!$D$39,Inputs!$C$39)))-'Year Schedule'!$K$15+'Year Schedule'!$L$15)</f>
        <v>#VALUE!</v>
      </c>
      <c r="O797" s="0" t="e">
        <f aca="true">MAX(0,N797*(1+(_xlfn.NORM.INV(RAND(),Inputs!$D$39,Inputs!$C$39)))-'Year Schedule'!$K$16+'Year Schedule'!$L$16)</f>
        <v>#VALUE!</v>
      </c>
      <c r="P797" s="0" t="e">
        <f aca="true">MAX(0,O797*(1+(_xlfn.NORM.INV(RAND(),Inputs!$D$39,Inputs!$C$39)))-'Year Schedule'!$K$17+'Year Schedule'!$L$17)</f>
        <v>#VALUE!</v>
      </c>
      <c r="Q797" s="0" t="e">
        <f aca="true">MAX(0,P797*(1+(_xlfn.NORM.INV(RAND(),Inputs!$D$39,Inputs!$C$39)))-'Year Schedule'!$K$18+'Year Schedule'!$L$18)</f>
        <v>#VALUE!</v>
      </c>
      <c r="R797" s="0" t="e">
        <f aca="true">MAX(0,Q797*(1+(_xlfn.NORM.INV(RAND(),Inputs!$D$39,Inputs!$C$39)))-'Year Schedule'!$K$19+'Year Schedule'!$L$19)</f>
        <v>#VALUE!</v>
      </c>
      <c r="S797" s="0" t="e">
        <f aca="true">MAX(0,R797*(1+(_xlfn.NORM.INV(RAND(),Inputs!$D$39,Inputs!$C$39)))-'Year Schedule'!$K$20+'Year Schedule'!$L$20)</f>
        <v>#VALUE!</v>
      </c>
      <c r="T797" s="0" t="e">
        <f aca="true">MAX(0,S797*(1+(_xlfn.NORM.INV(RAND(),Inputs!$D$39,Inputs!$C$39)))-'Year Schedule'!$K$21+'Year Schedule'!$L$21)</f>
        <v>#VALUE!</v>
      </c>
      <c r="U797" s="0" t="e">
        <f aca="true">MAX(0,T797*(1+(_xlfn.NORM.INV(RAND(),Inputs!$D$39,Inputs!$C$39)))-'Year Schedule'!$K$22+'Year Schedule'!$L$22)</f>
        <v>#VALUE!</v>
      </c>
      <c r="V797" s="0" t="e">
        <f aca="true">MAX(0,U797*(1+(_xlfn.NORM.INV(RAND(),Inputs!$D$39,Inputs!$C$39)))-'Year Schedule'!$K$23+'Year Schedule'!$L$23)</f>
        <v>#VALUE!</v>
      </c>
      <c r="W797" s="0" t="e">
        <f aca="true">MAX(0,V797*(1+(_xlfn.NORM.INV(RAND(),Inputs!$D$39,Inputs!$C$39)))-'Year Schedule'!$K$24+'Year Schedule'!$L$24)</f>
        <v>#VALUE!</v>
      </c>
      <c r="X797" s="0" t="e">
        <f aca="true">MAX(0,W797*(1+(_xlfn.NORM.INV(RAND(),Inputs!$D$39,Inputs!$C$39)))-'Year Schedule'!$K$25+'Year Schedule'!$L$25)</f>
        <v>#VALUE!</v>
      </c>
      <c r="Y797" s="0" t="e">
        <f aca="true">MAX(0,X797*(1+(_xlfn.NORM.INV(RAND(),Inputs!$D$39,Inputs!$C$39)))-'Year Schedule'!$K$26+'Year Schedule'!$L$26)</f>
        <v>#VALUE!</v>
      </c>
      <c r="Z797" s="0" t="e">
        <f aca="true">MAX(0,Y797*(1+(_xlfn.NORM.INV(RAND(),Inputs!$D$39,Inputs!$C$39)))-'Year Schedule'!$K$27+'Year Schedule'!$L$27)</f>
        <v>#VALUE!</v>
      </c>
      <c r="AA797" s="0" t="e">
        <f aca="true">MAX(0,Z797*(1+(_xlfn.NORM.INV(RAND(),Inputs!$D$39,Inputs!$C$39)))-'Year Schedule'!$K$28+'Year Schedule'!$L$28)</f>
        <v>#VALUE!</v>
      </c>
      <c r="AB797" s="0" t="e">
        <f aca="true">MAX(0,AA797*(1+(_xlfn.NORM.INV(RAND(),Inputs!$D$39,Inputs!$C$39)))-'Year Schedule'!$K$29+'Year Schedule'!$L$29)</f>
        <v>#VALUE!</v>
      </c>
      <c r="AC797" s="0" t="e">
        <f aca="true">MAX(0,AB797*(1+(_xlfn.NORM.INV(RAND(),Inputs!$D$39,Inputs!$C$39)))-'Year Schedule'!$K$30+'Year Schedule'!$L$30)</f>
        <v>#VALUE!</v>
      </c>
      <c r="AD797" s="0" t="e">
        <f aca="true">MAX(0,AC797*(1+(_xlfn.NORM.INV(RAND(),Inputs!$D$39,Inputs!$C$39)))-'Year Schedule'!$K$31+'Year Schedule'!$L$31)</f>
        <v>#VALUE!</v>
      </c>
      <c r="AE797" s="0" t="e">
        <f aca="true">MAX(0,AD797*(1+(_xlfn.NORM.INV(RAND(),Inputs!$D$39,Inputs!$C$39)))-'Year Schedule'!$K$32+'Year Schedule'!$L$32)</f>
        <v>#VALUE!</v>
      </c>
      <c r="AF797" s="0" t="e">
        <f aca="true">MAX(0,AE797*(1+(_xlfn.NORM.INV(RAND(),Inputs!$D$39,Inputs!$C$39)))-'Year Schedule'!$K$33+'Year Schedule'!$L$33)</f>
        <v>#VALUE!</v>
      </c>
      <c r="AG797" s="0" t="e">
        <f aca="true">MAX(0,AF797*(1+(_xlfn.NORM.INV(RAND(),Inputs!$D$39,Inputs!$C$39)))-'Year Schedule'!$K$34+'Year Schedule'!$L$34)</f>
        <v>#VALUE!</v>
      </c>
      <c r="AH797" s="0" t="e">
        <f aca="true">MAX(0,AG797*(1+(_xlfn.NORM.INV(RAND(),Inputs!$D$39,Inputs!$C$39)))-'Year Schedule'!$K$35+'Year Schedule'!$L$35)</f>
        <v>#VALUE!</v>
      </c>
      <c r="AI797" s="0" t="e">
        <f aca="true">MAX(0,AH797*(1+(_xlfn.NORM.INV(RAND(),Inputs!$D$39,Inputs!$C$39)))-'Year Schedule'!$K$36+'Year Schedule'!$L$36)</f>
        <v>#VALUE!</v>
      </c>
      <c r="AJ797" s="0" t="e">
        <f aca="true">MAX(0,AI797*(1+(_xlfn.NORM.INV(RAND(),Inputs!$D$39,Inputs!$C$39)))-'Year Schedule'!$K$37+'Year Schedule'!$L$37)</f>
        <v>#VALUE!</v>
      </c>
      <c r="AK797" s="0" t="e">
        <f aca="true">MAX(0,AJ797*(1+(_xlfn.NORM.INV(RAND(),Inputs!$D$39,Inputs!$C$39)))-'Year Schedule'!$K$38+'Year Schedule'!$L$38)</f>
        <v>#VALUE!</v>
      </c>
      <c r="AL797" s="0" t="e">
        <f aca="true">MAX(0,AK797*(1+(_xlfn.NORM.INV(RAND(),Inputs!$D$39,Inputs!$C$39)))-'Year Schedule'!$K$39+'Year Schedule'!$L$39)</f>
        <v>#VALUE!</v>
      </c>
      <c r="AM797" s="0" t="e">
        <f aca="true">MAX(0,AL797*(1+(_xlfn.NORM.INV(RAND(),Inputs!$D$39,Inputs!$C$39)))-'Year Schedule'!$K$40+'Year Schedule'!$L$40)</f>
        <v>#VALUE!</v>
      </c>
      <c r="AN797" s="0" t="e">
        <f aca="true">MAX(0,AM797*(1+(_xlfn.NORM.INV(RAND(),Inputs!$D$39,Inputs!$C$39)))-'Year Schedule'!$K$41+'Year Schedule'!$L$41)</f>
        <v>#VALUE!</v>
      </c>
      <c r="AO797" s="0" t="e">
        <f aca="true">MAX(0,AN797*(1+(_xlfn.NORM.INV(RAND(),Inputs!$D$39,Inputs!$C$39)))-'Year Schedule'!$K$42+'Year Schedule'!$L$42)</f>
        <v>#VALUE!</v>
      </c>
      <c r="AP797" s="0" t="e">
        <f aca="true">MAX(0,AO797*(1+(_xlfn.NORM.INV(RAND(),Inputs!$D$39,Inputs!$C$39)))-'Year Schedule'!$K$43+'Year Schedule'!$L$43)</f>
        <v>#VALUE!</v>
      </c>
      <c r="AQ797" s="0" t="e">
        <f aca="true">MAX(0,AP797*(1+(_xlfn.NORM.INV(RAND(),Inputs!$D$39,Inputs!$C$39)))-'Year Schedule'!$K$44+'Year Schedule'!$L$44)</f>
        <v>#VALUE!</v>
      </c>
      <c r="AR797" s="0" t="e">
        <f aca="true">MAX(0,AQ797*(1+(_xlfn.NORM.INV(RAND(),Inputs!$D$39,Inputs!$C$39)))-'Year Schedule'!$K$45+'Year Schedule'!$L$45)</f>
        <v>#VALUE!</v>
      </c>
      <c r="AS797" s="0" t="e">
        <f aca="true">MAX(0,AR797*(1+(_xlfn.NORM.INV(RAND(),Inputs!$D$39,Inputs!$C$39)))-'Year Schedule'!$K$46+'Year Schedule'!$L$46)</f>
        <v>#VALUE!</v>
      </c>
      <c r="AT797" s="0" t="e">
        <f aca="true">MAX(0,AS797*(1+(_xlfn.NORM.INV(RAND(),Inputs!$D$39,Inputs!$C$39)))-'Year Schedule'!$K$47+'Year Schedule'!$L$47)</f>
        <v>#VALUE!</v>
      </c>
      <c r="AU797" s="0" t="e">
        <f aca="true">MAX(0,AT797*(1+(_xlfn.NORM.INV(RAND(),Inputs!$D$39,Inputs!$C$39)))-'Year Schedule'!$K$48+'Year Schedule'!$L$48)</f>
        <v>#VALUE!</v>
      </c>
      <c r="AV797" s="0" t="e">
        <f aca="true">MAX(0,AU797*(1+(_xlfn.NORM.INV(RAND(),Inputs!$D$39,Inputs!$C$39)))-'Year Schedule'!$K$49+'Year Schedule'!$L$49)</f>
        <v>#VALUE!</v>
      </c>
      <c r="AW797" s="0" t="e">
        <f aca="true">MAX(0,AV797*(1+(_xlfn.NORM.INV(RAND(),Inputs!$D$39,Inputs!$C$39)))-'Year Schedule'!$K$50+'Year Schedule'!$L$50)</f>
        <v>#VALUE!</v>
      </c>
      <c r="AX797" s="0" t="e">
        <f aca="true">MAX(0,AW797*(1+(_xlfn.NORM.INV(RAND(),Inputs!$D$39,Inputs!$C$39)))-'Year Schedule'!$K$51+'Year Schedule'!$L$51)</f>
        <v>#VALUE!</v>
      </c>
      <c r="AY797" s="0" t="e">
        <f aca="true">MAX(0,AX797*(1+(_xlfn.NORM.INV(RAND(),Inputs!$D$39,Inputs!$C$39)))-'Year Schedule'!$K$52+'Year Schedule'!$L$52)</f>
        <v>#VALUE!</v>
      </c>
      <c r="AZ797" s="0" t="e">
        <f aca="true">MAX(0,AY797*(1+(_xlfn.NORM.INV(RAND(),Inputs!$D$39,Inputs!$C$39)))-'Year Schedule'!$K$53+'Year Schedule'!$L$53)</f>
        <v>#VALUE!</v>
      </c>
      <c r="BA797" s="0" t="e">
        <f aca="false">INDEX(C797:AZ797,1,Inputs!$C$6)</f>
        <v>#VALUE!</v>
      </c>
      <c r="BB797" s="0" t="n">
        <f aca="false">IFERROR(EXP(SUMPRODUCT(LN((C797:INDEX(C797:AZ797,1,Inputs!$C$6)+$C$1004:INDEX($C$1004:$AZ$1004,1,Inputs!$C$6))/B797:INDEX(B797:AY797,1,Inputs!$C$6)))/Inputs!$C$6)-1,-1)</f>
        <v>-1</v>
      </c>
    </row>
    <row r="798" customFormat="false" ht="15" hidden="false" customHeight="true" outlineLevel="0" collapsed="false">
      <c r="A798" s="0" t="n">
        <v>796</v>
      </c>
      <c r="B798" s="177" t="n">
        <f aca="false">Inputs!$C$38</f>
        <v>0</v>
      </c>
      <c r="C798" s="0" t="e">
        <f aca="true">MAX(0,B798*(1+(_xlfn.NORM.INV(RAND(),Inputs!$D$39,Inputs!$C$39)))-'Year Schedule'!$K$4+'Year Schedule'!$L$4)</f>
        <v>#VALUE!</v>
      </c>
      <c r="D798" s="0" t="e">
        <f aca="true">MAX(0,C798*(1+(_xlfn.NORM.INV(RAND(),Inputs!$D$39,Inputs!$C$39)))-'Year Schedule'!$K$5+'Year Schedule'!$L$5)</f>
        <v>#VALUE!</v>
      </c>
      <c r="E798" s="0" t="e">
        <f aca="true">MAX(0,D798*(1+(_xlfn.NORM.INV(RAND(),Inputs!$D$39,Inputs!$C$39)))-'Year Schedule'!$K$6+'Year Schedule'!$L$6)</f>
        <v>#VALUE!</v>
      </c>
      <c r="F798" s="0" t="e">
        <f aca="true">MAX(0,E798*(1+(_xlfn.NORM.INV(RAND(),Inputs!$D$39,Inputs!$C$39)))-'Year Schedule'!$K$7+'Year Schedule'!$L$7)</f>
        <v>#VALUE!</v>
      </c>
      <c r="G798" s="0" t="e">
        <f aca="true">MAX(0,F798*(1+(_xlfn.NORM.INV(RAND(),Inputs!$D$39,Inputs!$C$39)))-'Year Schedule'!$K$8+'Year Schedule'!$L$8)</f>
        <v>#VALUE!</v>
      </c>
      <c r="H798" s="0" t="e">
        <f aca="true">MAX(0,G798*(1+(_xlfn.NORM.INV(RAND(),Inputs!$D$39,Inputs!$C$39)))-'Year Schedule'!$K$9+'Year Schedule'!$L$9)</f>
        <v>#VALUE!</v>
      </c>
      <c r="I798" s="0" t="e">
        <f aca="true">MAX(0,H798*(1+(_xlfn.NORM.INV(RAND(),Inputs!$D$39,Inputs!$C$39)))-'Year Schedule'!$K$10+'Year Schedule'!$L$10)</f>
        <v>#VALUE!</v>
      </c>
      <c r="J798" s="0" t="e">
        <f aca="true">MAX(0,I798*(1+(_xlfn.NORM.INV(RAND(),Inputs!$D$39,Inputs!$C$39)))-'Year Schedule'!$K$11+'Year Schedule'!$L$11)</f>
        <v>#VALUE!</v>
      </c>
      <c r="K798" s="0" t="e">
        <f aca="true">MAX(0,J798*(1+(_xlfn.NORM.INV(RAND(),Inputs!$D$39,Inputs!$C$39)))-'Year Schedule'!$K$12+'Year Schedule'!$L$12)</f>
        <v>#VALUE!</v>
      </c>
      <c r="L798" s="0" t="e">
        <f aca="true">MAX(0,K798*(1+(_xlfn.NORM.INV(RAND(),Inputs!$D$39,Inputs!$C$39)))-'Year Schedule'!$K$13+'Year Schedule'!$L$13)</f>
        <v>#VALUE!</v>
      </c>
      <c r="M798" s="0" t="e">
        <f aca="true">MAX(0,L798*(1+(_xlfn.NORM.INV(RAND(),Inputs!$D$39,Inputs!$C$39)))-'Year Schedule'!$K$14+'Year Schedule'!$L$14)</f>
        <v>#VALUE!</v>
      </c>
      <c r="N798" s="0" t="e">
        <f aca="true">MAX(0,M798*(1+(_xlfn.NORM.INV(RAND(),Inputs!$D$39,Inputs!$C$39)))-'Year Schedule'!$K$15+'Year Schedule'!$L$15)</f>
        <v>#VALUE!</v>
      </c>
      <c r="O798" s="0" t="e">
        <f aca="true">MAX(0,N798*(1+(_xlfn.NORM.INV(RAND(),Inputs!$D$39,Inputs!$C$39)))-'Year Schedule'!$K$16+'Year Schedule'!$L$16)</f>
        <v>#VALUE!</v>
      </c>
      <c r="P798" s="0" t="e">
        <f aca="true">MAX(0,O798*(1+(_xlfn.NORM.INV(RAND(),Inputs!$D$39,Inputs!$C$39)))-'Year Schedule'!$K$17+'Year Schedule'!$L$17)</f>
        <v>#VALUE!</v>
      </c>
      <c r="Q798" s="0" t="e">
        <f aca="true">MAX(0,P798*(1+(_xlfn.NORM.INV(RAND(),Inputs!$D$39,Inputs!$C$39)))-'Year Schedule'!$K$18+'Year Schedule'!$L$18)</f>
        <v>#VALUE!</v>
      </c>
      <c r="R798" s="0" t="e">
        <f aca="true">MAX(0,Q798*(1+(_xlfn.NORM.INV(RAND(),Inputs!$D$39,Inputs!$C$39)))-'Year Schedule'!$K$19+'Year Schedule'!$L$19)</f>
        <v>#VALUE!</v>
      </c>
      <c r="S798" s="0" t="e">
        <f aca="true">MAX(0,R798*(1+(_xlfn.NORM.INV(RAND(),Inputs!$D$39,Inputs!$C$39)))-'Year Schedule'!$K$20+'Year Schedule'!$L$20)</f>
        <v>#VALUE!</v>
      </c>
      <c r="T798" s="0" t="e">
        <f aca="true">MAX(0,S798*(1+(_xlfn.NORM.INV(RAND(),Inputs!$D$39,Inputs!$C$39)))-'Year Schedule'!$K$21+'Year Schedule'!$L$21)</f>
        <v>#VALUE!</v>
      </c>
      <c r="U798" s="0" t="e">
        <f aca="true">MAX(0,T798*(1+(_xlfn.NORM.INV(RAND(),Inputs!$D$39,Inputs!$C$39)))-'Year Schedule'!$K$22+'Year Schedule'!$L$22)</f>
        <v>#VALUE!</v>
      </c>
      <c r="V798" s="0" t="e">
        <f aca="true">MAX(0,U798*(1+(_xlfn.NORM.INV(RAND(),Inputs!$D$39,Inputs!$C$39)))-'Year Schedule'!$K$23+'Year Schedule'!$L$23)</f>
        <v>#VALUE!</v>
      </c>
      <c r="W798" s="0" t="e">
        <f aca="true">MAX(0,V798*(1+(_xlfn.NORM.INV(RAND(),Inputs!$D$39,Inputs!$C$39)))-'Year Schedule'!$K$24+'Year Schedule'!$L$24)</f>
        <v>#VALUE!</v>
      </c>
      <c r="X798" s="0" t="e">
        <f aca="true">MAX(0,W798*(1+(_xlfn.NORM.INV(RAND(),Inputs!$D$39,Inputs!$C$39)))-'Year Schedule'!$K$25+'Year Schedule'!$L$25)</f>
        <v>#VALUE!</v>
      </c>
      <c r="Y798" s="0" t="e">
        <f aca="true">MAX(0,X798*(1+(_xlfn.NORM.INV(RAND(),Inputs!$D$39,Inputs!$C$39)))-'Year Schedule'!$K$26+'Year Schedule'!$L$26)</f>
        <v>#VALUE!</v>
      </c>
      <c r="Z798" s="0" t="e">
        <f aca="true">MAX(0,Y798*(1+(_xlfn.NORM.INV(RAND(),Inputs!$D$39,Inputs!$C$39)))-'Year Schedule'!$K$27+'Year Schedule'!$L$27)</f>
        <v>#VALUE!</v>
      </c>
      <c r="AA798" s="0" t="e">
        <f aca="true">MAX(0,Z798*(1+(_xlfn.NORM.INV(RAND(),Inputs!$D$39,Inputs!$C$39)))-'Year Schedule'!$K$28+'Year Schedule'!$L$28)</f>
        <v>#VALUE!</v>
      </c>
      <c r="AB798" s="0" t="e">
        <f aca="true">MAX(0,AA798*(1+(_xlfn.NORM.INV(RAND(),Inputs!$D$39,Inputs!$C$39)))-'Year Schedule'!$K$29+'Year Schedule'!$L$29)</f>
        <v>#VALUE!</v>
      </c>
      <c r="AC798" s="0" t="e">
        <f aca="true">MAX(0,AB798*(1+(_xlfn.NORM.INV(RAND(),Inputs!$D$39,Inputs!$C$39)))-'Year Schedule'!$K$30+'Year Schedule'!$L$30)</f>
        <v>#VALUE!</v>
      </c>
      <c r="AD798" s="0" t="e">
        <f aca="true">MAX(0,AC798*(1+(_xlfn.NORM.INV(RAND(),Inputs!$D$39,Inputs!$C$39)))-'Year Schedule'!$K$31+'Year Schedule'!$L$31)</f>
        <v>#VALUE!</v>
      </c>
      <c r="AE798" s="0" t="e">
        <f aca="true">MAX(0,AD798*(1+(_xlfn.NORM.INV(RAND(),Inputs!$D$39,Inputs!$C$39)))-'Year Schedule'!$K$32+'Year Schedule'!$L$32)</f>
        <v>#VALUE!</v>
      </c>
      <c r="AF798" s="0" t="e">
        <f aca="true">MAX(0,AE798*(1+(_xlfn.NORM.INV(RAND(),Inputs!$D$39,Inputs!$C$39)))-'Year Schedule'!$K$33+'Year Schedule'!$L$33)</f>
        <v>#VALUE!</v>
      </c>
      <c r="AG798" s="0" t="e">
        <f aca="true">MAX(0,AF798*(1+(_xlfn.NORM.INV(RAND(),Inputs!$D$39,Inputs!$C$39)))-'Year Schedule'!$K$34+'Year Schedule'!$L$34)</f>
        <v>#VALUE!</v>
      </c>
      <c r="AH798" s="0" t="e">
        <f aca="true">MAX(0,AG798*(1+(_xlfn.NORM.INV(RAND(),Inputs!$D$39,Inputs!$C$39)))-'Year Schedule'!$K$35+'Year Schedule'!$L$35)</f>
        <v>#VALUE!</v>
      </c>
      <c r="AI798" s="0" t="e">
        <f aca="true">MAX(0,AH798*(1+(_xlfn.NORM.INV(RAND(),Inputs!$D$39,Inputs!$C$39)))-'Year Schedule'!$K$36+'Year Schedule'!$L$36)</f>
        <v>#VALUE!</v>
      </c>
      <c r="AJ798" s="0" t="e">
        <f aca="true">MAX(0,AI798*(1+(_xlfn.NORM.INV(RAND(),Inputs!$D$39,Inputs!$C$39)))-'Year Schedule'!$K$37+'Year Schedule'!$L$37)</f>
        <v>#VALUE!</v>
      </c>
      <c r="AK798" s="0" t="e">
        <f aca="true">MAX(0,AJ798*(1+(_xlfn.NORM.INV(RAND(),Inputs!$D$39,Inputs!$C$39)))-'Year Schedule'!$K$38+'Year Schedule'!$L$38)</f>
        <v>#VALUE!</v>
      </c>
      <c r="AL798" s="0" t="e">
        <f aca="true">MAX(0,AK798*(1+(_xlfn.NORM.INV(RAND(),Inputs!$D$39,Inputs!$C$39)))-'Year Schedule'!$K$39+'Year Schedule'!$L$39)</f>
        <v>#VALUE!</v>
      </c>
      <c r="AM798" s="0" t="e">
        <f aca="true">MAX(0,AL798*(1+(_xlfn.NORM.INV(RAND(),Inputs!$D$39,Inputs!$C$39)))-'Year Schedule'!$K$40+'Year Schedule'!$L$40)</f>
        <v>#VALUE!</v>
      </c>
      <c r="AN798" s="0" t="e">
        <f aca="true">MAX(0,AM798*(1+(_xlfn.NORM.INV(RAND(),Inputs!$D$39,Inputs!$C$39)))-'Year Schedule'!$K$41+'Year Schedule'!$L$41)</f>
        <v>#VALUE!</v>
      </c>
      <c r="AO798" s="0" t="e">
        <f aca="true">MAX(0,AN798*(1+(_xlfn.NORM.INV(RAND(),Inputs!$D$39,Inputs!$C$39)))-'Year Schedule'!$K$42+'Year Schedule'!$L$42)</f>
        <v>#VALUE!</v>
      </c>
      <c r="AP798" s="0" t="e">
        <f aca="true">MAX(0,AO798*(1+(_xlfn.NORM.INV(RAND(),Inputs!$D$39,Inputs!$C$39)))-'Year Schedule'!$K$43+'Year Schedule'!$L$43)</f>
        <v>#VALUE!</v>
      </c>
      <c r="AQ798" s="0" t="e">
        <f aca="true">MAX(0,AP798*(1+(_xlfn.NORM.INV(RAND(),Inputs!$D$39,Inputs!$C$39)))-'Year Schedule'!$K$44+'Year Schedule'!$L$44)</f>
        <v>#VALUE!</v>
      </c>
      <c r="AR798" s="0" t="e">
        <f aca="true">MAX(0,AQ798*(1+(_xlfn.NORM.INV(RAND(),Inputs!$D$39,Inputs!$C$39)))-'Year Schedule'!$K$45+'Year Schedule'!$L$45)</f>
        <v>#VALUE!</v>
      </c>
      <c r="AS798" s="0" t="e">
        <f aca="true">MAX(0,AR798*(1+(_xlfn.NORM.INV(RAND(),Inputs!$D$39,Inputs!$C$39)))-'Year Schedule'!$K$46+'Year Schedule'!$L$46)</f>
        <v>#VALUE!</v>
      </c>
      <c r="AT798" s="0" t="e">
        <f aca="true">MAX(0,AS798*(1+(_xlfn.NORM.INV(RAND(),Inputs!$D$39,Inputs!$C$39)))-'Year Schedule'!$K$47+'Year Schedule'!$L$47)</f>
        <v>#VALUE!</v>
      </c>
      <c r="AU798" s="0" t="e">
        <f aca="true">MAX(0,AT798*(1+(_xlfn.NORM.INV(RAND(),Inputs!$D$39,Inputs!$C$39)))-'Year Schedule'!$K$48+'Year Schedule'!$L$48)</f>
        <v>#VALUE!</v>
      </c>
      <c r="AV798" s="0" t="e">
        <f aca="true">MAX(0,AU798*(1+(_xlfn.NORM.INV(RAND(),Inputs!$D$39,Inputs!$C$39)))-'Year Schedule'!$K$49+'Year Schedule'!$L$49)</f>
        <v>#VALUE!</v>
      </c>
      <c r="AW798" s="0" t="e">
        <f aca="true">MAX(0,AV798*(1+(_xlfn.NORM.INV(RAND(),Inputs!$D$39,Inputs!$C$39)))-'Year Schedule'!$K$50+'Year Schedule'!$L$50)</f>
        <v>#VALUE!</v>
      </c>
      <c r="AX798" s="0" t="e">
        <f aca="true">MAX(0,AW798*(1+(_xlfn.NORM.INV(RAND(),Inputs!$D$39,Inputs!$C$39)))-'Year Schedule'!$K$51+'Year Schedule'!$L$51)</f>
        <v>#VALUE!</v>
      </c>
      <c r="AY798" s="0" t="e">
        <f aca="true">MAX(0,AX798*(1+(_xlfn.NORM.INV(RAND(),Inputs!$D$39,Inputs!$C$39)))-'Year Schedule'!$K$52+'Year Schedule'!$L$52)</f>
        <v>#VALUE!</v>
      </c>
      <c r="AZ798" s="0" t="e">
        <f aca="true">MAX(0,AY798*(1+(_xlfn.NORM.INV(RAND(),Inputs!$D$39,Inputs!$C$39)))-'Year Schedule'!$K$53+'Year Schedule'!$L$53)</f>
        <v>#VALUE!</v>
      </c>
      <c r="BA798" s="0" t="e">
        <f aca="false">INDEX(C798:AZ798,1,Inputs!$C$6)</f>
        <v>#VALUE!</v>
      </c>
      <c r="BB798" s="0" t="n">
        <f aca="false">IFERROR(EXP(SUMPRODUCT(LN((C798:INDEX(C798:AZ798,1,Inputs!$C$6)+$C$1004:INDEX($C$1004:$AZ$1004,1,Inputs!$C$6))/B798:INDEX(B798:AY798,1,Inputs!$C$6)))/Inputs!$C$6)-1,-1)</f>
        <v>-1</v>
      </c>
    </row>
    <row r="799" customFormat="false" ht="15" hidden="false" customHeight="true" outlineLevel="0" collapsed="false">
      <c r="A799" s="0" t="n">
        <v>797</v>
      </c>
      <c r="B799" s="177" t="n">
        <f aca="false">Inputs!$C$38</f>
        <v>0</v>
      </c>
      <c r="C799" s="0" t="e">
        <f aca="true">MAX(0,B799*(1+(_xlfn.NORM.INV(RAND(),Inputs!$D$39,Inputs!$C$39)))-'Year Schedule'!$K$4+'Year Schedule'!$L$4)</f>
        <v>#VALUE!</v>
      </c>
      <c r="D799" s="0" t="e">
        <f aca="true">MAX(0,C799*(1+(_xlfn.NORM.INV(RAND(),Inputs!$D$39,Inputs!$C$39)))-'Year Schedule'!$K$5+'Year Schedule'!$L$5)</f>
        <v>#VALUE!</v>
      </c>
      <c r="E799" s="0" t="e">
        <f aca="true">MAX(0,D799*(1+(_xlfn.NORM.INV(RAND(),Inputs!$D$39,Inputs!$C$39)))-'Year Schedule'!$K$6+'Year Schedule'!$L$6)</f>
        <v>#VALUE!</v>
      </c>
      <c r="F799" s="0" t="e">
        <f aca="true">MAX(0,E799*(1+(_xlfn.NORM.INV(RAND(),Inputs!$D$39,Inputs!$C$39)))-'Year Schedule'!$K$7+'Year Schedule'!$L$7)</f>
        <v>#VALUE!</v>
      </c>
      <c r="G799" s="0" t="e">
        <f aca="true">MAX(0,F799*(1+(_xlfn.NORM.INV(RAND(),Inputs!$D$39,Inputs!$C$39)))-'Year Schedule'!$K$8+'Year Schedule'!$L$8)</f>
        <v>#VALUE!</v>
      </c>
      <c r="H799" s="0" t="e">
        <f aca="true">MAX(0,G799*(1+(_xlfn.NORM.INV(RAND(),Inputs!$D$39,Inputs!$C$39)))-'Year Schedule'!$K$9+'Year Schedule'!$L$9)</f>
        <v>#VALUE!</v>
      </c>
      <c r="I799" s="0" t="e">
        <f aca="true">MAX(0,H799*(1+(_xlfn.NORM.INV(RAND(),Inputs!$D$39,Inputs!$C$39)))-'Year Schedule'!$K$10+'Year Schedule'!$L$10)</f>
        <v>#VALUE!</v>
      </c>
      <c r="J799" s="0" t="e">
        <f aca="true">MAX(0,I799*(1+(_xlfn.NORM.INV(RAND(),Inputs!$D$39,Inputs!$C$39)))-'Year Schedule'!$K$11+'Year Schedule'!$L$11)</f>
        <v>#VALUE!</v>
      </c>
      <c r="K799" s="0" t="e">
        <f aca="true">MAX(0,J799*(1+(_xlfn.NORM.INV(RAND(),Inputs!$D$39,Inputs!$C$39)))-'Year Schedule'!$K$12+'Year Schedule'!$L$12)</f>
        <v>#VALUE!</v>
      </c>
      <c r="L799" s="0" t="e">
        <f aca="true">MAX(0,K799*(1+(_xlfn.NORM.INV(RAND(),Inputs!$D$39,Inputs!$C$39)))-'Year Schedule'!$K$13+'Year Schedule'!$L$13)</f>
        <v>#VALUE!</v>
      </c>
      <c r="M799" s="0" t="e">
        <f aca="true">MAX(0,L799*(1+(_xlfn.NORM.INV(RAND(),Inputs!$D$39,Inputs!$C$39)))-'Year Schedule'!$K$14+'Year Schedule'!$L$14)</f>
        <v>#VALUE!</v>
      </c>
      <c r="N799" s="0" t="e">
        <f aca="true">MAX(0,M799*(1+(_xlfn.NORM.INV(RAND(),Inputs!$D$39,Inputs!$C$39)))-'Year Schedule'!$K$15+'Year Schedule'!$L$15)</f>
        <v>#VALUE!</v>
      </c>
      <c r="O799" s="0" t="e">
        <f aca="true">MAX(0,N799*(1+(_xlfn.NORM.INV(RAND(),Inputs!$D$39,Inputs!$C$39)))-'Year Schedule'!$K$16+'Year Schedule'!$L$16)</f>
        <v>#VALUE!</v>
      </c>
      <c r="P799" s="0" t="e">
        <f aca="true">MAX(0,O799*(1+(_xlfn.NORM.INV(RAND(),Inputs!$D$39,Inputs!$C$39)))-'Year Schedule'!$K$17+'Year Schedule'!$L$17)</f>
        <v>#VALUE!</v>
      </c>
      <c r="Q799" s="0" t="e">
        <f aca="true">MAX(0,P799*(1+(_xlfn.NORM.INV(RAND(),Inputs!$D$39,Inputs!$C$39)))-'Year Schedule'!$K$18+'Year Schedule'!$L$18)</f>
        <v>#VALUE!</v>
      </c>
      <c r="R799" s="0" t="e">
        <f aca="true">MAX(0,Q799*(1+(_xlfn.NORM.INV(RAND(),Inputs!$D$39,Inputs!$C$39)))-'Year Schedule'!$K$19+'Year Schedule'!$L$19)</f>
        <v>#VALUE!</v>
      </c>
      <c r="S799" s="0" t="e">
        <f aca="true">MAX(0,R799*(1+(_xlfn.NORM.INV(RAND(),Inputs!$D$39,Inputs!$C$39)))-'Year Schedule'!$K$20+'Year Schedule'!$L$20)</f>
        <v>#VALUE!</v>
      </c>
      <c r="T799" s="0" t="e">
        <f aca="true">MAX(0,S799*(1+(_xlfn.NORM.INV(RAND(),Inputs!$D$39,Inputs!$C$39)))-'Year Schedule'!$K$21+'Year Schedule'!$L$21)</f>
        <v>#VALUE!</v>
      </c>
      <c r="U799" s="0" t="e">
        <f aca="true">MAX(0,T799*(1+(_xlfn.NORM.INV(RAND(),Inputs!$D$39,Inputs!$C$39)))-'Year Schedule'!$K$22+'Year Schedule'!$L$22)</f>
        <v>#VALUE!</v>
      </c>
      <c r="V799" s="0" t="e">
        <f aca="true">MAX(0,U799*(1+(_xlfn.NORM.INV(RAND(),Inputs!$D$39,Inputs!$C$39)))-'Year Schedule'!$K$23+'Year Schedule'!$L$23)</f>
        <v>#VALUE!</v>
      </c>
      <c r="W799" s="0" t="e">
        <f aca="true">MAX(0,V799*(1+(_xlfn.NORM.INV(RAND(),Inputs!$D$39,Inputs!$C$39)))-'Year Schedule'!$K$24+'Year Schedule'!$L$24)</f>
        <v>#VALUE!</v>
      </c>
      <c r="X799" s="0" t="e">
        <f aca="true">MAX(0,W799*(1+(_xlfn.NORM.INV(RAND(),Inputs!$D$39,Inputs!$C$39)))-'Year Schedule'!$K$25+'Year Schedule'!$L$25)</f>
        <v>#VALUE!</v>
      </c>
      <c r="Y799" s="0" t="e">
        <f aca="true">MAX(0,X799*(1+(_xlfn.NORM.INV(RAND(),Inputs!$D$39,Inputs!$C$39)))-'Year Schedule'!$K$26+'Year Schedule'!$L$26)</f>
        <v>#VALUE!</v>
      </c>
      <c r="Z799" s="0" t="e">
        <f aca="true">MAX(0,Y799*(1+(_xlfn.NORM.INV(RAND(),Inputs!$D$39,Inputs!$C$39)))-'Year Schedule'!$K$27+'Year Schedule'!$L$27)</f>
        <v>#VALUE!</v>
      </c>
      <c r="AA799" s="0" t="e">
        <f aca="true">MAX(0,Z799*(1+(_xlfn.NORM.INV(RAND(),Inputs!$D$39,Inputs!$C$39)))-'Year Schedule'!$K$28+'Year Schedule'!$L$28)</f>
        <v>#VALUE!</v>
      </c>
      <c r="AB799" s="0" t="e">
        <f aca="true">MAX(0,AA799*(1+(_xlfn.NORM.INV(RAND(),Inputs!$D$39,Inputs!$C$39)))-'Year Schedule'!$K$29+'Year Schedule'!$L$29)</f>
        <v>#VALUE!</v>
      </c>
      <c r="AC799" s="0" t="e">
        <f aca="true">MAX(0,AB799*(1+(_xlfn.NORM.INV(RAND(),Inputs!$D$39,Inputs!$C$39)))-'Year Schedule'!$K$30+'Year Schedule'!$L$30)</f>
        <v>#VALUE!</v>
      </c>
      <c r="AD799" s="0" t="e">
        <f aca="true">MAX(0,AC799*(1+(_xlfn.NORM.INV(RAND(),Inputs!$D$39,Inputs!$C$39)))-'Year Schedule'!$K$31+'Year Schedule'!$L$31)</f>
        <v>#VALUE!</v>
      </c>
      <c r="AE799" s="0" t="e">
        <f aca="true">MAX(0,AD799*(1+(_xlfn.NORM.INV(RAND(),Inputs!$D$39,Inputs!$C$39)))-'Year Schedule'!$K$32+'Year Schedule'!$L$32)</f>
        <v>#VALUE!</v>
      </c>
      <c r="AF799" s="0" t="e">
        <f aca="true">MAX(0,AE799*(1+(_xlfn.NORM.INV(RAND(),Inputs!$D$39,Inputs!$C$39)))-'Year Schedule'!$K$33+'Year Schedule'!$L$33)</f>
        <v>#VALUE!</v>
      </c>
      <c r="AG799" s="0" t="e">
        <f aca="true">MAX(0,AF799*(1+(_xlfn.NORM.INV(RAND(),Inputs!$D$39,Inputs!$C$39)))-'Year Schedule'!$K$34+'Year Schedule'!$L$34)</f>
        <v>#VALUE!</v>
      </c>
      <c r="AH799" s="0" t="e">
        <f aca="true">MAX(0,AG799*(1+(_xlfn.NORM.INV(RAND(),Inputs!$D$39,Inputs!$C$39)))-'Year Schedule'!$K$35+'Year Schedule'!$L$35)</f>
        <v>#VALUE!</v>
      </c>
      <c r="AI799" s="0" t="e">
        <f aca="true">MAX(0,AH799*(1+(_xlfn.NORM.INV(RAND(),Inputs!$D$39,Inputs!$C$39)))-'Year Schedule'!$K$36+'Year Schedule'!$L$36)</f>
        <v>#VALUE!</v>
      </c>
      <c r="AJ799" s="0" t="e">
        <f aca="true">MAX(0,AI799*(1+(_xlfn.NORM.INV(RAND(),Inputs!$D$39,Inputs!$C$39)))-'Year Schedule'!$K$37+'Year Schedule'!$L$37)</f>
        <v>#VALUE!</v>
      </c>
      <c r="AK799" s="0" t="e">
        <f aca="true">MAX(0,AJ799*(1+(_xlfn.NORM.INV(RAND(),Inputs!$D$39,Inputs!$C$39)))-'Year Schedule'!$K$38+'Year Schedule'!$L$38)</f>
        <v>#VALUE!</v>
      </c>
      <c r="AL799" s="0" t="e">
        <f aca="true">MAX(0,AK799*(1+(_xlfn.NORM.INV(RAND(),Inputs!$D$39,Inputs!$C$39)))-'Year Schedule'!$K$39+'Year Schedule'!$L$39)</f>
        <v>#VALUE!</v>
      </c>
      <c r="AM799" s="0" t="e">
        <f aca="true">MAX(0,AL799*(1+(_xlfn.NORM.INV(RAND(),Inputs!$D$39,Inputs!$C$39)))-'Year Schedule'!$K$40+'Year Schedule'!$L$40)</f>
        <v>#VALUE!</v>
      </c>
      <c r="AN799" s="0" t="e">
        <f aca="true">MAX(0,AM799*(1+(_xlfn.NORM.INV(RAND(),Inputs!$D$39,Inputs!$C$39)))-'Year Schedule'!$K$41+'Year Schedule'!$L$41)</f>
        <v>#VALUE!</v>
      </c>
      <c r="AO799" s="0" t="e">
        <f aca="true">MAX(0,AN799*(1+(_xlfn.NORM.INV(RAND(),Inputs!$D$39,Inputs!$C$39)))-'Year Schedule'!$K$42+'Year Schedule'!$L$42)</f>
        <v>#VALUE!</v>
      </c>
      <c r="AP799" s="0" t="e">
        <f aca="true">MAX(0,AO799*(1+(_xlfn.NORM.INV(RAND(),Inputs!$D$39,Inputs!$C$39)))-'Year Schedule'!$K$43+'Year Schedule'!$L$43)</f>
        <v>#VALUE!</v>
      </c>
      <c r="AQ799" s="0" t="e">
        <f aca="true">MAX(0,AP799*(1+(_xlfn.NORM.INV(RAND(),Inputs!$D$39,Inputs!$C$39)))-'Year Schedule'!$K$44+'Year Schedule'!$L$44)</f>
        <v>#VALUE!</v>
      </c>
      <c r="AR799" s="0" t="e">
        <f aca="true">MAX(0,AQ799*(1+(_xlfn.NORM.INV(RAND(),Inputs!$D$39,Inputs!$C$39)))-'Year Schedule'!$K$45+'Year Schedule'!$L$45)</f>
        <v>#VALUE!</v>
      </c>
      <c r="AS799" s="0" t="e">
        <f aca="true">MAX(0,AR799*(1+(_xlfn.NORM.INV(RAND(),Inputs!$D$39,Inputs!$C$39)))-'Year Schedule'!$K$46+'Year Schedule'!$L$46)</f>
        <v>#VALUE!</v>
      </c>
      <c r="AT799" s="0" t="e">
        <f aca="true">MAX(0,AS799*(1+(_xlfn.NORM.INV(RAND(),Inputs!$D$39,Inputs!$C$39)))-'Year Schedule'!$K$47+'Year Schedule'!$L$47)</f>
        <v>#VALUE!</v>
      </c>
      <c r="AU799" s="0" t="e">
        <f aca="true">MAX(0,AT799*(1+(_xlfn.NORM.INV(RAND(),Inputs!$D$39,Inputs!$C$39)))-'Year Schedule'!$K$48+'Year Schedule'!$L$48)</f>
        <v>#VALUE!</v>
      </c>
      <c r="AV799" s="0" t="e">
        <f aca="true">MAX(0,AU799*(1+(_xlfn.NORM.INV(RAND(),Inputs!$D$39,Inputs!$C$39)))-'Year Schedule'!$K$49+'Year Schedule'!$L$49)</f>
        <v>#VALUE!</v>
      </c>
      <c r="AW799" s="0" t="e">
        <f aca="true">MAX(0,AV799*(1+(_xlfn.NORM.INV(RAND(),Inputs!$D$39,Inputs!$C$39)))-'Year Schedule'!$K$50+'Year Schedule'!$L$50)</f>
        <v>#VALUE!</v>
      </c>
      <c r="AX799" s="0" t="e">
        <f aca="true">MAX(0,AW799*(1+(_xlfn.NORM.INV(RAND(),Inputs!$D$39,Inputs!$C$39)))-'Year Schedule'!$K$51+'Year Schedule'!$L$51)</f>
        <v>#VALUE!</v>
      </c>
      <c r="AY799" s="0" t="e">
        <f aca="true">MAX(0,AX799*(1+(_xlfn.NORM.INV(RAND(),Inputs!$D$39,Inputs!$C$39)))-'Year Schedule'!$K$52+'Year Schedule'!$L$52)</f>
        <v>#VALUE!</v>
      </c>
      <c r="AZ799" s="0" t="e">
        <f aca="true">MAX(0,AY799*(1+(_xlfn.NORM.INV(RAND(),Inputs!$D$39,Inputs!$C$39)))-'Year Schedule'!$K$53+'Year Schedule'!$L$53)</f>
        <v>#VALUE!</v>
      </c>
      <c r="BA799" s="0" t="e">
        <f aca="false">INDEX(C799:AZ799,1,Inputs!$C$6)</f>
        <v>#VALUE!</v>
      </c>
      <c r="BB799" s="0" t="n">
        <f aca="false">IFERROR(EXP(SUMPRODUCT(LN((C799:INDEX(C799:AZ799,1,Inputs!$C$6)+$C$1004:INDEX($C$1004:$AZ$1004,1,Inputs!$C$6))/B799:INDEX(B799:AY799,1,Inputs!$C$6)))/Inputs!$C$6)-1,-1)</f>
        <v>-1</v>
      </c>
    </row>
    <row r="800" customFormat="false" ht="15" hidden="false" customHeight="true" outlineLevel="0" collapsed="false">
      <c r="A800" s="0" t="n">
        <v>798</v>
      </c>
      <c r="B800" s="177" t="n">
        <f aca="false">Inputs!$C$38</f>
        <v>0</v>
      </c>
      <c r="C800" s="0" t="e">
        <f aca="true">MAX(0,B800*(1+(_xlfn.NORM.INV(RAND(),Inputs!$D$39,Inputs!$C$39)))-'Year Schedule'!$K$4+'Year Schedule'!$L$4)</f>
        <v>#VALUE!</v>
      </c>
      <c r="D800" s="0" t="e">
        <f aca="true">MAX(0,C800*(1+(_xlfn.NORM.INV(RAND(),Inputs!$D$39,Inputs!$C$39)))-'Year Schedule'!$K$5+'Year Schedule'!$L$5)</f>
        <v>#VALUE!</v>
      </c>
      <c r="E800" s="0" t="e">
        <f aca="true">MAX(0,D800*(1+(_xlfn.NORM.INV(RAND(),Inputs!$D$39,Inputs!$C$39)))-'Year Schedule'!$K$6+'Year Schedule'!$L$6)</f>
        <v>#VALUE!</v>
      </c>
      <c r="F800" s="0" t="e">
        <f aca="true">MAX(0,E800*(1+(_xlfn.NORM.INV(RAND(),Inputs!$D$39,Inputs!$C$39)))-'Year Schedule'!$K$7+'Year Schedule'!$L$7)</f>
        <v>#VALUE!</v>
      </c>
      <c r="G800" s="0" t="e">
        <f aca="true">MAX(0,F800*(1+(_xlfn.NORM.INV(RAND(),Inputs!$D$39,Inputs!$C$39)))-'Year Schedule'!$K$8+'Year Schedule'!$L$8)</f>
        <v>#VALUE!</v>
      </c>
      <c r="H800" s="0" t="e">
        <f aca="true">MAX(0,G800*(1+(_xlfn.NORM.INV(RAND(),Inputs!$D$39,Inputs!$C$39)))-'Year Schedule'!$K$9+'Year Schedule'!$L$9)</f>
        <v>#VALUE!</v>
      </c>
      <c r="I800" s="0" t="e">
        <f aca="true">MAX(0,H800*(1+(_xlfn.NORM.INV(RAND(),Inputs!$D$39,Inputs!$C$39)))-'Year Schedule'!$K$10+'Year Schedule'!$L$10)</f>
        <v>#VALUE!</v>
      </c>
      <c r="J800" s="0" t="e">
        <f aca="true">MAX(0,I800*(1+(_xlfn.NORM.INV(RAND(),Inputs!$D$39,Inputs!$C$39)))-'Year Schedule'!$K$11+'Year Schedule'!$L$11)</f>
        <v>#VALUE!</v>
      </c>
      <c r="K800" s="0" t="e">
        <f aca="true">MAX(0,J800*(1+(_xlfn.NORM.INV(RAND(),Inputs!$D$39,Inputs!$C$39)))-'Year Schedule'!$K$12+'Year Schedule'!$L$12)</f>
        <v>#VALUE!</v>
      </c>
      <c r="L800" s="0" t="e">
        <f aca="true">MAX(0,K800*(1+(_xlfn.NORM.INV(RAND(),Inputs!$D$39,Inputs!$C$39)))-'Year Schedule'!$K$13+'Year Schedule'!$L$13)</f>
        <v>#VALUE!</v>
      </c>
      <c r="M800" s="0" t="e">
        <f aca="true">MAX(0,L800*(1+(_xlfn.NORM.INV(RAND(),Inputs!$D$39,Inputs!$C$39)))-'Year Schedule'!$K$14+'Year Schedule'!$L$14)</f>
        <v>#VALUE!</v>
      </c>
      <c r="N800" s="0" t="e">
        <f aca="true">MAX(0,M800*(1+(_xlfn.NORM.INV(RAND(),Inputs!$D$39,Inputs!$C$39)))-'Year Schedule'!$K$15+'Year Schedule'!$L$15)</f>
        <v>#VALUE!</v>
      </c>
      <c r="O800" s="0" t="e">
        <f aca="true">MAX(0,N800*(1+(_xlfn.NORM.INV(RAND(),Inputs!$D$39,Inputs!$C$39)))-'Year Schedule'!$K$16+'Year Schedule'!$L$16)</f>
        <v>#VALUE!</v>
      </c>
      <c r="P800" s="0" t="e">
        <f aca="true">MAX(0,O800*(1+(_xlfn.NORM.INV(RAND(),Inputs!$D$39,Inputs!$C$39)))-'Year Schedule'!$K$17+'Year Schedule'!$L$17)</f>
        <v>#VALUE!</v>
      </c>
      <c r="Q800" s="0" t="e">
        <f aca="true">MAX(0,P800*(1+(_xlfn.NORM.INV(RAND(),Inputs!$D$39,Inputs!$C$39)))-'Year Schedule'!$K$18+'Year Schedule'!$L$18)</f>
        <v>#VALUE!</v>
      </c>
      <c r="R800" s="0" t="e">
        <f aca="true">MAX(0,Q800*(1+(_xlfn.NORM.INV(RAND(),Inputs!$D$39,Inputs!$C$39)))-'Year Schedule'!$K$19+'Year Schedule'!$L$19)</f>
        <v>#VALUE!</v>
      </c>
      <c r="S800" s="0" t="e">
        <f aca="true">MAX(0,R800*(1+(_xlfn.NORM.INV(RAND(),Inputs!$D$39,Inputs!$C$39)))-'Year Schedule'!$K$20+'Year Schedule'!$L$20)</f>
        <v>#VALUE!</v>
      </c>
      <c r="T800" s="0" t="e">
        <f aca="true">MAX(0,S800*(1+(_xlfn.NORM.INV(RAND(),Inputs!$D$39,Inputs!$C$39)))-'Year Schedule'!$K$21+'Year Schedule'!$L$21)</f>
        <v>#VALUE!</v>
      </c>
      <c r="U800" s="0" t="e">
        <f aca="true">MAX(0,T800*(1+(_xlfn.NORM.INV(RAND(),Inputs!$D$39,Inputs!$C$39)))-'Year Schedule'!$K$22+'Year Schedule'!$L$22)</f>
        <v>#VALUE!</v>
      </c>
      <c r="V800" s="0" t="e">
        <f aca="true">MAX(0,U800*(1+(_xlfn.NORM.INV(RAND(),Inputs!$D$39,Inputs!$C$39)))-'Year Schedule'!$K$23+'Year Schedule'!$L$23)</f>
        <v>#VALUE!</v>
      </c>
      <c r="W800" s="0" t="e">
        <f aca="true">MAX(0,V800*(1+(_xlfn.NORM.INV(RAND(),Inputs!$D$39,Inputs!$C$39)))-'Year Schedule'!$K$24+'Year Schedule'!$L$24)</f>
        <v>#VALUE!</v>
      </c>
      <c r="X800" s="0" t="e">
        <f aca="true">MAX(0,W800*(1+(_xlfn.NORM.INV(RAND(),Inputs!$D$39,Inputs!$C$39)))-'Year Schedule'!$K$25+'Year Schedule'!$L$25)</f>
        <v>#VALUE!</v>
      </c>
      <c r="Y800" s="0" t="e">
        <f aca="true">MAX(0,X800*(1+(_xlfn.NORM.INV(RAND(),Inputs!$D$39,Inputs!$C$39)))-'Year Schedule'!$K$26+'Year Schedule'!$L$26)</f>
        <v>#VALUE!</v>
      </c>
      <c r="Z800" s="0" t="e">
        <f aca="true">MAX(0,Y800*(1+(_xlfn.NORM.INV(RAND(),Inputs!$D$39,Inputs!$C$39)))-'Year Schedule'!$K$27+'Year Schedule'!$L$27)</f>
        <v>#VALUE!</v>
      </c>
      <c r="AA800" s="0" t="e">
        <f aca="true">MAX(0,Z800*(1+(_xlfn.NORM.INV(RAND(),Inputs!$D$39,Inputs!$C$39)))-'Year Schedule'!$K$28+'Year Schedule'!$L$28)</f>
        <v>#VALUE!</v>
      </c>
      <c r="AB800" s="0" t="e">
        <f aca="true">MAX(0,AA800*(1+(_xlfn.NORM.INV(RAND(),Inputs!$D$39,Inputs!$C$39)))-'Year Schedule'!$K$29+'Year Schedule'!$L$29)</f>
        <v>#VALUE!</v>
      </c>
      <c r="AC800" s="0" t="e">
        <f aca="true">MAX(0,AB800*(1+(_xlfn.NORM.INV(RAND(),Inputs!$D$39,Inputs!$C$39)))-'Year Schedule'!$K$30+'Year Schedule'!$L$30)</f>
        <v>#VALUE!</v>
      </c>
      <c r="AD800" s="0" t="e">
        <f aca="true">MAX(0,AC800*(1+(_xlfn.NORM.INV(RAND(),Inputs!$D$39,Inputs!$C$39)))-'Year Schedule'!$K$31+'Year Schedule'!$L$31)</f>
        <v>#VALUE!</v>
      </c>
      <c r="AE800" s="0" t="e">
        <f aca="true">MAX(0,AD800*(1+(_xlfn.NORM.INV(RAND(),Inputs!$D$39,Inputs!$C$39)))-'Year Schedule'!$K$32+'Year Schedule'!$L$32)</f>
        <v>#VALUE!</v>
      </c>
      <c r="AF800" s="0" t="e">
        <f aca="true">MAX(0,AE800*(1+(_xlfn.NORM.INV(RAND(),Inputs!$D$39,Inputs!$C$39)))-'Year Schedule'!$K$33+'Year Schedule'!$L$33)</f>
        <v>#VALUE!</v>
      </c>
      <c r="AG800" s="0" t="e">
        <f aca="true">MAX(0,AF800*(1+(_xlfn.NORM.INV(RAND(),Inputs!$D$39,Inputs!$C$39)))-'Year Schedule'!$K$34+'Year Schedule'!$L$34)</f>
        <v>#VALUE!</v>
      </c>
      <c r="AH800" s="0" t="e">
        <f aca="true">MAX(0,AG800*(1+(_xlfn.NORM.INV(RAND(),Inputs!$D$39,Inputs!$C$39)))-'Year Schedule'!$K$35+'Year Schedule'!$L$35)</f>
        <v>#VALUE!</v>
      </c>
      <c r="AI800" s="0" t="e">
        <f aca="true">MAX(0,AH800*(1+(_xlfn.NORM.INV(RAND(),Inputs!$D$39,Inputs!$C$39)))-'Year Schedule'!$K$36+'Year Schedule'!$L$36)</f>
        <v>#VALUE!</v>
      </c>
      <c r="AJ800" s="0" t="e">
        <f aca="true">MAX(0,AI800*(1+(_xlfn.NORM.INV(RAND(),Inputs!$D$39,Inputs!$C$39)))-'Year Schedule'!$K$37+'Year Schedule'!$L$37)</f>
        <v>#VALUE!</v>
      </c>
      <c r="AK800" s="0" t="e">
        <f aca="true">MAX(0,AJ800*(1+(_xlfn.NORM.INV(RAND(),Inputs!$D$39,Inputs!$C$39)))-'Year Schedule'!$K$38+'Year Schedule'!$L$38)</f>
        <v>#VALUE!</v>
      </c>
      <c r="AL800" s="0" t="e">
        <f aca="true">MAX(0,AK800*(1+(_xlfn.NORM.INV(RAND(),Inputs!$D$39,Inputs!$C$39)))-'Year Schedule'!$K$39+'Year Schedule'!$L$39)</f>
        <v>#VALUE!</v>
      </c>
      <c r="AM800" s="0" t="e">
        <f aca="true">MAX(0,AL800*(1+(_xlfn.NORM.INV(RAND(),Inputs!$D$39,Inputs!$C$39)))-'Year Schedule'!$K$40+'Year Schedule'!$L$40)</f>
        <v>#VALUE!</v>
      </c>
      <c r="AN800" s="0" t="e">
        <f aca="true">MAX(0,AM800*(1+(_xlfn.NORM.INV(RAND(),Inputs!$D$39,Inputs!$C$39)))-'Year Schedule'!$K$41+'Year Schedule'!$L$41)</f>
        <v>#VALUE!</v>
      </c>
      <c r="AO800" s="0" t="e">
        <f aca="true">MAX(0,AN800*(1+(_xlfn.NORM.INV(RAND(),Inputs!$D$39,Inputs!$C$39)))-'Year Schedule'!$K$42+'Year Schedule'!$L$42)</f>
        <v>#VALUE!</v>
      </c>
      <c r="AP800" s="0" t="e">
        <f aca="true">MAX(0,AO800*(1+(_xlfn.NORM.INV(RAND(),Inputs!$D$39,Inputs!$C$39)))-'Year Schedule'!$K$43+'Year Schedule'!$L$43)</f>
        <v>#VALUE!</v>
      </c>
      <c r="AQ800" s="0" t="e">
        <f aca="true">MAX(0,AP800*(1+(_xlfn.NORM.INV(RAND(),Inputs!$D$39,Inputs!$C$39)))-'Year Schedule'!$K$44+'Year Schedule'!$L$44)</f>
        <v>#VALUE!</v>
      </c>
      <c r="AR800" s="0" t="e">
        <f aca="true">MAX(0,AQ800*(1+(_xlfn.NORM.INV(RAND(),Inputs!$D$39,Inputs!$C$39)))-'Year Schedule'!$K$45+'Year Schedule'!$L$45)</f>
        <v>#VALUE!</v>
      </c>
      <c r="AS800" s="0" t="e">
        <f aca="true">MAX(0,AR800*(1+(_xlfn.NORM.INV(RAND(),Inputs!$D$39,Inputs!$C$39)))-'Year Schedule'!$K$46+'Year Schedule'!$L$46)</f>
        <v>#VALUE!</v>
      </c>
      <c r="AT800" s="0" t="e">
        <f aca="true">MAX(0,AS800*(1+(_xlfn.NORM.INV(RAND(),Inputs!$D$39,Inputs!$C$39)))-'Year Schedule'!$K$47+'Year Schedule'!$L$47)</f>
        <v>#VALUE!</v>
      </c>
      <c r="AU800" s="0" t="e">
        <f aca="true">MAX(0,AT800*(1+(_xlfn.NORM.INV(RAND(),Inputs!$D$39,Inputs!$C$39)))-'Year Schedule'!$K$48+'Year Schedule'!$L$48)</f>
        <v>#VALUE!</v>
      </c>
      <c r="AV800" s="0" t="e">
        <f aca="true">MAX(0,AU800*(1+(_xlfn.NORM.INV(RAND(),Inputs!$D$39,Inputs!$C$39)))-'Year Schedule'!$K$49+'Year Schedule'!$L$49)</f>
        <v>#VALUE!</v>
      </c>
      <c r="AW800" s="0" t="e">
        <f aca="true">MAX(0,AV800*(1+(_xlfn.NORM.INV(RAND(),Inputs!$D$39,Inputs!$C$39)))-'Year Schedule'!$K$50+'Year Schedule'!$L$50)</f>
        <v>#VALUE!</v>
      </c>
      <c r="AX800" s="0" t="e">
        <f aca="true">MAX(0,AW800*(1+(_xlfn.NORM.INV(RAND(),Inputs!$D$39,Inputs!$C$39)))-'Year Schedule'!$K$51+'Year Schedule'!$L$51)</f>
        <v>#VALUE!</v>
      </c>
      <c r="AY800" s="0" t="e">
        <f aca="true">MAX(0,AX800*(1+(_xlfn.NORM.INV(RAND(),Inputs!$D$39,Inputs!$C$39)))-'Year Schedule'!$K$52+'Year Schedule'!$L$52)</f>
        <v>#VALUE!</v>
      </c>
      <c r="AZ800" s="0" t="e">
        <f aca="true">MAX(0,AY800*(1+(_xlfn.NORM.INV(RAND(),Inputs!$D$39,Inputs!$C$39)))-'Year Schedule'!$K$53+'Year Schedule'!$L$53)</f>
        <v>#VALUE!</v>
      </c>
      <c r="BA800" s="0" t="e">
        <f aca="false">INDEX(C800:AZ800,1,Inputs!$C$6)</f>
        <v>#VALUE!</v>
      </c>
      <c r="BB800" s="0" t="n">
        <f aca="false">IFERROR(EXP(SUMPRODUCT(LN((C800:INDEX(C800:AZ800,1,Inputs!$C$6)+$C$1004:INDEX($C$1004:$AZ$1004,1,Inputs!$C$6))/B800:INDEX(B800:AY800,1,Inputs!$C$6)))/Inputs!$C$6)-1,-1)</f>
        <v>-1</v>
      </c>
    </row>
    <row r="801" customFormat="false" ht="15" hidden="false" customHeight="true" outlineLevel="0" collapsed="false">
      <c r="A801" s="0" t="n">
        <v>799</v>
      </c>
      <c r="B801" s="177" t="n">
        <f aca="false">Inputs!$C$38</f>
        <v>0</v>
      </c>
      <c r="C801" s="0" t="e">
        <f aca="true">MAX(0,B801*(1+(_xlfn.NORM.INV(RAND(),Inputs!$D$39,Inputs!$C$39)))-'Year Schedule'!$K$4+'Year Schedule'!$L$4)</f>
        <v>#VALUE!</v>
      </c>
      <c r="D801" s="0" t="e">
        <f aca="true">MAX(0,C801*(1+(_xlfn.NORM.INV(RAND(),Inputs!$D$39,Inputs!$C$39)))-'Year Schedule'!$K$5+'Year Schedule'!$L$5)</f>
        <v>#VALUE!</v>
      </c>
      <c r="E801" s="0" t="e">
        <f aca="true">MAX(0,D801*(1+(_xlfn.NORM.INV(RAND(),Inputs!$D$39,Inputs!$C$39)))-'Year Schedule'!$K$6+'Year Schedule'!$L$6)</f>
        <v>#VALUE!</v>
      </c>
      <c r="F801" s="0" t="e">
        <f aca="true">MAX(0,E801*(1+(_xlfn.NORM.INV(RAND(),Inputs!$D$39,Inputs!$C$39)))-'Year Schedule'!$K$7+'Year Schedule'!$L$7)</f>
        <v>#VALUE!</v>
      </c>
      <c r="G801" s="0" t="e">
        <f aca="true">MAX(0,F801*(1+(_xlfn.NORM.INV(RAND(),Inputs!$D$39,Inputs!$C$39)))-'Year Schedule'!$K$8+'Year Schedule'!$L$8)</f>
        <v>#VALUE!</v>
      </c>
      <c r="H801" s="0" t="e">
        <f aca="true">MAX(0,G801*(1+(_xlfn.NORM.INV(RAND(),Inputs!$D$39,Inputs!$C$39)))-'Year Schedule'!$K$9+'Year Schedule'!$L$9)</f>
        <v>#VALUE!</v>
      </c>
      <c r="I801" s="0" t="e">
        <f aca="true">MAX(0,H801*(1+(_xlfn.NORM.INV(RAND(),Inputs!$D$39,Inputs!$C$39)))-'Year Schedule'!$K$10+'Year Schedule'!$L$10)</f>
        <v>#VALUE!</v>
      </c>
      <c r="J801" s="0" t="e">
        <f aca="true">MAX(0,I801*(1+(_xlfn.NORM.INV(RAND(),Inputs!$D$39,Inputs!$C$39)))-'Year Schedule'!$K$11+'Year Schedule'!$L$11)</f>
        <v>#VALUE!</v>
      </c>
      <c r="K801" s="0" t="e">
        <f aca="true">MAX(0,J801*(1+(_xlfn.NORM.INV(RAND(),Inputs!$D$39,Inputs!$C$39)))-'Year Schedule'!$K$12+'Year Schedule'!$L$12)</f>
        <v>#VALUE!</v>
      </c>
      <c r="L801" s="0" t="e">
        <f aca="true">MAX(0,K801*(1+(_xlfn.NORM.INV(RAND(),Inputs!$D$39,Inputs!$C$39)))-'Year Schedule'!$K$13+'Year Schedule'!$L$13)</f>
        <v>#VALUE!</v>
      </c>
      <c r="M801" s="0" t="e">
        <f aca="true">MAX(0,L801*(1+(_xlfn.NORM.INV(RAND(),Inputs!$D$39,Inputs!$C$39)))-'Year Schedule'!$K$14+'Year Schedule'!$L$14)</f>
        <v>#VALUE!</v>
      </c>
      <c r="N801" s="0" t="e">
        <f aca="true">MAX(0,M801*(1+(_xlfn.NORM.INV(RAND(),Inputs!$D$39,Inputs!$C$39)))-'Year Schedule'!$K$15+'Year Schedule'!$L$15)</f>
        <v>#VALUE!</v>
      </c>
      <c r="O801" s="0" t="e">
        <f aca="true">MAX(0,N801*(1+(_xlfn.NORM.INV(RAND(),Inputs!$D$39,Inputs!$C$39)))-'Year Schedule'!$K$16+'Year Schedule'!$L$16)</f>
        <v>#VALUE!</v>
      </c>
      <c r="P801" s="0" t="e">
        <f aca="true">MAX(0,O801*(1+(_xlfn.NORM.INV(RAND(),Inputs!$D$39,Inputs!$C$39)))-'Year Schedule'!$K$17+'Year Schedule'!$L$17)</f>
        <v>#VALUE!</v>
      </c>
      <c r="Q801" s="0" t="e">
        <f aca="true">MAX(0,P801*(1+(_xlfn.NORM.INV(RAND(),Inputs!$D$39,Inputs!$C$39)))-'Year Schedule'!$K$18+'Year Schedule'!$L$18)</f>
        <v>#VALUE!</v>
      </c>
      <c r="R801" s="0" t="e">
        <f aca="true">MAX(0,Q801*(1+(_xlfn.NORM.INV(RAND(),Inputs!$D$39,Inputs!$C$39)))-'Year Schedule'!$K$19+'Year Schedule'!$L$19)</f>
        <v>#VALUE!</v>
      </c>
      <c r="S801" s="0" t="e">
        <f aca="true">MAX(0,R801*(1+(_xlfn.NORM.INV(RAND(),Inputs!$D$39,Inputs!$C$39)))-'Year Schedule'!$K$20+'Year Schedule'!$L$20)</f>
        <v>#VALUE!</v>
      </c>
      <c r="T801" s="0" t="e">
        <f aca="true">MAX(0,S801*(1+(_xlfn.NORM.INV(RAND(),Inputs!$D$39,Inputs!$C$39)))-'Year Schedule'!$K$21+'Year Schedule'!$L$21)</f>
        <v>#VALUE!</v>
      </c>
      <c r="U801" s="0" t="e">
        <f aca="true">MAX(0,T801*(1+(_xlfn.NORM.INV(RAND(),Inputs!$D$39,Inputs!$C$39)))-'Year Schedule'!$K$22+'Year Schedule'!$L$22)</f>
        <v>#VALUE!</v>
      </c>
      <c r="V801" s="0" t="e">
        <f aca="true">MAX(0,U801*(1+(_xlfn.NORM.INV(RAND(),Inputs!$D$39,Inputs!$C$39)))-'Year Schedule'!$K$23+'Year Schedule'!$L$23)</f>
        <v>#VALUE!</v>
      </c>
      <c r="W801" s="0" t="e">
        <f aca="true">MAX(0,V801*(1+(_xlfn.NORM.INV(RAND(),Inputs!$D$39,Inputs!$C$39)))-'Year Schedule'!$K$24+'Year Schedule'!$L$24)</f>
        <v>#VALUE!</v>
      </c>
      <c r="X801" s="0" t="e">
        <f aca="true">MAX(0,W801*(1+(_xlfn.NORM.INV(RAND(),Inputs!$D$39,Inputs!$C$39)))-'Year Schedule'!$K$25+'Year Schedule'!$L$25)</f>
        <v>#VALUE!</v>
      </c>
      <c r="Y801" s="0" t="e">
        <f aca="true">MAX(0,X801*(1+(_xlfn.NORM.INV(RAND(),Inputs!$D$39,Inputs!$C$39)))-'Year Schedule'!$K$26+'Year Schedule'!$L$26)</f>
        <v>#VALUE!</v>
      </c>
      <c r="Z801" s="0" t="e">
        <f aca="true">MAX(0,Y801*(1+(_xlfn.NORM.INV(RAND(),Inputs!$D$39,Inputs!$C$39)))-'Year Schedule'!$K$27+'Year Schedule'!$L$27)</f>
        <v>#VALUE!</v>
      </c>
      <c r="AA801" s="0" t="e">
        <f aca="true">MAX(0,Z801*(1+(_xlfn.NORM.INV(RAND(),Inputs!$D$39,Inputs!$C$39)))-'Year Schedule'!$K$28+'Year Schedule'!$L$28)</f>
        <v>#VALUE!</v>
      </c>
      <c r="AB801" s="0" t="e">
        <f aca="true">MAX(0,AA801*(1+(_xlfn.NORM.INV(RAND(),Inputs!$D$39,Inputs!$C$39)))-'Year Schedule'!$K$29+'Year Schedule'!$L$29)</f>
        <v>#VALUE!</v>
      </c>
      <c r="AC801" s="0" t="e">
        <f aca="true">MAX(0,AB801*(1+(_xlfn.NORM.INV(RAND(),Inputs!$D$39,Inputs!$C$39)))-'Year Schedule'!$K$30+'Year Schedule'!$L$30)</f>
        <v>#VALUE!</v>
      </c>
      <c r="AD801" s="0" t="e">
        <f aca="true">MAX(0,AC801*(1+(_xlfn.NORM.INV(RAND(),Inputs!$D$39,Inputs!$C$39)))-'Year Schedule'!$K$31+'Year Schedule'!$L$31)</f>
        <v>#VALUE!</v>
      </c>
      <c r="AE801" s="0" t="e">
        <f aca="true">MAX(0,AD801*(1+(_xlfn.NORM.INV(RAND(),Inputs!$D$39,Inputs!$C$39)))-'Year Schedule'!$K$32+'Year Schedule'!$L$32)</f>
        <v>#VALUE!</v>
      </c>
      <c r="AF801" s="0" t="e">
        <f aca="true">MAX(0,AE801*(1+(_xlfn.NORM.INV(RAND(),Inputs!$D$39,Inputs!$C$39)))-'Year Schedule'!$K$33+'Year Schedule'!$L$33)</f>
        <v>#VALUE!</v>
      </c>
      <c r="AG801" s="0" t="e">
        <f aca="true">MAX(0,AF801*(1+(_xlfn.NORM.INV(RAND(),Inputs!$D$39,Inputs!$C$39)))-'Year Schedule'!$K$34+'Year Schedule'!$L$34)</f>
        <v>#VALUE!</v>
      </c>
      <c r="AH801" s="0" t="e">
        <f aca="true">MAX(0,AG801*(1+(_xlfn.NORM.INV(RAND(),Inputs!$D$39,Inputs!$C$39)))-'Year Schedule'!$K$35+'Year Schedule'!$L$35)</f>
        <v>#VALUE!</v>
      </c>
      <c r="AI801" s="0" t="e">
        <f aca="true">MAX(0,AH801*(1+(_xlfn.NORM.INV(RAND(),Inputs!$D$39,Inputs!$C$39)))-'Year Schedule'!$K$36+'Year Schedule'!$L$36)</f>
        <v>#VALUE!</v>
      </c>
      <c r="AJ801" s="0" t="e">
        <f aca="true">MAX(0,AI801*(1+(_xlfn.NORM.INV(RAND(),Inputs!$D$39,Inputs!$C$39)))-'Year Schedule'!$K$37+'Year Schedule'!$L$37)</f>
        <v>#VALUE!</v>
      </c>
      <c r="AK801" s="0" t="e">
        <f aca="true">MAX(0,AJ801*(1+(_xlfn.NORM.INV(RAND(),Inputs!$D$39,Inputs!$C$39)))-'Year Schedule'!$K$38+'Year Schedule'!$L$38)</f>
        <v>#VALUE!</v>
      </c>
      <c r="AL801" s="0" t="e">
        <f aca="true">MAX(0,AK801*(1+(_xlfn.NORM.INV(RAND(),Inputs!$D$39,Inputs!$C$39)))-'Year Schedule'!$K$39+'Year Schedule'!$L$39)</f>
        <v>#VALUE!</v>
      </c>
      <c r="AM801" s="0" t="e">
        <f aca="true">MAX(0,AL801*(1+(_xlfn.NORM.INV(RAND(),Inputs!$D$39,Inputs!$C$39)))-'Year Schedule'!$K$40+'Year Schedule'!$L$40)</f>
        <v>#VALUE!</v>
      </c>
      <c r="AN801" s="0" t="e">
        <f aca="true">MAX(0,AM801*(1+(_xlfn.NORM.INV(RAND(),Inputs!$D$39,Inputs!$C$39)))-'Year Schedule'!$K$41+'Year Schedule'!$L$41)</f>
        <v>#VALUE!</v>
      </c>
      <c r="AO801" s="0" t="e">
        <f aca="true">MAX(0,AN801*(1+(_xlfn.NORM.INV(RAND(),Inputs!$D$39,Inputs!$C$39)))-'Year Schedule'!$K$42+'Year Schedule'!$L$42)</f>
        <v>#VALUE!</v>
      </c>
      <c r="AP801" s="0" t="e">
        <f aca="true">MAX(0,AO801*(1+(_xlfn.NORM.INV(RAND(),Inputs!$D$39,Inputs!$C$39)))-'Year Schedule'!$K$43+'Year Schedule'!$L$43)</f>
        <v>#VALUE!</v>
      </c>
      <c r="AQ801" s="0" t="e">
        <f aca="true">MAX(0,AP801*(1+(_xlfn.NORM.INV(RAND(),Inputs!$D$39,Inputs!$C$39)))-'Year Schedule'!$K$44+'Year Schedule'!$L$44)</f>
        <v>#VALUE!</v>
      </c>
      <c r="AR801" s="0" t="e">
        <f aca="true">MAX(0,AQ801*(1+(_xlfn.NORM.INV(RAND(),Inputs!$D$39,Inputs!$C$39)))-'Year Schedule'!$K$45+'Year Schedule'!$L$45)</f>
        <v>#VALUE!</v>
      </c>
      <c r="AS801" s="0" t="e">
        <f aca="true">MAX(0,AR801*(1+(_xlfn.NORM.INV(RAND(),Inputs!$D$39,Inputs!$C$39)))-'Year Schedule'!$K$46+'Year Schedule'!$L$46)</f>
        <v>#VALUE!</v>
      </c>
      <c r="AT801" s="0" t="e">
        <f aca="true">MAX(0,AS801*(1+(_xlfn.NORM.INV(RAND(),Inputs!$D$39,Inputs!$C$39)))-'Year Schedule'!$K$47+'Year Schedule'!$L$47)</f>
        <v>#VALUE!</v>
      </c>
      <c r="AU801" s="0" t="e">
        <f aca="true">MAX(0,AT801*(1+(_xlfn.NORM.INV(RAND(),Inputs!$D$39,Inputs!$C$39)))-'Year Schedule'!$K$48+'Year Schedule'!$L$48)</f>
        <v>#VALUE!</v>
      </c>
      <c r="AV801" s="0" t="e">
        <f aca="true">MAX(0,AU801*(1+(_xlfn.NORM.INV(RAND(),Inputs!$D$39,Inputs!$C$39)))-'Year Schedule'!$K$49+'Year Schedule'!$L$49)</f>
        <v>#VALUE!</v>
      </c>
      <c r="AW801" s="0" t="e">
        <f aca="true">MAX(0,AV801*(1+(_xlfn.NORM.INV(RAND(),Inputs!$D$39,Inputs!$C$39)))-'Year Schedule'!$K$50+'Year Schedule'!$L$50)</f>
        <v>#VALUE!</v>
      </c>
      <c r="AX801" s="0" t="e">
        <f aca="true">MAX(0,AW801*(1+(_xlfn.NORM.INV(RAND(),Inputs!$D$39,Inputs!$C$39)))-'Year Schedule'!$K$51+'Year Schedule'!$L$51)</f>
        <v>#VALUE!</v>
      </c>
      <c r="AY801" s="0" t="e">
        <f aca="true">MAX(0,AX801*(1+(_xlfn.NORM.INV(RAND(),Inputs!$D$39,Inputs!$C$39)))-'Year Schedule'!$K$52+'Year Schedule'!$L$52)</f>
        <v>#VALUE!</v>
      </c>
      <c r="AZ801" s="0" t="e">
        <f aca="true">MAX(0,AY801*(1+(_xlfn.NORM.INV(RAND(),Inputs!$D$39,Inputs!$C$39)))-'Year Schedule'!$K$53+'Year Schedule'!$L$53)</f>
        <v>#VALUE!</v>
      </c>
      <c r="BA801" s="0" t="e">
        <f aca="false">INDEX(C801:AZ801,1,Inputs!$C$6)</f>
        <v>#VALUE!</v>
      </c>
      <c r="BB801" s="0" t="n">
        <f aca="false">IFERROR(EXP(SUMPRODUCT(LN((C801:INDEX(C801:AZ801,1,Inputs!$C$6)+$C$1004:INDEX($C$1004:$AZ$1004,1,Inputs!$C$6))/B801:INDEX(B801:AY801,1,Inputs!$C$6)))/Inputs!$C$6)-1,-1)</f>
        <v>-1</v>
      </c>
    </row>
    <row r="802" customFormat="false" ht="15" hidden="false" customHeight="true" outlineLevel="0" collapsed="false">
      <c r="A802" s="0" t="n">
        <v>800</v>
      </c>
      <c r="B802" s="177" t="n">
        <f aca="false">Inputs!$C$38</f>
        <v>0</v>
      </c>
      <c r="C802" s="0" t="e">
        <f aca="true">MAX(0,B802*(1+(_xlfn.NORM.INV(RAND(),Inputs!$D$39,Inputs!$C$39)))-'Year Schedule'!$K$4+'Year Schedule'!$L$4)</f>
        <v>#VALUE!</v>
      </c>
      <c r="D802" s="0" t="e">
        <f aca="true">MAX(0,C802*(1+(_xlfn.NORM.INV(RAND(),Inputs!$D$39,Inputs!$C$39)))-'Year Schedule'!$K$5+'Year Schedule'!$L$5)</f>
        <v>#VALUE!</v>
      </c>
      <c r="E802" s="0" t="e">
        <f aca="true">MAX(0,D802*(1+(_xlfn.NORM.INV(RAND(),Inputs!$D$39,Inputs!$C$39)))-'Year Schedule'!$K$6+'Year Schedule'!$L$6)</f>
        <v>#VALUE!</v>
      </c>
      <c r="F802" s="0" t="e">
        <f aca="true">MAX(0,E802*(1+(_xlfn.NORM.INV(RAND(),Inputs!$D$39,Inputs!$C$39)))-'Year Schedule'!$K$7+'Year Schedule'!$L$7)</f>
        <v>#VALUE!</v>
      </c>
      <c r="G802" s="0" t="e">
        <f aca="true">MAX(0,F802*(1+(_xlfn.NORM.INV(RAND(),Inputs!$D$39,Inputs!$C$39)))-'Year Schedule'!$K$8+'Year Schedule'!$L$8)</f>
        <v>#VALUE!</v>
      </c>
      <c r="H802" s="0" t="e">
        <f aca="true">MAX(0,G802*(1+(_xlfn.NORM.INV(RAND(),Inputs!$D$39,Inputs!$C$39)))-'Year Schedule'!$K$9+'Year Schedule'!$L$9)</f>
        <v>#VALUE!</v>
      </c>
      <c r="I802" s="0" t="e">
        <f aca="true">MAX(0,H802*(1+(_xlfn.NORM.INV(RAND(),Inputs!$D$39,Inputs!$C$39)))-'Year Schedule'!$K$10+'Year Schedule'!$L$10)</f>
        <v>#VALUE!</v>
      </c>
      <c r="J802" s="0" t="e">
        <f aca="true">MAX(0,I802*(1+(_xlfn.NORM.INV(RAND(),Inputs!$D$39,Inputs!$C$39)))-'Year Schedule'!$K$11+'Year Schedule'!$L$11)</f>
        <v>#VALUE!</v>
      </c>
      <c r="K802" s="0" t="e">
        <f aca="true">MAX(0,J802*(1+(_xlfn.NORM.INV(RAND(),Inputs!$D$39,Inputs!$C$39)))-'Year Schedule'!$K$12+'Year Schedule'!$L$12)</f>
        <v>#VALUE!</v>
      </c>
      <c r="L802" s="0" t="e">
        <f aca="true">MAX(0,K802*(1+(_xlfn.NORM.INV(RAND(),Inputs!$D$39,Inputs!$C$39)))-'Year Schedule'!$K$13+'Year Schedule'!$L$13)</f>
        <v>#VALUE!</v>
      </c>
      <c r="M802" s="0" t="e">
        <f aca="true">MAX(0,L802*(1+(_xlfn.NORM.INV(RAND(),Inputs!$D$39,Inputs!$C$39)))-'Year Schedule'!$K$14+'Year Schedule'!$L$14)</f>
        <v>#VALUE!</v>
      </c>
      <c r="N802" s="0" t="e">
        <f aca="true">MAX(0,M802*(1+(_xlfn.NORM.INV(RAND(),Inputs!$D$39,Inputs!$C$39)))-'Year Schedule'!$K$15+'Year Schedule'!$L$15)</f>
        <v>#VALUE!</v>
      </c>
      <c r="O802" s="0" t="e">
        <f aca="true">MAX(0,N802*(1+(_xlfn.NORM.INV(RAND(),Inputs!$D$39,Inputs!$C$39)))-'Year Schedule'!$K$16+'Year Schedule'!$L$16)</f>
        <v>#VALUE!</v>
      </c>
      <c r="P802" s="0" t="e">
        <f aca="true">MAX(0,O802*(1+(_xlfn.NORM.INV(RAND(),Inputs!$D$39,Inputs!$C$39)))-'Year Schedule'!$K$17+'Year Schedule'!$L$17)</f>
        <v>#VALUE!</v>
      </c>
      <c r="Q802" s="0" t="e">
        <f aca="true">MAX(0,P802*(1+(_xlfn.NORM.INV(RAND(),Inputs!$D$39,Inputs!$C$39)))-'Year Schedule'!$K$18+'Year Schedule'!$L$18)</f>
        <v>#VALUE!</v>
      </c>
      <c r="R802" s="0" t="e">
        <f aca="true">MAX(0,Q802*(1+(_xlfn.NORM.INV(RAND(),Inputs!$D$39,Inputs!$C$39)))-'Year Schedule'!$K$19+'Year Schedule'!$L$19)</f>
        <v>#VALUE!</v>
      </c>
      <c r="S802" s="0" t="e">
        <f aca="true">MAX(0,R802*(1+(_xlfn.NORM.INV(RAND(),Inputs!$D$39,Inputs!$C$39)))-'Year Schedule'!$K$20+'Year Schedule'!$L$20)</f>
        <v>#VALUE!</v>
      </c>
      <c r="T802" s="0" t="e">
        <f aca="true">MAX(0,S802*(1+(_xlfn.NORM.INV(RAND(),Inputs!$D$39,Inputs!$C$39)))-'Year Schedule'!$K$21+'Year Schedule'!$L$21)</f>
        <v>#VALUE!</v>
      </c>
      <c r="U802" s="0" t="e">
        <f aca="true">MAX(0,T802*(1+(_xlfn.NORM.INV(RAND(),Inputs!$D$39,Inputs!$C$39)))-'Year Schedule'!$K$22+'Year Schedule'!$L$22)</f>
        <v>#VALUE!</v>
      </c>
      <c r="V802" s="0" t="e">
        <f aca="true">MAX(0,U802*(1+(_xlfn.NORM.INV(RAND(),Inputs!$D$39,Inputs!$C$39)))-'Year Schedule'!$K$23+'Year Schedule'!$L$23)</f>
        <v>#VALUE!</v>
      </c>
      <c r="W802" s="0" t="e">
        <f aca="true">MAX(0,V802*(1+(_xlfn.NORM.INV(RAND(),Inputs!$D$39,Inputs!$C$39)))-'Year Schedule'!$K$24+'Year Schedule'!$L$24)</f>
        <v>#VALUE!</v>
      </c>
      <c r="X802" s="0" t="e">
        <f aca="true">MAX(0,W802*(1+(_xlfn.NORM.INV(RAND(),Inputs!$D$39,Inputs!$C$39)))-'Year Schedule'!$K$25+'Year Schedule'!$L$25)</f>
        <v>#VALUE!</v>
      </c>
      <c r="Y802" s="0" t="e">
        <f aca="true">MAX(0,X802*(1+(_xlfn.NORM.INV(RAND(),Inputs!$D$39,Inputs!$C$39)))-'Year Schedule'!$K$26+'Year Schedule'!$L$26)</f>
        <v>#VALUE!</v>
      </c>
      <c r="Z802" s="0" t="e">
        <f aca="true">MAX(0,Y802*(1+(_xlfn.NORM.INV(RAND(),Inputs!$D$39,Inputs!$C$39)))-'Year Schedule'!$K$27+'Year Schedule'!$L$27)</f>
        <v>#VALUE!</v>
      </c>
      <c r="AA802" s="0" t="e">
        <f aca="true">MAX(0,Z802*(1+(_xlfn.NORM.INV(RAND(),Inputs!$D$39,Inputs!$C$39)))-'Year Schedule'!$K$28+'Year Schedule'!$L$28)</f>
        <v>#VALUE!</v>
      </c>
      <c r="AB802" s="0" t="e">
        <f aca="true">MAX(0,AA802*(1+(_xlfn.NORM.INV(RAND(),Inputs!$D$39,Inputs!$C$39)))-'Year Schedule'!$K$29+'Year Schedule'!$L$29)</f>
        <v>#VALUE!</v>
      </c>
      <c r="AC802" s="0" t="e">
        <f aca="true">MAX(0,AB802*(1+(_xlfn.NORM.INV(RAND(),Inputs!$D$39,Inputs!$C$39)))-'Year Schedule'!$K$30+'Year Schedule'!$L$30)</f>
        <v>#VALUE!</v>
      </c>
      <c r="AD802" s="0" t="e">
        <f aca="true">MAX(0,AC802*(1+(_xlfn.NORM.INV(RAND(),Inputs!$D$39,Inputs!$C$39)))-'Year Schedule'!$K$31+'Year Schedule'!$L$31)</f>
        <v>#VALUE!</v>
      </c>
      <c r="AE802" s="0" t="e">
        <f aca="true">MAX(0,AD802*(1+(_xlfn.NORM.INV(RAND(),Inputs!$D$39,Inputs!$C$39)))-'Year Schedule'!$K$32+'Year Schedule'!$L$32)</f>
        <v>#VALUE!</v>
      </c>
      <c r="AF802" s="0" t="e">
        <f aca="true">MAX(0,AE802*(1+(_xlfn.NORM.INV(RAND(),Inputs!$D$39,Inputs!$C$39)))-'Year Schedule'!$K$33+'Year Schedule'!$L$33)</f>
        <v>#VALUE!</v>
      </c>
      <c r="AG802" s="0" t="e">
        <f aca="true">MAX(0,AF802*(1+(_xlfn.NORM.INV(RAND(),Inputs!$D$39,Inputs!$C$39)))-'Year Schedule'!$K$34+'Year Schedule'!$L$34)</f>
        <v>#VALUE!</v>
      </c>
      <c r="AH802" s="0" t="e">
        <f aca="true">MAX(0,AG802*(1+(_xlfn.NORM.INV(RAND(),Inputs!$D$39,Inputs!$C$39)))-'Year Schedule'!$K$35+'Year Schedule'!$L$35)</f>
        <v>#VALUE!</v>
      </c>
      <c r="AI802" s="0" t="e">
        <f aca="true">MAX(0,AH802*(1+(_xlfn.NORM.INV(RAND(),Inputs!$D$39,Inputs!$C$39)))-'Year Schedule'!$K$36+'Year Schedule'!$L$36)</f>
        <v>#VALUE!</v>
      </c>
      <c r="AJ802" s="0" t="e">
        <f aca="true">MAX(0,AI802*(1+(_xlfn.NORM.INV(RAND(),Inputs!$D$39,Inputs!$C$39)))-'Year Schedule'!$K$37+'Year Schedule'!$L$37)</f>
        <v>#VALUE!</v>
      </c>
      <c r="AK802" s="0" t="e">
        <f aca="true">MAX(0,AJ802*(1+(_xlfn.NORM.INV(RAND(),Inputs!$D$39,Inputs!$C$39)))-'Year Schedule'!$K$38+'Year Schedule'!$L$38)</f>
        <v>#VALUE!</v>
      </c>
      <c r="AL802" s="0" t="e">
        <f aca="true">MAX(0,AK802*(1+(_xlfn.NORM.INV(RAND(),Inputs!$D$39,Inputs!$C$39)))-'Year Schedule'!$K$39+'Year Schedule'!$L$39)</f>
        <v>#VALUE!</v>
      </c>
      <c r="AM802" s="0" t="e">
        <f aca="true">MAX(0,AL802*(1+(_xlfn.NORM.INV(RAND(),Inputs!$D$39,Inputs!$C$39)))-'Year Schedule'!$K$40+'Year Schedule'!$L$40)</f>
        <v>#VALUE!</v>
      </c>
      <c r="AN802" s="0" t="e">
        <f aca="true">MAX(0,AM802*(1+(_xlfn.NORM.INV(RAND(),Inputs!$D$39,Inputs!$C$39)))-'Year Schedule'!$K$41+'Year Schedule'!$L$41)</f>
        <v>#VALUE!</v>
      </c>
      <c r="AO802" s="0" t="e">
        <f aca="true">MAX(0,AN802*(1+(_xlfn.NORM.INV(RAND(),Inputs!$D$39,Inputs!$C$39)))-'Year Schedule'!$K$42+'Year Schedule'!$L$42)</f>
        <v>#VALUE!</v>
      </c>
      <c r="AP802" s="0" t="e">
        <f aca="true">MAX(0,AO802*(1+(_xlfn.NORM.INV(RAND(),Inputs!$D$39,Inputs!$C$39)))-'Year Schedule'!$K$43+'Year Schedule'!$L$43)</f>
        <v>#VALUE!</v>
      </c>
      <c r="AQ802" s="0" t="e">
        <f aca="true">MAX(0,AP802*(1+(_xlfn.NORM.INV(RAND(),Inputs!$D$39,Inputs!$C$39)))-'Year Schedule'!$K$44+'Year Schedule'!$L$44)</f>
        <v>#VALUE!</v>
      </c>
      <c r="AR802" s="0" t="e">
        <f aca="true">MAX(0,AQ802*(1+(_xlfn.NORM.INV(RAND(),Inputs!$D$39,Inputs!$C$39)))-'Year Schedule'!$K$45+'Year Schedule'!$L$45)</f>
        <v>#VALUE!</v>
      </c>
      <c r="AS802" s="0" t="e">
        <f aca="true">MAX(0,AR802*(1+(_xlfn.NORM.INV(RAND(),Inputs!$D$39,Inputs!$C$39)))-'Year Schedule'!$K$46+'Year Schedule'!$L$46)</f>
        <v>#VALUE!</v>
      </c>
      <c r="AT802" s="0" t="e">
        <f aca="true">MAX(0,AS802*(1+(_xlfn.NORM.INV(RAND(),Inputs!$D$39,Inputs!$C$39)))-'Year Schedule'!$K$47+'Year Schedule'!$L$47)</f>
        <v>#VALUE!</v>
      </c>
      <c r="AU802" s="0" t="e">
        <f aca="true">MAX(0,AT802*(1+(_xlfn.NORM.INV(RAND(),Inputs!$D$39,Inputs!$C$39)))-'Year Schedule'!$K$48+'Year Schedule'!$L$48)</f>
        <v>#VALUE!</v>
      </c>
      <c r="AV802" s="0" t="e">
        <f aca="true">MAX(0,AU802*(1+(_xlfn.NORM.INV(RAND(),Inputs!$D$39,Inputs!$C$39)))-'Year Schedule'!$K$49+'Year Schedule'!$L$49)</f>
        <v>#VALUE!</v>
      </c>
      <c r="AW802" s="0" t="e">
        <f aca="true">MAX(0,AV802*(1+(_xlfn.NORM.INV(RAND(),Inputs!$D$39,Inputs!$C$39)))-'Year Schedule'!$K$50+'Year Schedule'!$L$50)</f>
        <v>#VALUE!</v>
      </c>
      <c r="AX802" s="0" t="e">
        <f aca="true">MAX(0,AW802*(1+(_xlfn.NORM.INV(RAND(),Inputs!$D$39,Inputs!$C$39)))-'Year Schedule'!$K$51+'Year Schedule'!$L$51)</f>
        <v>#VALUE!</v>
      </c>
      <c r="AY802" s="0" t="e">
        <f aca="true">MAX(0,AX802*(1+(_xlfn.NORM.INV(RAND(),Inputs!$D$39,Inputs!$C$39)))-'Year Schedule'!$K$52+'Year Schedule'!$L$52)</f>
        <v>#VALUE!</v>
      </c>
      <c r="AZ802" s="0" t="e">
        <f aca="true">MAX(0,AY802*(1+(_xlfn.NORM.INV(RAND(),Inputs!$D$39,Inputs!$C$39)))-'Year Schedule'!$K$53+'Year Schedule'!$L$53)</f>
        <v>#VALUE!</v>
      </c>
      <c r="BA802" s="0" t="e">
        <f aca="false">INDEX(C802:AZ802,1,Inputs!$C$6)</f>
        <v>#VALUE!</v>
      </c>
      <c r="BB802" s="0" t="n">
        <f aca="false">IFERROR(EXP(SUMPRODUCT(LN((C802:INDEX(C802:AZ802,1,Inputs!$C$6)+$C$1004:INDEX($C$1004:$AZ$1004,1,Inputs!$C$6))/B802:INDEX(B802:AY802,1,Inputs!$C$6)))/Inputs!$C$6)-1,-1)</f>
        <v>-1</v>
      </c>
    </row>
    <row r="803" customFormat="false" ht="15" hidden="false" customHeight="true" outlineLevel="0" collapsed="false">
      <c r="A803" s="0" t="n">
        <v>801</v>
      </c>
      <c r="B803" s="177" t="n">
        <f aca="false">Inputs!$C$38</f>
        <v>0</v>
      </c>
      <c r="C803" s="0" t="e">
        <f aca="true">MAX(0,B803*(1+(_xlfn.NORM.INV(RAND(),Inputs!$D$39,Inputs!$C$39)))-'Year Schedule'!$K$4+'Year Schedule'!$L$4)</f>
        <v>#VALUE!</v>
      </c>
      <c r="D803" s="0" t="e">
        <f aca="true">MAX(0,C803*(1+(_xlfn.NORM.INV(RAND(),Inputs!$D$39,Inputs!$C$39)))-'Year Schedule'!$K$5+'Year Schedule'!$L$5)</f>
        <v>#VALUE!</v>
      </c>
      <c r="E803" s="0" t="e">
        <f aca="true">MAX(0,D803*(1+(_xlfn.NORM.INV(RAND(),Inputs!$D$39,Inputs!$C$39)))-'Year Schedule'!$K$6+'Year Schedule'!$L$6)</f>
        <v>#VALUE!</v>
      </c>
      <c r="F803" s="0" t="e">
        <f aca="true">MAX(0,E803*(1+(_xlfn.NORM.INV(RAND(),Inputs!$D$39,Inputs!$C$39)))-'Year Schedule'!$K$7+'Year Schedule'!$L$7)</f>
        <v>#VALUE!</v>
      </c>
      <c r="G803" s="0" t="e">
        <f aca="true">MAX(0,F803*(1+(_xlfn.NORM.INV(RAND(),Inputs!$D$39,Inputs!$C$39)))-'Year Schedule'!$K$8+'Year Schedule'!$L$8)</f>
        <v>#VALUE!</v>
      </c>
      <c r="H803" s="0" t="e">
        <f aca="true">MAX(0,G803*(1+(_xlfn.NORM.INV(RAND(),Inputs!$D$39,Inputs!$C$39)))-'Year Schedule'!$K$9+'Year Schedule'!$L$9)</f>
        <v>#VALUE!</v>
      </c>
      <c r="I803" s="0" t="e">
        <f aca="true">MAX(0,H803*(1+(_xlfn.NORM.INV(RAND(),Inputs!$D$39,Inputs!$C$39)))-'Year Schedule'!$K$10+'Year Schedule'!$L$10)</f>
        <v>#VALUE!</v>
      </c>
      <c r="J803" s="0" t="e">
        <f aca="true">MAX(0,I803*(1+(_xlfn.NORM.INV(RAND(),Inputs!$D$39,Inputs!$C$39)))-'Year Schedule'!$K$11+'Year Schedule'!$L$11)</f>
        <v>#VALUE!</v>
      </c>
      <c r="K803" s="0" t="e">
        <f aca="true">MAX(0,J803*(1+(_xlfn.NORM.INV(RAND(),Inputs!$D$39,Inputs!$C$39)))-'Year Schedule'!$K$12+'Year Schedule'!$L$12)</f>
        <v>#VALUE!</v>
      </c>
      <c r="L803" s="0" t="e">
        <f aca="true">MAX(0,K803*(1+(_xlfn.NORM.INV(RAND(),Inputs!$D$39,Inputs!$C$39)))-'Year Schedule'!$K$13+'Year Schedule'!$L$13)</f>
        <v>#VALUE!</v>
      </c>
      <c r="M803" s="0" t="e">
        <f aca="true">MAX(0,L803*(1+(_xlfn.NORM.INV(RAND(),Inputs!$D$39,Inputs!$C$39)))-'Year Schedule'!$K$14+'Year Schedule'!$L$14)</f>
        <v>#VALUE!</v>
      </c>
      <c r="N803" s="0" t="e">
        <f aca="true">MAX(0,M803*(1+(_xlfn.NORM.INV(RAND(),Inputs!$D$39,Inputs!$C$39)))-'Year Schedule'!$K$15+'Year Schedule'!$L$15)</f>
        <v>#VALUE!</v>
      </c>
      <c r="O803" s="0" t="e">
        <f aca="true">MAX(0,N803*(1+(_xlfn.NORM.INV(RAND(),Inputs!$D$39,Inputs!$C$39)))-'Year Schedule'!$K$16+'Year Schedule'!$L$16)</f>
        <v>#VALUE!</v>
      </c>
      <c r="P803" s="0" t="e">
        <f aca="true">MAX(0,O803*(1+(_xlfn.NORM.INV(RAND(),Inputs!$D$39,Inputs!$C$39)))-'Year Schedule'!$K$17+'Year Schedule'!$L$17)</f>
        <v>#VALUE!</v>
      </c>
      <c r="Q803" s="0" t="e">
        <f aca="true">MAX(0,P803*(1+(_xlfn.NORM.INV(RAND(),Inputs!$D$39,Inputs!$C$39)))-'Year Schedule'!$K$18+'Year Schedule'!$L$18)</f>
        <v>#VALUE!</v>
      </c>
      <c r="R803" s="0" t="e">
        <f aca="true">MAX(0,Q803*(1+(_xlfn.NORM.INV(RAND(),Inputs!$D$39,Inputs!$C$39)))-'Year Schedule'!$K$19+'Year Schedule'!$L$19)</f>
        <v>#VALUE!</v>
      </c>
      <c r="S803" s="0" t="e">
        <f aca="true">MAX(0,R803*(1+(_xlfn.NORM.INV(RAND(),Inputs!$D$39,Inputs!$C$39)))-'Year Schedule'!$K$20+'Year Schedule'!$L$20)</f>
        <v>#VALUE!</v>
      </c>
      <c r="T803" s="0" t="e">
        <f aca="true">MAX(0,S803*(1+(_xlfn.NORM.INV(RAND(),Inputs!$D$39,Inputs!$C$39)))-'Year Schedule'!$K$21+'Year Schedule'!$L$21)</f>
        <v>#VALUE!</v>
      </c>
      <c r="U803" s="0" t="e">
        <f aca="true">MAX(0,T803*(1+(_xlfn.NORM.INV(RAND(),Inputs!$D$39,Inputs!$C$39)))-'Year Schedule'!$K$22+'Year Schedule'!$L$22)</f>
        <v>#VALUE!</v>
      </c>
      <c r="V803" s="0" t="e">
        <f aca="true">MAX(0,U803*(1+(_xlfn.NORM.INV(RAND(),Inputs!$D$39,Inputs!$C$39)))-'Year Schedule'!$K$23+'Year Schedule'!$L$23)</f>
        <v>#VALUE!</v>
      </c>
      <c r="W803" s="0" t="e">
        <f aca="true">MAX(0,V803*(1+(_xlfn.NORM.INV(RAND(),Inputs!$D$39,Inputs!$C$39)))-'Year Schedule'!$K$24+'Year Schedule'!$L$24)</f>
        <v>#VALUE!</v>
      </c>
      <c r="X803" s="0" t="e">
        <f aca="true">MAX(0,W803*(1+(_xlfn.NORM.INV(RAND(),Inputs!$D$39,Inputs!$C$39)))-'Year Schedule'!$K$25+'Year Schedule'!$L$25)</f>
        <v>#VALUE!</v>
      </c>
      <c r="Y803" s="0" t="e">
        <f aca="true">MAX(0,X803*(1+(_xlfn.NORM.INV(RAND(),Inputs!$D$39,Inputs!$C$39)))-'Year Schedule'!$K$26+'Year Schedule'!$L$26)</f>
        <v>#VALUE!</v>
      </c>
      <c r="Z803" s="0" t="e">
        <f aca="true">MAX(0,Y803*(1+(_xlfn.NORM.INV(RAND(),Inputs!$D$39,Inputs!$C$39)))-'Year Schedule'!$K$27+'Year Schedule'!$L$27)</f>
        <v>#VALUE!</v>
      </c>
      <c r="AA803" s="0" t="e">
        <f aca="true">MAX(0,Z803*(1+(_xlfn.NORM.INV(RAND(),Inputs!$D$39,Inputs!$C$39)))-'Year Schedule'!$K$28+'Year Schedule'!$L$28)</f>
        <v>#VALUE!</v>
      </c>
      <c r="AB803" s="0" t="e">
        <f aca="true">MAX(0,AA803*(1+(_xlfn.NORM.INV(RAND(),Inputs!$D$39,Inputs!$C$39)))-'Year Schedule'!$K$29+'Year Schedule'!$L$29)</f>
        <v>#VALUE!</v>
      </c>
      <c r="AC803" s="0" t="e">
        <f aca="true">MAX(0,AB803*(1+(_xlfn.NORM.INV(RAND(),Inputs!$D$39,Inputs!$C$39)))-'Year Schedule'!$K$30+'Year Schedule'!$L$30)</f>
        <v>#VALUE!</v>
      </c>
      <c r="AD803" s="0" t="e">
        <f aca="true">MAX(0,AC803*(1+(_xlfn.NORM.INV(RAND(),Inputs!$D$39,Inputs!$C$39)))-'Year Schedule'!$K$31+'Year Schedule'!$L$31)</f>
        <v>#VALUE!</v>
      </c>
      <c r="AE803" s="0" t="e">
        <f aca="true">MAX(0,AD803*(1+(_xlfn.NORM.INV(RAND(),Inputs!$D$39,Inputs!$C$39)))-'Year Schedule'!$K$32+'Year Schedule'!$L$32)</f>
        <v>#VALUE!</v>
      </c>
      <c r="AF803" s="0" t="e">
        <f aca="true">MAX(0,AE803*(1+(_xlfn.NORM.INV(RAND(),Inputs!$D$39,Inputs!$C$39)))-'Year Schedule'!$K$33+'Year Schedule'!$L$33)</f>
        <v>#VALUE!</v>
      </c>
      <c r="AG803" s="0" t="e">
        <f aca="true">MAX(0,AF803*(1+(_xlfn.NORM.INV(RAND(),Inputs!$D$39,Inputs!$C$39)))-'Year Schedule'!$K$34+'Year Schedule'!$L$34)</f>
        <v>#VALUE!</v>
      </c>
      <c r="AH803" s="0" t="e">
        <f aca="true">MAX(0,AG803*(1+(_xlfn.NORM.INV(RAND(),Inputs!$D$39,Inputs!$C$39)))-'Year Schedule'!$K$35+'Year Schedule'!$L$35)</f>
        <v>#VALUE!</v>
      </c>
      <c r="AI803" s="0" t="e">
        <f aca="true">MAX(0,AH803*(1+(_xlfn.NORM.INV(RAND(),Inputs!$D$39,Inputs!$C$39)))-'Year Schedule'!$K$36+'Year Schedule'!$L$36)</f>
        <v>#VALUE!</v>
      </c>
      <c r="AJ803" s="0" t="e">
        <f aca="true">MAX(0,AI803*(1+(_xlfn.NORM.INV(RAND(),Inputs!$D$39,Inputs!$C$39)))-'Year Schedule'!$K$37+'Year Schedule'!$L$37)</f>
        <v>#VALUE!</v>
      </c>
      <c r="AK803" s="0" t="e">
        <f aca="true">MAX(0,AJ803*(1+(_xlfn.NORM.INV(RAND(),Inputs!$D$39,Inputs!$C$39)))-'Year Schedule'!$K$38+'Year Schedule'!$L$38)</f>
        <v>#VALUE!</v>
      </c>
      <c r="AL803" s="0" t="e">
        <f aca="true">MAX(0,AK803*(1+(_xlfn.NORM.INV(RAND(),Inputs!$D$39,Inputs!$C$39)))-'Year Schedule'!$K$39+'Year Schedule'!$L$39)</f>
        <v>#VALUE!</v>
      </c>
      <c r="AM803" s="0" t="e">
        <f aca="true">MAX(0,AL803*(1+(_xlfn.NORM.INV(RAND(),Inputs!$D$39,Inputs!$C$39)))-'Year Schedule'!$K$40+'Year Schedule'!$L$40)</f>
        <v>#VALUE!</v>
      </c>
      <c r="AN803" s="0" t="e">
        <f aca="true">MAX(0,AM803*(1+(_xlfn.NORM.INV(RAND(),Inputs!$D$39,Inputs!$C$39)))-'Year Schedule'!$K$41+'Year Schedule'!$L$41)</f>
        <v>#VALUE!</v>
      </c>
      <c r="AO803" s="0" t="e">
        <f aca="true">MAX(0,AN803*(1+(_xlfn.NORM.INV(RAND(),Inputs!$D$39,Inputs!$C$39)))-'Year Schedule'!$K$42+'Year Schedule'!$L$42)</f>
        <v>#VALUE!</v>
      </c>
      <c r="AP803" s="0" t="e">
        <f aca="true">MAX(0,AO803*(1+(_xlfn.NORM.INV(RAND(),Inputs!$D$39,Inputs!$C$39)))-'Year Schedule'!$K$43+'Year Schedule'!$L$43)</f>
        <v>#VALUE!</v>
      </c>
      <c r="AQ803" s="0" t="e">
        <f aca="true">MAX(0,AP803*(1+(_xlfn.NORM.INV(RAND(),Inputs!$D$39,Inputs!$C$39)))-'Year Schedule'!$K$44+'Year Schedule'!$L$44)</f>
        <v>#VALUE!</v>
      </c>
      <c r="AR803" s="0" t="e">
        <f aca="true">MAX(0,AQ803*(1+(_xlfn.NORM.INV(RAND(),Inputs!$D$39,Inputs!$C$39)))-'Year Schedule'!$K$45+'Year Schedule'!$L$45)</f>
        <v>#VALUE!</v>
      </c>
      <c r="AS803" s="0" t="e">
        <f aca="true">MAX(0,AR803*(1+(_xlfn.NORM.INV(RAND(),Inputs!$D$39,Inputs!$C$39)))-'Year Schedule'!$K$46+'Year Schedule'!$L$46)</f>
        <v>#VALUE!</v>
      </c>
      <c r="AT803" s="0" t="e">
        <f aca="true">MAX(0,AS803*(1+(_xlfn.NORM.INV(RAND(),Inputs!$D$39,Inputs!$C$39)))-'Year Schedule'!$K$47+'Year Schedule'!$L$47)</f>
        <v>#VALUE!</v>
      </c>
      <c r="AU803" s="0" t="e">
        <f aca="true">MAX(0,AT803*(1+(_xlfn.NORM.INV(RAND(),Inputs!$D$39,Inputs!$C$39)))-'Year Schedule'!$K$48+'Year Schedule'!$L$48)</f>
        <v>#VALUE!</v>
      </c>
      <c r="AV803" s="0" t="e">
        <f aca="true">MAX(0,AU803*(1+(_xlfn.NORM.INV(RAND(),Inputs!$D$39,Inputs!$C$39)))-'Year Schedule'!$K$49+'Year Schedule'!$L$49)</f>
        <v>#VALUE!</v>
      </c>
      <c r="AW803" s="0" t="e">
        <f aca="true">MAX(0,AV803*(1+(_xlfn.NORM.INV(RAND(),Inputs!$D$39,Inputs!$C$39)))-'Year Schedule'!$K$50+'Year Schedule'!$L$50)</f>
        <v>#VALUE!</v>
      </c>
      <c r="AX803" s="0" t="e">
        <f aca="true">MAX(0,AW803*(1+(_xlfn.NORM.INV(RAND(),Inputs!$D$39,Inputs!$C$39)))-'Year Schedule'!$K$51+'Year Schedule'!$L$51)</f>
        <v>#VALUE!</v>
      </c>
      <c r="AY803" s="0" t="e">
        <f aca="true">MAX(0,AX803*(1+(_xlfn.NORM.INV(RAND(),Inputs!$D$39,Inputs!$C$39)))-'Year Schedule'!$K$52+'Year Schedule'!$L$52)</f>
        <v>#VALUE!</v>
      </c>
      <c r="AZ803" s="0" t="e">
        <f aca="true">MAX(0,AY803*(1+(_xlfn.NORM.INV(RAND(),Inputs!$D$39,Inputs!$C$39)))-'Year Schedule'!$K$53+'Year Schedule'!$L$53)</f>
        <v>#VALUE!</v>
      </c>
      <c r="BA803" s="0" t="e">
        <f aca="false">INDEX(C803:AZ803,1,Inputs!$C$6)</f>
        <v>#VALUE!</v>
      </c>
      <c r="BB803" s="0" t="n">
        <f aca="false">IFERROR(EXP(SUMPRODUCT(LN((C803:INDEX(C803:AZ803,1,Inputs!$C$6)+$C$1004:INDEX($C$1004:$AZ$1004,1,Inputs!$C$6))/B803:INDEX(B803:AY803,1,Inputs!$C$6)))/Inputs!$C$6)-1,-1)</f>
        <v>-1</v>
      </c>
    </row>
    <row r="804" customFormat="false" ht="15" hidden="false" customHeight="true" outlineLevel="0" collapsed="false">
      <c r="A804" s="0" t="n">
        <v>802</v>
      </c>
      <c r="B804" s="177" t="n">
        <f aca="false">Inputs!$C$38</f>
        <v>0</v>
      </c>
      <c r="C804" s="0" t="e">
        <f aca="true">MAX(0,B804*(1+(_xlfn.NORM.INV(RAND(),Inputs!$D$39,Inputs!$C$39)))-'Year Schedule'!$K$4+'Year Schedule'!$L$4)</f>
        <v>#VALUE!</v>
      </c>
      <c r="D804" s="0" t="e">
        <f aca="true">MAX(0,C804*(1+(_xlfn.NORM.INV(RAND(),Inputs!$D$39,Inputs!$C$39)))-'Year Schedule'!$K$5+'Year Schedule'!$L$5)</f>
        <v>#VALUE!</v>
      </c>
      <c r="E804" s="0" t="e">
        <f aca="true">MAX(0,D804*(1+(_xlfn.NORM.INV(RAND(),Inputs!$D$39,Inputs!$C$39)))-'Year Schedule'!$K$6+'Year Schedule'!$L$6)</f>
        <v>#VALUE!</v>
      </c>
      <c r="F804" s="0" t="e">
        <f aca="true">MAX(0,E804*(1+(_xlfn.NORM.INV(RAND(),Inputs!$D$39,Inputs!$C$39)))-'Year Schedule'!$K$7+'Year Schedule'!$L$7)</f>
        <v>#VALUE!</v>
      </c>
      <c r="G804" s="0" t="e">
        <f aca="true">MAX(0,F804*(1+(_xlfn.NORM.INV(RAND(),Inputs!$D$39,Inputs!$C$39)))-'Year Schedule'!$K$8+'Year Schedule'!$L$8)</f>
        <v>#VALUE!</v>
      </c>
      <c r="H804" s="0" t="e">
        <f aca="true">MAX(0,G804*(1+(_xlfn.NORM.INV(RAND(),Inputs!$D$39,Inputs!$C$39)))-'Year Schedule'!$K$9+'Year Schedule'!$L$9)</f>
        <v>#VALUE!</v>
      </c>
      <c r="I804" s="0" t="e">
        <f aca="true">MAX(0,H804*(1+(_xlfn.NORM.INV(RAND(),Inputs!$D$39,Inputs!$C$39)))-'Year Schedule'!$K$10+'Year Schedule'!$L$10)</f>
        <v>#VALUE!</v>
      </c>
      <c r="J804" s="0" t="e">
        <f aca="true">MAX(0,I804*(1+(_xlfn.NORM.INV(RAND(),Inputs!$D$39,Inputs!$C$39)))-'Year Schedule'!$K$11+'Year Schedule'!$L$11)</f>
        <v>#VALUE!</v>
      </c>
      <c r="K804" s="0" t="e">
        <f aca="true">MAX(0,J804*(1+(_xlfn.NORM.INV(RAND(),Inputs!$D$39,Inputs!$C$39)))-'Year Schedule'!$K$12+'Year Schedule'!$L$12)</f>
        <v>#VALUE!</v>
      </c>
      <c r="L804" s="0" t="e">
        <f aca="true">MAX(0,K804*(1+(_xlfn.NORM.INV(RAND(),Inputs!$D$39,Inputs!$C$39)))-'Year Schedule'!$K$13+'Year Schedule'!$L$13)</f>
        <v>#VALUE!</v>
      </c>
      <c r="M804" s="0" t="e">
        <f aca="true">MAX(0,L804*(1+(_xlfn.NORM.INV(RAND(),Inputs!$D$39,Inputs!$C$39)))-'Year Schedule'!$K$14+'Year Schedule'!$L$14)</f>
        <v>#VALUE!</v>
      </c>
      <c r="N804" s="0" t="e">
        <f aca="true">MAX(0,M804*(1+(_xlfn.NORM.INV(RAND(),Inputs!$D$39,Inputs!$C$39)))-'Year Schedule'!$K$15+'Year Schedule'!$L$15)</f>
        <v>#VALUE!</v>
      </c>
      <c r="O804" s="0" t="e">
        <f aca="true">MAX(0,N804*(1+(_xlfn.NORM.INV(RAND(),Inputs!$D$39,Inputs!$C$39)))-'Year Schedule'!$K$16+'Year Schedule'!$L$16)</f>
        <v>#VALUE!</v>
      </c>
      <c r="P804" s="0" t="e">
        <f aca="true">MAX(0,O804*(1+(_xlfn.NORM.INV(RAND(),Inputs!$D$39,Inputs!$C$39)))-'Year Schedule'!$K$17+'Year Schedule'!$L$17)</f>
        <v>#VALUE!</v>
      </c>
      <c r="Q804" s="0" t="e">
        <f aca="true">MAX(0,P804*(1+(_xlfn.NORM.INV(RAND(),Inputs!$D$39,Inputs!$C$39)))-'Year Schedule'!$K$18+'Year Schedule'!$L$18)</f>
        <v>#VALUE!</v>
      </c>
      <c r="R804" s="0" t="e">
        <f aca="true">MAX(0,Q804*(1+(_xlfn.NORM.INV(RAND(),Inputs!$D$39,Inputs!$C$39)))-'Year Schedule'!$K$19+'Year Schedule'!$L$19)</f>
        <v>#VALUE!</v>
      </c>
      <c r="S804" s="0" t="e">
        <f aca="true">MAX(0,R804*(1+(_xlfn.NORM.INV(RAND(),Inputs!$D$39,Inputs!$C$39)))-'Year Schedule'!$K$20+'Year Schedule'!$L$20)</f>
        <v>#VALUE!</v>
      </c>
      <c r="T804" s="0" t="e">
        <f aca="true">MAX(0,S804*(1+(_xlfn.NORM.INV(RAND(),Inputs!$D$39,Inputs!$C$39)))-'Year Schedule'!$K$21+'Year Schedule'!$L$21)</f>
        <v>#VALUE!</v>
      </c>
      <c r="U804" s="0" t="e">
        <f aca="true">MAX(0,T804*(1+(_xlfn.NORM.INV(RAND(),Inputs!$D$39,Inputs!$C$39)))-'Year Schedule'!$K$22+'Year Schedule'!$L$22)</f>
        <v>#VALUE!</v>
      </c>
      <c r="V804" s="0" t="e">
        <f aca="true">MAX(0,U804*(1+(_xlfn.NORM.INV(RAND(),Inputs!$D$39,Inputs!$C$39)))-'Year Schedule'!$K$23+'Year Schedule'!$L$23)</f>
        <v>#VALUE!</v>
      </c>
      <c r="W804" s="0" t="e">
        <f aca="true">MAX(0,V804*(1+(_xlfn.NORM.INV(RAND(),Inputs!$D$39,Inputs!$C$39)))-'Year Schedule'!$K$24+'Year Schedule'!$L$24)</f>
        <v>#VALUE!</v>
      </c>
      <c r="X804" s="0" t="e">
        <f aca="true">MAX(0,W804*(1+(_xlfn.NORM.INV(RAND(),Inputs!$D$39,Inputs!$C$39)))-'Year Schedule'!$K$25+'Year Schedule'!$L$25)</f>
        <v>#VALUE!</v>
      </c>
      <c r="Y804" s="0" t="e">
        <f aca="true">MAX(0,X804*(1+(_xlfn.NORM.INV(RAND(),Inputs!$D$39,Inputs!$C$39)))-'Year Schedule'!$K$26+'Year Schedule'!$L$26)</f>
        <v>#VALUE!</v>
      </c>
      <c r="Z804" s="0" t="e">
        <f aca="true">MAX(0,Y804*(1+(_xlfn.NORM.INV(RAND(),Inputs!$D$39,Inputs!$C$39)))-'Year Schedule'!$K$27+'Year Schedule'!$L$27)</f>
        <v>#VALUE!</v>
      </c>
      <c r="AA804" s="0" t="e">
        <f aca="true">MAX(0,Z804*(1+(_xlfn.NORM.INV(RAND(),Inputs!$D$39,Inputs!$C$39)))-'Year Schedule'!$K$28+'Year Schedule'!$L$28)</f>
        <v>#VALUE!</v>
      </c>
      <c r="AB804" s="0" t="e">
        <f aca="true">MAX(0,AA804*(1+(_xlfn.NORM.INV(RAND(),Inputs!$D$39,Inputs!$C$39)))-'Year Schedule'!$K$29+'Year Schedule'!$L$29)</f>
        <v>#VALUE!</v>
      </c>
      <c r="AC804" s="0" t="e">
        <f aca="true">MAX(0,AB804*(1+(_xlfn.NORM.INV(RAND(),Inputs!$D$39,Inputs!$C$39)))-'Year Schedule'!$K$30+'Year Schedule'!$L$30)</f>
        <v>#VALUE!</v>
      </c>
      <c r="AD804" s="0" t="e">
        <f aca="true">MAX(0,AC804*(1+(_xlfn.NORM.INV(RAND(),Inputs!$D$39,Inputs!$C$39)))-'Year Schedule'!$K$31+'Year Schedule'!$L$31)</f>
        <v>#VALUE!</v>
      </c>
      <c r="AE804" s="0" t="e">
        <f aca="true">MAX(0,AD804*(1+(_xlfn.NORM.INV(RAND(),Inputs!$D$39,Inputs!$C$39)))-'Year Schedule'!$K$32+'Year Schedule'!$L$32)</f>
        <v>#VALUE!</v>
      </c>
      <c r="AF804" s="0" t="e">
        <f aca="true">MAX(0,AE804*(1+(_xlfn.NORM.INV(RAND(),Inputs!$D$39,Inputs!$C$39)))-'Year Schedule'!$K$33+'Year Schedule'!$L$33)</f>
        <v>#VALUE!</v>
      </c>
      <c r="AG804" s="0" t="e">
        <f aca="true">MAX(0,AF804*(1+(_xlfn.NORM.INV(RAND(),Inputs!$D$39,Inputs!$C$39)))-'Year Schedule'!$K$34+'Year Schedule'!$L$34)</f>
        <v>#VALUE!</v>
      </c>
      <c r="AH804" s="0" t="e">
        <f aca="true">MAX(0,AG804*(1+(_xlfn.NORM.INV(RAND(),Inputs!$D$39,Inputs!$C$39)))-'Year Schedule'!$K$35+'Year Schedule'!$L$35)</f>
        <v>#VALUE!</v>
      </c>
      <c r="AI804" s="0" t="e">
        <f aca="true">MAX(0,AH804*(1+(_xlfn.NORM.INV(RAND(),Inputs!$D$39,Inputs!$C$39)))-'Year Schedule'!$K$36+'Year Schedule'!$L$36)</f>
        <v>#VALUE!</v>
      </c>
      <c r="AJ804" s="0" t="e">
        <f aca="true">MAX(0,AI804*(1+(_xlfn.NORM.INV(RAND(),Inputs!$D$39,Inputs!$C$39)))-'Year Schedule'!$K$37+'Year Schedule'!$L$37)</f>
        <v>#VALUE!</v>
      </c>
      <c r="AK804" s="0" t="e">
        <f aca="true">MAX(0,AJ804*(1+(_xlfn.NORM.INV(RAND(),Inputs!$D$39,Inputs!$C$39)))-'Year Schedule'!$K$38+'Year Schedule'!$L$38)</f>
        <v>#VALUE!</v>
      </c>
      <c r="AL804" s="0" t="e">
        <f aca="true">MAX(0,AK804*(1+(_xlfn.NORM.INV(RAND(),Inputs!$D$39,Inputs!$C$39)))-'Year Schedule'!$K$39+'Year Schedule'!$L$39)</f>
        <v>#VALUE!</v>
      </c>
      <c r="AM804" s="0" t="e">
        <f aca="true">MAX(0,AL804*(1+(_xlfn.NORM.INV(RAND(),Inputs!$D$39,Inputs!$C$39)))-'Year Schedule'!$K$40+'Year Schedule'!$L$40)</f>
        <v>#VALUE!</v>
      </c>
      <c r="AN804" s="0" t="e">
        <f aca="true">MAX(0,AM804*(1+(_xlfn.NORM.INV(RAND(),Inputs!$D$39,Inputs!$C$39)))-'Year Schedule'!$K$41+'Year Schedule'!$L$41)</f>
        <v>#VALUE!</v>
      </c>
      <c r="AO804" s="0" t="e">
        <f aca="true">MAX(0,AN804*(1+(_xlfn.NORM.INV(RAND(),Inputs!$D$39,Inputs!$C$39)))-'Year Schedule'!$K$42+'Year Schedule'!$L$42)</f>
        <v>#VALUE!</v>
      </c>
      <c r="AP804" s="0" t="e">
        <f aca="true">MAX(0,AO804*(1+(_xlfn.NORM.INV(RAND(),Inputs!$D$39,Inputs!$C$39)))-'Year Schedule'!$K$43+'Year Schedule'!$L$43)</f>
        <v>#VALUE!</v>
      </c>
      <c r="AQ804" s="0" t="e">
        <f aca="true">MAX(0,AP804*(1+(_xlfn.NORM.INV(RAND(),Inputs!$D$39,Inputs!$C$39)))-'Year Schedule'!$K$44+'Year Schedule'!$L$44)</f>
        <v>#VALUE!</v>
      </c>
      <c r="AR804" s="0" t="e">
        <f aca="true">MAX(0,AQ804*(1+(_xlfn.NORM.INV(RAND(),Inputs!$D$39,Inputs!$C$39)))-'Year Schedule'!$K$45+'Year Schedule'!$L$45)</f>
        <v>#VALUE!</v>
      </c>
      <c r="AS804" s="0" t="e">
        <f aca="true">MAX(0,AR804*(1+(_xlfn.NORM.INV(RAND(),Inputs!$D$39,Inputs!$C$39)))-'Year Schedule'!$K$46+'Year Schedule'!$L$46)</f>
        <v>#VALUE!</v>
      </c>
      <c r="AT804" s="0" t="e">
        <f aca="true">MAX(0,AS804*(1+(_xlfn.NORM.INV(RAND(),Inputs!$D$39,Inputs!$C$39)))-'Year Schedule'!$K$47+'Year Schedule'!$L$47)</f>
        <v>#VALUE!</v>
      </c>
      <c r="AU804" s="0" t="e">
        <f aca="true">MAX(0,AT804*(1+(_xlfn.NORM.INV(RAND(),Inputs!$D$39,Inputs!$C$39)))-'Year Schedule'!$K$48+'Year Schedule'!$L$48)</f>
        <v>#VALUE!</v>
      </c>
      <c r="AV804" s="0" t="e">
        <f aca="true">MAX(0,AU804*(1+(_xlfn.NORM.INV(RAND(),Inputs!$D$39,Inputs!$C$39)))-'Year Schedule'!$K$49+'Year Schedule'!$L$49)</f>
        <v>#VALUE!</v>
      </c>
      <c r="AW804" s="0" t="e">
        <f aca="true">MAX(0,AV804*(1+(_xlfn.NORM.INV(RAND(),Inputs!$D$39,Inputs!$C$39)))-'Year Schedule'!$K$50+'Year Schedule'!$L$50)</f>
        <v>#VALUE!</v>
      </c>
      <c r="AX804" s="0" t="e">
        <f aca="true">MAX(0,AW804*(1+(_xlfn.NORM.INV(RAND(),Inputs!$D$39,Inputs!$C$39)))-'Year Schedule'!$K$51+'Year Schedule'!$L$51)</f>
        <v>#VALUE!</v>
      </c>
      <c r="AY804" s="0" t="e">
        <f aca="true">MAX(0,AX804*(1+(_xlfn.NORM.INV(RAND(),Inputs!$D$39,Inputs!$C$39)))-'Year Schedule'!$K$52+'Year Schedule'!$L$52)</f>
        <v>#VALUE!</v>
      </c>
      <c r="AZ804" s="0" t="e">
        <f aca="true">MAX(0,AY804*(1+(_xlfn.NORM.INV(RAND(),Inputs!$D$39,Inputs!$C$39)))-'Year Schedule'!$K$53+'Year Schedule'!$L$53)</f>
        <v>#VALUE!</v>
      </c>
      <c r="BA804" s="0" t="e">
        <f aca="false">INDEX(C804:AZ804,1,Inputs!$C$6)</f>
        <v>#VALUE!</v>
      </c>
      <c r="BB804" s="0" t="n">
        <f aca="false">IFERROR(EXP(SUMPRODUCT(LN((C804:INDEX(C804:AZ804,1,Inputs!$C$6)+$C$1004:INDEX($C$1004:$AZ$1004,1,Inputs!$C$6))/B804:INDEX(B804:AY804,1,Inputs!$C$6)))/Inputs!$C$6)-1,-1)</f>
        <v>-1</v>
      </c>
    </row>
    <row r="805" customFormat="false" ht="15" hidden="false" customHeight="true" outlineLevel="0" collapsed="false">
      <c r="A805" s="0" t="n">
        <v>803</v>
      </c>
      <c r="B805" s="177" t="n">
        <f aca="false">Inputs!$C$38</f>
        <v>0</v>
      </c>
      <c r="C805" s="0" t="e">
        <f aca="true">MAX(0,B805*(1+(_xlfn.NORM.INV(RAND(),Inputs!$D$39,Inputs!$C$39)))-'Year Schedule'!$K$4+'Year Schedule'!$L$4)</f>
        <v>#VALUE!</v>
      </c>
      <c r="D805" s="0" t="e">
        <f aca="true">MAX(0,C805*(1+(_xlfn.NORM.INV(RAND(),Inputs!$D$39,Inputs!$C$39)))-'Year Schedule'!$K$5+'Year Schedule'!$L$5)</f>
        <v>#VALUE!</v>
      </c>
      <c r="E805" s="0" t="e">
        <f aca="true">MAX(0,D805*(1+(_xlfn.NORM.INV(RAND(),Inputs!$D$39,Inputs!$C$39)))-'Year Schedule'!$K$6+'Year Schedule'!$L$6)</f>
        <v>#VALUE!</v>
      </c>
      <c r="F805" s="0" t="e">
        <f aca="true">MAX(0,E805*(1+(_xlfn.NORM.INV(RAND(),Inputs!$D$39,Inputs!$C$39)))-'Year Schedule'!$K$7+'Year Schedule'!$L$7)</f>
        <v>#VALUE!</v>
      </c>
      <c r="G805" s="0" t="e">
        <f aca="true">MAX(0,F805*(1+(_xlfn.NORM.INV(RAND(),Inputs!$D$39,Inputs!$C$39)))-'Year Schedule'!$K$8+'Year Schedule'!$L$8)</f>
        <v>#VALUE!</v>
      </c>
      <c r="H805" s="0" t="e">
        <f aca="true">MAX(0,G805*(1+(_xlfn.NORM.INV(RAND(),Inputs!$D$39,Inputs!$C$39)))-'Year Schedule'!$K$9+'Year Schedule'!$L$9)</f>
        <v>#VALUE!</v>
      </c>
      <c r="I805" s="0" t="e">
        <f aca="true">MAX(0,H805*(1+(_xlfn.NORM.INV(RAND(),Inputs!$D$39,Inputs!$C$39)))-'Year Schedule'!$K$10+'Year Schedule'!$L$10)</f>
        <v>#VALUE!</v>
      </c>
      <c r="J805" s="0" t="e">
        <f aca="true">MAX(0,I805*(1+(_xlfn.NORM.INV(RAND(),Inputs!$D$39,Inputs!$C$39)))-'Year Schedule'!$K$11+'Year Schedule'!$L$11)</f>
        <v>#VALUE!</v>
      </c>
      <c r="K805" s="0" t="e">
        <f aca="true">MAX(0,J805*(1+(_xlfn.NORM.INV(RAND(),Inputs!$D$39,Inputs!$C$39)))-'Year Schedule'!$K$12+'Year Schedule'!$L$12)</f>
        <v>#VALUE!</v>
      </c>
      <c r="L805" s="0" t="e">
        <f aca="true">MAX(0,K805*(1+(_xlfn.NORM.INV(RAND(),Inputs!$D$39,Inputs!$C$39)))-'Year Schedule'!$K$13+'Year Schedule'!$L$13)</f>
        <v>#VALUE!</v>
      </c>
      <c r="M805" s="0" t="e">
        <f aca="true">MAX(0,L805*(1+(_xlfn.NORM.INV(RAND(),Inputs!$D$39,Inputs!$C$39)))-'Year Schedule'!$K$14+'Year Schedule'!$L$14)</f>
        <v>#VALUE!</v>
      </c>
      <c r="N805" s="0" t="e">
        <f aca="true">MAX(0,M805*(1+(_xlfn.NORM.INV(RAND(),Inputs!$D$39,Inputs!$C$39)))-'Year Schedule'!$K$15+'Year Schedule'!$L$15)</f>
        <v>#VALUE!</v>
      </c>
      <c r="O805" s="0" t="e">
        <f aca="true">MAX(0,N805*(1+(_xlfn.NORM.INV(RAND(),Inputs!$D$39,Inputs!$C$39)))-'Year Schedule'!$K$16+'Year Schedule'!$L$16)</f>
        <v>#VALUE!</v>
      </c>
      <c r="P805" s="0" t="e">
        <f aca="true">MAX(0,O805*(1+(_xlfn.NORM.INV(RAND(),Inputs!$D$39,Inputs!$C$39)))-'Year Schedule'!$K$17+'Year Schedule'!$L$17)</f>
        <v>#VALUE!</v>
      </c>
      <c r="Q805" s="0" t="e">
        <f aca="true">MAX(0,P805*(1+(_xlfn.NORM.INV(RAND(),Inputs!$D$39,Inputs!$C$39)))-'Year Schedule'!$K$18+'Year Schedule'!$L$18)</f>
        <v>#VALUE!</v>
      </c>
      <c r="R805" s="0" t="e">
        <f aca="true">MAX(0,Q805*(1+(_xlfn.NORM.INV(RAND(),Inputs!$D$39,Inputs!$C$39)))-'Year Schedule'!$K$19+'Year Schedule'!$L$19)</f>
        <v>#VALUE!</v>
      </c>
      <c r="S805" s="0" t="e">
        <f aca="true">MAX(0,R805*(1+(_xlfn.NORM.INV(RAND(),Inputs!$D$39,Inputs!$C$39)))-'Year Schedule'!$K$20+'Year Schedule'!$L$20)</f>
        <v>#VALUE!</v>
      </c>
      <c r="T805" s="0" t="e">
        <f aca="true">MAX(0,S805*(1+(_xlfn.NORM.INV(RAND(),Inputs!$D$39,Inputs!$C$39)))-'Year Schedule'!$K$21+'Year Schedule'!$L$21)</f>
        <v>#VALUE!</v>
      </c>
      <c r="U805" s="0" t="e">
        <f aca="true">MAX(0,T805*(1+(_xlfn.NORM.INV(RAND(),Inputs!$D$39,Inputs!$C$39)))-'Year Schedule'!$K$22+'Year Schedule'!$L$22)</f>
        <v>#VALUE!</v>
      </c>
      <c r="V805" s="0" t="e">
        <f aca="true">MAX(0,U805*(1+(_xlfn.NORM.INV(RAND(),Inputs!$D$39,Inputs!$C$39)))-'Year Schedule'!$K$23+'Year Schedule'!$L$23)</f>
        <v>#VALUE!</v>
      </c>
      <c r="W805" s="0" t="e">
        <f aca="true">MAX(0,V805*(1+(_xlfn.NORM.INV(RAND(),Inputs!$D$39,Inputs!$C$39)))-'Year Schedule'!$K$24+'Year Schedule'!$L$24)</f>
        <v>#VALUE!</v>
      </c>
      <c r="X805" s="0" t="e">
        <f aca="true">MAX(0,W805*(1+(_xlfn.NORM.INV(RAND(),Inputs!$D$39,Inputs!$C$39)))-'Year Schedule'!$K$25+'Year Schedule'!$L$25)</f>
        <v>#VALUE!</v>
      </c>
      <c r="Y805" s="0" t="e">
        <f aca="true">MAX(0,X805*(1+(_xlfn.NORM.INV(RAND(),Inputs!$D$39,Inputs!$C$39)))-'Year Schedule'!$K$26+'Year Schedule'!$L$26)</f>
        <v>#VALUE!</v>
      </c>
      <c r="Z805" s="0" t="e">
        <f aca="true">MAX(0,Y805*(1+(_xlfn.NORM.INV(RAND(),Inputs!$D$39,Inputs!$C$39)))-'Year Schedule'!$K$27+'Year Schedule'!$L$27)</f>
        <v>#VALUE!</v>
      </c>
      <c r="AA805" s="0" t="e">
        <f aca="true">MAX(0,Z805*(1+(_xlfn.NORM.INV(RAND(),Inputs!$D$39,Inputs!$C$39)))-'Year Schedule'!$K$28+'Year Schedule'!$L$28)</f>
        <v>#VALUE!</v>
      </c>
      <c r="AB805" s="0" t="e">
        <f aca="true">MAX(0,AA805*(1+(_xlfn.NORM.INV(RAND(),Inputs!$D$39,Inputs!$C$39)))-'Year Schedule'!$K$29+'Year Schedule'!$L$29)</f>
        <v>#VALUE!</v>
      </c>
      <c r="AC805" s="0" t="e">
        <f aca="true">MAX(0,AB805*(1+(_xlfn.NORM.INV(RAND(),Inputs!$D$39,Inputs!$C$39)))-'Year Schedule'!$K$30+'Year Schedule'!$L$30)</f>
        <v>#VALUE!</v>
      </c>
      <c r="AD805" s="0" t="e">
        <f aca="true">MAX(0,AC805*(1+(_xlfn.NORM.INV(RAND(),Inputs!$D$39,Inputs!$C$39)))-'Year Schedule'!$K$31+'Year Schedule'!$L$31)</f>
        <v>#VALUE!</v>
      </c>
      <c r="AE805" s="0" t="e">
        <f aca="true">MAX(0,AD805*(1+(_xlfn.NORM.INV(RAND(),Inputs!$D$39,Inputs!$C$39)))-'Year Schedule'!$K$32+'Year Schedule'!$L$32)</f>
        <v>#VALUE!</v>
      </c>
      <c r="AF805" s="0" t="e">
        <f aca="true">MAX(0,AE805*(1+(_xlfn.NORM.INV(RAND(),Inputs!$D$39,Inputs!$C$39)))-'Year Schedule'!$K$33+'Year Schedule'!$L$33)</f>
        <v>#VALUE!</v>
      </c>
      <c r="AG805" s="0" t="e">
        <f aca="true">MAX(0,AF805*(1+(_xlfn.NORM.INV(RAND(),Inputs!$D$39,Inputs!$C$39)))-'Year Schedule'!$K$34+'Year Schedule'!$L$34)</f>
        <v>#VALUE!</v>
      </c>
      <c r="AH805" s="0" t="e">
        <f aca="true">MAX(0,AG805*(1+(_xlfn.NORM.INV(RAND(),Inputs!$D$39,Inputs!$C$39)))-'Year Schedule'!$K$35+'Year Schedule'!$L$35)</f>
        <v>#VALUE!</v>
      </c>
      <c r="AI805" s="0" t="e">
        <f aca="true">MAX(0,AH805*(1+(_xlfn.NORM.INV(RAND(),Inputs!$D$39,Inputs!$C$39)))-'Year Schedule'!$K$36+'Year Schedule'!$L$36)</f>
        <v>#VALUE!</v>
      </c>
      <c r="AJ805" s="0" t="e">
        <f aca="true">MAX(0,AI805*(1+(_xlfn.NORM.INV(RAND(),Inputs!$D$39,Inputs!$C$39)))-'Year Schedule'!$K$37+'Year Schedule'!$L$37)</f>
        <v>#VALUE!</v>
      </c>
      <c r="AK805" s="0" t="e">
        <f aca="true">MAX(0,AJ805*(1+(_xlfn.NORM.INV(RAND(),Inputs!$D$39,Inputs!$C$39)))-'Year Schedule'!$K$38+'Year Schedule'!$L$38)</f>
        <v>#VALUE!</v>
      </c>
      <c r="AL805" s="0" t="e">
        <f aca="true">MAX(0,AK805*(1+(_xlfn.NORM.INV(RAND(),Inputs!$D$39,Inputs!$C$39)))-'Year Schedule'!$K$39+'Year Schedule'!$L$39)</f>
        <v>#VALUE!</v>
      </c>
      <c r="AM805" s="0" t="e">
        <f aca="true">MAX(0,AL805*(1+(_xlfn.NORM.INV(RAND(),Inputs!$D$39,Inputs!$C$39)))-'Year Schedule'!$K$40+'Year Schedule'!$L$40)</f>
        <v>#VALUE!</v>
      </c>
      <c r="AN805" s="0" t="e">
        <f aca="true">MAX(0,AM805*(1+(_xlfn.NORM.INV(RAND(),Inputs!$D$39,Inputs!$C$39)))-'Year Schedule'!$K$41+'Year Schedule'!$L$41)</f>
        <v>#VALUE!</v>
      </c>
      <c r="AO805" s="0" t="e">
        <f aca="true">MAX(0,AN805*(1+(_xlfn.NORM.INV(RAND(),Inputs!$D$39,Inputs!$C$39)))-'Year Schedule'!$K$42+'Year Schedule'!$L$42)</f>
        <v>#VALUE!</v>
      </c>
      <c r="AP805" s="0" t="e">
        <f aca="true">MAX(0,AO805*(1+(_xlfn.NORM.INV(RAND(),Inputs!$D$39,Inputs!$C$39)))-'Year Schedule'!$K$43+'Year Schedule'!$L$43)</f>
        <v>#VALUE!</v>
      </c>
      <c r="AQ805" s="0" t="e">
        <f aca="true">MAX(0,AP805*(1+(_xlfn.NORM.INV(RAND(),Inputs!$D$39,Inputs!$C$39)))-'Year Schedule'!$K$44+'Year Schedule'!$L$44)</f>
        <v>#VALUE!</v>
      </c>
      <c r="AR805" s="0" t="e">
        <f aca="true">MAX(0,AQ805*(1+(_xlfn.NORM.INV(RAND(),Inputs!$D$39,Inputs!$C$39)))-'Year Schedule'!$K$45+'Year Schedule'!$L$45)</f>
        <v>#VALUE!</v>
      </c>
      <c r="AS805" s="0" t="e">
        <f aca="true">MAX(0,AR805*(1+(_xlfn.NORM.INV(RAND(),Inputs!$D$39,Inputs!$C$39)))-'Year Schedule'!$K$46+'Year Schedule'!$L$46)</f>
        <v>#VALUE!</v>
      </c>
      <c r="AT805" s="0" t="e">
        <f aca="true">MAX(0,AS805*(1+(_xlfn.NORM.INV(RAND(),Inputs!$D$39,Inputs!$C$39)))-'Year Schedule'!$K$47+'Year Schedule'!$L$47)</f>
        <v>#VALUE!</v>
      </c>
      <c r="AU805" s="0" t="e">
        <f aca="true">MAX(0,AT805*(1+(_xlfn.NORM.INV(RAND(),Inputs!$D$39,Inputs!$C$39)))-'Year Schedule'!$K$48+'Year Schedule'!$L$48)</f>
        <v>#VALUE!</v>
      </c>
      <c r="AV805" s="0" t="e">
        <f aca="true">MAX(0,AU805*(1+(_xlfn.NORM.INV(RAND(),Inputs!$D$39,Inputs!$C$39)))-'Year Schedule'!$K$49+'Year Schedule'!$L$49)</f>
        <v>#VALUE!</v>
      </c>
      <c r="AW805" s="0" t="e">
        <f aca="true">MAX(0,AV805*(1+(_xlfn.NORM.INV(RAND(),Inputs!$D$39,Inputs!$C$39)))-'Year Schedule'!$K$50+'Year Schedule'!$L$50)</f>
        <v>#VALUE!</v>
      </c>
      <c r="AX805" s="0" t="e">
        <f aca="true">MAX(0,AW805*(1+(_xlfn.NORM.INV(RAND(),Inputs!$D$39,Inputs!$C$39)))-'Year Schedule'!$K$51+'Year Schedule'!$L$51)</f>
        <v>#VALUE!</v>
      </c>
      <c r="AY805" s="0" t="e">
        <f aca="true">MAX(0,AX805*(1+(_xlfn.NORM.INV(RAND(),Inputs!$D$39,Inputs!$C$39)))-'Year Schedule'!$K$52+'Year Schedule'!$L$52)</f>
        <v>#VALUE!</v>
      </c>
      <c r="AZ805" s="0" t="e">
        <f aca="true">MAX(0,AY805*(1+(_xlfn.NORM.INV(RAND(),Inputs!$D$39,Inputs!$C$39)))-'Year Schedule'!$K$53+'Year Schedule'!$L$53)</f>
        <v>#VALUE!</v>
      </c>
      <c r="BA805" s="0" t="e">
        <f aca="false">INDEX(C805:AZ805,1,Inputs!$C$6)</f>
        <v>#VALUE!</v>
      </c>
      <c r="BB805" s="0" t="n">
        <f aca="false">IFERROR(EXP(SUMPRODUCT(LN((C805:INDEX(C805:AZ805,1,Inputs!$C$6)+$C$1004:INDEX($C$1004:$AZ$1004,1,Inputs!$C$6))/B805:INDEX(B805:AY805,1,Inputs!$C$6)))/Inputs!$C$6)-1,-1)</f>
        <v>-1</v>
      </c>
    </row>
    <row r="806" customFormat="false" ht="15" hidden="false" customHeight="true" outlineLevel="0" collapsed="false">
      <c r="A806" s="0" t="n">
        <v>804</v>
      </c>
      <c r="B806" s="177" t="n">
        <f aca="false">Inputs!$C$38</f>
        <v>0</v>
      </c>
      <c r="C806" s="0" t="e">
        <f aca="true">MAX(0,B806*(1+(_xlfn.NORM.INV(RAND(),Inputs!$D$39,Inputs!$C$39)))-'Year Schedule'!$K$4+'Year Schedule'!$L$4)</f>
        <v>#VALUE!</v>
      </c>
      <c r="D806" s="0" t="e">
        <f aca="true">MAX(0,C806*(1+(_xlfn.NORM.INV(RAND(),Inputs!$D$39,Inputs!$C$39)))-'Year Schedule'!$K$5+'Year Schedule'!$L$5)</f>
        <v>#VALUE!</v>
      </c>
      <c r="E806" s="0" t="e">
        <f aca="true">MAX(0,D806*(1+(_xlfn.NORM.INV(RAND(),Inputs!$D$39,Inputs!$C$39)))-'Year Schedule'!$K$6+'Year Schedule'!$L$6)</f>
        <v>#VALUE!</v>
      </c>
      <c r="F806" s="0" t="e">
        <f aca="true">MAX(0,E806*(1+(_xlfn.NORM.INV(RAND(),Inputs!$D$39,Inputs!$C$39)))-'Year Schedule'!$K$7+'Year Schedule'!$L$7)</f>
        <v>#VALUE!</v>
      </c>
      <c r="G806" s="0" t="e">
        <f aca="true">MAX(0,F806*(1+(_xlfn.NORM.INV(RAND(),Inputs!$D$39,Inputs!$C$39)))-'Year Schedule'!$K$8+'Year Schedule'!$L$8)</f>
        <v>#VALUE!</v>
      </c>
      <c r="H806" s="0" t="e">
        <f aca="true">MAX(0,G806*(1+(_xlfn.NORM.INV(RAND(),Inputs!$D$39,Inputs!$C$39)))-'Year Schedule'!$K$9+'Year Schedule'!$L$9)</f>
        <v>#VALUE!</v>
      </c>
      <c r="I806" s="0" t="e">
        <f aca="true">MAX(0,H806*(1+(_xlfn.NORM.INV(RAND(),Inputs!$D$39,Inputs!$C$39)))-'Year Schedule'!$K$10+'Year Schedule'!$L$10)</f>
        <v>#VALUE!</v>
      </c>
      <c r="J806" s="0" t="e">
        <f aca="true">MAX(0,I806*(1+(_xlfn.NORM.INV(RAND(),Inputs!$D$39,Inputs!$C$39)))-'Year Schedule'!$K$11+'Year Schedule'!$L$11)</f>
        <v>#VALUE!</v>
      </c>
      <c r="K806" s="0" t="e">
        <f aca="true">MAX(0,J806*(1+(_xlfn.NORM.INV(RAND(),Inputs!$D$39,Inputs!$C$39)))-'Year Schedule'!$K$12+'Year Schedule'!$L$12)</f>
        <v>#VALUE!</v>
      </c>
      <c r="L806" s="0" t="e">
        <f aca="true">MAX(0,K806*(1+(_xlfn.NORM.INV(RAND(),Inputs!$D$39,Inputs!$C$39)))-'Year Schedule'!$K$13+'Year Schedule'!$L$13)</f>
        <v>#VALUE!</v>
      </c>
      <c r="M806" s="0" t="e">
        <f aca="true">MAX(0,L806*(1+(_xlfn.NORM.INV(RAND(),Inputs!$D$39,Inputs!$C$39)))-'Year Schedule'!$K$14+'Year Schedule'!$L$14)</f>
        <v>#VALUE!</v>
      </c>
      <c r="N806" s="0" t="e">
        <f aca="true">MAX(0,M806*(1+(_xlfn.NORM.INV(RAND(),Inputs!$D$39,Inputs!$C$39)))-'Year Schedule'!$K$15+'Year Schedule'!$L$15)</f>
        <v>#VALUE!</v>
      </c>
      <c r="O806" s="0" t="e">
        <f aca="true">MAX(0,N806*(1+(_xlfn.NORM.INV(RAND(),Inputs!$D$39,Inputs!$C$39)))-'Year Schedule'!$K$16+'Year Schedule'!$L$16)</f>
        <v>#VALUE!</v>
      </c>
      <c r="P806" s="0" t="e">
        <f aca="true">MAX(0,O806*(1+(_xlfn.NORM.INV(RAND(),Inputs!$D$39,Inputs!$C$39)))-'Year Schedule'!$K$17+'Year Schedule'!$L$17)</f>
        <v>#VALUE!</v>
      </c>
      <c r="Q806" s="0" t="e">
        <f aca="true">MAX(0,P806*(1+(_xlfn.NORM.INV(RAND(),Inputs!$D$39,Inputs!$C$39)))-'Year Schedule'!$K$18+'Year Schedule'!$L$18)</f>
        <v>#VALUE!</v>
      </c>
      <c r="R806" s="0" t="e">
        <f aca="true">MAX(0,Q806*(1+(_xlfn.NORM.INV(RAND(),Inputs!$D$39,Inputs!$C$39)))-'Year Schedule'!$K$19+'Year Schedule'!$L$19)</f>
        <v>#VALUE!</v>
      </c>
      <c r="S806" s="0" t="e">
        <f aca="true">MAX(0,R806*(1+(_xlfn.NORM.INV(RAND(),Inputs!$D$39,Inputs!$C$39)))-'Year Schedule'!$K$20+'Year Schedule'!$L$20)</f>
        <v>#VALUE!</v>
      </c>
      <c r="T806" s="0" t="e">
        <f aca="true">MAX(0,S806*(1+(_xlfn.NORM.INV(RAND(),Inputs!$D$39,Inputs!$C$39)))-'Year Schedule'!$K$21+'Year Schedule'!$L$21)</f>
        <v>#VALUE!</v>
      </c>
      <c r="U806" s="0" t="e">
        <f aca="true">MAX(0,T806*(1+(_xlfn.NORM.INV(RAND(),Inputs!$D$39,Inputs!$C$39)))-'Year Schedule'!$K$22+'Year Schedule'!$L$22)</f>
        <v>#VALUE!</v>
      </c>
      <c r="V806" s="0" t="e">
        <f aca="true">MAX(0,U806*(1+(_xlfn.NORM.INV(RAND(),Inputs!$D$39,Inputs!$C$39)))-'Year Schedule'!$K$23+'Year Schedule'!$L$23)</f>
        <v>#VALUE!</v>
      </c>
      <c r="W806" s="0" t="e">
        <f aca="true">MAX(0,V806*(1+(_xlfn.NORM.INV(RAND(),Inputs!$D$39,Inputs!$C$39)))-'Year Schedule'!$K$24+'Year Schedule'!$L$24)</f>
        <v>#VALUE!</v>
      </c>
      <c r="X806" s="0" t="e">
        <f aca="true">MAX(0,W806*(1+(_xlfn.NORM.INV(RAND(),Inputs!$D$39,Inputs!$C$39)))-'Year Schedule'!$K$25+'Year Schedule'!$L$25)</f>
        <v>#VALUE!</v>
      </c>
      <c r="Y806" s="0" t="e">
        <f aca="true">MAX(0,X806*(1+(_xlfn.NORM.INV(RAND(),Inputs!$D$39,Inputs!$C$39)))-'Year Schedule'!$K$26+'Year Schedule'!$L$26)</f>
        <v>#VALUE!</v>
      </c>
      <c r="Z806" s="0" t="e">
        <f aca="true">MAX(0,Y806*(1+(_xlfn.NORM.INV(RAND(),Inputs!$D$39,Inputs!$C$39)))-'Year Schedule'!$K$27+'Year Schedule'!$L$27)</f>
        <v>#VALUE!</v>
      </c>
      <c r="AA806" s="0" t="e">
        <f aca="true">MAX(0,Z806*(1+(_xlfn.NORM.INV(RAND(),Inputs!$D$39,Inputs!$C$39)))-'Year Schedule'!$K$28+'Year Schedule'!$L$28)</f>
        <v>#VALUE!</v>
      </c>
      <c r="AB806" s="0" t="e">
        <f aca="true">MAX(0,AA806*(1+(_xlfn.NORM.INV(RAND(),Inputs!$D$39,Inputs!$C$39)))-'Year Schedule'!$K$29+'Year Schedule'!$L$29)</f>
        <v>#VALUE!</v>
      </c>
      <c r="AC806" s="0" t="e">
        <f aca="true">MAX(0,AB806*(1+(_xlfn.NORM.INV(RAND(),Inputs!$D$39,Inputs!$C$39)))-'Year Schedule'!$K$30+'Year Schedule'!$L$30)</f>
        <v>#VALUE!</v>
      </c>
      <c r="AD806" s="0" t="e">
        <f aca="true">MAX(0,AC806*(1+(_xlfn.NORM.INV(RAND(),Inputs!$D$39,Inputs!$C$39)))-'Year Schedule'!$K$31+'Year Schedule'!$L$31)</f>
        <v>#VALUE!</v>
      </c>
      <c r="AE806" s="0" t="e">
        <f aca="true">MAX(0,AD806*(1+(_xlfn.NORM.INV(RAND(),Inputs!$D$39,Inputs!$C$39)))-'Year Schedule'!$K$32+'Year Schedule'!$L$32)</f>
        <v>#VALUE!</v>
      </c>
      <c r="AF806" s="0" t="e">
        <f aca="true">MAX(0,AE806*(1+(_xlfn.NORM.INV(RAND(),Inputs!$D$39,Inputs!$C$39)))-'Year Schedule'!$K$33+'Year Schedule'!$L$33)</f>
        <v>#VALUE!</v>
      </c>
      <c r="AG806" s="0" t="e">
        <f aca="true">MAX(0,AF806*(1+(_xlfn.NORM.INV(RAND(),Inputs!$D$39,Inputs!$C$39)))-'Year Schedule'!$K$34+'Year Schedule'!$L$34)</f>
        <v>#VALUE!</v>
      </c>
      <c r="AH806" s="0" t="e">
        <f aca="true">MAX(0,AG806*(1+(_xlfn.NORM.INV(RAND(),Inputs!$D$39,Inputs!$C$39)))-'Year Schedule'!$K$35+'Year Schedule'!$L$35)</f>
        <v>#VALUE!</v>
      </c>
      <c r="AI806" s="0" t="e">
        <f aca="true">MAX(0,AH806*(1+(_xlfn.NORM.INV(RAND(),Inputs!$D$39,Inputs!$C$39)))-'Year Schedule'!$K$36+'Year Schedule'!$L$36)</f>
        <v>#VALUE!</v>
      </c>
      <c r="AJ806" s="0" t="e">
        <f aca="true">MAX(0,AI806*(1+(_xlfn.NORM.INV(RAND(),Inputs!$D$39,Inputs!$C$39)))-'Year Schedule'!$K$37+'Year Schedule'!$L$37)</f>
        <v>#VALUE!</v>
      </c>
      <c r="AK806" s="0" t="e">
        <f aca="true">MAX(0,AJ806*(1+(_xlfn.NORM.INV(RAND(),Inputs!$D$39,Inputs!$C$39)))-'Year Schedule'!$K$38+'Year Schedule'!$L$38)</f>
        <v>#VALUE!</v>
      </c>
      <c r="AL806" s="0" t="e">
        <f aca="true">MAX(0,AK806*(1+(_xlfn.NORM.INV(RAND(),Inputs!$D$39,Inputs!$C$39)))-'Year Schedule'!$K$39+'Year Schedule'!$L$39)</f>
        <v>#VALUE!</v>
      </c>
      <c r="AM806" s="0" t="e">
        <f aca="true">MAX(0,AL806*(1+(_xlfn.NORM.INV(RAND(),Inputs!$D$39,Inputs!$C$39)))-'Year Schedule'!$K$40+'Year Schedule'!$L$40)</f>
        <v>#VALUE!</v>
      </c>
      <c r="AN806" s="0" t="e">
        <f aca="true">MAX(0,AM806*(1+(_xlfn.NORM.INV(RAND(),Inputs!$D$39,Inputs!$C$39)))-'Year Schedule'!$K$41+'Year Schedule'!$L$41)</f>
        <v>#VALUE!</v>
      </c>
      <c r="AO806" s="0" t="e">
        <f aca="true">MAX(0,AN806*(1+(_xlfn.NORM.INV(RAND(),Inputs!$D$39,Inputs!$C$39)))-'Year Schedule'!$K$42+'Year Schedule'!$L$42)</f>
        <v>#VALUE!</v>
      </c>
      <c r="AP806" s="0" t="e">
        <f aca="true">MAX(0,AO806*(1+(_xlfn.NORM.INV(RAND(),Inputs!$D$39,Inputs!$C$39)))-'Year Schedule'!$K$43+'Year Schedule'!$L$43)</f>
        <v>#VALUE!</v>
      </c>
      <c r="AQ806" s="0" t="e">
        <f aca="true">MAX(0,AP806*(1+(_xlfn.NORM.INV(RAND(),Inputs!$D$39,Inputs!$C$39)))-'Year Schedule'!$K$44+'Year Schedule'!$L$44)</f>
        <v>#VALUE!</v>
      </c>
      <c r="AR806" s="0" t="e">
        <f aca="true">MAX(0,AQ806*(1+(_xlfn.NORM.INV(RAND(),Inputs!$D$39,Inputs!$C$39)))-'Year Schedule'!$K$45+'Year Schedule'!$L$45)</f>
        <v>#VALUE!</v>
      </c>
      <c r="AS806" s="0" t="e">
        <f aca="true">MAX(0,AR806*(1+(_xlfn.NORM.INV(RAND(),Inputs!$D$39,Inputs!$C$39)))-'Year Schedule'!$K$46+'Year Schedule'!$L$46)</f>
        <v>#VALUE!</v>
      </c>
      <c r="AT806" s="0" t="e">
        <f aca="true">MAX(0,AS806*(1+(_xlfn.NORM.INV(RAND(),Inputs!$D$39,Inputs!$C$39)))-'Year Schedule'!$K$47+'Year Schedule'!$L$47)</f>
        <v>#VALUE!</v>
      </c>
      <c r="AU806" s="0" t="e">
        <f aca="true">MAX(0,AT806*(1+(_xlfn.NORM.INV(RAND(),Inputs!$D$39,Inputs!$C$39)))-'Year Schedule'!$K$48+'Year Schedule'!$L$48)</f>
        <v>#VALUE!</v>
      </c>
      <c r="AV806" s="0" t="e">
        <f aca="true">MAX(0,AU806*(1+(_xlfn.NORM.INV(RAND(),Inputs!$D$39,Inputs!$C$39)))-'Year Schedule'!$K$49+'Year Schedule'!$L$49)</f>
        <v>#VALUE!</v>
      </c>
      <c r="AW806" s="0" t="e">
        <f aca="true">MAX(0,AV806*(1+(_xlfn.NORM.INV(RAND(),Inputs!$D$39,Inputs!$C$39)))-'Year Schedule'!$K$50+'Year Schedule'!$L$50)</f>
        <v>#VALUE!</v>
      </c>
      <c r="AX806" s="0" t="e">
        <f aca="true">MAX(0,AW806*(1+(_xlfn.NORM.INV(RAND(),Inputs!$D$39,Inputs!$C$39)))-'Year Schedule'!$K$51+'Year Schedule'!$L$51)</f>
        <v>#VALUE!</v>
      </c>
      <c r="AY806" s="0" t="e">
        <f aca="true">MAX(0,AX806*(1+(_xlfn.NORM.INV(RAND(),Inputs!$D$39,Inputs!$C$39)))-'Year Schedule'!$K$52+'Year Schedule'!$L$52)</f>
        <v>#VALUE!</v>
      </c>
      <c r="AZ806" s="0" t="e">
        <f aca="true">MAX(0,AY806*(1+(_xlfn.NORM.INV(RAND(),Inputs!$D$39,Inputs!$C$39)))-'Year Schedule'!$K$53+'Year Schedule'!$L$53)</f>
        <v>#VALUE!</v>
      </c>
      <c r="BA806" s="0" t="e">
        <f aca="false">INDEX(C806:AZ806,1,Inputs!$C$6)</f>
        <v>#VALUE!</v>
      </c>
      <c r="BB806" s="0" t="n">
        <f aca="false">IFERROR(EXP(SUMPRODUCT(LN((C806:INDEX(C806:AZ806,1,Inputs!$C$6)+$C$1004:INDEX($C$1004:$AZ$1004,1,Inputs!$C$6))/B806:INDEX(B806:AY806,1,Inputs!$C$6)))/Inputs!$C$6)-1,-1)</f>
        <v>-1</v>
      </c>
    </row>
    <row r="807" customFormat="false" ht="15" hidden="false" customHeight="true" outlineLevel="0" collapsed="false">
      <c r="A807" s="0" t="n">
        <v>805</v>
      </c>
      <c r="B807" s="177" t="n">
        <f aca="false">Inputs!$C$38</f>
        <v>0</v>
      </c>
      <c r="C807" s="0" t="e">
        <f aca="true">MAX(0,B807*(1+(_xlfn.NORM.INV(RAND(),Inputs!$D$39,Inputs!$C$39)))-'Year Schedule'!$K$4+'Year Schedule'!$L$4)</f>
        <v>#VALUE!</v>
      </c>
      <c r="D807" s="0" t="e">
        <f aca="true">MAX(0,C807*(1+(_xlfn.NORM.INV(RAND(),Inputs!$D$39,Inputs!$C$39)))-'Year Schedule'!$K$5+'Year Schedule'!$L$5)</f>
        <v>#VALUE!</v>
      </c>
      <c r="E807" s="0" t="e">
        <f aca="true">MAX(0,D807*(1+(_xlfn.NORM.INV(RAND(),Inputs!$D$39,Inputs!$C$39)))-'Year Schedule'!$K$6+'Year Schedule'!$L$6)</f>
        <v>#VALUE!</v>
      </c>
      <c r="F807" s="0" t="e">
        <f aca="true">MAX(0,E807*(1+(_xlfn.NORM.INV(RAND(),Inputs!$D$39,Inputs!$C$39)))-'Year Schedule'!$K$7+'Year Schedule'!$L$7)</f>
        <v>#VALUE!</v>
      </c>
      <c r="G807" s="0" t="e">
        <f aca="true">MAX(0,F807*(1+(_xlfn.NORM.INV(RAND(),Inputs!$D$39,Inputs!$C$39)))-'Year Schedule'!$K$8+'Year Schedule'!$L$8)</f>
        <v>#VALUE!</v>
      </c>
      <c r="H807" s="0" t="e">
        <f aca="true">MAX(0,G807*(1+(_xlfn.NORM.INV(RAND(),Inputs!$D$39,Inputs!$C$39)))-'Year Schedule'!$K$9+'Year Schedule'!$L$9)</f>
        <v>#VALUE!</v>
      </c>
      <c r="I807" s="0" t="e">
        <f aca="true">MAX(0,H807*(1+(_xlfn.NORM.INV(RAND(),Inputs!$D$39,Inputs!$C$39)))-'Year Schedule'!$K$10+'Year Schedule'!$L$10)</f>
        <v>#VALUE!</v>
      </c>
      <c r="J807" s="0" t="e">
        <f aca="true">MAX(0,I807*(1+(_xlfn.NORM.INV(RAND(),Inputs!$D$39,Inputs!$C$39)))-'Year Schedule'!$K$11+'Year Schedule'!$L$11)</f>
        <v>#VALUE!</v>
      </c>
      <c r="K807" s="0" t="e">
        <f aca="true">MAX(0,J807*(1+(_xlfn.NORM.INV(RAND(),Inputs!$D$39,Inputs!$C$39)))-'Year Schedule'!$K$12+'Year Schedule'!$L$12)</f>
        <v>#VALUE!</v>
      </c>
      <c r="L807" s="0" t="e">
        <f aca="true">MAX(0,K807*(1+(_xlfn.NORM.INV(RAND(),Inputs!$D$39,Inputs!$C$39)))-'Year Schedule'!$K$13+'Year Schedule'!$L$13)</f>
        <v>#VALUE!</v>
      </c>
      <c r="M807" s="0" t="e">
        <f aca="true">MAX(0,L807*(1+(_xlfn.NORM.INV(RAND(),Inputs!$D$39,Inputs!$C$39)))-'Year Schedule'!$K$14+'Year Schedule'!$L$14)</f>
        <v>#VALUE!</v>
      </c>
      <c r="N807" s="0" t="e">
        <f aca="true">MAX(0,M807*(1+(_xlfn.NORM.INV(RAND(),Inputs!$D$39,Inputs!$C$39)))-'Year Schedule'!$K$15+'Year Schedule'!$L$15)</f>
        <v>#VALUE!</v>
      </c>
      <c r="O807" s="0" t="e">
        <f aca="true">MAX(0,N807*(1+(_xlfn.NORM.INV(RAND(),Inputs!$D$39,Inputs!$C$39)))-'Year Schedule'!$K$16+'Year Schedule'!$L$16)</f>
        <v>#VALUE!</v>
      </c>
      <c r="P807" s="0" t="e">
        <f aca="true">MAX(0,O807*(1+(_xlfn.NORM.INV(RAND(),Inputs!$D$39,Inputs!$C$39)))-'Year Schedule'!$K$17+'Year Schedule'!$L$17)</f>
        <v>#VALUE!</v>
      </c>
      <c r="Q807" s="0" t="e">
        <f aca="true">MAX(0,P807*(1+(_xlfn.NORM.INV(RAND(),Inputs!$D$39,Inputs!$C$39)))-'Year Schedule'!$K$18+'Year Schedule'!$L$18)</f>
        <v>#VALUE!</v>
      </c>
      <c r="R807" s="0" t="e">
        <f aca="true">MAX(0,Q807*(1+(_xlfn.NORM.INV(RAND(),Inputs!$D$39,Inputs!$C$39)))-'Year Schedule'!$K$19+'Year Schedule'!$L$19)</f>
        <v>#VALUE!</v>
      </c>
      <c r="S807" s="0" t="e">
        <f aca="true">MAX(0,R807*(1+(_xlfn.NORM.INV(RAND(),Inputs!$D$39,Inputs!$C$39)))-'Year Schedule'!$K$20+'Year Schedule'!$L$20)</f>
        <v>#VALUE!</v>
      </c>
      <c r="T807" s="0" t="e">
        <f aca="true">MAX(0,S807*(1+(_xlfn.NORM.INV(RAND(),Inputs!$D$39,Inputs!$C$39)))-'Year Schedule'!$K$21+'Year Schedule'!$L$21)</f>
        <v>#VALUE!</v>
      </c>
      <c r="U807" s="0" t="e">
        <f aca="true">MAX(0,T807*(1+(_xlfn.NORM.INV(RAND(),Inputs!$D$39,Inputs!$C$39)))-'Year Schedule'!$K$22+'Year Schedule'!$L$22)</f>
        <v>#VALUE!</v>
      </c>
      <c r="V807" s="0" t="e">
        <f aca="true">MAX(0,U807*(1+(_xlfn.NORM.INV(RAND(),Inputs!$D$39,Inputs!$C$39)))-'Year Schedule'!$K$23+'Year Schedule'!$L$23)</f>
        <v>#VALUE!</v>
      </c>
      <c r="W807" s="0" t="e">
        <f aca="true">MAX(0,V807*(1+(_xlfn.NORM.INV(RAND(),Inputs!$D$39,Inputs!$C$39)))-'Year Schedule'!$K$24+'Year Schedule'!$L$24)</f>
        <v>#VALUE!</v>
      </c>
      <c r="X807" s="0" t="e">
        <f aca="true">MAX(0,W807*(1+(_xlfn.NORM.INV(RAND(),Inputs!$D$39,Inputs!$C$39)))-'Year Schedule'!$K$25+'Year Schedule'!$L$25)</f>
        <v>#VALUE!</v>
      </c>
      <c r="Y807" s="0" t="e">
        <f aca="true">MAX(0,X807*(1+(_xlfn.NORM.INV(RAND(),Inputs!$D$39,Inputs!$C$39)))-'Year Schedule'!$K$26+'Year Schedule'!$L$26)</f>
        <v>#VALUE!</v>
      </c>
      <c r="Z807" s="0" t="e">
        <f aca="true">MAX(0,Y807*(1+(_xlfn.NORM.INV(RAND(),Inputs!$D$39,Inputs!$C$39)))-'Year Schedule'!$K$27+'Year Schedule'!$L$27)</f>
        <v>#VALUE!</v>
      </c>
      <c r="AA807" s="0" t="e">
        <f aca="true">MAX(0,Z807*(1+(_xlfn.NORM.INV(RAND(),Inputs!$D$39,Inputs!$C$39)))-'Year Schedule'!$K$28+'Year Schedule'!$L$28)</f>
        <v>#VALUE!</v>
      </c>
      <c r="AB807" s="0" t="e">
        <f aca="true">MAX(0,AA807*(1+(_xlfn.NORM.INV(RAND(),Inputs!$D$39,Inputs!$C$39)))-'Year Schedule'!$K$29+'Year Schedule'!$L$29)</f>
        <v>#VALUE!</v>
      </c>
      <c r="AC807" s="0" t="e">
        <f aca="true">MAX(0,AB807*(1+(_xlfn.NORM.INV(RAND(),Inputs!$D$39,Inputs!$C$39)))-'Year Schedule'!$K$30+'Year Schedule'!$L$30)</f>
        <v>#VALUE!</v>
      </c>
      <c r="AD807" s="0" t="e">
        <f aca="true">MAX(0,AC807*(1+(_xlfn.NORM.INV(RAND(),Inputs!$D$39,Inputs!$C$39)))-'Year Schedule'!$K$31+'Year Schedule'!$L$31)</f>
        <v>#VALUE!</v>
      </c>
      <c r="AE807" s="0" t="e">
        <f aca="true">MAX(0,AD807*(1+(_xlfn.NORM.INV(RAND(),Inputs!$D$39,Inputs!$C$39)))-'Year Schedule'!$K$32+'Year Schedule'!$L$32)</f>
        <v>#VALUE!</v>
      </c>
      <c r="AF807" s="0" t="e">
        <f aca="true">MAX(0,AE807*(1+(_xlfn.NORM.INV(RAND(),Inputs!$D$39,Inputs!$C$39)))-'Year Schedule'!$K$33+'Year Schedule'!$L$33)</f>
        <v>#VALUE!</v>
      </c>
      <c r="AG807" s="0" t="e">
        <f aca="true">MAX(0,AF807*(1+(_xlfn.NORM.INV(RAND(),Inputs!$D$39,Inputs!$C$39)))-'Year Schedule'!$K$34+'Year Schedule'!$L$34)</f>
        <v>#VALUE!</v>
      </c>
      <c r="AH807" s="0" t="e">
        <f aca="true">MAX(0,AG807*(1+(_xlfn.NORM.INV(RAND(),Inputs!$D$39,Inputs!$C$39)))-'Year Schedule'!$K$35+'Year Schedule'!$L$35)</f>
        <v>#VALUE!</v>
      </c>
      <c r="AI807" s="0" t="e">
        <f aca="true">MAX(0,AH807*(1+(_xlfn.NORM.INV(RAND(),Inputs!$D$39,Inputs!$C$39)))-'Year Schedule'!$K$36+'Year Schedule'!$L$36)</f>
        <v>#VALUE!</v>
      </c>
      <c r="AJ807" s="0" t="e">
        <f aca="true">MAX(0,AI807*(1+(_xlfn.NORM.INV(RAND(),Inputs!$D$39,Inputs!$C$39)))-'Year Schedule'!$K$37+'Year Schedule'!$L$37)</f>
        <v>#VALUE!</v>
      </c>
      <c r="AK807" s="0" t="e">
        <f aca="true">MAX(0,AJ807*(1+(_xlfn.NORM.INV(RAND(),Inputs!$D$39,Inputs!$C$39)))-'Year Schedule'!$K$38+'Year Schedule'!$L$38)</f>
        <v>#VALUE!</v>
      </c>
      <c r="AL807" s="0" t="e">
        <f aca="true">MAX(0,AK807*(1+(_xlfn.NORM.INV(RAND(),Inputs!$D$39,Inputs!$C$39)))-'Year Schedule'!$K$39+'Year Schedule'!$L$39)</f>
        <v>#VALUE!</v>
      </c>
      <c r="AM807" s="0" t="e">
        <f aca="true">MAX(0,AL807*(1+(_xlfn.NORM.INV(RAND(),Inputs!$D$39,Inputs!$C$39)))-'Year Schedule'!$K$40+'Year Schedule'!$L$40)</f>
        <v>#VALUE!</v>
      </c>
      <c r="AN807" s="0" t="e">
        <f aca="true">MAX(0,AM807*(1+(_xlfn.NORM.INV(RAND(),Inputs!$D$39,Inputs!$C$39)))-'Year Schedule'!$K$41+'Year Schedule'!$L$41)</f>
        <v>#VALUE!</v>
      </c>
      <c r="AO807" s="0" t="e">
        <f aca="true">MAX(0,AN807*(1+(_xlfn.NORM.INV(RAND(),Inputs!$D$39,Inputs!$C$39)))-'Year Schedule'!$K$42+'Year Schedule'!$L$42)</f>
        <v>#VALUE!</v>
      </c>
      <c r="AP807" s="0" t="e">
        <f aca="true">MAX(0,AO807*(1+(_xlfn.NORM.INV(RAND(),Inputs!$D$39,Inputs!$C$39)))-'Year Schedule'!$K$43+'Year Schedule'!$L$43)</f>
        <v>#VALUE!</v>
      </c>
      <c r="AQ807" s="0" t="e">
        <f aca="true">MAX(0,AP807*(1+(_xlfn.NORM.INV(RAND(),Inputs!$D$39,Inputs!$C$39)))-'Year Schedule'!$K$44+'Year Schedule'!$L$44)</f>
        <v>#VALUE!</v>
      </c>
      <c r="AR807" s="0" t="e">
        <f aca="true">MAX(0,AQ807*(1+(_xlfn.NORM.INV(RAND(),Inputs!$D$39,Inputs!$C$39)))-'Year Schedule'!$K$45+'Year Schedule'!$L$45)</f>
        <v>#VALUE!</v>
      </c>
      <c r="AS807" s="0" t="e">
        <f aca="true">MAX(0,AR807*(1+(_xlfn.NORM.INV(RAND(),Inputs!$D$39,Inputs!$C$39)))-'Year Schedule'!$K$46+'Year Schedule'!$L$46)</f>
        <v>#VALUE!</v>
      </c>
      <c r="AT807" s="0" t="e">
        <f aca="true">MAX(0,AS807*(1+(_xlfn.NORM.INV(RAND(),Inputs!$D$39,Inputs!$C$39)))-'Year Schedule'!$K$47+'Year Schedule'!$L$47)</f>
        <v>#VALUE!</v>
      </c>
      <c r="AU807" s="0" t="e">
        <f aca="true">MAX(0,AT807*(1+(_xlfn.NORM.INV(RAND(),Inputs!$D$39,Inputs!$C$39)))-'Year Schedule'!$K$48+'Year Schedule'!$L$48)</f>
        <v>#VALUE!</v>
      </c>
      <c r="AV807" s="0" t="e">
        <f aca="true">MAX(0,AU807*(1+(_xlfn.NORM.INV(RAND(),Inputs!$D$39,Inputs!$C$39)))-'Year Schedule'!$K$49+'Year Schedule'!$L$49)</f>
        <v>#VALUE!</v>
      </c>
      <c r="AW807" s="0" t="e">
        <f aca="true">MAX(0,AV807*(1+(_xlfn.NORM.INV(RAND(),Inputs!$D$39,Inputs!$C$39)))-'Year Schedule'!$K$50+'Year Schedule'!$L$50)</f>
        <v>#VALUE!</v>
      </c>
      <c r="AX807" s="0" t="e">
        <f aca="true">MAX(0,AW807*(1+(_xlfn.NORM.INV(RAND(),Inputs!$D$39,Inputs!$C$39)))-'Year Schedule'!$K$51+'Year Schedule'!$L$51)</f>
        <v>#VALUE!</v>
      </c>
      <c r="AY807" s="0" t="e">
        <f aca="true">MAX(0,AX807*(1+(_xlfn.NORM.INV(RAND(),Inputs!$D$39,Inputs!$C$39)))-'Year Schedule'!$K$52+'Year Schedule'!$L$52)</f>
        <v>#VALUE!</v>
      </c>
      <c r="AZ807" s="0" t="e">
        <f aca="true">MAX(0,AY807*(1+(_xlfn.NORM.INV(RAND(),Inputs!$D$39,Inputs!$C$39)))-'Year Schedule'!$K$53+'Year Schedule'!$L$53)</f>
        <v>#VALUE!</v>
      </c>
      <c r="BA807" s="0" t="e">
        <f aca="false">INDEX(C807:AZ807,1,Inputs!$C$6)</f>
        <v>#VALUE!</v>
      </c>
      <c r="BB807" s="0" t="n">
        <f aca="false">IFERROR(EXP(SUMPRODUCT(LN((C807:INDEX(C807:AZ807,1,Inputs!$C$6)+$C$1004:INDEX($C$1004:$AZ$1004,1,Inputs!$C$6))/B807:INDEX(B807:AY807,1,Inputs!$C$6)))/Inputs!$C$6)-1,-1)</f>
        <v>-1</v>
      </c>
    </row>
    <row r="808" customFormat="false" ht="15" hidden="false" customHeight="true" outlineLevel="0" collapsed="false">
      <c r="A808" s="0" t="n">
        <v>806</v>
      </c>
      <c r="B808" s="177" t="n">
        <f aca="false">Inputs!$C$38</f>
        <v>0</v>
      </c>
      <c r="C808" s="0" t="e">
        <f aca="true">MAX(0,B808*(1+(_xlfn.NORM.INV(RAND(),Inputs!$D$39,Inputs!$C$39)))-'Year Schedule'!$K$4+'Year Schedule'!$L$4)</f>
        <v>#VALUE!</v>
      </c>
      <c r="D808" s="0" t="e">
        <f aca="true">MAX(0,C808*(1+(_xlfn.NORM.INV(RAND(),Inputs!$D$39,Inputs!$C$39)))-'Year Schedule'!$K$5+'Year Schedule'!$L$5)</f>
        <v>#VALUE!</v>
      </c>
      <c r="E808" s="0" t="e">
        <f aca="true">MAX(0,D808*(1+(_xlfn.NORM.INV(RAND(),Inputs!$D$39,Inputs!$C$39)))-'Year Schedule'!$K$6+'Year Schedule'!$L$6)</f>
        <v>#VALUE!</v>
      </c>
      <c r="F808" s="0" t="e">
        <f aca="true">MAX(0,E808*(1+(_xlfn.NORM.INV(RAND(),Inputs!$D$39,Inputs!$C$39)))-'Year Schedule'!$K$7+'Year Schedule'!$L$7)</f>
        <v>#VALUE!</v>
      </c>
      <c r="G808" s="0" t="e">
        <f aca="true">MAX(0,F808*(1+(_xlfn.NORM.INV(RAND(),Inputs!$D$39,Inputs!$C$39)))-'Year Schedule'!$K$8+'Year Schedule'!$L$8)</f>
        <v>#VALUE!</v>
      </c>
      <c r="H808" s="0" t="e">
        <f aca="true">MAX(0,G808*(1+(_xlfn.NORM.INV(RAND(),Inputs!$D$39,Inputs!$C$39)))-'Year Schedule'!$K$9+'Year Schedule'!$L$9)</f>
        <v>#VALUE!</v>
      </c>
      <c r="I808" s="0" t="e">
        <f aca="true">MAX(0,H808*(1+(_xlfn.NORM.INV(RAND(),Inputs!$D$39,Inputs!$C$39)))-'Year Schedule'!$K$10+'Year Schedule'!$L$10)</f>
        <v>#VALUE!</v>
      </c>
      <c r="J808" s="0" t="e">
        <f aca="true">MAX(0,I808*(1+(_xlfn.NORM.INV(RAND(),Inputs!$D$39,Inputs!$C$39)))-'Year Schedule'!$K$11+'Year Schedule'!$L$11)</f>
        <v>#VALUE!</v>
      </c>
      <c r="K808" s="0" t="e">
        <f aca="true">MAX(0,J808*(1+(_xlfn.NORM.INV(RAND(),Inputs!$D$39,Inputs!$C$39)))-'Year Schedule'!$K$12+'Year Schedule'!$L$12)</f>
        <v>#VALUE!</v>
      </c>
      <c r="L808" s="0" t="e">
        <f aca="true">MAX(0,K808*(1+(_xlfn.NORM.INV(RAND(),Inputs!$D$39,Inputs!$C$39)))-'Year Schedule'!$K$13+'Year Schedule'!$L$13)</f>
        <v>#VALUE!</v>
      </c>
      <c r="M808" s="0" t="e">
        <f aca="true">MAX(0,L808*(1+(_xlfn.NORM.INV(RAND(),Inputs!$D$39,Inputs!$C$39)))-'Year Schedule'!$K$14+'Year Schedule'!$L$14)</f>
        <v>#VALUE!</v>
      </c>
      <c r="N808" s="0" t="e">
        <f aca="true">MAX(0,M808*(1+(_xlfn.NORM.INV(RAND(),Inputs!$D$39,Inputs!$C$39)))-'Year Schedule'!$K$15+'Year Schedule'!$L$15)</f>
        <v>#VALUE!</v>
      </c>
      <c r="O808" s="0" t="e">
        <f aca="true">MAX(0,N808*(1+(_xlfn.NORM.INV(RAND(),Inputs!$D$39,Inputs!$C$39)))-'Year Schedule'!$K$16+'Year Schedule'!$L$16)</f>
        <v>#VALUE!</v>
      </c>
      <c r="P808" s="0" t="e">
        <f aca="true">MAX(0,O808*(1+(_xlfn.NORM.INV(RAND(),Inputs!$D$39,Inputs!$C$39)))-'Year Schedule'!$K$17+'Year Schedule'!$L$17)</f>
        <v>#VALUE!</v>
      </c>
      <c r="Q808" s="0" t="e">
        <f aca="true">MAX(0,P808*(1+(_xlfn.NORM.INV(RAND(),Inputs!$D$39,Inputs!$C$39)))-'Year Schedule'!$K$18+'Year Schedule'!$L$18)</f>
        <v>#VALUE!</v>
      </c>
      <c r="R808" s="0" t="e">
        <f aca="true">MAX(0,Q808*(1+(_xlfn.NORM.INV(RAND(),Inputs!$D$39,Inputs!$C$39)))-'Year Schedule'!$K$19+'Year Schedule'!$L$19)</f>
        <v>#VALUE!</v>
      </c>
      <c r="S808" s="0" t="e">
        <f aca="true">MAX(0,R808*(1+(_xlfn.NORM.INV(RAND(),Inputs!$D$39,Inputs!$C$39)))-'Year Schedule'!$K$20+'Year Schedule'!$L$20)</f>
        <v>#VALUE!</v>
      </c>
      <c r="T808" s="0" t="e">
        <f aca="true">MAX(0,S808*(1+(_xlfn.NORM.INV(RAND(),Inputs!$D$39,Inputs!$C$39)))-'Year Schedule'!$K$21+'Year Schedule'!$L$21)</f>
        <v>#VALUE!</v>
      </c>
      <c r="U808" s="0" t="e">
        <f aca="true">MAX(0,T808*(1+(_xlfn.NORM.INV(RAND(),Inputs!$D$39,Inputs!$C$39)))-'Year Schedule'!$K$22+'Year Schedule'!$L$22)</f>
        <v>#VALUE!</v>
      </c>
      <c r="V808" s="0" t="e">
        <f aca="true">MAX(0,U808*(1+(_xlfn.NORM.INV(RAND(),Inputs!$D$39,Inputs!$C$39)))-'Year Schedule'!$K$23+'Year Schedule'!$L$23)</f>
        <v>#VALUE!</v>
      </c>
      <c r="W808" s="0" t="e">
        <f aca="true">MAX(0,V808*(1+(_xlfn.NORM.INV(RAND(),Inputs!$D$39,Inputs!$C$39)))-'Year Schedule'!$K$24+'Year Schedule'!$L$24)</f>
        <v>#VALUE!</v>
      </c>
      <c r="X808" s="0" t="e">
        <f aca="true">MAX(0,W808*(1+(_xlfn.NORM.INV(RAND(),Inputs!$D$39,Inputs!$C$39)))-'Year Schedule'!$K$25+'Year Schedule'!$L$25)</f>
        <v>#VALUE!</v>
      </c>
      <c r="Y808" s="0" t="e">
        <f aca="true">MAX(0,X808*(1+(_xlfn.NORM.INV(RAND(),Inputs!$D$39,Inputs!$C$39)))-'Year Schedule'!$K$26+'Year Schedule'!$L$26)</f>
        <v>#VALUE!</v>
      </c>
      <c r="Z808" s="0" t="e">
        <f aca="true">MAX(0,Y808*(1+(_xlfn.NORM.INV(RAND(),Inputs!$D$39,Inputs!$C$39)))-'Year Schedule'!$K$27+'Year Schedule'!$L$27)</f>
        <v>#VALUE!</v>
      </c>
      <c r="AA808" s="0" t="e">
        <f aca="true">MAX(0,Z808*(1+(_xlfn.NORM.INV(RAND(),Inputs!$D$39,Inputs!$C$39)))-'Year Schedule'!$K$28+'Year Schedule'!$L$28)</f>
        <v>#VALUE!</v>
      </c>
      <c r="AB808" s="0" t="e">
        <f aca="true">MAX(0,AA808*(1+(_xlfn.NORM.INV(RAND(),Inputs!$D$39,Inputs!$C$39)))-'Year Schedule'!$K$29+'Year Schedule'!$L$29)</f>
        <v>#VALUE!</v>
      </c>
      <c r="AC808" s="0" t="e">
        <f aca="true">MAX(0,AB808*(1+(_xlfn.NORM.INV(RAND(),Inputs!$D$39,Inputs!$C$39)))-'Year Schedule'!$K$30+'Year Schedule'!$L$30)</f>
        <v>#VALUE!</v>
      </c>
      <c r="AD808" s="0" t="e">
        <f aca="true">MAX(0,AC808*(1+(_xlfn.NORM.INV(RAND(),Inputs!$D$39,Inputs!$C$39)))-'Year Schedule'!$K$31+'Year Schedule'!$L$31)</f>
        <v>#VALUE!</v>
      </c>
      <c r="AE808" s="0" t="e">
        <f aca="true">MAX(0,AD808*(1+(_xlfn.NORM.INV(RAND(),Inputs!$D$39,Inputs!$C$39)))-'Year Schedule'!$K$32+'Year Schedule'!$L$32)</f>
        <v>#VALUE!</v>
      </c>
      <c r="AF808" s="0" t="e">
        <f aca="true">MAX(0,AE808*(1+(_xlfn.NORM.INV(RAND(),Inputs!$D$39,Inputs!$C$39)))-'Year Schedule'!$K$33+'Year Schedule'!$L$33)</f>
        <v>#VALUE!</v>
      </c>
      <c r="AG808" s="0" t="e">
        <f aca="true">MAX(0,AF808*(1+(_xlfn.NORM.INV(RAND(),Inputs!$D$39,Inputs!$C$39)))-'Year Schedule'!$K$34+'Year Schedule'!$L$34)</f>
        <v>#VALUE!</v>
      </c>
      <c r="AH808" s="0" t="e">
        <f aca="true">MAX(0,AG808*(1+(_xlfn.NORM.INV(RAND(),Inputs!$D$39,Inputs!$C$39)))-'Year Schedule'!$K$35+'Year Schedule'!$L$35)</f>
        <v>#VALUE!</v>
      </c>
      <c r="AI808" s="0" t="e">
        <f aca="true">MAX(0,AH808*(1+(_xlfn.NORM.INV(RAND(),Inputs!$D$39,Inputs!$C$39)))-'Year Schedule'!$K$36+'Year Schedule'!$L$36)</f>
        <v>#VALUE!</v>
      </c>
      <c r="AJ808" s="0" t="e">
        <f aca="true">MAX(0,AI808*(1+(_xlfn.NORM.INV(RAND(),Inputs!$D$39,Inputs!$C$39)))-'Year Schedule'!$K$37+'Year Schedule'!$L$37)</f>
        <v>#VALUE!</v>
      </c>
      <c r="AK808" s="0" t="e">
        <f aca="true">MAX(0,AJ808*(1+(_xlfn.NORM.INV(RAND(),Inputs!$D$39,Inputs!$C$39)))-'Year Schedule'!$K$38+'Year Schedule'!$L$38)</f>
        <v>#VALUE!</v>
      </c>
      <c r="AL808" s="0" t="e">
        <f aca="true">MAX(0,AK808*(1+(_xlfn.NORM.INV(RAND(),Inputs!$D$39,Inputs!$C$39)))-'Year Schedule'!$K$39+'Year Schedule'!$L$39)</f>
        <v>#VALUE!</v>
      </c>
      <c r="AM808" s="0" t="e">
        <f aca="true">MAX(0,AL808*(1+(_xlfn.NORM.INV(RAND(),Inputs!$D$39,Inputs!$C$39)))-'Year Schedule'!$K$40+'Year Schedule'!$L$40)</f>
        <v>#VALUE!</v>
      </c>
      <c r="AN808" s="0" t="e">
        <f aca="true">MAX(0,AM808*(1+(_xlfn.NORM.INV(RAND(),Inputs!$D$39,Inputs!$C$39)))-'Year Schedule'!$K$41+'Year Schedule'!$L$41)</f>
        <v>#VALUE!</v>
      </c>
      <c r="AO808" s="0" t="e">
        <f aca="true">MAX(0,AN808*(1+(_xlfn.NORM.INV(RAND(),Inputs!$D$39,Inputs!$C$39)))-'Year Schedule'!$K$42+'Year Schedule'!$L$42)</f>
        <v>#VALUE!</v>
      </c>
      <c r="AP808" s="0" t="e">
        <f aca="true">MAX(0,AO808*(1+(_xlfn.NORM.INV(RAND(),Inputs!$D$39,Inputs!$C$39)))-'Year Schedule'!$K$43+'Year Schedule'!$L$43)</f>
        <v>#VALUE!</v>
      </c>
      <c r="AQ808" s="0" t="e">
        <f aca="true">MAX(0,AP808*(1+(_xlfn.NORM.INV(RAND(),Inputs!$D$39,Inputs!$C$39)))-'Year Schedule'!$K$44+'Year Schedule'!$L$44)</f>
        <v>#VALUE!</v>
      </c>
      <c r="AR808" s="0" t="e">
        <f aca="true">MAX(0,AQ808*(1+(_xlfn.NORM.INV(RAND(),Inputs!$D$39,Inputs!$C$39)))-'Year Schedule'!$K$45+'Year Schedule'!$L$45)</f>
        <v>#VALUE!</v>
      </c>
      <c r="AS808" s="0" t="e">
        <f aca="true">MAX(0,AR808*(1+(_xlfn.NORM.INV(RAND(),Inputs!$D$39,Inputs!$C$39)))-'Year Schedule'!$K$46+'Year Schedule'!$L$46)</f>
        <v>#VALUE!</v>
      </c>
      <c r="AT808" s="0" t="e">
        <f aca="true">MAX(0,AS808*(1+(_xlfn.NORM.INV(RAND(),Inputs!$D$39,Inputs!$C$39)))-'Year Schedule'!$K$47+'Year Schedule'!$L$47)</f>
        <v>#VALUE!</v>
      </c>
      <c r="AU808" s="0" t="e">
        <f aca="true">MAX(0,AT808*(1+(_xlfn.NORM.INV(RAND(),Inputs!$D$39,Inputs!$C$39)))-'Year Schedule'!$K$48+'Year Schedule'!$L$48)</f>
        <v>#VALUE!</v>
      </c>
      <c r="AV808" s="0" t="e">
        <f aca="true">MAX(0,AU808*(1+(_xlfn.NORM.INV(RAND(),Inputs!$D$39,Inputs!$C$39)))-'Year Schedule'!$K$49+'Year Schedule'!$L$49)</f>
        <v>#VALUE!</v>
      </c>
      <c r="AW808" s="0" t="e">
        <f aca="true">MAX(0,AV808*(1+(_xlfn.NORM.INV(RAND(),Inputs!$D$39,Inputs!$C$39)))-'Year Schedule'!$K$50+'Year Schedule'!$L$50)</f>
        <v>#VALUE!</v>
      </c>
      <c r="AX808" s="0" t="e">
        <f aca="true">MAX(0,AW808*(1+(_xlfn.NORM.INV(RAND(),Inputs!$D$39,Inputs!$C$39)))-'Year Schedule'!$K$51+'Year Schedule'!$L$51)</f>
        <v>#VALUE!</v>
      </c>
      <c r="AY808" s="0" t="e">
        <f aca="true">MAX(0,AX808*(1+(_xlfn.NORM.INV(RAND(),Inputs!$D$39,Inputs!$C$39)))-'Year Schedule'!$K$52+'Year Schedule'!$L$52)</f>
        <v>#VALUE!</v>
      </c>
      <c r="AZ808" s="0" t="e">
        <f aca="true">MAX(0,AY808*(1+(_xlfn.NORM.INV(RAND(),Inputs!$D$39,Inputs!$C$39)))-'Year Schedule'!$K$53+'Year Schedule'!$L$53)</f>
        <v>#VALUE!</v>
      </c>
      <c r="BA808" s="0" t="e">
        <f aca="false">INDEX(C808:AZ808,1,Inputs!$C$6)</f>
        <v>#VALUE!</v>
      </c>
      <c r="BB808" s="0" t="n">
        <f aca="false">IFERROR(EXP(SUMPRODUCT(LN((C808:INDEX(C808:AZ808,1,Inputs!$C$6)+$C$1004:INDEX($C$1004:$AZ$1004,1,Inputs!$C$6))/B808:INDEX(B808:AY808,1,Inputs!$C$6)))/Inputs!$C$6)-1,-1)</f>
        <v>-1</v>
      </c>
    </row>
    <row r="809" customFormat="false" ht="15" hidden="false" customHeight="true" outlineLevel="0" collapsed="false">
      <c r="A809" s="0" t="n">
        <v>807</v>
      </c>
      <c r="B809" s="177" t="n">
        <f aca="false">Inputs!$C$38</f>
        <v>0</v>
      </c>
      <c r="C809" s="0" t="e">
        <f aca="true">MAX(0,B809*(1+(_xlfn.NORM.INV(RAND(),Inputs!$D$39,Inputs!$C$39)))-'Year Schedule'!$K$4+'Year Schedule'!$L$4)</f>
        <v>#VALUE!</v>
      </c>
      <c r="D809" s="0" t="e">
        <f aca="true">MAX(0,C809*(1+(_xlfn.NORM.INV(RAND(),Inputs!$D$39,Inputs!$C$39)))-'Year Schedule'!$K$5+'Year Schedule'!$L$5)</f>
        <v>#VALUE!</v>
      </c>
      <c r="E809" s="0" t="e">
        <f aca="true">MAX(0,D809*(1+(_xlfn.NORM.INV(RAND(),Inputs!$D$39,Inputs!$C$39)))-'Year Schedule'!$K$6+'Year Schedule'!$L$6)</f>
        <v>#VALUE!</v>
      </c>
      <c r="F809" s="0" t="e">
        <f aca="true">MAX(0,E809*(1+(_xlfn.NORM.INV(RAND(),Inputs!$D$39,Inputs!$C$39)))-'Year Schedule'!$K$7+'Year Schedule'!$L$7)</f>
        <v>#VALUE!</v>
      </c>
      <c r="G809" s="0" t="e">
        <f aca="true">MAX(0,F809*(1+(_xlfn.NORM.INV(RAND(),Inputs!$D$39,Inputs!$C$39)))-'Year Schedule'!$K$8+'Year Schedule'!$L$8)</f>
        <v>#VALUE!</v>
      </c>
      <c r="H809" s="0" t="e">
        <f aca="true">MAX(0,G809*(1+(_xlfn.NORM.INV(RAND(),Inputs!$D$39,Inputs!$C$39)))-'Year Schedule'!$K$9+'Year Schedule'!$L$9)</f>
        <v>#VALUE!</v>
      </c>
      <c r="I809" s="0" t="e">
        <f aca="true">MAX(0,H809*(1+(_xlfn.NORM.INV(RAND(),Inputs!$D$39,Inputs!$C$39)))-'Year Schedule'!$K$10+'Year Schedule'!$L$10)</f>
        <v>#VALUE!</v>
      </c>
      <c r="J809" s="0" t="e">
        <f aca="true">MAX(0,I809*(1+(_xlfn.NORM.INV(RAND(),Inputs!$D$39,Inputs!$C$39)))-'Year Schedule'!$K$11+'Year Schedule'!$L$11)</f>
        <v>#VALUE!</v>
      </c>
      <c r="K809" s="0" t="e">
        <f aca="true">MAX(0,J809*(1+(_xlfn.NORM.INV(RAND(),Inputs!$D$39,Inputs!$C$39)))-'Year Schedule'!$K$12+'Year Schedule'!$L$12)</f>
        <v>#VALUE!</v>
      </c>
      <c r="L809" s="0" t="e">
        <f aca="true">MAX(0,K809*(1+(_xlfn.NORM.INV(RAND(),Inputs!$D$39,Inputs!$C$39)))-'Year Schedule'!$K$13+'Year Schedule'!$L$13)</f>
        <v>#VALUE!</v>
      </c>
      <c r="M809" s="0" t="e">
        <f aca="true">MAX(0,L809*(1+(_xlfn.NORM.INV(RAND(),Inputs!$D$39,Inputs!$C$39)))-'Year Schedule'!$K$14+'Year Schedule'!$L$14)</f>
        <v>#VALUE!</v>
      </c>
      <c r="N809" s="0" t="e">
        <f aca="true">MAX(0,M809*(1+(_xlfn.NORM.INV(RAND(),Inputs!$D$39,Inputs!$C$39)))-'Year Schedule'!$K$15+'Year Schedule'!$L$15)</f>
        <v>#VALUE!</v>
      </c>
      <c r="O809" s="0" t="e">
        <f aca="true">MAX(0,N809*(1+(_xlfn.NORM.INV(RAND(),Inputs!$D$39,Inputs!$C$39)))-'Year Schedule'!$K$16+'Year Schedule'!$L$16)</f>
        <v>#VALUE!</v>
      </c>
      <c r="P809" s="0" t="e">
        <f aca="true">MAX(0,O809*(1+(_xlfn.NORM.INV(RAND(),Inputs!$D$39,Inputs!$C$39)))-'Year Schedule'!$K$17+'Year Schedule'!$L$17)</f>
        <v>#VALUE!</v>
      </c>
      <c r="Q809" s="0" t="e">
        <f aca="true">MAX(0,P809*(1+(_xlfn.NORM.INV(RAND(),Inputs!$D$39,Inputs!$C$39)))-'Year Schedule'!$K$18+'Year Schedule'!$L$18)</f>
        <v>#VALUE!</v>
      </c>
      <c r="R809" s="0" t="e">
        <f aca="true">MAX(0,Q809*(1+(_xlfn.NORM.INV(RAND(),Inputs!$D$39,Inputs!$C$39)))-'Year Schedule'!$K$19+'Year Schedule'!$L$19)</f>
        <v>#VALUE!</v>
      </c>
      <c r="S809" s="0" t="e">
        <f aca="true">MAX(0,R809*(1+(_xlfn.NORM.INV(RAND(),Inputs!$D$39,Inputs!$C$39)))-'Year Schedule'!$K$20+'Year Schedule'!$L$20)</f>
        <v>#VALUE!</v>
      </c>
      <c r="T809" s="0" t="e">
        <f aca="true">MAX(0,S809*(1+(_xlfn.NORM.INV(RAND(),Inputs!$D$39,Inputs!$C$39)))-'Year Schedule'!$K$21+'Year Schedule'!$L$21)</f>
        <v>#VALUE!</v>
      </c>
      <c r="U809" s="0" t="e">
        <f aca="true">MAX(0,T809*(1+(_xlfn.NORM.INV(RAND(),Inputs!$D$39,Inputs!$C$39)))-'Year Schedule'!$K$22+'Year Schedule'!$L$22)</f>
        <v>#VALUE!</v>
      </c>
      <c r="V809" s="0" t="e">
        <f aca="true">MAX(0,U809*(1+(_xlfn.NORM.INV(RAND(),Inputs!$D$39,Inputs!$C$39)))-'Year Schedule'!$K$23+'Year Schedule'!$L$23)</f>
        <v>#VALUE!</v>
      </c>
      <c r="W809" s="0" t="e">
        <f aca="true">MAX(0,V809*(1+(_xlfn.NORM.INV(RAND(),Inputs!$D$39,Inputs!$C$39)))-'Year Schedule'!$K$24+'Year Schedule'!$L$24)</f>
        <v>#VALUE!</v>
      </c>
      <c r="X809" s="0" t="e">
        <f aca="true">MAX(0,W809*(1+(_xlfn.NORM.INV(RAND(),Inputs!$D$39,Inputs!$C$39)))-'Year Schedule'!$K$25+'Year Schedule'!$L$25)</f>
        <v>#VALUE!</v>
      </c>
      <c r="Y809" s="0" t="e">
        <f aca="true">MAX(0,X809*(1+(_xlfn.NORM.INV(RAND(),Inputs!$D$39,Inputs!$C$39)))-'Year Schedule'!$K$26+'Year Schedule'!$L$26)</f>
        <v>#VALUE!</v>
      </c>
      <c r="Z809" s="0" t="e">
        <f aca="true">MAX(0,Y809*(1+(_xlfn.NORM.INV(RAND(),Inputs!$D$39,Inputs!$C$39)))-'Year Schedule'!$K$27+'Year Schedule'!$L$27)</f>
        <v>#VALUE!</v>
      </c>
      <c r="AA809" s="0" t="e">
        <f aca="true">MAX(0,Z809*(1+(_xlfn.NORM.INV(RAND(),Inputs!$D$39,Inputs!$C$39)))-'Year Schedule'!$K$28+'Year Schedule'!$L$28)</f>
        <v>#VALUE!</v>
      </c>
      <c r="AB809" s="0" t="e">
        <f aca="true">MAX(0,AA809*(1+(_xlfn.NORM.INV(RAND(),Inputs!$D$39,Inputs!$C$39)))-'Year Schedule'!$K$29+'Year Schedule'!$L$29)</f>
        <v>#VALUE!</v>
      </c>
      <c r="AC809" s="0" t="e">
        <f aca="true">MAX(0,AB809*(1+(_xlfn.NORM.INV(RAND(),Inputs!$D$39,Inputs!$C$39)))-'Year Schedule'!$K$30+'Year Schedule'!$L$30)</f>
        <v>#VALUE!</v>
      </c>
      <c r="AD809" s="0" t="e">
        <f aca="true">MAX(0,AC809*(1+(_xlfn.NORM.INV(RAND(),Inputs!$D$39,Inputs!$C$39)))-'Year Schedule'!$K$31+'Year Schedule'!$L$31)</f>
        <v>#VALUE!</v>
      </c>
      <c r="AE809" s="0" t="e">
        <f aca="true">MAX(0,AD809*(1+(_xlfn.NORM.INV(RAND(),Inputs!$D$39,Inputs!$C$39)))-'Year Schedule'!$K$32+'Year Schedule'!$L$32)</f>
        <v>#VALUE!</v>
      </c>
      <c r="AF809" s="0" t="e">
        <f aca="true">MAX(0,AE809*(1+(_xlfn.NORM.INV(RAND(),Inputs!$D$39,Inputs!$C$39)))-'Year Schedule'!$K$33+'Year Schedule'!$L$33)</f>
        <v>#VALUE!</v>
      </c>
      <c r="AG809" s="0" t="e">
        <f aca="true">MAX(0,AF809*(1+(_xlfn.NORM.INV(RAND(),Inputs!$D$39,Inputs!$C$39)))-'Year Schedule'!$K$34+'Year Schedule'!$L$34)</f>
        <v>#VALUE!</v>
      </c>
      <c r="AH809" s="0" t="e">
        <f aca="true">MAX(0,AG809*(1+(_xlfn.NORM.INV(RAND(),Inputs!$D$39,Inputs!$C$39)))-'Year Schedule'!$K$35+'Year Schedule'!$L$35)</f>
        <v>#VALUE!</v>
      </c>
      <c r="AI809" s="0" t="e">
        <f aca="true">MAX(0,AH809*(1+(_xlfn.NORM.INV(RAND(),Inputs!$D$39,Inputs!$C$39)))-'Year Schedule'!$K$36+'Year Schedule'!$L$36)</f>
        <v>#VALUE!</v>
      </c>
      <c r="AJ809" s="0" t="e">
        <f aca="true">MAX(0,AI809*(1+(_xlfn.NORM.INV(RAND(),Inputs!$D$39,Inputs!$C$39)))-'Year Schedule'!$K$37+'Year Schedule'!$L$37)</f>
        <v>#VALUE!</v>
      </c>
      <c r="AK809" s="0" t="e">
        <f aca="true">MAX(0,AJ809*(1+(_xlfn.NORM.INV(RAND(),Inputs!$D$39,Inputs!$C$39)))-'Year Schedule'!$K$38+'Year Schedule'!$L$38)</f>
        <v>#VALUE!</v>
      </c>
      <c r="AL809" s="0" t="e">
        <f aca="true">MAX(0,AK809*(1+(_xlfn.NORM.INV(RAND(),Inputs!$D$39,Inputs!$C$39)))-'Year Schedule'!$K$39+'Year Schedule'!$L$39)</f>
        <v>#VALUE!</v>
      </c>
      <c r="AM809" s="0" t="e">
        <f aca="true">MAX(0,AL809*(1+(_xlfn.NORM.INV(RAND(),Inputs!$D$39,Inputs!$C$39)))-'Year Schedule'!$K$40+'Year Schedule'!$L$40)</f>
        <v>#VALUE!</v>
      </c>
      <c r="AN809" s="0" t="e">
        <f aca="true">MAX(0,AM809*(1+(_xlfn.NORM.INV(RAND(),Inputs!$D$39,Inputs!$C$39)))-'Year Schedule'!$K$41+'Year Schedule'!$L$41)</f>
        <v>#VALUE!</v>
      </c>
      <c r="AO809" s="0" t="e">
        <f aca="true">MAX(0,AN809*(1+(_xlfn.NORM.INV(RAND(),Inputs!$D$39,Inputs!$C$39)))-'Year Schedule'!$K$42+'Year Schedule'!$L$42)</f>
        <v>#VALUE!</v>
      </c>
      <c r="AP809" s="0" t="e">
        <f aca="true">MAX(0,AO809*(1+(_xlfn.NORM.INV(RAND(),Inputs!$D$39,Inputs!$C$39)))-'Year Schedule'!$K$43+'Year Schedule'!$L$43)</f>
        <v>#VALUE!</v>
      </c>
      <c r="AQ809" s="0" t="e">
        <f aca="true">MAX(0,AP809*(1+(_xlfn.NORM.INV(RAND(),Inputs!$D$39,Inputs!$C$39)))-'Year Schedule'!$K$44+'Year Schedule'!$L$44)</f>
        <v>#VALUE!</v>
      </c>
      <c r="AR809" s="0" t="e">
        <f aca="true">MAX(0,AQ809*(1+(_xlfn.NORM.INV(RAND(),Inputs!$D$39,Inputs!$C$39)))-'Year Schedule'!$K$45+'Year Schedule'!$L$45)</f>
        <v>#VALUE!</v>
      </c>
      <c r="AS809" s="0" t="e">
        <f aca="true">MAX(0,AR809*(1+(_xlfn.NORM.INV(RAND(),Inputs!$D$39,Inputs!$C$39)))-'Year Schedule'!$K$46+'Year Schedule'!$L$46)</f>
        <v>#VALUE!</v>
      </c>
      <c r="AT809" s="0" t="e">
        <f aca="true">MAX(0,AS809*(1+(_xlfn.NORM.INV(RAND(),Inputs!$D$39,Inputs!$C$39)))-'Year Schedule'!$K$47+'Year Schedule'!$L$47)</f>
        <v>#VALUE!</v>
      </c>
      <c r="AU809" s="0" t="e">
        <f aca="true">MAX(0,AT809*(1+(_xlfn.NORM.INV(RAND(),Inputs!$D$39,Inputs!$C$39)))-'Year Schedule'!$K$48+'Year Schedule'!$L$48)</f>
        <v>#VALUE!</v>
      </c>
      <c r="AV809" s="0" t="e">
        <f aca="true">MAX(0,AU809*(1+(_xlfn.NORM.INV(RAND(),Inputs!$D$39,Inputs!$C$39)))-'Year Schedule'!$K$49+'Year Schedule'!$L$49)</f>
        <v>#VALUE!</v>
      </c>
      <c r="AW809" s="0" t="e">
        <f aca="true">MAX(0,AV809*(1+(_xlfn.NORM.INV(RAND(),Inputs!$D$39,Inputs!$C$39)))-'Year Schedule'!$K$50+'Year Schedule'!$L$50)</f>
        <v>#VALUE!</v>
      </c>
      <c r="AX809" s="0" t="e">
        <f aca="true">MAX(0,AW809*(1+(_xlfn.NORM.INV(RAND(),Inputs!$D$39,Inputs!$C$39)))-'Year Schedule'!$K$51+'Year Schedule'!$L$51)</f>
        <v>#VALUE!</v>
      </c>
      <c r="AY809" s="0" t="e">
        <f aca="true">MAX(0,AX809*(1+(_xlfn.NORM.INV(RAND(),Inputs!$D$39,Inputs!$C$39)))-'Year Schedule'!$K$52+'Year Schedule'!$L$52)</f>
        <v>#VALUE!</v>
      </c>
      <c r="AZ809" s="0" t="e">
        <f aca="true">MAX(0,AY809*(1+(_xlfn.NORM.INV(RAND(),Inputs!$D$39,Inputs!$C$39)))-'Year Schedule'!$K$53+'Year Schedule'!$L$53)</f>
        <v>#VALUE!</v>
      </c>
      <c r="BA809" s="0" t="e">
        <f aca="false">INDEX(C809:AZ809,1,Inputs!$C$6)</f>
        <v>#VALUE!</v>
      </c>
      <c r="BB809" s="0" t="n">
        <f aca="false">IFERROR(EXP(SUMPRODUCT(LN((C809:INDEX(C809:AZ809,1,Inputs!$C$6)+$C$1004:INDEX($C$1004:$AZ$1004,1,Inputs!$C$6))/B809:INDEX(B809:AY809,1,Inputs!$C$6)))/Inputs!$C$6)-1,-1)</f>
        <v>-1</v>
      </c>
    </row>
    <row r="810" customFormat="false" ht="15" hidden="false" customHeight="true" outlineLevel="0" collapsed="false">
      <c r="A810" s="0" t="n">
        <v>808</v>
      </c>
      <c r="B810" s="177" t="n">
        <f aca="false">Inputs!$C$38</f>
        <v>0</v>
      </c>
      <c r="C810" s="0" t="e">
        <f aca="true">MAX(0,B810*(1+(_xlfn.NORM.INV(RAND(),Inputs!$D$39,Inputs!$C$39)))-'Year Schedule'!$K$4+'Year Schedule'!$L$4)</f>
        <v>#VALUE!</v>
      </c>
      <c r="D810" s="0" t="e">
        <f aca="true">MAX(0,C810*(1+(_xlfn.NORM.INV(RAND(),Inputs!$D$39,Inputs!$C$39)))-'Year Schedule'!$K$5+'Year Schedule'!$L$5)</f>
        <v>#VALUE!</v>
      </c>
      <c r="E810" s="0" t="e">
        <f aca="true">MAX(0,D810*(1+(_xlfn.NORM.INV(RAND(),Inputs!$D$39,Inputs!$C$39)))-'Year Schedule'!$K$6+'Year Schedule'!$L$6)</f>
        <v>#VALUE!</v>
      </c>
      <c r="F810" s="0" t="e">
        <f aca="true">MAX(0,E810*(1+(_xlfn.NORM.INV(RAND(),Inputs!$D$39,Inputs!$C$39)))-'Year Schedule'!$K$7+'Year Schedule'!$L$7)</f>
        <v>#VALUE!</v>
      </c>
      <c r="G810" s="0" t="e">
        <f aca="true">MAX(0,F810*(1+(_xlfn.NORM.INV(RAND(),Inputs!$D$39,Inputs!$C$39)))-'Year Schedule'!$K$8+'Year Schedule'!$L$8)</f>
        <v>#VALUE!</v>
      </c>
      <c r="H810" s="0" t="e">
        <f aca="true">MAX(0,G810*(1+(_xlfn.NORM.INV(RAND(),Inputs!$D$39,Inputs!$C$39)))-'Year Schedule'!$K$9+'Year Schedule'!$L$9)</f>
        <v>#VALUE!</v>
      </c>
      <c r="I810" s="0" t="e">
        <f aca="true">MAX(0,H810*(1+(_xlfn.NORM.INV(RAND(),Inputs!$D$39,Inputs!$C$39)))-'Year Schedule'!$K$10+'Year Schedule'!$L$10)</f>
        <v>#VALUE!</v>
      </c>
      <c r="J810" s="0" t="e">
        <f aca="true">MAX(0,I810*(1+(_xlfn.NORM.INV(RAND(),Inputs!$D$39,Inputs!$C$39)))-'Year Schedule'!$K$11+'Year Schedule'!$L$11)</f>
        <v>#VALUE!</v>
      </c>
      <c r="K810" s="0" t="e">
        <f aca="true">MAX(0,J810*(1+(_xlfn.NORM.INV(RAND(),Inputs!$D$39,Inputs!$C$39)))-'Year Schedule'!$K$12+'Year Schedule'!$L$12)</f>
        <v>#VALUE!</v>
      </c>
      <c r="L810" s="0" t="e">
        <f aca="true">MAX(0,K810*(1+(_xlfn.NORM.INV(RAND(),Inputs!$D$39,Inputs!$C$39)))-'Year Schedule'!$K$13+'Year Schedule'!$L$13)</f>
        <v>#VALUE!</v>
      </c>
      <c r="M810" s="0" t="e">
        <f aca="true">MAX(0,L810*(1+(_xlfn.NORM.INV(RAND(),Inputs!$D$39,Inputs!$C$39)))-'Year Schedule'!$K$14+'Year Schedule'!$L$14)</f>
        <v>#VALUE!</v>
      </c>
      <c r="N810" s="0" t="e">
        <f aca="true">MAX(0,M810*(1+(_xlfn.NORM.INV(RAND(),Inputs!$D$39,Inputs!$C$39)))-'Year Schedule'!$K$15+'Year Schedule'!$L$15)</f>
        <v>#VALUE!</v>
      </c>
      <c r="O810" s="0" t="e">
        <f aca="true">MAX(0,N810*(1+(_xlfn.NORM.INV(RAND(),Inputs!$D$39,Inputs!$C$39)))-'Year Schedule'!$K$16+'Year Schedule'!$L$16)</f>
        <v>#VALUE!</v>
      </c>
      <c r="P810" s="0" t="e">
        <f aca="true">MAX(0,O810*(1+(_xlfn.NORM.INV(RAND(),Inputs!$D$39,Inputs!$C$39)))-'Year Schedule'!$K$17+'Year Schedule'!$L$17)</f>
        <v>#VALUE!</v>
      </c>
      <c r="Q810" s="0" t="e">
        <f aca="true">MAX(0,P810*(1+(_xlfn.NORM.INV(RAND(),Inputs!$D$39,Inputs!$C$39)))-'Year Schedule'!$K$18+'Year Schedule'!$L$18)</f>
        <v>#VALUE!</v>
      </c>
      <c r="R810" s="0" t="e">
        <f aca="true">MAX(0,Q810*(1+(_xlfn.NORM.INV(RAND(),Inputs!$D$39,Inputs!$C$39)))-'Year Schedule'!$K$19+'Year Schedule'!$L$19)</f>
        <v>#VALUE!</v>
      </c>
      <c r="S810" s="0" t="e">
        <f aca="true">MAX(0,R810*(1+(_xlfn.NORM.INV(RAND(),Inputs!$D$39,Inputs!$C$39)))-'Year Schedule'!$K$20+'Year Schedule'!$L$20)</f>
        <v>#VALUE!</v>
      </c>
      <c r="T810" s="0" t="e">
        <f aca="true">MAX(0,S810*(1+(_xlfn.NORM.INV(RAND(),Inputs!$D$39,Inputs!$C$39)))-'Year Schedule'!$K$21+'Year Schedule'!$L$21)</f>
        <v>#VALUE!</v>
      </c>
      <c r="U810" s="0" t="e">
        <f aca="true">MAX(0,T810*(1+(_xlfn.NORM.INV(RAND(),Inputs!$D$39,Inputs!$C$39)))-'Year Schedule'!$K$22+'Year Schedule'!$L$22)</f>
        <v>#VALUE!</v>
      </c>
      <c r="V810" s="0" t="e">
        <f aca="true">MAX(0,U810*(1+(_xlfn.NORM.INV(RAND(),Inputs!$D$39,Inputs!$C$39)))-'Year Schedule'!$K$23+'Year Schedule'!$L$23)</f>
        <v>#VALUE!</v>
      </c>
      <c r="W810" s="0" t="e">
        <f aca="true">MAX(0,V810*(1+(_xlfn.NORM.INV(RAND(),Inputs!$D$39,Inputs!$C$39)))-'Year Schedule'!$K$24+'Year Schedule'!$L$24)</f>
        <v>#VALUE!</v>
      </c>
      <c r="X810" s="0" t="e">
        <f aca="true">MAX(0,W810*(1+(_xlfn.NORM.INV(RAND(),Inputs!$D$39,Inputs!$C$39)))-'Year Schedule'!$K$25+'Year Schedule'!$L$25)</f>
        <v>#VALUE!</v>
      </c>
      <c r="Y810" s="0" t="e">
        <f aca="true">MAX(0,X810*(1+(_xlfn.NORM.INV(RAND(),Inputs!$D$39,Inputs!$C$39)))-'Year Schedule'!$K$26+'Year Schedule'!$L$26)</f>
        <v>#VALUE!</v>
      </c>
      <c r="Z810" s="0" t="e">
        <f aca="true">MAX(0,Y810*(1+(_xlfn.NORM.INV(RAND(),Inputs!$D$39,Inputs!$C$39)))-'Year Schedule'!$K$27+'Year Schedule'!$L$27)</f>
        <v>#VALUE!</v>
      </c>
      <c r="AA810" s="0" t="e">
        <f aca="true">MAX(0,Z810*(1+(_xlfn.NORM.INV(RAND(),Inputs!$D$39,Inputs!$C$39)))-'Year Schedule'!$K$28+'Year Schedule'!$L$28)</f>
        <v>#VALUE!</v>
      </c>
      <c r="AB810" s="0" t="e">
        <f aca="true">MAX(0,AA810*(1+(_xlfn.NORM.INV(RAND(),Inputs!$D$39,Inputs!$C$39)))-'Year Schedule'!$K$29+'Year Schedule'!$L$29)</f>
        <v>#VALUE!</v>
      </c>
      <c r="AC810" s="0" t="e">
        <f aca="true">MAX(0,AB810*(1+(_xlfn.NORM.INV(RAND(),Inputs!$D$39,Inputs!$C$39)))-'Year Schedule'!$K$30+'Year Schedule'!$L$30)</f>
        <v>#VALUE!</v>
      </c>
      <c r="AD810" s="0" t="e">
        <f aca="true">MAX(0,AC810*(1+(_xlfn.NORM.INV(RAND(),Inputs!$D$39,Inputs!$C$39)))-'Year Schedule'!$K$31+'Year Schedule'!$L$31)</f>
        <v>#VALUE!</v>
      </c>
      <c r="AE810" s="0" t="e">
        <f aca="true">MAX(0,AD810*(1+(_xlfn.NORM.INV(RAND(),Inputs!$D$39,Inputs!$C$39)))-'Year Schedule'!$K$32+'Year Schedule'!$L$32)</f>
        <v>#VALUE!</v>
      </c>
      <c r="AF810" s="0" t="e">
        <f aca="true">MAX(0,AE810*(1+(_xlfn.NORM.INV(RAND(),Inputs!$D$39,Inputs!$C$39)))-'Year Schedule'!$K$33+'Year Schedule'!$L$33)</f>
        <v>#VALUE!</v>
      </c>
      <c r="AG810" s="0" t="e">
        <f aca="true">MAX(0,AF810*(1+(_xlfn.NORM.INV(RAND(),Inputs!$D$39,Inputs!$C$39)))-'Year Schedule'!$K$34+'Year Schedule'!$L$34)</f>
        <v>#VALUE!</v>
      </c>
      <c r="AH810" s="0" t="e">
        <f aca="true">MAX(0,AG810*(1+(_xlfn.NORM.INV(RAND(),Inputs!$D$39,Inputs!$C$39)))-'Year Schedule'!$K$35+'Year Schedule'!$L$35)</f>
        <v>#VALUE!</v>
      </c>
      <c r="AI810" s="0" t="e">
        <f aca="true">MAX(0,AH810*(1+(_xlfn.NORM.INV(RAND(),Inputs!$D$39,Inputs!$C$39)))-'Year Schedule'!$K$36+'Year Schedule'!$L$36)</f>
        <v>#VALUE!</v>
      </c>
      <c r="AJ810" s="0" t="e">
        <f aca="true">MAX(0,AI810*(1+(_xlfn.NORM.INV(RAND(),Inputs!$D$39,Inputs!$C$39)))-'Year Schedule'!$K$37+'Year Schedule'!$L$37)</f>
        <v>#VALUE!</v>
      </c>
      <c r="AK810" s="0" t="e">
        <f aca="true">MAX(0,AJ810*(1+(_xlfn.NORM.INV(RAND(),Inputs!$D$39,Inputs!$C$39)))-'Year Schedule'!$K$38+'Year Schedule'!$L$38)</f>
        <v>#VALUE!</v>
      </c>
      <c r="AL810" s="0" t="e">
        <f aca="true">MAX(0,AK810*(1+(_xlfn.NORM.INV(RAND(),Inputs!$D$39,Inputs!$C$39)))-'Year Schedule'!$K$39+'Year Schedule'!$L$39)</f>
        <v>#VALUE!</v>
      </c>
      <c r="AM810" s="0" t="e">
        <f aca="true">MAX(0,AL810*(1+(_xlfn.NORM.INV(RAND(),Inputs!$D$39,Inputs!$C$39)))-'Year Schedule'!$K$40+'Year Schedule'!$L$40)</f>
        <v>#VALUE!</v>
      </c>
      <c r="AN810" s="0" t="e">
        <f aca="true">MAX(0,AM810*(1+(_xlfn.NORM.INV(RAND(),Inputs!$D$39,Inputs!$C$39)))-'Year Schedule'!$K$41+'Year Schedule'!$L$41)</f>
        <v>#VALUE!</v>
      </c>
      <c r="AO810" s="0" t="e">
        <f aca="true">MAX(0,AN810*(1+(_xlfn.NORM.INV(RAND(),Inputs!$D$39,Inputs!$C$39)))-'Year Schedule'!$K$42+'Year Schedule'!$L$42)</f>
        <v>#VALUE!</v>
      </c>
      <c r="AP810" s="0" t="e">
        <f aca="true">MAX(0,AO810*(1+(_xlfn.NORM.INV(RAND(),Inputs!$D$39,Inputs!$C$39)))-'Year Schedule'!$K$43+'Year Schedule'!$L$43)</f>
        <v>#VALUE!</v>
      </c>
      <c r="AQ810" s="0" t="e">
        <f aca="true">MAX(0,AP810*(1+(_xlfn.NORM.INV(RAND(),Inputs!$D$39,Inputs!$C$39)))-'Year Schedule'!$K$44+'Year Schedule'!$L$44)</f>
        <v>#VALUE!</v>
      </c>
      <c r="AR810" s="0" t="e">
        <f aca="true">MAX(0,AQ810*(1+(_xlfn.NORM.INV(RAND(),Inputs!$D$39,Inputs!$C$39)))-'Year Schedule'!$K$45+'Year Schedule'!$L$45)</f>
        <v>#VALUE!</v>
      </c>
      <c r="AS810" s="0" t="e">
        <f aca="true">MAX(0,AR810*(1+(_xlfn.NORM.INV(RAND(),Inputs!$D$39,Inputs!$C$39)))-'Year Schedule'!$K$46+'Year Schedule'!$L$46)</f>
        <v>#VALUE!</v>
      </c>
      <c r="AT810" s="0" t="e">
        <f aca="true">MAX(0,AS810*(1+(_xlfn.NORM.INV(RAND(),Inputs!$D$39,Inputs!$C$39)))-'Year Schedule'!$K$47+'Year Schedule'!$L$47)</f>
        <v>#VALUE!</v>
      </c>
      <c r="AU810" s="0" t="e">
        <f aca="true">MAX(0,AT810*(1+(_xlfn.NORM.INV(RAND(),Inputs!$D$39,Inputs!$C$39)))-'Year Schedule'!$K$48+'Year Schedule'!$L$48)</f>
        <v>#VALUE!</v>
      </c>
      <c r="AV810" s="0" t="e">
        <f aca="true">MAX(0,AU810*(1+(_xlfn.NORM.INV(RAND(),Inputs!$D$39,Inputs!$C$39)))-'Year Schedule'!$K$49+'Year Schedule'!$L$49)</f>
        <v>#VALUE!</v>
      </c>
      <c r="AW810" s="0" t="e">
        <f aca="true">MAX(0,AV810*(1+(_xlfn.NORM.INV(RAND(),Inputs!$D$39,Inputs!$C$39)))-'Year Schedule'!$K$50+'Year Schedule'!$L$50)</f>
        <v>#VALUE!</v>
      </c>
      <c r="AX810" s="0" t="e">
        <f aca="true">MAX(0,AW810*(1+(_xlfn.NORM.INV(RAND(),Inputs!$D$39,Inputs!$C$39)))-'Year Schedule'!$K$51+'Year Schedule'!$L$51)</f>
        <v>#VALUE!</v>
      </c>
      <c r="AY810" s="0" t="e">
        <f aca="true">MAX(0,AX810*(1+(_xlfn.NORM.INV(RAND(),Inputs!$D$39,Inputs!$C$39)))-'Year Schedule'!$K$52+'Year Schedule'!$L$52)</f>
        <v>#VALUE!</v>
      </c>
      <c r="AZ810" s="0" t="e">
        <f aca="true">MAX(0,AY810*(1+(_xlfn.NORM.INV(RAND(),Inputs!$D$39,Inputs!$C$39)))-'Year Schedule'!$K$53+'Year Schedule'!$L$53)</f>
        <v>#VALUE!</v>
      </c>
      <c r="BA810" s="0" t="e">
        <f aca="false">INDEX(C810:AZ810,1,Inputs!$C$6)</f>
        <v>#VALUE!</v>
      </c>
      <c r="BB810" s="0" t="n">
        <f aca="false">IFERROR(EXP(SUMPRODUCT(LN((C810:INDEX(C810:AZ810,1,Inputs!$C$6)+$C$1004:INDEX($C$1004:$AZ$1004,1,Inputs!$C$6))/B810:INDEX(B810:AY810,1,Inputs!$C$6)))/Inputs!$C$6)-1,-1)</f>
        <v>-1</v>
      </c>
    </row>
    <row r="811" customFormat="false" ht="15" hidden="false" customHeight="true" outlineLevel="0" collapsed="false">
      <c r="A811" s="0" t="n">
        <v>809</v>
      </c>
      <c r="B811" s="177" t="n">
        <f aca="false">Inputs!$C$38</f>
        <v>0</v>
      </c>
      <c r="C811" s="0" t="e">
        <f aca="true">MAX(0,B811*(1+(_xlfn.NORM.INV(RAND(),Inputs!$D$39,Inputs!$C$39)))-'Year Schedule'!$K$4+'Year Schedule'!$L$4)</f>
        <v>#VALUE!</v>
      </c>
      <c r="D811" s="0" t="e">
        <f aca="true">MAX(0,C811*(1+(_xlfn.NORM.INV(RAND(),Inputs!$D$39,Inputs!$C$39)))-'Year Schedule'!$K$5+'Year Schedule'!$L$5)</f>
        <v>#VALUE!</v>
      </c>
      <c r="E811" s="0" t="e">
        <f aca="true">MAX(0,D811*(1+(_xlfn.NORM.INV(RAND(),Inputs!$D$39,Inputs!$C$39)))-'Year Schedule'!$K$6+'Year Schedule'!$L$6)</f>
        <v>#VALUE!</v>
      </c>
      <c r="F811" s="0" t="e">
        <f aca="true">MAX(0,E811*(1+(_xlfn.NORM.INV(RAND(),Inputs!$D$39,Inputs!$C$39)))-'Year Schedule'!$K$7+'Year Schedule'!$L$7)</f>
        <v>#VALUE!</v>
      </c>
      <c r="G811" s="0" t="e">
        <f aca="true">MAX(0,F811*(1+(_xlfn.NORM.INV(RAND(),Inputs!$D$39,Inputs!$C$39)))-'Year Schedule'!$K$8+'Year Schedule'!$L$8)</f>
        <v>#VALUE!</v>
      </c>
      <c r="H811" s="0" t="e">
        <f aca="true">MAX(0,G811*(1+(_xlfn.NORM.INV(RAND(),Inputs!$D$39,Inputs!$C$39)))-'Year Schedule'!$K$9+'Year Schedule'!$L$9)</f>
        <v>#VALUE!</v>
      </c>
      <c r="I811" s="0" t="e">
        <f aca="true">MAX(0,H811*(1+(_xlfn.NORM.INV(RAND(),Inputs!$D$39,Inputs!$C$39)))-'Year Schedule'!$K$10+'Year Schedule'!$L$10)</f>
        <v>#VALUE!</v>
      </c>
      <c r="J811" s="0" t="e">
        <f aca="true">MAX(0,I811*(1+(_xlfn.NORM.INV(RAND(),Inputs!$D$39,Inputs!$C$39)))-'Year Schedule'!$K$11+'Year Schedule'!$L$11)</f>
        <v>#VALUE!</v>
      </c>
      <c r="K811" s="0" t="e">
        <f aca="true">MAX(0,J811*(1+(_xlfn.NORM.INV(RAND(),Inputs!$D$39,Inputs!$C$39)))-'Year Schedule'!$K$12+'Year Schedule'!$L$12)</f>
        <v>#VALUE!</v>
      </c>
      <c r="L811" s="0" t="e">
        <f aca="true">MAX(0,K811*(1+(_xlfn.NORM.INV(RAND(),Inputs!$D$39,Inputs!$C$39)))-'Year Schedule'!$K$13+'Year Schedule'!$L$13)</f>
        <v>#VALUE!</v>
      </c>
      <c r="M811" s="0" t="e">
        <f aca="true">MAX(0,L811*(1+(_xlfn.NORM.INV(RAND(),Inputs!$D$39,Inputs!$C$39)))-'Year Schedule'!$K$14+'Year Schedule'!$L$14)</f>
        <v>#VALUE!</v>
      </c>
      <c r="N811" s="0" t="e">
        <f aca="true">MAX(0,M811*(1+(_xlfn.NORM.INV(RAND(),Inputs!$D$39,Inputs!$C$39)))-'Year Schedule'!$K$15+'Year Schedule'!$L$15)</f>
        <v>#VALUE!</v>
      </c>
      <c r="O811" s="0" t="e">
        <f aca="true">MAX(0,N811*(1+(_xlfn.NORM.INV(RAND(),Inputs!$D$39,Inputs!$C$39)))-'Year Schedule'!$K$16+'Year Schedule'!$L$16)</f>
        <v>#VALUE!</v>
      </c>
      <c r="P811" s="0" t="e">
        <f aca="true">MAX(0,O811*(1+(_xlfn.NORM.INV(RAND(),Inputs!$D$39,Inputs!$C$39)))-'Year Schedule'!$K$17+'Year Schedule'!$L$17)</f>
        <v>#VALUE!</v>
      </c>
      <c r="Q811" s="0" t="e">
        <f aca="true">MAX(0,P811*(1+(_xlfn.NORM.INV(RAND(),Inputs!$D$39,Inputs!$C$39)))-'Year Schedule'!$K$18+'Year Schedule'!$L$18)</f>
        <v>#VALUE!</v>
      </c>
      <c r="R811" s="0" t="e">
        <f aca="true">MAX(0,Q811*(1+(_xlfn.NORM.INV(RAND(),Inputs!$D$39,Inputs!$C$39)))-'Year Schedule'!$K$19+'Year Schedule'!$L$19)</f>
        <v>#VALUE!</v>
      </c>
      <c r="S811" s="0" t="e">
        <f aca="true">MAX(0,R811*(1+(_xlfn.NORM.INV(RAND(),Inputs!$D$39,Inputs!$C$39)))-'Year Schedule'!$K$20+'Year Schedule'!$L$20)</f>
        <v>#VALUE!</v>
      </c>
      <c r="T811" s="0" t="e">
        <f aca="true">MAX(0,S811*(1+(_xlfn.NORM.INV(RAND(),Inputs!$D$39,Inputs!$C$39)))-'Year Schedule'!$K$21+'Year Schedule'!$L$21)</f>
        <v>#VALUE!</v>
      </c>
      <c r="U811" s="0" t="e">
        <f aca="true">MAX(0,T811*(1+(_xlfn.NORM.INV(RAND(),Inputs!$D$39,Inputs!$C$39)))-'Year Schedule'!$K$22+'Year Schedule'!$L$22)</f>
        <v>#VALUE!</v>
      </c>
      <c r="V811" s="0" t="e">
        <f aca="true">MAX(0,U811*(1+(_xlfn.NORM.INV(RAND(),Inputs!$D$39,Inputs!$C$39)))-'Year Schedule'!$K$23+'Year Schedule'!$L$23)</f>
        <v>#VALUE!</v>
      </c>
      <c r="W811" s="0" t="e">
        <f aca="true">MAX(0,V811*(1+(_xlfn.NORM.INV(RAND(),Inputs!$D$39,Inputs!$C$39)))-'Year Schedule'!$K$24+'Year Schedule'!$L$24)</f>
        <v>#VALUE!</v>
      </c>
      <c r="X811" s="0" t="e">
        <f aca="true">MAX(0,W811*(1+(_xlfn.NORM.INV(RAND(),Inputs!$D$39,Inputs!$C$39)))-'Year Schedule'!$K$25+'Year Schedule'!$L$25)</f>
        <v>#VALUE!</v>
      </c>
      <c r="Y811" s="0" t="e">
        <f aca="true">MAX(0,X811*(1+(_xlfn.NORM.INV(RAND(),Inputs!$D$39,Inputs!$C$39)))-'Year Schedule'!$K$26+'Year Schedule'!$L$26)</f>
        <v>#VALUE!</v>
      </c>
      <c r="Z811" s="0" t="e">
        <f aca="true">MAX(0,Y811*(1+(_xlfn.NORM.INV(RAND(),Inputs!$D$39,Inputs!$C$39)))-'Year Schedule'!$K$27+'Year Schedule'!$L$27)</f>
        <v>#VALUE!</v>
      </c>
      <c r="AA811" s="0" t="e">
        <f aca="true">MAX(0,Z811*(1+(_xlfn.NORM.INV(RAND(),Inputs!$D$39,Inputs!$C$39)))-'Year Schedule'!$K$28+'Year Schedule'!$L$28)</f>
        <v>#VALUE!</v>
      </c>
      <c r="AB811" s="0" t="e">
        <f aca="true">MAX(0,AA811*(1+(_xlfn.NORM.INV(RAND(),Inputs!$D$39,Inputs!$C$39)))-'Year Schedule'!$K$29+'Year Schedule'!$L$29)</f>
        <v>#VALUE!</v>
      </c>
      <c r="AC811" s="0" t="e">
        <f aca="true">MAX(0,AB811*(1+(_xlfn.NORM.INV(RAND(),Inputs!$D$39,Inputs!$C$39)))-'Year Schedule'!$K$30+'Year Schedule'!$L$30)</f>
        <v>#VALUE!</v>
      </c>
      <c r="AD811" s="0" t="e">
        <f aca="true">MAX(0,AC811*(1+(_xlfn.NORM.INV(RAND(),Inputs!$D$39,Inputs!$C$39)))-'Year Schedule'!$K$31+'Year Schedule'!$L$31)</f>
        <v>#VALUE!</v>
      </c>
      <c r="AE811" s="0" t="e">
        <f aca="true">MAX(0,AD811*(1+(_xlfn.NORM.INV(RAND(),Inputs!$D$39,Inputs!$C$39)))-'Year Schedule'!$K$32+'Year Schedule'!$L$32)</f>
        <v>#VALUE!</v>
      </c>
      <c r="AF811" s="0" t="e">
        <f aca="true">MAX(0,AE811*(1+(_xlfn.NORM.INV(RAND(),Inputs!$D$39,Inputs!$C$39)))-'Year Schedule'!$K$33+'Year Schedule'!$L$33)</f>
        <v>#VALUE!</v>
      </c>
      <c r="AG811" s="0" t="e">
        <f aca="true">MAX(0,AF811*(1+(_xlfn.NORM.INV(RAND(),Inputs!$D$39,Inputs!$C$39)))-'Year Schedule'!$K$34+'Year Schedule'!$L$34)</f>
        <v>#VALUE!</v>
      </c>
      <c r="AH811" s="0" t="e">
        <f aca="true">MAX(0,AG811*(1+(_xlfn.NORM.INV(RAND(),Inputs!$D$39,Inputs!$C$39)))-'Year Schedule'!$K$35+'Year Schedule'!$L$35)</f>
        <v>#VALUE!</v>
      </c>
      <c r="AI811" s="0" t="e">
        <f aca="true">MAX(0,AH811*(1+(_xlfn.NORM.INV(RAND(),Inputs!$D$39,Inputs!$C$39)))-'Year Schedule'!$K$36+'Year Schedule'!$L$36)</f>
        <v>#VALUE!</v>
      </c>
      <c r="AJ811" s="0" t="e">
        <f aca="true">MAX(0,AI811*(1+(_xlfn.NORM.INV(RAND(),Inputs!$D$39,Inputs!$C$39)))-'Year Schedule'!$K$37+'Year Schedule'!$L$37)</f>
        <v>#VALUE!</v>
      </c>
      <c r="AK811" s="0" t="e">
        <f aca="true">MAX(0,AJ811*(1+(_xlfn.NORM.INV(RAND(),Inputs!$D$39,Inputs!$C$39)))-'Year Schedule'!$K$38+'Year Schedule'!$L$38)</f>
        <v>#VALUE!</v>
      </c>
      <c r="AL811" s="0" t="e">
        <f aca="true">MAX(0,AK811*(1+(_xlfn.NORM.INV(RAND(),Inputs!$D$39,Inputs!$C$39)))-'Year Schedule'!$K$39+'Year Schedule'!$L$39)</f>
        <v>#VALUE!</v>
      </c>
      <c r="AM811" s="0" t="e">
        <f aca="true">MAX(0,AL811*(1+(_xlfn.NORM.INV(RAND(),Inputs!$D$39,Inputs!$C$39)))-'Year Schedule'!$K$40+'Year Schedule'!$L$40)</f>
        <v>#VALUE!</v>
      </c>
      <c r="AN811" s="0" t="e">
        <f aca="true">MAX(0,AM811*(1+(_xlfn.NORM.INV(RAND(),Inputs!$D$39,Inputs!$C$39)))-'Year Schedule'!$K$41+'Year Schedule'!$L$41)</f>
        <v>#VALUE!</v>
      </c>
      <c r="AO811" s="0" t="e">
        <f aca="true">MAX(0,AN811*(1+(_xlfn.NORM.INV(RAND(),Inputs!$D$39,Inputs!$C$39)))-'Year Schedule'!$K$42+'Year Schedule'!$L$42)</f>
        <v>#VALUE!</v>
      </c>
      <c r="AP811" s="0" t="e">
        <f aca="true">MAX(0,AO811*(1+(_xlfn.NORM.INV(RAND(),Inputs!$D$39,Inputs!$C$39)))-'Year Schedule'!$K$43+'Year Schedule'!$L$43)</f>
        <v>#VALUE!</v>
      </c>
      <c r="AQ811" s="0" t="e">
        <f aca="true">MAX(0,AP811*(1+(_xlfn.NORM.INV(RAND(),Inputs!$D$39,Inputs!$C$39)))-'Year Schedule'!$K$44+'Year Schedule'!$L$44)</f>
        <v>#VALUE!</v>
      </c>
      <c r="AR811" s="0" t="e">
        <f aca="true">MAX(0,AQ811*(1+(_xlfn.NORM.INV(RAND(),Inputs!$D$39,Inputs!$C$39)))-'Year Schedule'!$K$45+'Year Schedule'!$L$45)</f>
        <v>#VALUE!</v>
      </c>
      <c r="AS811" s="0" t="e">
        <f aca="true">MAX(0,AR811*(1+(_xlfn.NORM.INV(RAND(),Inputs!$D$39,Inputs!$C$39)))-'Year Schedule'!$K$46+'Year Schedule'!$L$46)</f>
        <v>#VALUE!</v>
      </c>
      <c r="AT811" s="0" t="e">
        <f aca="true">MAX(0,AS811*(1+(_xlfn.NORM.INV(RAND(),Inputs!$D$39,Inputs!$C$39)))-'Year Schedule'!$K$47+'Year Schedule'!$L$47)</f>
        <v>#VALUE!</v>
      </c>
      <c r="AU811" s="0" t="e">
        <f aca="true">MAX(0,AT811*(1+(_xlfn.NORM.INV(RAND(),Inputs!$D$39,Inputs!$C$39)))-'Year Schedule'!$K$48+'Year Schedule'!$L$48)</f>
        <v>#VALUE!</v>
      </c>
      <c r="AV811" s="0" t="e">
        <f aca="true">MAX(0,AU811*(1+(_xlfn.NORM.INV(RAND(),Inputs!$D$39,Inputs!$C$39)))-'Year Schedule'!$K$49+'Year Schedule'!$L$49)</f>
        <v>#VALUE!</v>
      </c>
      <c r="AW811" s="0" t="e">
        <f aca="true">MAX(0,AV811*(1+(_xlfn.NORM.INV(RAND(),Inputs!$D$39,Inputs!$C$39)))-'Year Schedule'!$K$50+'Year Schedule'!$L$50)</f>
        <v>#VALUE!</v>
      </c>
      <c r="AX811" s="0" t="e">
        <f aca="true">MAX(0,AW811*(1+(_xlfn.NORM.INV(RAND(),Inputs!$D$39,Inputs!$C$39)))-'Year Schedule'!$K$51+'Year Schedule'!$L$51)</f>
        <v>#VALUE!</v>
      </c>
      <c r="AY811" s="0" t="e">
        <f aca="true">MAX(0,AX811*(1+(_xlfn.NORM.INV(RAND(),Inputs!$D$39,Inputs!$C$39)))-'Year Schedule'!$K$52+'Year Schedule'!$L$52)</f>
        <v>#VALUE!</v>
      </c>
      <c r="AZ811" s="0" t="e">
        <f aca="true">MAX(0,AY811*(1+(_xlfn.NORM.INV(RAND(),Inputs!$D$39,Inputs!$C$39)))-'Year Schedule'!$K$53+'Year Schedule'!$L$53)</f>
        <v>#VALUE!</v>
      </c>
      <c r="BA811" s="0" t="e">
        <f aca="false">INDEX(C811:AZ811,1,Inputs!$C$6)</f>
        <v>#VALUE!</v>
      </c>
      <c r="BB811" s="0" t="n">
        <f aca="false">IFERROR(EXP(SUMPRODUCT(LN((C811:INDEX(C811:AZ811,1,Inputs!$C$6)+$C$1004:INDEX($C$1004:$AZ$1004,1,Inputs!$C$6))/B811:INDEX(B811:AY811,1,Inputs!$C$6)))/Inputs!$C$6)-1,-1)</f>
        <v>-1</v>
      </c>
    </row>
    <row r="812" customFormat="false" ht="15" hidden="false" customHeight="true" outlineLevel="0" collapsed="false">
      <c r="A812" s="0" t="n">
        <v>810</v>
      </c>
      <c r="B812" s="177" t="n">
        <f aca="false">Inputs!$C$38</f>
        <v>0</v>
      </c>
      <c r="C812" s="0" t="e">
        <f aca="true">MAX(0,B812*(1+(_xlfn.NORM.INV(RAND(),Inputs!$D$39,Inputs!$C$39)))-'Year Schedule'!$K$4+'Year Schedule'!$L$4)</f>
        <v>#VALUE!</v>
      </c>
      <c r="D812" s="0" t="e">
        <f aca="true">MAX(0,C812*(1+(_xlfn.NORM.INV(RAND(),Inputs!$D$39,Inputs!$C$39)))-'Year Schedule'!$K$5+'Year Schedule'!$L$5)</f>
        <v>#VALUE!</v>
      </c>
      <c r="E812" s="0" t="e">
        <f aca="true">MAX(0,D812*(1+(_xlfn.NORM.INV(RAND(),Inputs!$D$39,Inputs!$C$39)))-'Year Schedule'!$K$6+'Year Schedule'!$L$6)</f>
        <v>#VALUE!</v>
      </c>
      <c r="F812" s="0" t="e">
        <f aca="true">MAX(0,E812*(1+(_xlfn.NORM.INV(RAND(),Inputs!$D$39,Inputs!$C$39)))-'Year Schedule'!$K$7+'Year Schedule'!$L$7)</f>
        <v>#VALUE!</v>
      </c>
      <c r="G812" s="0" t="e">
        <f aca="true">MAX(0,F812*(1+(_xlfn.NORM.INV(RAND(),Inputs!$D$39,Inputs!$C$39)))-'Year Schedule'!$K$8+'Year Schedule'!$L$8)</f>
        <v>#VALUE!</v>
      </c>
      <c r="H812" s="0" t="e">
        <f aca="true">MAX(0,G812*(1+(_xlfn.NORM.INV(RAND(),Inputs!$D$39,Inputs!$C$39)))-'Year Schedule'!$K$9+'Year Schedule'!$L$9)</f>
        <v>#VALUE!</v>
      </c>
      <c r="I812" s="0" t="e">
        <f aca="true">MAX(0,H812*(1+(_xlfn.NORM.INV(RAND(),Inputs!$D$39,Inputs!$C$39)))-'Year Schedule'!$K$10+'Year Schedule'!$L$10)</f>
        <v>#VALUE!</v>
      </c>
      <c r="J812" s="0" t="e">
        <f aca="true">MAX(0,I812*(1+(_xlfn.NORM.INV(RAND(),Inputs!$D$39,Inputs!$C$39)))-'Year Schedule'!$K$11+'Year Schedule'!$L$11)</f>
        <v>#VALUE!</v>
      </c>
      <c r="K812" s="0" t="e">
        <f aca="true">MAX(0,J812*(1+(_xlfn.NORM.INV(RAND(),Inputs!$D$39,Inputs!$C$39)))-'Year Schedule'!$K$12+'Year Schedule'!$L$12)</f>
        <v>#VALUE!</v>
      </c>
      <c r="L812" s="0" t="e">
        <f aca="true">MAX(0,K812*(1+(_xlfn.NORM.INV(RAND(),Inputs!$D$39,Inputs!$C$39)))-'Year Schedule'!$K$13+'Year Schedule'!$L$13)</f>
        <v>#VALUE!</v>
      </c>
      <c r="M812" s="0" t="e">
        <f aca="true">MAX(0,L812*(1+(_xlfn.NORM.INV(RAND(),Inputs!$D$39,Inputs!$C$39)))-'Year Schedule'!$K$14+'Year Schedule'!$L$14)</f>
        <v>#VALUE!</v>
      </c>
      <c r="N812" s="0" t="e">
        <f aca="true">MAX(0,M812*(1+(_xlfn.NORM.INV(RAND(),Inputs!$D$39,Inputs!$C$39)))-'Year Schedule'!$K$15+'Year Schedule'!$L$15)</f>
        <v>#VALUE!</v>
      </c>
      <c r="O812" s="0" t="e">
        <f aca="true">MAX(0,N812*(1+(_xlfn.NORM.INV(RAND(),Inputs!$D$39,Inputs!$C$39)))-'Year Schedule'!$K$16+'Year Schedule'!$L$16)</f>
        <v>#VALUE!</v>
      </c>
      <c r="P812" s="0" t="e">
        <f aca="true">MAX(0,O812*(1+(_xlfn.NORM.INV(RAND(),Inputs!$D$39,Inputs!$C$39)))-'Year Schedule'!$K$17+'Year Schedule'!$L$17)</f>
        <v>#VALUE!</v>
      </c>
      <c r="Q812" s="0" t="e">
        <f aca="true">MAX(0,P812*(1+(_xlfn.NORM.INV(RAND(),Inputs!$D$39,Inputs!$C$39)))-'Year Schedule'!$K$18+'Year Schedule'!$L$18)</f>
        <v>#VALUE!</v>
      </c>
      <c r="R812" s="0" t="e">
        <f aca="true">MAX(0,Q812*(1+(_xlfn.NORM.INV(RAND(),Inputs!$D$39,Inputs!$C$39)))-'Year Schedule'!$K$19+'Year Schedule'!$L$19)</f>
        <v>#VALUE!</v>
      </c>
      <c r="S812" s="0" t="e">
        <f aca="true">MAX(0,R812*(1+(_xlfn.NORM.INV(RAND(),Inputs!$D$39,Inputs!$C$39)))-'Year Schedule'!$K$20+'Year Schedule'!$L$20)</f>
        <v>#VALUE!</v>
      </c>
      <c r="T812" s="0" t="e">
        <f aca="true">MAX(0,S812*(1+(_xlfn.NORM.INV(RAND(),Inputs!$D$39,Inputs!$C$39)))-'Year Schedule'!$K$21+'Year Schedule'!$L$21)</f>
        <v>#VALUE!</v>
      </c>
      <c r="U812" s="0" t="e">
        <f aca="true">MAX(0,T812*(1+(_xlfn.NORM.INV(RAND(),Inputs!$D$39,Inputs!$C$39)))-'Year Schedule'!$K$22+'Year Schedule'!$L$22)</f>
        <v>#VALUE!</v>
      </c>
      <c r="V812" s="0" t="e">
        <f aca="true">MAX(0,U812*(1+(_xlfn.NORM.INV(RAND(),Inputs!$D$39,Inputs!$C$39)))-'Year Schedule'!$K$23+'Year Schedule'!$L$23)</f>
        <v>#VALUE!</v>
      </c>
      <c r="W812" s="0" t="e">
        <f aca="true">MAX(0,V812*(1+(_xlfn.NORM.INV(RAND(),Inputs!$D$39,Inputs!$C$39)))-'Year Schedule'!$K$24+'Year Schedule'!$L$24)</f>
        <v>#VALUE!</v>
      </c>
      <c r="X812" s="0" t="e">
        <f aca="true">MAX(0,W812*(1+(_xlfn.NORM.INV(RAND(),Inputs!$D$39,Inputs!$C$39)))-'Year Schedule'!$K$25+'Year Schedule'!$L$25)</f>
        <v>#VALUE!</v>
      </c>
      <c r="Y812" s="0" t="e">
        <f aca="true">MAX(0,X812*(1+(_xlfn.NORM.INV(RAND(),Inputs!$D$39,Inputs!$C$39)))-'Year Schedule'!$K$26+'Year Schedule'!$L$26)</f>
        <v>#VALUE!</v>
      </c>
      <c r="Z812" s="0" t="e">
        <f aca="true">MAX(0,Y812*(1+(_xlfn.NORM.INV(RAND(),Inputs!$D$39,Inputs!$C$39)))-'Year Schedule'!$K$27+'Year Schedule'!$L$27)</f>
        <v>#VALUE!</v>
      </c>
      <c r="AA812" s="0" t="e">
        <f aca="true">MAX(0,Z812*(1+(_xlfn.NORM.INV(RAND(),Inputs!$D$39,Inputs!$C$39)))-'Year Schedule'!$K$28+'Year Schedule'!$L$28)</f>
        <v>#VALUE!</v>
      </c>
      <c r="AB812" s="0" t="e">
        <f aca="true">MAX(0,AA812*(1+(_xlfn.NORM.INV(RAND(),Inputs!$D$39,Inputs!$C$39)))-'Year Schedule'!$K$29+'Year Schedule'!$L$29)</f>
        <v>#VALUE!</v>
      </c>
      <c r="AC812" s="0" t="e">
        <f aca="true">MAX(0,AB812*(1+(_xlfn.NORM.INV(RAND(),Inputs!$D$39,Inputs!$C$39)))-'Year Schedule'!$K$30+'Year Schedule'!$L$30)</f>
        <v>#VALUE!</v>
      </c>
      <c r="AD812" s="0" t="e">
        <f aca="true">MAX(0,AC812*(1+(_xlfn.NORM.INV(RAND(),Inputs!$D$39,Inputs!$C$39)))-'Year Schedule'!$K$31+'Year Schedule'!$L$31)</f>
        <v>#VALUE!</v>
      </c>
      <c r="AE812" s="0" t="e">
        <f aca="true">MAX(0,AD812*(1+(_xlfn.NORM.INV(RAND(),Inputs!$D$39,Inputs!$C$39)))-'Year Schedule'!$K$32+'Year Schedule'!$L$32)</f>
        <v>#VALUE!</v>
      </c>
      <c r="AF812" s="0" t="e">
        <f aca="true">MAX(0,AE812*(1+(_xlfn.NORM.INV(RAND(),Inputs!$D$39,Inputs!$C$39)))-'Year Schedule'!$K$33+'Year Schedule'!$L$33)</f>
        <v>#VALUE!</v>
      </c>
      <c r="AG812" s="0" t="e">
        <f aca="true">MAX(0,AF812*(1+(_xlfn.NORM.INV(RAND(),Inputs!$D$39,Inputs!$C$39)))-'Year Schedule'!$K$34+'Year Schedule'!$L$34)</f>
        <v>#VALUE!</v>
      </c>
      <c r="AH812" s="0" t="e">
        <f aca="true">MAX(0,AG812*(1+(_xlfn.NORM.INV(RAND(),Inputs!$D$39,Inputs!$C$39)))-'Year Schedule'!$K$35+'Year Schedule'!$L$35)</f>
        <v>#VALUE!</v>
      </c>
      <c r="AI812" s="0" t="e">
        <f aca="true">MAX(0,AH812*(1+(_xlfn.NORM.INV(RAND(),Inputs!$D$39,Inputs!$C$39)))-'Year Schedule'!$K$36+'Year Schedule'!$L$36)</f>
        <v>#VALUE!</v>
      </c>
      <c r="AJ812" s="0" t="e">
        <f aca="true">MAX(0,AI812*(1+(_xlfn.NORM.INV(RAND(),Inputs!$D$39,Inputs!$C$39)))-'Year Schedule'!$K$37+'Year Schedule'!$L$37)</f>
        <v>#VALUE!</v>
      </c>
      <c r="AK812" s="0" t="e">
        <f aca="true">MAX(0,AJ812*(1+(_xlfn.NORM.INV(RAND(),Inputs!$D$39,Inputs!$C$39)))-'Year Schedule'!$K$38+'Year Schedule'!$L$38)</f>
        <v>#VALUE!</v>
      </c>
      <c r="AL812" s="0" t="e">
        <f aca="true">MAX(0,AK812*(1+(_xlfn.NORM.INV(RAND(),Inputs!$D$39,Inputs!$C$39)))-'Year Schedule'!$K$39+'Year Schedule'!$L$39)</f>
        <v>#VALUE!</v>
      </c>
      <c r="AM812" s="0" t="e">
        <f aca="true">MAX(0,AL812*(1+(_xlfn.NORM.INV(RAND(),Inputs!$D$39,Inputs!$C$39)))-'Year Schedule'!$K$40+'Year Schedule'!$L$40)</f>
        <v>#VALUE!</v>
      </c>
      <c r="AN812" s="0" t="e">
        <f aca="true">MAX(0,AM812*(1+(_xlfn.NORM.INV(RAND(),Inputs!$D$39,Inputs!$C$39)))-'Year Schedule'!$K$41+'Year Schedule'!$L$41)</f>
        <v>#VALUE!</v>
      </c>
      <c r="AO812" s="0" t="e">
        <f aca="true">MAX(0,AN812*(1+(_xlfn.NORM.INV(RAND(),Inputs!$D$39,Inputs!$C$39)))-'Year Schedule'!$K$42+'Year Schedule'!$L$42)</f>
        <v>#VALUE!</v>
      </c>
      <c r="AP812" s="0" t="e">
        <f aca="true">MAX(0,AO812*(1+(_xlfn.NORM.INV(RAND(),Inputs!$D$39,Inputs!$C$39)))-'Year Schedule'!$K$43+'Year Schedule'!$L$43)</f>
        <v>#VALUE!</v>
      </c>
      <c r="AQ812" s="0" t="e">
        <f aca="true">MAX(0,AP812*(1+(_xlfn.NORM.INV(RAND(),Inputs!$D$39,Inputs!$C$39)))-'Year Schedule'!$K$44+'Year Schedule'!$L$44)</f>
        <v>#VALUE!</v>
      </c>
      <c r="AR812" s="0" t="e">
        <f aca="true">MAX(0,AQ812*(1+(_xlfn.NORM.INV(RAND(),Inputs!$D$39,Inputs!$C$39)))-'Year Schedule'!$K$45+'Year Schedule'!$L$45)</f>
        <v>#VALUE!</v>
      </c>
      <c r="AS812" s="0" t="e">
        <f aca="true">MAX(0,AR812*(1+(_xlfn.NORM.INV(RAND(),Inputs!$D$39,Inputs!$C$39)))-'Year Schedule'!$K$46+'Year Schedule'!$L$46)</f>
        <v>#VALUE!</v>
      </c>
      <c r="AT812" s="0" t="e">
        <f aca="true">MAX(0,AS812*(1+(_xlfn.NORM.INV(RAND(),Inputs!$D$39,Inputs!$C$39)))-'Year Schedule'!$K$47+'Year Schedule'!$L$47)</f>
        <v>#VALUE!</v>
      </c>
      <c r="AU812" s="0" t="e">
        <f aca="true">MAX(0,AT812*(1+(_xlfn.NORM.INV(RAND(),Inputs!$D$39,Inputs!$C$39)))-'Year Schedule'!$K$48+'Year Schedule'!$L$48)</f>
        <v>#VALUE!</v>
      </c>
      <c r="AV812" s="0" t="e">
        <f aca="true">MAX(0,AU812*(1+(_xlfn.NORM.INV(RAND(),Inputs!$D$39,Inputs!$C$39)))-'Year Schedule'!$K$49+'Year Schedule'!$L$49)</f>
        <v>#VALUE!</v>
      </c>
      <c r="AW812" s="0" t="e">
        <f aca="true">MAX(0,AV812*(1+(_xlfn.NORM.INV(RAND(),Inputs!$D$39,Inputs!$C$39)))-'Year Schedule'!$K$50+'Year Schedule'!$L$50)</f>
        <v>#VALUE!</v>
      </c>
      <c r="AX812" s="0" t="e">
        <f aca="true">MAX(0,AW812*(1+(_xlfn.NORM.INV(RAND(),Inputs!$D$39,Inputs!$C$39)))-'Year Schedule'!$K$51+'Year Schedule'!$L$51)</f>
        <v>#VALUE!</v>
      </c>
      <c r="AY812" s="0" t="e">
        <f aca="true">MAX(0,AX812*(1+(_xlfn.NORM.INV(RAND(),Inputs!$D$39,Inputs!$C$39)))-'Year Schedule'!$K$52+'Year Schedule'!$L$52)</f>
        <v>#VALUE!</v>
      </c>
      <c r="AZ812" s="0" t="e">
        <f aca="true">MAX(0,AY812*(1+(_xlfn.NORM.INV(RAND(),Inputs!$D$39,Inputs!$C$39)))-'Year Schedule'!$K$53+'Year Schedule'!$L$53)</f>
        <v>#VALUE!</v>
      </c>
      <c r="BA812" s="0" t="e">
        <f aca="false">INDEX(C812:AZ812,1,Inputs!$C$6)</f>
        <v>#VALUE!</v>
      </c>
      <c r="BB812" s="0" t="n">
        <f aca="false">IFERROR(EXP(SUMPRODUCT(LN((C812:INDEX(C812:AZ812,1,Inputs!$C$6)+$C$1004:INDEX($C$1004:$AZ$1004,1,Inputs!$C$6))/B812:INDEX(B812:AY812,1,Inputs!$C$6)))/Inputs!$C$6)-1,-1)</f>
        <v>-1</v>
      </c>
    </row>
    <row r="813" customFormat="false" ht="15" hidden="false" customHeight="true" outlineLevel="0" collapsed="false">
      <c r="A813" s="0" t="n">
        <v>811</v>
      </c>
      <c r="B813" s="177" t="n">
        <f aca="false">Inputs!$C$38</f>
        <v>0</v>
      </c>
      <c r="C813" s="0" t="e">
        <f aca="true">MAX(0,B813*(1+(_xlfn.NORM.INV(RAND(),Inputs!$D$39,Inputs!$C$39)))-'Year Schedule'!$K$4+'Year Schedule'!$L$4)</f>
        <v>#VALUE!</v>
      </c>
      <c r="D813" s="0" t="e">
        <f aca="true">MAX(0,C813*(1+(_xlfn.NORM.INV(RAND(),Inputs!$D$39,Inputs!$C$39)))-'Year Schedule'!$K$5+'Year Schedule'!$L$5)</f>
        <v>#VALUE!</v>
      </c>
      <c r="E813" s="0" t="e">
        <f aca="true">MAX(0,D813*(1+(_xlfn.NORM.INV(RAND(),Inputs!$D$39,Inputs!$C$39)))-'Year Schedule'!$K$6+'Year Schedule'!$L$6)</f>
        <v>#VALUE!</v>
      </c>
      <c r="F813" s="0" t="e">
        <f aca="true">MAX(0,E813*(1+(_xlfn.NORM.INV(RAND(),Inputs!$D$39,Inputs!$C$39)))-'Year Schedule'!$K$7+'Year Schedule'!$L$7)</f>
        <v>#VALUE!</v>
      </c>
      <c r="G813" s="0" t="e">
        <f aca="true">MAX(0,F813*(1+(_xlfn.NORM.INV(RAND(),Inputs!$D$39,Inputs!$C$39)))-'Year Schedule'!$K$8+'Year Schedule'!$L$8)</f>
        <v>#VALUE!</v>
      </c>
      <c r="H813" s="0" t="e">
        <f aca="true">MAX(0,G813*(1+(_xlfn.NORM.INV(RAND(),Inputs!$D$39,Inputs!$C$39)))-'Year Schedule'!$K$9+'Year Schedule'!$L$9)</f>
        <v>#VALUE!</v>
      </c>
      <c r="I813" s="0" t="e">
        <f aca="true">MAX(0,H813*(1+(_xlfn.NORM.INV(RAND(),Inputs!$D$39,Inputs!$C$39)))-'Year Schedule'!$K$10+'Year Schedule'!$L$10)</f>
        <v>#VALUE!</v>
      </c>
      <c r="J813" s="0" t="e">
        <f aca="true">MAX(0,I813*(1+(_xlfn.NORM.INV(RAND(),Inputs!$D$39,Inputs!$C$39)))-'Year Schedule'!$K$11+'Year Schedule'!$L$11)</f>
        <v>#VALUE!</v>
      </c>
      <c r="K813" s="0" t="e">
        <f aca="true">MAX(0,J813*(1+(_xlfn.NORM.INV(RAND(),Inputs!$D$39,Inputs!$C$39)))-'Year Schedule'!$K$12+'Year Schedule'!$L$12)</f>
        <v>#VALUE!</v>
      </c>
      <c r="L813" s="0" t="e">
        <f aca="true">MAX(0,K813*(1+(_xlfn.NORM.INV(RAND(),Inputs!$D$39,Inputs!$C$39)))-'Year Schedule'!$K$13+'Year Schedule'!$L$13)</f>
        <v>#VALUE!</v>
      </c>
      <c r="M813" s="0" t="e">
        <f aca="true">MAX(0,L813*(1+(_xlfn.NORM.INV(RAND(),Inputs!$D$39,Inputs!$C$39)))-'Year Schedule'!$K$14+'Year Schedule'!$L$14)</f>
        <v>#VALUE!</v>
      </c>
      <c r="N813" s="0" t="e">
        <f aca="true">MAX(0,M813*(1+(_xlfn.NORM.INV(RAND(),Inputs!$D$39,Inputs!$C$39)))-'Year Schedule'!$K$15+'Year Schedule'!$L$15)</f>
        <v>#VALUE!</v>
      </c>
      <c r="O813" s="0" t="e">
        <f aca="true">MAX(0,N813*(1+(_xlfn.NORM.INV(RAND(),Inputs!$D$39,Inputs!$C$39)))-'Year Schedule'!$K$16+'Year Schedule'!$L$16)</f>
        <v>#VALUE!</v>
      </c>
      <c r="P813" s="0" t="e">
        <f aca="true">MAX(0,O813*(1+(_xlfn.NORM.INV(RAND(),Inputs!$D$39,Inputs!$C$39)))-'Year Schedule'!$K$17+'Year Schedule'!$L$17)</f>
        <v>#VALUE!</v>
      </c>
      <c r="Q813" s="0" t="e">
        <f aca="true">MAX(0,P813*(1+(_xlfn.NORM.INV(RAND(),Inputs!$D$39,Inputs!$C$39)))-'Year Schedule'!$K$18+'Year Schedule'!$L$18)</f>
        <v>#VALUE!</v>
      </c>
      <c r="R813" s="0" t="e">
        <f aca="true">MAX(0,Q813*(1+(_xlfn.NORM.INV(RAND(),Inputs!$D$39,Inputs!$C$39)))-'Year Schedule'!$K$19+'Year Schedule'!$L$19)</f>
        <v>#VALUE!</v>
      </c>
      <c r="S813" s="0" t="e">
        <f aca="true">MAX(0,R813*(1+(_xlfn.NORM.INV(RAND(),Inputs!$D$39,Inputs!$C$39)))-'Year Schedule'!$K$20+'Year Schedule'!$L$20)</f>
        <v>#VALUE!</v>
      </c>
      <c r="T813" s="0" t="e">
        <f aca="true">MAX(0,S813*(1+(_xlfn.NORM.INV(RAND(),Inputs!$D$39,Inputs!$C$39)))-'Year Schedule'!$K$21+'Year Schedule'!$L$21)</f>
        <v>#VALUE!</v>
      </c>
      <c r="U813" s="0" t="e">
        <f aca="true">MAX(0,T813*(1+(_xlfn.NORM.INV(RAND(),Inputs!$D$39,Inputs!$C$39)))-'Year Schedule'!$K$22+'Year Schedule'!$L$22)</f>
        <v>#VALUE!</v>
      </c>
      <c r="V813" s="0" t="e">
        <f aca="true">MAX(0,U813*(1+(_xlfn.NORM.INV(RAND(),Inputs!$D$39,Inputs!$C$39)))-'Year Schedule'!$K$23+'Year Schedule'!$L$23)</f>
        <v>#VALUE!</v>
      </c>
      <c r="W813" s="0" t="e">
        <f aca="true">MAX(0,V813*(1+(_xlfn.NORM.INV(RAND(),Inputs!$D$39,Inputs!$C$39)))-'Year Schedule'!$K$24+'Year Schedule'!$L$24)</f>
        <v>#VALUE!</v>
      </c>
      <c r="X813" s="0" t="e">
        <f aca="true">MAX(0,W813*(1+(_xlfn.NORM.INV(RAND(),Inputs!$D$39,Inputs!$C$39)))-'Year Schedule'!$K$25+'Year Schedule'!$L$25)</f>
        <v>#VALUE!</v>
      </c>
      <c r="Y813" s="0" t="e">
        <f aca="true">MAX(0,X813*(1+(_xlfn.NORM.INV(RAND(),Inputs!$D$39,Inputs!$C$39)))-'Year Schedule'!$K$26+'Year Schedule'!$L$26)</f>
        <v>#VALUE!</v>
      </c>
      <c r="Z813" s="0" t="e">
        <f aca="true">MAX(0,Y813*(1+(_xlfn.NORM.INV(RAND(),Inputs!$D$39,Inputs!$C$39)))-'Year Schedule'!$K$27+'Year Schedule'!$L$27)</f>
        <v>#VALUE!</v>
      </c>
      <c r="AA813" s="0" t="e">
        <f aca="true">MAX(0,Z813*(1+(_xlfn.NORM.INV(RAND(),Inputs!$D$39,Inputs!$C$39)))-'Year Schedule'!$K$28+'Year Schedule'!$L$28)</f>
        <v>#VALUE!</v>
      </c>
      <c r="AB813" s="0" t="e">
        <f aca="true">MAX(0,AA813*(1+(_xlfn.NORM.INV(RAND(),Inputs!$D$39,Inputs!$C$39)))-'Year Schedule'!$K$29+'Year Schedule'!$L$29)</f>
        <v>#VALUE!</v>
      </c>
      <c r="AC813" s="0" t="e">
        <f aca="true">MAX(0,AB813*(1+(_xlfn.NORM.INV(RAND(),Inputs!$D$39,Inputs!$C$39)))-'Year Schedule'!$K$30+'Year Schedule'!$L$30)</f>
        <v>#VALUE!</v>
      </c>
      <c r="AD813" s="0" t="e">
        <f aca="true">MAX(0,AC813*(1+(_xlfn.NORM.INV(RAND(),Inputs!$D$39,Inputs!$C$39)))-'Year Schedule'!$K$31+'Year Schedule'!$L$31)</f>
        <v>#VALUE!</v>
      </c>
      <c r="AE813" s="0" t="e">
        <f aca="true">MAX(0,AD813*(1+(_xlfn.NORM.INV(RAND(),Inputs!$D$39,Inputs!$C$39)))-'Year Schedule'!$K$32+'Year Schedule'!$L$32)</f>
        <v>#VALUE!</v>
      </c>
      <c r="AF813" s="0" t="e">
        <f aca="true">MAX(0,AE813*(1+(_xlfn.NORM.INV(RAND(),Inputs!$D$39,Inputs!$C$39)))-'Year Schedule'!$K$33+'Year Schedule'!$L$33)</f>
        <v>#VALUE!</v>
      </c>
      <c r="AG813" s="0" t="e">
        <f aca="true">MAX(0,AF813*(1+(_xlfn.NORM.INV(RAND(),Inputs!$D$39,Inputs!$C$39)))-'Year Schedule'!$K$34+'Year Schedule'!$L$34)</f>
        <v>#VALUE!</v>
      </c>
      <c r="AH813" s="0" t="e">
        <f aca="true">MAX(0,AG813*(1+(_xlfn.NORM.INV(RAND(),Inputs!$D$39,Inputs!$C$39)))-'Year Schedule'!$K$35+'Year Schedule'!$L$35)</f>
        <v>#VALUE!</v>
      </c>
      <c r="AI813" s="0" t="e">
        <f aca="true">MAX(0,AH813*(1+(_xlfn.NORM.INV(RAND(),Inputs!$D$39,Inputs!$C$39)))-'Year Schedule'!$K$36+'Year Schedule'!$L$36)</f>
        <v>#VALUE!</v>
      </c>
      <c r="AJ813" s="0" t="e">
        <f aca="true">MAX(0,AI813*(1+(_xlfn.NORM.INV(RAND(),Inputs!$D$39,Inputs!$C$39)))-'Year Schedule'!$K$37+'Year Schedule'!$L$37)</f>
        <v>#VALUE!</v>
      </c>
      <c r="AK813" s="0" t="e">
        <f aca="true">MAX(0,AJ813*(1+(_xlfn.NORM.INV(RAND(),Inputs!$D$39,Inputs!$C$39)))-'Year Schedule'!$K$38+'Year Schedule'!$L$38)</f>
        <v>#VALUE!</v>
      </c>
      <c r="AL813" s="0" t="e">
        <f aca="true">MAX(0,AK813*(1+(_xlfn.NORM.INV(RAND(),Inputs!$D$39,Inputs!$C$39)))-'Year Schedule'!$K$39+'Year Schedule'!$L$39)</f>
        <v>#VALUE!</v>
      </c>
      <c r="AM813" s="0" t="e">
        <f aca="true">MAX(0,AL813*(1+(_xlfn.NORM.INV(RAND(),Inputs!$D$39,Inputs!$C$39)))-'Year Schedule'!$K$40+'Year Schedule'!$L$40)</f>
        <v>#VALUE!</v>
      </c>
      <c r="AN813" s="0" t="e">
        <f aca="true">MAX(0,AM813*(1+(_xlfn.NORM.INV(RAND(),Inputs!$D$39,Inputs!$C$39)))-'Year Schedule'!$K$41+'Year Schedule'!$L$41)</f>
        <v>#VALUE!</v>
      </c>
      <c r="AO813" s="0" t="e">
        <f aca="true">MAX(0,AN813*(1+(_xlfn.NORM.INV(RAND(),Inputs!$D$39,Inputs!$C$39)))-'Year Schedule'!$K$42+'Year Schedule'!$L$42)</f>
        <v>#VALUE!</v>
      </c>
      <c r="AP813" s="0" t="e">
        <f aca="true">MAX(0,AO813*(1+(_xlfn.NORM.INV(RAND(),Inputs!$D$39,Inputs!$C$39)))-'Year Schedule'!$K$43+'Year Schedule'!$L$43)</f>
        <v>#VALUE!</v>
      </c>
      <c r="AQ813" s="0" t="e">
        <f aca="true">MAX(0,AP813*(1+(_xlfn.NORM.INV(RAND(),Inputs!$D$39,Inputs!$C$39)))-'Year Schedule'!$K$44+'Year Schedule'!$L$44)</f>
        <v>#VALUE!</v>
      </c>
      <c r="AR813" s="0" t="e">
        <f aca="true">MAX(0,AQ813*(1+(_xlfn.NORM.INV(RAND(),Inputs!$D$39,Inputs!$C$39)))-'Year Schedule'!$K$45+'Year Schedule'!$L$45)</f>
        <v>#VALUE!</v>
      </c>
      <c r="AS813" s="0" t="e">
        <f aca="true">MAX(0,AR813*(1+(_xlfn.NORM.INV(RAND(),Inputs!$D$39,Inputs!$C$39)))-'Year Schedule'!$K$46+'Year Schedule'!$L$46)</f>
        <v>#VALUE!</v>
      </c>
      <c r="AT813" s="0" t="e">
        <f aca="true">MAX(0,AS813*(1+(_xlfn.NORM.INV(RAND(),Inputs!$D$39,Inputs!$C$39)))-'Year Schedule'!$K$47+'Year Schedule'!$L$47)</f>
        <v>#VALUE!</v>
      </c>
      <c r="AU813" s="0" t="e">
        <f aca="true">MAX(0,AT813*(1+(_xlfn.NORM.INV(RAND(),Inputs!$D$39,Inputs!$C$39)))-'Year Schedule'!$K$48+'Year Schedule'!$L$48)</f>
        <v>#VALUE!</v>
      </c>
      <c r="AV813" s="0" t="e">
        <f aca="true">MAX(0,AU813*(1+(_xlfn.NORM.INV(RAND(),Inputs!$D$39,Inputs!$C$39)))-'Year Schedule'!$K$49+'Year Schedule'!$L$49)</f>
        <v>#VALUE!</v>
      </c>
      <c r="AW813" s="0" t="e">
        <f aca="true">MAX(0,AV813*(1+(_xlfn.NORM.INV(RAND(),Inputs!$D$39,Inputs!$C$39)))-'Year Schedule'!$K$50+'Year Schedule'!$L$50)</f>
        <v>#VALUE!</v>
      </c>
      <c r="AX813" s="0" t="e">
        <f aca="true">MAX(0,AW813*(1+(_xlfn.NORM.INV(RAND(),Inputs!$D$39,Inputs!$C$39)))-'Year Schedule'!$K$51+'Year Schedule'!$L$51)</f>
        <v>#VALUE!</v>
      </c>
      <c r="AY813" s="0" t="e">
        <f aca="true">MAX(0,AX813*(1+(_xlfn.NORM.INV(RAND(),Inputs!$D$39,Inputs!$C$39)))-'Year Schedule'!$K$52+'Year Schedule'!$L$52)</f>
        <v>#VALUE!</v>
      </c>
      <c r="AZ813" s="0" t="e">
        <f aca="true">MAX(0,AY813*(1+(_xlfn.NORM.INV(RAND(),Inputs!$D$39,Inputs!$C$39)))-'Year Schedule'!$K$53+'Year Schedule'!$L$53)</f>
        <v>#VALUE!</v>
      </c>
      <c r="BA813" s="0" t="e">
        <f aca="false">INDEX(C813:AZ813,1,Inputs!$C$6)</f>
        <v>#VALUE!</v>
      </c>
      <c r="BB813" s="0" t="n">
        <f aca="false">IFERROR(EXP(SUMPRODUCT(LN((C813:INDEX(C813:AZ813,1,Inputs!$C$6)+$C$1004:INDEX($C$1004:$AZ$1004,1,Inputs!$C$6))/B813:INDEX(B813:AY813,1,Inputs!$C$6)))/Inputs!$C$6)-1,-1)</f>
        <v>-1</v>
      </c>
    </row>
    <row r="814" customFormat="false" ht="15" hidden="false" customHeight="true" outlineLevel="0" collapsed="false">
      <c r="A814" s="0" t="n">
        <v>812</v>
      </c>
      <c r="B814" s="177" t="n">
        <f aca="false">Inputs!$C$38</f>
        <v>0</v>
      </c>
      <c r="C814" s="0" t="e">
        <f aca="true">MAX(0,B814*(1+(_xlfn.NORM.INV(RAND(),Inputs!$D$39,Inputs!$C$39)))-'Year Schedule'!$K$4+'Year Schedule'!$L$4)</f>
        <v>#VALUE!</v>
      </c>
      <c r="D814" s="0" t="e">
        <f aca="true">MAX(0,C814*(1+(_xlfn.NORM.INV(RAND(),Inputs!$D$39,Inputs!$C$39)))-'Year Schedule'!$K$5+'Year Schedule'!$L$5)</f>
        <v>#VALUE!</v>
      </c>
      <c r="E814" s="0" t="e">
        <f aca="true">MAX(0,D814*(1+(_xlfn.NORM.INV(RAND(),Inputs!$D$39,Inputs!$C$39)))-'Year Schedule'!$K$6+'Year Schedule'!$L$6)</f>
        <v>#VALUE!</v>
      </c>
      <c r="F814" s="0" t="e">
        <f aca="true">MAX(0,E814*(1+(_xlfn.NORM.INV(RAND(),Inputs!$D$39,Inputs!$C$39)))-'Year Schedule'!$K$7+'Year Schedule'!$L$7)</f>
        <v>#VALUE!</v>
      </c>
      <c r="G814" s="0" t="e">
        <f aca="true">MAX(0,F814*(1+(_xlfn.NORM.INV(RAND(),Inputs!$D$39,Inputs!$C$39)))-'Year Schedule'!$K$8+'Year Schedule'!$L$8)</f>
        <v>#VALUE!</v>
      </c>
      <c r="H814" s="0" t="e">
        <f aca="true">MAX(0,G814*(1+(_xlfn.NORM.INV(RAND(),Inputs!$D$39,Inputs!$C$39)))-'Year Schedule'!$K$9+'Year Schedule'!$L$9)</f>
        <v>#VALUE!</v>
      </c>
      <c r="I814" s="0" t="e">
        <f aca="true">MAX(0,H814*(1+(_xlfn.NORM.INV(RAND(),Inputs!$D$39,Inputs!$C$39)))-'Year Schedule'!$K$10+'Year Schedule'!$L$10)</f>
        <v>#VALUE!</v>
      </c>
      <c r="J814" s="0" t="e">
        <f aca="true">MAX(0,I814*(1+(_xlfn.NORM.INV(RAND(),Inputs!$D$39,Inputs!$C$39)))-'Year Schedule'!$K$11+'Year Schedule'!$L$11)</f>
        <v>#VALUE!</v>
      </c>
      <c r="K814" s="0" t="e">
        <f aca="true">MAX(0,J814*(1+(_xlfn.NORM.INV(RAND(),Inputs!$D$39,Inputs!$C$39)))-'Year Schedule'!$K$12+'Year Schedule'!$L$12)</f>
        <v>#VALUE!</v>
      </c>
      <c r="L814" s="0" t="e">
        <f aca="true">MAX(0,K814*(1+(_xlfn.NORM.INV(RAND(),Inputs!$D$39,Inputs!$C$39)))-'Year Schedule'!$K$13+'Year Schedule'!$L$13)</f>
        <v>#VALUE!</v>
      </c>
      <c r="M814" s="0" t="e">
        <f aca="true">MAX(0,L814*(1+(_xlfn.NORM.INV(RAND(),Inputs!$D$39,Inputs!$C$39)))-'Year Schedule'!$K$14+'Year Schedule'!$L$14)</f>
        <v>#VALUE!</v>
      </c>
      <c r="N814" s="0" t="e">
        <f aca="true">MAX(0,M814*(1+(_xlfn.NORM.INV(RAND(),Inputs!$D$39,Inputs!$C$39)))-'Year Schedule'!$K$15+'Year Schedule'!$L$15)</f>
        <v>#VALUE!</v>
      </c>
      <c r="O814" s="0" t="e">
        <f aca="true">MAX(0,N814*(1+(_xlfn.NORM.INV(RAND(),Inputs!$D$39,Inputs!$C$39)))-'Year Schedule'!$K$16+'Year Schedule'!$L$16)</f>
        <v>#VALUE!</v>
      </c>
      <c r="P814" s="0" t="e">
        <f aca="true">MAX(0,O814*(1+(_xlfn.NORM.INV(RAND(),Inputs!$D$39,Inputs!$C$39)))-'Year Schedule'!$K$17+'Year Schedule'!$L$17)</f>
        <v>#VALUE!</v>
      </c>
      <c r="Q814" s="0" t="e">
        <f aca="true">MAX(0,P814*(1+(_xlfn.NORM.INV(RAND(),Inputs!$D$39,Inputs!$C$39)))-'Year Schedule'!$K$18+'Year Schedule'!$L$18)</f>
        <v>#VALUE!</v>
      </c>
      <c r="R814" s="0" t="e">
        <f aca="true">MAX(0,Q814*(1+(_xlfn.NORM.INV(RAND(),Inputs!$D$39,Inputs!$C$39)))-'Year Schedule'!$K$19+'Year Schedule'!$L$19)</f>
        <v>#VALUE!</v>
      </c>
      <c r="S814" s="0" t="e">
        <f aca="true">MAX(0,R814*(1+(_xlfn.NORM.INV(RAND(),Inputs!$D$39,Inputs!$C$39)))-'Year Schedule'!$K$20+'Year Schedule'!$L$20)</f>
        <v>#VALUE!</v>
      </c>
      <c r="T814" s="0" t="e">
        <f aca="true">MAX(0,S814*(1+(_xlfn.NORM.INV(RAND(),Inputs!$D$39,Inputs!$C$39)))-'Year Schedule'!$K$21+'Year Schedule'!$L$21)</f>
        <v>#VALUE!</v>
      </c>
      <c r="U814" s="0" t="e">
        <f aca="true">MAX(0,T814*(1+(_xlfn.NORM.INV(RAND(),Inputs!$D$39,Inputs!$C$39)))-'Year Schedule'!$K$22+'Year Schedule'!$L$22)</f>
        <v>#VALUE!</v>
      </c>
      <c r="V814" s="0" t="e">
        <f aca="true">MAX(0,U814*(1+(_xlfn.NORM.INV(RAND(),Inputs!$D$39,Inputs!$C$39)))-'Year Schedule'!$K$23+'Year Schedule'!$L$23)</f>
        <v>#VALUE!</v>
      </c>
      <c r="W814" s="0" t="e">
        <f aca="true">MAX(0,V814*(1+(_xlfn.NORM.INV(RAND(),Inputs!$D$39,Inputs!$C$39)))-'Year Schedule'!$K$24+'Year Schedule'!$L$24)</f>
        <v>#VALUE!</v>
      </c>
      <c r="X814" s="0" t="e">
        <f aca="true">MAX(0,W814*(1+(_xlfn.NORM.INV(RAND(),Inputs!$D$39,Inputs!$C$39)))-'Year Schedule'!$K$25+'Year Schedule'!$L$25)</f>
        <v>#VALUE!</v>
      </c>
      <c r="Y814" s="0" t="e">
        <f aca="true">MAX(0,X814*(1+(_xlfn.NORM.INV(RAND(),Inputs!$D$39,Inputs!$C$39)))-'Year Schedule'!$K$26+'Year Schedule'!$L$26)</f>
        <v>#VALUE!</v>
      </c>
      <c r="Z814" s="0" t="e">
        <f aca="true">MAX(0,Y814*(1+(_xlfn.NORM.INV(RAND(),Inputs!$D$39,Inputs!$C$39)))-'Year Schedule'!$K$27+'Year Schedule'!$L$27)</f>
        <v>#VALUE!</v>
      </c>
      <c r="AA814" s="0" t="e">
        <f aca="true">MAX(0,Z814*(1+(_xlfn.NORM.INV(RAND(),Inputs!$D$39,Inputs!$C$39)))-'Year Schedule'!$K$28+'Year Schedule'!$L$28)</f>
        <v>#VALUE!</v>
      </c>
      <c r="AB814" s="0" t="e">
        <f aca="true">MAX(0,AA814*(1+(_xlfn.NORM.INV(RAND(),Inputs!$D$39,Inputs!$C$39)))-'Year Schedule'!$K$29+'Year Schedule'!$L$29)</f>
        <v>#VALUE!</v>
      </c>
      <c r="AC814" s="0" t="e">
        <f aca="true">MAX(0,AB814*(1+(_xlfn.NORM.INV(RAND(),Inputs!$D$39,Inputs!$C$39)))-'Year Schedule'!$K$30+'Year Schedule'!$L$30)</f>
        <v>#VALUE!</v>
      </c>
      <c r="AD814" s="0" t="e">
        <f aca="true">MAX(0,AC814*(1+(_xlfn.NORM.INV(RAND(),Inputs!$D$39,Inputs!$C$39)))-'Year Schedule'!$K$31+'Year Schedule'!$L$31)</f>
        <v>#VALUE!</v>
      </c>
      <c r="AE814" s="0" t="e">
        <f aca="true">MAX(0,AD814*(1+(_xlfn.NORM.INV(RAND(),Inputs!$D$39,Inputs!$C$39)))-'Year Schedule'!$K$32+'Year Schedule'!$L$32)</f>
        <v>#VALUE!</v>
      </c>
      <c r="AF814" s="0" t="e">
        <f aca="true">MAX(0,AE814*(1+(_xlfn.NORM.INV(RAND(),Inputs!$D$39,Inputs!$C$39)))-'Year Schedule'!$K$33+'Year Schedule'!$L$33)</f>
        <v>#VALUE!</v>
      </c>
      <c r="AG814" s="0" t="e">
        <f aca="true">MAX(0,AF814*(1+(_xlfn.NORM.INV(RAND(),Inputs!$D$39,Inputs!$C$39)))-'Year Schedule'!$K$34+'Year Schedule'!$L$34)</f>
        <v>#VALUE!</v>
      </c>
      <c r="AH814" s="0" t="e">
        <f aca="true">MAX(0,AG814*(1+(_xlfn.NORM.INV(RAND(),Inputs!$D$39,Inputs!$C$39)))-'Year Schedule'!$K$35+'Year Schedule'!$L$35)</f>
        <v>#VALUE!</v>
      </c>
      <c r="AI814" s="0" t="e">
        <f aca="true">MAX(0,AH814*(1+(_xlfn.NORM.INV(RAND(),Inputs!$D$39,Inputs!$C$39)))-'Year Schedule'!$K$36+'Year Schedule'!$L$36)</f>
        <v>#VALUE!</v>
      </c>
      <c r="AJ814" s="0" t="e">
        <f aca="true">MAX(0,AI814*(1+(_xlfn.NORM.INV(RAND(),Inputs!$D$39,Inputs!$C$39)))-'Year Schedule'!$K$37+'Year Schedule'!$L$37)</f>
        <v>#VALUE!</v>
      </c>
      <c r="AK814" s="0" t="e">
        <f aca="true">MAX(0,AJ814*(1+(_xlfn.NORM.INV(RAND(),Inputs!$D$39,Inputs!$C$39)))-'Year Schedule'!$K$38+'Year Schedule'!$L$38)</f>
        <v>#VALUE!</v>
      </c>
      <c r="AL814" s="0" t="e">
        <f aca="true">MAX(0,AK814*(1+(_xlfn.NORM.INV(RAND(),Inputs!$D$39,Inputs!$C$39)))-'Year Schedule'!$K$39+'Year Schedule'!$L$39)</f>
        <v>#VALUE!</v>
      </c>
      <c r="AM814" s="0" t="e">
        <f aca="true">MAX(0,AL814*(1+(_xlfn.NORM.INV(RAND(),Inputs!$D$39,Inputs!$C$39)))-'Year Schedule'!$K$40+'Year Schedule'!$L$40)</f>
        <v>#VALUE!</v>
      </c>
      <c r="AN814" s="0" t="e">
        <f aca="true">MAX(0,AM814*(1+(_xlfn.NORM.INV(RAND(),Inputs!$D$39,Inputs!$C$39)))-'Year Schedule'!$K$41+'Year Schedule'!$L$41)</f>
        <v>#VALUE!</v>
      </c>
      <c r="AO814" s="0" t="e">
        <f aca="true">MAX(0,AN814*(1+(_xlfn.NORM.INV(RAND(),Inputs!$D$39,Inputs!$C$39)))-'Year Schedule'!$K$42+'Year Schedule'!$L$42)</f>
        <v>#VALUE!</v>
      </c>
      <c r="AP814" s="0" t="e">
        <f aca="true">MAX(0,AO814*(1+(_xlfn.NORM.INV(RAND(),Inputs!$D$39,Inputs!$C$39)))-'Year Schedule'!$K$43+'Year Schedule'!$L$43)</f>
        <v>#VALUE!</v>
      </c>
      <c r="AQ814" s="0" t="e">
        <f aca="true">MAX(0,AP814*(1+(_xlfn.NORM.INV(RAND(),Inputs!$D$39,Inputs!$C$39)))-'Year Schedule'!$K$44+'Year Schedule'!$L$44)</f>
        <v>#VALUE!</v>
      </c>
      <c r="AR814" s="0" t="e">
        <f aca="true">MAX(0,AQ814*(1+(_xlfn.NORM.INV(RAND(),Inputs!$D$39,Inputs!$C$39)))-'Year Schedule'!$K$45+'Year Schedule'!$L$45)</f>
        <v>#VALUE!</v>
      </c>
      <c r="AS814" s="0" t="e">
        <f aca="true">MAX(0,AR814*(1+(_xlfn.NORM.INV(RAND(),Inputs!$D$39,Inputs!$C$39)))-'Year Schedule'!$K$46+'Year Schedule'!$L$46)</f>
        <v>#VALUE!</v>
      </c>
      <c r="AT814" s="0" t="e">
        <f aca="true">MAX(0,AS814*(1+(_xlfn.NORM.INV(RAND(),Inputs!$D$39,Inputs!$C$39)))-'Year Schedule'!$K$47+'Year Schedule'!$L$47)</f>
        <v>#VALUE!</v>
      </c>
      <c r="AU814" s="0" t="e">
        <f aca="true">MAX(0,AT814*(1+(_xlfn.NORM.INV(RAND(),Inputs!$D$39,Inputs!$C$39)))-'Year Schedule'!$K$48+'Year Schedule'!$L$48)</f>
        <v>#VALUE!</v>
      </c>
      <c r="AV814" s="0" t="e">
        <f aca="true">MAX(0,AU814*(1+(_xlfn.NORM.INV(RAND(),Inputs!$D$39,Inputs!$C$39)))-'Year Schedule'!$K$49+'Year Schedule'!$L$49)</f>
        <v>#VALUE!</v>
      </c>
      <c r="AW814" s="0" t="e">
        <f aca="true">MAX(0,AV814*(1+(_xlfn.NORM.INV(RAND(),Inputs!$D$39,Inputs!$C$39)))-'Year Schedule'!$K$50+'Year Schedule'!$L$50)</f>
        <v>#VALUE!</v>
      </c>
      <c r="AX814" s="0" t="e">
        <f aca="true">MAX(0,AW814*(1+(_xlfn.NORM.INV(RAND(),Inputs!$D$39,Inputs!$C$39)))-'Year Schedule'!$K$51+'Year Schedule'!$L$51)</f>
        <v>#VALUE!</v>
      </c>
      <c r="AY814" s="0" t="e">
        <f aca="true">MAX(0,AX814*(1+(_xlfn.NORM.INV(RAND(),Inputs!$D$39,Inputs!$C$39)))-'Year Schedule'!$K$52+'Year Schedule'!$L$52)</f>
        <v>#VALUE!</v>
      </c>
      <c r="AZ814" s="0" t="e">
        <f aca="true">MAX(0,AY814*(1+(_xlfn.NORM.INV(RAND(),Inputs!$D$39,Inputs!$C$39)))-'Year Schedule'!$K$53+'Year Schedule'!$L$53)</f>
        <v>#VALUE!</v>
      </c>
      <c r="BA814" s="0" t="e">
        <f aca="false">INDEX(C814:AZ814,1,Inputs!$C$6)</f>
        <v>#VALUE!</v>
      </c>
      <c r="BB814" s="0" t="n">
        <f aca="false">IFERROR(EXP(SUMPRODUCT(LN((C814:INDEX(C814:AZ814,1,Inputs!$C$6)+$C$1004:INDEX($C$1004:$AZ$1004,1,Inputs!$C$6))/B814:INDEX(B814:AY814,1,Inputs!$C$6)))/Inputs!$C$6)-1,-1)</f>
        <v>-1</v>
      </c>
    </row>
    <row r="815" customFormat="false" ht="15" hidden="false" customHeight="true" outlineLevel="0" collapsed="false">
      <c r="A815" s="0" t="n">
        <v>813</v>
      </c>
      <c r="B815" s="177" t="n">
        <f aca="false">Inputs!$C$38</f>
        <v>0</v>
      </c>
      <c r="C815" s="0" t="e">
        <f aca="true">MAX(0,B815*(1+(_xlfn.NORM.INV(RAND(),Inputs!$D$39,Inputs!$C$39)))-'Year Schedule'!$K$4+'Year Schedule'!$L$4)</f>
        <v>#VALUE!</v>
      </c>
      <c r="D815" s="0" t="e">
        <f aca="true">MAX(0,C815*(1+(_xlfn.NORM.INV(RAND(),Inputs!$D$39,Inputs!$C$39)))-'Year Schedule'!$K$5+'Year Schedule'!$L$5)</f>
        <v>#VALUE!</v>
      </c>
      <c r="E815" s="0" t="e">
        <f aca="true">MAX(0,D815*(1+(_xlfn.NORM.INV(RAND(),Inputs!$D$39,Inputs!$C$39)))-'Year Schedule'!$K$6+'Year Schedule'!$L$6)</f>
        <v>#VALUE!</v>
      </c>
      <c r="F815" s="0" t="e">
        <f aca="true">MAX(0,E815*(1+(_xlfn.NORM.INV(RAND(),Inputs!$D$39,Inputs!$C$39)))-'Year Schedule'!$K$7+'Year Schedule'!$L$7)</f>
        <v>#VALUE!</v>
      </c>
      <c r="G815" s="0" t="e">
        <f aca="true">MAX(0,F815*(1+(_xlfn.NORM.INV(RAND(),Inputs!$D$39,Inputs!$C$39)))-'Year Schedule'!$K$8+'Year Schedule'!$L$8)</f>
        <v>#VALUE!</v>
      </c>
      <c r="H815" s="0" t="e">
        <f aca="true">MAX(0,G815*(1+(_xlfn.NORM.INV(RAND(),Inputs!$D$39,Inputs!$C$39)))-'Year Schedule'!$K$9+'Year Schedule'!$L$9)</f>
        <v>#VALUE!</v>
      </c>
      <c r="I815" s="0" t="e">
        <f aca="true">MAX(0,H815*(1+(_xlfn.NORM.INV(RAND(),Inputs!$D$39,Inputs!$C$39)))-'Year Schedule'!$K$10+'Year Schedule'!$L$10)</f>
        <v>#VALUE!</v>
      </c>
      <c r="J815" s="0" t="e">
        <f aca="true">MAX(0,I815*(1+(_xlfn.NORM.INV(RAND(),Inputs!$D$39,Inputs!$C$39)))-'Year Schedule'!$K$11+'Year Schedule'!$L$11)</f>
        <v>#VALUE!</v>
      </c>
      <c r="K815" s="0" t="e">
        <f aca="true">MAX(0,J815*(1+(_xlfn.NORM.INV(RAND(),Inputs!$D$39,Inputs!$C$39)))-'Year Schedule'!$K$12+'Year Schedule'!$L$12)</f>
        <v>#VALUE!</v>
      </c>
      <c r="L815" s="0" t="e">
        <f aca="true">MAX(0,K815*(1+(_xlfn.NORM.INV(RAND(),Inputs!$D$39,Inputs!$C$39)))-'Year Schedule'!$K$13+'Year Schedule'!$L$13)</f>
        <v>#VALUE!</v>
      </c>
      <c r="M815" s="0" t="e">
        <f aca="true">MAX(0,L815*(1+(_xlfn.NORM.INV(RAND(),Inputs!$D$39,Inputs!$C$39)))-'Year Schedule'!$K$14+'Year Schedule'!$L$14)</f>
        <v>#VALUE!</v>
      </c>
      <c r="N815" s="0" t="e">
        <f aca="true">MAX(0,M815*(1+(_xlfn.NORM.INV(RAND(),Inputs!$D$39,Inputs!$C$39)))-'Year Schedule'!$K$15+'Year Schedule'!$L$15)</f>
        <v>#VALUE!</v>
      </c>
      <c r="O815" s="0" t="e">
        <f aca="true">MAX(0,N815*(1+(_xlfn.NORM.INV(RAND(),Inputs!$D$39,Inputs!$C$39)))-'Year Schedule'!$K$16+'Year Schedule'!$L$16)</f>
        <v>#VALUE!</v>
      </c>
      <c r="P815" s="0" t="e">
        <f aca="true">MAX(0,O815*(1+(_xlfn.NORM.INV(RAND(),Inputs!$D$39,Inputs!$C$39)))-'Year Schedule'!$K$17+'Year Schedule'!$L$17)</f>
        <v>#VALUE!</v>
      </c>
      <c r="Q815" s="0" t="e">
        <f aca="true">MAX(0,P815*(1+(_xlfn.NORM.INV(RAND(),Inputs!$D$39,Inputs!$C$39)))-'Year Schedule'!$K$18+'Year Schedule'!$L$18)</f>
        <v>#VALUE!</v>
      </c>
      <c r="R815" s="0" t="e">
        <f aca="true">MAX(0,Q815*(1+(_xlfn.NORM.INV(RAND(),Inputs!$D$39,Inputs!$C$39)))-'Year Schedule'!$K$19+'Year Schedule'!$L$19)</f>
        <v>#VALUE!</v>
      </c>
      <c r="S815" s="0" t="e">
        <f aca="true">MAX(0,R815*(1+(_xlfn.NORM.INV(RAND(),Inputs!$D$39,Inputs!$C$39)))-'Year Schedule'!$K$20+'Year Schedule'!$L$20)</f>
        <v>#VALUE!</v>
      </c>
      <c r="T815" s="0" t="e">
        <f aca="true">MAX(0,S815*(1+(_xlfn.NORM.INV(RAND(),Inputs!$D$39,Inputs!$C$39)))-'Year Schedule'!$K$21+'Year Schedule'!$L$21)</f>
        <v>#VALUE!</v>
      </c>
      <c r="U815" s="0" t="e">
        <f aca="true">MAX(0,T815*(1+(_xlfn.NORM.INV(RAND(),Inputs!$D$39,Inputs!$C$39)))-'Year Schedule'!$K$22+'Year Schedule'!$L$22)</f>
        <v>#VALUE!</v>
      </c>
      <c r="V815" s="0" t="e">
        <f aca="true">MAX(0,U815*(1+(_xlfn.NORM.INV(RAND(),Inputs!$D$39,Inputs!$C$39)))-'Year Schedule'!$K$23+'Year Schedule'!$L$23)</f>
        <v>#VALUE!</v>
      </c>
      <c r="W815" s="0" t="e">
        <f aca="true">MAX(0,V815*(1+(_xlfn.NORM.INV(RAND(),Inputs!$D$39,Inputs!$C$39)))-'Year Schedule'!$K$24+'Year Schedule'!$L$24)</f>
        <v>#VALUE!</v>
      </c>
      <c r="X815" s="0" t="e">
        <f aca="true">MAX(0,W815*(1+(_xlfn.NORM.INV(RAND(),Inputs!$D$39,Inputs!$C$39)))-'Year Schedule'!$K$25+'Year Schedule'!$L$25)</f>
        <v>#VALUE!</v>
      </c>
      <c r="Y815" s="0" t="e">
        <f aca="true">MAX(0,X815*(1+(_xlfn.NORM.INV(RAND(),Inputs!$D$39,Inputs!$C$39)))-'Year Schedule'!$K$26+'Year Schedule'!$L$26)</f>
        <v>#VALUE!</v>
      </c>
      <c r="Z815" s="0" t="e">
        <f aca="true">MAX(0,Y815*(1+(_xlfn.NORM.INV(RAND(),Inputs!$D$39,Inputs!$C$39)))-'Year Schedule'!$K$27+'Year Schedule'!$L$27)</f>
        <v>#VALUE!</v>
      </c>
      <c r="AA815" s="0" t="e">
        <f aca="true">MAX(0,Z815*(1+(_xlfn.NORM.INV(RAND(),Inputs!$D$39,Inputs!$C$39)))-'Year Schedule'!$K$28+'Year Schedule'!$L$28)</f>
        <v>#VALUE!</v>
      </c>
      <c r="AB815" s="0" t="e">
        <f aca="true">MAX(0,AA815*(1+(_xlfn.NORM.INV(RAND(),Inputs!$D$39,Inputs!$C$39)))-'Year Schedule'!$K$29+'Year Schedule'!$L$29)</f>
        <v>#VALUE!</v>
      </c>
      <c r="AC815" s="0" t="e">
        <f aca="true">MAX(0,AB815*(1+(_xlfn.NORM.INV(RAND(),Inputs!$D$39,Inputs!$C$39)))-'Year Schedule'!$K$30+'Year Schedule'!$L$30)</f>
        <v>#VALUE!</v>
      </c>
      <c r="AD815" s="0" t="e">
        <f aca="true">MAX(0,AC815*(1+(_xlfn.NORM.INV(RAND(),Inputs!$D$39,Inputs!$C$39)))-'Year Schedule'!$K$31+'Year Schedule'!$L$31)</f>
        <v>#VALUE!</v>
      </c>
      <c r="AE815" s="0" t="e">
        <f aca="true">MAX(0,AD815*(1+(_xlfn.NORM.INV(RAND(),Inputs!$D$39,Inputs!$C$39)))-'Year Schedule'!$K$32+'Year Schedule'!$L$32)</f>
        <v>#VALUE!</v>
      </c>
      <c r="AF815" s="0" t="e">
        <f aca="true">MAX(0,AE815*(1+(_xlfn.NORM.INV(RAND(),Inputs!$D$39,Inputs!$C$39)))-'Year Schedule'!$K$33+'Year Schedule'!$L$33)</f>
        <v>#VALUE!</v>
      </c>
      <c r="AG815" s="0" t="e">
        <f aca="true">MAX(0,AF815*(1+(_xlfn.NORM.INV(RAND(),Inputs!$D$39,Inputs!$C$39)))-'Year Schedule'!$K$34+'Year Schedule'!$L$34)</f>
        <v>#VALUE!</v>
      </c>
      <c r="AH815" s="0" t="e">
        <f aca="true">MAX(0,AG815*(1+(_xlfn.NORM.INV(RAND(),Inputs!$D$39,Inputs!$C$39)))-'Year Schedule'!$K$35+'Year Schedule'!$L$35)</f>
        <v>#VALUE!</v>
      </c>
      <c r="AI815" s="0" t="e">
        <f aca="true">MAX(0,AH815*(1+(_xlfn.NORM.INV(RAND(),Inputs!$D$39,Inputs!$C$39)))-'Year Schedule'!$K$36+'Year Schedule'!$L$36)</f>
        <v>#VALUE!</v>
      </c>
      <c r="AJ815" s="0" t="e">
        <f aca="true">MAX(0,AI815*(1+(_xlfn.NORM.INV(RAND(),Inputs!$D$39,Inputs!$C$39)))-'Year Schedule'!$K$37+'Year Schedule'!$L$37)</f>
        <v>#VALUE!</v>
      </c>
      <c r="AK815" s="0" t="e">
        <f aca="true">MAX(0,AJ815*(1+(_xlfn.NORM.INV(RAND(),Inputs!$D$39,Inputs!$C$39)))-'Year Schedule'!$K$38+'Year Schedule'!$L$38)</f>
        <v>#VALUE!</v>
      </c>
      <c r="AL815" s="0" t="e">
        <f aca="true">MAX(0,AK815*(1+(_xlfn.NORM.INV(RAND(),Inputs!$D$39,Inputs!$C$39)))-'Year Schedule'!$K$39+'Year Schedule'!$L$39)</f>
        <v>#VALUE!</v>
      </c>
      <c r="AM815" s="0" t="e">
        <f aca="true">MAX(0,AL815*(1+(_xlfn.NORM.INV(RAND(),Inputs!$D$39,Inputs!$C$39)))-'Year Schedule'!$K$40+'Year Schedule'!$L$40)</f>
        <v>#VALUE!</v>
      </c>
      <c r="AN815" s="0" t="e">
        <f aca="true">MAX(0,AM815*(1+(_xlfn.NORM.INV(RAND(),Inputs!$D$39,Inputs!$C$39)))-'Year Schedule'!$K$41+'Year Schedule'!$L$41)</f>
        <v>#VALUE!</v>
      </c>
      <c r="AO815" s="0" t="e">
        <f aca="true">MAX(0,AN815*(1+(_xlfn.NORM.INV(RAND(),Inputs!$D$39,Inputs!$C$39)))-'Year Schedule'!$K$42+'Year Schedule'!$L$42)</f>
        <v>#VALUE!</v>
      </c>
      <c r="AP815" s="0" t="e">
        <f aca="true">MAX(0,AO815*(1+(_xlfn.NORM.INV(RAND(),Inputs!$D$39,Inputs!$C$39)))-'Year Schedule'!$K$43+'Year Schedule'!$L$43)</f>
        <v>#VALUE!</v>
      </c>
      <c r="AQ815" s="0" t="e">
        <f aca="true">MAX(0,AP815*(1+(_xlfn.NORM.INV(RAND(),Inputs!$D$39,Inputs!$C$39)))-'Year Schedule'!$K$44+'Year Schedule'!$L$44)</f>
        <v>#VALUE!</v>
      </c>
      <c r="AR815" s="0" t="e">
        <f aca="true">MAX(0,AQ815*(1+(_xlfn.NORM.INV(RAND(),Inputs!$D$39,Inputs!$C$39)))-'Year Schedule'!$K$45+'Year Schedule'!$L$45)</f>
        <v>#VALUE!</v>
      </c>
      <c r="AS815" s="0" t="e">
        <f aca="true">MAX(0,AR815*(1+(_xlfn.NORM.INV(RAND(),Inputs!$D$39,Inputs!$C$39)))-'Year Schedule'!$K$46+'Year Schedule'!$L$46)</f>
        <v>#VALUE!</v>
      </c>
      <c r="AT815" s="0" t="e">
        <f aca="true">MAX(0,AS815*(1+(_xlfn.NORM.INV(RAND(),Inputs!$D$39,Inputs!$C$39)))-'Year Schedule'!$K$47+'Year Schedule'!$L$47)</f>
        <v>#VALUE!</v>
      </c>
      <c r="AU815" s="0" t="e">
        <f aca="true">MAX(0,AT815*(1+(_xlfn.NORM.INV(RAND(),Inputs!$D$39,Inputs!$C$39)))-'Year Schedule'!$K$48+'Year Schedule'!$L$48)</f>
        <v>#VALUE!</v>
      </c>
      <c r="AV815" s="0" t="e">
        <f aca="true">MAX(0,AU815*(1+(_xlfn.NORM.INV(RAND(),Inputs!$D$39,Inputs!$C$39)))-'Year Schedule'!$K$49+'Year Schedule'!$L$49)</f>
        <v>#VALUE!</v>
      </c>
      <c r="AW815" s="0" t="e">
        <f aca="true">MAX(0,AV815*(1+(_xlfn.NORM.INV(RAND(),Inputs!$D$39,Inputs!$C$39)))-'Year Schedule'!$K$50+'Year Schedule'!$L$50)</f>
        <v>#VALUE!</v>
      </c>
      <c r="AX815" s="0" t="e">
        <f aca="true">MAX(0,AW815*(1+(_xlfn.NORM.INV(RAND(),Inputs!$D$39,Inputs!$C$39)))-'Year Schedule'!$K$51+'Year Schedule'!$L$51)</f>
        <v>#VALUE!</v>
      </c>
      <c r="AY815" s="0" t="e">
        <f aca="true">MAX(0,AX815*(1+(_xlfn.NORM.INV(RAND(),Inputs!$D$39,Inputs!$C$39)))-'Year Schedule'!$K$52+'Year Schedule'!$L$52)</f>
        <v>#VALUE!</v>
      </c>
      <c r="AZ815" s="0" t="e">
        <f aca="true">MAX(0,AY815*(1+(_xlfn.NORM.INV(RAND(),Inputs!$D$39,Inputs!$C$39)))-'Year Schedule'!$K$53+'Year Schedule'!$L$53)</f>
        <v>#VALUE!</v>
      </c>
      <c r="BA815" s="0" t="e">
        <f aca="false">INDEX(C815:AZ815,1,Inputs!$C$6)</f>
        <v>#VALUE!</v>
      </c>
      <c r="BB815" s="0" t="n">
        <f aca="false">IFERROR(EXP(SUMPRODUCT(LN((C815:INDEX(C815:AZ815,1,Inputs!$C$6)+$C$1004:INDEX($C$1004:$AZ$1004,1,Inputs!$C$6))/B815:INDEX(B815:AY815,1,Inputs!$C$6)))/Inputs!$C$6)-1,-1)</f>
        <v>-1</v>
      </c>
    </row>
    <row r="816" customFormat="false" ht="15" hidden="false" customHeight="true" outlineLevel="0" collapsed="false">
      <c r="A816" s="0" t="n">
        <v>814</v>
      </c>
      <c r="B816" s="177" t="n">
        <f aca="false">Inputs!$C$38</f>
        <v>0</v>
      </c>
      <c r="C816" s="0" t="e">
        <f aca="true">MAX(0,B816*(1+(_xlfn.NORM.INV(RAND(),Inputs!$D$39,Inputs!$C$39)))-'Year Schedule'!$K$4+'Year Schedule'!$L$4)</f>
        <v>#VALUE!</v>
      </c>
      <c r="D816" s="0" t="e">
        <f aca="true">MAX(0,C816*(1+(_xlfn.NORM.INV(RAND(),Inputs!$D$39,Inputs!$C$39)))-'Year Schedule'!$K$5+'Year Schedule'!$L$5)</f>
        <v>#VALUE!</v>
      </c>
      <c r="E816" s="0" t="e">
        <f aca="true">MAX(0,D816*(1+(_xlfn.NORM.INV(RAND(),Inputs!$D$39,Inputs!$C$39)))-'Year Schedule'!$K$6+'Year Schedule'!$L$6)</f>
        <v>#VALUE!</v>
      </c>
      <c r="F816" s="0" t="e">
        <f aca="true">MAX(0,E816*(1+(_xlfn.NORM.INV(RAND(),Inputs!$D$39,Inputs!$C$39)))-'Year Schedule'!$K$7+'Year Schedule'!$L$7)</f>
        <v>#VALUE!</v>
      </c>
      <c r="G816" s="0" t="e">
        <f aca="true">MAX(0,F816*(1+(_xlfn.NORM.INV(RAND(),Inputs!$D$39,Inputs!$C$39)))-'Year Schedule'!$K$8+'Year Schedule'!$L$8)</f>
        <v>#VALUE!</v>
      </c>
      <c r="H816" s="0" t="e">
        <f aca="true">MAX(0,G816*(1+(_xlfn.NORM.INV(RAND(),Inputs!$D$39,Inputs!$C$39)))-'Year Schedule'!$K$9+'Year Schedule'!$L$9)</f>
        <v>#VALUE!</v>
      </c>
      <c r="I816" s="0" t="e">
        <f aca="true">MAX(0,H816*(1+(_xlfn.NORM.INV(RAND(),Inputs!$D$39,Inputs!$C$39)))-'Year Schedule'!$K$10+'Year Schedule'!$L$10)</f>
        <v>#VALUE!</v>
      </c>
      <c r="J816" s="0" t="e">
        <f aca="true">MAX(0,I816*(1+(_xlfn.NORM.INV(RAND(),Inputs!$D$39,Inputs!$C$39)))-'Year Schedule'!$K$11+'Year Schedule'!$L$11)</f>
        <v>#VALUE!</v>
      </c>
      <c r="K816" s="0" t="e">
        <f aca="true">MAX(0,J816*(1+(_xlfn.NORM.INV(RAND(),Inputs!$D$39,Inputs!$C$39)))-'Year Schedule'!$K$12+'Year Schedule'!$L$12)</f>
        <v>#VALUE!</v>
      </c>
      <c r="L816" s="0" t="e">
        <f aca="true">MAX(0,K816*(1+(_xlfn.NORM.INV(RAND(),Inputs!$D$39,Inputs!$C$39)))-'Year Schedule'!$K$13+'Year Schedule'!$L$13)</f>
        <v>#VALUE!</v>
      </c>
      <c r="M816" s="0" t="e">
        <f aca="true">MAX(0,L816*(1+(_xlfn.NORM.INV(RAND(),Inputs!$D$39,Inputs!$C$39)))-'Year Schedule'!$K$14+'Year Schedule'!$L$14)</f>
        <v>#VALUE!</v>
      </c>
      <c r="N816" s="0" t="e">
        <f aca="true">MAX(0,M816*(1+(_xlfn.NORM.INV(RAND(),Inputs!$D$39,Inputs!$C$39)))-'Year Schedule'!$K$15+'Year Schedule'!$L$15)</f>
        <v>#VALUE!</v>
      </c>
      <c r="O816" s="0" t="e">
        <f aca="true">MAX(0,N816*(1+(_xlfn.NORM.INV(RAND(),Inputs!$D$39,Inputs!$C$39)))-'Year Schedule'!$K$16+'Year Schedule'!$L$16)</f>
        <v>#VALUE!</v>
      </c>
      <c r="P816" s="0" t="e">
        <f aca="true">MAX(0,O816*(1+(_xlfn.NORM.INV(RAND(),Inputs!$D$39,Inputs!$C$39)))-'Year Schedule'!$K$17+'Year Schedule'!$L$17)</f>
        <v>#VALUE!</v>
      </c>
      <c r="Q816" s="0" t="e">
        <f aca="true">MAX(0,P816*(1+(_xlfn.NORM.INV(RAND(),Inputs!$D$39,Inputs!$C$39)))-'Year Schedule'!$K$18+'Year Schedule'!$L$18)</f>
        <v>#VALUE!</v>
      </c>
      <c r="R816" s="0" t="e">
        <f aca="true">MAX(0,Q816*(1+(_xlfn.NORM.INV(RAND(),Inputs!$D$39,Inputs!$C$39)))-'Year Schedule'!$K$19+'Year Schedule'!$L$19)</f>
        <v>#VALUE!</v>
      </c>
      <c r="S816" s="0" t="e">
        <f aca="true">MAX(0,R816*(1+(_xlfn.NORM.INV(RAND(),Inputs!$D$39,Inputs!$C$39)))-'Year Schedule'!$K$20+'Year Schedule'!$L$20)</f>
        <v>#VALUE!</v>
      </c>
      <c r="T816" s="0" t="e">
        <f aca="true">MAX(0,S816*(1+(_xlfn.NORM.INV(RAND(),Inputs!$D$39,Inputs!$C$39)))-'Year Schedule'!$K$21+'Year Schedule'!$L$21)</f>
        <v>#VALUE!</v>
      </c>
      <c r="U816" s="0" t="e">
        <f aca="true">MAX(0,T816*(1+(_xlfn.NORM.INV(RAND(),Inputs!$D$39,Inputs!$C$39)))-'Year Schedule'!$K$22+'Year Schedule'!$L$22)</f>
        <v>#VALUE!</v>
      </c>
      <c r="V816" s="0" t="e">
        <f aca="true">MAX(0,U816*(1+(_xlfn.NORM.INV(RAND(),Inputs!$D$39,Inputs!$C$39)))-'Year Schedule'!$K$23+'Year Schedule'!$L$23)</f>
        <v>#VALUE!</v>
      </c>
      <c r="W816" s="0" t="e">
        <f aca="true">MAX(0,V816*(1+(_xlfn.NORM.INV(RAND(),Inputs!$D$39,Inputs!$C$39)))-'Year Schedule'!$K$24+'Year Schedule'!$L$24)</f>
        <v>#VALUE!</v>
      </c>
      <c r="X816" s="0" t="e">
        <f aca="true">MAX(0,W816*(1+(_xlfn.NORM.INV(RAND(),Inputs!$D$39,Inputs!$C$39)))-'Year Schedule'!$K$25+'Year Schedule'!$L$25)</f>
        <v>#VALUE!</v>
      </c>
      <c r="Y816" s="0" t="e">
        <f aca="true">MAX(0,X816*(1+(_xlfn.NORM.INV(RAND(),Inputs!$D$39,Inputs!$C$39)))-'Year Schedule'!$K$26+'Year Schedule'!$L$26)</f>
        <v>#VALUE!</v>
      </c>
      <c r="Z816" s="0" t="e">
        <f aca="true">MAX(0,Y816*(1+(_xlfn.NORM.INV(RAND(),Inputs!$D$39,Inputs!$C$39)))-'Year Schedule'!$K$27+'Year Schedule'!$L$27)</f>
        <v>#VALUE!</v>
      </c>
      <c r="AA816" s="0" t="e">
        <f aca="true">MAX(0,Z816*(1+(_xlfn.NORM.INV(RAND(),Inputs!$D$39,Inputs!$C$39)))-'Year Schedule'!$K$28+'Year Schedule'!$L$28)</f>
        <v>#VALUE!</v>
      </c>
      <c r="AB816" s="0" t="e">
        <f aca="true">MAX(0,AA816*(1+(_xlfn.NORM.INV(RAND(),Inputs!$D$39,Inputs!$C$39)))-'Year Schedule'!$K$29+'Year Schedule'!$L$29)</f>
        <v>#VALUE!</v>
      </c>
      <c r="AC816" s="0" t="e">
        <f aca="true">MAX(0,AB816*(1+(_xlfn.NORM.INV(RAND(),Inputs!$D$39,Inputs!$C$39)))-'Year Schedule'!$K$30+'Year Schedule'!$L$30)</f>
        <v>#VALUE!</v>
      </c>
      <c r="AD816" s="0" t="e">
        <f aca="true">MAX(0,AC816*(1+(_xlfn.NORM.INV(RAND(),Inputs!$D$39,Inputs!$C$39)))-'Year Schedule'!$K$31+'Year Schedule'!$L$31)</f>
        <v>#VALUE!</v>
      </c>
      <c r="AE816" s="0" t="e">
        <f aca="true">MAX(0,AD816*(1+(_xlfn.NORM.INV(RAND(),Inputs!$D$39,Inputs!$C$39)))-'Year Schedule'!$K$32+'Year Schedule'!$L$32)</f>
        <v>#VALUE!</v>
      </c>
      <c r="AF816" s="0" t="e">
        <f aca="true">MAX(0,AE816*(1+(_xlfn.NORM.INV(RAND(),Inputs!$D$39,Inputs!$C$39)))-'Year Schedule'!$K$33+'Year Schedule'!$L$33)</f>
        <v>#VALUE!</v>
      </c>
      <c r="AG816" s="0" t="e">
        <f aca="true">MAX(0,AF816*(1+(_xlfn.NORM.INV(RAND(),Inputs!$D$39,Inputs!$C$39)))-'Year Schedule'!$K$34+'Year Schedule'!$L$34)</f>
        <v>#VALUE!</v>
      </c>
      <c r="AH816" s="0" t="e">
        <f aca="true">MAX(0,AG816*(1+(_xlfn.NORM.INV(RAND(),Inputs!$D$39,Inputs!$C$39)))-'Year Schedule'!$K$35+'Year Schedule'!$L$35)</f>
        <v>#VALUE!</v>
      </c>
      <c r="AI816" s="0" t="e">
        <f aca="true">MAX(0,AH816*(1+(_xlfn.NORM.INV(RAND(),Inputs!$D$39,Inputs!$C$39)))-'Year Schedule'!$K$36+'Year Schedule'!$L$36)</f>
        <v>#VALUE!</v>
      </c>
      <c r="AJ816" s="0" t="e">
        <f aca="true">MAX(0,AI816*(1+(_xlfn.NORM.INV(RAND(),Inputs!$D$39,Inputs!$C$39)))-'Year Schedule'!$K$37+'Year Schedule'!$L$37)</f>
        <v>#VALUE!</v>
      </c>
      <c r="AK816" s="0" t="e">
        <f aca="true">MAX(0,AJ816*(1+(_xlfn.NORM.INV(RAND(),Inputs!$D$39,Inputs!$C$39)))-'Year Schedule'!$K$38+'Year Schedule'!$L$38)</f>
        <v>#VALUE!</v>
      </c>
      <c r="AL816" s="0" t="e">
        <f aca="true">MAX(0,AK816*(1+(_xlfn.NORM.INV(RAND(),Inputs!$D$39,Inputs!$C$39)))-'Year Schedule'!$K$39+'Year Schedule'!$L$39)</f>
        <v>#VALUE!</v>
      </c>
      <c r="AM816" s="0" t="e">
        <f aca="true">MAX(0,AL816*(1+(_xlfn.NORM.INV(RAND(),Inputs!$D$39,Inputs!$C$39)))-'Year Schedule'!$K$40+'Year Schedule'!$L$40)</f>
        <v>#VALUE!</v>
      </c>
      <c r="AN816" s="0" t="e">
        <f aca="true">MAX(0,AM816*(1+(_xlfn.NORM.INV(RAND(),Inputs!$D$39,Inputs!$C$39)))-'Year Schedule'!$K$41+'Year Schedule'!$L$41)</f>
        <v>#VALUE!</v>
      </c>
      <c r="AO816" s="0" t="e">
        <f aca="true">MAX(0,AN816*(1+(_xlfn.NORM.INV(RAND(),Inputs!$D$39,Inputs!$C$39)))-'Year Schedule'!$K$42+'Year Schedule'!$L$42)</f>
        <v>#VALUE!</v>
      </c>
      <c r="AP816" s="0" t="e">
        <f aca="true">MAX(0,AO816*(1+(_xlfn.NORM.INV(RAND(),Inputs!$D$39,Inputs!$C$39)))-'Year Schedule'!$K$43+'Year Schedule'!$L$43)</f>
        <v>#VALUE!</v>
      </c>
      <c r="AQ816" s="0" t="e">
        <f aca="true">MAX(0,AP816*(1+(_xlfn.NORM.INV(RAND(),Inputs!$D$39,Inputs!$C$39)))-'Year Schedule'!$K$44+'Year Schedule'!$L$44)</f>
        <v>#VALUE!</v>
      </c>
      <c r="AR816" s="0" t="e">
        <f aca="true">MAX(0,AQ816*(1+(_xlfn.NORM.INV(RAND(),Inputs!$D$39,Inputs!$C$39)))-'Year Schedule'!$K$45+'Year Schedule'!$L$45)</f>
        <v>#VALUE!</v>
      </c>
      <c r="AS816" s="0" t="e">
        <f aca="true">MAX(0,AR816*(1+(_xlfn.NORM.INV(RAND(),Inputs!$D$39,Inputs!$C$39)))-'Year Schedule'!$K$46+'Year Schedule'!$L$46)</f>
        <v>#VALUE!</v>
      </c>
      <c r="AT816" s="0" t="e">
        <f aca="true">MAX(0,AS816*(1+(_xlfn.NORM.INV(RAND(),Inputs!$D$39,Inputs!$C$39)))-'Year Schedule'!$K$47+'Year Schedule'!$L$47)</f>
        <v>#VALUE!</v>
      </c>
      <c r="AU816" s="0" t="e">
        <f aca="true">MAX(0,AT816*(1+(_xlfn.NORM.INV(RAND(),Inputs!$D$39,Inputs!$C$39)))-'Year Schedule'!$K$48+'Year Schedule'!$L$48)</f>
        <v>#VALUE!</v>
      </c>
      <c r="AV816" s="0" t="e">
        <f aca="true">MAX(0,AU816*(1+(_xlfn.NORM.INV(RAND(),Inputs!$D$39,Inputs!$C$39)))-'Year Schedule'!$K$49+'Year Schedule'!$L$49)</f>
        <v>#VALUE!</v>
      </c>
      <c r="AW816" s="0" t="e">
        <f aca="true">MAX(0,AV816*(1+(_xlfn.NORM.INV(RAND(),Inputs!$D$39,Inputs!$C$39)))-'Year Schedule'!$K$50+'Year Schedule'!$L$50)</f>
        <v>#VALUE!</v>
      </c>
      <c r="AX816" s="0" t="e">
        <f aca="true">MAX(0,AW816*(1+(_xlfn.NORM.INV(RAND(),Inputs!$D$39,Inputs!$C$39)))-'Year Schedule'!$K$51+'Year Schedule'!$L$51)</f>
        <v>#VALUE!</v>
      </c>
      <c r="AY816" s="0" t="e">
        <f aca="true">MAX(0,AX816*(1+(_xlfn.NORM.INV(RAND(),Inputs!$D$39,Inputs!$C$39)))-'Year Schedule'!$K$52+'Year Schedule'!$L$52)</f>
        <v>#VALUE!</v>
      </c>
      <c r="AZ816" s="0" t="e">
        <f aca="true">MAX(0,AY816*(1+(_xlfn.NORM.INV(RAND(),Inputs!$D$39,Inputs!$C$39)))-'Year Schedule'!$K$53+'Year Schedule'!$L$53)</f>
        <v>#VALUE!</v>
      </c>
      <c r="BA816" s="0" t="e">
        <f aca="false">INDEX(C816:AZ816,1,Inputs!$C$6)</f>
        <v>#VALUE!</v>
      </c>
      <c r="BB816" s="0" t="n">
        <f aca="false">IFERROR(EXP(SUMPRODUCT(LN((C816:INDEX(C816:AZ816,1,Inputs!$C$6)+$C$1004:INDEX($C$1004:$AZ$1004,1,Inputs!$C$6))/B816:INDEX(B816:AY816,1,Inputs!$C$6)))/Inputs!$C$6)-1,-1)</f>
        <v>-1</v>
      </c>
    </row>
    <row r="817" customFormat="false" ht="15" hidden="false" customHeight="true" outlineLevel="0" collapsed="false">
      <c r="A817" s="0" t="n">
        <v>815</v>
      </c>
      <c r="B817" s="177" t="n">
        <f aca="false">Inputs!$C$38</f>
        <v>0</v>
      </c>
      <c r="C817" s="0" t="e">
        <f aca="true">MAX(0,B817*(1+(_xlfn.NORM.INV(RAND(),Inputs!$D$39,Inputs!$C$39)))-'Year Schedule'!$K$4+'Year Schedule'!$L$4)</f>
        <v>#VALUE!</v>
      </c>
      <c r="D817" s="0" t="e">
        <f aca="true">MAX(0,C817*(1+(_xlfn.NORM.INV(RAND(),Inputs!$D$39,Inputs!$C$39)))-'Year Schedule'!$K$5+'Year Schedule'!$L$5)</f>
        <v>#VALUE!</v>
      </c>
      <c r="E817" s="0" t="e">
        <f aca="true">MAX(0,D817*(1+(_xlfn.NORM.INV(RAND(),Inputs!$D$39,Inputs!$C$39)))-'Year Schedule'!$K$6+'Year Schedule'!$L$6)</f>
        <v>#VALUE!</v>
      </c>
      <c r="F817" s="0" t="e">
        <f aca="true">MAX(0,E817*(1+(_xlfn.NORM.INV(RAND(),Inputs!$D$39,Inputs!$C$39)))-'Year Schedule'!$K$7+'Year Schedule'!$L$7)</f>
        <v>#VALUE!</v>
      </c>
      <c r="G817" s="0" t="e">
        <f aca="true">MAX(0,F817*(1+(_xlfn.NORM.INV(RAND(),Inputs!$D$39,Inputs!$C$39)))-'Year Schedule'!$K$8+'Year Schedule'!$L$8)</f>
        <v>#VALUE!</v>
      </c>
      <c r="H817" s="0" t="e">
        <f aca="true">MAX(0,G817*(1+(_xlfn.NORM.INV(RAND(),Inputs!$D$39,Inputs!$C$39)))-'Year Schedule'!$K$9+'Year Schedule'!$L$9)</f>
        <v>#VALUE!</v>
      </c>
      <c r="I817" s="0" t="e">
        <f aca="true">MAX(0,H817*(1+(_xlfn.NORM.INV(RAND(),Inputs!$D$39,Inputs!$C$39)))-'Year Schedule'!$K$10+'Year Schedule'!$L$10)</f>
        <v>#VALUE!</v>
      </c>
      <c r="J817" s="0" t="e">
        <f aca="true">MAX(0,I817*(1+(_xlfn.NORM.INV(RAND(),Inputs!$D$39,Inputs!$C$39)))-'Year Schedule'!$K$11+'Year Schedule'!$L$11)</f>
        <v>#VALUE!</v>
      </c>
      <c r="K817" s="0" t="e">
        <f aca="true">MAX(0,J817*(1+(_xlfn.NORM.INV(RAND(),Inputs!$D$39,Inputs!$C$39)))-'Year Schedule'!$K$12+'Year Schedule'!$L$12)</f>
        <v>#VALUE!</v>
      </c>
      <c r="L817" s="0" t="e">
        <f aca="true">MAX(0,K817*(1+(_xlfn.NORM.INV(RAND(),Inputs!$D$39,Inputs!$C$39)))-'Year Schedule'!$K$13+'Year Schedule'!$L$13)</f>
        <v>#VALUE!</v>
      </c>
      <c r="M817" s="0" t="e">
        <f aca="true">MAX(0,L817*(1+(_xlfn.NORM.INV(RAND(),Inputs!$D$39,Inputs!$C$39)))-'Year Schedule'!$K$14+'Year Schedule'!$L$14)</f>
        <v>#VALUE!</v>
      </c>
      <c r="N817" s="0" t="e">
        <f aca="true">MAX(0,M817*(1+(_xlfn.NORM.INV(RAND(),Inputs!$D$39,Inputs!$C$39)))-'Year Schedule'!$K$15+'Year Schedule'!$L$15)</f>
        <v>#VALUE!</v>
      </c>
      <c r="O817" s="0" t="e">
        <f aca="true">MAX(0,N817*(1+(_xlfn.NORM.INV(RAND(),Inputs!$D$39,Inputs!$C$39)))-'Year Schedule'!$K$16+'Year Schedule'!$L$16)</f>
        <v>#VALUE!</v>
      </c>
      <c r="P817" s="0" t="e">
        <f aca="true">MAX(0,O817*(1+(_xlfn.NORM.INV(RAND(),Inputs!$D$39,Inputs!$C$39)))-'Year Schedule'!$K$17+'Year Schedule'!$L$17)</f>
        <v>#VALUE!</v>
      </c>
      <c r="Q817" s="0" t="e">
        <f aca="true">MAX(0,P817*(1+(_xlfn.NORM.INV(RAND(),Inputs!$D$39,Inputs!$C$39)))-'Year Schedule'!$K$18+'Year Schedule'!$L$18)</f>
        <v>#VALUE!</v>
      </c>
      <c r="R817" s="0" t="e">
        <f aca="true">MAX(0,Q817*(1+(_xlfn.NORM.INV(RAND(),Inputs!$D$39,Inputs!$C$39)))-'Year Schedule'!$K$19+'Year Schedule'!$L$19)</f>
        <v>#VALUE!</v>
      </c>
      <c r="S817" s="0" t="e">
        <f aca="true">MAX(0,R817*(1+(_xlfn.NORM.INV(RAND(),Inputs!$D$39,Inputs!$C$39)))-'Year Schedule'!$K$20+'Year Schedule'!$L$20)</f>
        <v>#VALUE!</v>
      </c>
      <c r="T817" s="0" t="e">
        <f aca="true">MAX(0,S817*(1+(_xlfn.NORM.INV(RAND(),Inputs!$D$39,Inputs!$C$39)))-'Year Schedule'!$K$21+'Year Schedule'!$L$21)</f>
        <v>#VALUE!</v>
      </c>
      <c r="U817" s="0" t="e">
        <f aca="true">MAX(0,T817*(1+(_xlfn.NORM.INV(RAND(),Inputs!$D$39,Inputs!$C$39)))-'Year Schedule'!$K$22+'Year Schedule'!$L$22)</f>
        <v>#VALUE!</v>
      </c>
      <c r="V817" s="0" t="e">
        <f aca="true">MAX(0,U817*(1+(_xlfn.NORM.INV(RAND(),Inputs!$D$39,Inputs!$C$39)))-'Year Schedule'!$K$23+'Year Schedule'!$L$23)</f>
        <v>#VALUE!</v>
      </c>
      <c r="W817" s="0" t="e">
        <f aca="true">MAX(0,V817*(1+(_xlfn.NORM.INV(RAND(),Inputs!$D$39,Inputs!$C$39)))-'Year Schedule'!$K$24+'Year Schedule'!$L$24)</f>
        <v>#VALUE!</v>
      </c>
      <c r="X817" s="0" t="e">
        <f aca="true">MAX(0,W817*(1+(_xlfn.NORM.INV(RAND(),Inputs!$D$39,Inputs!$C$39)))-'Year Schedule'!$K$25+'Year Schedule'!$L$25)</f>
        <v>#VALUE!</v>
      </c>
      <c r="Y817" s="0" t="e">
        <f aca="true">MAX(0,X817*(1+(_xlfn.NORM.INV(RAND(),Inputs!$D$39,Inputs!$C$39)))-'Year Schedule'!$K$26+'Year Schedule'!$L$26)</f>
        <v>#VALUE!</v>
      </c>
      <c r="Z817" s="0" t="e">
        <f aca="true">MAX(0,Y817*(1+(_xlfn.NORM.INV(RAND(),Inputs!$D$39,Inputs!$C$39)))-'Year Schedule'!$K$27+'Year Schedule'!$L$27)</f>
        <v>#VALUE!</v>
      </c>
      <c r="AA817" s="0" t="e">
        <f aca="true">MAX(0,Z817*(1+(_xlfn.NORM.INV(RAND(),Inputs!$D$39,Inputs!$C$39)))-'Year Schedule'!$K$28+'Year Schedule'!$L$28)</f>
        <v>#VALUE!</v>
      </c>
      <c r="AB817" s="0" t="e">
        <f aca="true">MAX(0,AA817*(1+(_xlfn.NORM.INV(RAND(),Inputs!$D$39,Inputs!$C$39)))-'Year Schedule'!$K$29+'Year Schedule'!$L$29)</f>
        <v>#VALUE!</v>
      </c>
      <c r="AC817" s="0" t="e">
        <f aca="true">MAX(0,AB817*(1+(_xlfn.NORM.INV(RAND(),Inputs!$D$39,Inputs!$C$39)))-'Year Schedule'!$K$30+'Year Schedule'!$L$30)</f>
        <v>#VALUE!</v>
      </c>
      <c r="AD817" s="0" t="e">
        <f aca="true">MAX(0,AC817*(1+(_xlfn.NORM.INV(RAND(),Inputs!$D$39,Inputs!$C$39)))-'Year Schedule'!$K$31+'Year Schedule'!$L$31)</f>
        <v>#VALUE!</v>
      </c>
      <c r="AE817" s="0" t="e">
        <f aca="true">MAX(0,AD817*(1+(_xlfn.NORM.INV(RAND(),Inputs!$D$39,Inputs!$C$39)))-'Year Schedule'!$K$32+'Year Schedule'!$L$32)</f>
        <v>#VALUE!</v>
      </c>
      <c r="AF817" s="0" t="e">
        <f aca="true">MAX(0,AE817*(1+(_xlfn.NORM.INV(RAND(),Inputs!$D$39,Inputs!$C$39)))-'Year Schedule'!$K$33+'Year Schedule'!$L$33)</f>
        <v>#VALUE!</v>
      </c>
      <c r="AG817" s="0" t="e">
        <f aca="true">MAX(0,AF817*(1+(_xlfn.NORM.INV(RAND(),Inputs!$D$39,Inputs!$C$39)))-'Year Schedule'!$K$34+'Year Schedule'!$L$34)</f>
        <v>#VALUE!</v>
      </c>
      <c r="AH817" s="0" t="e">
        <f aca="true">MAX(0,AG817*(1+(_xlfn.NORM.INV(RAND(),Inputs!$D$39,Inputs!$C$39)))-'Year Schedule'!$K$35+'Year Schedule'!$L$35)</f>
        <v>#VALUE!</v>
      </c>
      <c r="AI817" s="0" t="e">
        <f aca="true">MAX(0,AH817*(1+(_xlfn.NORM.INV(RAND(),Inputs!$D$39,Inputs!$C$39)))-'Year Schedule'!$K$36+'Year Schedule'!$L$36)</f>
        <v>#VALUE!</v>
      </c>
      <c r="AJ817" s="0" t="e">
        <f aca="true">MAX(0,AI817*(1+(_xlfn.NORM.INV(RAND(),Inputs!$D$39,Inputs!$C$39)))-'Year Schedule'!$K$37+'Year Schedule'!$L$37)</f>
        <v>#VALUE!</v>
      </c>
      <c r="AK817" s="0" t="e">
        <f aca="true">MAX(0,AJ817*(1+(_xlfn.NORM.INV(RAND(),Inputs!$D$39,Inputs!$C$39)))-'Year Schedule'!$K$38+'Year Schedule'!$L$38)</f>
        <v>#VALUE!</v>
      </c>
      <c r="AL817" s="0" t="e">
        <f aca="true">MAX(0,AK817*(1+(_xlfn.NORM.INV(RAND(),Inputs!$D$39,Inputs!$C$39)))-'Year Schedule'!$K$39+'Year Schedule'!$L$39)</f>
        <v>#VALUE!</v>
      </c>
      <c r="AM817" s="0" t="e">
        <f aca="true">MAX(0,AL817*(1+(_xlfn.NORM.INV(RAND(),Inputs!$D$39,Inputs!$C$39)))-'Year Schedule'!$K$40+'Year Schedule'!$L$40)</f>
        <v>#VALUE!</v>
      </c>
      <c r="AN817" s="0" t="e">
        <f aca="true">MAX(0,AM817*(1+(_xlfn.NORM.INV(RAND(),Inputs!$D$39,Inputs!$C$39)))-'Year Schedule'!$K$41+'Year Schedule'!$L$41)</f>
        <v>#VALUE!</v>
      </c>
      <c r="AO817" s="0" t="e">
        <f aca="true">MAX(0,AN817*(1+(_xlfn.NORM.INV(RAND(),Inputs!$D$39,Inputs!$C$39)))-'Year Schedule'!$K$42+'Year Schedule'!$L$42)</f>
        <v>#VALUE!</v>
      </c>
      <c r="AP817" s="0" t="e">
        <f aca="true">MAX(0,AO817*(1+(_xlfn.NORM.INV(RAND(),Inputs!$D$39,Inputs!$C$39)))-'Year Schedule'!$K$43+'Year Schedule'!$L$43)</f>
        <v>#VALUE!</v>
      </c>
      <c r="AQ817" s="0" t="e">
        <f aca="true">MAX(0,AP817*(1+(_xlfn.NORM.INV(RAND(),Inputs!$D$39,Inputs!$C$39)))-'Year Schedule'!$K$44+'Year Schedule'!$L$44)</f>
        <v>#VALUE!</v>
      </c>
      <c r="AR817" s="0" t="e">
        <f aca="true">MAX(0,AQ817*(1+(_xlfn.NORM.INV(RAND(),Inputs!$D$39,Inputs!$C$39)))-'Year Schedule'!$K$45+'Year Schedule'!$L$45)</f>
        <v>#VALUE!</v>
      </c>
      <c r="AS817" s="0" t="e">
        <f aca="true">MAX(0,AR817*(1+(_xlfn.NORM.INV(RAND(),Inputs!$D$39,Inputs!$C$39)))-'Year Schedule'!$K$46+'Year Schedule'!$L$46)</f>
        <v>#VALUE!</v>
      </c>
      <c r="AT817" s="0" t="e">
        <f aca="true">MAX(0,AS817*(1+(_xlfn.NORM.INV(RAND(),Inputs!$D$39,Inputs!$C$39)))-'Year Schedule'!$K$47+'Year Schedule'!$L$47)</f>
        <v>#VALUE!</v>
      </c>
      <c r="AU817" s="0" t="e">
        <f aca="true">MAX(0,AT817*(1+(_xlfn.NORM.INV(RAND(),Inputs!$D$39,Inputs!$C$39)))-'Year Schedule'!$K$48+'Year Schedule'!$L$48)</f>
        <v>#VALUE!</v>
      </c>
      <c r="AV817" s="0" t="e">
        <f aca="true">MAX(0,AU817*(1+(_xlfn.NORM.INV(RAND(),Inputs!$D$39,Inputs!$C$39)))-'Year Schedule'!$K$49+'Year Schedule'!$L$49)</f>
        <v>#VALUE!</v>
      </c>
      <c r="AW817" s="0" t="e">
        <f aca="true">MAX(0,AV817*(1+(_xlfn.NORM.INV(RAND(),Inputs!$D$39,Inputs!$C$39)))-'Year Schedule'!$K$50+'Year Schedule'!$L$50)</f>
        <v>#VALUE!</v>
      </c>
      <c r="AX817" s="0" t="e">
        <f aca="true">MAX(0,AW817*(1+(_xlfn.NORM.INV(RAND(),Inputs!$D$39,Inputs!$C$39)))-'Year Schedule'!$K$51+'Year Schedule'!$L$51)</f>
        <v>#VALUE!</v>
      </c>
      <c r="AY817" s="0" t="e">
        <f aca="true">MAX(0,AX817*(1+(_xlfn.NORM.INV(RAND(),Inputs!$D$39,Inputs!$C$39)))-'Year Schedule'!$K$52+'Year Schedule'!$L$52)</f>
        <v>#VALUE!</v>
      </c>
      <c r="AZ817" s="0" t="e">
        <f aca="true">MAX(0,AY817*(1+(_xlfn.NORM.INV(RAND(),Inputs!$D$39,Inputs!$C$39)))-'Year Schedule'!$K$53+'Year Schedule'!$L$53)</f>
        <v>#VALUE!</v>
      </c>
      <c r="BA817" s="0" t="e">
        <f aca="false">INDEX(C817:AZ817,1,Inputs!$C$6)</f>
        <v>#VALUE!</v>
      </c>
      <c r="BB817" s="0" t="n">
        <f aca="false">IFERROR(EXP(SUMPRODUCT(LN((C817:INDEX(C817:AZ817,1,Inputs!$C$6)+$C$1004:INDEX($C$1004:$AZ$1004,1,Inputs!$C$6))/B817:INDEX(B817:AY817,1,Inputs!$C$6)))/Inputs!$C$6)-1,-1)</f>
        <v>-1</v>
      </c>
    </row>
    <row r="818" customFormat="false" ht="15" hidden="false" customHeight="true" outlineLevel="0" collapsed="false">
      <c r="A818" s="0" t="n">
        <v>816</v>
      </c>
      <c r="B818" s="177" t="n">
        <f aca="false">Inputs!$C$38</f>
        <v>0</v>
      </c>
      <c r="C818" s="0" t="e">
        <f aca="true">MAX(0,B818*(1+(_xlfn.NORM.INV(RAND(),Inputs!$D$39,Inputs!$C$39)))-'Year Schedule'!$K$4+'Year Schedule'!$L$4)</f>
        <v>#VALUE!</v>
      </c>
      <c r="D818" s="0" t="e">
        <f aca="true">MAX(0,C818*(1+(_xlfn.NORM.INV(RAND(),Inputs!$D$39,Inputs!$C$39)))-'Year Schedule'!$K$5+'Year Schedule'!$L$5)</f>
        <v>#VALUE!</v>
      </c>
      <c r="E818" s="0" t="e">
        <f aca="true">MAX(0,D818*(1+(_xlfn.NORM.INV(RAND(),Inputs!$D$39,Inputs!$C$39)))-'Year Schedule'!$K$6+'Year Schedule'!$L$6)</f>
        <v>#VALUE!</v>
      </c>
      <c r="F818" s="0" t="e">
        <f aca="true">MAX(0,E818*(1+(_xlfn.NORM.INV(RAND(),Inputs!$D$39,Inputs!$C$39)))-'Year Schedule'!$K$7+'Year Schedule'!$L$7)</f>
        <v>#VALUE!</v>
      </c>
      <c r="G818" s="0" t="e">
        <f aca="true">MAX(0,F818*(1+(_xlfn.NORM.INV(RAND(),Inputs!$D$39,Inputs!$C$39)))-'Year Schedule'!$K$8+'Year Schedule'!$L$8)</f>
        <v>#VALUE!</v>
      </c>
      <c r="H818" s="0" t="e">
        <f aca="true">MAX(0,G818*(1+(_xlfn.NORM.INV(RAND(),Inputs!$D$39,Inputs!$C$39)))-'Year Schedule'!$K$9+'Year Schedule'!$L$9)</f>
        <v>#VALUE!</v>
      </c>
      <c r="I818" s="0" t="e">
        <f aca="true">MAX(0,H818*(1+(_xlfn.NORM.INV(RAND(),Inputs!$D$39,Inputs!$C$39)))-'Year Schedule'!$K$10+'Year Schedule'!$L$10)</f>
        <v>#VALUE!</v>
      </c>
      <c r="J818" s="0" t="e">
        <f aca="true">MAX(0,I818*(1+(_xlfn.NORM.INV(RAND(),Inputs!$D$39,Inputs!$C$39)))-'Year Schedule'!$K$11+'Year Schedule'!$L$11)</f>
        <v>#VALUE!</v>
      </c>
      <c r="K818" s="0" t="e">
        <f aca="true">MAX(0,J818*(1+(_xlfn.NORM.INV(RAND(),Inputs!$D$39,Inputs!$C$39)))-'Year Schedule'!$K$12+'Year Schedule'!$L$12)</f>
        <v>#VALUE!</v>
      </c>
      <c r="L818" s="0" t="e">
        <f aca="true">MAX(0,K818*(1+(_xlfn.NORM.INV(RAND(),Inputs!$D$39,Inputs!$C$39)))-'Year Schedule'!$K$13+'Year Schedule'!$L$13)</f>
        <v>#VALUE!</v>
      </c>
      <c r="M818" s="0" t="e">
        <f aca="true">MAX(0,L818*(1+(_xlfn.NORM.INV(RAND(),Inputs!$D$39,Inputs!$C$39)))-'Year Schedule'!$K$14+'Year Schedule'!$L$14)</f>
        <v>#VALUE!</v>
      </c>
      <c r="N818" s="0" t="e">
        <f aca="true">MAX(0,M818*(1+(_xlfn.NORM.INV(RAND(),Inputs!$D$39,Inputs!$C$39)))-'Year Schedule'!$K$15+'Year Schedule'!$L$15)</f>
        <v>#VALUE!</v>
      </c>
      <c r="O818" s="0" t="e">
        <f aca="true">MAX(0,N818*(1+(_xlfn.NORM.INV(RAND(),Inputs!$D$39,Inputs!$C$39)))-'Year Schedule'!$K$16+'Year Schedule'!$L$16)</f>
        <v>#VALUE!</v>
      </c>
      <c r="P818" s="0" t="e">
        <f aca="true">MAX(0,O818*(1+(_xlfn.NORM.INV(RAND(),Inputs!$D$39,Inputs!$C$39)))-'Year Schedule'!$K$17+'Year Schedule'!$L$17)</f>
        <v>#VALUE!</v>
      </c>
      <c r="Q818" s="0" t="e">
        <f aca="true">MAX(0,P818*(1+(_xlfn.NORM.INV(RAND(),Inputs!$D$39,Inputs!$C$39)))-'Year Schedule'!$K$18+'Year Schedule'!$L$18)</f>
        <v>#VALUE!</v>
      </c>
      <c r="R818" s="0" t="e">
        <f aca="true">MAX(0,Q818*(1+(_xlfn.NORM.INV(RAND(),Inputs!$D$39,Inputs!$C$39)))-'Year Schedule'!$K$19+'Year Schedule'!$L$19)</f>
        <v>#VALUE!</v>
      </c>
      <c r="S818" s="0" t="e">
        <f aca="true">MAX(0,R818*(1+(_xlfn.NORM.INV(RAND(),Inputs!$D$39,Inputs!$C$39)))-'Year Schedule'!$K$20+'Year Schedule'!$L$20)</f>
        <v>#VALUE!</v>
      </c>
      <c r="T818" s="0" t="e">
        <f aca="true">MAX(0,S818*(1+(_xlfn.NORM.INV(RAND(),Inputs!$D$39,Inputs!$C$39)))-'Year Schedule'!$K$21+'Year Schedule'!$L$21)</f>
        <v>#VALUE!</v>
      </c>
      <c r="U818" s="0" t="e">
        <f aca="true">MAX(0,T818*(1+(_xlfn.NORM.INV(RAND(),Inputs!$D$39,Inputs!$C$39)))-'Year Schedule'!$K$22+'Year Schedule'!$L$22)</f>
        <v>#VALUE!</v>
      </c>
      <c r="V818" s="0" t="e">
        <f aca="true">MAX(0,U818*(1+(_xlfn.NORM.INV(RAND(),Inputs!$D$39,Inputs!$C$39)))-'Year Schedule'!$K$23+'Year Schedule'!$L$23)</f>
        <v>#VALUE!</v>
      </c>
      <c r="W818" s="0" t="e">
        <f aca="true">MAX(0,V818*(1+(_xlfn.NORM.INV(RAND(),Inputs!$D$39,Inputs!$C$39)))-'Year Schedule'!$K$24+'Year Schedule'!$L$24)</f>
        <v>#VALUE!</v>
      </c>
      <c r="X818" s="0" t="e">
        <f aca="true">MAX(0,W818*(1+(_xlfn.NORM.INV(RAND(),Inputs!$D$39,Inputs!$C$39)))-'Year Schedule'!$K$25+'Year Schedule'!$L$25)</f>
        <v>#VALUE!</v>
      </c>
      <c r="Y818" s="0" t="e">
        <f aca="true">MAX(0,X818*(1+(_xlfn.NORM.INV(RAND(),Inputs!$D$39,Inputs!$C$39)))-'Year Schedule'!$K$26+'Year Schedule'!$L$26)</f>
        <v>#VALUE!</v>
      </c>
      <c r="Z818" s="0" t="e">
        <f aca="true">MAX(0,Y818*(1+(_xlfn.NORM.INV(RAND(),Inputs!$D$39,Inputs!$C$39)))-'Year Schedule'!$K$27+'Year Schedule'!$L$27)</f>
        <v>#VALUE!</v>
      </c>
      <c r="AA818" s="0" t="e">
        <f aca="true">MAX(0,Z818*(1+(_xlfn.NORM.INV(RAND(),Inputs!$D$39,Inputs!$C$39)))-'Year Schedule'!$K$28+'Year Schedule'!$L$28)</f>
        <v>#VALUE!</v>
      </c>
      <c r="AB818" s="0" t="e">
        <f aca="true">MAX(0,AA818*(1+(_xlfn.NORM.INV(RAND(),Inputs!$D$39,Inputs!$C$39)))-'Year Schedule'!$K$29+'Year Schedule'!$L$29)</f>
        <v>#VALUE!</v>
      </c>
      <c r="AC818" s="0" t="e">
        <f aca="true">MAX(0,AB818*(1+(_xlfn.NORM.INV(RAND(),Inputs!$D$39,Inputs!$C$39)))-'Year Schedule'!$K$30+'Year Schedule'!$L$30)</f>
        <v>#VALUE!</v>
      </c>
      <c r="AD818" s="0" t="e">
        <f aca="true">MAX(0,AC818*(1+(_xlfn.NORM.INV(RAND(),Inputs!$D$39,Inputs!$C$39)))-'Year Schedule'!$K$31+'Year Schedule'!$L$31)</f>
        <v>#VALUE!</v>
      </c>
      <c r="AE818" s="0" t="e">
        <f aca="true">MAX(0,AD818*(1+(_xlfn.NORM.INV(RAND(),Inputs!$D$39,Inputs!$C$39)))-'Year Schedule'!$K$32+'Year Schedule'!$L$32)</f>
        <v>#VALUE!</v>
      </c>
      <c r="AF818" s="0" t="e">
        <f aca="true">MAX(0,AE818*(1+(_xlfn.NORM.INV(RAND(),Inputs!$D$39,Inputs!$C$39)))-'Year Schedule'!$K$33+'Year Schedule'!$L$33)</f>
        <v>#VALUE!</v>
      </c>
      <c r="AG818" s="0" t="e">
        <f aca="true">MAX(0,AF818*(1+(_xlfn.NORM.INV(RAND(),Inputs!$D$39,Inputs!$C$39)))-'Year Schedule'!$K$34+'Year Schedule'!$L$34)</f>
        <v>#VALUE!</v>
      </c>
      <c r="AH818" s="0" t="e">
        <f aca="true">MAX(0,AG818*(1+(_xlfn.NORM.INV(RAND(),Inputs!$D$39,Inputs!$C$39)))-'Year Schedule'!$K$35+'Year Schedule'!$L$35)</f>
        <v>#VALUE!</v>
      </c>
      <c r="AI818" s="0" t="e">
        <f aca="true">MAX(0,AH818*(1+(_xlfn.NORM.INV(RAND(),Inputs!$D$39,Inputs!$C$39)))-'Year Schedule'!$K$36+'Year Schedule'!$L$36)</f>
        <v>#VALUE!</v>
      </c>
      <c r="AJ818" s="0" t="e">
        <f aca="true">MAX(0,AI818*(1+(_xlfn.NORM.INV(RAND(),Inputs!$D$39,Inputs!$C$39)))-'Year Schedule'!$K$37+'Year Schedule'!$L$37)</f>
        <v>#VALUE!</v>
      </c>
      <c r="AK818" s="0" t="e">
        <f aca="true">MAX(0,AJ818*(1+(_xlfn.NORM.INV(RAND(),Inputs!$D$39,Inputs!$C$39)))-'Year Schedule'!$K$38+'Year Schedule'!$L$38)</f>
        <v>#VALUE!</v>
      </c>
      <c r="AL818" s="0" t="e">
        <f aca="true">MAX(0,AK818*(1+(_xlfn.NORM.INV(RAND(),Inputs!$D$39,Inputs!$C$39)))-'Year Schedule'!$K$39+'Year Schedule'!$L$39)</f>
        <v>#VALUE!</v>
      </c>
      <c r="AM818" s="0" t="e">
        <f aca="true">MAX(0,AL818*(1+(_xlfn.NORM.INV(RAND(),Inputs!$D$39,Inputs!$C$39)))-'Year Schedule'!$K$40+'Year Schedule'!$L$40)</f>
        <v>#VALUE!</v>
      </c>
      <c r="AN818" s="0" t="e">
        <f aca="true">MAX(0,AM818*(1+(_xlfn.NORM.INV(RAND(),Inputs!$D$39,Inputs!$C$39)))-'Year Schedule'!$K$41+'Year Schedule'!$L$41)</f>
        <v>#VALUE!</v>
      </c>
      <c r="AO818" s="0" t="e">
        <f aca="true">MAX(0,AN818*(1+(_xlfn.NORM.INV(RAND(),Inputs!$D$39,Inputs!$C$39)))-'Year Schedule'!$K$42+'Year Schedule'!$L$42)</f>
        <v>#VALUE!</v>
      </c>
      <c r="AP818" s="0" t="e">
        <f aca="true">MAX(0,AO818*(1+(_xlfn.NORM.INV(RAND(),Inputs!$D$39,Inputs!$C$39)))-'Year Schedule'!$K$43+'Year Schedule'!$L$43)</f>
        <v>#VALUE!</v>
      </c>
      <c r="AQ818" s="0" t="e">
        <f aca="true">MAX(0,AP818*(1+(_xlfn.NORM.INV(RAND(),Inputs!$D$39,Inputs!$C$39)))-'Year Schedule'!$K$44+'Year Schedule'!$L$44)</f>
        <v>#VALUE!</v>
      </c>
      <c r="AR818" s="0" t="e">
        <f aca="true">MAX(0,AQ818*(1+(_xlfn.NORM.INV(RAND(),Inputs!$D$39,Inputs!$C$39)))-'Year Schedule'!$K$45+'Year Schedule'!$L$45)</f>
        <v>#VALUE!</v>
      </c>
      <c r="AS818" s="0" t="e">
        <f aca="true">MAX(0,AR818*(1+(_xlfn.NORM.INV(RAND(),Inputs!$D$39,Inputs!$C$39)))-'Year Schedule'!$K$46+'Year Schedule'!$L$46)</f>
        <v>#VALUE!</v>
      </c>
      <c r="AT818" s="0" t="e">
        <f aca="true">MAX(0,AS818*(1+(_xlfn.NORM.INV(RAND(),Inputs!$D$39,Inputs!$C$39)))-'Year Schedule'!$K$47+'Year Schedule'!$L$47)</f>
        <v>#VALUE!</v>
      </c>
      <c r="AU818" s="0" t="e">
        <f aca="true">MAX(0,AT818*(1+(_xlfn.NORM.INV(RAND(),Inputs!$D$39,Inputs!$C$39)))-'Year Schedule'!$K$48+'Year Schedule'!$L$48)</f>
        <v>#VALUE!</v>
      </c>
      <c r="AV818" s="0" t="e">
        <f aca="true">MAX(0,AU818*(1+(_xlfn.NORM.INV(RAND(),Inputs!$D$39,Inputs!$C$39)))-'Year Schedule'!$K$49+'Year Schedule'!$L$49)</f>
        <v>#VALUE!</v>
      </c>
      <c r="AW818" s="0" t="e">
        <f aca="true">MAX(0,AV818*(1+(_xlfn.NORM.INV(RAND(),Inputs!$D$39,Inputs!$C$39)))-'Year Schedule'!$K$50+'Year Schedule'!$L$50)</f>
        <v>#VALUE!</v>
      </c>
      <c r="AX818" s="0" t="e">
        <f aca="true">MAX(0,AW818*(1+(_xlfn.NORM.INV(RAND(),Inputs!$D$39,Inputs!$C$39)))-'Year Schedule'!$K$51+'Year Schedule'!$L$51)</f>
        <v>#VALUE!</v>
      </c>
      <c r="AY818" s="0" t="e">
        <f aca="true">MAX(0,AX818*(1+(_xlfn.NORM.INV(RAND(),Inputs!$D$39,Inputs!$C$39)))-'Year Schedule'!$K$52+'Year Schedule'!$L$52)</f>
        <v>#VALUE!</v>
      </c>
      <c r="AZ818" s="0" t="e">
        <f aca="true">MAX(0,AY818*(1+(_xlfn.NORM.INV(RAND(),Inputs!$D$39,Inputs!$C$39)))-'Year Schedule'!$K$53+'Year Schedule'!$L$53)</f>
        <v>#VALUE!</v>
      </c>
      <c r="BA818" s="0" t="e">
        <f aca="false">INDEX(C818:AZ818,1,Inputs!$C$6)</f>
        <v>#VALUE!</v>
      </c>
      <c r="BB818" s="0" t="n">
        <f aca="false">IFERROR(EXP(SUMPRODUCT(LN((C818:INDEX(C818:AZ818,1,Inputs!$C$6)+$C$1004:INDEX($C$1004:$AZ$1004,1,Inputs!$C$6))/B818:INDEX(B818:AY818,1,Inputs!$C$6)))/Inputs!$C$6)-1,-1)</f>
        <v>-1</v>
      </c>
    </row>
    <row r="819" customFormat="false" ht="15" hidden="false" customHeight="true" outlineLevel="0" collapsed="false">
      <c r="A819" s="0" t="n">
        <v>817</v>
      </c>
      <c r="B819" s="177" t="n">
        <f aca="false">Inputs!$C$38</f>
        <v>0</v>
      </c>
      <c r="C819" s="0" t="e">
        <f aca="true">MAX(0,B819*(1+(_xlfn.NORM.INV(RAND(),Inputs!$D$39,Inputs!$C$39)))-'Year Schedule'!$K$4+'Year Schedule'!$L$4)</f>
        <v>#VALUE!</v>
      </c>
      <c r="D819" s="0" t="e">
        <f aca="true">MAX(0,C819*(1+(_xlfn.NORM.INV(RAND(),Inputs!$D$39,Inputs!$C$39)))-'Year Schedule'!$K$5+'Year Schedule'!$L$5)</f>
        <v>#VALUE!</v>
      </c>
      <c r="E819" s="0" t="e">
        <f aca="true">MAX(0,D819*(1+(_xlfn.NORM.INV(RAND(),Inputs!$D$39,Inputs!$C$39)))-'Year Schedule'!$K$6+'Year Schedule'!$L$6)</f>
        <v>#VALUE!</v>
      </c>
      <c r="F819" s="0" t="e">
        <f aca="true">MAX(0,E819*(1+(_xlfn.NORM.INV(RAND(),Inputs!$D$39,Inputs!$C$39)))-'Year Schedule'!$K$7+'Year Schedule'!$L$7)</f>
        <v>#VALUE!</v>
      </c>
      <c r="G819" s="0" t="e">
        <f aca="true">MAX(0,F819*(1+(_xlfn.NORM.INV(RAND(),Inputs!$D$39,Inputs!$C$39)))-'Year Schedule'!$K$8+'Year Schedule'!$L$8)</f>
        <v>#VALUE!</v>
      </c>
      <c r="H819" s="0" t="e">
        <f aca="true">MAX(0,G819*(1+(_xlfn.NORM.INV(RAND(),Inputs!$D$39,Inputs!$C$39)))-'Year Schedule'!$K$9+'Year Schedule'!$L$9)</f>
        <v>#VALUE!</v>
      </c>
      <c r="I819" s="0" t="e">
        <f aca="true">MAX(0,H819*(1+(_xlfn.NORM.INV(RAND(),Inputs!$D$39,Inputs!$C$39)))-'Year Schedule'!$K$10+'Year Schedule'!$L$10)</f>
        <v>#VALUE!</v>
      </c>
      <c r="J819" s="0" t="e">
        <f aca="true">MAX(0,I819*(1+(_xlfn.NORM.INV(RAND(),Inputs!$D$39,Inputs!$C$39)))-'Year Schedule'!$K$11+'Year Schedule'!$L$11)</f>
        <v>#VALUE!</v>
      </c>
      <c r="K819" s="0" t="e">
        <f aca="true">MAX(0,J819*(1+(_xlfn.NORM.INV(RAND(),Inputs!$D$39,Inputs!$C$39)))-'Year Schedule'!$K$12+'Year Schedule'!$L$12)</f>
        <v>#VALUE!</v>
      </c>
      <c r="L819" s="0" t="e">
        <f aca="true">MAX(0,K819*(1+(_xlfn.NORM.INV(RAND(),Inputs!$D$39,Inputs!$C$39)))-'Year Schedule'!$K$13+'Year Schedule'!$L$13)</f>
        <v>#VALUE!</v>
      </c>
      <c r="M819" s="0" t="e">
        <f aca="true">MAX(0,L819*(1+(_xlfn.NORM.INV(RAND(),Inputs!$D$39,Inputs!$C$39)))-'Year Schedule'!$K$14+'Year Schedule'!$L$14)</f>
        <v>#VALUE!</v>
      </c>
      <c r="N819" s="0" t="e">
        <f aca="true">MAX(0,M819*(1+(_xlfn.NORM.INV(RAND(),Inputs!$D$39,Inputs!$C$39)))-'Year Schedule'!$K$15+'Year Schedule'!$L$15)</f>
        <v>#VALUE!</v>
      </c>
      <c r="O819" s="0" t="e">
        <f aca="true">MAX(0,N819*(1+(_xlfn.NORM.INV(RAND(),Inputs!$D$39,Inputs!$C$39)))-'Year Schedule'!$K$16+'Year Schedule'!$L$16)</f>
        <v>#VALUE!</v>
      </c>
      <c r="P819" s="0" t="e">
        <f aca="true">MAX(0,O819*(1+(_xlfn.NORM.INV(RAND(),Inputs!$D$39,Inputs!$C$39)))-'Year Schedule'!$K$17+'Year Schedule'!$L$17)</f>
        <v>#VALUE!</v>
      </c>
      <c r="Q819" s="0" t="e">
        <f aca="true">MAX(0,P819*(1+(_xlfn.NORM.INV(RAND(),Inputs!$D$39,Inputs!$C$39)))-'Year Schedule'!$K$18+'Year Schedule'!$L$18)</f>
        <v>#VALUE!</v>
      </c>
      <c r="R819" s="0" t="e">
        <f aca="true">MAX(0,Q819*(1+(_xlfn.NORM.INV(RAND(),Inputs!$D$39,Inputs!$C$39)))-'Year Schedule'!$K$19+'Year Schedule'!$L$19)</f>
        <v>#VALUE!</v>
      </c>
      <c r="S819" s="0" t="e">
        <f aca="true">MAX(0,R819*(1+(_xlfn.NORM.INV(RAND(),Inputs!$D$39,Inputs!$C$39)))-'Year Schedule'!$K$20+'Year Schedule'!$L$20)</f>
        <v>#VALUE!</v>
      </c>
      <c r="T819" s="0" t="e">
        <f aca="true">MAX(0,S819*(1+(_xlfn.NORM.INV(RAND(),Inputs!$D$39,Inputs!$C$39)))-'Year Schedule'!$K$21+'Year Schedule'!$L$21)</f>
        <v>#VALUE!</v>
      </c>
      <c r="U819" s="0" t="e">
        <f aca="true">MAX(0,T819*(1+(_xlfn.NORM.INV(RAND(),Inputs!$D$39,Inputs!$C$39)))-'Year Schedule'!$K$22+'Year Schedule'!$L$22)</f>
        <v>#VALUE!</v>
      </c>
      <c r="V819" s="0" t="e">
        <f aca="true">MAX(0,U819*(1+(_xlfn.NORM.INV(RAND(),Inputs!$D$39,Inputs!$C$39)))-'Year Schedule'!$K$23+'Year Schedule'!$L$23)</f>
        <v>#VALUE!</v>
      </c>
      <c r="W819" s="0" t="e">
        <f aca="true">MAX(0,V819*(1+(_xlfn.NORM.INV(RAND(),Inputs!$D$39,Inputs!$C$39)))-'Year Schedule'!$K$24+'Year Schedule'!$L$24)</f>
        <v>#VALUE!</v>
      </c>
      <c r="X819" s="0" t="e">
        <f aca="true">MAX(0,W819*(1+(_xlfn.NORM.INV(RAND(),Inputs!$D$39,Inputs!$C$39)))-'Year Schedule'!$K$25+'Year Schedule'!$L$25)</f>
        <v>#VALUE!</v>
      </c>
      <c r="Y819" s="0" t="e">
        <f aca="true">MAX(0,X819*(1+(_xlfn.NORM.INV(RAND(),Inputs!$D$39,Inputs!$C$39)))-'Year Schedule'!$K$26+'Year Schedule'!$L$26)</f>
        <v>#VALUE!</v>
      </c>
      <c r="Z819" s="0" t="e">
        <f aca="true">MAX(0,Y819*(1+(_xlfn.NORM.INV(RAND(),Inputs!$D$39,Inputs!$C$39)))-'Year Schedule'!$K$27+'Year Schedule'!$L$27)</f>
        <v>#VALUE!</v>
      </c>
      <c r="AA819" s="0" t="e">
        <f aca="true">MAX(0,Z819*(1+(_xlfn.NORM.INV(RAND(),Inputs!$D$39,Inputs!$C$39)))-'Year Schedule'!$K$28+'Year Schedule'!$L$28)</f>
        <v>#VALUE!</v>
      </c>
      <c r="AB819" s="0" t="e">
        <f aca="true">MAX(0,AA819*(1+(_xlfn.NORM.INV(RAND(),Inputs!$D$39,Inputs!$C$39)))-'Year Schedule'!$K$29+'Year Schedule'!$L$29)</f>
        <v>#VALUE!</v>
      </c>
      <c r="AC819" s="0" t="e">
        <f aca="true">MAX(0,AB819*(1+(_xlfn.NORM.INV(RAND(),Inputs!$D$39,Inputs!$C$39)))-'Year Schedule'!$K$30+'Year Schedule'!$L$30)</f>
        <v>#VALUE!</v>
      </c>
      <c r="AD819" s="0" t="e">
        <f aca="true">MAX(0,AC819*(1+(_xlfn.NORM.INV(RAND(),Inputs!$D$39,Inputs!$C$39)))-'Year Schedule'!$K$31+'Year Schedule'!$L$31)</f>
        <v>#VALUE!</v>
      </c>
      <c r="AE819" s="0" t="e">
        <f aca="true">MAX(0,AD819*(1+(_xlfn.NORM.INV(RAND(),Inputs!$D$39,Inputs!$C$39)))-'Year Schedule'!$K$32+'Year Schedule'!$L$32)</f>
        <v>#VALUE!</v>
      </c>
      <c r="AF819" s="0" t="e">
        <f aca="true">MAX(0,AE819*(1+(_xlfn.NORM.INV(RAND(),Inputs!$D$39,Inputs!$C$39)))-'Year Schedule'!$K$33+'Year Schedule'!$L$33)</f>
        <v>#VALUE!</v>
      </c>
      <c r="AG819" s="0" t="e">
        <f aca="true">MAX(0,AF819*(1+(_xlfn.NORM.INV(RAND(),Inputs!$D$39,Inputs!$C$39)))-'Year Schedule'!$K$34+'Year Schedule'!$L$34)</f>
        <v>#VALUE!</v>
      </c>
      <c r="AH819" s="0" t="e">
        <f aca="true">MAX(0,AG819*(1+(_xlfn.NORM.INV(RAND(),Inputs!$D$39,Inputs!$C$39)))-'Year Schedule'!$K$35+'Year Schedule'!$L$35)</f>
        <v>#VALUE!</v>
      </c>
      <c r="AI819" s="0" t="e">
        <f aca="true">MAX(0,AH819*(1+(_xlfn.NORM.INV(RAND(),Inputs!$D$39,Inputs!$C$39)))-'Year Schedule'!$K$36+'Year Schedule'!$L$36)</f>
        <v>#VALUE!</v>
      </c>
      <c r="AJ819" s="0" t="e">
        <f aca="true">MAX(0,AI819*(1+(_xlfn.NORM.INV(RAND(),Inputs!$D$39,Inputs!$C$39)))-'Year Schedule'!$K$37+'Year Schedule'!$L$37)</f>
        <v>#VALUE!</v>
      </c>
      <c r="AK819" s="0" t="e">
        <f aca="true">MAX(0,AJ819*(1+(_xlfn.NORM.INV(RAND(),Inputs!$D$39,Inputs!$C$39)))-'Year Schedule'!$K$38+'Year Schedule'!$L$38)</f>
        <v>#VALUE!</v>
      </c>
      <c r="AL819" s="0" t="e">
        <f aca="true">MAX(0,AK819*(1+(_xlfn.NORM.INV(RAND(),Inputs!$D$39,Inputs!$C$39)))-'Year Schedule'!$K$39+'Year Schedule'!$L$39)</f>
        <v>#VALUE!</v>
      </c>
      <c r="AM819" s="0" t="e">
        <f aca="true">MAX(0,AL819*(1+(_xlfn.NORM.INV(RAND(),Inputs!$D$39,Inputs!$C$39)))-'Year Schedule'!$K$40+'Year Schedule'!$L$40)</f>
        <v>#VALUE!</v>
      </c>
      <c r="AN819" s="0" t="e">
        <f aca="true">MAX(0,AM819*(1+(_xlfn.NORM.INV(RAND(),Inputs!$D$39,Inputs!$C$39)))-'Year Schedule'!$K$41+'Year Schedule'!$L$41)</f>
        <v>#VALUE!</v>
      </c>
      <c r="AO819" s="0" t="e">
        <f aca="true">MAX(0,AN819*(1+(_xlfn.NORM.INV(RAND(),Inputs!$D$39,Inputs!$C$39)))-'Year Schedule'!$K$42+'Year Schedule'!$L$42)</f>
        <v>#VALUE!</v>
      </c>
      <c r="AP819" s="0" t="e">
        <f aca="true">MAX(0,AO819*(1+(_xlfn.NORM.INV(RAND(),Inputs!$D$39,Inputs!$C$39)))-'Year Schedule'!$K$43+'Year Schedule'!$L$43)</f>
        <v>#VALUE!</v>
      </c>
      <c r="AQ819" s="0" t="e">
        <f aca="true">MAX(0,AP819*(1+(_xlfn.NORM.INV(RAND(),Inputs!$D$39,Inputs!$C$39)))-'Year Schedule'!$K$44+'Year Schedule'!$L$44)</f>
        <v>#VALUE!</v>
      </c>
      <c r="AR819" s="0" t="e">
        <f aca="true">MAX(0,AQ819*(1+(_xlfn.NORM.INV(RAND(),Inputs!$D$39,Inputs!$C$39)))-'Year Schedule'!$K$45+'Year Schedule'!$L$45)</f>
        <v>#VALUE!</v>
      </c>
      <c r="AS819" s="0" t="e">
        <f aca="true">MAX(0,AR819*(1+(_xlfn.NORM.INV(RAND(),Inputs!$D$39,Inputs!$C$39)))-'Year Schedule'!$K$46+'Year Schedule'!$L$46)</f>
        <v>#VALUE!</v>
      </c>
      <c r="AT819" s="0" t="e">
        <f aca="true">MAX(0,AS819*(1+(_xlfn.NORM.INV(RAND(),Inputs!$D$39,Inputs!$C$39)))-'Year Schedule'!$K$47+'Year Schedule'!$L$47)</f>
        <v>#VALUE!</v>
      </c>
      <c r="AU819" s="0" t="e">
        <f aca="true">MAX(0,AT819*(1+(_xlfn.NORM.INV(RAND(),Inputs!$D$39,Inputs!$C$39)))-'Year Schedule'!$K$48+'Year Schedule'!$L$48)</f>
        <v>#VALUE!</v>
      </c>
      <c r="AV819" s="0" t="e">
        <f aca="true">MAX(0,AU819*(1+(_xlfn.NORM.INV(RAND(),Inputs!$D$39,Inputs!$C$39)))-'Year Schedule'!$K$49+'Year Schedule'!$L$49)</f>
        <v>#VALUE!</v>
      </c>
      <c r="AW819" s="0" t="e">
        <f aca="true">MAX(0,AV819*(1+(_xlfn.NORM.INV(RAND(),Inputs!$D$39,Inputs!$C$39)))-'Year Schedule'!$K$50+'Year Schedule'!$L$50)</f>
        <v>#VALUE!</v>
      </c>
      <c r="AX819" s="0" t="e">
        <f aca="true">MAX(0,AW819*(1+(_xlfn.NORM.INV(RAND(),Inputs!$D$39,Inputs!$C$39)))-'Year Schedule'!$K$51+'Year Schedule'!$L$51)</f>
        <v>#VALUE!</v>
      </c>
      <c r="AY819" s="0" t="e">
        <f aca="true">MAX(0,AX819*(1+(_xlfn.NORM.INV(RAND(),Inputs!$D$39,Inputs!$C$39)))-'Year Schedule'!$K$52+'Year Schedule'!$L$52)</f>
        <v>#VALUE!</v>
      </c>
      <c r="AZ819" s="0" t="e">
        <f aca="true">MAX(0,AY819*(1+(_xlfn.NORM.INV(RAND(),Inputs!$D$39,Inputs!$C$39)))-'Year Schedule'!$K$53+'Year Schedule'!$L$53)</f>
        <v>#VALUE!</v>
      </c>
      <c r="BA819" s="0" t="e">
        <f aca="false">INDEX(C819:AZ819,1,Inputs!$C$6)</f>
        <v>#VALUE!</v>
      </c>
      <c r="BB819" s="0" t="n">
        <f aca="false">IFERROR(EXP(SUMPRODUCT(LN((C819:INDEX(C819:AZ819,1,Inputs!$C$6)+$C$1004:INDEX($C$1004:$AZ$1004,1,Inputs!$C$6))/B819:INDEX(B819:AY819,1,Inputs!$C$6)))/Inputs!$C$6)-1,-1)</f>
        <v>-1</v>
      </c>
    </row>
    <row r="820" customFormat="false" ht="15" hidden="false" customHeight="true" outlineLevel="0" collapsed="false">
      <c r="A820" s="0" t="n">
        <v>818</v>
      </c>
      <c r="B820" s="177" t="n">
        <f aca="false">Inputs!$C$38</f>
        <v>0</v>
      </c>
      <c r="C820" s="0" t="e">
        <f aca="true">MAX(0,B820*(1+(_xlfn.NORM.INV(RAND(),Inputs!$D$39,Inputs!$C$39)))-'Year Schedule'!$K$4+'Year Schedule'!$L$4)</f>
        <v>#VALUE!</v>
      </c>
      <c r="D820" s="0" t="e">
        <f aca="true">MAX(0,C820*(1+(_xlfn.NORM.INV(RAND(),Inputs!$D$39,Inputs!$C$39)))-'Year Schedule'!$K$5+'Year Schedule'!$L$5)</f>
        <v>#VALUE!</v>
      </c>
      <c r="E820" s="0" t="e">
        <f aca="true">MAX(0,D820*(1+(_xlfn.NORM.INV(RAND(),Inputs!$D$39,Inputs!$C$39)))-'Year Schedule'!$K$6+'Year Schedule'!$L$6)</f>
        <v>#VALUE!</v>
      </c>
      <c r="F820" s="0" t="e">
        <f aca="true">MAX(0,E820*(1+(_xlfn.NORM.INV(RAND(),Inputs!$D$39,Inputs!$C$39)))-'Year Schedule'!$K$7+'Year Schedule'!$L$7)</f>
        <v>#VALUE!</v>
      </c>
      <c r="G820" s="0" t="e">
        <f aca="true">MAX(0,F820*(1+(_xlfn.NORM.INV(RAND(),Inputs!$D$39,Inputs!$C$39)))-'Year Schedule'!$K$8+'Year Schedule'!$L$8)</f>
        <v>#VALUE!</v>
      </c>
      <c r="H820" s="0" t="e">
        <f aca="true">MAX(0,G820*(1+(_xlfn.NORM.INV(RAND(),Inputs!$D$39,Inputs!$C$39)))-'Year Schedule'!$K$9+'Year Schedule'!$L$9)</f>
        <v>#VALUE!</v>
      </c>
      <c r="I820" s="0" t="e">
        <f aca="true">MAX(0,H820*(1+(_xlfn.NORM.INV(RAND(),Inputs!$D$39,Inputs!$C$39)))-'Year Schedule'!$K$10+'Year Schedule'!$L$10)</f>
        <v>#VALUE!</v>
      </c>
      <c r="J820" s="0" t="e">
        <f aca="true">MAX(0,I820*(1+(_xlfn.NORM.INV(RAND(),Inputs!$D$39,Inputs!$C$39)))-'Year Schedule'!$K$11+'Year Schedule'!$L$11)</f>
        <v>#VALUE!</v>
      </c>
      <c r="K820" s="0" t="e">
        <f aca="true">MAX(0,J820*(1+(_xlfn.NORM.INV(RAND(),Inputs!$D$39,Inputs!$C$39)))-'Year Schedule'!$K$12+'Year Schedule'!$L$12)</f>
        <v>#VALUE!</v>
      </c>
      <c r="L820" s="0" t="e">
        <f aca="true">MAX(0,K820*(1+(_xlfn.NORM.INV(RAND(),Inputs!$D$39,Inputs!$C$39)))-'Year Schedule'!$K$13+'Year Schedule'!$L$13)</f>
        <v>#VALUE!</v>
      </c>
      <c r="M820" s="0" t="e">
        <f aca="true">MAX(0,L820*(1+(_xlfn.NORM.INV(RAND(),Inputs!$D$39,Inputs!$C$39)))-'Year Schedule'!$K$14+'Year Schedule'!$L$14)</f>
        <v>#VALUE!</v>
      </c>
      <c r="N820" s="0" t="e">
        <f aca="true">MAX(0,M820*(1+(_xlfn.NORM.INV(RAND(),Inputs!$D$39,Inputs!$C$39)))-'Year Schedule'!$K$15+'Year Schedule'!$L$15)</f>
        <v>#VALUE!</v>
      </c>
      <c r="O820" s="0" t="e">
        <f aca="true">MAX(0,N820*(1+(_xlfn.NORM.INV(RAND(),Inputs!$D$39,Inputs!$C$39)))-'Year Schedule'!$K$16+'Year Schedule'!$L$16)</f>
        <v>#VALUE!</v>
      </c>
      <c r="P820" s="0" t="e">
        <f aca="true">MAX(0,O820*(1+(_xlfn.NORM.INV(RAND(),Inputs!$D$39,Inputs!$C$39)))-'Year Schedule'!$K$17+'Year Schedule'!$L$17)</f>
        <v>#VALUE!</v>
      </c>
      <c r="Q820" s="0" t="e">
        <f aca="true">MAX(0,P820*(1+(_xlfn.NORM.INV(RAND(),Inputs!$D$39,Inputs!$C$39)))-'Year Schedule'!$K$18+'Year Schedule'!$L$18)</f>
        <v>#VALUE!</v>
      </c>
      <c r="R820" s="0" t="e">
        <f aca="true">MAX(0,Q820*(1+(_xlfn.NORM.INV(RAND(),Inputs!$D$39,Inputs!$C$39)))-'Year Schedule'!$K$19+'Year Schedule'!$L$19)</f>
        <v>#VALUE!</v>
      </c>
      <c r="S820" s="0" t="e">
        <f aca="true">MAX(0,R820*(1+(_xlfn.NORM.INV(RAND(),Inputs!$D$39,Inputs!$C$39)))-'Year Schedule'!$K$20+'Year Schedule'!$L$20)</f>
        <v>#VALUE!</v>
      </c>
      <c r="T820" s="0" t="e">
        <f aca="true">MAX(0,S820*(1+(_xlfn.NORM.INV(RAND(),Inputs!$D$39,Inputs!$C$39)))-'Year Schedule'!$K$21+'Year Schedule'!$L$21)</f>
        <v>#VALUE!</v>
      </c>
      <c r="U820" s="0" t="e">
        <f aca="true">MAX(0,T820*(1+(_xlfn.NORM.INV(RAND(),Inputs!$D$39,Inputs!$C$39)))-'Year Schedule'!$K$22+'Year Schedule'!$L$22)</f>
        <v>#VALUE!</v>
      </c>
      <c r="V820" s="0" t="e">
        <f aca="true">MAX(0,U820*(1+(_xlfn.NORM.INV(RAND(),Inputs!$D$39,Inputs!$C$39)))-'Year Schedule'!$K$23+'Year Schedule'!$L$23)</f>
        <v>#VALUE!</v>
      </c>
      <c r="W820" s="0" t="e">
        <f aca="true">MAX(0,V820*(1+(_xlfn.NORM.INV(RAND(),Inputs!$D$39,Inputs!$C$39)))-'Year Schedule'!$K$24+'Year Schedule'!$L$24)</f>
        <v>#VALUE!</v>
      </c>
      <c r="X820" s="0" t="e">
        <f aca="true">MAX(0,W820*(1+(_xlfn.NORM.INV(RAND(),Inputs!$D$39,Inputs!$C$39)))-'Year Schedule'!$K$25+'Year Schedule'!$L$25)</f>
        <v>#VALUE!</v>
      </c>
      <c r="Y820" s="0" t="e">
        <f aca="true">MAX(0,X820*(1+(_xlfn.NORM.INV(RAND(),Inputs!$D$39,Inputs!$C$39)))-'Year Schedule'!$K$26+'Year Schedule'!$L$26)</f>
        <v>#VALUE!</v>
      </c>
      <c r="Z820" s="0" t="e">
        <f aca="true">MAX(0,Y820*(1+(_xlfn.NORM.INV(RAND(),Inputs!$D$39,Inputs!$C$39)))-'Year Schedule'!$K$27+'Year Schedule'!$L$27)</f>
        <v>#VALUE!</v>
      </c>
      <c r="AA820" s="0" t="e">
        <f aca="true">MAX(0,Z820*(1+(_xlfn.NORM.INV(RAND(),Inputs!$D$39,Inputs!$C$39)))-'Year Schedule'!$K$28+'Year Schedule'!$L$28)</f>
        <v>#VALUE!</v>
      </c>
      <c r="AB820" s="0" t="e">
        <f aca="true">MAX(0,AA820*(1+(_xlfn.NORM.INV(RAND(),Inputs!$D$39,Inputs!$C$39)))-'Year Schedule'!$K$29+'Year Schedule'!$L$29)</f>
        <v>#VALUE!</v>
      </c>
      <c r="AC820" s="0" t="e">
        <f aca="true">MAX(0,AB820*(1+(_xlfn.NORM.INV(RAND(),Inputs!$D$39,Inputs!$C$39)))-'Year Schedule'!$K$30+'Year Schedule'!$L$30)</f>
        <v>#VALUE!</v>
      </c>
      <c r="AD820" s="0" t="e">
        <f aca="true">MAX(0,AC820*(1+(_xlfn.NORM.INV(RAND(),Inputs!$D$39,Inputs!$C$39)))-'Year Schedule'!$K$31+'Year Schedule'!$L$31)</f>
        <v>#VALUE!</v>
      </c>
      <c r="AE820" s="0" t="e">
        <f aca="true">MAX(0,AD820*(1+(_xlfn.NORM.INV(RAND(),Inputs!$D$39,Inputs!$C$39)))-'Year Schedule'!$K$32+'Year Schedule'!$L$32)</f>
        <v>#VALUE!</v>
      </c>
      <c r="AF820" s="0" t="e">
        <f aca="true">MAX(0,AE820*(1+(_xlfn.NORM.INV(RAND(),Inputs!$D$39,Inputs!$C$39)))-'Year Schedule'!$K$33+'Year Schedule'!$L$33)</f>
        <v>#VALUE!</v>
      </c>
      <c r="AG820" s="0" t="e">
        <f aca="true">MAX(0,AF820*(1+(_xlfn.NORM.INV(RAND(),Inputs!$D$39,Inputs!$C$39)))-'Year Schedule'!$K$34+'Year Schedule'!$L$34)</f>
        <v>#VALUE!</v>
      </c>
      <c r="AH820" s="0" t="e">
        <f aca="true">MAX(0,AG820*(1+(_xlfn.NORM.INV(RAND(),Inputs!$D$39,Inputs!$C$39)))-'Year Schedule'!$K$35+'Year Schedule'!$L$35)</f>
        <v>#VALUE!</v>
      </c>
      <c r="AI820" s="0" t="e">
        <f aca="true">MAX(0,AH820*(1+(_xlfn.NORM.INV(RAND(),Inputs!$D$39,Inputs!$C$39)))-'Year Schedule'!$K$36+'Year Schedule'!$L$36)</f>
        <v>#VALUE!</v>
      </c>
      <c r="AJ820" s="0" t="e">
        <f aca="true">MAX(0,AI820*(1+(_xlfn.NORM.INV(RAND(),Inputs!$D$39,Inputs!$C$39)))-'Year Schedule'!$K$37+'Year Schedule'!$L$37)</f>
        <v>#VALUE!</v>
      </c>
      <c r="AK820" s="0" t="e">
        <f aca="true">MAX(0,AJ820*(1+(_xlfn.NORM.INV(RAND(),Inputs!$D$39,Inputs!$C$39)))-'Year Schedule'!$K$38+'Year Schedule'!$L$38)</f>
        <v>#VALUE!</v>
      </c>
      <c r="AL820" s="0" t="e">
        <f aca="true">MAX(0,AK820*(1+(_xlfn.NORM.INV(RAND(),Inputs!$D$39,Inputs!$C$39)))-'Year Schedule'!$K$39+'Year Schedule'!$L$39)</f>
        <v>#VALUE!</v>
      </c>
      <c r="AM820" s="0" t="e">
        <f aca="true">MAX(0,AL820*(1+(_xlfn.NORM.INV(RAND(),Inputs!$D$39,Inputs!$C$39)))-'Year Schedule'!$K$40+'Year Schedule'!$L$40)</f>
        <v>#VALUE!</v>
      </c>
      <c r="AN820" s="0" t="e">
        <f aca="true">MAX(0,AM820*(1+(_xlfn.NORM.INV(RAND(),Inputs!$D$39,Inputs!$C$39)))-'Year Schedule'!$K$41+'Year Schedule'!$L$41)</f>
        <v>#VALUE!</v>
      </c>
      <c r="AO820" s="0" t="e">
        <f aca="true">MAX(0,AN820*(1+(_xlfn.NORM.INV(RAND(),Inputs!$D$39,Inputs!$C$39)))-'Year Schedule'!$K$42+'Year Schedule'!$L$42)</f>
        <v>#VALUE!</v>
      </c>
      <c r="AP820" s="0" t="e">
        <f aca="true">MAX(0,AO820*(1+(_xlfn.NORM.INV(RAND(),Inputs!$D$39,Inputs!$C$39)))-'Year Schedule'!$K$43+'Year Schedule'!$L$43)</f>
        <v>#VALUE!</v>
      </c>
      <c r="AQ820" s="0" t="e">
        <f aca="true">MAX(0,AP820*(1+(_xlfn.NORM.INV(RAND(),Inputs!$D$39,Inputs!$C$39)))-'Year Schedule'!$K$44+'Year Schedule'!$L$44)</f>
        <v>#VALUE!</v>
      </c>
      <c r="AR820" s="0" t="e">
        <f aca="true">MAX(0,AQ820*(1+(_xlfn.NORM.INV(RAND(),Inputs!$D$39,Inputs!$C$39)))-'Year Schedule'!$K$45+'Year Schedule'!$L$45)</f>
        <v>#VALUE!</v>
      </c>
      <c r="AS820" s="0" t="e">
        <f aca="true">MAX(0,AR820*(1+(_xlfn.NORM.INV(RAND(),Inputs!$D$39,Inputs!$C$39)))-'Year Schedule'!$K$46+'Year Schedule'!$L$46)</f>
        <v>#VALUE!</v>
      </c>
      <c r="AT820" s="0" t="e">
        <f aca="true">MAX(0,AS820*(1+(_xlfn.NORM.INV(RAND(),Inputs!$D$39,Inputs!$C$39)))-'Year Schedule'!$K$47+'Year Schedule'!$L$47)</f>
        <v>#VALUE!</v>
      </c>
      <c r="AU820" s="0" t="e">
        <f aca="true">MAX(0,AT820*(1+(_xlfn.NORM.INV(RAND(),Inputs!$D$39,Inputs!$C$39)))-'Year Schedule'!$K$48+'Year Schedule'!$L$48)</f>
        <v>#VALUE!</v>
      </c>
      <c r="AV820" s="0" t="e">
        <f aca="true">MAX(0,AU820*(1+(_xlfn.NORM.INV(RAND(),Inputs!$D$39,Inputs!$C$39)))-'Year Schedule'!$K$49+'Year Schedule'!$L$49)</f>
        <v>#VALUE!</v>
      </c>
      <c r="AW820" s="0" t="e">
        <f aca="true">MAX(0,AV820*(1+(_xlfn.NORM.INV(RAND(),Inputs!$D$39,Inputs!$C$39)))-'Year Schedule'!$K$50+'Year Schedule'!$L$50)</f>
        <v>#VALUE!</v>
      </c>
      <c r="AX820" s="0" t="e">
        <f aca="true">MAX(0,AW820*(1+(_xlfn.NORM.INV(RAND(),Inputs!$D$39,Inputs!$C$39)))-'Year Schedule'!$K$51+'Year Schedule'!$L$51)</f>
        <v>#VALUE!</v>
      </c>
      <c r="AY820" s="0" t="e">
        <f aca="true">MAX(0,AX820*(1+(_xlfn.NORM.INV(RAND(),Inputs!$D$39,Inputs!$C$39)))-'Year Schedule'!$K$52+'Year Schedule'!$L$52)</f>
        <v>#VALUE!</v>
      </c>
      <c r="AZ820" s="0" t="e">
        <f aca="true">MAX(0,AY820*(1+(_xlfn.NORM.INV(RAND(),Inputs!$D$39,Inputs!$C$39)))-'Year Schedule'!$K$53+'Year Schedule'!$L$53)</f>
        <v>#VALUE!</v>
      </c>
      <c r="BA820" s="0" t="e">
        <f aca="false">INDEX(C820:AZ820,1,Inputs!$C$6)</f>
        <v>#VALUE!</v>
      </c>
      <c r="BB820" s="0" t="n">
        <f aca="false">IFERROR(EXP(SUMPRODUCT(LN((C820:INDEX(C820:AZ820,1,Inputs!$C$6)+$C$1004:INDEX($C$1004:$AZ$1004,1,Inputs!$C$6))/B820:INDEX(B820:AY820,1,Inputs!$C$6)))/Inputs!$C$6)-1,-1)</f>
        <v>-1</v>
      </c>
    </row>
    <row r="821" customFormat="false" ht="15" hidden="false" customHeight="true" outlineLevel="0" collapsed="false">
      <c r="A821" s="0" t="n">
        <v>819</v>
      </c>
      <c r="B821" s="177" t="n">
        <f aca="false">Inputs!$C$38</f>
        <v>0</v>
      </c>
      <c r="C821" s="0" t="e">
        <f aca="true">MAX(0,B821*(1+(_xlfn.NORM.INV(RAND(),Inputs!$D$39,Inputs!$C$39)))-'Year Schedule'!$K$4+'Year Schedule'!$L$4)</f>
        <v>#VALUE!</v>
      </c>
      <c r="D821" s="0" t="e">
        <f aca="true">MAX(0,C821*(1+(_xlfn.NORM.INV(RAND(),Inputs!$D$39,Inputs!$C$39)))-'Year Schedule'!$K$5+'Year Schedule'!$L$5)</f>
        <v>#VALUE!</v>
      </c>
      <c r="E821" s="0" t="e">
        <f aca="true">MAX(0,D821*(1+(_xlfn.NORM.INV(RAND(),Inputs!$D$39,Inputs!$C$39)))-'Year Schedule'!$K$6+'Year Schedule'!$L$6)</f>
        <v>#VALUE!</v>
      </c>
      <c r="F821" s="0" t="e">
        <f aca="true">MAX(0,E821*(1+(_xlfn.NORM.INV(RAND(),Inputs!$D$39,Inputs!$C$39)))-'Year Schedule'!$K$7+'Year Schedule'!$L$7)</f>
        <v>#VALUE!</v>
      </c>
      <c r="G821" s="0" t="e">
        <f aca="true">MAX(0,F821*(1+(_xlfn.NORM.INV(RAND(),Inputs!$D$39,Inputs!$C$39)))-'Year Schedule'!$K$8+'Year Schedule'!$L$8)</f>
        <v>#VALUE!</v>
      </c>
      <c r="H821" s="0" t="e">
        <f aca="true">MAX(0,G821*(1+(_xlfn.NORM.INV(RAND(),Inputs!$D$39,Inputs!$C$39)))-'Year Schedule'!$K$9+'Year Schedule'!$L$9)</f>
        <v>#VALUE!</v>
      </c>
      <c r="I821" s="0" t="e">
        <f aca="true">MAX(0,H821*(1+(_xlfn.NORM.INV(RAND(),Inputs!$D$39,Inputs!$C$39)))-'Year Schedule'!$K$10+'Year Schedule'!$L$10)</f>
        <v>#VALUE!</v>
      </c>
      <c r="J821" s="0" t="e">
        <f aca="true">MAX(0,I821*(1+(_xlfn.NORM.INV(RAND(),Inputs!$D$39,Inputs!$C$39)))-'Year Schedule'!$K$11+'Year Schedule'!$L$11)</f>
        <v>#VALUE!</v>
      </c>
      <c r="K821" s="0" t="e">
        <f aca="true">MAX(0,J821*(1+(_xlfn.NORM.INV(RAND(),Inputs!$D$39,Inputs!$C$39)))-'Year Schedule'!$K$12+'Year Schedule'!$L$12)</f>
        <v>#VALUE!</v>
      </c>
      <c r="L821" s="0" t="e">
        <f aca="true">MAX(0,K821*(1+(_xlfn.NORM.INV(RAND(),Inputs!$D$39,Inputs!$C$39)))-'Year Schedule'!$K$13+'Year Schedule'!$L$13)</f>
        <v>#VALUE!</v>
      </c>
      <c r="M821" s="0" t="e">
        <f aca="true">MAX(0,L821*(1+(_xlfn.NORM.INV(RAND(),Inputs!$D$39,Inputs!$C$39)))-'Year Schedule'!$K$14+'Year Schedule'!$L$14)</f>
        <v>#VALUE!</v>
      </c>
      <c r="N821" s="0" t="e">
        <f aca="true">MAX(0,M821*(1+(_xlfn.NORM.INV(RAND(),Inputs!$D$39,Inputs!$C$39)))-'Year Schedule'!$K$15+'Year Schedule'!$L$15)</f>
        <v>#VALUE!</v>
      </c>
      <c r="O821" s="0" t="e">
        <f aca="true">MAX(0,N821*(1+(_xlfn.NORM.INV(RAND(),Inputs!$D$39,Inputs!$C$39)))-'Year Schedule'!$K$16+'Year Schedule'!$L$16)</f>
        <v>#VALUE!</v>
      </c>
      <c r="P821" s="0" t="e">
        <f aca="true">MAX(0,O821*(1+(_xlfn.NORM.INV(RAND(),Inputs!$D$39,Inputs!$C$39)))-'Year Schedule'!$K$17+'Year Schedule'!$L$17)</f>
        <v>#VALUE!</v>
      </c>
      <c r="Q821" s="0" t="e">
        <f aca="true">MAX(0,P821*(1+(_xlfn.NORM.INV(RAND(),Inputs!$D$39,Inputs!$C$39)))-'Year Schedule'!$K$18+'Year Schedule'!$L$18)</f>
        <v>#VALUE!</v>
      </c>
      <c r="R821" s="0" t="e">
        <f aca="true">MAX(0,Q821*(1+(_xlfn.NORM.INV(RAND(),Inputs!$D$39,Inputs!$C$39)))-'Year Schedule'!$K$19+'Year Schedule'!$L$19)</f>
        <v>#VALUE!</v>
      </c>
      <c r="S821" s="0" t="e">
        <f aca="true">MAX(0,R821*(1+(_xlfn.NORM.INV(RAND(),Inputs!$D$39,Inputs!$C$39)))-'Year Schedule'!$K$20+'Year Schedule'!$L$20)</f>
        <v>#VALUE!</v>
      </c>
      <c r="T821" s="0" t="e">
        <f aca="true">MAX(0,S821*(1+(_xlfn.NORM.INV(RAND(),Inputs!$D$39,Inputs!$C$39)))-'Year Schedule'!$K$21+'Year Schedule'!$L$21)</f>
        <v>#VALUE!</v>
      </c>
      <c r="U821" s="0" t="e">
        <f aca="true">MAX(0,T821*(1+(_xlfn.NORM.INV(RAND(),Inputs!$D$39,Inputs!$C$39)))-'Year Schedule'!$K$22+'Year Schedule'!$L$22)</f>
        <v>#VALUE!</v>
      </c>
      <c r="V821" s="0" t="e">
        <f aca="true">MAX(0,U821*(1+(_xlfn.NORM.INV(RAND(),Inputs!$D$39,Inputs!$C$39)))-'Year Schedule'!$K$23+'Year Schedule'!$L$23)</f>
        <v>#VALUE!</v>
      </c>
      <c r="W821" s="0" t="e">
        <f aca="true">MAX(0,V821*(1+(_xlfn.NORM.INV(RAND(),Inputs!$D$39,Inputs!$C$39)))-'Year Schedule'!$K$24+'Year Schedule'!$L$24)</f>
        <v>#VALUE!</v>
      </c>
      <c r="X821" s="0" t="e">
        <f aca="true">MAX(0,W821*(1+(_xlfn.NORM.INV(RAND(),Inputs!$D$39,Inputs!$C$39)))-'Year Schedule'!$K$25+'Year Schedule'!$L$25)</f>
        <v>#VALUE!</v>
      </c>
      <c r="Y821" s="0" t="e">
        <f aca="true">MAX(0,X821*(1+(_xlfn.NORM.INV(RAND(),Inputs!$D$39,Inputs!$C$39)))-'Year Schedule'!$K$26+'Year Schedule'!$L$26)</f>
        <v>#VALUE!</v>
      </c>
      <c r="Z821" s="0" t="e">
        <f aca="true">MAX(0,Y821*(1+(_xlfn.NORM.INV(RAND(),Inputs!$D$39,Inputs!$C$39)))-'Year Schedule'!$K$27+'Year Schedule'!$L$27)</f>
        <v>#VALUE!</v>
      </c>
      <c r="AA821" s="0" t="e">
        <f aca="true">MAX(0,Z821*(1+(_xlfn.NORM.INV(RAND(),Inputs!$D$39,Inputs!$C$39)))-'Year Schedule'!$K$28+'Year Schedule'!$L$28)</f>
        <v>#VALUE!</v>
      </c>
      <c r="AB821" s="0" t="e">
        <f aca="true">MAX(0,AA821*(1+(_xlfn.NORM.INV(RAND(),Inputs!$D$39,Inputs!$C$39)))-'Year Schedule'!$K$29+'Year Schedule'!$L$29)</f>
        <v>#VALUE!</v>
      </c>
      <c r="AC821" s="0" t="e">
        <f aca="true">MAX(0,AB821*(1+(_xlfn.NORM.INV(RAND(),Inputs!$D$39,Inputs!$C$39)))-'Year Schedule'!$K$30+'Year Schedule'!$L$30)</f>
        <v>#VALUE!</v>
      </c>
      <c r="AD821" s="0" t="e">
        <f aca="true">MAX(0,AC821*(1+(_xlfn.NORM.INV(RAND(),Inputs!$D$39,Inputs!$C$39)))-'Year Schedule'!$K$31+'Year Schedule'!$L$31)</f>
        <v>#VALUE!</v>
      </c>
      <c r="AE821" s="0" t="e">
        <f aca="true">MAX(0,AD821*(1+(_xlfn.NORM.INV(RAND(),Inputs!$D$39,Inputs!$C$39)))-'Year Schedule'!$K$32+'Year Schedule'!$L$32)</f>
        <v>#VALUE!</v>
      </c>
      <c r="AF821" s="0" t="e">
        <f aca="true">MAX(0,AE821*(1+(_xlfn.NORM.INV(RAND(),Inputs!$D$39,Inputs!$C$39)))-'Year Schedule'!$K$33+'Year Schedule'!$L$33)</f>
        <v>#VALUE!</v>
      </c>
      <c r="AG821" s="0" t="e">
        <f aca="true">MAX(0,AF821*(1+(_xlfn.NORM.INV(RAND(),Inputs!$D$39,Inputs!$C$39)))-'Year Schedule'!$K$34+'Year Schedule'!$L$34)</f>
        <v>#VALUE!</v>
      </c>
      <c r="AH821" s="0" t="e">
        <f aca="true">MAX(0,AG821*(1+(_xlfn.NORM.INV(RAND(),Inputs!$D$39,Inputs!$C$39)))-'Year Schedule'!$K$35+'Year Schedule'!$L$35)</f>
        <v>#VALUE!</v>
      </c>
      <c r="AI821" s="0" t="e">
        <f aca="true">MAX(0,AH821*(1+(_xlfn.NORM.INV(RAND(),Inputs!$D$39,Inputs!$C$39)))-'Year Schedule'!$K$36+'Year Schedule'!$L$36)</f>
        <v>#VALUE!</v>
      </c>
      <c r="AJ821" s="0" t="e">
        <f aca="true">MAX(0,AI821*(1+(_xlfn.NORM.INV(RAND(),Inputs!$D$39,Inputs!$C$39)))-'Year Schedule'!$K$37+'Year Schedule'!$L$37)</f>
        <v>#VALUE!</v>
      </c>
      <c r="AK821" s="0" t="e">
        <f aca="true">MAX(0,AJ821*(1+(_xlfn.NORM.INV(RAND(),Inputs!$D$39,Inputs!$C$39)))-'Year Schedule'!$K$38+'Year Schedule'!$L$38)</f>
        <v>#VALUE!</v>
      </c>
      <c r="AL821" s="0" t="e">
        <f aca="true">MAX(0,AK821*(1+(_xlfn.NORM.INV(RAND(),Inputs!$D$39,Inputs!$C$39)))-'Year Schedule'!$K$39+'Year Schedule'!$L$39)</f>
        <v>#VALUE!</v>
      </c>
      <c r="AM821" s="0" t="e">
        <f aca="true">MAX(0,AL821*(1+(_xlfn.NORM.INV(RAND(),Inputs!$D$39,Inputs!$C$39)))-'Year Schedule'!$K$40+'Year Schedule'!$L$40)</f>
        <v>#VALUE!</v>
      </c>
      <c r="AN821" s="0" t="e">
        <f aca="true">MAX(0,AM821*(1+(_xlfn.NORM.INV(RAND(),Inputs!$D$39,Inputs!$C$39)))-'Year Schedule'!$K$41+'Year Schedule'!$L$41)</f>
        <v>#VALUE!</v>
      </c>
      <c r="AO821" s="0" t="e">
        <f aca="true">MAX(0,AN821*(1+(_xlfn.NORM.INV(RAND(),Inputs!$D$39,Inputs!$C$39)))-'Year Schedule'!$K$42+'Year Schedule'!$L$42)</f>
        <v>#VALUE!</v>
      </c>
      <c r="AP821" s="0" t="e">
        <f aca="true">MAX(0,AO821*(1+(_xlfn.NORM.INV(RAND(),Inputs!$D$39,Inputs!$C$39)))-'Year Schedule'!$K$43+'Year Schedule'!$L$43)</f>
        <v>#VALUE!</v>
      </c>
      <c r="AQ821" s="0" t="e">
        <f aca="true">MAX(0,AP821*(1+(_xlfn.NORM.INV(RAND(),Inputs!$D$39,Inputs!$C$39)))-'Year Schedule'!$K$44+'Year Schedule'!$L$44)</f>
        <v>#VALUE!</v>
      </c>
      <c r="AR821" s="0" t="e">
        <f aca="true">MAX(0,AQ821*(1+(_xlfn.NORM.INV(RAND(),Inputs!$D$39,Inputs!$C$39)))-'Year Schedule'!$K$45+'Year Schedule'!$L$45)</f>
        <v>#VALUE!</v>
      </c>
      <c r="AS821" s="0" t="e">
        <f aca="true">MAX(0,AR821*(1+(_xlfn.NORM.INV(RAND(),Inputs!$D$39,Inputs!$C$39)))-'Year Schedule'!$K$46+'Year Schedule'!$L$46)</f>
        <v>#VALUE!</v>
      </c>
      <c r="AT821" s="0" t="e">
        <f aca="true">MAX(0,AS821*(1+(_xlfn.NORM.INV(RAND(),Inputs!$D$39,Inputs!$C$39)))-'Year Schedule'!$K$47+'Year Schedule'!$L$47)</f>
        <v>#VALUE!</v>
      </c>
      <c r="AU821" s="0" t="e">
        <f aca="true">MAX(0,AT821*(1+(_xlfn.NORM.INV(RAND(),Inputs!$D$39,Inputs!$C$39)))-'Year Schedule'!$K$48+'Year Schedule'!$L$48)</f>
        <v>#VALUE!</v>
      </c>
      <c r="AV821" s="0" t="e">
        <f aca="true">MAX(0,AU821*(1+(_xlfn.NORM.INV(RAND(),Inputs!$D$39,Inputs!$C$39)))-'Year Schedule'!$K$49+'Year Schedule'!$L$49)</f>
        <v>#VALUE!</v>
      </c>
      <c r="AW821" s="0" t="e">
        <f aca="true">MAX(0,AV821*(1+(_xlfn.NORM.INV(RAND(),Inputs!$D$39,Inputs!$C$39)))-'Year Schedule'!$K$50+'Year Schedule'!$L$50)</f>
        <v>#VALUE!</v>
      </c>
      <c r="AX821" s="0" t="e">
        <f aca="true">MAX(0,AW821*(1+(_xlfn.NORM.INV(RAND(),Inputs!$D$39,Inputs!$C$39)))-'Year Schedule'!$K$51+'Year Schedule'!$L$51)</f>
        <v>#VALUE!</v>
      </c>
      <c r="AY821" s="0" t="e">
        <f aca="true">MAX(0,AX821*(1+(_xlfn.NORM.INV(RAND(),Inputs!$D$39,Inputs!$C$39)))-'Year Schedule'!$K$52+'Year Schedule'!$L$52)</f>
        <v>#VALUE!</v>
      </c>
      <c r="AZ821" s="0" t="e">
        <f aca="true">MAX(0,AY821*(1+(_xlfn.NORM.INV(RAND(),Inputs!$D$39,Inputs!$C$39)))-'Year Schedule'!$K$53+'Year Schedule'!$L$53)</f>
        <v>#VALUE!</v>
      </c>
      <c r="BA821" s="0" t="e">
        <f aca="false">INDEX(C821:AZ821,1,Inputs!$C$6)</f>
        <v>#VALUE!</v>
      </c>
      <c r="BB821" s="0" t="n">
        <f aca="false">IFERROR(EXP(SUMPRODUCT(LN((C821:INDEX(C821:AZ821,1,Inputs!$C$6)+$C$1004:INDEX($C$1004:$AZ$1004,1,Inputs!$C$6))/B821:INDEX(B821:AY821,1,Inputs!$C$6)))/Inputs!$C$6)-1,-1)</f>
        <v>-1</v>
      </c>
    </row>
    <row r="822" customFormat="false" ht="15" hidden="false" customHeight="true" outlineLevel="0" collapsed="false">
      <c r="A822" s="0" t="n">
        <v>820</v>
      </c>
      <c r="B822" s="177" t="n">
        <f aca="false">Inputs!$C$38</f>
        <v>0</v>
      </c>
      <c r="C822" s="0" t="e">
        <f aca="true">MAX(0,B822*(1+(_xlfn.NORM.INV(RAND(),Inputs!$D$39,Inputs!$C$39)))-'Year Schedule'!$K$4+'Year Schedule'!$L$4)</f>
        <v>#VALUE!</v>
      </c>
      <c r="D822" s="0" t="e">
        <f aca="true">MAX(0,C822*(1+(_xlfn.NORM.INV(RAND(),Inputs!$D$39,Inputs!$C$39)))-'Year Schedule'!$K$5+'Year Schedule'!$L$5)</f>
        <v>#VALUE!</v>
      </c>
      <c r="E822" s="0" t="e">
        <f aca="true">MAX(0,D822*(1+(_xlfn.NORM.INV(RAND(),Inputs!$D$39,Inputs!$C$39)))-'Year Schedule'!$K$6+'Year Schedule'!$L$6)</f>
        <v>#VALUE!</v>
      </c>
      <c r="F822" s="0" t="e">
        <f aca="true">MAX(0,E822*(1+(_xlfn.NORM.INV(RAND(),Inputs!$D$39,Inputs!$C$39)))-'Year Schedule'!$K$7+'Year Schedule'!$L$7)</f>
        <v>#VALUE!</v>
      </c>
      <c r="G822" s="0" t="e">
        <f aca="true">MAX(0,F822*(1+(_xlfn.NORM.INV(RAND(),Inputs!$D$39,Inputs!$C$39)))-'Year Schedule'!$K$8+'Year Schedule'!$L$8)</f>
        <v>#VALUE!</v>
      </c>
      <c r="H822" s="0" t="e">
        <f aca="true">MAX(0,G822*(1+(_xlfn.NORM.INV(RAND(),Inputs!$D$39,Inputs!$C$39)))-'Year Schedule'!$K$9+'Year Schedule'!$L$9)</f>
        <v>#VALUE!</v>
      </c>
      <c r="I822" s="0" t="e">
        <f aca="true">MAX(0,H822*(1+(_xlfn.NORM.INV(RAND(),Inputs!$D$39,Inputs!$C$39)))-'Year Schedule'!$K$10+'Year Schedule'!$L$10)</f>
        <v>#VALUE!</v>
      </c>
      <c r="J822" s="0" t="e">
        <f aca="true">MAX(0,I822*(1+(_xlfn.NORM.INV(RAND(),Inputs!$D$39,Inputs!$C$39)))-'Year Schedule'!$K$11+'Year Schedule'!$L$11)</f>
        <v>#VALUE!</v>
      </c>
      <c r="K822" s="0" t="e">
        <f aca="true">MAX(0,J822*(1+(_xlfn.NORM.INV(RAND(),Inputs!$D$39,Inputs!$C$39)))-'Year Schedule'!$K$12+'Year Schedule'!$L$12)</f>
        <v>#VALUE!</v>
      </c>
      <c r="L822" s="0" t="e">
        <f aca="true">MAX(0,K822*(1+(_xlfn.NORM.INV(RAND(),Inputs!$D$39,Inputs!$C$39)))-'Year Schedule'!$K$13+'Year Schedule'!$L$13)</f>
        <v>#VALUE!</v>
      </c>
      <c r="M822" s="0" t="e">
        <f aca="true">MAX(0,L822*(1+(_xlfn.NORM.INV(RAND(),Inputs!$D$39,Inputs!$C$39)))-'Year Schedule'!$K$14+'Year Schedule'!$L$14)</f>
        <v>#VALUE!</v>
      </c>
      <c r="N822" s="0" t="e">
        <f aca="true">MAX(0,M822*(1+(_xlfn.NORM.INV(RAND(),Inputs!$D$39,Inputs!$C$39)))-'Year Schedule'!$K$15+'Year Schedule'!$L$15)</f>
        <v>#VALUE!</v>
      </c>
      <c r="O822" s="0" t="e">
        <f aca="true">MAX(0,N822*(1+(_xlfn.NORM.INV(RAND(),Inputs!$D$39,Inputs!$C$39)))-'Year Schedule'!$K$16+'Year Schedule'!$L$16)</f>
        <v>#VALUE!</v>
      </c>
      <c r="P822" s="0" t="e">
        <f aca="true">MAX(0,O822*(1+(_xlfn.NORM.INV(RAND(),Inputs!$D$39,Inputs!$C$39)))-'Year Schedule'!$K$17+'Year Schedule'!$L$17)</f>
        <v>#VALUE!</v>
      </c>
      <c r="Q822" s="0" t="e">
        <f aca="true">MAX(0,P822*(1+(_xlfn.NORM.INV(RAND(),Inputs!$D$39,Inputs!$C$39)))-'Year Schedule'!$K$18+'Year Schedule'!$L$18)</f>
        <v>#VALUE!</v>
      </c>
      <c r="R822" s="0" t="e">
        <f aca="true">MAX(0,Q822*(1+(_xlfn.NORM.INV(RAND(),Inputs!$D$39,Inputs!$C$39)))-'Year Schedule'!$K$19+'Year Schedule'!$L$19)</f>
        <v>#VALUE!</v>
      </c>
      <c r="S822" s="0" t="e">
        <f aca="true">MAX(0,R822*(1+(_xlfn.NORM.INV(RAND(),Inputs!$D$39,Inputs!$C$39)))-'Year Schedule'!$K$20+'Year Schedule'!$L$20)</f>
        <v>#VALUE!</v>
      </c>
      <c r="T822" s="0" t="e">
        <f aca="true">MAX(0,S822*(1+(_xlfn.NORM.INV(RAND(),Inputs!$D$39,Inputs!$C$39)))-'Year Schedule'!$K$21+'Year Schedule'!$L$21)</f>
        <v>#VALUE!</v>
      </c>
      <c r="U822" s="0" t="e">
        <f aca="true">MAX(0,T822*(1+(_xlfn.NORM.INV(RAND(),Inputs!$D$39,Inputs!$C$39)))-'Year Schedule'!$K$22+'Year Schedule'!$L$22)</f>
        <v>#VALUE!</v>
      </c>
      <c r="V822" s="0" t="e">
        <f aca="true">MAX(0,U822*(1+(_xlfn.NORM.INV(RAND(),Inputs!$D$39,Inputs!$C$39)))-'Year Schedule'!$K$23+'Year Schedule'!$L$23)</f>
        <v>#VALUE!</v>
      </c>
      <c r="W822" s="0" t="e">
        <f aca="true">MAX(0,V822*(1+(_xlfn.NORM.INV(RAND(),Inputs!$D$39,Inputs!$C$39)))-'Year Schedule'!$K$24+'Year Schedule'!$L$24)</f>
        <v>#VALUE!</v>
      </c>
      <c r="X822" s="0" t="e">
        <f aca="true">MAX(0,W822*(1+(_xlfn.NORM.INV(RAND(),Inputs!$D$39,Inputs!$C$39)))-'Year Schedule'!$K$25+'Year Schedule'!$L$25)</f>
        <v>#VALUE!</v>
      </c>
      <c r="Y822" s="0" t="e">
        <f aca="true">MAX(0,X822*(1+(_xlfn.NORM.INV(RAND(),Inputs!$D$39,Inputs!$C$39)))-'Year Schedule'!$K$26+'Year Schedule'!$L$26)</f>
        <v>#VALUE!</v>
      </c>
      <c r="Z822" s="0" t="e">
        <f aca="true">MAX(0,Y822*(1+(_xlfn.NORM.INV(RAND(),Inputs!$D$39,Inputs!$C$39)))-'Year Schedule'!$K$27+'Year Schedule'!$L$27)</f>
        <v>#VALUE!</v>
      </c>
      <c r="AA822" s="0" t="e">
        <f aca="true">MAX(0,Z822*(1+(_xlfn.NORM.INV(RAND(),Inputs!$D$39,Inputs!$C$39)))-'Year Schedule'!$K$28+'Year Schedule'!$L$28)</f>
        <v>#VALUE!</v>
      </c>
      <c r="AB822" s="0" t="e">
        <f aca="true">MAX(0,AA822*(1+(_xlfn.NORM.INV(RAND(),Inputs!$D$39,Inputs!$C$39)))-'Year Schedule'!$K$29+'Year Schedule'!$L$29)</f>
        <v>#VALUE!</v>
      </c>
      <c r="AC822" s="0" t="e">
        <f aca="true">MAX(0,AB822*(1+(_xlfn.NORM.INV(RAND(),Inputs!$D$39,Inputs!$C$39)))-'Year Schedule'!$K$30+'Year Schedule'!$L$30)</f>
        <v>#VALUE!</v>
      </c>
      <c r="AD822" s="0" t="e">
        <f aca="true">MAX(0,AC822*(1+(_xlfn.NORM.INV(RAND(),Inputs!$D$39,Inputs!$C$39)))-'Year Schedule'!$K$31+'Year Schedule'!$L$31)</f>
        <v>#VALUE!</v>
      </c>
      <c r="AE822" s="0" t="e">
        <f aca="true">MAX(0,AD822*(1+(_xlfn.NORM.INV(RAND(),Inputs!$D$39,Inputs!$C$39)))-'Year Schedule'!$K$32+'Year Schedule'!$L$32)</f>
        <v>#VALUE!</v>
      </c>
      <c r="AF822" s="0" t="e">
        <f aca="true">MAX(0,AE822*(1+(_xlfn.NORM.INV(RAND(),Inputs!$D$39,Inputs!$C$39)))-'Year Schedule'!$K$33+'Year Schedule'!$L$33)</f>
        <v>#VALUE!</v>
      </c>
      <c r="AG822" s="0" t="e">
        <f aca="true">MAX(0,AF822*(1+(_xlfn.NORM.INV(RAND(),Inputs!$D$39,Inputs!$C$39)))-'Year Schedule'!$K$34+'Year Schedule'!$L$34)</f>
        <v>#VALUE!</v>
      </c>
      <c r="AH822" s="0" t="e">
        <f aca="true">MAX(0,AG822*(1+(_xlfn.NORM.INV(RAND(),Inputs!$D$39,Inputs!$C$39)))-'Year Schedule'!$K$35+'Year Schedule'!$L$35)</f>
        <v>#VALUE!</v>
      </c>
      <c r="AI822" s="0" t="e">
        <f aca="true">MAX(0,AH822*(1+(_xlfn.NORM.INV(RAND(),Inputs!$D$39,Inputs!$C$39)))-'Year Schedule'!$K$36+'Year Schedule'!$L$36)</f>
        <v>#VALUE!</v>
      </c>
      <c r="AJ822" s="0" t="e">
        <f aca="true">MAX(0,AI822*(1+(_xlfn.NORM.INV(RAND(),Inputs!$D$39,Inputs!$C$39)))-'Year Schedule'!$K$37+'Year Schedule'!$L$37)</f>
        <v>#VALUE!</v>
      </c>
      <c r="AK822" s="0" t="e">
        <f aca="true">MAX(0,AJ822*(1+(_xlfn.NORM.INV(RAND(),Inputs!$D$39,Inputs!$C$39)))-'Year Schedule'!$K$38+'Year Schedule'!$L$38)</f>
        <v>#VALUE!</v>
      </c>
      <c r="AL822" s="0" t="e">
        <f aca="true">MAX(0,AK822*(1+(_xlfn.NORM.INV(RAND(),Inputs!$D$39,Inputs!$C$39)))-'Year Schedule'!$K$39+'Year Schedule'!$L$39)</f>
        <v>#VALUE!</v>
      </c>
      <c r="AM822" s="0" t="e">
        <f aca="true">MAX(0,AL822*(1+(_xlfn.NORM.INV(RAND(),Inputs!$D$39,Inputs!$C$39)))-'Year Schedule'!$K$40+'Year Schedule'!$L$40)</f>
        <v>#VALUE!</v>
      </c>
      <c r="AN822" s="0" t="e">
        <f aca="true">MAX(0,AM822*(1+(_xlfn.NORM.INV(RAND(),Inputs!$D$39,Inputs!$C$39)))-'Year Schedule'!$K$41+'Year Schedule'!$L$41)</f>
        <v>#VALUE!</v>
      </c>
      <c r="AO822" s="0" t="e">
        <f aca="true">MAX(0,AN822*(1+(_xlfn.NORM.INV(RAND(),Inputs!$D$39,Inputs!$C$39)))-'Year Schedule'!$K$42+'Year Schedule'!$L$42)</f>
        <v>#VALUE!</v>
      </c>
      <c r="AP822" s="0" t="e">
        <f aca="true">MAX(0,AO822*(1+(_xlfn.NORM.INV(RAND(),Inputs!$D$39,Inputs!$C$39)))-'Year Schedule'!$K$43+'Year Schedule'!$L$43)</f>
        <v>#VALUE!</v>
      </c>
      <c r="AQ822" s="0" t="e">
        <f aca="true">MAX(0,AP822*(1+(_xlfn.NORM.INV(RAND(),Inputs!$D$39,Inputs!$C$39)))-'Year Schedule'!$K$44+'Year Schedule'!$L$44)</f>
        <v>#VALUE!</v>
      </c>
      <c r="AR822" s="0" t="e">
        <f aca="true">MAX(0,AQ822*(1+(_xlfn.NORM.INV(RAND(),Inputs!$D$39,Inputs!$C$39)))-'Year Schedule'!$K$45+'Year Schedule'!$L$45)</f>
        <v>#VALUE!</v>
      </c>
      <c r="AS822" s="0" t="e">
        <f aca="true">MAX(0,AR822*(1+(_xlfn.NORM.INV(RAND(),Inputs!$D$39,Inputs!$C$39)))-'Year Schedule'!$K$46+'Year Schedule'!$L$46)</f>
        <v>#VALUE!</v>
      </c>
      <c r="AT822" s="0" t="e">
        <f aca="true">MAX(0,AS822*(1+(_xlfn.NORM.INV(RAND(),Inputs!$D$39,Inputs!$C$39)))-'Year Schedule'!$K$47+'Year Schedule'!$L$47)</f>
        <v>#VALUE!</v>
      </c>
      <c r="AU822" s="0" t="e">
        <f aca="true">MAX(0,AT822*(1+(_xlfn.NORM.INV(RAND(),Inputs!$D$39,Inputs!$C$39)))-'Year Schedule'!$K$48+'Year Schedule'!$L$48)</f>
        <v>#VALUE!</v>
      </c>
      <c r="AV822" s="0" t="e">
        <f aca="true">MAX(0,AU822*(1+(_xlfn.NORM.INV(RAND(),Inputs!$D$39,Inputs!$C$39)))-'Year Schedule'!$K$49+'Year Schedule'!$L$49)</f>
        <v>#VALUE!</v>
      </c>
      <c r="AW822" s="0" t="e">
        <f aca="true">MAX(0,AV822*(1+(_xlfn.NORM.INV(RAND(),Inputs!$D$39,Inputs!$C$39)))-'Year Schedule'!$K$50+'Year Schedule'!$L$50)</f>
        <v>#VALUE!</v>
      </c>
      <c r="AX822" s="0" t="e">
        <f aca="true">MAX(0,AW822*(1+(_xlfn.NORM.INV(RAND(),Inputs!$D$39,Inputs!$C$39)))-'Year Schedule'!$K$51+'Year Schedule'!$L$51)</f>
        <v>#VALUE!</v>
      </c>
      <c r="AY822" s="0" t="e">
        <f aca="true">MAX(0,AX822*(1+(_xlfn.NORM.INV(RAND(),Inputs!$D$39,Inputs!$C$39)))-'Year Schedule'!$K$52+'Year Schedule'!$L$52)</f>
        <v>#VALUE!</v>
      </c>
      <c r="AZ822" s="0" t="e">
        <f aca="true">MAX(0,AY822*(1+(_xlfn.NORM.INV(RAND(),Inputs!$D$39,Inputs!$C$39)))-'Year Schedule'!$K$53+'Year Schedule'!$L$53)</f>
        <v>#VALUE!</v>
      </c>
      <c r="BA822" s="0" t="e">
        <f aca="false">INDEX(C822:AZ822,1,Inputs!$C$6)</f>
        <v>#VALUE!</v>
      </c>
      <c r="BB822" s="0" t="n">
        <f aca="false">IFERROR(EXP(SUMPRODUCT(LN((C822:INDEX(C822:AZ822,1,Inputs!$C$6)+$C$1004:INDEX($C$1004:$AZ$1004,1,Inputs!$C$6))/B822:INDEX(B822:AY822,1,Inputs!$C$6)))/Inputs!$C$6)-1,-1)</f>
        <v>-1</v>
      </c>
    </row>
    <row r="823" customFormat="false" ht="15" hidden="false" customHeight="true" outlineLevel="0" collapsed="false">
      <c r="A823" s="0" t="n">
        <v>821</v>
      </c>
      <c r="B823" s="177" t="n">
        <f aca="false">Inputs!$C$38</f>
        <v>0</v>
      </c>
      <c r="C823" s="0" t="e">
        <f aca="true">MAX(0,B823*(1+(_xlfn.NORM.INV(RAND(),Inputs!$D$39,Inputs!$C$39)))-'Year Schedule'!$K$4+'Year Schedule'!$L$4)</f>
        <v>#VALUE!</v>
      </c>
      <c r="D823" s="0" t="e">
        <f aca="true">MAX(0,C823*(1+(_xlfn.NORM.INV(RAND(),Inputs!$D$39,Inputs!$C$39)))-'Year Schedule'!$K$5+'Year Schedule'!$L$5)</f>
        <v>#VALUE!</v>
      </c>
      <c r="E823" s="0" t="e">
        <f aca="true">MAX(0,D823*(1+(_xlfn.NORM.INV(RAND(),Inputs!$D$39,Inputs!$C$39)))-'Year Schedule'!$K$6+'Year Schedule'!$L$6)</f>
        <v>#VALUE!</v>
      </c>
      <c r="F823" s="0" t="e">
        <f aca="true">MAX(0,E823*(1+(_xlfn.NORM.INV(RAND(),Inputs!$D$39,Inputs!$C$39)))-'Year Schedule'!$K$7+'Year Schedule'!$L$7)</f>
        <v>#VALUE!</v>
      </c>
      <c r="G823" s="0" t="e">
        <f aca="true">MAX(0,F823*(1+(_xlfn.NORM.INV(RAND(),Inputs!$D$39,Inputs!$C$39)))-'Year Schedule'!$K$8+'Year Schedule'!$L$8)</f>
        <v>#VALUE!</v>
      </c>
      <c r="H823" s="0" t="e">
        <f aca="true">MAX(0,G823*(1+(_xlfn.NORM.INV(RAND(),Inputs!$D$39,Inputs!$C$39)))-'Year Schedule'!$K$9+'Year Schedule'!$L$9)</f>
        <v>#VALUE!</v>
      </c>
      <c r="I823" s="0" t="e">
        <f aca="true">MAX(0,H823*(1+(_xlfn.NORM.INV(RAND(),Inputs!$D$39,Inputs!$C$39)))-'Year Schedule'!$K$10+'Year Schedule'!$L$10)</f>
        <v>#VALUE!</v>
      </c>
      <c r="J823" s="0" t="e">
        <f aca="true">MAX(0,I823*(1+(_xlfn.NORM.INV(RAND(),Inputs!$D$39,Inputs!$C$39)))-'Year Schedule'!$K$11+'Year Schedule'!$L$11)</f>
        <v>#VALUE!</v>
      </c>
      <c r="K823" s="0" t="e">
        <f aca="true">MAX(0,J823*(1+(_xlfn.NORM.INV(RAND(),Inputs!$D$39,Inputs!$C$39)))-'Year Schedule'!$K$12+'Year Schedule'!$L$12)</f>
        <v>#VALUE!</v>
      </c>
      <c r="L823" s="0" t="e">
        <f aca="true">MAX(0,K823*(1+(_xlfn.NORM.INV(RAND(),Inputs!$D$39,Inputs!$C$39)))-'Year Schedule'!$K$13+'Year Schedule'!$L$13)</f>
        <v>#VALUE!</v>
      </c>
      <c r="M823" s="0" t="e">
        <f aca="true">MAX(0,L823*(1+(_xlfn.NORM.INV(RAND(),Inputs!$D$39,Inputs!$C$39)))-'Year Schedule'!$K$14+'Year Schedule'!$L$14)</f>
        <v>#VALUE!</v>
      </c>
      <c r="N823" s="0" t="e">
        <f aca="true">MAX(0,M823*(1+(_xlfn.NORM.INV(RAND(),Inputs!$D$39,Inputs!$C$39)))-'Year Schedule'!$K$15+'Year Schedule'!$L$15)</f>
        <v>#VALUE!</v>
      </c>
      <c r="O823" s="0" t="e">
        <f aca="true">MAX(0,N823*(1+(_xlfn.NORM.INV(RAND(),Inputs!$D$39,Inputs!$C$39)))-'Year Schedule'!$K$16+'Year Schedule'!$L$16)</f>
        <v>#VALUE!</v>
      </c>
      <c r="P823" s="0" t="e">
        <f aca="true">MAX(0,O823*(1+(_xlfn.NORM.INV(RAND(),Inputs!$D$39,Inputs!$C$39)))-'Year Schedule'!$K$17+'Year Schedule'!$L$17)</f>
        <v>#VALUE!</v>
      </c>
      <c r="Q823" s="0" t="e">
        <f aca="true">MAX(0,P823*(1+(_xlfn.NORM.INV(RAND(),Inputs!$D$39,Inputs!$C$39)))-'Year Schedule'!$K$18+'Year Schedule'!$L$18)</f>
        <v>#VALUE!</v>
      </c>
      <c r="R823" s="0" t="e">
        <f aca="true">MAX(0,Q823*(1+(_xlfn.NORM.INV(RAND(),Inputs!$D$39,Inputs!$C$39)))-'Year Schedule'!$K$19+'Year Schedule'!$L$19)</f>
        <v>#VALUE!</v>
      </c>
      <c r="S823" s="0" t="e">
        <f aca="true">MAX(0,R823*(1+(_xlfn.NORM.INV(RAND(),Inputs!$D$39,Inputs!$C$39)))-'Year Schedule'!$K$20+'Year Schedule'!$L$20)</f>
        <v>#VALUE!</v>
      </c>
      <c r="T823" s="0" t="e">
        <f aca="true">MAX(0,S823*(1+(_xlfn.NORM.INV(RAND(),Inputs!$D$39,Inputs!$C$39)))-'Year Schedule'!$K$21+'Year Schedule'!$L$21)</f>
        <v>#VALUE!</v>
      </c>
      <c r="U823" s="0" t="e">
        <f aca="true">MAX(0,T823*(1+(_xlfn.NORM.INV(RAND(),Inputs!$D$39,Inputs!$C$39)))-'Year Schedule'!$K$22+'Year Schedule'!$L$22)</f>
        <v>#VALUE!</v>
      </c>
      <c r="V823" s="0" t="e">
        <f aca="true">MAX(0,U823*(1+(_xlfn.NORM.INV(RAND(),Inputs!$D$39,Inputs!$C$39)))-'Year Schedule'!$K$23+'Year Schedule'!$L$23)</f>
        <v>#VALUE!</v>
      </c>
      <c r="W823" s="0" t="e">
        <f aca="true">MAX(0,V823*(1+(_xlfn.NORM.INV(RAND(),Inputs!$D$39,Inputs!$C$39)))-'Year Schedule'!$K$24+'Year Schedule'!$L$24)</f>
        <v>#VALUE!</v>
      </c>
      <c r="X823" s="0" t="e">
        <f aca="true">MAX(0,W823*(1+(_xlfn.NORM.INV(RAND(),Inputs!$D$39,Inputs!$C$39)))-'Year Schedule'!$K$25+'Year Schedule'!$L$25)</f>
        <v>#VALUE!</v>
      </c>
      <c r="Y823" s="0" t="e">
        <f aca="true">MAX(0,X823*(1+(_xlfn.NORM.INV(RAND(),Inputs!$D$39,Inputs!$C$39)))-'Year Schedule'!$K$26+'Year Schedule'!$L$26)</f>
        <v>#VALUE!</v>
      </c>
      <c r="Z823" s="0" t="e">
        <f aca="true">MAX(0,Y823*(1+(_xlfn.NORM.INV(RAND(),Inputs!$D$39,Inputs!$C$39)))-'Year Schedule'!$K$27+'Year Schedule'!$L$27)</f>
        <v>#VALUE!</v>
      </c>
      <c r="AA823" s="0" t="e">
        <f aca="true">MAX(0,Z823*(1+(_xlfn.NORM.INV(RAND(),Inputs!$D$39,Inputs!$C$39)))-'Year Schedule'!$K$28+'Year Schedule'!$L$28)</f>
        <v>#VALUE!</v>
      </c>
      <c r="AB823" s="0" t="e">
        <f aca="true">MAX(0,AA823*(1+(_xlfn.NORM.INV(RAND(),Inputs!$D$39,Inputs!$C$39)))-'Year Schedule'!$K$29+'Year Schedule'!$L$29)</f>
        <v>#VALUE!</v>
      </c>
      <c r="AC823" s="0" t="e">
        <f aca="true">MAX(0,AB823*(1+(_xlfn.NORM.INV(RAND(),Inputs!$D$39,Inputs!$C$39)))-'Year Schedule'!$K$30+'Year Schedule'!$L$30)</f>
        <v>#VALUE!</v>
      </c>
      <c r="AD823" s="0" t="e">
        <f aca="true">MAX(0,AC823*(1+(_xlfn.NORM.INV(RAND(),Inputs!$D$39,Inputs!$C$39)))-'Year Schedule'!$K$31+'Year Schedule'!$L$31)</f>
        <v>#VALUE!</v>
      </c>
      <c r="AE823" s="0" t="e">
        <f aca="true">MAX(0,AD823*(1+(_xlfn.NORM.INV(RAND(),Inputs!$D$39,Inputs!$C$39)))-'Year Schedule'!$K$32+'Year Schedule'!$L$32)</f>
        <v>#VALUE!</v>
      </c>
      <c r="AF823" s="0" t="e">
        <f aca="true">MAX(0,AE823*(1+(_xlfn.NORM.INV(RAND(),Inputs!$D$39,Inputs!$C$39)))-'Year Schedule'!$K$33+'Year Schedule'!$L$33)</f>
        <v>#VALUE!</v>
      </c>
      <c r="AG823" s="0" t="e">
        <f aca="true">MAX(0,AF823*(1+(_xlfn.NORM.INV(RAND(),Inputs!$D$39,Inputs!$C$39)))-'Year Schedule'!$K$34+'Year Schedule'!$L$34)</f>
        <v>#VALUE!</v>
      </c>
      <c r="AH823" s="0" t="e">
        <f aca="true">MAX(0,AG823*(1+(_xlfn.NORM.INV(RAND(),Inputs!$D$39,Inputs!$C$39)))-'Year Schedule'!$K$35+'Year Schedule'!$L$35)</f>
        <v>#VALUE!</v>
      </c>
      <c r="AI823" s="0" t="e">
        <f aca="true">MAX(0,AH823*(1+(_xlfn.NORM.INV(RAND(),Inputs!$D$39,Inputs!$C$39)))-'Year Schedule'!$K$36+'Year Schedule'!$L$36)</f>
        <v>#VALUE!</v>
      </c>
      <c r="AJ823" s="0" t="e">
        <f aca="true">MAX(0,AI823*(1+(_xlfn.NORM.INV(RAND(),Inputs!$D$39,Inputs!$C$39)))-'Year Schedule'!$K$37+'Year Schedule'!$L$37)</f>
        <v>#VALUE!</v>
      </c>
      <c r="AK823" s="0" t="e">
        <f aca="true">MAX(0,AJ823*(1+(_xlfn.NORM.INV(RAND(),Inputs!$D$39,Inputs!$C$39)))-'Year Schedule'!$K$38+'Year Schedule'!$L$38)</f>
        <v>#VALUE!</v>
      </c>
      <c r="AL823" s="0" t="e">
        <f aca="true">MAX(0,AK823*(1+(_xlfn.NORM.INV(RAND(),Inputs!$D$39,Inputs!$C$39)))-'Year Schedule'!$K$39+'Year Schedule'!$L$39)</f>
        <v>#VALUE!</v>
      </c>
      <c r="AM823" s="0" t="e">
        <f aca="true">MAX(0,AL823*(1+(_xlfn.NORM.INV(RAND(),Inputs!$D$39,Inputs!$C$39)))-'Year Schedule'!$K$40+'Year Schedule'!$L$40)</f>
        <v>#VALUE!</v>
      </c>
      <c r="AN823" s="0" t="e">
        <f aca="true">MAX(0,AM823*(1+(_xlfn.NORM.INV(RAND(),Inputs!$D$39,Inputs!$C$39)))-'Year Schedule'!$K$41+'Year Schedule'!$L$41)</f>
        <v>#VALUE!</v>
      </c>
      <c r="AO823" s="0" t="e">
        <f aca="true">MAX(0,AN823*(1+(_xlfn.NORM.INV(RAND(),Inputs!$D$39,Inputs!$C$39)))-'Year Schedule'!$K$42+'Year Schedule'!$L$42)</f>
        <v>#VALUE!</v>
      </c>
      <c r="AP823" s="0" t="e">
        <f aca="true">MAX(0,AO823*(1+(_xlfn.NORM.INV(RAND(),Inputs!$D$39,Inputs!$C$39)))-'Year Schedule'!$K$43+'Year Schedule'!$L$43)</f>
        <v>#VALUE!</v>
      </c>
      <c r="AQ823" s="0" t="e">
        <f aca="true">MAX(0,AP823*(1+(_xlfn.NORM.INV(RAND(),Inputs!$D$39,Inputs!$C$39)))-'Year Schedule'!$K$44+'Year Schedule'!$L$44)</f>
        <v>#VALUE!</v>
      </c>
      <c r="AR823" s="0" t="e">
        <f aca="true">MAX(0,AQ823*(1+(_xlfn.NORM.INV(RAND(),Inputs!$D$39,Inputs!$C$39)))-'Year Schedule'!$K$45+'Year Schedule'!$L$45)</f>
        <v>#VALUE!</v>
      </c>
      <c r="AS823" s="0" t="e">
        <f aca="true">MAX(0,AR823*(1+(_xlfn.NORM.INV(RAND(),Inputs!$D$39,Inputs!$C$39)))-'Year Schedule'!$K$46+'Year Schedule'!$L$46)</f>
        <v>#VALUE!</v>
      </c>
      <c r="AT823" s="0" t="e">
        <f aca="true">MAX(0,AS823*(1+(_xlfn.NORM.INV(RAND(),Inputs!$D$39,Inputs!$C$39)))-'Year Schedule'!$K$47+'Year Schedule'!$L$47)</f>
        <v>#VALUE!</v>
      </c>
      <c r="AU823" s="0" t="e">
        <f aca="true">MAX(0,AT823*(1+(_xlfn.NORM.INV(RAND(),Inputs!$D$39,Inputs!$C$39)))-'Year Schedule'!$K$48+'Year Schedule'!$L$48)</f>
        <v>#VALUE!</v>
      </c>
      <c r="AV823" s="0" t="e">
        <f aca="true">MAX(0,AU823*(1+(_xlfn.NORM.INV(RAND(),Inputs!$D$39,Inputs!$C$39)))-'Year Schedule'!$K$49+'Year Schedule'!$L$49)</f>
        <v>#VALUE!</v>
      </c>
      <c r="AW823" s="0" t="e">
        <f aca="true">MAX(0,AV823*(1+(_xlfn.NORM.INV(RAND(),Inputs!$D$39,Inputs!$C$39)))-'Year Schedule'!$K$50+'Year Schedule'!$L$50)</f>
        <v>#VALUE!</v>
      </c>
      <c r="AX823" s="0" t="e">
        <f aca="true">MAX(0,AW823*(1+(_xlfn.NORM.INV(RAND(),Inputs!$D$39,Inputs!$C$39)))-'Year Schedule'!$K$51+'Year Schedule'!$L$51)</f>
        <v>#VALUE!</v>
      </c>
      <c r="AY823" s="0" t="e">
        <f aca="true">MAX(0,AX823*(1+(_xlfn.NORM.INV(RAND(),Inputs!$D$39,Inputs!$C$39)))-'Year Schedule'!$K$52+'Year Schedule'!$L$52)</f>
        <v>#VALUE!</v>
      </c>
      <c r="AZ823" s="0" t="e">
        <f aca="true">MAX(0,AY823*(1+(_xlfn.NORM.INV(RAND(),Inputs!$D$39,Inputs!$C$39)))-'Year Schedule'!$K$53+'Year Schedule'!$L$53)</f>
        <v>#VALUE!</v>
      </c>
      <c r="BA823" s="0" t="e">
        <f aca="false">INDEX(C823:AZ823,1,Inputs!$C$6)</f>
        <v>#VALUE!</v>
      </c>
      <c r="BB823" s="0" t="n">
        <f aca="false">IFERROR(EXP(SUMPRODUCT(LN((C823:INDEX(C823:AZ823,1,Inputs!$C$6)+$C$1004:INDEX($C$1004:$AZ$1004,1,Inputs!$C$6))/B823:INDEX(B823:AY823,1,Inputs!$C$6)))/Inputs!$C$6)-1,-1)</f>
        <v>-1</v>
      </c>
    </row>
    <row r="824" customFormat="false" ht="15" hidden="false" customHeight="true" outlineLevel="0" collapsed="false">
      <c r="A824" s="0" t="n">
        <v>822</v>
      </c>
      <c r="B824" s="177" t="n">
        <f aca="false">Inputs!$C$38</f>
        <v>0</v>
      </c>
      <c r="C824" s="0" t="e">
        <f aca="true">MAX(0,B824*(1+(_xlfn.NORM.INV(RAND(),Inputs!$D$39,Inputs!$C$39)))-'Year Schedule'!$K$4+'Year Schedule'!$L$4)</f>
        <v>#VALUE!</v>
      </c>
      <c r="D824" s="0" t="e">
        <f aca="true">MAX(0,C824*(1+(_xlfn.NORM.INV(RAND(),Inputs!$D$39,Inputs!$C$39)))-'Year Schedule'!$K$5+'Year Schedule'!$L$5)</f>
        <v>#VALUE!</v>
      </c>
      <c r="E824" s="0" t="e">
        <f aca="true">MAX(0,D824*(1+(_xlfn.NORM.INV(RAND(),Inputs!$D$39,Inputs!$C$39)))-'Year Schedule'!$K$6+'Year Schedule'!$L$6)</f>
        <v>#VALUE!</v>
      </c>
      <c r="F824" s="0" t="e">
        <f aca="true">MAX(0,E824*(1+(_xlfn.NORM.INV(RAND(),Inputs!$D$39,Inputs!$C$39)))-'Year Schedule'!$K$7+'Year Schedule'!$L$7)</f>
        <v>#VALUE!</v>
      </c>
      <c r="G824" s="0" t="e">
        <f aca="true">MAX(0,F824*(1+(_xlfn.NORM.INV(RAND(),Inputs!$D$39,Inputs!$C$39)))-'Year Schedule'!$K$8+'Year Schedule'!$L$8)</f>
        <v>#VALUE!</v>
      </c>
      <c r="H824" s="0" t="e">
        <f aca="true">MAX(0,G824*(1+(_xlfn.NORM.INV(RAND(),Inputs!$D$39,Inputs!$C$39)))-'Year Schedule'!$K$9+'Year Schedule'!$L$9)</f>
        <v>#VALUE!</v>
      </c>
      <c r="I824" s="0" t="e">
        <f aca="true">MAX(0,H824*(1+(_xlfn.NORM.INV(RAND(),Inputs!$D$39,Inputs!$C$39)))-'Year Schedule'!$K$10+'Year Schedule'!$L$10)</f>
        <v>#VALUE!</v>
      </c>
      <c r="J824" s="0" t="e">
        <f aca="true">MAX(0,I824*(1+(_xlfn.NORM.INV(RAND(),Inputs!$D$39,Inputs!$C$39)))-'Year Schedule'!$K$11+'Year Schedule'!$L$11)</f>
        <v>#VALUE!</v>
      </c>
      <c r="K824" s="0" t="e">
        <f aca="true">MAX(0,J824*(1+(_xlfn.NORM.INV(RAND(),Inputs!$D$39,Inputs!$C$39)))-'Year Schedule'!$K$12+'Year Schedule'!$L$12)</f>
        <v>#VALUE!</v>
      </c>
      <c r="L824" s="0" t="e">
        <f aca="true">MAX(0,K824*(1+(_xlfn.NORM.INV(RAND(),Inputs!$D$39,Inputs!$C$39)))-'Year Schedule'!$K$13+'Year Schedule'!$L$13)</f>
        <v>#VALUE!</v>
      </c>
      <c r="M824" s="0" t="e">
        <f aca="true">MAX(0,L824*(1+(_xlfn.NORM.INV(RAND(),Inputs!$D$39,Inputs!$C$39)))-'Year Schedule'!$K$14+'Year Schedule'!$L$14)</f>
        <v>#VALUE!</v>
      </c>
      <c r="N824" s="0" t="e">
        <f aca="true">MAX(0,M824*(1+(_xlfn.NORM.INV(RAND(),Inputs!$D$39,Inputs!$C$39)))-'Year Schedule'!$K$15+'Year Schedule'!$L$15)</f>
        <v>#VALUE!</v>
      </c>
      <c r="O824" s="0" t="e">
        <f aca="true">MAX(0,N824*(1+(_xlfn.NORM.INV(RAND(),Inputs!$D$39,Inputs!$C$39)))-'Year Schedule'!$K$16+'Year Schedule'!$L$16)</f>
        <v>#VALUE!</v>
      </c>
      <c r="P824" s="0" t="e">
        <f aca="true">MAX(0,O824*(1+(_xlfn.NORM.INV(RAND(),Inputs!$D$39,Inputs!$C$39)))-'Year Schedule'!$K$17+'Year Schedule'!$L$17)</f>
        <v>#VALUE!</v>
      </c>
      <c r="Q824" s="0" t="e">
        <f aca="true">MAX(0,P824*(1+(_xlfn.NORM.INV(RAND(),Inputs!$D$39,Inputs!$C$39)))-'Year Schedule'!$K$18+'Year Schedule'!$L$18)</f>
        <v>#VALUE!</v>
      </c>
      <c r="R824" s="0" t="e">
        <f aca="true">MAX(0,Q824*(1+(_xlfn.NORM.INV(RAND(),Inputs!$D$39,Inputs!$C$39)))-'Year Schedule'!$K$19+'Year Schedule'!$L$19)</f>
        <v>#VALUE!</v>
      </c>
      <c r="S824" s="0" t="e">
        <f aca="true">MAX(0,R824*(1+(_xlfn.NORM.INV(RAND(),Inputs!$D$39,Inputs!$C$39)))-'Year Schedule'!$K$20+'Year Schedule'!$L$20)</f>
        <v>#VALUE!</v>
      </c>
      <c r="T824" s="0" t="e">
        <f aca="true">MAX(0,S824*(1+(_xlfn.NORM.INV(RAND(),Inputs!$D$39,Inputs!$C$39)))-'Year Schedule'!$K$21+'Year Schedule'!$L$21)</f>
        <v>#VALUE!</v>
      </c>
      <c r="U824" s="0" t="e">
        <f aca="true">MAX(0,T824*(1+(_xlfn.NORM.INV(RAND(),Inputs!$D$39,Inputs!$C$39)))-'Year Schedule'!$K$22+'Year Schedule'!$L$22)</f>
        <v>#VALUE!</v>
      </c>
      <c r="V824" s="0" t="e">
        <f aca="true">MAX(0,U824*(1+(_xlfn.NORM.INV(RAND(),Inputs!$D$39,Inputs!$C$39)))-'Year Schedule'!$K$23+'Year Schedule'!$L$23)</f>
        <v>#VALUE!</v>
      </c>
      <c r="W824" s="0" t="e">
        <f aca="true">MAX(0,V824*(1+(_xlfn.NORM.INV(RAND(),Inputs!$D$39,Inputs!$C$39)))-'Year Schedule'!$K$24+'Year Schedule'!$L$24)</f>
        <v>#VALUE!</v>
      </c>
      <c r="X824" s="0" t="e">
        <f aca="true">MAX(0,W824*(1+(_xlfn.NORM.INV(RAND(),Inputs!$D$39,Inputs!$C$39)))-'Year Schedule'!$K$25+'Year Schedule'!$L$25)</f>
        <v>#VALUE!</v>
      </c>
      <c r="Y824" s="0" t="e">
        <f aca="true">MAX(0,X824*(1+(_xlfn.NORM.INV(RAND(),Inputs!$D$39,Inputs!$C$39)))-'Year Schedule'!$K$26+'Year Schedule'!$L$26)</f>
        <v>#VALUE!</v>
      </c>
      <c r="Z824" s="0" t="e">
        <f aca="true">MAX(0,Y824*(1+(_xlfn.NORM.INV(RAND(),Inputs!$D$39,Inputs!$C$39)))-'Year Schedule'!$K$27+'Year Schedule'!$L$27)</f>
        <v>#VALUE!</v>
      </c>
      <c r="AA824" s="0" t="e">
        <f aca="true">MAX(0,Z824*(1+(_xlfn.NORM.INV(RAND(),Inputs!$D$39,Inputs!$C$39)))-'Year Schedule'!$K$28+'Year Schedule'!$L$28)</f>
        <v>#VALUE!</v>
      </c>
      <c r="AB824" s="0" t="e">
        <f aca="true">MAX(0,AA824*(1+(_xlfn.NORM.INV(RAND(),Inputs!$D$39,Inputs!$C$39)))-'Year Schedule'!$K$29+'Year Schedule'!$L$29)</f>
        <v>#VALUE!</v>
      </c>
      <c r="AC824" s="0" t="e">
        <f aca="true">MAX(0,AB824*(1+(_xlfn.NORM.INV(RAND(),Inputs!$D$39,Inputs!$C$39)))-'Year Schedule'!$K$30+'Year Schedule'!$L$30)</f>
        <v>#VALUE!</v>
      </c>
      <c r="AD824" s="0" t="e">
        <f aca="true">MAX(0,AC824*(1+(_xlfn.NORM.INV(RAND(),Inputs!$D$39,Inputs!$C$39)))-'Year Schedule'!$K$31+'Year Schedule'!$L$31)</f>
        <v>#VALUE!</v>
      </c>
      <c r="AE824" s="0" t="e">
        <f aca="true">MAX(0,AD824*(1+(_xlfn.NORM.INV(RAND(),Inputs!$D$39,Inputs!$C$39)))-'Year Schedule'!$K$32+'Year Schedule'!$L$32)</f>
        <v>#VALUE!</v>
      </c>
      <c r="AF824" s="0" t="e">
        <f aca="true">MAX(0,AE824*(1+(_xlfn.NORM.INV(RAND(),Inputs!$D$39,Inputs!$C$39)))-'Year Schedule'!$K$33+'Year Schedule'!$L$33)</f>
        <v>#VALUE!</v>
      </c>
      <c r="AG824" s="0" t="e">
        <f aca="true">MAX(0,AF824*(1+(_xlfn.NORM.INV(RAND(),Inputs!$D$39,Inputs!$C$39)))-'Year Schedule'!$K$34+'Year Schedule'!$L$34)</f>
        <v>#VALUE!</v>
      </c>
      <c r="AH824" s="0" t="e">
        <f aca="true">MAX(0,AG824*(1+(_xlfn.NORM.INV(RAND(),Inputs!$D$39,Inputs!$C$39)))-'Year Schedule'!$K$35+'Year Schedule'!$L$35)</f>
        <v>#VALUE!</v>
      </c>
      <c r="AI824" s="0" t="e">
        <f aca="true">MAX(0,AH824*(1+(_xlfn.NORM.INV(RAND(),Inputs!$D$39,Inputs!$C$39)))-'Year Schedule'!$K$36+'Year Schedule'!$L$36)</f>
        <v>#VALUE!</v>
      </c>
      <c r="AJ824" s="0" t="e">
        <f aca="true">MAX(0,AI824*(1+(_xlfn.NORM.INV(RAND(),Inputs!$D$39,Inputs!$C$39)))-'Year Schedule'!$K$37+'Year Schedule'!$L$37)</f>
        <v>#VALUE!</v>
      </c>
      <c r="AK824" s="0" t="e">
        <f aca="true">MAX(0,AJ824*(1+(_xlfn.NORM.INV(RAND(),Inputs!$D$39,Inputs!$C$39)))-'Year Schedule'!$K$38+'Year Schedule'!$L$38)</f>
        <v>#VALUE!</v>
      </c>
      <c r="AL824" s="0" t="e">
        <f aca="true">MAX(0,AK824*(1+(_xlfn.NORM.INV(RAND(),Inputs!$D$39,Inputs!$C$39)))-'Year Schedule'!$K$39+'Year Schedule'!$L$39)</f>
        <v>#VALUE!</v>
      </c>
      <c r="AM824" s="0" t="e">
        <f aca="true">MAX(0,AL824*(1+(_xlfn.NORM.INV(RAND(),Inputs!$D$39,Inputs!$C$39)))-'Year Schedule'!$K$40+'Year Schedule'!$L$40)</f>
        <v>#VALUE!</v>
      </c>
      <c r="AN824" s="0" t="e">
        <f aca="true">MAX(0,AM824*(1+(_xlfn.NORM.INV(RAND(),Inputs!$D$39,Inputs!$C$39)))-'Year Schedule'!$K$41+'Year Schedule'!$L$41)</f>
        <v>#VALUE!</v>
      </c>
      <c r="AO824" s="0" t="e">
        <f aca="true">MAX(0,AN824*(1+(_xlfn.NORM.INV(RAND(),Inputs!$D$39,Inputs!$C$39)))-'Year Schedule'!$K$42+'Year Schedule'!$L$42)</f>
        <v>#VALUE!</v>
      </c>
      <c r="AP824" s="0" t="e">
        <f aca="true">MAX(0,AO824*(1+(_xlfn.NORM.INV(RAND(),Inputs!$D$39,Inputs!$C$39)))-'Year Schedule'!$K$43+'Year Schedule'!$L$43)</f>
        <v>#VALUE!</v>
      </c>
      <c r="AQ824" s="0" t="e">
        <f aca="true">MAX(0,AP824*(1+(_xlfn.NORM.INV(RAND(),Inputs!$D$39,Inputs!$C$39)))-'Year Schedule'!$K$44+'Year Schedule'!$L$44)</f>
        <v>#VALUE!</v>
      </c>
      <c r="AR824" s="0" t="e">
        <f aca="true">MAX(0,AQ824*(1+(_xlfn.NORM.INV(RAND(),Inputs!$D$39,Inputs!$C$39)))-'Year Schedule'!$K$45+'Year Schedule'!$L$45)</f>
        <v>#VALUE!</v>
      </c>
      <c r="AS824" s="0" t="e">
        <f aca="true">MAX(0,AR824*(1+(_xlfn.NORM.INV(RAND(),Inputs!$D$39,Inputs!$C$39)))-'Year Schedule'!$K$46+'Year Schedule'!$L$46)</f>
        <v>#VALUE!</v>
      </c>
      <c r="AT824" s="0" t="e">
        <f aca="true">MAX(0,AS824*(1+(_xlfn.NORM.INV(RAND(),Inputs!$D$39,Inputs!$C$39)))-'Year Schedule'!$K$47+'Year Schedule'!$L$47)</f>
        <v>#VALUE!</v>
      </c>
      <c r="AU824" s="0" t="e">
        <f aca="true">MAX(0,AT824*(1+(_xlfn.NORM.INV(RAND(),Inputs!$D$39,Inputs!$C$39)))-'Year Schedule'!$K$48+'Year Schedule'!$L$48)</f>
        <v>#VALUE!</v>
      </c>
      <c r="AV824" s="0" t="e">
        <f aca="true">MAX(0,AU824*(1+(_xlfn.NORM.INV(RAND(),Inputs!$D$39,Inputs!$C$39)))-'Year Schedule'!$K$49+'Year Schedule'!$L$49)</f>
        <v>#VALUE!</v>
      </c>
      <c r="AW824" s="0" t="e">
        <f aca="true">MAX(0,AV824*(1+(_xlfn.NORM.INV(RAND(),Inputs!$D$39,Inputs!$C$39)))-'Year Schedule'!$K$50+'Year Schedule'!$L$50)</f>
        <v>#VALUE!</v>
      </c>
      <c r="AX824" s="0" t="e">
        <f aca="true">MAX(0,AW824*(1+(_xlfn.NORM.INV(RAND(),Inputs!$D$39,Inputs!$C$39)))-'Year Schedule'!$K$51+'Year Schedule'!$L$51)</f>
        <v>#VALUE!</v>
      </c>
      <c r="AY824" s="0" t="e">
        <f aca="true">MAX(0,AX824*(1+(_xlfn.NORM.INV(RAND(),Inputs!$D$39,Inputs!$C$39)))-'Year Schedule'!$K$52+'Year Schedule'!$L$52)</f>
        <v>#VALUE!</v>
      </c>
      <c r="AZ824" s="0" t="e">
        <f aca="true">MAX(0,AY824*(1+(_xlfn.NORM.INV(RAND(),Inputs!$D$39,Inputs!$C$39)))-'Year Schedule'!$K$53+'Year Schedule'!$L$53)</f>
        <v>#VALUE!</v>
      </c>
      <c r="BA824" s="0" t="e">
        <f aca="false">INDEX(C824:AZ824,1,Inputs!$C$6)</f>
        <v>#VALUE!</v>
      </c>
      <c r="BB824" s="0" t="n">
        <f aca="false">IFERROR(EXP(SUMPRODUCT(LN((C824:INDEX(C824:AZ824,1,Inputs!$C$6)+$C$1004:INDEX($C$1004:$AZ$1004,1,Inputs!$C$6))/B824:INDEX(B824:AY824,1,Inputs!$C$6)))/Inputs!$C$6)-1,-1)</f>
        <v>-1</v>
      </c>
    </row>
    <row r="825" customFormat="false" ht="15" hidden="false" customHeight="true" outlineLevel="0" collapsed="false">
      <c r="A825" s="0" t="n">
        <v>823</v>
      </c>
      <c r="B825" s="177" t="n">
        <f aca="false">Inputs!$C$38</f>
        <v>0</v>
      </c>
      <c r="C825" s="0" t="e">
        <f aca="true">MAX(0,B825*(1+(_xlfn.NORM.INV(RAND(),Inputs!$D$39,Inputs!$C$39)))-'Year Schedule'!$K$4+'Year Schedule'!$L$4)</f>
        <v>#VALUE!</v>
      </c>
      <c r="D825" s="0" t="e">
        <f aca="true">MAX(0,C825*(1+(_xlfn.NORM.INV(RAND(),Inputs!$D$39,Inputs!$C$39)))-'Year Schedule'!$K$5+'Year Schedule'!$L$5)</f>
        <v>#VALUE!</v>
      </c>
      <c r="E825" s="0" t="e">
        <f aca="true">MAX(0,D825*(1+(_xlfn.NORM.INV(RAND(),Inputs!$D$39,Inputs!$C$39)))-'Year Schedule'!$K$6+'Year Schedule'!$L$6)</f>
        <v>#VALUE!</v>
      </c>
      <c r="F825" s="0" t="e">
        <f aca="true">MAX(0,E825*(1+(_xlfn.NORM.INV(RAND(),Inputs!$D$39,Inputs!$C$39)))-'Year Schedule'!$K$7+'Year Schedule'!$L$7)</f>
        <v>#VALUE!</v>
      </c>
      <c r="G825" s="0" t="e">
        <f aca="true">MAX(0,F825*(1+(_xlfn.NORM.INV(RAND(),Inputs!$D$39,Inputs!$C$39)))-'Year Schedule'!$K$8+'Year Schedule'!$L$8)</f>
        <v>#VALUE!</v>
      </c>
      <c r="H825" s="0" t="e">
        <f aca="true">MAX(0,G825*(1+(_xlfn.NORM.INV(RAND(),Inputs!$D$39,Inputs!$C$39)))-'Year Schedule'!$K$9+'Year Schedule'!$L$9)</f>
        <v>#VALUE!</v>
      </c>
      <c r="I825" s="0" t="e">
        <f aca="true">MAX(0,H825*(1+(_xlfn.NORM.INV(RAND(),Inputs!$D$39,Inputs!$C$39)))-'Year Schedule'!$K$10+'Year Schedule'!$L$10)</f>
        <v>#VALUE!</v>
      </c>
      <c r="J825" s="0" t="e">
        <f aca="true">MAX(0,I825*(1+(_xlfn.NORM.INV(RAND(),Inputs!$D$39,Inputs!$C$39)))-'Year Schedule'!$K$11+'Year Schedule'!$L$11)</f>
        <v>#VALUE!</v>
      </c>
      <c r="K825" s="0" t="e">
        <f aca="true">MAX(0,J825*(1+(_xlfn.NORM.INV(RAND(),Inputs!$D$39,Inputs!$C$39)))-'Year Schedule'!$K$12+'Year Schedule'!$L$12)</f>
        <v>#VALUE!</v>
      </c>
      <c r="L825" s="0" t="e">
        <f aca="true">MAX(0,K825*(1+(_xlfn.NORM.INV(RAND(),Inputs!$D$39,Inputs!$C$39)))-'Year Schedule'!$K$13+'Year Schedule'!$L$13)</f>
        <v>#VALUE!</v>
      </c>
      <c r="M825" s="0" t="e">
        <f aca="true">MAX(0,L825*(1+(_xlfn.NORM.INV(RAND(),Inputs!$D$39,Inputs!$C$39)))-'Year Schedule'!$K$14+'Year Schedule'!$L$14)</f>
        <v>#VALUE!</v>
      </c>
      <c r="N825" s="0" t="e">
        <f aca="true">MAX(0,M825*(1+(_xlfn.NORM.INV(RAND(),Inputs!$D$39,Inputs!$C$39)))-'Year Schedule'!$K$15+'Year Schedule'!$L$15)</f>
        <v>#VALUE!</v>
      </c>
      <c r="O825" s="0" t="e">
        <f aca="true">MAX(0,N825*(1+(_xlfn.NORM.INV(RAND(),Inputs!$D$39,Inputs!$C$39)))-'Year Schedule'!$K$16+'Year Schedule'!$L$16)</f>
        <v>#VALUE!</v>
      </c>
      <c r="P825" s="0" t="e">
        <f aca="true">MAX(0,O825*(1+(_xlfn.NORM.INV(RAND(),Inputs!$D$39,Inputs!$C$39)))-'Year Schedule'!$K$17+'Year Schedule'!$L$17)</f>
        <v>#VALUE!</v>
      </c>
      <c r="Q825" s="0" t="e">
        <f aca="true">MAX(0,P825*(1+(_xlfn.NORM.INV(RAND(),Inputs!$D$39,Inputs!$C$39)))-'Year Schedule'!$K$18+'Year Schedule'!$L$18)</f>
        <v>#VALUE!</v>
      </c>
      <c r="R825" s="0" t="e">
        <f aca="true">MAX(0,Q825*(1+(_xlfn.NORM.INV(RAND(),Inputs!$D$39,Inputs!$C$39)))-'Year Schedule'!$K$19+'Year Schedule'!$L$19)</f>
        <v>#VALUE!</v>
      </c>
      <c r="S825" s="0" t="e">
        <f aca="true">MAX(0,R825*(1+(_xlfn.NORM.INV(RAND(),Inputs!$D$39,Inputs!$C$39)))-'Year Schedule'!$K$20+'Year Schedule'!$L$20)</f>
        <v>#VALUE!</v>
      </c>
      <c r="T825" s="0" t="e">
        <f aca="true">MAX(0,S825*(1+(_xlfn.NORM.INV(RAND(),Inputs!$D$39,Inputs!$C$39)))-'Year Schedule'!$K$21+'Year Schedule'!$L$21)</f>
        <v>#VALUE!</v>
      </c>
      <c r="U825" s="0" t="e">
        <f aca="true">MAX(0,T825*(1+(_xlfn.NORM.INV(RAND(),Inputs!$D$39,Inputs!$C$39)))-'Year Schedule'!$K$22+'Year Schedule'!$L$22)</f>
        <v>#VALUE!</v>
      </c>
      <c r="V825" s="0" t="e">
        <f aca="true">MAX(0,U825*(1+(_xlfn.NORM.INV(RAND(),Inputs!$D$39,Inputs!$C$39)))-'Year Schedule'!$K$23+'Year Schedule'!$L$23)</f>
        <v>#VALUE!</v>
      </c>
      <c r="W825" s="0" t="e">
        <f aca="true">MAX(0,V825*(1+(_xlfn.NORM.INV(RAND(),Inputs!$D$39,Inputs!$C$39)))-'Year Schedule'!$K$24+'Year Schedule'!$L$24)</f>
        <v>#VALUE!</v>
      </c>
      <c r="X825" s="0" t="e">
        <f aca="true">MAX(0,W825*(1+(_xlfn.NORM.INV(RAND(),Inputs!$D$39,Inputs!$C$39)))-'Year Schedule'!$K$25+'Year Schedule'!$L$25)</f>
        <v>#VALUE!</v>
      </c>
      <c r="Y825" s="0" t="e">
        <f aca="true">MAX(0,X825*(1+(_xlfn.NORM.INV(RAND(),Inputs!$D$39,Inputs!$C$39)))-'Year Schedule'!$K$26+'Year Schedule'!$L$26)</f>
        <v>#VALUE!</v>
      </c>
      <c r="Z825" s="0" t="e">
        <f aca="true">MAX(0,Y825*(1+(_xlfn.NORM.INV(RAND(),Inputs!$D$39,Inputs!$C$39)))-'Year Schedule'!$K$27+'Year Schedule'!$L$27)</f>
        <v>#VALUE!</v>
      </c>
      <c r="AA825" s="0" t="e">
        <f aca="true">MAX(0,Z825*(1+(_xlfn.NORM.INV(RAND(),Inputs!$D$39,Inputs!$C$39)))-'Year Schedule'!$K$28+'Year Schedule'!$L$28)</f>
        <v>#VALUE!</v>
      </c>
      <c r="AB825" s="0" t="e">
        <f aca="true">MAX(0,AA825*(1+(_xlfn.NORM.INV(RAND(),Inputs!$D$39,Inputs!$C$39)))-'Year Schedule'!$K$29+'Year Schedule'!$L$29)</f>
        <v>#VALUE!</v>
      </c>
      <c r="AC825" s="0" t="e">
        <f aca="true">MAX(0,AB825*(1+(_xlfn.NORM.INV(RAND(),Inputs!$D$39,Inputs!$C$39)))-'Year Schedule'!$K$30+'Year Schedule'!$L$30)</f>
        <v>#VALUE!</v>
      </c>
      <c r="AD825" s="0" t="e">
        <f aca="true">MAX(0,AC825*(1+(_xlfn.NORM.INV(RAND(),Inputs!$D$39,Inputs!$C$39)))-'Year Schedule'!$K$31+'Year Schedule'!$L$31)</f>
        <v>#VALUE!</v>
      </c>
      <c r="AE825" s="0" t="e">
        <f aca="true">MAX(0,AD825*(1+(_xlfn.NORM.INV(RAND(),Inputs!$D$39,Inputs!$C$39)))-'Year Schedule'!$K$32+'Year Schedule'!$L$32)</f>
        <v>#VALUE!</v>
      </c>
      <c r="AF825" s="0" t="e">
        <f aca="true">MAX(0,AE825*(1+(_xlfn.NORM.INV(RAND(),Inputs!$D$39,Inputs!$C$39)))-'Year Schedule'!$K$33+'Year Schedule'!$L$33)</f>
        <v>#VALUE!</v>
      </c>
      <c r="AG825" s="0" t="e">
        <f aca="true">MAX(0,AF825*(1+(_xlfn.NORM.INV(RAND(),Inputs!$D$39,Inputs!$C$39)))-'Year Schedule'!$K$34+'Year Schedule'!$L$34)</f>
        <v>#VALUE!</v>
      </c>
      <c r="AH825" s="0" t="e">
        <f aca="true">MAX(0,AG825*(1+(_xlfn.NORM.INV(RAND(),Inputs!$D$39,Inputs!$C$39)))-'Year Schedule'!$K$35+'Year Schedule'!$L$35)</f>
        <v>#VALUE!</v>
      </c>
      <c r="AI825" s="0" t="e">
        <f aca="true">MAX(0,AH825*(1+(_xlfn.NORM.INV(RAND(),Inputs!$D$39,Inputs!$C$39)))-'Year Schedule'!$K$36+'Year Schedule'!$L$36)</f>
        <v>#VALUE!</v>
      </c>
      <c r="AJ825" s="0" t="e">
        <f aca="true">MAX(0,AI825*(1+(_xlfn.NORM.INV(RAND(),Inputs!$D$39,Inputs!$C$39)))-'Year Schedule'!$K$37+'Year Schedule'!$L$37)</f>
        <v>#VALUE!</v>
      </c>
      <c r="AK825" s="0" t="e">
        <f aca="true">MAX(0,AJ825*(1+(_xlfn.NORM.INV(RAND(),Inputs!$D$39,Inputs!$C$39)))-'Year Schedule'!$K$38+'Year Schedule'!$L$38)</f>
        <v>#VALUE!</v>
      </c>
      <c r="AL825" s="0" t="e">
        <f aca="true">MAX(0,AK825*(1+(_xlfn.NORM.INV(RAND(),Inputs!$D$39,Inputs!$C$39)))-'Year Schedule'!$K$39+'Year Schedule'!$L$39)</f>
        <v>#VALUE!</v>
      </c>
      <c r="AM825" s="0" t="e">
        <f aca="true">MAX(0,AL825*(1+(_xlfn.NORM.INV(RAND(),Inputs!$D$39,Inputs!$C$39)))-'Year Schedule'!$K$40+'Year Schedule'!$L$40)</f>
        <v>#VALUE!</v>
      </c>
      <c r="AN825" s="0" t="e">
        <f aca="true">MAX(0,AM825*(1+(_xlfn.NORM.INV(RAND(),Inputs!$D$39,Inputs!$C$39)))-'Year Schedule'!$K$41+'Year Schedule'!$L$41)</f>
        <v>#VALUE!</v>
      </c>
      <c r="AO825" s="0" t="e">
        <f aca="true">MAX(0,AN825*(1+(_xlfn.NORM.INV(RAND(),Inputs!$D$39,Inputs!$C$39)))-'Year Schedule'!$K$42+'Year Schedule'!$L$42)</f>
        <v>#VALUE!</v>
      </c>
      <c r="AP825" s="0" t="e">
        <f aca="true">MAX(0,AO825*(1+(_xlfn.NORM.INV(RAND(),Inputs!$D$39,Inputs!$C$39)))-'Year Schedule'!$K$43+'Year Schedule'!$L$43)</f>
        <v>#VALUE!</v>
      </c>
      <c r="AQ825" s="0" t="e">
        <f aca="true">MAX(0,AP825*(1+(_xlfn.NORM.INV(RAND(),Inputs!$D$39,Inputs!$C$39)))-'Year Schedule'!$K$44+'Year Schedule'!$L$44)</f>
        <v>#VALUE!</v>
      </c>
      <c r="AR825" s="0" t="e">
        <f aca="true">MAX(0,AQ825*(1+(_xlfn.NORM.INV(RAND(),Inputs!$D$39,Inputs!$C$39)))-'Year Schedule'!$K$45+'Year Schedule'!$L$45)</f>
        <v>#VALUE!</v>
      </c>
      <c r="AS825" s="0" t="e">
        <f aca="true">MAX(0,AR825*(1+(_xlfn.NORM.INV(RAND(),Inputs!$D$39,Inputs!$C$39)))-'Year Schedule'!$K$46+'Year Schedule'!$L$46)</f>
        <v>#VALUE!</v>
      </c>
      <c r="AT825" s="0" t="e">
        <f aca="true">MAX(0,AS825*(1+(_xlfn.NORM.INV(RAND(),Inputs!$D$39,Inputs!$C$39)))-'Year Schedule'!$K$47+'Year Schedule'!$L$47)</f>
        <v>#VALUE!</v>
      </c>
      <c r="AU825" s="0" t="e">
        <f aca="true">MAX(0,AT825*(1+(_xlfn.NORM.INV(RAND(),Inputs!$D$39,Inputs!$C$39)))-'Year Schedule'!$K$48+'Year Schedule'!$L$48)</f>
        <v>#VALUE!</v>
      </c>
      <c r="AV825" s="0" t="e">
        <f aca="true">MAX(0,AU825*(1+(_xlfn.NORM.INV(RAND(),Inputs!$D$39,Inputs!$C$39)))-'Year Schedule'!$K$49+'Year Schedule'!$L$49)</f>
        <v>#VALUE!</v>
      </c>
      <c r="AW825" s="0" t="e">
        <f aca="true">MAX(0,AV825*(1+(_xlfn.NORM.INV(RAND(),Inputs!$D$39,Inputs!$C$39)))-'Year Schedule'!$K$50+'Year Schedule'!$L$50)</f>
        <v>#VALUE!</v>
      </c>
      <c r="AX825" s="0" t="e">
        <f aca="true">MAX(0,AW825*(1+(_xlfn.NORM.INV(RAND(),Inputs!$D$39,Inputs!$C$39)))-'Year Schedule'!$K$51+'Year Schedule'!$L$51)</f>
        <v>#VALUE!</v>
      </c>
      <c r="AY825" s="0" t="e">
        <f aca="true">MAX(0,AX825*(1+(_xlfn.NORM.INV(RAND(),Inputs!$D$39,Inputs!$C$39)))-'Year Schedule'!$K$52+'Year Schedule'!$L$52)</f>
        <v>#VALUE!</v>
      </c>
      <c r="AZ825" s="0" t="e">
        <f aca="true">MAX(0,AY825*(1+(_xlfn.NORM.INV(RAND(),Inputs!$D$39,Inputs!$C$39)))-'Year Schedule'!$K$53+'Year Schedule'!$L$53)</f>
        <v>#VALUE!</v>
      </c>
      <c r="BA825" s="0" t="e">
        <f aca="false">INDEX(C825:AZ825,1,Inputs!$C$6)</f>
        <v>#VALUE!</v>
      </c>
      <c r="BB825" s="0" t="n">
        <f aca="false">IFERROR(EXP(SUMPRODUCT(LN((C825:INDEX(C825:AZ825,1,Inputs!$C$6)+$C$1004:INDEX($C$1004:$AZ$1004,1,Inputs!$C$6))/B825:INDEX(B825:AY825,1,Inputs!$C$6)))/Inputs!$C$6)-1,-1)</f>
        <v>-1</v>
      </c>
    </row>
    <row r="826" customFormat="false" ht="15" hidden="false" customHeight="true" outlineLevel="0" collapsed="false">
      <c r="A826" s="0" t="n">
        <v>824</v>
      </c>
      <c r="B826" s="177" t="n">
        <f aca="false">Inputs!$C$38</f>
        <v>0</v>
      </c>
      <c r="C826" s="0" t="e">
        <f aca="true">MAX(0,B826*(1+(_xlfn.NORM.INV(RAND(),Inputs!$D$39,Inputs!$C$39)))-'Year Schedule'!$K$4+'Year Schedule'!$L$4)</f>
        <v>#VALUE!</v>
      </c>
      <c r="D826" s="0" t="e">
        <f aca="true">MAX(0,C826*(1+(_xlfn.NORM.INV(RAND(),Inputs!$D$39,Inputs!$C$39)))-'Year Schedule'!$K$5+'Year Schedule'!$L$5)</f>
        <v>#VALUE!</v>
      </c>
      <c r="E826" s="0" t="e">
        <f aca="true">MAX(0,D826*(1+(_xlfn.NORM.INV(RAND(),Inputs!$D$39,Inputs!$C$39)))-'Year Schedule'!$K$6+'Year Schedule'!$L$6)</f>
        <v>#VALUE!</v>
      </c>
      <c r="F826" s="0" t="e">
        <f aca="true">MAX(0,E826*(1+(_xlfn.NORM.INV(RAND(),Inputs!$D$39,Inputs!$C$39)))-'Year Schedule'!$K$7+'Year Schedule'!$L$7)</f>
        <v>#VALUE!</v>
      </c>
      <c r="G826" s="0" t="e">
        <f aca="true">MAX(0,F826*(1+(_xlfn.NORM.INV(RAND(),Inputs!$D$39,Inputs!$C$39)))-'Year Schedule'!$K$8+'Year Schedule'!$L$8)</f>
        <v>#VALUE!</v>
      </c>
      <c r="H826" s="0" t="e">
        <f aca="true">MAX(0,G826*(1+(_xlfn.NORM.INV(RAND(),Inputs!$D$39,Inputs!$C$39)))-'Year Schedule'!$K$9+'Year Schedule'!$L$9)</f>
        <v>#VALUE!</v>
      </c>
      <c r="I826" s="0" t="e">
        <f aca="true">MAX(0,H826*(1+(_xlfn.NORM.INV(RAND(),Inputs!$D$39,Inputs!$C$39)))-'Year Schedule'!$K$10+'Year Schedule'!$L$10)</f>
        <v>#VALUE!</v>
      </c>
      <c r="J826" s="0" t="e">
        <f aca="true">MAX(0,I826*(1+(_xlfn.NORM.INV(RAND(),Inputs!$D$39,Inputs!$C$39)))-'Year Schedule'!$K$11+'Year Schedule'!$L$11)</f>
        <v>#VALUE!</v>
      </c>
      <c r="K826" s="0" t="e">
        <f aca="true">MAX(0,J826*(1+(_xlfn.NORM.INV(RAND(),Inputs!$D$39,Inputs!$C$39)))-'Year Schedule'!$K$12+'Year Schedule'!$L$12)</f>
        <v>#VALUE!</v>
      </c>
      <c r="L826" s="0" t="e">
        <f aca="true">MAX(0,K826*(1+(_xlfn.NORM.INV(RAND(),Inputs!$D$39,Inputs!$C$39)))-'Year Schedule'!$K$13+'Year Schedule'!$L$13)</f>
        <v>#VALUE!</v>
      </c>
      <c r="M826" s="0" t="e">
        <f aca="true">MAX(0,L826*(1+(_xlfn.NORM.INV(RAND(),Inputs!$D$39,Inputs!$C$39)))-'Year Schedule'!$K$14+'Year Schedule'!$L$14)</f>
        <v>#VALUE!</v>
      </c>
      <c r="N826" s="0" t="e">
        <f aca="true">MAX(0,M826*(1+(_xlfn.NORM.INV(RAND(),Inputs!$D$39,Inputs!$C$39)))-'Year Schedule'!$K$15+'Year Schedule'!$L$15)</f>
        <v>#VALUE!</v>
      </c>
      <c r="O826" s="0" t="e">
        <f aca="true">MAX(0,N826*(1+(_xlfn.NORM.INV(RAND(),Inputs!$D$39,Inputs!$C$39)))-'Year Schedule'!$K$16+'Year Schedule'!$L$16)</f>
        <v>#VALUE!</v>
      </c>
      <c r="P826" s="0" t="e">
        <f aca="true">MAX(0,O826*(1+(_xlfn.NORM.INV(RAND(),Inputs!$D$39,Inputs!$C$39)))-'Year Schedule'!$K$17+'Year Schedule'!$L$17)</f>
        <v>#VALUE!</v>
      </c>
      <c r="Q826" s="0" t="e">
        <f aca="true">MAX(0,P826*(1+(_xlfn.NORM.INV(RAND(),Inputs!$D$39,Inputs!$C$39)))-'Year Schedule'!$K$18+'Year Schedule'!$L$18)</f>
        <v>#VALUE!</v>
      </c>
      <c r="R826" s="0" t="e">
        <f aca="true">MAX(0,Q826*(1+(_xlfn.NORM.INV(RAND(),Inputs!$D$39,Inputs!$C$39)))-'Year Schedule'!$K$19+'Year Schedule'!$L$19)</f>
        <v>#VALUE!</v>
      </c>
      <c r="S826" s="0" t="e">
        <f aca="true">MAX(0,R826*(1+(_xlfn.NORM.INV(RAND(),Inputs!$D$39,Inputs!$C$39)))-'Year Schedule'!$K$20+'Year Schedule'!$L$20)</f>
        <v>#VALUE!</v>
      </c>
      <c r="T826" s="0" t="e">
        <f aca="true">MAX(0,S826*(1+(_xlfn.NORM.INV(RAND(),Inputs!$D$39,Inputs!$C$39)))-'Year Schedule'!$K$21+'Year Schedule'!$L$21)</f>
        <v>#VALUE!</v>
      </c>
      <c r="U826" s="0" t="e">
        <f aca="true">MAX(0,T826*(1+(_xlfn.NORM.INV(RAND(),Inputs!$D$39,Inputs!$C$39)))-'Year Schedule'!$K$22+'Year Schedule'!$L$22)</f>
        <v>#VALUE!</v>
      </c>
      <c r="V826" s="0" t="e">
        <f aca="true">MAX(0,U826*(1+(_xlfn.NORM.INV(RAND(),Inputs!$D$39,Inputs!$C$39)))-'Year Schedule'!$K$23+'Year Schedule'!$L$23)</f>
        <v>#VALUE!</v>
      </c>
      <c r="W826" s="0" t="e">
        <f aca="true">MAX(0,V826*(1+(_xlfn.NORM.INV(RAND(),Inputs!$D$39,Inputs!$C$39)))-'Year Schedule'!$K$24+'Year Schedule'!$L$24)</f>
        <v>#VALUE!</v>
      </c>
      <c r="X826" s="0" t="e">
        <f aca="true">MAX(0,W826*(1+(_xlfn.NORM.INV(RAND(),Inputs!$D$39,Inputs!$C$39)))-'Year Schedule'!$K$25+'Year Schedule'!$L$25)</f>
        <v>#VALUE!</v>
      </c>
      <c r="Y826" s="0" t="e">
        <f aca="true">MAX(0,X826*(1+(_xlfn.NORM.INV(RAND(),Inputs!$D$39,Inputs!$C$39)))-'Year Schedule'!$K$26+'Year Schedule'!$L$26)</f>
        <v>#VALUE!</v>
      </c>
      <c r="Z826" s="0" t="e">
        <f aca="true">MAX(0,Y826*(1+(_xlfn.NORM.INV(RAND(),Inputs!$D$39,Inputs!$C$39)))-'Year Schedule'!$K$27+'Year Schedule'!$L$27)</f>
        <v>#VALUE!</v>
      </c>
      <c r="AA826" s="0" t="e">
        <f aca="true">MAX(0,Z826*(1+(_xlfn.NORM.INV(RAND(),Inputs!$D$39,Inputs!$C$39)))-'Year Schedule'!$K$28+'Year Schedule'!$L$28)</f>
        <v>#VALUE!</v>
      </c>
      <c r="AB826" s="0" t="e">
        <f aca="true">MAX(0,AA826*(1+(_xlfn.NORM.INV(RAND(),Inputs!$D$39,Inputs!$C$39)))-'Year Schedule'!$K$29+'Year Schedule'!$L$29)</f>
        <v>#VALUE!</v>
      </c>
      <c r="AC826" s="0" t="e">
        <f aca="true">MAX(0,AB826*(1+(_xlfn.NORM.INV(RAND(),Inputs!$D$39,Inputs!$C$39)))-'Year Schedule'!$K$30+'Year Schedule'!$L$30)</f>
        <v>#VALUE!</v>
      </c>
      <c r="AD826" s="0" t="e">
        <f aca="true">MAX(0,AC826*(1+(_xlfn.NORM.INV(RAND(),Inputs!$D$39,Inputs!$C$39)))-'Year Schedule'!$K$31+'Year Schedule'!$L$31)</f>
        <v>#VALUE!</v>
      </c>
      <c r="AE826" s="0" t="e">
        <f aca="true">MAX(0,AD826*(1+(_xlfn.NORM.INV(RAND(),Inputs!$D$39,Inputs!$C$39)))-'Year Schedule'!$K$32+'Year Schedule'!$L$32)</f>
        <v>#VALUE!</v>
      </c>
      <c r="AF826" s="0" t="e">
        <f aca="true">MAX(0,AE826*(1+(_xlfn.NORM.INV(RAND(),Inputs!$D$39,Inputs!$C$39)))-'Year Schedule'!$K$33+'Year Schedule'!$L$33)</f>
        <v>#VALUE!</v>
      </c>
      <c r="AG826" s="0" t="e">
        <f aca="true">MAX(0,AF826*(1+(_xlfn.NORM.INV(RAND(),Inputs!$D$39,Inputs!$C$39)))-'Year Schedule'!$K$34+'Year Schedule'!$L$34)</f>
        <v>#VALUE!</v>
      </c>
      <c r="AH826" s="0" t="e">
        <f aca="true">MAX(0,AG826*(1+(_xlfn.NORM.INV(RAND(),Inputs!$D$39,Inputs!$C$39)))-'Year Schedule'!$K$35+'Year Schedule'!$L$35)</f>
        <v>#VALUE!</v>
      </c>
      <c r="AI826" s="0" t="e">
        <f aca="true">MAX(0,AH826*(1+(_xlfn.NORM.INV(RAND(),Inputs!$D$39,Inputs!$C$39)))-'Year Schedule'!$K$36+'Year Schedule'!$L$36)</f>
        <v>#VALUE!</v>
      </c>
      <c r="AJ826" s="0" t="e">
        <f aca="true">MAX(0,AI826*(1+(_xlfn.NORM.INV(RAND(),Inputs!$D$39,Inputs!$C$39)))-'Year Schedule'!$K$37+'Year Schedule'!$L$37)</f>
        <v>#VALUE!</v>
      </c>
      <c r="AK826" s="0" t="e">
        <f aca="true">MAX(0,AJ826*(1+(_xlfn.NORM.INV(RAND(),Inputs!$D$39,Inputs!$C$39)))-'Year Schedule'!$K$38+'Year Schedule'!$L$38)</f>
        <v>#VALUE!</v>
      </c>
      <c r="AL826" s="0" t="e">
        <f aca="true">MAX(0,AK826*(1+(_xlfn.NORM.INV(RAND(),Inputs!$D$39,Inputs!$C$39)))-'Year Schedule'!$K$39+'Year Schedule'!$L$39)</f>
        <v>#VALUE!</v>
      </c>
      <c r="AM826" s="0" t="e">
        <f aca="true">MAX(0,AL826*(1+(_xlfn.NORM.INV(RAND(),Inputs!$D$39,Inputs!$C$39)))-'Year Schedule'!$K$40+'Year Schedule'!$L$40)</f>
        <v>#VALUE!</v>
      </c>
      <c r="AN826" s="0" t="e">
        <f aca="true">MAX(0,AM826*(1+(_xlfn.NORM.INV(RAND(),Inputs!$D$39,Inputs!$C$39)))-'Year Schedule'!$K$41+'Year Schedule'!$L$41)</f>
        <v>#VALUE!</v>
      </c>
      <c r="AO826" s="0" t="e">
        <f aca="true">MAX(0,AN826*(1+(_xlfn.NORM.INV(RAND(),Inputs!$D$39,Inputs!$C$39)))-'Year Schedule'!$K$42+'Year Schedule'!$L$42)</f>
        <v>#VALUE!</v>
      </c>
      <c r="AP826" s="0" t="e">
        <f aca="true">MAX(0,AO826*(1+(_xlfn.NORM.INV(RAND(),Inputs!$D$39,Inputs!$C$39)))-'Year Schedule'!$K$43+'Year Schedule'!$L$43)</f>
        <v>#VALUE!</v>
      </c>
      <c r="AQ826" s="0" t="e">
        <f aca="true">MAX(0,AP826*(1+(_xlfn.NORM.INV(RAND(),Inputs!$D$39,Inputs!$C$39)))-'Year Schedule'!$K$44+'Year Schedule'!$L$44)</f>
        <v>#VALUE!</v>
      </c>
      <c r="AR826" s="0" t="e">
        <f aca="true">MAX(0,AQ826*(1+(_xlfn.NORM.INV(RAND(),Inputs!$D$39,Inputs!$C$39)))-'Year Schedule'!$K$45+'Year Schedule'!$L$45)</f>
        <v>#VALUE!</v>
      </c>
      <c r="AS826" s="0" t="e">
        <f aca="true">MAX(0,AR826*(1+(_xlfn.NORM.INV(RAND(),Inputs!$D$39,Inputs!$C$39)))-'Year Schedule'!$K$46+'Year Schedule'!$L$46)</f>
        <v>#VALUE!</v>
      </c>
      <c r="AT826" s="0" t="e">
        <f aca="true">MAX(0,AS826*(1+(_xlfn.NORM.INV(RAND(),Inputs!$D$39,Inputs!$C$39)))-'Year Schedule'!$K$47+'Year Schedule'!$L$47)</f>
        <v>#VALUE!</v>
      </c>
      <c r="AU826" s="0" t="e">
        <f aca="true">MAX(0,AT826*(1+(_xlfn.NORM.INV(RAND(),Inputs!$D$39,Inputs!$C$39)))-'Year Schedule'!$K$48+'Year Schedule'!$L$48)</f>
        <v>#VALUE!</v>
      </c>
      <c r="AV826" s="0" t="e">
        <f aca="true">MAX(0,AU826*(1+(_xlfn.NORM.INV(RAND(),Inputs!$D$39,Inputs!$C$39)))-'Year Schedule'!$K$49+'Year Schedule'!$L$49)</f>
        <v>#VALUE!</v>
      </c>
      <c r="AW826" s="0" t="e">
        <f aca="true">MAX(0,AV826*(1+(_xlfn.NORM.INV(RAND(),Inputs!$D$39,Inputs!$C$39)))-'Year Schedule'!$K$50+'Year Schedule'!$L$50)</f>
        <v>#VALUE!</v>
      </c>
      <c r="AX826" s="0" t="e">
        <f aca="true">MAX(0,AW826*(1+(_xlfn.NORM.INV(RAND(),Inputs!$D$39,Inputs!$C$39)))-'Year Schedule'!$K$51+'Year Schedule'!$L$51)</f>
        <v>#VALUE!</v>
      </c>
      <c r="AY826" s="0" t="e">
        <f aca="true">MAX(0,AX826*(1+(_xlfn.NORM.INV(RAND(),Inputs!$D$39,Inputs!$C$39)))-'Year Schedule'!$K$52+'Year Schedule'!$L$52)</f>
        <v>#VALUE!</v>
      </c>
      <c r="AZ826" s="0" t="e">
        <f aca="true">MAX(0,AY826*(1+(_xlfn.NORM.INV(RAND(),Inputs!$D$39,Inputs!$C$39)))-'Year Schedule'!$K$53+'Year Schedule'!$L$53)</f>
        <v>#VALUE!</v>
      </c>
      <c r="BA826" s="0" t="e">
        <f aca="false">INDEX(C826:AZ826,1,Inputs!$C$6)</f>
        <v>#VALUE!</v>
      </c>
      <c r="BB826" s="0" t="n">
        <f aca="false">IFERROR(EXP(SUMPRODUCT(LN((C826:INDEX(C826:AZ826,1,Inputs!$C$6)+$C$1004:INDEX($C$1004:$AZ$1004,1,Inputs!$C$6))/B826:INDEX(B826:AY826,1,Inputs!$C$6)))/Inputs!$C$6)-1,-1)</f>
        <v>-1</v>
      </c>
    </row>
    <row r="827" customFormat="false" ht="15" hidden="false" customHeight="true" outlineLevel="0" collapsed="false">
      <c r="A827" s="0" t="n">
        <v>825</v>
      </c>
      <c r="B827" s="177" t="n">
        <f aca="false">Inputs!$C$38</f>
        <v>0</v>
      </c>
      <c r="C827" s="0" t="e">
        <f aca="true">MAX(0,B827*(1+(_xlfn.NORM.INV(RAND(),Inputs!$D$39,Inputs!$C$39)))-'Year Schedule'!$K$4+'Year Schedule'!$L$4)</f>
        <v>#VALUE!</v>
      </c>
      <c r="D827" s="0" t="e">
        <f aca="true">MAX(0,C827*(1+(_xlfn.NORM.INV(RAND(),Inputs!$D$39,Inputs!$C$39)))-'Year Schedule'!$K$5+'Year Schedule'!$L$5)</f>
        <v>#VALUE!</v>
      </c>
      <c r="E827" s="0" t="e">
        <f aca="true">MAX(0,D827*(1+(_xlfn.NORM.INV(RAND(),Inputs!$D$39,Inputs!$C$39)))-'Year Schedule'!$K$6+'Year Schedule'!$L$6)</f>
        <v>#VALUE!</v>
      </c>
      <c r="F827" s="0" t="e">
        <f aca="true">MAX(0,E827*(1+(_xlfn.NORM.INV(RAND(),Inputs!$D$39,Inputs!$C$39)))-'Year Schedule'!$K$7+'Year Schedule'!$L$7)</f>
        <v>#VALUE!</v>
      </c>
      <c r="G827" s="0" t="e">
        <f aca="true">MAX(0,F827*(1+(_xlfn.NORM.INV(RAND(),Inputs!$D$39,Inputs!$C$39)))-'Year Schedule'!$K$8+'Year Schedule'!$L$8)</f>
        <v>#VALUE!</v>
      </c>
      <c r="H827" s="0" t="e">
        <f aca="true">MAX(0,G827*(1+(_xlfn.NORM.INV(RAND(),Inputs!$D$39,Inputs!$C$39)))-'Year Schedule'!$K$9+'Year Schedule'!$L$9)</f>
        <v>#VALUE!</v>
      </c>
      <c r="I827" s="0" t="e">
        <f aca="true">MAX(0,H827*(1+(_xlfn.NORM.INV(RAND(),Inputs!$D$39,Inputs!$C$39)))-'Year Schedule'!$K$10+'Year Schedule'!$L$10)</f>
        <v>#VALUE!</v>
      </c>
      <c r="J827" s="0" t="e">
        <f aca="true">MAX(0,I827*(1+(_xlfn.NORM.INV(RAND(),Inputs!$D$39,Inputs!$C$39)))-'Year Schedule'!$K$11+'Year Schedule'!$L$11)</f>
        <v>#VALUE!</v>
      </c>
      <c r="K827" s="0" t="e">
        <f aca="true">MAX(0,J827*(1+(_xlfn.NORM.INV(RAND(),Inputs!$D$39,Inputs!$C$39)))-'Year Schedule'!$K$12+'Year Schedule'!$L$12)</f>
        <v>#VALUE!</v>
      </c>
      <c r="L827" s="0" t="e">
        <f aca="true">MAX(0,K827*(1+(_xlfn.NORM.INV(RAND(),Inputs!$D$39,Inputs!$C$39)))-'Year Schedule'!$K$13+'Year Schedule'!$L$13)</f>
        <v>#VALUE!</v>
      </c>
      <c r="M827" s="0" t="e">
        <f aca="true">MAX(0,L827*(1+(_xlfn.NORM.INV(RAND(),Inputs!$D$39,Inputs!$C$39)))-'Year Schedule'!$K$14+'Year Schedule'!$L$14)</f>
        <v>#VALUE!</v>
      </c>
      <c r="N827" s="0" t="e">
        <f aca="true">MAX(0,M827*(1+(_xlfn.NORM.INV(RAND(),Inputs!$D$39,Inputs!$C$39)))-'Year Schedule'!$K$15+'Year Schedule'!$L$15)</f>
        <v>#VALUE!</v>
      </c>
      <c r="O827" s="0" t="e">
        <f aca="true">MAX(0,N827*(1+(_xlfn.NORM.INV(RAND(),Inputs!$D$39,Inputs!$C$39)))-'Year Schedule'!$K$16+'Year Schedule'!$L$16)</f>
        <v>#VALUE!</v>
      </c>
      <c r="P827" s="0" t="e">
        <f aca="true">MAX(0,O827*(1+(_xlfn.NORM.INV(RAND(),Inputs!$D$39,Inputs!$C$39)))-'Year Schedule'!$K$17+'Year Schedule'!$L$17)</f>
        <v>#VALUE!</v>
      </c>
      <c r="Q827" s="0" t="e">
        <f aca="true">MAX(0,P827*(1+(_xlfn.NORM.INV(RAND(),Inputs!$D$39,Inputs!$C$39)))-'Year Schedule'!$K$18+'Year Schedule'!$L$18)</f>
        <v>#VALUE!</v>
      </c>
      <c r="R827" s="0" t="e">
        <f aca="true">MAX(0,Q827*(1+(_xlfn.NORM.INV(RAND(),Inputs!$D$39,Inputs!$C$39)))-'Year Schedule'!$K$19+'Year Schedule'!$L$19)</f>
        <v>#VALUE!</v>
      </c>
      <c r="S827" s="0" t="e">
        <f aca="true">MAX(0,R827*(1+(_xlfn.NORM.INV(RAND(),Inputs!$D$39,Inputs!$C$39)))-'Year Schedule'!$K$20+'Year Schedule'!$L$20)</f>
        <v>#VALUE!</v>
      </c>
      <c r="T827" s="0" t="e">
        <f aca="true">MAX(0,S827*(1+(_xlfn.NORM.INV(RAND(),Inputs!$D$39,Inputs!$C$39)))-'Year Schedule'!$K$21+'Year Schedule'!$L$21)</f>
        <v>#VALUE!</v>
      </c>
      <c r="U827" s="0" t="e">
        <f aca="true">MAX(0,T827*(1+(_xlfn.NORM.INV(RAND(),Inputs!$D$39,Inputs!$C$39)))-'Year Schedule'!$K$22+'Year Schedule'!$L$22)</f>
        <v>#VALUE!</v>
      </c>
      <c r="V827" s="0" t="e">
        <f aca="true">MAX(0,U827*(1+(_xlfn.NORM.INV(RAND(),Inputs!$D$39,Inputs!$C$39)))-'Year Schedule'!$K$23+'Year Schedule'!$L$23)</f>
        <v>#VALUE!</v>
      </c>
      <c r="W827" s="0" t="e">
        <f aca="true">MAX(0,V827*(1+(_xlfn.NORM.INV(RAND(),Inputs!$D$39,Inputs!$C$39)))-'Year Schedule'!$K$24+'Year Schedule'!$L$24)</f>
        <v>#VALUE!</v>
      </c>
      <c r="X827" s="0" t="e">
        <f aca="true">MAX(0,W827*(1+(_xlfn.NORM.INV(RAND(),Inputs!$D$39,Inputs!$C$39)))-'Year Schedule'!$K$25+'Year Schedule'!$L$25)</f>
        <v>#VALUE!</v>
      </c>
      <c r="Y827" s="0" t="e">
        <f aca="true">MAX(0,X827*(1+(_xlfn.NORM.INV(RAND(),Inputs!$D$39,Inputs!$C$39)))-'Year Schedule'!$K$26+'Year Schedule'!$L$26)</f>
        <v>#VALUE!</v>
      </c>
      <c r="Z827" s="0" t="e">
        <f aca="true">MAX(0,Y827*(1+(_xlfn.NORM.INV(RAND(),Inputs!$D$39,Inputs!$C$39)))-'Year Schedule'!$K$27+'Year Schedule'!$L$27)</f>
        <v>#VALUE!</v>
      </c>
      <c r="AA827" s="0" t="e">
        <f aca="true">MAX(0,Z827*(1+(_xlfn.NORM.INV(RAND(),Inputs!$D$39,Inputs!$C$39)))-'Year Schedule'!$K$28+'Year Schedule'!$L$28)</f>
        <v>#VALUE!</v>
      </c>
      <c r="AB827" s="0" t="e">
        <f aca="true">MAX(0,AA827*(1+(_xlfn.NORM.INV(RAND(),Inputs!$D$39,Inputs!$C$39)))-'Year Schedule'!$K$29+'Year Schedule'!$L$29)</f>
        <v>#VALUE!</v>
      </c>
      <c r="AC827" s="0" t="e">
        <f aca="true">MAX(0,AB827*(1+(_xlfn.NORM.INV(RAND(),Inputs!$D$39,Inputs!$C$39)))-'Year Schedule'!$K$30+'Year Schedule'!$L$30)</f>
        <v>#VALUE!</v>
      </c>
      <c r="AD827" s="0" t="e">
        <f aca="true">MAX(0,AC827*(1+(_xlfn.NORM.INV(RAND(),Inputs!$D$39,Inputs!$C$39)))-'Year Schedule'!$K$31+'Year Schedule'!$L$31)</f>
        <v>#VALUE!</v>
      </c>
      <c r="AE827" s="0" t="e">
        <f aca="true">MAX(0,AD827*(1+(_xlfn.NORM.INV(RAND(),Inputs!$D$39,Inputs!$C$39)))-'Year Schedule'!$K$32+'Year Schedule'!$L$32)</f>
        <v>#VALUE!</v>
      </c>
      <c r="AF827" s="0" t="e">
        <f aca="true">MAX(0,AE827*(1+(_xlfn.NORM.INV(RAND(),Inputs!$D$39,Inputs!$C$39)))-'Year Schedule'!$K$33+'Year Schedule'!$L$33)</f>
        <v>#VALUE!</v>
      </c>
      <c r="AG827" s="0" t="e">
        <f aca="true">MAX(0,AF827*(1+(_xlfn.NORM.INV(RAND(),Inputs!$D$39,Inputs!$C$39)))-'Year Schedule'!$K$34+'Year Schedule'!$L$34)</f>
        <v>#VALUE!</v>
      </c>
      <c r="AH827" s="0" t="e">
        <f aca="true">MAX(0,AG827*(1+(_xlfn.NORM.INV(RAND(),Inputs!$D$39,Inputs!$C$39)))-'Year Schedule'!$K$35+'Year Schedule'!$L$35)</f>
        <v>#VALUE!</v>
      </c>
      <c r="AI827" s="0" t="e">
        <f aca="true">MAX(0,AH827*(1+(_xlfn.NORM.INV(RAND(),Inputs!$D$39,Inputs!$C$39)))-'Year Schedule'!$K$36+'Year Schedule'!$L$36)</f>
        <v>#VALUE!</v>
      </c>
      <c r="AJ827" s="0" t="e">
        <f aca="true">MAX(0,AI827*(1+(_xlfn.NORM.INV(RAND(),Inputs!$D$39,Inputs!$C$39)))-'Year Schedule'!$K$37+'Year Schedule'!$L$37)</f>
        <v>#VALUE!</v>
      </c>
      <c r="AK827" s="0" t="e">
        <f aca="true">MAX(0,AJ827*(1+(_xlfn.NORM.INV(RAND(),Inputs!$D$39,Inputs!$C$39)))-'Year Schedule'!$K$38+'Year Schedule'!$L$38)</f>
        <v>#VALUE!</v>
      </c>
      <c r="AL827" s="0" t="e">
        <f aca="true">MAX(0,AK827*(1+(_xlfn.NORM.INV(RAND(),Inputs!$D$39,Inputs!$C$39)))-'Year Schedule'!$K$39+'Year Schedule'!$L$39)</f>
        <v>#VALUE!</v>
      </c>
      <c r="AM827" s="0" t="e">
        <f aca="true">MAX(0,AL827*(1+(_xlfn.NORM.INV(RAND(),Inputs!$D$39,Inputs!$C$39)))-'Year Schedule'!$K$40+'Year Schedule'!$L$40)</f>
        <v>#VALUE!</v>
      </c>
      <c r="AN827" s="0" t="e">
        <f aca="true">MAX(0,AM827*(1+(_xlfn.NORM.INV(RAND(),Inputs!$D$39,Inputs!$C$39)))-'Year Schedule'!$K$41+'Year Schedule'!$L$41)</f>
        <v>#VALUE!</v>
      </c>
      <c r="AO827" s="0" t="e">
        <f aca="true">MAX(0,AN827*(1+(_xlfn.NORM.INV(RAND(),Inputs!$D$39,Inputs!$C$39)))-'Year Schedule'!$K$42+'Year Schedule'!$L$42)</f>
        <v>#VALUE!</v>
      </c>
      <c r="AP827" s="0" t="e">
        <f aca="true">MAX(0,AO827*(1+(_xlfn.NORM.INV(RAND(),Inputs!$D$39,Inputs!$C$39)))-'Year Schedule'!$K$43+'Year Schedule'!$L$43)</f>
        <v>#VALUE!</v>
      </c>
      <c r="AQ827" s="0" t="e">
        <f aca="true">MAX(0,AP827*(1+(_xlfn.NORM.INV(RAND(),Inputs!$D$39,Inputs!$C$39)))-'Year Schedule'!$K$44+'Year Schedule'!$L$44)</f>
        <v>#VALUE!</v>
      </c>
      <c r="AR827" s="0" t="e">
        <f aca="true">MAX(0,AQ827*(1+(_xlfn.NORM.INV(RAND(),Inputs!$D$39,Inputs!$C$39)))-'Year Schedule'!$K$45+'Year Schedule'!$L$45)</f>
        <v>#VALUE!</v>
      </c>
      <c r="AS827" s="0" t="e">
        <f aca="true">MAX(0,AR827*(1+(_xlfn.NORM.INV(RAND(),Inputs!$D$39,Inputs!$C$39)))-'Year Schedule'!$K$46+'Year Schedule'!$L$46)</f>
        <v>#VALUE!</v>
      </c>
      <c r="AT827" s="0" t="e">
        <f aca="true">MAX(0,AS827*(1+(_xlfn.NORM.INV(RAND(),Inputs!$D$39,Inputs!$C$39)))-'Year Schedule'!$K$47+'Year Schedule'!$L$47)</f>
        <v>#VALUE!</v>
      </c>
      <c r="AU827" s="0" t="e">
        <f aca="true">MAX(0,AT827*(1+(_xlfn.NORM.INV(RAND(),Inputs!$D$39,Inputs!$C$39)))-'Year Schedule'!$K$48+'Year Schedule'!$L$48)</f>
        <v>#VALUE!</v>
      </c>
      <c r="AV827" s="0" t="e">
        <f aca="true">MAX(0,AU827*(1+(_xlfn.NORM.INV(RAND(),Inputs!$D$39,Inputs!$C$39)))-'Year Schedule'!$K$49+'Year Schedule'!$L$49)</f>
        <v>#VALUE!</v>
      </c>
      <c r="AW827" s="0" t="e">
        <f aca="true">MAX(0,AV827*(1+(_xlfn.NORM.INV(RAND(),Inputs!$D$39,Inputs!$C$39)))-'Year Schedule'!$K$50+'Year Schedule'!$L$50)</f>
        <v>#VALUE!</v>
      </c>
      <c r="AX827" s="0" t="e">
        <f aca="true">MAX(0,AW827*(1+(_xlfn.NORM.INV(RAND(),Inputs!$D$39,Inputs!$C$39)))-'Year Schedule'!$K$51+'Year Schedule'!$L$51)</f>
        <v>#VALUE!</v>
      </c>
      <c r="AY827" s="0" t="e">
        <f aca="true">MAX(0,AX827*(1+(_xlfn.NORM.INV(RAND(),Inputs!$D$39,Inputs!$C$39)))-'Year Schedule'!$K$52+'Year Schedule'!$L$52)</f>
        <v>#VALUE!</v>
      </c>
      <c r="AZ827" s="0" t="e">
        <f aca="true">MAX(0,AY827*(1+(_xlfn.NORM.INV(RAND(),Inputs!$D$39,Inputs!$C$39)))-'Year Schedule'!$K$53+'Year Schedule'!$L$53)</f>
        <v>#VALUE!</v>
      </c>
      <c r="BA827" s="0" t="e">
        <f aca="false">INDEX(C827:AZ827,1,Inputs!$C$6)</f>
        <v>#VALUE!</v>
      </c>
      <c r="BB827" s="0" t="n">
        <f aca="false">IFERROR(EXP(SUMPRODUCT(LN((C827:INDEX(C827:AZ827,1,Inputs!$C$6)+$C$1004:INDEX($C$1004:$AZ$1004,1,Inputs!$C$6))/B827:INDEX(B827:AY827,1,Inputs!$C$6)))/Inputs!$C$6)-1,-1)</f>
        <v>-1</v>
      </c>
    </row>
    <row r="828" customFormat="false" ht="15" hidden="false" customHeight="true" outlineLevel="0" collapsed="false">
      <c r="A828" s="0" t="n">
        <v>826</v>
      </c>
      <c r="B828" s="177" t="n">
        <f aca="false">Inputs!$C$38</f>
        <v>0</v>
      </c>
      <c r="C828" s="0" t="e">
        <f aca="true">MAX(0,B828*(1+(_xlfn.NORM.INV(RAND(),Inputs!$D$39,Inputs!$C$39)))-'Year Schedule'!$K$4+'Year Schedule'!$L$4)</f>
        <v>#VALUE!</v>
      </c>
      <c r="D828" s="0" t="e">
        <f aca="true">MAX(0,C828*(1+(_xlfn.NORM.INV(RAND(),Inputs!$D$39,Inputs!$C$39)))-'Year Schedule'!$K$5+'Year Schedule'!$L$5)</f>
        <v>#VALUE!</v>
      </c>
      <c r="E828" s="0" t="e">
        <f aca="true">MAX(0,D828*(1+(_xlfn.NORM.INV(RAND(),Inputs!$D$39,Inputs!$C$39)))-'Year Schedule'!$K$6+'Year Schedule'!$L$6)</f>
        <v>#VALUE!</v>
      </c>
      <c r="F828" s="0" t="e">
        <f aca="true">MAX(0,E828*(1+(_xlfn.NORM.INV(RAND(),Inputs!$D$39,Inputs!$C$39)))-'Year Schedule'!$K$7+'Year Schedule'!$L$7)</f>
        <v>#VALUE!</v>
      </c>
      <c r="G828" s="0" t="e">
        <f aca="true">MAX(0,F828*(1+(_xlfn.NORM.INV(RAND(),Inputs!$D$39,Inputs!$C$39)))-'Year Schedule'!$K$8+'Year Schedule'!$L$8)</f>
        <v>#VALUE!</v>
      </c>
      <c r="H828" s="0" t="e">
        <f aca="true">MAX(0,G828*(1+(_xlfn.NORM.INV(RAND(),Inputs!$D$39,Inputs!$C$39)))-'Year Schedule'!$K$9+'Year Schedule'!$L$9)</f>
        <v>#VALUE!</v>
      </c>
      <c r="I828" s="0" t="e">
        <f aca="true">MAX(0,H828*(1+(_xlfn.NORM.INV(RAND(),Inputs!$D$39,Inputs!$C$39)))-'Year Schedule'!$K$10+'Year Schedule'!$L$10)</f>
        <v>#VALUE!</v>
      </c>
      <c r="J828" s="0" t="e">
        <f aca="true">MAX(0,I828*(1+(_xlfn.NORM.INV(RAND(),Inputs!$D$39,Inputs!$C$39)))-'Year Schedule'!$K$11+'Year Schedule'!$L$11)</f>
        <v>#VALUE!</v>
      </c>
      <c r="K828" s="0" t="e">
        <f aca="true">MAX(0,J828*(1+(_xlfn.NORM.INV(RAND(),Inputs!$D$39,Inputs!$C$39)))-'Year Schedule'!$K$12+'Year Schedule'!$L$12)</f>
        <v>#VALUE!</v>
      </c>
      <c r="L828" s="0" t="e">
        <f aca="true">MAX(0,K828*(1+(_xlfn.NORM.INV(RAND(),Inputs!$D$39,Inputs!$C$39)))-'Year Schedule'!$K$13+'Year Schedule'!$L$13)</f>
        <v>#VALUE!</v>
      </c>
      <c r="M828" s="0" t="e">
        <f aca="true">MAX(0,L828*(1+(_xlfn.NORM.INV(RAND(),Inputs!$D$39,Inputs!$C$39)))-'Year Schedule'!$K$14+'Year Schedule'!$L$14)</f>
        <v>#VALUE!</v>
      </c>
      <c r="N828" s="0" t="e">
        <f aca="true">MAX(0,M828*(1+(_xlfn.NORM.INV(RAND(),Inputs!$D$39,Inputs!$C$39)))-'Year Schedule'!$K$15+'Year Schedule'!$L$15)</f>
        <v>#VALUE!</v>
      </c>
      <c r="O828" s="0" t="e">
        <f aca="true">MAX(0,N828*(1+(_xlfn.NORM.INV(RAND(),Inputs!$D$39,Inputs!$C$39)))-'Year Schedule'!$K$16+'Year Schedule'!$L$16)</f>
        <v>#VALUE!</v>
      </c>
      <c r="P828" s="0" t="e">
        <f aca="true">MAX(0,O828*(1+(_xlfn.NORM.INV(RAND(),Inputs!$D$39,Inputs!$C$39)))-'Year Schedule'!$K$17+'Year Schedule'!$L$17)</f>
        <v>#VALUE!</v>
      </c>
      <c r="Q828" s="0" t="e">
        <f aca="true">MAX(0,P828*(1+(_xlfn.NORM.INV(RAND(),Inputs!$D$39,Inputs!$C$39)))-'Year Schedule'!$K$18+'Year Schedule'!$L$18)</f>
        <v>#VALUE!</v>
      </c>
      <c r="R828" s="0" t="e">
        <f aca="true">MAX(0,Q828*(1+(_xlfn.NORM.INV(RAND(),Inputs!$D$39,Inputs!$C$39)))-'Year Schedule'!$K$19+'Year Schedule'!$L$19)</f>
        <v>#VALUE!</v>
      </c>
      <c r="S828" s="0" t="e">
        <f aca="true">MAX(0,R828*(1+(_xlfn.NORM.INV(RAND(),Inputs!$D$39,Inputs!$C$39)))-'Year Schedule'!$K$20+'Year Schedule'!$L$20)</f>
        <v>#VALUE!</v>
      </c>
      <c r="T828" s="0" t="e">
        <f aca="true">MAX(0,S828*(1+(_xlfn.NORM.INV(RAND(),Inputs!$D$39,Inputs!$C$39)))-'Year Schedule'!$K$21+'Year Schedule'!$L$21)</f>
        <v>#VALUE!</v>
      </c>
      <c r="U828" s="0" t="e">
        <f aca="true">MAX(0,T828*(1+(_xlfn.NORM.INV(RAND(),Inputs!$D$39,Inputs!$C$39)))-'Year Schedule'!$K$22+'Year Schedule'!$L$22)</f>
        <v>#VALUE!</v>
      </c>
      <c r="V828" s="0" t="e">
        <f aca="true">MAX(0,U828*(1+(_xlfn.NORM.INV(RAND(),Inputs!$D$39,Inputs!$C$39)))-'Year Schedule'!$K$23+'Year Schedule'!$L$23)</f>
        <v>#VALUE!</v>
      </c>
      <c r="W828" s="0" t="e">
        <f aca="true">MAX(0,V828*(1+(_xlfn.NORM.INV(RAND(),Inputs!$D$39,Inputs!$C$39)))-'Year Schedule'!$K$24+'Year Schedule'!$L$24)</f>
        <v>#VALUE!</v>
      </c>
      <c r="X828" s="0" t="e">
        <f aca="true">MAX(0,W828*(1+(_xlfn.NORM.INV(RAND(),Inputs!$D$39,Inputs!$C$39)))-'Year Schedule'!$K$25+'Year Schedule'!$L$25)</f>
        <v>#VALUE!</v>
      </c>
      <c r="Y828" s="0" t="e">
        <f aca="true">MAX(0,X828*(1+(_xlfn.NORM.INV(RAND(),Inputs!$D$39,Inputs!$C$39)))-'Year Schedule'!$K$26+'Year Schedule'!$L$26)</f>
        <v>#VALUE!</v>
      </c>
      <c r="Z828" s="0" t="e">
        <f aca="true">MAX(0,Y828*(1+(_xlfn.NORM.INV(RAND(),Inputs!$D$39,Inputs!$C$39)))-'Year Schedule'!$K$27+'Year Schedule'!$L$27)</f>
        <v>#VALUE!</v>
      </c>
      <c r="AA828" s="0" t="e">
        <f aca="true">MAX(0,Z828*(1+(_xlfn.NORM.INV(RAND(),Inputs!$D$39,Inputs!$C$39)))-'Year Schedule'!$K$28+'Year Schedule'!$L$28)</f>
        <v>#VALUE!</v>
      </c>
      <c r="AB828" s="0" t="e">
        <f aca="true">MAX(0,AA828*(1+(_xlfn.NORM.INV(RAND(),Inputs!$D$39,Inputs!$C$39)))-'Year Schedule'!$K$29+'Year Schedule'!$L$29)</f>
        <v>#VALUE!</v>
      </c>
      <c r="AC828" s="0" t="e">
        <f aca="true">MAX(0,AB828*(1+(_xlfn.NORM.INV(RAND(),Inputs!$D$39,Inputs!$C$39)))-'Year Schedule'!$K$30+'Year Schedule'!$L$30)</f>
        <v>#VALUE!</v>
      </c>
      <c r="AD828" s="0" t="e">
        <f aca="true">MAX(0,AC828*(1+(_xlfn.NORM.INV(RAND(),Inputs!$D$39,Inputs!$C$39)))-'Year Schedule'!$K$31+'Year Schedule'!$L$31)</f>
        <v>#VALUE!</v>
      </c>
      <c r="AE828" s="0" t="e">
        <f aca="true">MAX(0,AD828*(1+(_xlfn.NORM.INV(RAND(),Inputs!$D$39,Inputs!$C$39)))-'Year Schedule'!$K$32+'Year Schedule'!$L$32)</f>
        <v>#VALUE!</v>
      </c>
      <c r="AF828" s="0" t="e">
        <f aca="true">MAX(0,AE828*(1+(_xlfn.NORM.INV(RAND(),Inputs!$D$39,Inputs!$C$39)))-'Year Schedule'!$K$33+'Year Schedule'!$L$33)</f>
        <v>#VALUE!</v>
      </c>
      <c r="AG828" s="0" t="e">
        <f aca="true">MAX(0,AF828*(1+(_xlfn.NORM.INV(RAND(),Inputs!$D$39,Inputs!$C$39)))-'Year Schedule'!$K$34+'Year Schedule'!$L$34)</f>
        <v>#VALUE!</v>
      </c>
      <c r="AH828" s="0" t="e">
        <f aca="true">MAX(0,AG828*(1+(_xlfn.NORM.INV(RAND(),Inputs!$D$39,Inputs!$C$39)))-'Year Schedule'!$K$35+'Year Schedule'!$L$35)</f>
        <v>#VALUE!</v>
      </c>
      <c r="AI828" s="0" t="e">
        <f aca="true">MAX(0,AH828*(1+(_xlfn.NORM.INV(RAND(),Inputs!$D$39,Inputs!$C$39)))-'Year Schedule'!$K$36+'Year Schedule'!$L$36)</f>
        <v>#VALUE!</v>
      </c>
      <c r="AJ828" s="0" t="e">
        <f aca="true">MAX(0,AI828*(1+(_xlfn.NORM.INV(RAND(),Inputs!$D$39,Inputs!$C$39)))-'Year Schedule'!$K$37+'Year Schedule'!$L$37)</f>
        <v>#VALUE!</v>
      </c>
      <c r="AK828" s="0" t="e">
        <f aca="true">MAX(0,AJ828*(1+(_xlfn.NORM.INV(RAND(),Inputs!$D$39,Inputs!$C$39)))-'Year Schedule'!$K$38+'Year Schedule'!$L$38)</f>
        <v>#VALUE!</v>
      </c>
      <c r="AL828" s="0" t="e">
        <f aca="true">MAX(0,AK828*(1+(_xlfn.NORM.INV(RAND(),Inputs!$D$39,Inputs!$C$39)))-'Year Schedule'!$K$39+'Year Schedule'!$L$39)</f>
        <v>#VALUE!</v>
      </c>
      <c r="AM828" s="0" t="e">
        <f aca="true">MAX(0,AL828*(1+(_xlfn.NORM.INV(RAND(),Inputs!$D$39,Inputs!$C$39)))-'Year Schedule'!$K$40+'Year Schedule'!$L$40)</f>
        <v>#VALUE!</v>
      </c>
      <c r="AN828" s="0" t="e">
        <f aca="true">MAX(0,AM828*(1+(_xlfn.NORM.INV(RAND(),Inputs!$D$39,Inputs!$C$39)))-'Year Schedule'!$K$41+'Year Schedule'!$L$41)</f>
        <v>#VALUE!</v>
      </c>
      <c r="AO828" s="0" t="e">
        <f aca="true">MAX(0,AN828*(1+(_xlfn.NORM.INV(RAND(),Inputs!$D$39,Inputs!$C$39)))-'Year Schedule'!$K$42+'Year Schedule'!$L$42)</f>
        <v>#VALUE!</v>
      </c>
      <c r="AP828" s="0" t="e">
        <f aca="true">MAX(0,AO828*(1+(_xlfn.NORM.INV(RAND(),Inputs!$D$39,Inputs!$C$39)))-'Year Schedule'!$K$43+'Year Schedule'!$L$43)</f>
        <v>#VALUE!</v>
      </c>
      <c r="AQ828" s="0" t="e">
        <f aca="true">MAX(0,AP828*(1+(_xlfn.NORM.INV(RAND(),Inputs!$D$39,Inputs!$C$39)))-'Year Schedule'!$K$44+'Year Schedule'!$L$44)</f>
        <v>#VALUE!</v>
      </c>
      <c r="AR828" s="0" t="e">
        <f aca="true">MAX(0,AQ828*(1+(_xlfn.NORM.INV(RAND(),Inputs!$D$39,Inputs!$C$39)))-'Year Schedule'!$K$45+'Year Schedule'!$L$45)</f>
        <v>#VALUE!</v>
      </c>
      <c r="AS828" s="0" t="e">
        <f aca="true">MAX(0,AR828*(1+(_xlfn.NORM.INV(RAND(),Inputs!$D$39,Inputs!$C$39)))-'Year Schedule'!$K$46+'Year Schedule'!$L$46)</f>
        <v>#VALUE!</v>
      </c>
      <c r="AT828" s="0" t="e">
        <f aca="true">MAX(0,AS828*(1+(_xlfn.NORM.INV(RAND(),Inputs!$D$39,Inputs!$C$39)))-'Year Schedule'!$K$47+'Year Schedule'!$L$47)</f>
        <v>#VALUE!</v>
      </c>
      <c r="AU828" s="0" t="e">
        <f aca="true">MAX(0,AT828*(1+(_xlfn.NORM.INV(RAND(),Inputs!$D$39,Inputs!$C$39)))-'Year Schedule'!$K$48+'Year Schedule'!$L$48)</f>
        <v>#VALUE!</v>
      </c>
      <c r="AV828" s="0" t="e">
        <f aca="true">MAX(0,AU828*(1+(_xlfn.NORM.INV(RAND(),Inputs!$D$39,Inputs!$C$39)))-'Year Schedule'!$K$49+'Year Schedule'!$L$49)</f>
        <v>#VALUE!</v>
      </c>
      <c r="AW828" s="0" t="e">
        <f aca="true">MAX(0,AV828*(1+(_xlfn.NORM.INV(RAND(),Inputs!$D$39,Inputs!$C$39)))-'Year Schedule'!$K$50+'Year Schedule'!$L$50)</f>
        <v>#VALUE!</v>
      </c>
      <c r="AX828" s="0" t="e">
        <f aca="true">MAX(0,AW828*(1+(_xlfn.NORM.INV(RAND(),Inputs!$D$39,Inputs!$C$39)))-'Year Schedule'!$K$51+'Year Schedule'!$L$51)</f>
        <v>#VALUE!</v>
      </c>
      <c r="AY828" s="0" t="e">
        <f aca="true">MAX(0,AX828*(1+(_xlfn.NORM.INV(RAND(),Inputs!$D$39,Inputs!$C$39)))-'Year Schedule'!$K$52+'Year Schedule'!$L$52)</f>
        <v>#VALUE!</v>
      </c>
      <c r="AZ828" s="0" t="e">
        <f aca="true">MAX(0,AY828*(1+(_xlfn.NORM.INV(RAND(),Inputs!$D$39,Inputs!$C$39)))-'Year Schedule'!$K$53+'Year Schedule'!$L$53)</f>
        <v>#VALUE!</v>
      </c>
      <c r="BA828" s="0" t="e">
        <f aca="false">INDEX(C828:AZ828,1,Inputs!$C$6)</f>
        <v>#VALUE!</v>
      </c>
      <c r="BB828" s="0" t="n">
        <f aca="false">IFERROR(EXP(SUMPRODUCT(LN((C828:INDEX(C828:AZ828,1,Inputs!$C$6)+$C$1004:INDEX($C$1004:$AZ$1004,1,Inputs!$C$6))/B828:INDEX(B828:AY828,1,Inputs!$C$6)))/Inputs!$C$6)-1,-1)</f>
        <v>-1</v>
      </c>
    </row>
    <row r="829" customFormat="false" ht="15" hidden="false" customHeight="true" outlineLevel="0" collapsed="false">
      <c r="A829" s="0" t="n">
        <v>827</v>
      </c>
      <c r="B829" s="177" t="n">
        <f aca="false">Inputs!$C$38</f>
        <v>0</v>
      </c>
      <c r="C829" s="0" t="e">
        <f aca="true">MAX(0,B829*(1+(_xlfn.NORM.INV(RAND(),Inputs!$D$39,Inputs!$C$39)))-'Year Schedule'!$K$4+'Year Schedule'!$L$4)</f>
        <v>#VALUE!</v>
      </c>
      <c r="D829" s="0" t="e">
        <f aca="true">MAX(0,C829*(1+(_xlfn.NORM.INV(RAND(),Inputs!$D$39,Inputs!$C$39)))-'Year Schedule'!$K$5+'Year Schedule'!$L$5)</f>
        <v>#VALUE!</v>
      </c>
      <c r="E829" s="0" t="e">
        <f aca="true">MAX(0,D829*(1+(_xlfn.NORM.INV(RAND(),Inputs!$D$39,Inputs!$C$39)))-'Year Schedule'!$K$6+'Year Schedule'!$L$6)</f>
        <v>#VALUE!</v>
      </c>
      <c r="F829" s="0" t="e">
        <f aca="true">MAX(0,E829*(1+(_xlfn.NORM.INV(RAND(),Inputs!$D$39,Inputs!$C$39)))-'Year Schedule'!$K$7+'Year Schedule'!$L$7)</f>
        <v>#VALUE!</v>
      </c>
      <c r="G829" s="0" t="e">
        <f aca="true">MAX(0,F829*(1+(_xlfn.NORM.INV(RAND(),Inputs!$D$39,Inputs!$C$39)))-'Year Schedule'!$K$8+'Year Schedule'!$L$8)</f>
        <v>#VALUE!</v>
      </c>
      <c r="H829" s="0" t="e">
        <f aca="true">MAX(0,G829*(1+(_xlfn.NORM.INV(RAND(),Inputs!$D$39,Inputs!$C$39)))-'Year Schedule'!$K$9+'Year Schedule'!$L$9)</f>
        <v>#VALUE!</v>
      </c>
      <c r="I829" s="0" t="e">
        <f aca="true">MAX(0,H829*(1+(_xlfn.NORM.INV(RAND(),Inputs!$D$39,Inputs!$C$39)))-'Year Schedule'!$K$10+'Year Schedule'!$L$10)</f>
        <v>#VALUE!</v>
      </c>
      <c r="J829" s="0" t="e">
        <f aca="true">MAX(0,I829*(1+(_xlfn.NORM.INV(RAND(),Inputs!$D$39,Inputs!$C$39)))-'Year Schedule'!$K$11+'Year Schedule'!$L$11)</f>
        <v>#VALUE!</v>
      </c>
      <c r="K829" s="0" t="e">
        <f aca="true">MAX(0,J829*(1+(_xlfn.NORM.INV(RAND(),Inputs!$D$39,Inputs!$C$39)))-'Year Schedule'!$K$12+'Year Schedule'!$L$12)</f>
        <v>#VALUE!</v>
      </c>
      <c r="L829" s="0" t="e">
        <f aca="true">MAX(0,K829*(1+(_xlfn.NORM.INV(RAND(),Inputs!$D$39,Inputs!$C$39)))-'Year Schedule'!$K$13+'Year Schedule'!$L$13)</f>
        <v>#VALUE!</v>
      </c>
      <c r="M829" s="0" t="e">
        <f aca="true">MAX(0,L829*(1+(_xlfn.NORM.INV(RAND(),Inputs!$D$39,Inputs!$C$39)))-'Year Schedule'!$K$14+'Year Schedule'!$L$14)</f>
        <v>#VALUE!</v>
      </c>
      <c r="N829" s="0" t="e">
        <f aca="true">MAX(0,M829*(1+(_xlfn.NORM.INV(RAND(),Inputs!$D$39,Inputs!$C$39)))-'Year Schedule'!$K$15+'Year Schedule'!$L$15)</f>
        <v>#VALUE!</v>
      </c>
      <c r="O829" s="0" t="e">
        <f aca="true">MAX(0,N829*(1+(_xlfn.NORM.INV(RAND(),Inputs!$D$39,Inputs!$C$39)))-'Year Schedule'!$K$16+'Year Schedule'!$L$16)</f>
        <v>#VALUE!</v>
      </c>
      <c r="P829" s="0" t="e">
        <f aca="true">MAX(0,O829*(1+(_xlfn.NORM.INV(RAND(),Inputs!$D$39,Inputs!$C$39)))-'Year Schedule'!$K$17+'Year Schedule'!$L$17)</f>
        <v>#VALUE!</v>
      </c>
      <c r="Q829" s="0" t="e">
        <f aca="true">MAX(0,P829*(1+(_xlfn.NORM.INV(RAND(),Inputs!$D$39,Inputs!$C$39)))-'Year Schedule'!$K$18+'Year Schedule'!$L$18)</f>
        <v>#VALUE!</v>
      </c>
      <c r="R829" s="0" t="e">
        <f aca="true">MAX(0,Q829*(1+(_xlfn.NORM.INV(RAND(),Inputs!$D$39,Inputs!$C$39)))-'Year Schedule'!$K$19+'Year Schedule'!$L$19)</f>
        <v>#VALUE!</v>
      </c>
      <c r="S829" s="0" t="e">
        <f aca="true">MAX(0,R829*(1+(_xlfn.NORM.INV(RAND(),Inputs!$D$39,Inputs!$C$39)))-'Year Schedule'!$K$20+'Year Schedule'!$L$20)</f>
        <v>#VALUE!</v>
      </c>
      <c r="T829" s="0" t="e">
        <f aca="true">MAX(0,S829*(1+(_xlfn.NORM.INV(RAND(),Inputs!$D$39,Inputs!$C$39)))-'Year Schedule'!$K$21+'Year Schedule'!$L$21)</f>
        <v>#VALUE!</v>
      </c>
      <c r="U829" s="0" t="e">
        <f aca="true">MAX(0,T829*(1+(_xlfn.NORM.INV(RAND(),Inputs!$D$39,Inputs!$C$39)))-'Year Schedule'!$K$22+'Year Schedule'!$L$22)</f>
        <v>#VALUE!</v>
      </c>
      <c r="V829" s="0" t="e">
        <f aca="true">MAX(0,U829*(1+(_xlfn.NORM.INV(RAND(),Inputs!$D$39,Inputs!$C$39)))-'Year Schedule'!$K$23+'Year Schedule'!$L$23)</f>
        <v>#VALUE!</v>
      </c>
      <c r="W829" s="0" t="e">
        <f aca="true">MAX(0,V829*(1+(_xlfn.NORM.INV(RAND(),Inputs!$D$39,Inputs!$C$39)))-'Year Schedule'!$K$24+'Year Schedule'!$L$24)</f>
        <v>#VALUE!</v>
      </c>
      <c r="X829" s="0" t="e">
        <f aca="true">MAX(0,W829*(1+(_xlfn.NORM.INV(RAND(),Inputs!$D$39,Inputs!$C$39)))-'Year Schedule'!$K$25+'Year Schedule'!$L$25)</f>
        <v>#VALUE!</v>
      </c>
      <c r="Y829" s="0" t="e">
        <f aca="true">MAX(0,X829*(1+(_xlfn.NORM.INV(RAND(),Inputs!$D$39,Inputs!$C$39)))-'Year Schedule'!$K$26+'Year Schedule'!$L$26)</f>
        <v>#VALUE!</v>
      </c>
      <c r="Z829" s="0" t="e">
        <f aca="true">MAX(0,Y829*(1+(_xlfn.NORM.INV(RAND(),Inputs!$D$39,Inputs!$C$39)))-'Year Schedule'!$K$27+'Year Schedule'!$L$27)</f>
        <v>#VALUE!</v>
      </c>
      <c r="AA829" s="0" t="e">
        <f aca="true">MAX(0,Z829*(1+(_xlfn.NORM.INV(RAND(),Inputs!$D$39,Inputs!$C$39)))-'Year Schedule'!$K$28+'Year Schedule'!$L$28)</f>
        <v>#VALUE!</v>
      </c>
      <c r="AB829" s="0" t="e">
        <f aca="true">MAX(0,AA829*(1+(_xlfn.NORM.INV(RAND(),Inputs!$D$39,Inputs!$C$39)))-'Year Schedule'!$K$29+'Year Schedule'!$L$29)</f>
        <v>#VALUE!</v>
      </c>
      <c r="AC829" s="0" t="e">
        <f aca="true">MAX(0,AB829*(1+(_xlfn.NORM.INV(RAND(),Inputs!$D$39,Inputs!$C$39)))-'Year Schedule'!$K$30+'Year Schedule'!$L$30)</f>
        <v>#VALUE!</v>
      </c>
      <c r="AD829" s="0" t="e">
        <f aca="true">MAX(0,AC829*(1+(_xlfn.NORM.INV(RAND(),Inputs!$D$39,Inputs!$C$39)))-'Year Schedule'!$K$31+'Year Schedule'!$L$31)</f>
        <v>#VALUE!</v>
      </c>
      <c r="AE829" s="0" t="e">
        <f aca="true">MAX(0,AD829*(1+(_xlfn.NORM.INV(RAND(),Inputs!$D$39,Inputs!$C$39)))-'Year Schedule'!$K$32+'Year Schedule'!$L$32)</f>
        <v>#VALUE!</v>
      </c>
      <c r="AF829" s="0" t="e">
        <f aca="true">MAX(0,AE829*(1+(_xlfn.NORM.INV(RAND(),Inputs!$D$39,Inputs!$C$39)))-'Year Schedule'!$K$33+'Year Schedule'!$L$33)</f>
        <v>#VALUE!</v>
      </c>
      <c r="AG829" s="0" t="e">
        <f aca="true">MAX(0,AF829*(1+(_xlfn.NORM.INV(RAND(),Inputs!$D$39,Inputs!$C$39)))-'Year Schedule'!$K$34+'Year Schedule'!$L$34)</f>
        <v>#VALUE!</v>
      </c>
      <c r="AH829" s="0" t="e">
        <f aca="true">MAX(0,AG829*(1+(_xlfn.NORM.INV(RAND(),Inputs!$D$39,Inputs!$C$39)))-'Year Schedule'!$K$35+'Year Schedule'!$L$35)</f>
        <v>#VALUE!</v>
      </c>
      <c r="AI829" s="0" t="e">
        <f aca="true">MAX(0,AH829*(1+(_xlfn.NORM.INV(RAND(),Inputs!$D$39,Inputs!$C$39)))-'Year Schedule'!$K$36+'Year Schedule'!$L$36)</f>
        <v>#VALUE!</v>
      </c>
      <c r="AJ829" s="0" t="e">
        <f aca="true">MAX(0,AI829*(1+(_xlfn.NORM.INV(RAND(),Inputs!$D$39,Inputs!$C$39)))-'Year Schedule'!$K$37+'Year Schedule'!$L$37)</f>
        <v>#VALUE!</v>
      </c>
      <c r="AK829" s="0" t="e">
        <f aca="true">MAX(0,AJ829*(1+(_xlfn.NORM.INV(RAND(),Inputs!$D$39,Inputs!$C$39)))-'Year Schedule'!$K$38+'Year Schedule'!$L$38)</f>
        <v>#VALUE!</v>
      </c>
      <c r="AL829" s="0" t="e">
        <f aca="true">MAX(0,AK829*(1+(_xlfn.NORM.INV(RAND(),Inputs!$D$39,Inputs!$C$39)))-'Year Schedule'!$K$39+'Year Schedule'!$L$39)</f>
        <v>#VALUE!</v>
      </c>
      <c r="AM829" s="0" t="e">
        <f aca="true">MAX(0,AL829*(1+(_xlfn.NORM.INV(RAND(),Inputs!$D$39,Inputs!$C$39)))-'Year Schedule'!$K$40+'Year Schedule'!$L$40)</f>
        <v>#VALUE!</v>
      </c>
      <c r="AN829" s="0" t="e">
        <f aca="true">MAX(0,AM829*(1+(_xlfn.NORM.INV(RAND(),Inputs!$D$39,Inputs!$C$39)))-'Year Schedule'!$K$41+'Year Schedule'!$L$41)</f>
        <v>#VALUE!</v>
      </c>
      <c r="AO829" s="0" t="e">
        <f aca="true">MAX(0,AN829*(1+(_xlfn.NORM.INV(RAND(),Inputs!$D$39,Inputs!$C$39)))-'Year Schedule'!$K$42+'Year Schedule'!$L$42)</f>
        <v>#VALUE!</v>
      </c>
      <c r="AP829" s="0" t="e">
        <f aca="true">MAX(0,AO829*(1+(_xlfn.NORM.INV(RAND(),Inputs!$D$39,Inputs!$C$39)))-'Year Schedule'!$K$43+'Year Schedule'!$L$43)</f>
        <v>#VALUE!</v>
      </c>
      <c r="AQ829" s="0" t="e">
        <f aca="true">MAX(0,AP829*(1+(_xlfn.NORM.INV(RAND(),Inputs!$D$39,Inputs!$C$39)))-'Year Schedule'!$K$44+'Year Schedule'!$L$44)</f>
        <v>#VALUE!</v>
      </c>
      <c r="AR829" s="0" t="e">
        <f aca="true">MAX(0,AQ829*(1+(_xlfn.NORM.INV(RAND(),Inputs!$D$39,Inputs!$C$39)))-'Year Schedule'!$K$45+'Year Schedule'!$L$45)</f>
        <v>#VALUE!</v>
      </c>
      <c r="AS829" s="0" t="e">
        <f aca="true">MAX(0,AR829*(1+(_xlfn.NORM.INV(RAND(),Inputs!$D$39,Inputs!$C$39)))-'Year Schedule'!$K$46+'Year Schedule'!$L$46)</f>
        <v>#VALUE!</v>
      </c>
      <c r="AT829" s="0" t="e">
        <f aca="true">MAX(0,AS829*(1+(_xlfn.NORM.INV(RAND(),Inputs!$D$39,Inputs!$C$39)))-'Year Schedule'!$K$47+'Year Schedule'!$L$47)</f>
        <v>#VALUE!</v>
      </c>
      <c r="AU829" s="0" t="e">
        <f aca="true">MAX(0,AT829*(1+(_xlfn.NORM.INV(RAND(),Inputs!$D$39,Inputs!$C$39)))-'Year Schedule'!$K$48+'Year Schedule'!$L$48)</f>
        <v>#VALUE!</v>
      </c>
      <c r="AV829" s="0" t="e">
        <f aca="true">MAX(0,AU829*(1+(_xlfn.NORM.INV(RAND(),Inputs!$D$39,Inputs!$C$39)))-'Year Schedule'!$K$49+'Year Schedule'!$L$49)</f>
        <v>#VALUE!</v>
      </c>
      <c r="AW829" s="0" t="e">
        <f aca="true">MAX(0,AV829*(1+(_xlfn.NORM.INV(RAND(),Inputs!$D$39,Inputs!$C$39)))-'Year Schedule'!$K$50+'Year Schedule'!$L$50)</f>
        <v>#VALUE!</v>
      </c>
      <c r="AX829" s="0" t="e">
        <f aca="true">MAX(0,AW829*(1+(_xlfn.NORM.INV(RAND(),Inputs!$D$39,Inputs!$C$39)))-'Year Schedule'!$K$51+'Year Schedule'!$L$51)</f>
        <v>#VALUE!</v>
      </c>
      <c r="AY829" s="0" t="e">
        <f aca="true">MAX(0,AX829*(1+(_xlfn.NORM.INV(RAND(),Inputs!$D$39,Inputs!$C$39)))-'Year Schedule'!$K$52+'Year Schedule'!$L$52)</f>
        <v>#VALUE!</v>
      </c>
      <c r="AZ829" s="0" t="e">
        <f aca="true">MAX(0,AY829*(1+(_xlfn.NORM.INV(RAND(),Inputs!$D$39,Inputs!$C$39)))-'Year Schedule'!$K$53+'Year Schedule'!$L$53)</f>
        <v>#VALUE!</v>
      </c>
      <c r="BA829" s="0" t="e">
        <f aca="false">INDEX(C829:AZ829,1,Inputs!$C$6)</f>
        <v>#VALUE!</v>
      </c>
      <c r="BB829" s="0" t="n">
        <f aca="false">IFERROR(EXP(SUMPRODUCT(LN((C829:INDEX(C829:AZ829,1,Inputs!$C$6)+$C$1004:INDEX($C$1004:$AZ$1004,1,Inputs!$C$6))/B829:INDEX(B829:AY829,1,Inputs!$C$6)))/Inputs!$C$6)-1,-1)</f>
        <v>-1</v>
      </c>
    </row>
    <row r="830" customFormat="false" ht="15" hidden="false" customHeight="true" outlineLevel="0" collapsed="false">
      <c r="A830" s="0" t="n">
        <v>828</v>
      </c>
      <c r="B830" s="177" t="n">
        <f aca="false">Inputs!$C$38</f>
        <v>0</v>
      </c>
      <c r="C830" s="0" t="e">
        <f aca="true">MAX(0,B830*(1+(_xlfn.NORM.INV(RAND(),Inputs!$D$39,Inputs!$C$39)))-'Year Schedule'!$K$4+'Year Schedule'!$L$4)</f>
        <v>#VALUE!</v>
      </c>
      <c r="D830" s="0" t="e">
        <f aca="true">MAX(0,C830*(1+(_xlfn.NORM.INV(RAND(),Inputs!$D$39,Inputs!$C$39)))-'Year Schedule'!$K$5+'Year Schedule'!$L$5)</f>
        <v>#VALUE!</v>
      </c>
      <c r="E830" s="0" t="e">
        <f aca="true">MAX(0,D830*(1+(_xlfn.NORM.INV(RAND(),Inputs!$D$39,Inputs!$C$39)))-'Year Schedule'!$K$6+'Year Schedule'!$L$6)</f>
        <v>#VALUE!</v>
      </c>
      <c r="F830" s="0" t="e">
        <f aca="true">MAX(0,E830*(1+(_xlfn.NORM.INV(RAND(),Inputs!$D$39,Inputs!$C$39)))-'Year Schedule'!$K$7+'Year Schedule'!$L$7)</f>
        <v>#VALUE!</v>
      </c>
      <c r="G830" s="0" t="e">
        <f aca="true">MAX(0,F830*(1+(_xlfn.NORM.INV(RAND(),Inputs!$D$39,Inputs!$C$39)))-'Year Schedule'!$K$8+'Year Schedule'!$L$8)</f>
        <v>#VALUE!</v>
      </c>
      <c r="H830" s="0" t="e">
        <f aca="true">MAX(0,G830*(1+(_xlfn.NORM.INV(RAND(),Inputs!$D$39,Inputs!$C$39)))-'Year Schedule'!$K$9+'Year Schedule'!$L$9)</f>
        <v>#VALUE!</v>
      </c>
      <c r="I830" s="0" t="e">
        <f aca="true">MAX(0,H830*(1+(_xlfn.NORM.INV(RAND(),Inputs!$D$39,Inputs!$C$39)))-'Year Schedule'!$K$10+'Year Schedule'!$L$10)</f>
        <v>#VALUE!</v>
      </c>
      <c r="J830" s="0" t="e">
        <f aca="true">MAX(0,I830*(1+(_xlfn.NORM.INV(RAND(),Inputs!$D$39,Inputs!$C$39)))-'Year Schedule'!$K$11+'Year Schedule'!$L$11)</f>
        <v>#VALUE!</v>
      </c>
      <c r="K830" s="0" t="e">
        <f aca="true">MAX(0,J830*(1+(_xlfn.NORM.INV(RAND(),Inputs!$D$39,Inputs!$C$39)))-'Year Schedule'!$K$12+'Year Schedule'!$L$12)</f>
        <v>#VALUE!</v>
      </c>
      <c r="L830" s="0" t="e">
        <f aca="true">MAX(0,K830*(1+(_xlfn.NORM.INV(RAND(),Inputs!$D$39,Inputs!$C$39)))-'Year Schedule'!$K$13+'Year Schedule'!$L$13)</f>
        <v>#VALUE!</v>
      </c>
      <c r="M830" s="0" t="e">
        <f aca="true">MAX(0,L830*(1+(_xlfn.NORM.INV(RAND(),Inputs!$D$39,Inputs!$C$39)))-'Year Schedule'!$K$14+'Year Schedule'!$L$14)</f>
        <v>#VALUE!</v>
      </c>
      <c r="N830" s="0" t="e">
        <f aca="true">MAX(0,M830*(1+(_xlfn.NORM.INV(RAND(),Inputs!$D$39,Inputs!$C$39)))-'Year Schedule'!$K$15+'Year Schedule'!$L$15)</f>
        <v>#VALUE!</v>
      </c>
      <c r="O830" s="0" t="e">
        <f aca="true">MAX(0,N830*(1+(_xlfn.NORM.INV(RAND(),Inputs!$D$39,Inputs!$C$39)))-'Year Schedule'!$K$16+'Year Schedule'!$L$16)</f>
        <v>#VALUE!</v>
      </c>
      <c r="P830" s="0" t="e">
        <f aca="true">MAX(0,O830*(1+(_xlfn.NORM.INV(RAND(),Inputs!$D$39,Inputs!$C$39)))-'Year Schedule'!$K$17+'Year Schedule'!$L$17)</f>
        <v>#VALUE!</v>
      </c>
      <c r="Q830" s="0" t="e">
        <f aca="true">MAX(0,P830*(1+(_xlfn.NORM.INV(RAND(),Inputs!$D$39,Inputs!$C$39)))-'Year Schedule'!$K$18+'Year Schedule'!$L$18)</f>
        <v>#VALUE!</v>
      </c>
      <c r="R830" s="0" t="e">
        <f aca="true">MAX(0,Q830*(1+(_xlfn.NORM.INV(RAND(),Inputs!$D$39,Inputs!$C$39)))-'Year Schedule'!$K$19+'Year Schedule'!$L$19)</f>
        <v>#VALUE!</v>
      </c>
      <c r="S830" s="0" t="e">
        <f aca="true">MAX(0,R830*(1+(_xlfn.NORM.INV(RAND(),Inputs!$D$39,Inputs!$C$39)))-'Year Schedule'!$K$20+'Year Schedule'!$L$20)</f>
        <v>#VALUE!</v>
      </c>
      <c r="T830" s="0" t="e">
        <f aca="true">MAX(0,S830*(1+(_xlfn.NORM.INV(RAND(),Inputs!$D$39,Inputs!$C$39)))-'Year Schedule'!$K$21+'Year Schedule'!$L$21)</f>
        <v>#VALUE!</v>
      </c>
      <c r="U830" s="0" t="e">
        <f aca="true">MAX(0,T830*(1+(_xlfn.NORM.INV(RAND(),Inputs!$D$39,Inputs!$C$39)))-'Year Schedule'!$K$22+'Year Schedule'!$L$22)</f>
        <v>#VALUE!</v>
      </c>
      <c r="V830" s="0" t="e">
        <f aca="true">MAX(0,U830*(1+(_xlfn.NORM.INV(RAND(),Inputs!$D$39,Inputs!$C$39)))-'Year Schedule'!$K$23+'Year Schedule'!$L$23)</f>
        <v>#VALUE!</v>
      </c>
      <c r="W830" s="0" t="e">
        <f aca="true">MAX(0,V830*(1+(_xlfn.NORM.INV(RAND(),Inputs!$D$39,Inputs!$C$39)))-'Year Schedule'!$K$24+'Year Schedule'!$L$24)</f>
        <v>#VALUE!</v>
      </c>
      <c r="X830" s="0" t="e">
        <f aca="true">MAX(0,W830*(1+(_xlfn.NORM.INV(RAND(),Inputs!$D$39,Inputs!$C$39)))-'Year Schedule'!$K$25+'Year Schedule'!$L$25)</f>
        <v>#VALUE!</v>
      </c>
      <c r="Y830" s="0" t="e">
        <f aca="true">MAX(0,X830*(1+(_xlfn.NORM.INV(RAND(),Inputs!$D$39,Inputs!$C$39)))-'Year Schedule'!$K$26+'Year Schedule'!$L$26)</f>
        <v>#VALUE!</v>
      </c>
      <c r="Z830" s="0" t="e">
        <f aca="true">MAX(0,Y830*(1+(_xlfn.NORM.INV(RAND(),Inputs!$D$39,Inputs!$C$39)))-'Year Schedule'!$K$27+'Year Schedule'!$L$27)</f>
        <v>#VALUE!</v>
      </c>
      <c r="AA830" s="0" t="e">
        <f aca="true">MAX(0,Z830*(1+(_xlfn.NORM.INV(RAND(),Inputs!$D$39,Inputs!$C$39)))-'Year Schedule'!$K$28+'Year Schedule'!$L$28)</f>
        <v>#VALUE!</v>
      </c>
      <c r="AB830" s="0" t="e">
        <f aca="true">MAX(0,AA830*(1+(_xlfn.NORM.INV(RAND(),Inputs!$D$39,Inputs!$C$39)))-'Year Schedule'!$K$29+'Year Schedule'!$L$29)</f>
        <v>#VALUE!</v>
      </c>
      <c r="AC830" s="0" t="e">
        <f aca="true">MAX(0,AB830*(1+(_xlfn.NORM.INV(RAND(),Inputs!$D$39,Inputs!$C$39)))-'Year Schedule'!$K$30+'Year Schedule'!$L$30)</f>
        <v>#VALUE!</v>
      </c>
      <c r="AD830" s="0" t="e">
        <f aca="true">MAX(0,AC830*(1+(_xlfn.NORM.INV(RAND(),Inputs!$D$39,Inputs!$C$39)))-'Year Schedule'!$K$31+'Year Schedule'!$L$31)</f>
        <v>#VALUE!</v>
      </c>
      <c r="AE830" s="0" t="e">
        <f aca="true">MAX(0,AD830*(1+(_xlfn.NORM.INV(RAND(),Inputs!$D$39,Inputs!$C$39)))-'Year Schedule'!$K$32+'Year Schedule'!$L$32)</f>
        <v>#VALUE!</v>
      </c>
      <c r="AF830" s="0" t="e">
        <f aca="true">MAX(0,AE830*(1+(_xlfn.NORM.INV(RAND(),Inputs!$D$39,Inputs!$C$39)))-'Year Schedule'!$K$33+'Year Schedule'!$L$33)</f>
        <v>#VALUE!</v>
      </c>
      <c r="AG830" s="0" t="e">
        <f aca="true">MAX(0,AF830*(1+(_xlfn.NORM.INV(RAND(),Inputs!$D$39,Inputs!$C$39)))-'Year Schedule'!$K$34+'Year Schedule'!$L$34)</f>
        <v>#VALUE!</v>
      </c>
      <c r="AH830" s="0" t="e">
        <f aca="true">MAX(0,AG830*(1+(_xlfn.NORM.INV(RAND(),Inputs!$D$39,Inputs!$C$39)))-'Year Schedule'!$K$35+'Year Schedule'!$L$35)</f>
        <v>#VALUE!</v>
      </c>
      <c r="AI830" s="0" t="e">
        <f aca="true">MAX(0,AH830*(1+(_xlfn.NORM.INV(RAND(),Inputs!$D$39,Inputs!$C$39)))-'Year Schedule'!$K$36+'Year Schedule'!$L$36)</f>
        <v>#VALUE!</v>
      </c>
      <c r="AJ830" s="0" t="e">
        <f aca="true">MAX(0,AI830*(1+(_xlfn.NORM.INV(RAND(),Inputs!$D$39,Inputs!$C$39)))-'Year Schedule'!$K$37+'Year Schedule'!$L$37)</f>
        <v>#VALUE!</v>
      </c>
      <c r="AK830" s="0" t="e">
        <f aca="true">MAX(0,AJ830*(1+(_xlfn.NORM.INV(RAND(),Inputs!$D$39,Inputs!$C$39)))-'Year Schedule'!$K$38+'Year Schedule'!$L$38)</f>
        <v>#VALUE!</v>
      </c>
      <c r="AL830" s="0" t="e">
        <f aca="true">MAX(0,AK830*(1+(_xlfn.NORM.INV(RAND(),Inputs!$D$39,Inputs!$C$39)))-'Year Schedule'!$K$39+'Year Schedule'!$L$39)</f>
        <v>#VALUE!</v>
      </c>
      <c r="AM830" s="0" t="e">
        <f aca="true">MAX(0,AL830*(1+(_xlfn.NORM.INV(RAND(),Inputs!$D$39,Inputs!$C$39)))-'Year Schedule'!$K$40+'Year Schedule'!$L$40)</f>
        <v>#VALUE!</v>
      </c>
      <c r="AN830" s="0" t="e">
        <f aca="true">MAX(0,AM830*(1+(_xlfn.NORM.INV(RAND(),Inputs!$D$39,Inputs!$C$39)))-'Year Schedule'!$K$41+'Year Schedule'!$L$41)</f>
        <v>#VALUE!</v>
      </c>
      <c r="AO830" s="0" t="e">
        <f aca="true">MAX(0,AN830*(1+(_xlfn.NORM.INV(RAND(),Inputs!$D$39,Inputs!$C$39)))-'Year Schedule'!$K$42+'Year Schedule'!$L$42)</f>
        <v>#VALUE!</v>
      </c>
      <c r="AP830" s="0" t="e">
        <f aca="true">MAX(0,AO830*(1+(_xlfn.NORM.INV(RAND(),Inputs!$D$39,Inputs!$C$39)))-'Year Schedule'!$K$43+'Year Schedule'!$L$43)</f>
        <v>#VALUE!</v>
      </c>
      <c r="AQ830" s="0" t="e">
        <f aca="true">MAX(0,AP830*(1+(_xlfn.NORM.INV(RAND(),Inputs!$D$39,Inputs!$C$39)))-'Year Schedule'!$K$44+'Year Schedule'!$L$44)</f>
        <v>#VALUE!</v>
      </c>
      <c r="AR830" s="0" t="e">
        <f aca="true">MAX(0,AQ830*(1+(_xlfn.NORM.INV(RAND(),Inputs!$D$39,Inputs!$C$39)))-'Year Schedule'!$K$45+'Year Schedule'!$L$45)</f>
        <v>#VALUE!</v>
      </c>
      <c r="AS830" s="0" t="e">
        <f aca="true">MAX(0,AR830*(1+(_xlfn.NORM.INV(RAND(),Inputs!$D$39,Inputs!$C$39)))-'Year Schedule'!$K$46+'Year Schedule'!$L$46)</f>
        <v>#VALUE!</v>
      </c>
      <c r="AT830" s="0" t="e">
        <f aca="true">MAX(0,AS830*(1+(_xlfn.NORM.INV(RAND(),Inputs!$D$39,Inputs!$C$39)))-'Year Schedule'!$K$47+'Year Schedule'!$L$47)</f>
        <v>#VALUE!</v>
      </c>
      <c r="AU830" s="0" t="e">
        <f aca="true">MAX(0,AT830*(1+(_xlfn.NORM.INV(RAND(),Inputs!$D$39,Inputs!$C$39)))-'Year Schedule'!$K$48+'Year Schedule'!$L$48)</f>
        <v>#VALUE!</v>
      </c>
      <c r="AV830" s="0" t="e">
        <f aca="true">MAX(0,AU830*(1+(_xlfn.NORM.INV(RAND(),Inputs!$D$39,Inputs!$C$39)))-'Year Schedule'!$K$49+'Year Schedule'!$L$49)</f>
        <v>#VALUE!</v>
      </c>
      <c r="AW830" s="0" t="e">
        <f aca="true">MAX(0,AV830*(1+(_xlfn.NORM.INV(RAND(),Inputs!$D$39,Inputs!$C$39)))-'Year Schedule'!$K$50+'Year Schedule'!$L$50)</f>
        <v>#VALUE!</v>
      </c>
      <c r="AX830" s="0" t="e">
        <f aca="true">MAX(0,AW830*(1+(_xlfn.NORM.INV(RAND(),Inputs!$D$39,Inputs!$C$39)))-'Year Schedule'!$K$51+'Year Schedule'!$L$51)</f>
        <v>#VALUE!</v>
      </c>
      <c r="AY830" s="0" t="e">
        <f aca="true">MAX(0,AX830*(1+(_xlfn.NORM.INV(RAND(),Inputs!$D$39,Inputs!$C$39)))-'Year Schedule'!$K$52+'Year Schedule'!$L$52)</f>
        <v>#VALUE!</v>
      </c>
      <c r="AZ830" s="0" t="e">
        <f aca="true">MAX(0,AY830*(1+(_xlfn.NORM.INV(RAND(),Inputs!$D$39,Inputs!$C$39)))-'Year Schedule'!$K$53+'Year Schedule'!$L$53)</f>
        <v>#VALUE!</v>
      </c>
      <c r="BA830" s="0" t="e">
        <f aca="false">INDEX(C830:AZ830,1,Inputs!$C$6)</f>
        <v>#VALUE!</v>
      </c>
      <c r="BB830" s="0" t="n">
        <f aca="false">IFERROR(EXP(SUMPRODUCT(LN((C830:INDEX(C830:AZ830,1,Inputs!$C$6)+$C$1004:INDEX($C$1004:$AZ$1004,1,Inputs!$C$6))/B830:INDEX(B830:AY830,1,Inputs!$C$6)))/Inputs!$C$6)-1,-1)</f>
        <v>-1</v>
      </c>
    </row>
    <row r="831" customFormat="false" ht="15" hidden="false" customHeight="true" outlineLevel="0" collapsed="false">
      <c r="A831" s="0" t="n">
        <v>829</v>
      </c>
      <c r="B831" s="177" t="n">
        <f aca="false">Inputs!$C$38</f>
        <v>0</v>
      </c>
      <c r="C831" s="0" t="e">
        <f aca="true">MAX(0,B831*(1+(_xlfn.NORM.INV(RAND(),Inputs!$D$39,Inputs!$C$39)))-'Year Schedule'!$K$4+'Year Schedule'!$L$4)</f>
        <v>#VALUE!</v>
      </c>
      <c r="D831" s="0" t="e">
        <f aca="true">MAX(0,C831*(1+(_xlfn.NORM.INV(RAND(),Inputs!$D$39,Inputs!$C$39)))-'Year Schedule'!$K$5+'Year Schedule'!$L$5)</f>
        <v>#VALUE!</v>
      </c>
      <c r="E831" s="0" t="e">
        <f aca="true">MAX(0,D831*(1+(_xlfn.NORM.INV(RAND(),Inputs!$D$39,Inputs!$C$39)))-'Year Schedule'!$K$6+'Year Schedule'!$L$6)</f>
        <v>#VALUE!</v>
      </c>
      <c r="F831" s="0" t="e">
        <f aca="true">MAX(0,E831*(1+(_xlfn.NORM.INV(RAND(),Inputs!$D$39,Inputs!$C$39)))-'Year Schedule'!$K$7+'Year Schedule'!$L$7)</f>
        <v>#VALUE!</v>
      </c>
      <c r="G831" s="0" t="e">
        <f aca="true">MAX(0,F831*(1+(_xlfn.NORM.INV(RAND(),Inputs!$D$39,Inputs!$C$39)))-'Year Schedule'!$K$8+'Year Schedule'!$L$8)</f>
        <v>#VALUE!</v>
      </c>
      <c r="H831" s="0" t="e">
        <f aca="true">MAX(0,G831*(1+(_xlfn.NORM.INV(RAND(),Inputs!$D$39,Inputs!$C$39)))-'Year Schedule'!$K$9+'Year Schedule'!$L$9)</f>
        <v>#VALUE!</v>
      </c>
      <c r="I831" s="0" t="e">
        <f aca="true">MAX(0,H831*(1+(_xlfn.NORM.INV(RAND(),Inputs!$D$39,Inputs!$C$39)))-'Year Schedule'!$K$10+'Year Schedule'!$L$10)</f>
        <v>#VALUE!</v>
      </c>
      <c r="J831" s="0" t="e">
        <f aca="true">MAX(0,I831*(1+(_xlfn.NORM.INV(RAND(),Inputs!$D$39,Inputs!$C$39)))-'Year Schedule'!$K$11+'Year Schedule'!$L$11)</f>
        <v>#VALUE!</v>
      </c>
      <c r="K831" s="0" t="e">
        <f aca="true">MAX(0,J831*(1+(_xlfn.NORM.INV(RAND(),Inputs!$D$39,Inputs!$C$39)))-'Year Schedule'!$K$12+'Year Schedule'!$L$12)</f>
        <v>#VALUE!</v>
      </c>
      <c r="L831" s="0" t="e">
        <f aca="true">MAX(0,K831*(1+(_xlfn.NORM.INV(RAND(),Inputs!$D$39,Inputs!$C$39)))-'Year Schedule'!$K$13+'Year Schedule'!$L$13)</f>
        <v>#VALUE!</v>
      </c>
      <c r="M831" s="0" t="e">
        <f aca="true">MAX(0,L831*(1+(_xlfn.NORM.INV(RAND(),Inputs!$D$39,Inputs!$C$39)))-'Year Schedule'!$K$14+'Year Schedule'!$L$14)</f>
        <v>#VALUE!</v>
      </c>
      <c r="N831" s="0" t="e">
        <f aca="true">MAX(0,M831*(1+(_xlfn.NORM.INV(RAND(),Inputs!$D$39,Inputs!$C$39)))-'Year Schedule'!$K$15+'Year Schedule'!$L$15)</f>
        <v>#VALUE!</v>
      </c>
      <c r="O831" s="0" t="e">
        <f aca="true">MAX(0,N831*(1+(_xlfn.NORM.INV(RAND(),Inputs!$D$39,Inputs!$C$39)))-'Year Schedule'!$K$16+'Year Schedule'!$L$16)</f>
        <v>#VALUE!</v>
      </c>
      <c r="P831" s="0" t="e">
        <f aca="true">MAX(0,O831*(1+(_xlfn.NORM.INV(RAND(),Inputs!$D$39,Inputs!$C$39)))-'Year Schedule'!$K$17+'Year Schedule'!$L$17)</f>
        <v>#VALUE!</v>
      </c>
      <c r="Q831" s="0" t="e">
        <f aca="true">MAX(0,P831*(1+(_xlfn.NORM.INV(RAND(),Inputs!$D$39,Inputs!$C$39)))-'Year Schedule'!$K$18+'Year Schedule'!$L$18)</f>
        <v>#VALUE!</v>
      </c>
      <c r="R831" s="0" t="e">
        <f aca="true">MAX(0,Q831*(1+(_xlfn.NORM.INV(RAND(),Inputs!$D$39,Inputs!$C$39)))-'Year Schedule'!$K$19+'Year Schedule'!$L$19)</f>
        <v>#VALUE!</v>
      </c>
      <c r="S831" s="0" t="e">
        <f aca="true">MAX(0,R831*(1+(_xlfn.NORM.INV(RAND(),Inputs!$D$39,Inputs!$C$39)))-'Year Schedule'!$K$20+'Year Schedule'!$L$20)</f>
        <v>#VALUE!</v>
      </c>
      <c r="T831" s="0" t="e">
        <f aca="true">MAX(0,S831*(1+(_xlfn.NORM.INV(RAND(),Inputs!$D$39,Inputs!$C$39)))-'Year Schedule'!$K$21+'Year Schedule'!$L$21)</f>
        <v>#VALUE!</v>
      </c>
      <c r="U831" s="0" t="e">
        <f aca="true">MAX(0,T831*(1+(_xlfn.NORM.INV(RAND(),Inputs!$D$39,Inputs!$C$39)))-'Year Schedule'!$K$22+'Year Schedule'!$L$22)</f>
        <v>#VALUE!</v>
      </c>
      <c r="V831" s="0" t="e">
        <f aca="true">MAX(0,U831*(1+(_xlfn.NORM.INV(RAND(),Inputs!$D$39,Inputs!$C$39)))-'Year Schedule'!$K$23+'Year Schedule'!$L$23)</f>
        <v>#VALUE!</v>
      </c>
      <c r="W831" s="0" t="e">
        <f aca="true">MAX(0,V831*(1+(_xlfn.NORM.INV(RAND(),Inputs!$D$39,Inputs!$C$39)))-'Year Schedule'!$K$24+'Year Schedule'!$L$24)</f>
        <v>#VALUE!</v>
      </c>
      <c r="X831" s="0" t="e">
        <f aca="true">MAX(0,W831*(1+(_xlfn.NORM.INV(RAND(),Inputs!$D$39,Inputs!$C$39)))-'Year Schedule'!$K$25+'Year Schedule'!$L$25)</f>
        <v>#VALUE!</v>
      </c>
      <c r="Y831" s="0" t="e">
        <f aca="true">MAX(0,X831*(1+(_xlfn.NORM.INV(RAND(),Inputs!$D$39,Inputs!$C$39)))-'Year Schedule'!$K$26+'Year Schedule'!$L$26)</f>
        <v>#VALUE!</v>
      </c>
      <c r="Z831" s="0" t="e">
        <f aca="true">MAX(0,Y831*(1+(_xlfn.NORM.INV(RAND(),Inputs!$D$39,Inputs!$C$39)))-'Year Schedule'!$K$27+'Year Schedule'!$L$27)</f>
        <v>#VALUE!</v>
      </c>
      <c r="AA831" s="0" t="e">
        <f aca="true">MAX(0,Z831*(1+(_xlfn.NORM.INV(RAND(),Inputs!$D$39,Inputs!$C$39)))-'Year Schedule'!$K$28+'Year Schedule'!$L$28)</f>
        <v>#VALUE!</v>
      </c>
      <c r="AB831" s="0" t="e">
        <f aca="true">MAX(0,AA831*(1+(_xlfn.NORM.INV(RAND(),Inputs!$D$39,Inputs!$C$39)))-'Year Schedule'!$K$29+'Year Schedule'!$L$29)</f>
        <v>#VALUE!</v>
      </c>
      <c r="AC831" s="0" t="e">
        <f aca="true">MAX(0,AB831*(1+(_xlfn.NORM.INV(RAND(),Inputs!$D$39,Inputs!$C$39)))-'Year Schedule'!$K$30+'Year Schedule'!$L$30)</f>
        <v>#VALUE!</v>
      </c>
      <c r="AD831" s="0" t="e">
        <f aca="true">MAX(0,AC831*(1+(_xlfn.NORM.INV(RAND(),Inputs!$D$39,Inputs!$C$39)))-'Year Schedule'!$K$31+'Year Schedule'!$L$31)</f>
        <v>#VALUE!</v>
      </c>
      <c r="AE831" s="0" t="e">
        <f aca="true">MAX(0,AD831*(1+(_xlfn.NORM.INV(RAND(),Inputs!$D$39,Inputs!$C$39)))-'Year Schedule'!$K$32+'Year Schedule'!$L$32)</f>
        <v>#VALUE!</v>
      </c>
      <c r="AF831" s="0" t="e">
        <f aca="true">MAX(0,AE831*(1+(_xlfn.NORM.INV(RAND(),Inputs!$D$39,Inputs!$C$39)))-'Year Schedule'!$K$33+'Year Schedule'!$L$33)</f>
        <v>#VALUE!</v>
      </c>
      <c r="AG831" s="0" t="e">
        <f aca="true">MAX(0,AF831*(1+(_xlfn.NORM.INV(RAND(),Inputs!$D$39,Inputs!$C$39)))-'Year Schedule'!$K$34+'Year Schedule'!$L$34)</f>
        <v>#VALUE!</v>
      </c>
      <c r="AH831" s="0" t="e">
        <f aca="true">MAX(0,AG831*(1+(_xlfn.NORM.INV(RAND(),Inputs!$D$39,Inputs!$C$39)))-'Year Schedule'!$K$35+'Year Schedule'!$L$35)</f>
        <v>#VALUE!</v>
      </c>
      <c r="AI831" s="0" t="e">
        <f aca="true">MAX(0,AH831*(1+(_xlfn.NORM.INV(RAND(),Inputs!$D$39,Inputs!$C$39)))-'Year Schedule'!$K$36+'Year Schedule'!$L$36)</f>
        <v>#VALUE!</v>
      </c>
      <c r="AJ831" s="0" t="e">
        <f aca="true">MAX(0,AI831*(1+(_xlfn.NORM.INV(RAND(),Inputs!$D$39,Inputs!$C$39)))-'Year Schedule'!$K$37+'Year Schedule'!$L$37)</f>
        <v>#VALUE!</v>
      </c>
      <c r="AK831" s="0" t="e">
        <f aca="true">MAX(0,AJ831*(1+(_xlfn.NORM.INV(RAND(),Inputs!$D$39,Inputs!$C$39)))-'Year Schedule'!$K$38+'Year Schedule'!$L$38)</f>
        <v>#VALUE!</v>
      </c>
      <c r="AL831" s="0" t="e">
        <f aca="true">MAX(0,AK831*(1+(_xlfn.NORM.INV(RAND(),Inputs!$D$39,Inputs!$C$39)))-'Year Schedule'!$K$39+'Year Schedule'!$L$39)</f>
        <v>#VALUE!</v>
      </c>
      <c r="AM831" s="0" t="e">
        <f aca="true">MAX(0,AL831*(1+(_xlfn.NORM.INV(RAND(),Inputs!$D$39,Inputs!$C$39)))-'Year Schedule'!$K$40+'Year Schedule'!$L$40)</f>
        <v>#VALUE!</v>
      </c>
      <c r="AN831" s="0" t="e">
        <f aca="true">MAX(0,AM831*(1+(_xlfn.NORM.INV(RAND(),Inputs!$D$39,Inputs!$C$39)))-'Year Schedule'!$K$41+'Year Schedule'!$L$41)</f>
        <v>#VALUE!</v>
      </c>
      <c r="AO831" s="0" t="e">
        <f aca="true">MAX(0,AN831*(1+(_xlfn.NORM.INV(RAND(),Inputs!$D$39,Inputs!$C$39)))-'Year Schedule'!$K$42+'Year Schedule'!$L$42)</f>
        <v>#VALUE!</v>
      </c>
      <c r="AP831" s="0" t="e">
        <f aca="true">MAX(0,AO831*(1+(_xlfn.NORM.INV(RAND(),Inputs!$D$39,Inputs!$C$39)))-'Year Schedule'!$K$43+'Year Schedule'!$L$43)</f>
        <v>#VALUE!</v>
      </c>
      <c r="AQ831" s="0" t="e">
        <f aca="true">MAX(0,AP831*(1+(_xlfn.NORM.INV(RAND(),Inputs!$D$39,Inputs!$C$39)))-'Year Schedule'!$K$44+'Year Schedule'!$L$44)</f>
        <v>#VALUE!</v>
      </c>
      <c r="AR831" s="0" t="e">
        <f aca="true">MAX(0,AQ831*(1+(_xlfn.NORM.INV(RAND(),Inputs!$D$39,Inputs!$C$39)))-'Year Schedule'!$K$45+'Year Schedule'!$L$45)</f>
        <v>#VALUE!</v>
      </c>
      <c r="AS831" s="0" t="e">
        <f aca="true">MAX(0,AR831*(1+(_xlfn.NORM.INV(RAND(),Inputs!$D$39,Inputs!$C$39)))-'Year Schedule'!$K$46+'Year Schedule'!$L$46)</f>
        <v>#VALUE!</v>
      </c>
      <c r="AT831" s="0" t="e">
        <f aca="true">MAX(0,AS831*(1+(_xlfn.NORM.INV(RAND(),Inputs!$D$39,Inputs!$C$39)))-'Year Schedule'!$K$47+'Year Schedule'!$L$47)</f>
        <v>#VALUE!</v>
      </c>
      <c r="AU831" s="0" t="e">
        <f aca="true">MAX(0,AT831*(1+(_xlfn.NORM.INV(RAND(),Inputs!$D$39,Inputs!$C$39)))-'Year Schedule'!$K$48+'Year Schedule'!$L$48)</f>
        <v>#VALUE!</v>
      </c>
      <c r="AV831" s="0" t="e">
        <f aca="true">MAX(0,AU831*(1+(_xlfn.NORM.INV(RAND(),Inputs!$D$39,Inputs!$C$39)))-'Year Schedule'!$K$49+'Year Schedule'!$L$49)</f>
        <v>#VALUE!</v>
      </c>
      <c r="AW831" s="0" t="e">
        <f aca="true">MAX(0,AV831*(1+(_xlfn.NORM.INV(RAND(),Inputs!$D$39,Inputs!$C$39)))-'Year Schedule'!$K$50+'Year Schedule'!$L$50)</f>
        <v>#VALUE!</v>
      </c>
      <c r="AX831" s="0" t="e">
        <f aca="true">MAX(0,AW831*(1+(_xlfn.NORM.INV(RAND(),Inputs!$D$39,Inputs!$C$39)))-'Year Schedule'!$K$51+'Year Schedule'!$L$51)</f>
        <v>#VALUE!</v>
      </c>
      <c r="AY831" s="0" t="e">
        <f aca="true">MAX(0,AX831*(1+(_xlfn.NORM.INV(RAND(),Inputs!$D$39,Inputs!$C$39)))-'Year Schedule'!$K$52+'Year Schedule'!$L$52)</f>
        <v>#VALUE!</v>
      </c>
      <c r="AZ831" s="0" t="e">
        <f aca="true">MAX(0,AY831*(1+(_xlfn.NORM.INV(RAND(),Inputs!$D$39,Inputs!$C$39)))-'Year Schedule'!$K$53+'Year Schedule'!$L$53)</f>
        <v>#VALUE!</v>
      </c>
      <c r="BA831" s="0" t="e">
        <f aca="false">INDEX(C831:AZ831,1,Inputs!$C$6)</f>
        <v>#VALUE!</v>
      </c>
      <c r="BB831" s="0" t="n">
        <f aca="false">IFERROR(EXP(SUMPRODUCT(LN((C831:INDEX(C831:AZ831,1,Inputs!$C$6)+$C$1004:INDEX($C$1004:$AZ$1004,1,Inputs!$C$6))/B831:INDEX(B831:AY831,1,Inputs!$C$6)))/Inputs!$C$6)-1,-1)</f>
        <v>-1</v>
      </c>
    </row>
    <row r="832" customFormat="false" ht="15" hidden="false" customHeight="true" outlineLevel="0" collapsed="false">
      <c r="A832" s="0" t="n">
        <v>830</v>
      </c>
      <c r="B832" s="177" t="n">
        <f aca="false">Inputs!$C$38</f>
        <v>0</v>
      </c>
      <c r="C832" s="0" t="e">
        <f aca="true">MAX(0,B832*(1+(_xlfn.NORM.INV(RAND(),Inputs!$D$39,Inputs!$C$39)))-'Year Schedule'!$K$4+'Year Schedule'!$L$4)</f>
        <v>#VALUE!</v>
      </c>
      <c r="D832" s="0" t="e">
        <f aca="true">MAX(0,C832*(1+(_xlfn.NORM.INV(RAND(),Inputs!$D$39,Inputs!$C$39)))-'Year Schedule'!$K$5+'Year Schedule'!$L$5)</f>
        <v>#VALUE!</v>
      </c>
      <c r="E832" s="0" t="e">
        <f aca="true">MAX(0,D832*(1+(_xlfn.NORM.INV(RAND(),Inputs!$D$39,Inputs!$C$39)))-'Year Schedule'!$K$6+'Year Schedule'!$L$6)</f>
        <v>#VALUE!</v>
      </c>
      <c r="F832" s="0" t="e">
        <f aca="true">MAX(0,E832*(1+(_xlfn.NORM.INV(RAND(),Inputs!$D$39,Inputs!$C$39)))-'Year Schedule'!$K$7+'Year Schedule'!$L$7)</f>
        <v>#VALUE!</v>
      </c>
      <c r="G832" s="0" t="e">
        <f aca="true">MAX(0,F832*(1+(_xlfn.NORM.INV(RAND(),Inputs!$D$39,Inputs!$C$39)))-'Year Schedule'!$K$8+'Year Schedule'!$L$8)</f>
        <v>#VALUE!</v>
      </c>
      <c r="H832" s="0" t="e">
        <f aca="true">MAX(0,G832*(1+(_xlfn.NORM.INV(RAND(),Inputs!$D$39,Inputs!$C$39)))-'Year Schedule'!$K$9+'Year Schedule'!$L$9)</f>
        <v>#VALUE!</v>
      </c>
      <c r="I832" s="0" t="e">
        <f aca="true">MAX(0,H832*(1+(_xlfn.NORM.INV(RAND(),Inputs!$D$39,Inputs!$C$39)))-'Year Schedule'!$K$10+'Year Schedule'!$L$10)</f>
        <v>#VALUE!</v>
      </c>
      <c r="J832" s="0" t="e">
        <f aca="true">MAX(0,I832*(1+(_xlfn.NORM.INV(RAND(),Inputs!$D$39,Inputs!$C$39)))-'Year Schedule'!$K$11+'Year Schedule'!$L$11)</f>
        <v>#VALUE!</v>
      </c>
      <c r="K832" s="0" t="e">
        <f aca="true">MAX(0,J832*(1+(_xlfn.NORM.INV(RAND(),Inputs!$D$39,Inputs!$C$39)))-'Year Schedule'!$K$12+'Year Schedule'!$L$12)</f>
        <v>#VALUE!</v>
      </c>
      <c r="L832" s="0" t="e">
        <f aca="true">MAX(0,K832*(1+(_xlfn.NORM.INV(RAND(),Inputs!$D$39,Inputs!$C$39)))-'Year Schedule'!$K$13+'Year Schedule'!$L$13)</f>
        <v>#VALUE!</v>
      </c>
      <c r="M832" s="0" t="e">
        <f aca="true">MAX(0,L832*(1+(_xlfn.NORM.INV(RAND(),Inputs!$D$39,Inputs!$C$39)))-'Year Schedule'!$K$14+'Year Schedule'!$L$14)</f>
        <v>#VALUE!</v>
      </c>
      <c r="N832" s="0" t="e">
        <f aca="true">MAX(0,M832*(1+(_xlfn.NORM.INV(RAND(),Inputs!$D$39,Inputs!$C$39)))-'Year Schedule'!$K$15+'Year Schedule'!$L$15)</f>
        <v>#VALUE!</v>
      </c>
      <c r="O832" s="0" t="e">
        <f aca="true">MAX(0,N832*(1+(_xlfn.NORM.INV(RAND(),Inputs!$D$39,Inputs!$C$39)))-'Year Schedule'!$K$16+'Year Schedule'!$L$16)</f>
        <v>#VALUE!</v>
      </c>
      <c r="P832" s="0" t="e">
        <f aca="true">MAX(0,O832*(1+(_xlfn.NORM.INV(RAND(),Inputs!$D$39,Inputs!$C$39)))-'Year Schedule'!$K$17+'Year Schedule'!$L$17)</f>
        <v>#VALUE!</v>
      </c>
      <c r="Q832" s="0" t="e">
        <f aca="true">MAX(0,P832*(1+(_xlfn.NORM.INV(RAND(),Inputs!$D$39,Inputs!$C$39)))-'Year Schedule'!$K$18+'Year Schedule'!$L$18)</f>
        <v>#VALUE!</v>
      </c>
      <c r="R832" s="0" t="e">
        <f aca="true">MAX(0,Q832*(1+(_xlfn.NORM.INV(RAND(),Inputs!$D$39,Inputs!$C$39)))-'Year Schedule'!$K$19+'Year Schedule'!$L$19)</f>
        <v>#VALUE!</v>
      </c>
      <c r="S832" s="0" t="e">
        <f aca="true">MAX(0,R832*(1+(_xlfn.NORM.INV(RAND(),Inputs!$D$39,Inputs!$C$39)))-'Year Schedule'!$K$20+'Year Schedule'!$L$20)</f>
        <v>#VALUE!</v>
      </c>
      <c r="T832" s="0" t="e">
        <f aca="true">MAX(0,S832*(1+(_xlfn.NORM.INV(RAND(),Inputs!$D$39,Inputs!$C$39)))-'Year Schedule'!$K$21+'Year Schedule'!$L$21)</f>
        <v>#VALUE!</v>
      </c>
      <c r="U832" s="0" t="e">
        <f aca="true">MAX(0,T832*(1+(_xlfn.NORM.INV(RAND(),Inputs!$D$39,Inputs!$C$39)))-'Year Schedule'!$K$22+'Year Schedule'!$L$22)</f>
        <v>#VALUE!</v>
      </c>
      <c r="V832" s="0" t="e">
        <f aca="true">MAX(0,U832*(1+(_xlfn.NORM.INV(RAND(),Inputs!$D$39,Inputs!$C$39)))-'Year Schedule'!$K$23+'Year Schedule'!$L$23)</f>
        <v>#VALUE!</v>
      </c>
      <c r="W832" s="0" t="e">
        <f aca="true">MAX(0,V832*(1+(_xlfn.NORM.INV(RAND(),Inputs!$D$39,Inputs!$C$39)))-'Year Schedule'!$K$24+'Year Schedule'!$L$24)</f>
        <v>#VALUE!</v>
      </c>
      <c r="X832" s="0" t="e">
        <f aca="true">MAX(0,W832*(1+(_xlfn.NORM.INV(RAND(),Inputs!$D$39,Inputs!$C$39)))-'Year Schedule'!$K$25+'Year Schedule'!$L$25)</f>
        <v>#VALUE!</v>
      </c>
      <c r="Y832" s="0" t="e">
        <f aca="true">MAX(0,X832*(1+(_xlfn.NORM.INV(RAND(),Inputs!$D$39,Inputs!$C$39)))-'Year Schedule'!$K$26+'Year Schedule'!$L$26)</f>
        <v>#VALUE!</v>
      </c>
      <c r="Z832" s="0" t="e">
        <f aca="true">MAX(0,Y832*(1+(_xlfn.NORM.INV(RAND(),Inputs!$D$39,Inputs!$C$39)))-'Year Schedule'!$K$27+'Year Schedule'!$L$27)</f>
        <v>#VALUE!</v>
      </c>
      <c r="AA832" s="0" t="e">
        <f aca="true">MAX(0,Z832*(1+(_xlfn.NORM.INV(RAND(),Inputs!$D$39,Inputs!$C$39)))-'Year Schedule'!$K$28+'Year Schedule'!$L$28)</f>
        <v>#VALUE!</v>
      </c>
      <c r="AB832" s="0" t="e">
        <f aca="true">MAX(0,AA832*(1+(_xlfn.NORM.INV(RAND(),Inputs!$D$39,Inputs!$C$39)))-'Year Schedule'!$K$29+'Year Schedule'!$L$29)</f>
        <v>#VALUE!</v>
      </c>
      <c r="AC832" s="0" t="e">
        <f aca="true">MAX(0,AB832*(1+(_xlfn.NORM.INV(RAND(),Inputs!$D$39,Inputs!$C$39)))-'Year Schedule'!$K$30+'Year Schedule'!$L$30)</f>
        <v>#VALUE!</v>
      </c>
      <c r="AD832" s="0" t="e">
        <f aca="true">MAX(0,AC832*(1+(_xlfn.NORM.INV(RAND(),Inputs!$D$39,Inputs!$C$39)))-'Year Schedule'!$K$31+'Year Schedule'!$L$31)</f>
        <v>#VALUE!</v>
      </c>
      <c r="AE832" s="0" t="e">
        <f aca="true">MAX(0,AD832*(1+(_xlfn.NORM.INV(RAND(),Inputs!$D$39,Inputs!$C$39)))-'Year Schedule'!$K$32+'Year Schedule'!$L$32)</f>
        <v>#VALUE!</v>
      </c>
      <c r="AF832" s="0" t="e">
        <f aca="true">MAX(0,AE832*(1+(_xlfn.NORM.INV(RAND(),Inputs!$D$39,Inputs!$C$39)))-'Year Schedule'!$K$33+'Year Schedule'!$L$33)</f>
        <v>#VALUE!</v>
      </c>
      <c r="AG832" s="0" t="e">
        <f aca="true">MAX(0,AF832*(1+(_xlfn.NORM.INV(RAND(),Inputs!$D$39,Inputs!$C$39)))-'Year Schedule'!$K$34+'Year Schedule'!$L$34)</f>
        <v>#VALUE!</v>
      </c>
      <c r="AH832" s="0" t="e">
        <f aca="true">MAX(0,AG832*(1+(_xlfn.NORM.INV(RAND(),Inputs!$D$39,Inputs!$C$39)))-'Year Schedule'!$K$35+'Year Schedule'!$L$35)</f>
        <v>#VALUE!</v>
      </c>
      <c r="AI832" s="0" t="e">
        <f aca="true">MAX(0,AH832*(1+(_xlfn.NORM.INV(RAND(),Inputs!$D$39,Inputs!$C$39)))-'Year Schedule'!$K$36+'Year Schedule'!$L$36)</f>
        <v>#VALUE!</v>
      </c>
      <c r="AJ832" s="0" t="e">
        <f aca="true">MAX(0,AI832*(1+(_xlfn.NORM.INV(RAND(),Inputs!$D$39,Inputs!$C$39)))-'Year Schedule'!$K$37+'Year Schedule'!$L$37)</f>
        <v>#VALUE!</v>
      </c>
      <c r="AK832" s="0" t="e">
        <f aca="true">MAX(0,AJ832*(1+(_xlfn.NORM.INV(RAND(),Inputs!$D$39,Inputs!$C$39)))-'Year Schedule'!$K$38+'Year Schedule'!$L$38)</f>
        <v>#VALUE!</v>
      </c>
      <c r="AL832" s="0" t="e">
        <f aca="true">MAX(0,AK832*(1+(_xlfn.NORM.INV(RAND(),Inputs!$D$39,Inputs!$C$39)))-'Year Schedule'!$K$39+'Year Schedule'!$L$39)</f>
        <v>#VALUE!</v>
      </c>
      <c r="AM832" s="0" t="e">
        <f aca="true">MAX(0,AL832*(1+(_xlfn.NORM.INV(RAND(),Inputs!$D$39,Inputs!$C$39)))-'Year Schedule'!$K$40+'Year Schedule'!$L$40)</f>
        <v>#VALUE!</v>
      </c>
      <c r="AN832" s="0" t="e">
        <f aca="true">MAX(0,AM832*(1+(_xlfn.NORM.INV(RAND(),Inputs!$D$39,Inputs!$C$39)))-'Year Schedule'!$K$41+'Year Schedule'!$L$41)</f>
        <v>#VALUE!</v>
      </c>
      <c r="AO832" s="0" t="e">
        <f aca="true">MAX(0,AN832*(1+(_xlfn.NORM.INV(RAND(),Inputs!$D$39,Inputs!$C$39)))-'Year Schedule'!$K$42+'Year Schedule'!$L$42)</f>
        <v>#VALUE!</v>
      </c>
      <c r="AP832" s="0" t="e">
        <f aca="true">MAX(0,AO832*(1+(_xlfn.NORM.INV(RAND(),Inputs!$D$39,Inputs!$C$39)))-'Year Schedule'!$K$43+'Year Schedule'!$L$43)</f>
        <v>#VALUE!</v>
      </c>
      <c r="AQ832" s="0" t="e">
        <f aca="true">MAX(0,AP832*(1+(_xlfn.NORM.INV(RAND(),Inputs!$D$39,Inputs!$C$39)))-'Year Schedule'!$K$44+'Year Schedule'!$L$44)</f>
        <v>#VALUE!</v>
      </c>
      <c r="AR832" s="0" t="e">
        <f aca="true">MAX(0,AQ832*(1+(_xlfn.NORM.INV(RAND(),Inputs!$D$39,Inputs!$C$39)))-'Year Schedule'!$K$45+'Year Schedule'!$L$45)</f>
        <v>#VALUE!</v>
      </c>
      <c r="AS832" s="0" t="e">
        <f aca="true">MAX(0,AR832*(1+(_xlfn.NORM.INV(RAND(),Inputs!$D$39,Inputs!$C$39)))-'Year Schedule'!$K$46+'Year Schedule'!$L$46)</f>
        <v>#VALUE!</v>
      </c>
      <c r="AT832" s="0" t="e">
        <f aca="true">MAX(0,AS832*(1+(_xlfn.NORM.INV(RAND(),Inputs!$D$39,Inputs!$C$39)))-'Year Schedule'!$K$47+'Year Schedule'!$L$47)</f>
        <v>#VALUE!</v>
      </c>
      <c r="AU832" s="0" t="e">
        <f aca="true">MAX(0,AT832*(1+(_xlfn.NORM.INV(RAND(),Inputs!$D$39,Inputs!$C$39)))-'Year Schedule'!$K$48+'Year Schedule'!$L$48)</f>
        <v>#VALUE!</v>
      </c>
      <c r="AV832" s="0" t="e">
        <f aca="true">MAX(0,AU832*(1+(_xlfn.NORM.INV(RAND(),Inputs!$D$39,Inputs!$C$39)))-'Year Schedule'!$K$49+'Year Schedule'!$L$49)</f>
        <v>#VALUE!</v>
      </c>
      <c r="AW832" s="0" t="e">
        <f aca="true">MAX(0,AV832*(1+(_xlfn.NORM.INV(RAND(),Inputs!$D$39,Inputs!$C$39)))-'Year Schedule'!$K$50+'Year Schedule'!$L$50)</f>
        <v>#VALUE!</v>
      </c>
      <c r="AX832" s="0" t="e">
        <f aca="true">MAX(0,AW832*(1+(_xlfn.NORM.INV(RAND(),Inputs!$D$39,Inputs!$C$39)))-'Year Schedule'!$K$51+'Year Schedule'!$L$51)</f>
        <v>#VALUE!</v>
      </c>
      <c r="AY832" s="0" t="e">
        <f aca="true">MAX(0,AX832*(1+(_xlfn.NORM.INV(RAND(),Inputs!$D$39,Inputs!$C$39)))-'Year Schedule'!$K$52+'Year Schedule'!$L$52)</f>
        <v>#VALUE!</v>
      </c>
      <c r="AZ832" s="0" t="e">
        <f aca="true">MAX(0,AY832*(1+(_xlfn.NORM.INV(RAND(),Inputs!$D$39,Inputs!$C$39)))-'Year Schedule'!$K$53+'Year Schedule'!$L$53)</f>
        <v>#VALUE!</v>
      </c>
      <c r="BA832" s="0" t="e">
        <f aca="false">INDEX(C832:AZ832,1,Inputs!$C$6)</f>
        <v>#VALUE!</v>
      </c>
      <c r="BB832" s="0" t="n">
        <f aca="false">IFERROR(EXP(SUMPRODUCT(LN((C832:INDEX(C832:AZ832,1,Inputs!$C$6)+$C$1004:INDEX($C$1004:$AZ$1004,1,Inputs!$C$6))/B832:INDEX(B832:AY832,1,Inputs!$C$6)))/Inputs!$C$6)-1,-1)</f>
        <v>-1</v>
      </c>
    </row>
    <row r="833" customFormat="false" ht="15" hidden="false" customHeight="true" outlineLevel="0" collapsed="false">
      <c r="A833" s="0" t="n">
        <v>831</v>
      </c>
      <c r="B833" s="177" t="n">
        <f aca="false">Inputs!$C$38</f>
        <v>0</v>
      </c>
      <c r="C833" s="0" t="e">
        <f aca="true">MAX(0,B833*(1+(_xlfn.NORM.INV(RAND(),Inputs!$D$39,Inputs!$C$39)))-'Year Schedule'!$K$4+'Year Schedule'!$L$4)</f>
        <v>#VALUE!</v>
      </c>
      <c r="D833" s="0" t="e">
        <f aca="true">MAX(0,C833*(1+(_xlfn.NORM.INV(RAND(),Inputs!$D$39,Inputs!$C$39)))-'Year Schedule'!$K$5+'Year Schedule'!$L$5)</f>
        <v>#VALUE!</v>
      </c>
      <c r="E833" s="0" t="e">
        <f aca="true">MAX(0,D833*(1+(_xlfn.NORM.INV(RAND(),Inputs!$D$39,Inputs!$C$39)))-'Year Schedule'!$K$6+'Year Schedule'!$L$6)</f>
        <v>#VALUE!</v>
      </c>
      <c r="F833" s="0" t="e">
        <f aca="true">MAX(0,E833*(1+(_xlfn.NORM.INV(RAND(),Inputs!$D$39,Inputs!$C$39)))-'Year Schedule'!$K$7+'Year Schedule'!$L$7)</f>
        <v>#VALUE!</v>
      </c>
      <c r="G833" s="0" t="e">
        <f aca="true">MAX(0,F833*(1+(_xlfn.NORM.INV(RAND(),Inputs!$D$39,Inputs!$C$39)))-'Year Schedule'!$K$8+'Year Schedule'!$L$8)</f>
        <v>#VALUE!</v>
      </c>
      <c r="H833" s="0" t="e">
        <f aca="true">MAX(0,G833*(1+(_xlfn.NORM.INV(RAND(),Inputs!$D$39,Inputs!$C$39)))-'Year Schedule'!$K$9+'Year Schedule'!$L$9)</f>
        <v>#VALUE!</v>
      </c>
      <c r="I833" s="0" t="e">
        <f aca="true">MAX(0,H833*(1+(_xlfn.NORM.INV(RAND(),Inputs!$D$39,Inputs!$C$39)))-'Year Schedule'!$K$10+'Year Schedule'!$L$10)</f>
        <v>#VALUE!</v>
      </c>
      <c r="J833" s="0" t="e">
        <f aca="true">MAX(0,I833*(1+(_xlfn.NORM.INV(RAND(),Inputs!$D$39,Inputs!$C$39)))-'Year Schedule'!$K$11+'Year Schedule'!$L$11)</f>
        <v>#VALUE!</v>
      </c>
      <c r="K833" s="0" t="e">
        <f aca="true">MAX(0,J833*(1+(_xlfn.NORM.INV(RAND(),Inputs!$D$39,Inputs!$C$39)))-'Year Schedule'!$K$12+'Year Schedule'!$L$12)</f>
        <v>#VALUE!</v>
      </c>
      <c r="L833" s="0" t="e">
        <f aca="true">MAX(0,K833*(1+(_xlfn.NORM.INV(RAND(),Inputs!$D$39,Inputs!$C$39)))-'Year Schedule'!$K$13+'Year Schedule'!$L$13)</f>
        <v>#VALUE!</v>
      </c>
      <c r="M833" s="0" t="e">
        <f aca="true">MAX(0,L833*(1+(_xlfn.NORM.INV(RAND(),Inputs!$D$39,Inputs!$C$39)))-'Year Schedule'!$K$14+'Year Schedule'!$L$14)</f>
        <v>#VALUE!</v>
      </c>
      <c r="N833" s="0" t="e">
        <f aca="true">MAX(0,M833*(1+(_xlfn.NORM.INV(RAND(),Inputs!$D$39,Inputs!$C$39)))-'Year Schedule'!$K$15+'Year Schedule'!$L$15)</f>
        <v>#VALUE!</v>
      </c>
      <c r="O833" s="0" t="e">
        <f aca="true">MAX(0,N833*(1+(_xlfn.NORM.INV(RAND(),Inputs!$D$39,Inputs!$C$39)))-'Year Schedule'!$K$16+'Year Schedule'!$L$16)</f>
        <v>#VALUE!</v>
      </c>
      <c r="P833" s="0" t="e">
        <f aca="true">MAX(0,O833*(1+(_xlfn.NORM.INV(RAND(),Inputs!$D$39,Inputs!$C$39)))-'Year Schedule'!$K$17+'Year Schedule'!$L$17)</f>
        <v>#VALUE!</v>
      </c>
      <c r="Q833" s="0" t="e">
        <f aca="true">MAX(0,P833*(1+(_xlfn.NORM.INV(RAND(),Inputs!$D$39,Inputs!$C$39)))-'Year Schedule'!$K$18+'Year Schedule'!$L$18)</f>
        <v>#VALUE!</v>
      </c>
      <c r="R833" s="0" t="e">
        <f aca="true">MAX(0,Q833*(1+(_xlfn.NORM.INV(RAND(),Inputs!$D$39,Inputs!$C$39)))-'Year Schedule'!$K$19+'Year Schedule'!$L$19)</f>
        <v>#VALUE!</v>
      </c>
      <c r="S833" s="0" t="e">
        <f aca="true">MAX(0,R833*(1+(_xlfn.NORM.INV(RAND(),Inputs!$D$39,Inputs!$C$39)))-'Year Schedule'!$K$20+'Year Schedule'!$L$20)</f>
        <v>#VALUE!</v>
      </c>
      <c r="T833" s="0" t="e">
        <f aca="true">MAX(0,S833*(1+(_xlfn.NORM.INV(RAND(),Inputs!$D$39,Inputs!$C$39)))-'Year Schedule'!$K$21+'Year Schedule'!$L$21)</f>
        <v>#VALUE!</v>
      </c>
      <c r="U833" s="0" t="e">
        <f aca="true">MAX(0,T833*(1+(_xlfn.NORM.INV(RAND(),Inputs!$D$39,Inputs!$C$39)))-'Year Schedule'!$K$22+'Year Schedule'!$L$22)</f>
        <v>#VALUE!</v>
      </c>
      <c r="V833" s="0" t="e">
        <f aca="true">MAX(0,U833*(1+(_xlfn.NORM.INV(RAND(),Inputs!$D$39,Inputs!$C$39)))-'Year Schedule'!$K$23+'Year Schedule'!$L$23)</f>
        <v>#VALUE!</v>
      </c>
      <c r="W833" s="0" t="e">
        <f aca="true">MAX(0,V833*(1+(_xlfn.NORM.INV(RAND(),Inputs!$D$39,Inputs!$C$39)))-'Year Schedule'!$K$24+'Year Schedule'!$L$24)</f>
        <v>#VALUE!</v>
      </c>
      <c r="X833" s="0" t="e">
        <f aca="true">MAX(0,W833*(1+(_xlfn.NORM.INV(RAND(),Inputs!$D$39,Inputs!$C$39)))-'Year Schedule'!$K$25+'Year Schedule'!$L$25)</f>
        <v>#VALUE!</v>
      </c>
      <c r="Y833" s="0" t="e">
        <f aca="true">MAX(0,X833*(1+(_xlfn.NORM.INV(RAND(),Inputs!$D$39,Inputs!$C$39)))-'Year Schedule'!$K$26+'Year Schedule'!$L$26)</f>
        <v>#VALUE!</v>
      </c>
      <c r="Z833" s="0" t="e">
        <f aca="true">MAX(0,Y833*(1+(_xlfn.NORM.INV(RAND(),Inputs!$D$39,Inputs!$C$39)))-'Year Schedule'!$K$27+'Year Schedule'!$L$27)</f>
        <v>#VALUE!</v>
      </c>
      <c r="AA833" s="0" t="e">
        <f aca="true">MAX(0,Z833*(1+(_xlfn.NORM.INV(RAND(),Inputs!$D$39,Inputs!$C$39)))-'Year Schedule'!$K$28+'Year Schedule'!$L$28)</f>
        <v>#VALUE!</v>
      </c>
      <c r="AB833" s="0" t="e">
        <f aca="true">MAX(0,AA833*(1+(_xlfn.NORM.INV(RAND(),Inputs!$D$39,Inputs!$C$39)))-'Year Schedule'!$K$29+'Year Schedule'!$L$29)</f>
        <v>#VALUE!</v>
      </c>
      <c r="AC833" s="0" t="e">
        <f aca="true">MAX(0,AB833*(1+(_xlfn.NORM.INV(RAND(),Inputs!$D$39,Inputs!$C$39)))-'Year Schedule'!$K$30+'Year Schedule'!$L$30)</f>
        <v>#VALUE!</v>
      </c>
      <c r="AD833" s="0" t="e">
        <f aca="true">MAX(0,AC833*(1+(_xlfn.NORM.INV(RAND(),Inputs!$D$39,Inputs!$C$39)))-'Year Schedule'!$K$31+'Year Schedule'!$L$31)</f>
        <v>#VALUE!</v>
      </c>
      <c r="AE833" s="0" t="e">
        <f aca="true">MAX(0,AD833*(1+(_xlfn.NORM.INV(RAND(),Inputs!$D$39,Inputs!$C$39)))-'Year Schedule'!$K$32+'Year Schedule'!$L$32)</f>
        <v>#VALUE!</v>
      </c>
      <c r="AF833" s="0" t="e">
        <f aca="true">MAX(0,AE833*(1+(_xlfn.NORM.INV(RAND(),Inputs!$D$39,Inputs!$C$39)))-'Year Schedule'!$K$33+'Year Schedule'!$L$33)</f>
        <v>#VALUE!</v>
      </c>
      <c r="AG833" s="0" t="e">
        <f aca="true">MAX(0,AF833*(1+(_xlfn.NORM.INV(RAND(),Inputs!$D$39,Inputs!$C$39)))-'Year Schedule'!$K$34+'Year Schedule'!$L$34)</f>
        <v>#VALUE!</v>
      </c>
      <c r="AH833" s="0" t="e">
        <f aca="true">MAX(0,AG833*(1+(_xlfn.NORM.INV(RAND(),Inputs!$D$39,Inputs!$C$39)))-'Year Schedule'!$K$35+'Year Schedule'!$L$35)</f>
        <v>#VALUE!</v>
      </c>
      <c r="AI833" s="0" t="e">
        <f aca="true">MAX(0,AH833*(1+(_xlfn.NORM.INV(RAND(),Inputs!$D$39,Inputs!$C$39)))-'Year Schedule'!$K$36+'Year Schedule'!$L$36)</f>
        <v>#VALUE!</v>
      </c>
      <c r="AJ833" s="0" t="e">
        <f aca="true">MAX(0,AI833*(1+(_xlfn.NORM.INV(RAND(),Inputs!$D$39,Inputs!$C$39)))-'Year Schedule'!$K$37+'Year Schedule'!$L$37)</f>
        <v>#VALUE!</v>
      </c>
      <c r="AK833" s="0" t="e">
        <f aca="true">MAX(0,AJ833*(1+(_xlfn.NORM.INV(RAND(),Inputs!$D$39,Inputs!$C$39)))-'Year Schedule'!$K$38+'Year Schedule'!$L$38)</f>
        <v>#VALUE!</v>
      </c>
      <c r="AL833" s="0" t="e">
        <f aca="true">MAX(0,AK833*(1+(_xlfn.NORM.INV(RAND(),Inputs!$D$39,Inputs!$C$39)))-'Year Schedule'!$K$39+'Year Schedule'!$L$39)</f>
        <v>#VALUE!</v>
      </c>
      <c r="AM833" s="0" t="e">
        <f aca="true">MAX(0,AL833*(1+(_xlfn.NORM.INV(RAND(),Inputs!$D$39,Inputs!$C$39)))-'Year Schedule'!$K$40+'Year Schedule'!$L$40)</f>
        <v>#VALUE!</v>
      </c>
      <c r="AN833" s="0" t="e">
        <f aca="true">MAX(0,AM833*(1+(_xlfn.NORM.INV(RAND(),Inputs!$D$39,Inputs!$C$39)))-'Year Schedule'!$K$41+'Year Schedule'!$L$41)</f>
        <v>#VALUE!</v>
      </c>
      <c r="AO833" s="0" t="e">
        <f aca="true">MAX(0,AN833*(1+(_xlfn.NORM.INV(RAND(),Inputs!$D$39,Inputs!$C$39)))-'Year Schedule'!$K$42+'Year Schedule'!$L$42)</f>
        <v>#VALUE!</v>
      </c>
      <c r="AP833" s="0" t="e">
        <f aca="true">MAX(0,AO833*(1+(_xlfn.NORM.INV(RAND(),Inputs!$D$39,Inputs!$C$39)))-'Year Schedule'!$K$43+'Year Schedule'!$L$43)</f>
        <v>#VALUE!</v>
      </c>
      <c r="AQ833" s="0" t="e">
        <f aca="true">MAX(0,AP833*(1+(_xlfn.NORM.INV(RAND(),Inputs!$D$39,Inputs!$C$39)))-'Year Schedule'!$K$44+'Year Schedule'!$L$44)</f>
        <v>#VALUE!</v>
      </c>
      <c r="AR833" s="0" t="e">
        <f aca="true">MAX(0,AQ833*(1+(_xlfn.NORM.INV(RAND(),Inputs!$D$39,Inputs!$C$39)))-'Year Schedule'!$K$45+'Year Schedule'!$L$45)</f>
        <v>#VALUE!</v>
      </c>
      <c r="AS833" s="0" t="e">
        <f aca="true">MAX(0,AR833*(1+(_xlfn.NORM.INV(RAND(),Inputs!$D$39,Inputs!$C$39)))-'Year Schedule'!$K$46+'Year Schedule'!$L$46)</f>
        <v>#VALUE!</v>
      </c>
      <c r="AT833" s="0" t="e">
        <f aca="true">MAX(0,AS833*(1+(_xlfn.NORM.INV(RAND(),Inputs!$D$39,Inputs!$C$39)))-'Year Schedule'!$K$47+'Year Schedule'!$L$47)</f>
        <v>#VALUE!</v>
      </c>
      <c r="AU833" s="0" t="e">
        <f aca="true">MAX(0,AT833*(1+(_xlfn.NORM.INV(RAND(),Inputs!$D$39,Inputs!$C$39)))-'Year Schedule'!$K$48+'Year Schedule'!$L$48)</f>
        <v>#VALUE!</v>
      </c>
      <c r="AV833" s="0" t="e">
        <f aca="true">MAX(0,AU833*(1+(_xlfn.NORM.INV(RAND(),Inputs!$D$39,Inputs!$C$39)))-'Year Schedule'!$K$49+'Year Schedule'!$L$49)</f>
        <v>#VALUE!</v>
      </c>
      <c r="AW833" s="0" t="e">
        <f aca="true">MAX(0,AV833*(1+(_xlfn.NORM.INV(RAND(),Inputs!$D$39,Inputs!$C$39)))-'Year Schedule'!$K$50+'Year Schedule'!$L$50)</f>
        <v>#VALUE!</v>
      </c>
      <c r="AX833" s="0" t="e">
        <f aca="true">MAX(0,AW833*(1+(_xlfn.NORM.INV(RAND(),Inputs!$D$39,Inputs!$C$39)))-'Year Schedule'!$K$51+'Year Schedule'!$L$51)</f>
        <v>#VALUE!</v>
      </c>
      <c r="AY833" s="0" t="e">
        <f aca="true">MAX(0,AX833*(1+(_xlfn.NORM.INV(RAND(),Inputs!$D$39,Inputs!$C$39)))-'Year Schedule'!$K$52+'Year Schedule'!$L$52)</f>
        <v>#VALUE!</v>
      </c>
      <c r="AZ833" s="0" t="e">
        <f aca="true">MAX(0,AY833*(1+(_xlfn.NORM.INV(RAND(),Inputs!$D$39,Inputs!$C$39)))-'Year Schedule'!$K$53+'Year Schedule'!$L$53)</f>
        <v>#VALUE!</v>
      </c>
      <c r="BA833" s="0" t="e">
        <f aca="false">INDEX(C833:AZ833,1,Inputs!$C$6)</f>
        <v>#VALUE!</v>
      </c>
      <c r="BB833" s="0" t="n">
        <f aca="false">IFERROR(EXP(SUMPRODUCT(LN((C833:INDEX(C833:AZ833,1,Inputs!$C$6)+$C$1004:INDEX($C$1004:$AZ$1004,1,Inputs!$C$6))/B833:INDEX(B833:AY833,1,Inputs!$C$6)))/Inputs!$C$6)-1,-1)</f>
        <v>-1</v>
      </c>
    </row>
    <row r="834" customFormat="false" ht="15" hidden="false" customHeight="true" outlineLevel="0" collapsed="false">
      <c r="A834" s="0" t="n">
        <v>832</v>
      </c>
      <c r="B834" s="177" t="n">
        <f aca="false">Inputs!$C$38</f>
        <v>0</v>
      </c>
      <c r="C834" s="0" t="e">
        <f aca="true">MAX(0,B834*(1+(_xlfn.NORM.INV(RAND(),Inputs!$D$39,Inputs!$C$39)))-'Year Schedule'!$K$4+'Year Schedule'!$L$4)</f>
        <v>#VALUE!</v>
      </c>
      <c r="D834" s="0" t="e">
        <f aca="true">MAX(0,C834*(1+(_xlfn.NORM.INV(RAND(),Inputs!$D$39,Inputs!$C$39)))-'Year Schedule'!$K$5+'Year Schedule'!$L$5)</f>
        <v>#VALUE!</v>
      </c>
      <c r="E834" s="0" t="e">
        <f aca="true">MAX(0,D834*(1+(_xlfn.NORM.INV(RAND(),Inputs!$D$39,Inputs!$C$39)))-'Year Schedule'!$K$6+'Year Schedule'!$L$6)</f>
        <v>#VALUE!</v>
      </c>
      <c r="F834" s="0" t="e">
        <f aca="true">MAX(0,E834*(1+(_xlfn.NORM.INV(RAND(),Inputs!$D$39,Inputs!$C$39)))-'Year Schedule'!$K$7+'Year Schedule'!$L$7)</f>
        <v>#VALUE!</v>
      </c>
      <c r="G834" s="0" t="e">
        <f aca="true">MAX(0,F834*(1+(_xlfn.NORM.INV(RAND(),Inputs!$D$39,Inputs!$C$39)))-'Year Schedule'!$K$8+'Year Schedule'!$L$8)</f>
        <v>#VALUE!</v>
      </c>
      <c r="H834" s="0" t="e">
        <f aca="true">MAX(0,G834*(1+(_xlfn.NORM.INV(RAND(),Inputs!$D$39,Inputs!$C$39)))-'Year Schedule'!$K$9+'Year Schedule'!$L$9)</f>
        <v>#VALUE!</v>
      </c>
      <c r="I834" s="0" t="e">
        <f aca="true">MAX(0,H834*(1+(_xlfn.NORM.INV(RAND(),Inputs!$D$39,Inputs!$C$39)))-'Year Schedule'!$K$10+'Year Schedule'!$L$10)</f>
        <v>#VALUE!</v>
      </c>
      <c r="J834" s="0" t="e">
        <f aca="true">MAX(0,I834*(1+(_xlfn.NORM.INV(RAND(),Inputs!$D$39,Inputs!$C$39)))-'Year Schedule'!$K$11+'Year Schedule'!$L$11)</f>
        <v>#VALUE!</v>
      </c>
      <c r="K834" s="0" t="e">
        <f aca="true">MAX(0,J834*(1+(_xlfn.NORM.INV(RAND(),Inputs!$D$39,Inputs!$C$39)))-'Year Schedule'!$K$12+'Year Schedule'!$L$12)</f>
        <v>#VALUE!</v>
      </c>
      <c r="L834" s="0" t="e">
        <f aca="true">MAX(0,K834*(1+(_xlfn.NORM.INV(RAND(),Inputs!$D$39,Inputs!$C$39)))-'Year Schedule'!$K$13+'Year Schedule'!$L$13)</f>
        <v>#VALUE!</v>
      </c>
      <c r="M834" s="0" t="e">
        <f aca="true">MAX(0,L834*(1+(_xlfn.NORM.INV(RAND(),Inputs!$D$39,Inputs!$C$39)))-'Year Schedule'!$K$14+'Year Schedule'!$L$14)</f>
        <v>#VALUE!</v>
      </c>
      <c r="N834" s="0" t="e">
        <f aca="true">MAX(0,M834*(1+(_xlfn.NORM.INV(RAND(),Inputs!$D$39,Inputs!$C$39)))-'Year Schedule'!$K$15+'Year Schedule'!$L$15)</f>
        <v>#VALUE!</v>
      </c>
      <c r="O834" s="0" t="e">
        <f aca="true">MAX(0,N834*(1+(_xlfn.NORM.INV(RAND(),Inputs!$D$39,Inputs!$C$39)))-'Year Schedule'!$K$16+'Year Schedule'!$L$16)</f>
        <v>#VALUE!</v>
      </c>
      <c r="P834" s="0" t="e">
        <f aca="true">MAX(0,O834*(1+(_xlfn.NORM.INV(RAND(),Inputs!$D$39,Inputs!$C$39)))-'Year Schedule'!$K$17+'Year Schedule'!$L$17)</f>
        <v>#VALUE!</v>
      </c>
      <c r="Q834" s="0" t="e">
        <f aca="true">MAX(0,P834*(1+(_xlfn.NORM.INV(RAND(),Inputs!$D$39,Inputs!$C$39)))-'Year Schedule'!$K$18+'Year Schedule'!$L$18)</f>
        <v>#VALUE!</v>
      </c>
      <c r="R834" s="0" t="e">
        <f aca="true">MAX(0,Q834*(1+(_xlfn.NORM.INV(RAND(),Inputs!$D$39,Inputs!$C$39)))-'Year Schedule'!$K$19+'Year Schedule'!$L$19)</f>
        <v>#VALUE!</v>
      </c>
      <c r="S834" s="0" t="e">
        <f aca="true">MAX(0,R834*(1+(_xlfn.NORM.INV(RAND(),Inputs!$D$39,Inputs!$C$39)))-'Year Schedule'!$K$20+'Year Schedule'!$L$20)</f>
        <v>#VALUE!</v>
      </c>
      <c r="T834" s="0" t="e">
        <f aca="true">MAX(0,S834*(1+(_xlfn.NORM.INV(RAND(),Inputs!$D$39,Inputs!$C$39)))-'Year Schedule'!$K$21+'Year Schedule'!$L$21)</f>
        <v>#VALUE!</v>
      </c>
      <c r="U834" s="0" t="e">
        <f aca="true">MAX(0,T834*(1+(_xlfn.NORM.INV(RAND(),Inputs!$D$39,Inputs!$C$39)))-'Year Schedule'!$K$22+'Year Schedule'!$L$22)</f>
        <v>#VALUE!</v>
      </c>
      <c r="V834" s="0" t="e">
        <f aca="true">MAX(0,U834*(1+(_xlfn.NORM.INV(RAND(),Inputs!$D$39,Inputs!$C$39)))-'Year Schedule'!$K$23+'Year Schedule'!$L$23)</f>
        <v>#VALUE!</v>
      </c>
      <c r="W834" s="0" t="e">
        <f aca="true">MAX(0,V834*(1+(_xlfn.NORM.INV(RAND(),Inputs!$D$39,Inputs!$C$39)))-'Year Schedule'!$K$24+'Year Schedule'!$L$24)</f>
        <v>#VALUE!</v>
      </c>
      <c r="X834" s="0" t="e">
        <f aca="true">MAX(0,W834*(1+(_xlfn.NORM.INV(RAND(),Inputs!$D$39,Inputs!$C$39)))-'Year Schedule'!$K$25+'Year Schedule'!$L$25)</f>
        <v>#VALUE!</v>
      </c>
      <c r="Y834" s="0" t="e">
        <f aca="true">MAX(0,X834*(1+(_xlfn.NORM.INV(RAND(),Inputs!$D$39,Inputs!$C$39)))-'Year Schedule'!$K$26+'Year Schedule'!$L$26)</f>
        <v>#VALUE!</v>
      </c>
      <c r="Z834" s="0" t="e">
        <f aca="true">MAX(0,Y834*(1+(_xlfn.NORM.INV(RAND(),Inputs!$D$39,Inputs!$C$39)))-'Year Schedule'!$K$27+'Year Schedule'!$L$27)</f>
        <v>#VALUE!</v>
      </c>
      <c r="AA834" s="0" t="e">
        <f aca="true">MAX(0,Z834*(1+(_xlfn.NORM.INV(RAND(),Inputs!$D$39,Inputs!$C$39)))-'Year Schedule'!$K$28+'Year Schedule'!$L$28)</f>
        <v>#VALUE!</v>
      </c>
      <c r="AB834" s="0" t="e">
        <f aca="true">MAX(0,AA834*(1+(_xlfn.NORM.INV(RAND(),Inputs!$D$39,Inputs!$C$39)))-'Year Schedule'!$K$29+'Year Schedule'!$L$29)</f>
        <v>#VALUE!</v>
      </c>
      <c r="AC834" s="0" t="e">
        <f aca="true">MAX(0,AB834*(1+(_xlfn.NORM.INV(RAND(),Inputs!$D$39,Inputs!$C$39)))-'Year Schedule'!$K$30+'Year Schedule'!$L$30)</f>
        <v>#VALUE!</v>
      </c>
      <c r="AD834" s="0" t="e">
        <f aca="true">MAX(0,AC834*(1+(_xlfn.NORM.INV(RAND(),Inputs!$D$39,Inputs!$C$39)))-'Year Schedule'!$K$31+'Year Schedule'!$L$31)</f>
        <v>#VALUE!</v>
      </c>
      <c r="AE834" s="0" t="e">
        <f aca="true">MAX(0,AD834*(1+(_xlfn.NORM.INV(RAND(),Inputs!$D$39,Inputs!$C$39)))-'Year Schedule'!$K$32+'Year Schedule'!$L$32)</f>
        <v>#VALUE!</v>
      </c>
      <c r="AF834" s="0" t="e">
        <f aca="true">MAX(0,AE834*(1+(_xlfn.NORM.INV(RAND(),Inputs!$D$39,Inputs!$C$39)))-'Year Schedule'!$K$33+'Year Schedule'!$L$33)</f>
        <v>#VALUE!</v>
      </c>
      <c r="AG834" s="0" t="e">
        <f aca="true">MAX(0,AF834*(1+(_xlfn.NORM.INV(RAND(),Inputs!$D$39,Inputs!$C$39)))-'Year Schedule'!$K$34+'Year Schedule'!$L$34)</f>
        <v>#VALUE!</v>
      </c>
      <c r="AH834" s="0" t="e">
        <f aca="true">MAX(0,AG834*(1+(_xlfn.NORM.INV(RAND(),Inputs!$D$39,Inputs!$C$39)))-'Year Schedule'!$K$35+'Year Schedule'!$L$35)</f>
        <v>#VALUE!</v>
      </c>
      <c r="AI834" s="0" t="e">
        <f aca="true">MAX(0,AH834*(1+(_xlfn.NORM.INV(RAND(),Inputs!$D$39,Inputs!$C$39)))-'Year Schedule'!$K$36+'Year Schedule'!$L$36)</f>
        <v>#VALUE!</v>
      </c>
      <c r="AJ834" s="0" t="e">
        <f aca="true">MAX(0,AI834*(1+(_xlfn.NORM.INV(RAND(),Inputs!$D$39,Inputs!$C$39)))-'Year Schedule'!$K$37+'Year Schedule'!$L$37)</f>
        <v>#VALUE!</v>
      </c>
      <c r="AK834" s="0" t="e">
        <f aca="true">MAX(0,AJ834*(1+(_xlfn.NORM.INV(RAND(),Inputs!$D$39,Inputs!$C$39)))-'Year Schedule'!$K$38+'Year Schedule'!$L$38)</f>
        <v>#VALUE!</v>
      </c>
      <c r="AL834" s="0" t="e">
        <f aca="true">MAX(0,AK834*(1+(_xlfn.NORM.INV(RAND(),Inputs!$D$39,Inputs!$C$39)))-'Year Schedule'!$K$39+'Year Schedule'!$L$39)</f>
        <v>#VALUE!</v>
      </c>
      <c r="AM834" s="0" t="e">
        <f aca="true">MAX(0,AL834*(1+(_xlfn.NORM.INV(RAND(),Inputs!$D$39,Inputs!$C$39)))-'Year Schedule'!$K$40+'Year Schedule'!$L$40)</f>
        <v>#VALUE!</v>
      </c>
      <c r="AN834" s="0" t="e">
        <f aca="true">MAX(0,AM834*(1+(_xlfn.NORM.INV(RAND(),Inputs!$D$39,Inputs!$C$39)))-'Year Schedule'!$K$41+'Year Schedule'!$L$41)</f>
        <v>#VALUE!</v>
      </c>
      <c r="AO834" s="0" t="e">
        <f aca="true">MAX(0,AN834*(1+(_xlfn.NORM.INV(RAND(),Inputs!$D$39,Inputs!$C$39)))-'Year Schedule'!$K$42+'Year Schedule'!$L$42)</f>
        <v>#VALUE!</v>
      </c>
      <c r="AP834" s="0" t="e">
        <f aca="true">MAX(0,AO834*(1+(_xlfn.NORM.INV(RAND(),Inputs!$D$39,Inputs!$C$39)))-'Year Schedule'!$K$43+'Year Schedule'!$L$43)</f>
        <v>#VALUE!</v>
      </c>
      <c r="AQ834" s="0" t="e">
        <f aca="true">MAX(0,AP834*(1+(_xlfn.NORM.INV(RAND(),Inputs!$D$39,Inputs!$C$39)))-'Year Schedule'!$K$44+'Year Schedule'!$L$44)</f>
        <v>#VALUE!</v>
      </c>
      <c r="AR834" s="0" t="e">
        <f aca="true">MAX(0,AQ834*(1+(_xlfn.NORM.INV(RAND(),Inputs!$D$39,Inputs!$C$39)))-'Year Schedule'!$K$45+'Year Schedule'!$L$45)</f>
        <v>#VALUE!</v>
      </c>
      <c r="AS834" s="0" t="e">
        <f aca="true">MAX(0,AR834*(1+(_xlfn.NORM.INV(RAND(),Inputs!$D$39,Inputs!$C$39)))-'Year Schedule'!$K$46+'Year Schedule'!$L$46)</f>
        <v>#VALUE!</v>
      </c>
      <c r="AT834" s="0" t="e">
        <f aca="true">MAX(0,AS834*(1+(_xlfn.NORM.INV(RAND(),Inputs!$D$39,Inputs!$C$39)))-'Year Schedule'!$K$47+'Year Schedule'!$L$47)</f>
        <v>#VALUE!</v>
      </c>
      <c r="AU834" s="0" t="e">
        <f aca="true">MAX(0,AT834*(1+(_xlfn.NORM.INV(RAND(),Inputs!$D$39,Inputs!$C$39)))-'Year Schedule'!$K$48+'Year Schedule'!$L$48)</f>
        <v>#VALUE!</v>
      </c>
      <c r="AV834" s="0" t="e">
        <f aca="true">MAX(0,AU834*(1+(_xlfn.NORM.INV(RAND(),Inputs!$D$39,Inputs!$C$39)))-'Year Schedule'!$K$49+'Year Schedule'!$L$49)</f>
        <v>#VALUE!</v>
      </c>
      <c r="AW834" s="0" t="e">
        <f aca="true">MAX(0,AV834*(1+(_xlfn.NORM.INV(RAND(),Inputs!$D$39,Inputs!$C$39)))-'Year Schedule'!$K$50+'Year Schedule'!$L$50)</f>
        <v>#VALUE!</v>
      </c>
      <c r="AX834" s="0" t="e">
        <f aca="true">MAX(0,AW834*(1+(_xlfn.NORM.INV(RAND(),Inputs!$D$39,Inputs!$C$39)))-'Year Schedule'!$K$51+'Year Schedule'!$L$51)</f>
        <v>#VALUE!</v>
      </c>
      <c r="AY834" s="0" t="e">
        <f aca="true">MAX(0,AX834*(1+(_xlfn.NORM.INV(RAND(),Inputs!$D$39,Inputs!$C$39)))-'Year Schedule'!$K$52+'Year Schedule'!$L$52)</f>
        <v>#VALUE!</v>
      </c>
      <c r="AZ834" s="0" t="e">
        <f aca="true">MAX(0,AY834*(1+(_xlfn.NORM.INV(RAND(),Inputs!$D$39,Inputs!$C$39)))-'Year Schedule'!$K$53+'Year Schedule'!$L$53)</f>
        <v>#VALUE!</v>
      </c>
      <c r="BA834" s="0" t="e">
        <f aca="false">INDEX(C834:AZ834,1,Inputs!$C$6)</f>
        <v>#VALUE!</v>
      </c>
      <c r="BB834" s="0" t="n">
        <f aca="false">IFERROR(EXP(SUMPRODUCT(LN((C834:INDEX(C834:AZ834,1,Inputs!$C$6)+$C$1004:INDEX($C$1004:$AZ$1004,1,Inputs!$C$6))/B834:INDEX(B834:AY834,1,Inputs!$C$6)))/Inputs!$C$6)-1,-1)</f>
        <v>-1</v>
      </c>
    </row>
    <row r="835" customFormat="false" ht="15" hidden="false" customHeight="true" outlineLevel="0" collapsed="false">
      <c r="A835" s="0" t="n">
        <v>833</v>
      </c>
      <c r="B835" s="177" t="n">
        <f aca="false">Inputs!$C$38</f>
        <v>0</v>
      </c>
      <c r="C835" s="0" t="e">
        <f aca="true">MAX(0,B835*(1+(_xlfn.NORM.INV(RAND(),Inputs!$D$39,Inputs!$C$39)))-'Year Schedule'!$K$4+'Year Schedule'!$L$4)</f>
        <v>#VALUE!</v>
      </c>
      <c r="D835" s="0" t="e">
        <f aca="true">MAX(0,C835*(1+(_xlfn.NORM.INV(RAND(),Inputs!$D$39,Inputs!$C$39)))-'Year Schedule'!$K$5+'Year Schedule'!$L$5)</f>
        <v>#VALUE!</v>
      </c>
      <c r="E835" s="0" t="e">
        <f aca="true">MAX(0,D835*(1+(_xlfn.NORM.INV(RAND(),Inputs!$D$39,Inputs!$C$39)))-'Year Schedule'!$K$6+'Year Schedule'!$L$6)</f>
        <v>#VALUE!</v>
      </c>
      <c r="F835" s="0" t="e">
        <f aca="true">MAX(0,E835*(1+(_xlfn.NORM.INV(RAND(),Inputs!$D$39,Inputs!$C$39)))-'Year Schedule'!$K$7+'Year Schedule'!$L$7)</f>
        <v>#VALUE!</v>
      </c>
      <c r="G835" s="0" t="e">
        <f aca="true">MAX(0,F835*(1+(_xlfn.NORM.INV(RAND(),Inputs!$D$39,Inputs!$C$39)))-'Year Schedule'!$K$8+'Year Schedule'!$L$8)</f>
        <v>#VALUE!</v>
      </c>
      <c r="H835" s="0" t="e">
        <f aca="true">MAX(0,G835*(1+(_xlfn.NORM.INV(RAND(),Inputs!$D$39,Inputs!$C$39)))-'Year Schedule'!$K$9+'Year Schedule'!$L$9)</f>
        <v>#VALUE!</v>
      </c>
      <c r="I835" s="0" t="e">
        <f aca="true">MAX(0,H835*(1+(_xlfn.NORM.INV(RAND(),Inputs!$D$39,Inputs!$C$39)))-'Year Schedule'!$K$10+'Year Schedule'!$L$10)</f>
        <v>#VALUE!</v>
      </c>
      <c r="J835" s="0" t="e">
        <f aca="true">MAX(0,I835*(1+(_xlfn.NORM.INV(RAND(),Inputs!$D$39,Inputs!$C$39)))-'Year Schedule'!$K$11+'Year Schedule'!$L$11)</f>
        <v>#VALUE!</v>
      </c>
      <c r="K835" s="0" t="e">
        <f aca="true">MAX(0,J835*(1+(_xlfn.NORM.INV(RAND(),Inputs!$D$39,Inputs!$C$39)))-'Year Schedule'!$K$12+'Year Schedule'!$L$12)</f>
        <v>#VALUE!</v>
      </c>
      <c r="L835" s="0" t="e">
        <f aca="true">MAX(0,K835*(1+(_xlfn.NORM.INV(RAND(),Inputs!$D$39,Inputs!$C$39)))-'Year Schedule'!$K$13+'Year Schedule'!$L$13)</f>
        <v>#VALUE!</v>
      </c>
      <c r="M835" s="0" t="e">
        <f aca="true">MAX(0,L835*(1+(_xlfn.NORM.INV(RAND(),Inputs!$D$39,Inputs!$C$39)))-'Year Schedule'!$K$14+'Year Schedule'!$L$14)</f>
        <v>#VALUE!</v>
      </c>
      <c r="N835" s="0" t="e">
        <f aca="true">MAX(0,M835*(1+(_xlfn.NORM.INV(RAND(),Inputs!$D$39,Inputs!$C$39)))-'Year Schedule'!$K$15+'Year Schedule'!$L$15)</f>
        <v>#VALUE!</v>
      </c>
      <c r="O835" s="0" t="e">
        <f aca="true">MAX(0,N835*(1+(_xlfn.NORM.INV(RAND(),Inputs!$D$39,Inputs!$C$39)))-'Year Schedule'!$K$16+'Year Schedule'!$L$16)</f>
        <v>#VALUE!</v>
      </c>
      <c r="P835" s="0" t="e">
        <f aca="true">MAX(0,O835*(1+(_xlfn.NORM.INV(RAND(),Inputs!$D$39,Inputs!$C$39)))-'Year Schedule'!$K$17+'Year Schedule'!$L$17)</f>
        <v>#VALUE!</v>
      </c>
      <c r="Q835" s="0" t="e">
        <f aca="true">MAX(0,P835*(1+(_xlfn.NORM.INV(RAND(),Inputs!$D$39,Inputs!$C$39)))-'Year Schedule'!$K$18+'Year Schedule'!$L$18)</f>
        <v>#VALUE!</v>
      </c>
      <c r="R835" s="0" t="e">
        <f aca="true">MAX(0,Q835*(1+(_xlfn.NORM.INV(RAND(),Inputs!$D$39,Inputs!$C$39)))-'Year Schedule'!$K$19+'Year Schedule'!$L$19)</f>
        <v>#VALUE!</v>
      </c>
      <c r="S835" s="0" t="e">
        <f aca="true">MAX(0,R835*(1+(_xlfn.NORM.INV(RAND(),Inputs!$D$39,Inputs!$C$39)))-'Year Schedule'!$K$20+'Year Schedule'!$L$20)</f>
        <v>#VALUE!</v>
      </c>
      <c r="T835" s="0" t="e">
        <f aca="true">MAX(0,S835*(1+(_xlfn.NORM.INV(RAND(),Inputs!$D$39,Inputs!$C$39)))-'Year Schedule'!$K$21+'Year Schedule'!$L$21)</f>
        <v>#VALUE!</v>
      </c>
      <c r="U835" s="0" t="e">
        <f aca="true">MAX(0,T835*(1+(_xlfn.NORM.INV(RAND(),Inputs!$D$39,Inputs!$C$39)))-'Year Schedule'!$K$22+'Year Schedule'!$L$22)</f>
        <v>#VALUE!</v>
      </c>
      <c r="V835" s="0" t="e">
        <f aca="true">MAX(0,U835*(1+(_xlfn.NORM.INV(RAND(),Inputs!$D$39,Inputs!$C$39)))-'Year Schedule'!$K$23+'Year Schedule'!$L$23)</f>
        <v>#VALUE!</v>
      </c>
      <c r="W835" s="0" t="e">
        <f aca="true">MAX(0,V835*(1+(_xlfn.NORM.INV(RAND(),Inputs!$D$39,Inputs!$C$39)))-'Year Schedule'!$K$24+'Year Schedule'!$L$24)</f>
        <v>#VALUE!</v>
      </c>
      <c r="X835" s="0" t="e">
        <f aca="true">MAX(0,W835*(1+(_xlfn.NORM.INV(RAND(),Inputs!$D$39,Inputs!$C$39)))-'Year Schedule'!$K$25+'Year Schedule'!$L$25)</f>
        <v>#VALUE!</v>
      </c>
      <c r="Y835" s="0" t="e">
        <f aca="true">MAX(0,X835*(1+(_xlfn.NORM.INV(RAND(),Inputs!$D$39,Inputs!$C$39)))-'Year Schedule'!$K$26+'Year Schedule'!$L$26)</f>
        <v>#VALUE!</v>
      </c>
      <c r="Z835" s="0" t="e">
        <f aca="true">MAX(0,Y835*(1+(_xlfn.NORM.INV(RAND(),Inputs!$D$39,Inputs!$C$39)))-'Year Schedule'!$K$27+'Year Schedule'!$L$27)</f>
        <v>#VALUE!</v>
      </c>
      <c r="AA835" s="0" t="e">
        <f aca="true">MAX(0,Z835*(1+(_xlfn.NORM.INV(RAND(),Inputs!$D$39,Inputs!$C$39)))-'Year Schedule'!$K$28+'Year Schedule'!$L$28)</f>
        <v>#VALUE!</v>
      </c>
      <c r="AB835" s="0" t="e">
        <f aca="true">MAX(0,AA835*(1+(_xlfn.NORM.INV(RAND(),Inputs!$D$39,Inputs!$C$39)))-'Year Schedule'!$K$29+'Year Schedule'!$L$29)</f>
        <v>#VALUE!</v>
      </c>
      <c r="AC835" s="0" t="e">
        <f aca="true">MAX(0,AB835*(1+(_xlfn.NORM.INV(RAND(),Inputs!$D$39,Inputs!$C$39)))-'Year Schedule'!$K$30+'Year Schedule'!$L$30)</f>
        <v>#VALUE!</v>
      </c>
      <c r="AD835" s="0" t="e">
        <f aca="true">MAX(0,AC835*(1+(_xlfn.NORM.INV(RAND(),Inputs!$D$39,Inputs!$C$39)))-'Year Schedule'!$K$31+'Year Schedule'!$L$31)</f>
        <v>#VALUE!</v>
      </c>
      <c r="AE835" s="0" t="e">
        <f aca="true">MAX(0,AD835*(1+(_xlfn.NORM.INV(RAND(),Inputs!$D$39,Inputs!$C$39)))-'Year Schedule'!$K$32+'Year Schedule'!$L$32)</f>
        <v>#VALUE!</v>
      </c>
      <c r="AF835" s="0" t="e">
        <f aca="true">MAX(0,AE835*(1+(_xlfn.NORM.INV(RAND(),Inputs!$D$39,Inputs!$C$39)))-'Year Schedule'!$K$33+'Year Schedule'!$L$33)</f>
        <v>#VALUE!</v>
      </c>
      <c r="AG835" s="0" t="e">
        <f aca="true">MAX(0,AF835*(1+(_xlfn.NORM.INV(RAND(),Inputs!$D$39,Inputs!$C$39)))-'Year Schedule'!$K$34+'Year Schedule'!$L$34)</f>
        <v>#VALUE!</v>
      </c>
      <c r="AH835" s="0" t="e">
        <f aca="true">MAX(0,AG835*(1+(_xlfn.NORM.INV(RAND(),Inputs!$D$39,Inputs!$C$39)))-'Year Schedule'!$K$35+'Year Schedule'!$L$35)</f>
        <v>#VALUE!</v>
      </c>
      <c r="AI835" s="0" t="e">
        <f aca="true">MAX(0,AH835*(1+(_xlfn.NORM.INV(RAND(),Inputs!$D$39,Inputs!$C$39)))-'Year Schedule'!$K$36+'Year Schedule'!$L$36)</f>
        <v>#VALUE!</v>
      </c>
      <c r="AJ835" s="0" t="e">
        <f aca="true">MAX(0,AI835*(1+(_xlfn.NORM.INV(RAND(),Inputs!$D$39,Inputs!$C$39)))-'Year Schedule'!$K$37+'Year Schedule'!$L$37)</f>
        <v>#VALUE!</v>
      </c>
      <c r="AK835" s="0" t="e">
        <f aca="true">MAX(0,AJ835*(1+(_xlfn.NORM.INV(RAND(),Inputs!$D$39,Inputs!$C$39)))-'Year Schedule'!$K$38+'Year Schedule'!$L$38)</f>
        <v>#VALUE!</v>
      </c>
      <c r="AL835" s="0" t="e">
        <f aca="true">MAX(0,AK835*(1+(_xlfn.NORM.INV(RAND(),Inputs!$D$39,Inputs!$C$39)))-'Year Schedule'!$K$39+'Year Schedule'!$L$39)</f>
        <v>#VALUE!</v>
      </c>
      <c r="AM835" s="0" t="e">
        <f aca="true">MAX(0,AL835*(1+(_xlfn.NORM.INV(RAND(),Inputs!$D$39,Inputs!$C$39)))-'Year Schedule'!$K$40+'Year Schedule'!$L$40)</f>
        <v>#VALUE!</v>
      </c>
      <c r="AN835" s="0" t="e">
        <f aca="true">MAX(0,AM835*(1+(_xlfn.NORM.INV(RAND(),Inputs!$D$39,Inputs!$C$39)))-'Year Schedule'!$K$41+'Year Schedule'!$L$41)</f>
        <v>#VALUE!</v>
      </c>
      <c r="AO835" s="0" t="e">
        <f aca="true">MAX(0,AN835*(1+(_xlfn.NORM.INV(RAND(),Inputs!$D$39,Inputs!$C$39)))-'Year Schedule'!$K$42+'Year Schedule'!$L$42)</f>
        <v>#VALUE!</v>
      </c>
      <c r="AP835" s="0" t="e">
        <f aca="true">MAX(0,AO835*(1+(_xlfn.NORM.INV(RAND(),Inputs!$D$39,Inputs!$C$39)))-'Year Schedule'!$K$43+'Year Schedule'!$L$43)</f>
        <v>#VALUE!</v>
      </c>
      <c r="AQ835" s="0" t="e">
        <f aca="true">MAX(0,AP835*(1+(_xlfn.NORM.INV(RAND(),Inputs!$D$39,Inputs!$C$39)))-'Year Schedule'!$K$44+'Year Schedule'!$L$44)</f>
        <v>#VALUE!</v>
      </c>
      <c r="AR835" s="0" t="e">
        <f aca="true">MAX(0,AQ835*(1+(_xlfn.NORM.INV(RAND(),Inputs!$D$39,Inputs!$C$39)))-'Year Schedule'!$K$45+'Year Schedule'!$L$45)</f>
        <v>#VALUE!</v>
      </c>
      <c r="AS835" s="0" t="e">
        <f aca="true">MAX(0,AR835*(1+(_xlfn.NORM.INV(RAND(),Inputs!$D$39,Inputs!$C$39)))-'Year Schedule'!$K$46+'Year Schedule'!$L$46)</f>
        <v>#VALUE!</v>
      </c>
      <c r="AT835" s="0" t="e">
        <f aca="true">MAX(0,AS835*(1+(_xlfn.NORM.INV(RAND(),Inputs!$D$39,Inputs!$C$39)))-'Year Schedule'!$K$47+'Year Schedule'!$L$47)</f>
        <v>#VALUE!</v>
      </c>
      <c r="AU835" s="0" t="e">
        <f aca="true">MAX(0,AT835*(1+(_xlfn.NORM.INV(RAND(),Inputs!$D$39,Inputs!$C$39)))-'Year Schedule'!$K$48+'Year Schedule'!$L$48)</f>
        <v>#VALUE!</v>
      </c>
      <c r="AV835" s="0" t="e">
        <f aca="true">MAX(0,AU835*(1+(_xlfn.NORM.INV(RAND(),Inputs!$D$39,Inputs!$C$39)))-'Year Schedule'!$K$49+'Year Schedule'!$L$49)</f>
        <v>#VALUE!</v>
      </c>
      <c r="AW835" s="0" t="e">
        <f aca="true">MAX(0,AV835*(1+(_xlfn.NORM.INV(RAND(),Inputs!$D$39,Inputs!$C$39)))-'Year Schedule'!$K$50+'Year Schedule'!$L$50)</f>
        <v>#VALUE!</v>
      </c>
      <c r="AX835" s="0" t="e">
        <f aca="true">MAX(0,AW835*(1+(_xlfn.NORM.INV(RAND(),Inputs!$D$39,Inputs!$C$39)))-'Year Schedule'!$K$51+'Year Schedule'!$L$51)</f>
        <v>#VALUE!</v>
      </c>
      <c r="AY835" s="0" t="e">
        <f aca="true">MAX(0,AX835*(1+(_xlfn.NORM.INV(RAND(),Inputs!$D$39,Inputs!$C$39)))-'Year Schedule'!$K$52+'Year Schedule'!$L$52)</f>
        <v>#VALUE!</v>
      </c>
      <c r="AZ835" s="0" t="e">
        <f aca="true">MAX(0,AY835*(1+(_xlfn.NORM.INV(RAND(),Inputs!$D$39,Inputs!$C$39)))-'Year Schedule'!$K$53+'Year Schedule'!$L$53)</f>
        <v>#VALUE!</v>
      </c>
      <c r="BA835" s="0" t="e">
        <f aca="false">INDEX(C835:AZ835,1,Inputs!$C$6)</f>
        <v>#VALUE!</v>
      </c>
      <c r="BB835" s="0" t="n">
        <f aca="false">IFERROR(EXP(SUMPRODUCT(LN((C835:INDEX(C835:AZ835,1,Inputs!$C$6)+$C$1004:INDEX($C$1004:$AZ$1004,1,Inputs!$C$6))/B835:INDEX(B835:AY835,1,Inputs!$C$6)))/Inputs!$C$6)-1,-1)</f>
        <v>-1</v>
      </c>
    </row>
    <row r="836" customFormat="false" ht="15" hidden="false" customHeight="true" outlineLevel="0" collapsed="false">
      <c r="A836" s="0" t="n">
        <v>834</v>
      </c>
      <c r="B836" s="177" t="n">
        <f aca="false">Inputs!$C$38</f>
        <v>0</v>
      </c>
      <c r="C836" s="0" t="e">
        <f aca="true">MAX(0,B836*(1+(_xlfn.NORM.INV(RAND(),Inputs!$D$39,Inputs!$C$39)))-'Year Schedule'!$K$4+'Year Schedule'!$L$4)</f>
        <v>#VALUE!</v>
      </c>
      <c r="D836" s="0" t="e">
        <f aca="true">MAX(0,C836*(1+(_xlfn.NORM.INV(RAND(),Inputs!$D$39,Inputs!$C$39)))-'Year Schedule'!$K$5+'Year Schedule'!$L$5)</f>
        <v>#VALUE!</v>
      </c>
      <c r="E836" s="0" t="e">
        <f aca="true">MAX(0,D836*(1+(_xlfn.NORM.INV(RAND(),Inputs!$D$39,Inputs!$C$39)))-'Year Schedule'!$K$6+'Year Schedule'!$L$6)</f>
        <v>#VALUE!</v>
      </c>
      <c r="F836" s="0" t="e">
        <f aca="true">MAX(0,E836*(1+(_xlfn.NORM.INV(RAND(),Inputs!$D$39,Inputs!$C$39)))-'Year Schedule'!$K$7+'Year Schedule'!$L$7)</f>
        <v>#VALUE!</v>
      </c>
      <c r="G836" s="0" t="e">
        <f aca="true">MAX(0,F836*(1+(_xlfn.NORM.INV(RAND(),Inputs!$D$39,Inputs!$C$39)))-'Year Schedule'!$K$8+'Year Schedule'!$L$8)</f>
        <v>#VALUE!</v>
      </c>
      <c r="H836" s="0" t="e">
        <f aca="true">MAX(0,G836*(1+(_xlfn.NORM.INV(RAND(),Inputs!$D$39,Inputs!$C$39)))-'Year Schedule'!$K$9+'Year Schedule'!$L$9)</f>
        <v>#VALUE!</v>
      </c>
      <c r="I836" s="0" t="e">
        <f aca="true">MAX(0,H836*(1+(_xlfn.NORM.INV(RAND(),Inputs!$D$39,Inputs!$C$39)))-'Year Schedule'!$K$10+'Year Schedule'!$L$10)</f>
        <v>#VALUE!</v>
      </c>
      <c r="J836" s="0" t="e">
        <f aca="true">MAX(0,I836*(1+(_xlfn.NORM.INV(RAND(),Inputs!$D$39,Inputs!$C$39)))-'Year Schedule'!$K$11+'Year Schedule'!$L$11)</f>
        <v>#VALUE!</v>
      </c>
      <c r="K836" s="0" t="e">
        <f aca="true">MAX(0,J836*(1+(_xlfn.NORM.INV(RAND(),Inputs!$D$39,Inputs!$C$39)))-'Year Schedule'!$K$12+'Year Schedule'!$L$12)</f>
        <v>#VALUE!</v>
      </c>
      <c r="L836" s="0" t="e">
        <f aca="true">MAX(0,K836*(1+(_xlfn.NORM.INV(RAND(),Inputs!$D$39,Inputs!$C$39)))-'Year Schedule'!$K$13+'Year Schedule'!$L$13)</f>
        <v>#VALUE!</v>
      </c>
      <c r="M836" s="0" t="e">
        <f aca="true">MAX(0,L836*(1+(_xlfn.NORM.INV(RAND(),Inputs!$D$39,Inputs!$C$39)))-'Year Schedule'!$K$14+'Year Schedule'!$L$14)</f>
        <v>#VALUE!</v>
      </c>
      <c r="N836" s="0" t="e">
        <f aca="true">MAX(0,M836*(1+(_xlfn.NORM.INV(RAND(),Inputs!$D$39,Inputs!$C$39)))-'Year Schedule'!$K$15+'Year Schedule'!$L$15)</f>
        <v>#VALUE!</v>
      </c>
      <c r="O836" s="0" t="e">
        <f aca="true">MAX(0,N836*(1+(_xlfn.NORM.INV(RAND(),Inputs!$D$39,Inputs!$C$39)))-'Year Schedule'!$K$16+'Year Schedule'!$L$16)</f>
        <v>#VALUE!</v>
      </c>
      <c r="P836" s="0" t="e">
        <f aca="true">MAX(0,O836*(1+(_xlfn.NORM.INV(RAND(),Inputs!$D$39,Inputs!$C$39)))-'Year Schedule'!$K$17+'Year Schedule'!$L$17)</f>
        <v>#VALUE!</v>
      </c>
      <c r="Q836" s="0" t="e">
        <f aca="true">MAX(0,P836*(1+(_xlfn.NORM.INV(RAND(),Inputs!$D$39,Inputs!$C$39)))-'Year Schedule'!$K$18+'Year Schedule'!$L$18)</f>
        <v>#VALUE!</v>
      </c>
      <c r="R836" s="0" t="e">
        <f aca="true">MAX(0,Q836*(1+(_xlfn.NORM.INV(RAND(),Inputs!$D$39,Inputs!$C$39)))-'Year Schedule'!$K$19+'Year Schedule'!$L$19)</f>
        <v>#VALUE!</v>
      </c>
      <c r="S836" s="0" t="e">
        <f aca="true">MAX(0,R836*(1+(_xlfn.NORM.INV(RAND(),Inputs!$D$39,Inputs!$C$39)))-'Year Schedule'!$K$20+'Year Schedule'!$L$20)</f>
        <v>#VALUE!</v>
      </c>
      <c r="T836" s="0" t="e">
        <f aca="true">MAX(0,S836*(1+(_xlfn.NORM.INV(RAND(),Inputs!$D$39,Inputs!$C$39)))-'Year Schedule'!$K$21+'Year Schedule'!$L$21)</f>
        <v>#VALUE!</v>
      </c>
      <c r="U836" s="0" t="e">
        <f aca="true">MAX(0,T836*(1+(_xlfn.NORM.INV(RAND(),Inputs!$D$39,Inputs!$C$39)))-'Year Schedule'!$K$22+'Year Schedule'!$L$22)</f>
        <v>#VALUE!</v>
      </c>
      <c r="V836" s="0" t="e">
        <f aca="true">MAX(0,U836*(1+(_xlfn.NORM.INV(RAND(),Inputs!$D$39,Inputs!$C$39)))-'Year Schedule'!$K$23+'Year Schedule'!$L$23)</f>
        <v>#VALUE!</v>
      </c>
      <c r="W836" s="0" t="e">
        <f aca="true">MAX(0,V836*(1+(_xlfn.NORM.INV(RAND(),Inputs!$D$39,Inputs!$C$39)))-'Year Schedule'!$K$24+'Year Schedule'!$L$24)</f>
        <v>#VALUE!</v>
      </c>
      <c r="X836" s="0" t="e">
        <f aca="true">MAX(0,W836*(1+(_xlfn.NORM.INV(RAND(),Inputs!$D$39,Inputs!$C$39)))-'Year Schedule'!$K$25+'Year Schedule'!$L$25)</f>
        <v>#VALUE!</v>
      </c>
      <c r="Y836" s="0" t="e">
        <f aca="true">MAX(0,X836*(1+(_xlfn.NORM.INV(RAND(),Inputs!$D$39,Inputs!$C$39)))-'Year Schedule'!$K$26+'Year Schedule'!$L$26)</f>
        <v>#VALUE!</v>
      </c>
      <c r="Z836" s="0" t="e">
        <f aca="true">MAX(0,Y836*(1+(_xlfn.NORM.INV(RAND(),Inputs!$D$39,Inputs!$C$39)))-'Year Schedule'!$K$27+'Year Schedule'!$L$27)</f>
        <v>#VALUE!</v>
      </c>
      <c r="AA836" s="0" t="e">
        <f aca="true">MAX(0,Z836*(1+(_xlfn.NORM.INV(RAND(),Inputs!$D$39,Inputs!$C$39)))-'Year Schedule'!$K$28+'Year Schedule'!$L$28)</f>
        <v>#VALUE!</v>
      </c>
      <c r="AB836" s="0" t="e">
        <f aca="true">MAX(0,AA836*(1+(_xlfn.NORM.INV(RAND(),Inputs!$D$39,Inputs!$C$39)))-'Year Schedule'!$K$29+'Year Schedule'!$L$29)</f>
        <v>#VALUE!</v>
      </c>
      <c r="AC836" s="0" t="e">
        <f aca="true">MAX(0,AB836*(1+(_xlfn.NORM.INV(RAND(),Inputs!$D$39,Inputs!$C$39)))-'Year Schedule'!$K$30+'Year Schedule'!$L$30)</f>
        <v>#VALUE!</v>
      </c>
      <c r="AD836" s="0" t="e">
        <f aca="true">MAX(0,AC836*(1+(_xlfn.NORM.INV(RAND(),Inputs!$D$39,Inputs!$C$39)))-'Year Schedule'!$K$31+'Year Schedule'!$L$31)</f>
        <v>#VALUE!</v>
      </c>
      <c r="AE836" s="0" t="e">
        <f aca="true">MAX(0,AD836*(1+(_xlfn.NORM.INV(RAND(),Inputs!$D$39,Inputs!$C$39)))-'Year Schedule'!$K$32+'Year Schedule'!$L$32)</f>
        <v>#VALUE!</v>
      </c>
      <c r="AF836" s="0" t="e">
        <f aca="true">MAX(0,AE836*(1+(_xlfn.NORM.INV(RAND(),Inputs!$D$39,Inputs!$C$39)))-'Year Schedule'!$K$33+'Year Schedule'!$L$33)</f>
        <v>#VALUE!</v>
      </c>
      <c r="AG836" s="0" t="e">
        <f aca="true">MAX(0,AF836*(1+(_xlfn.NORM.INV(RAND(),Inputs!$D$39,Inputs!$C$39)))-'Year Schedule'!$K$34+'Year Schedule'!$L$34)</f>
        <v>#VALUE!</v>
      </c>
      <c r="AH836" s="0" t="e">
        <f aca="true">MAX(0,AG836*(1+(_xlfn.NORM.INV(RAND(),Inputs!$D$39,Inputs!$C$39)))-'Year Schedule'!$K$35+'Year Schedule'!$L$35)</f>
        <v>#VALUE!</v>
      </c>
      <c r="AI836" s="0" t="e">
        <f aca="true">MAX(0,AH836*(1+(_xlfn.NORM.INV(RAND(),Inputs!$D$39,Inputs!$C$39)))-'Year Schedule'!$K$36+'Year Schedule'!$L$36)</f>
        <v>#VALUE!</v>
      </c>
      <c r="AJ836" s="0" t="e">
        <f aca="true">MAX(0,AI836*(1+(_xlfn.NORM.INV(RAND(),Inputs!$D$39,Inputs!$C$39)))-'Year Schedule'!$K$37+'Year Schedule'!$L$37)</f>
        <v>#VALUE!</v>
      </c>
      <c r="AK836" s="0" t="e">
        <f aca="true">MAX(0,AJ836*(1+(_xlfn.NORM.INV(RAND(),Inputs!$D$39,Inputs!$C$39)))-'Year Schedule'!$K$38+'Year Schedule'!$L$38)</f>
        <v>#VALUE!</v>
      </c>
      <c r="AL836" s="0" t="e">
        <f aca="true">MAX(0,AK836*(1+(_xlfn.NORM.INV(RAND(),Inputs!$D$39,Inputs!$C$39)))-'Year Schedule'!$K$39+'Year Schedule'!$L$39)</f>
        <v>#VALUE!</v>
      </c>
      <c r="AM836" s="0" t="e">
        <f aca="true">MAX(0,AL836*(1+(_xlfn.NORM.INV(RAND(),Inputs!$D$39,Inputs!$C$39)))-'Year Schedule'!$K$40+'Year Schedule'!$L$40)</f>
        <v>#VALUE!</v>
      </c>
      <c r="AN836" s="0" t="e">
        <f aca="true">MAX(0,AM836*(1+(_xlfn.NORM.INV(RAND(),Inputs!$D$39,Inputs!$C$39)))-'Year Schedule'!$K$41+'Year Schedule'!$L$41)</f>
        <v>#VALUE!</v>
      </c>
      <c r="AO836" s="0" t="e">
        <f aca="true">MAX(0,AN836*(1+(_xlfn.NORM.INV(RAND(),Inputs!$D$39,Inputs!$C$39)))-'Year Schedule'!$K$42+'Year Schedule'!$L$42)</f>
        <v>#VALUE!</v>
      </c>
      <c r="AP836" s="0" t="e">
        <f aca="true">MAX(0,AO836*(1+(_xlfn.NORM.INV(RAND(),Inputs!$D$39,Inputs!$C$39)))-'Year Schedule'!$K$43+'Year Schedule'!$L$43)</f>
        <v>#VALUE!</v>
      </c>
      <c r="AQ836" s="0" t="e">
        <f aca="true">MAX(0,AP836*(1+(_xlfn.NORM.INV(RAND(),Inputs!$D$39,Inputs!$C$39)))-'Year Schedule'!$K$44+'Year Schedule'!$L$44)</f>
        <v>#VALUE!</v>
      </c>
      <c r="AR836" s="0" t="e">
        <f aca="true">MAX(0,AQ836*(1+(_xlfn.NORM.INV(RAND(),Inputs!$D$39,Inputs!$C$39)))-'Year Schedule'!$K$45+'Year Schedule'!$L$45)</f>
        <v>#VALUE!</v>
      </c>
      <c r="AS836" s="0" t="e">
        <f aca="true">MAX(0,AR836*(1+(_xlfn.NORM.INV(RAND(),Inputs!$D$39,Inputs!$C$39)))-'Year Schedule'!$K$46+'Year Schedule'!$L$46)</f>
        <v>#VALUE!</v>
      </c>
      <c r="AT836" s="0" t="e">
        <f aca="true">MAX(0,AS836*(1+(_xlfn.NORM.INV(RAND(),Inputs!$D$39,Inputs!$C$39)))-'Year Schedule'!$K$47+'Year Schedule'!$L$47)</f>
        <v>#VALUE!</v>
      </c>
      <c r="AU836" s="0" t="e">
        <f aca="true">MAX(0,AT836*(1+(_xlfn.NORM.INV(RAND(),Inputs!$D$39,Inputs!$C$39)))-'Year Schedule'!$K$48+'Year Schedule'!$L$48)</f>
        <v>#VALUE!</v>
      </c>
      <c r="AV836" s="0" t="e">
        <f aca="true">MAX(0,AU836*(1+(_xlfn.NORM.INV(RAND(),Inputs!$D$39,Inputs!$C$39)))-'Year Schedule'!$K$49+'Year Schedule'!$L$49)</f>
        <v>#VALUE!</v>
      </c>
      <c r="AW836" s="0" t="e">
        <f aca="true">MAX(0,AV836*(1+(_xlfn.NORM.INV(RAND(),Inputs!$D$39,Inputs!$C$39)))-'Year Schedule'!$K$50+'Year Schedule'!$L$50)</f>
        <v>#VALUE!</v>
      </c>
      <c r="AX836" s="0" t="e">
        <f aca="true">MAX(0,AW836*(1+(_xlfn.NORM.INV(RAND(),Inputs!$D$39,Inputs!$C$39)))-'Year Schedule'!$K$51+'Year Schedule'!$L$51)</f>
        <v>#VALUE!</v>
      </c>
      <c r="AY836" s="0" t="e">
        <f aca="true">MAX(0,AX836*(1+(_xlfn.NORM.INV(RAND(),Inputs!$D$39,Inputs!$C$39)))-'Year Schedule'!$K$52+'Year Schedule'!$L$52)</f>
        <v>#VALUE!</v>
      </c>
      <c r="AZ836" s="0" t="e">
        <f aca="true">MAX(0,AY836*(1+(_xlfn.NORM.INV(RAND(),Inputs!$D$39,Inputs!$C$39)))-'Year Schedule'!$K$53+'Year Schedule'!$L$53)</f>
        <v>#VALUE!</v>
      </c>
      <c r="BA836" s="0" t="e">
        <f aca="false">INDEX(C836:AZ836,1,Inputs!$C$6)</f>
        <v>#VALUE!</v>
      </c>
      <c r="BB836" s="0" t="n">
        <f aca="false">IFERROR(EXP(SUMPRODUCT(LN((C836:INDEX(C836:AZ836,1,Inputs!$C$6)+$C$1004:INDEX($C$1004:$AZ$1004,1,Inputs!$C$6))/B836:INDEX(B836:AY836,1,Inputs!$C$6)))/Inputs!$C$6)-1,-1)</f>
        <v>-1</v>
      </c>
    </row>
    <row r="837" customFormat="false" ht="15" hidden="false" customHeight="true" outlineLevel="0" collapsed="false">
      <c r="A837" s="0" t="n">
        <v>835</v>
      </c>
      <c r="B837" s="177" t="n">
        <f aca="false">Inputs!$C$38</f>
        <v>0</v>
      </c>
      <c r="C837" s="0" t="e">
        <f aca="true">MAX(0,B837*(1+(_xlfn.NORM.INV(RAND(),Inputs!$D$39,Inputs!$C$39)))-'Year Schedule'!$K$4+'Year Schedule'!$L$4)</f>
        <v>#VALUE!</v>
      </c>
      <c r="D837" s="0" t="e">
        <f aca="true">MAX(0,C837*(1+(_xlfn.NORM.INV(RAND(),Inputs!$D$39,Inputs!$C$39)))-'Year Schedule'!$K$5+'Year Schedule'!$L$5)</f>
        <v>#VALUE!</v>
      </c>
      <c r="E837" s="0" t="e">
        <f aca="true">MAX(0,D837*(1+(_xlfn.NORM.INV(RAND(),Inputs!$D$39,Inputs!$C$39)))-'Year Schedule'!$K$6+'Year Schedule'!$L$6)</f>
        <v>#VALUE!</v>
      </c>
      <c r="F837" s="0" t="e">
        <f aca="true">MAX(0,E837*(1+(_xlfn.NORM.INV(RAND(),Inputs!$D$39,Inputs!$C$39)))-'Year Schedule'!$K$7+'Year Schedule'!$L$7)</f>
        <v>#VALUE!</v>
      </c>
      <c r="G837" s="0" t="e">
        <f aca="true">MAX(0,F837*(1+(_xlfn.NORM.INV(RAND(),Inputs!$D$39,Inputs!$C$39)))-'Year Schedule'!$K$8+'Year Schedule'!$L$8)</f>
        <v>#VALUE!</v>
      </c>
      <c r="H837" s="0" t="e">
        <f aca="true">MAX(0,G837*(1+(_xlfn.NORM.INV(RAND(),Inputs!$D$39,Inputs!$C$39)))-'Year Schedule'!$K$9+'Year Schedule'!$L$9)</f>
        <v>#VALUE!</v>
      </c>
      <c r="I837" s="0" t="e">
        <f aca="true">MAX(0,H837*(1+(_xlfn.NORM.INV(RAND(),Inputs!$D$39,Inputs!$C$39)))-'Year Schedule'!$K$10+'Year Schedule'!$L$10)</f>
        <v>#VALUE!</v>
      </c>
      <c r="J837" s="0" t="e">
        <f aca="true">MAX(0,I837*(1+(_xlfn.NORM.INV(RAND(),Inputs!$D$39,Inputs!$C$39)))-'Year Schedule'!$K$11+'Year Schedule'!$L$11)</f>
        <v>#VALUE!</v>
      </c>
      <c r="K837" s="0" t="e">
        <f aca="true">MAX(0,J837*(1+(_xlfn.NORM.INV(RAND(),Inputs!$D$39,Inputs!$C$39)))-'Year Schedule'!$K$12+'Year Schedule'!$L$12)</f>
        <v>#VALUE!</v>
      </c>
      <c r="L837" s="0" t="e">
        <f aca="true">MAX(0,K837*(1+(_xlfn.NORM.INV(RAND(),Inputs!$D$39,Inputs!$C$39)))-'Year Schedule'!$K$13+'Year Schedule'!$L$13)</f>
        <v>#VALUE!</v>
      </c>
      <c r="M837" s="0" t="e">
        <f aca="true">MAX(0,L837*(1+(_xlfn.NORM.INV(RAND(),Inputs!$D$39,Inputs!$C$39)))-'Year Schedule'!$K$14+'Year Schedule'!$L$14)</f>
        <v>#VALUE!</v>
      </c>
      <c r="N837" s="0" t="e">
        <f aca="true">MAX(0,M837*(1+(_xlfn.NORM.INV(RAND(),Inputs!$D$39,Inputs!$C$39)))-'Year Schedule'!$K$15+'Year Schedule'!$L$15)</f>
        <v>#VALUE!</v>
      </c>
      <c r="O837" s="0" t="e">
        <f aca="true">MAX(0,N837*(1+(_xlfn.NORM.INV(RAND(),Inputs!$D$39,Inputs!$C$39)))-'Year Schedule'!$K$16+'Year Schedule'!$L$16)</f>
        <v>#VALUE!</v>
      </c>
      <c r="P837" s="0" t="e">
        <f aca="true">MAX(0,O837*(1+(_xlfn.NORM.INV(RAND(),Inputs!$D$39,Inputs!$C$39)))-'Year Schedule'!$K$17+'Year Schedule'!$L$17)</f>
        <v>#VALUE!</v>
      </c>
      <c r="Q837" s="0" t="e">
        <f aca="true">MAX(0,P837*(1+(_xlfn.NORM.INV(RAND(),Inputs!$D$39,Inputs!$C$39)))-'Year Schedule'!$K$18+'Year Schedule'!$L$18)</f>
        <v>#VALUE!</v>
      </c>
      <c r="R837" s="0" t="e">
        <f aca="true">MAX(0,Q837*(1+(_xlfn.NORM.INV(RAND(),Inputs!$D$39,Inputs!$C$39)))-'Year Schedule'!$K$19+'Year Schedule'!$L$19)</f>
        <v>#VALUE!</v>
      </c>
      <c r="S837" s="0" t="e">
        <f aca="true">MAX(0,R837*(1+(_xlfn.NORM.INV(RAND(),Inputs!$D$39,Inputs!$C$39)))-'Year Schedule'!$K$20+'Year Schedule'!$L$20)</f>
        <v>#VALUE!</v>
      </c>
      <c r="T837" s="0" t="e">
        <f aca="true">MAX(0,S837*(1+(_xlfn.NORM.INV(RAND(),Inputs!$D$39,Inputs!$C$39)))-'Year Schedule'!$K$21+'Year Schedule'!$L$21)</f>
        <v>#VALUE!</v>
      </c>
      <c r="U837" s="0" t="e">
        <f aca="true">MAX(0,T837*(1+(_xlfn.NORM.INV(RAND(),Inputs!$D$39,Inputs!$C$39)))-'Year Schedule'!$K$22+'Year Schedule'!$L$22)</f>
        <v>#VALUE!</v>
      </c>
      <c r="V837" s="0" t="e">
        <f aca="true">MAX(0,U837*(1+(_xlfn.NORM.INV(RAND(),Inputs!$D$39,Inputs!$C$39)))-'Year Schedule'!$K$23+'Year Schedule'!$L$23)</f>
        <v>#VALUE!</v>
      </c>
      <c r="W837" s="0" t="e">
        <f aca="true">MAX(0,V837*(1+(_xlfn.NORM.INV(RAND(),Inputs!$D$39,Inputs!$C$39)))-'Year Schedule'!$K$24+'Year Schedule'!$L$24)</f>
        <v>#VALUE!</v>
      </c>
      <c r="X837" s="0" t="e">
        <f aca="true">MAX(0,W837*(1+(_xlfn.NORM.INV(RAND(),Inputs!$D$39,Inputs!$C$39)))-'Year Schedule'!$K$25+'Year Schedule'!$L$25)</f>
        <v>#VALUE!</v>
      </c>
      <c r="Y837" s="0" t="e">
        <f aca="true">MAX(0,X837*(1+(_xlfn.NORM.INV(RAND(),Inputs!$D$39,Inputs!$C$39)))-'Year Schedule'!$K$26+'Year Schedule'!$L$26)</f>
        <v>#VALUE!</v>
      </c>
      <c r="Z837" s="0" t="e">
        <f aca="true">MAX(0,Y837*(1+(_xlfn.NORM.INV(RAND(),Inputs!$D$39,Inputs!$C$39)))-'Year Schedule'!$K$27+'Year Schedule'!$L$27)</f>
        <v>#VALUE!</v>
      </c>
      <c r="AA837" s="0" t="e">
        <f aca="true">MAX(0,Z837*(1+(_xlfn.NORM.INV(RAND(),Inputs!$D$39,Inputs!$C$39)))-'Year Schedule'!$K$28+'Year Schedule'!$L$28)</f>
        <v>#VALUE!</v>
      </c>
      <c r="AB837" s="0" t="e">
        <f aca="true">MAX(0,AA837*(1+(_xlfn.NORM.INV(RAND(),Inputs!$D$39,Inputs!$C$39)))-'Year Schedule'!$K$29+'Year Schedule'!$L$29)</f>
        <v>#VALUE!</v>
      </c>
      <c r="AC837" s="0" t="e">
        <f aca="true">MAX(0,AB837*(1+(_xlfn.NORM.INV(RAND(),Inputs!$D$39,Inputs!$C$39)))-'Year Schedule'!$K$30+'Year Schedule'!$L$30)</f>
        <v>#VALUE!</v>
      </c>
      <c r="AD837" s="0" t="e">
        <f aca="true">MAX(0,AC837*(1+(_xlfn.NORM.INV(RAND(),Inputs!$D$39,Inputs!$C$39)))-'Year Schedule'!$K$31+'Year Schedule'!$L$31)</f>
        <v>#VALUE!</v>
      </c>
      <c r="AE837" s="0" t="e">
        <f aca="true">MAX(0,AD837*(1+(_xlfn.NORM.INV(RAND(),Inputs!$D$39,Inputs!$C$39)))-'Year Schedule'!$K$32+'Year Schedule'!$L$32)</f>
        <v>#VALUE!</v>
      </c>
      <c r="AF837" s="0" t="e">
        <f aca="true">MAX(0,AE837*(1+(_xlfn.NORM.INV(RAND(),Inputs!$D$39,Inputs!$C$39)))-'Year Schedule'!$K$33+'Year Schedule'!$L$33)</f>
        <v>#VALUE!</v>
      </c>
      <c r="AG837" s="0" t="e">
        <f aca="true">MAX(0,AF837*(1+(_xlfn.NORM.INV(RAND(),Inputs!$D$39,Inputs!$C$39)))-'Year Schedule'!$K$34+'Year Schedule'!$L$34)</f>
        <v>#VALUE!</v>
      </c>
      <c r="AH837" s="0" t="e">
        <f aca="true">MAX(0,AG837*(1+(_xlfn.NORM.INV(RAND(),Inputs!$D$39,Inputs!$C$39)))-'Year Schedule'!$K$35+'Year Schedule'!$L$35)</f>
        <v>#VALUE!</v>
      </c>
      <c r="AI837" s="0" t="e">
        <f aca="true">MAX(0,AH837*(1+(_xlfn.NORM.INV(RAND(),Inputs!$D$39,Inputs!$C$39)))-'Year Schedule'!$K$36+'Year Schedule'!$L$36)</f>
        <v>#VALUE!</v>
      </c>
      <c r="AJ837" s="0" t="e">
        <f aca="true">MAX(0,AI837*(1+(_xlfn.NORM.INV(RAND(),Inputs!$D$39,Inputs!$C$39)))-'Year Schedule'!$K$37+'Year Schedule'!$L$37)</f>
        <v>#VALUE!</v>
      </c>
      <c r="AK837" s="0" t="e">
        <f aca="true">MAX(0,AJ837*(1+(_xlfn.NORM.INV(RAND(),Inputs!$D$39,Inputs!$C$39)))-'Year Schedule'!$K$38+'Year Schedule'!$L$38)</f>
        <v>#VALUE!</v>
      </c>
      <c r="AL837" s="0" t="e">
        <f aca="true">MAX(0,AK837*(1+(_xlfn.NORM.INV(RAND(),Inputs!$D$39,Inputs!$C$39)))-'Year Schedule'!$K$39+'Year Schedule'!$L$39)</f>
        <v>#VALUE!</v>
      </c>
      <c r="AM837" s="0" t="e">
        <f aca="true">MAX(0,AL837*(1+(_xlfn.NORM.INV(RAND(),Inputs!$D$39,Inputs!$C$39)))-'Year Schedule'!$K$40+'Year Schedule'!$L$40)</f>
        <v>#VALUE!</v>
      </c>
      <c r="AN837" s="0" t="e">
        <f aca="true">MAX(0,AM837*(1+(_xlfn.NORM.INV(RAND(),Inputs!$D$39,Inputs!$C$39)))-'Year Schedule'!$K$41+'Year Schedule'!$L$41)</f>
        <v>#VALUE!</v>
      </c>
      <c r="AO837" s="0" t="e">
        <f aca="true">MAX(0,AN837*(1+(_xlfn.NORM.INV(RAND(),Inputs!$D$39,Inputs!$C$39)))-'Year Schedule'!$K$42+'Year Schedule'!$L$42)</f>
        <v>#VALUE!</v>
      </c>
      <c r="AP837" s="0" t="e">
        <f aca="true">MAX(0,AO837*(1+(_xlfn.NORM.INV(RAND(),Inputs!$D$39,Inputs!$C$39)))-'Year Schedule'!$K$43+'Year Schedule'!$L$43)</f>
        <v>#VALUE!</v>
      </c>
      <c r="AQ837" s="0" t="e">
        <f aca="true">MAX(0,AP837*(1+(_xlfn.NORM.INV(RAND(),Inputs!$D$39,Inputs!$C$39)))-'Year Schedule'!$K$44+'Year Schedule'!$L$44)</f>
        <v>#VALUE!</v>
      </c>
      <c r="AR837" s="0" t="e">
        <f aca="true">MAX(0,AQ837*(1+(_xlfn.NORM.INV(RAND(),Inputs!$D$39,Inputs!$C$39)))-'Year Schedule'!$K$45+'Year Schedule'!$L$45)</f>
        <v>#VALUE!</v>
      </c>
      <c r="AS837" s="0" t="e">
        <f aca="true">MAX(0,AR837*(1+(_xlfn.NORM.INV(RAND(),Inputs!$D$39,Inputs!$C$39)))-'Year Schedule'!$K$46+'Year Schedule'!$L$46)</f>
        <v>#VALUE!</v>
      </c>
      <c r="AT837" s="0" t="e">
        <f aca="true">MAX(0,AS837*(1+(_xlfn.NORM.INV(RAND(),Inputs!$D$39,Inputs!$C$39)))-'Year Schedule'!$K$47+'Year Schedule'!$L$47)</f>
        <v>#VALUE!</v>
      </c>
      <c r="AU837" s="0" t="e">
        <f aca="true">MAX(0,AT837*(1+(_xlfn.NORM.INV(RAND(),Inputs!$D$39,Inputs!$C$39)))-'Year Schedule'!$K$48+'Year Schedule'!$L$48)</f>
        <v>#VALUE!</v>
      </c>
      <c r="AV837" s="0" t="e">
        <f aca="true">MAX(0,AU837*(1+(_xlfn.NORM.INV(RAND(),Inputs!$D$39,Inputs!$C$39)))-'Year Schedule'!$K$49+'Year Schedule'!$L$49)</f>
        <v>#VALUE!</v>
      </c>
      <c r="AW837" s="0" t="e">
        <f aca="true">MAX(0,AV837*(1+(_xlfn.NORM.INV(RAND(),Inputs!$D$39,Inputs!$C$39)))-'Year Schedule'!$K$50+'Year Schedule'!$L$50)</f>
        <v>#VALUE!</v>
      </c>
      <c r="AX837" s="0" t="e">
        <f aca="true">MAX(0,AW837*(1+(_xlfn.NORM.INV(RAND(),Inputs!$D$39,Inputs!$C$39)))-'Year Schedule'!$K$51+'Year Schedule'!$L$51)</f>
        <v>#VALUE!</v>
      </c>
      <c r="AY837" s="0" t="e">
        <f aca="true">MAX(0,AX837*(1+(_xlfn.NORM.INV(RAND(),Inputs!$D$39,Inputs!$C$39)))-'Year Schedule'!$K$52+'Year Schedule'!$L$52)</f>
        <v>#VALUE!</v>
      </c>
      <c r="AZ837" s="0" t="e">
        <f aca="true">MAX(0,AY837*(1+(_xlfn.NORM.INV(RAND(),Inputs!$D$39,Inputs!$C$39)))-'Year Schedule'!$K$53+'Year Schedule'!$L$53)</f>
        <v>#VALUE!</v>
      </c>
      <c r="BA837" s="0" t="e">
        <f aca="false">INDEX(C837:AZ837,1,Inputs!$C$6)</f>
        <v>#VALUE!</v>
      </c>
      <c r="BB837" s="0" t="n">
        <f aca="false">IFERROR(EXP(SUMPRODUCT(LN((C837:INDEX(C837:AZ837,1,Inputs!$C$6)+$C$1004:INDEX($C$1004:$AZ$1004,1,Inputs!$C$6))/B837:INDEX(B837:AY837,1,Inputs!$C$6)))/Inputs!$C$6)-1,-1)</f>
        <v>-1</v>
      </c>
    </row>
    <row r="838" customFormat="false" ht="15" hidden="false" customHeight="true" outlineLevel="0" collapsed="false">
      <c r="A838" s="0" t="n">
        <v>836</v>
      </c>
      <c r="B838" s="177" t="n">
        <f aca="false">Inputs!$C$38</f>
        <v>0</v>
      </c>
      <c r="C838" s="0" t="e">
        <f aca="true">MAX(0,B838*(1+(_xlfn.NORM.INV(RAND(),Inputs!$D$39,Inputs!$C$39)))-'Year Schedule'!$K$4+'Year Schedule'!$L$4)</f>
        <v>#VALUE!</v>
      </c>
      <c r="D838" s="0" t="e">
        <f aca="true">MAX(0,C838*(1+(_xlfn.NORM.INV(RAND(),Inputs!$D$39,Inputs!$C$39)))-'Year Schedule'!$K$5+'Year Schedule'!$L$5)</f>
        <v>#VALUE!</v>
      </c>
      <c r="E838" s="0" t="e">
        <f aca="true">MAX(0,D838*(1+(_xlfn.NORM.INV(RAND(),Inputs!$D$39,Inputs!$C$39)))-'Year Schedule'!$K$6+'Year Schedule'!$L$6)</f>
        <v>#VALUE!</v>
      </c>
      <c r="F838" s="0" t="e">
        <f aca="true">MAX(0,E838*(1+(_xlfn.NORM.INV(RAND(),Inputs!$D$39,Inputs!$C$39)))-'Year Schedule'!$K$7+'Year Schedule'!$L$7)</f>
        <v>#VALUE!</v>
      </c>
      <c r="G838" s="0" t="e">
        <f aca="true">MAX(0,F838*(1+(_xlfn.NORM.INV(RAND(),Inputs!$D$39,Inputs!$C$39)))-'Year Schedule'!$K$8+'Year Schedule'!$L$8)</f>
        <v>#VALUE!</v>
      </c>
      <c r="H838" s="0" t="e">
        <f aca="true">MAX(0,G838*(1+(_xlfn.NORM.INV(RAND(),Inputs!$D$39,Inputs!$C$39)))-'Year Schedule'!$K$9+'Year Schedule'!$L$9)</f>
        <v>#VALUE!</v>
      </c>
      <c r="I838" s="0" t="e">
        <f aca="true">MAX(0,H838*(1+(_xlfn.NORM.INV(RAND(),Inputs!$D$39,Inputs!$C$39)))-'Year Schedule'!$K$10+'Year Schedule'!$L$10)</f>
        <v>#VALUE!</v>
      </c>
      <c r="J838" s="0" t="e">
        <f aca="true">MAX(0,I838*(1+(_xlfn.NORM.INV(RAND(),Inputs!$D$39,Inputs!$C$39)))-'Year Schedule'!$K$11+'Year Schedule'!$L$11)</f>
        <v>#VALUE!</v>
      </c>
      <c r="K838" s="0" t="e">
        <f aca="true">MAX(0,J838*(1+(_xlfn.NORM.INV(RAND(),Inputs!$D$39,Inputs!$C$39)))-'Year Schedule'!$K$12+'Year Schedule'!$L$12)</f>
        <v>#VALUE!</v>
      </c>
      <c r="L838" s="0" t="e">
        <f aca="true">MAX(0,K838*(1+(_xlfn.NORM.INV(RAND(),Inputs!$D$39,Inputs!$C$39)))-'Year Schedule'!$K$13+'Year Schedule'!$L$13)</f>
        <v>#VALUE!</v>
      </c>
      <c r="M838" s="0" t="e">
        <f aca="true">MAX(0,L838*(1+(_xlfn.NORM.INV(RAND(),Inputs!$D$39,Inputs!$C$39)))-'Year Schedule'!$K$14+'Year Schedule'!$L$14)</f>
        <v>#VALUE!</v>
      </c>
      <c r="N838" s="0" t="e">
        <f aca="true">MAX(0,M838*(1+(_xlfn.NORM.INV(RAND(),Inputs!$D$39,Inputs!$C$39)))-'Year Schedule'!$K$15+'Year Schedule'!$L$15)</f>
        <v>#VALUE!</v>
      </c>
      <c r="O838" s="0" t="e">
        <f aca="true">MAX(0,N838*(1+(_xlfn.NORM.INV(RAND(),Inputs!$D$39,Inputs!$C$39)))-'Year Schedule'!$K$16+'Year Schedule'!$L$16)</f>
        <v>#VALUE!</v>
      </c>
      <c r="P838" s="0" t="e">
        <f aca="true">MAX(0,O838*(1+(_xlfn.NORM.INV(RAND(),Inputs!$D$39,Inputs!$C$39)))-'Year Schedule'!$K$17+'Year Schedule'!$L$17)</f>
        <v>#VALUE!</v>
      </c>
      <c r="Q838" s="0" t="e">
        <f aca="true">MAX(0,P838*(1+(_xlfn.NORM.INV(RAND(),Inputs!$D$39,Inputs!$C$39)))-'Year Schedule'!$K$18+'Year Schedule'!$L$18)</f>
        <v>#VALUE!</v>
      </c>
      <c r="R838" s="0" t="e">
        <f aca="true">MAX(0,Q838*(1+(_xlfn.NORM.INV(RAND(),Inputs!$D$39,Inputs!$C$39)))-'Year Schedule'!$K$19+'Year Schedule'!$L$19)</f>
        <v>#VALUE!</v>
      </c>
      <c r="S838" s="0" t="e">
        <f aca="true">MAX(0,R838*(1+(_xlfn.NORM.INV(RAND(),Inputs!$D$39,Inputs!$C$39)))-'Year Schedule'!$K$20+'Year Schedule'!$L$20)</f>
        <v>#VALUE!</v>
      </c>
      <c r="T838" s="0" t="e">
        <f aca="true">MAX(0,S838*(1+(_xlfn.NORM.INV(RAND(),Inputs!$D$39,Inputs!$C$39)))-'Year Schedule'!$K$21+'Year Schedule'!$L$21)</f>
        <v>#VALUE!</v>
      </c>
      <c r="U838" s="0" t="e">
        <f aca="true">MAX(0,T838*(1+(_xlfn.NORM.INV(RAND(),Inputs!$D$39,Inputs!$C$39)))-'Year Schedule'!$K$22+'Year Schedule'!$L$22)</f>
        <v>#VALUE!</v>
      </c>
      <c r="V838" s="0" t="e">
        <f aca="true">MAX(0,U838*(1+(_xlfn.NORM.INV(RAND(),Inputs!$D$39,Inputs!$C$39)))-'Year Schedule'!$K$23+'Year Schedule'!$L$23)</f>
        <v>#VALUE!</v>
      </c>
      <c r="W838" s="0" t="e">
        <f aca="true">MAX(0,V838*(1+(_xlfn.NORM.INV(RAND(),Inputs!$D$39,Inputs!$C$39)))-'Year Schedule'!$K$24+'Year Schedule'!$L$24)</f>
        <v>#VALUE!</v>
      </c>
      <c r="X838" s="0" t="e">
        <f aca="true">MAX(0,W838*(1+(_xlfn.NORM.INV(RAND(),Inputs!$D$39,Inputs!$C$39)))-'Year Schedule'!$K$25+'Year Schedule'!$L$25)</f>
        <v>#VALUE!</v>
      </c>
      <c r="Y838" s="0" t="e">
        <f aca="true">MAX(0,X838*(1+(_xlfn.NORM.INV(RAND(),Inputs!$D$39,Inputs!$C$39)))-'Year Schedule'!$K$26+'Year Schedule'!$L$26)</f>
        <v>#VALUE!</v>
      </c>
      <c r="Z838" s="0" t="e">
        <f aca="true">MAX(0,Y838*(1+(_xlfn.NORM.INV(RAND(),Inputs!$D$39,Inputs!$C$39)))-'Year Schedule'!$K$27+'Year Schedule'!$L$27)</f>
        <v>#VALUE!</v>
      </c>
      <c r="AA838" s="0" t="e">
        <f aca="true">MAX(0,Z838*(1+(_xlfn.NORM.INV(RAND(),Inputs!$D$39,Inputs!$C$39)))-'Year Schedule'!$K$28+'Year Schedule'!$L$28)</f>
        <v>#VALUE!</v>
      </c>
      <c r="AB838" s="0" t="e">
        <f aca="true">MAX(0,AA838*(1+(_xlfn.NORM.INV(RAND(),Inputs!$D$39,Inputs!$C$39)))-'Year Schedule'!$K$29+'Year Schedule'!$L$29)</f>
        <v>#VALUE!</v>
      </c>
      <c r="AC838" s="0" t="e">
        <f aca="true">MAX(0,AB838*(1+(_xlfn.NORM.INV(RAND(),Inputs!$D$39,Inputs!$C$39)))-'Year Schedule'!$K$30+'Year Schedule'!$L$30)</f>
        <v>#VALUE!</v>
      </c>
      <c r="AD838" s="0" t="e">
        <f aca="true">MAX(0,AC838*(1+(_xlfn.NORM.INV(RAND(),Inputs!$D$39,Inputs!$C$39)))-'Year Schedule'!$K$31+'Year Schedule'!$L$31)</f>
        <v>#VALUE!</v>
      </c>
      <c r="AE838" s="0" t="e">
        <f aca="true">MAX(0,AD838*(1+(_xlfn.NORM.INV(RAND(),Inputs!$D$39,Inputs!$C$39)))-'Year Schedule'!$K$32+'Year Schedule'!$L$32)</f>
        <v>#VALUE!</v>
      </c>
      <c r="AF838" s="0" t="e">
        <f aca="true">MAX(0,AE838*(1+(_xlfn.NORM.INV(RAND(),Inputs!$D$39,Inputs!$C$39)))-'Year Schedule'!$K$33+'Year Schedule'!$L$33)</f>
        <v>#VALUE!</v>
      </c>
      <c r="AG838" s="0" t="e">
        <f aca="true">MAX(0,AF838*(1+(_xlfn.NORM.INV(RAND(),Inputs!$D$39,Inputs!$C$39)))-'Year Schedule'!$K$34+'Year Schedule'!$L$34)</f>
        <v>#VALUE!</v>
      </c>
      <c r="AH838" s="0" t="e">
        <f aca="true">MAX(0,AG838*(1+(_xlfn.NORM.INV(RAND(),Inputs!$D$39,Inputs!$C$39)))-'Year Schedule'!$K$35+'Year Schedule'!$L$35)</f>
        <v>#VALUE!</v>
      </c>
      <c r="AI838" s="0" t="e">
        <f aca="true">MAX(0,AH838*(1+(_xlfn.NORM.INV(RAND(),Inputs!$D$39,Inputs!$C$39)))-'Year Schedule'!$K$36+'Year Schedule'!$L$36)</f>
        <v>#VALUE!</v>
      </c>
      <c r="AJ838" s="0" t="e">
        <f aca="true">MAX(0,AI838*(1+(_xlfn.NORM.INV(RAND(),Inputs!$D$39,Inputs!$C$39)))-'Year Schedule'!$K$37+'Year Schedule'!$L$37)</f>
        <v>#VALUE!</v>
      </c>
      <c r="AK838" s="0" t="e">
        <f aca="true">MAX(0,AJ838*(1+(_xlfn.NORM.INV(RAND(),Inputs!$D$39,Inputs!$C$39)))-'Year Schedule'!$K$38+'Year Schedule'!$L$38)</f>
        <v>#VALUE!</v>
      </c>
      <c r="AL838" s="0" t="e">
        <f aca="true">MAX(0,AK838*(1+(_xlfn.NORM.INV(RAND(),Inputs!$D$39,Inputs!$C$39)))-'Year Schedule'!$K$39+'Year Schedule'!$L$39)</f>
        <v>#VALUE!</v>
      </c>
      <c r="AM838" s="0" t="e">
        <f aca="true">MAX(0,AL838*(1+(_xlfn.NORM.INV(RAND(),Inputs!$D$39,Inputs!$C$39)))-'Year Schedule'!$K$40+'Year Schedule'!$L$40)</f>
        <v>#VALUE!</v>
      </c>
      <c r="AN838" s="0" t="e">
        <f aca="true">MAX(0,AM838*(1+(_xlfn.NORM.INV(RAND(),Inputs!$D$39,Inputs!$C$39)))-'Year Schedule'!$K$41+'Year Schedule'!$L$41)</f>
        <v>#VALUE!</v>
      </c>
      <c r="AO838" s="0" t="e">
        <f aca="true">MAX(0,AN838*(1+(_xlfn.NORM.INV(RAND(),Inputs!$D$39,Inputs!$C$39)))-'Year Schedule'!$K$42+'Year Schedule'!$L$42)</f>
        <v>#VALUE!</v>
      </c>
      <c r="AP838" s="0" t="e">
        <f aca="true">MAX(0,AO838*(1+(_xlfn.NORM.INV(RAND(),Inputs!$D$39,Inputs!$C$39)))-'Year Schedule'!$K$43+'Year Schedule'!$L$43)</f>
        <v>#VALUE!</v>
      </c>
      <c r="AQ838" s="0" t="e">
        <f aca="true">MAX(0,AP838*(1+(_xlfn.NORM.INV(RAND(),Inputs!$D$39,Inputs!$C$39)))-'Year Schedule'!$K$44+'Year Schedule'!$L$44)</f>
        <v>#VALUE!</v>
      </c>
      <c r="AR838" s="0" t="e">
        <f aca="true">MAX(0,AQ838*(1+(_xlfn.NORM.INV(RAND(),Inputs!$D$39,Inputs!$C$39)))-'Year Schedule'!$K$45+'Year Schedule'!$L$45)</f>
        <v>#VALUE!</v>
      </c>
      <c r="AS838" s="0" t="e">
        <f aca="true">MAX(0,AR838*(1+(_xlfn.NORM.INV(RAND(),Inputs!$D$39,Inputs!$C$39)))-'Year Schedule'!$K$46+'Year Schedule'!$L$46)</f>
        <v>#VALUE!</v>
      </c>
      <c r="AT838" s="0" t="e">
        <f aca="true">MAX(0,AS838*(1+(_xlfn.NORM.INV(RAND(),Inputs!$D$39,Inputs!$C$39)))-'Year Schedule'!$K$47+'Year Schedule'!$L$47)</f>
        <v>#VALUE!</v>
      </c>
      <c r="AU838" s="0" t="e">
        <f aca="true">MAX(0,AT838*(1+(_xlfn.NORM.INV(RAND(),Inputs!$D$39,Inputs!$C$39)))-'Year Schedule'!$K$48+'Year Schedule'!$L$48)</f>
        <v>#VALUE!</v>
      </c>
      <c r="AV838" s="0" t="e">
        <f aca="true">MAX(0,AU838*(1+(_xlfn.NORM.INV(RAND(),Inputs!$D$39,Inputs!$C$39)))-'Year Schedule'!$K$49+'Year Schedule'!$L$49)</f>
        <v>#VALUE!</v>
      </c>
      <c r="AW838" s="0" t="e">
        <f aca="true">MAX(0,AV838*(1+(_xlfn.NORM.INV(RAND(),Inputs!$D$39,Inputs!$C$39)))-'Year Schedule'!$K$50+'Year Schedule'!$L$50)</f>
        <v>#VALUE!</v>
      </c>
      <c r="AX838" s="0" t="e">
        <f aca="true">MAX(0,AW838*(1+(_xlfn.NORM.INV(RAND(),Inputs!$D$39,Inputs!$C$39)))-'Year Schedule'!$K$51+'Year Schedule'!$L$51)</f>
        <v>#VALUE!</v>
      </c>
      <c r="AY838" s="0" t="e">
        <f aca="true">MAX(0,AX838*(1+(_xlfn.NORM.INV(RAND(),Inputs!$D$39,Inputs!$C$39)))-'Year Schedule'!$K$52+'Year Schedule'!$L$52)</f>
        <v>#VALUE!</v>
      </c>
      <c r="AZ838" s="0" t="e">
        <f aca="true">MAX(0,AY838*(1+(_xlfn.NORM.INV(RAND(),Inputs!$D$39,Inputs!$C$39)))-'Year Schedule'!$K$53+'Year Schedule'!$L$53)</f>
        <v>#VALUE!</v>
      </c>
      <c r="BA838" s="0" t="e">
        <f aca="false">INDEX(C838:AZ838,1,Inputs!$C$6)</f>
        <v>#VALUE!</v>
      </c>
      <c r="BB838" s="0" t="n">
        <f aca="false">IFERROR(EXP(SUMPRODUCT(LN((C838:INDEX(C838:AZ838,1,Inputs!$C$6)+$C$1004:INDEX($C$1004:$AZ$1004,1,Inputs!$C$6))/B838:INDEX(B838:AY838,1,Inputs!$C$6)))/Inputs!$C$6)-1,-1)</f>
        <v>-1</v>
      </c>
    </row>
    <row r="839" customFormat="false" ht="15" hidden="false" customHeight="true" outlineLevel="0" collapsed="false">
      <c r="A839" s="0" t="n">
        <v>837</v>
      </c>
      <c r="B839" s="177" t="n">
        <f aca="false">Inputs!$C$38</f>
        <v>0</v>
      </c>
      <c r="C839" s="0" t="e">
        <f aca="true">MAX(0,B839*(1+(_xlfn.NORM.INV(RAND(),Inputs!$D$39,Inputs!$C$39)))-'Year Schedule'!$K$4+'Year Schedule'!$L$4)</f>
        <v>#VALUE!</v>
      </c>
      <c r="D839" s="0" t="e">
        <f aca="true">MAX(0,C839*(1+(_xlfn.NORM.INV(RAND(),Inputs!$D$39,Inputs!$C$39)))-'Year Schedule'!$K$5+'Year Schedule'!$L$5)</f>
        <v>#VALUE!</v>
      </c>
      <c r="E839" s="0" t="e">
        <f aca="true">MAX(0,D839*(1+(_xlfn.NORM.INV(RAND(),Inputs!$D$39,Inputs!$C$39)))-'Year Schedule'!$K$6+'Year Schedule'!$L$6)</f>
        <v>#VALUE!</v>
      </c>
      <c r="F839" s="0" t="e">
        <f aca="true">MAX(0,E839*(1+(_xlfn.NORM.INV(RAND(),Inputs!$D$39,Inputs!$C$39)))-'Year Schedule'!$K$7+'Year Schedule'!$L$7)</f>
        <v>#VALUE!</v>
      </c>
      <c r="G839" s="0" t="e">
        <f aca="true">MAX(0,F839*(1+(_xlfn.NORM.INV(RAND(),Inputs!$D$39,Inputs!$C$39)))-'Year Schedule'!$K$8+'Year Schedule'!$L$8)</f>
        <v>#VALUE!</v>
      </c>
      <c r="H839" s="0" t="e">
        <f aca="true">MAX(0,G839*(1+(_xlfn.NORM.INV(RAND(),Inputs!$D$39,Inputs!$C$39)))-'Year Schedule'!$K$9+'Year Schedule'!$L$9)</f>
        <v>#VALUE!</v>
      </c>
      <c r="I839" s="0" t="e">
        <f aca="true">MAX(0,H839*(1+(_xlfn.NORM.INV(RAND(),Inputs!$D$39,Inputs!$C$39)))-'Year Schedule'!$K$10+'Year Schedule'!$L$10)</f>
        <v>#VALUE!</v>
      </c>
      <c r="J839" s="0" t="e">
        <f aca="true">MAX(0,I839*(1+(_xlfn.NORM.INV(RAND(),Inputs!$D$39,Inputs!$C$39)))-'Year Schedule'!$K$11+'Year Schedule'!$L$11)</f>
        <v>#VALUE!</v>
      </c>
      <c r="K839" s="0" t="e">
        <f aca="true">MAX(0,J839*(1+(_xlfn.NORM.INV(RAND(),Inputs!$D$39,Inputs!$C$39)))-'Year Schedule'!$K$12+'Year Schedule'!$L$12)</f>
        <v>#VALUE!</v>
      </c>
      <c r="L839" s="0" t="e">
        <f aca="true">MAX(0,K839*(1+(_xlfn.NORM.INV(RAND(),Inputs!$D$39,Inputs!$C$39)))-'Year Schedule'!$K$13+'Year Schedule'!$L$13)</f>
        <v>#VALUE!</v>
      </c>
      <c r="M839" s="0" t="e">
        <f aca="true">MAX(0,L839*(1+(_xlfn.NORM.INV(RAND(),Inputs!$D$39,Inputs!$C$39)))-'Year Schedule'!$K$14+'Year Schedule'!$L$14)</f>
        <v>#VALUE!</v>
      </c>
      <c r="N839" s="0" t="e">
        <f aca="true">MAX(0,M839*(1+(_xlfn.NORM.INV(RAND(),Inputs!$D$39,Inputs!$C$39)))-'Year Schedule'!$K$15+'Year Schedule'!$L$15)</f>
        <v>#VALUE!</v>
      </c>
      <c r="O839" s="0" t="e">
        <f aca="true">MAX(0,N839*(1+(_xlfn.NORM.INV(RAND(),Inputs!$D$39,Inputs!$C$39)))-'Year Schedule'!$K$16+'Year Schedule'!$L$16)</f>
        <v>#VALUE!</v>
      </c>
      <c r="P839" s="0" t="e">
        <f aca="true">MAX(0,O839*(1+(_xlfn.NORM.INV(RAND(),Inputs!$D$39,Inputs!$C$39)))-'Year Schedule'!$K$17+'Year Schedule'!$L$17)</f>
        <v>#VALUE!</v>
      </c>
      <c r="Q839" s="0" t="e">
        <f aca="true">MAX(0,P839*(1+(_xlfn.NORM.INV(RAND(),Inputs!$D$39,Inputs!$C$39)))-'Year Schedule'!$K$18+'Year Schedule'!$L$18)</f>
        <v>#VALUE!</v>
      </c>
      <c r="R839" s="0" t="e">
        <f aca="true">MAX(0,Q839*(1+(_xlfn.NORM.INV(RAND(),Inputs!$D$39,Inputs!$C$39)))-'Year Schedule'!$K$19+'Year Schedule'!$L$19)</f>
        <v>#VALUE!</v>
      </c>
      <c r="S839" s="0" t="e">
        <f aca="true">MAX(0,R839*(1+(_xlfn.NORM.INV(RAND(),Inputs!$D$39,Inputs!$C$39)))-'Year Schedule'!$K$20+'Year Schedule'!$L$20)</f>
        <v>#VALUE!</v>
      </c>
      <c r="T839" s="0" t="e">
        <f aca="true">MAX(0,S839*(1+(_xlfn.NORM.INV(RAND(),Inputs!$D$39,Inputs!$C$39)))-'Year Schedule'!$K$21+'Year Schedule'!$L$21)</f>
        <v>#VALUE!</v>
      </c>
      <c r="U839" s="0" t="e">
        <f aca="true">MAX(0,T839*(1+(_xlfn.NORM.INV(RAND(),Inputs!$D$39,Inputs!$C$39)))-'Year Schedule'!$K$22+'Year Schedule'!$L$22)</f>
        <v>#VALUE!</v>
      </c>
      <c r="V839" s="0" t="e">
        <f aca="true">MAX(0,U839*(1+(_xlfn.NORM.INV(RAND(),Inputs!$D$39,Inputs!$C$39)))-'Year Schedule'!$K$23+'Year Schedule'!$L$23)</f>
        <v>#VALUE!</v>
      </c>
      <c r="W839" s="0" t="e">
        <f aca="true">MAX(0,V839*(1+(_xlfn.NORM.INV(RAND(),Inputs!$D$39,Inputs!$C$39)))-'Year Schedule'!$K$24+'Year Schedule'!$L$24)</f>
        <v>#VALUE!</v>
      </c>
      <c r="X839" s="0" t="e">
        <f aca="true">MAX(0,W839*(1+(_xlfn.NORM.INV(RAND(),Inputs!$D$39,Inputs!$C$39)))-'Year Schedule'!$K$25+'Year Schedule'!$L$25)</f>
        <v>#VALUE!</v>
      </c>
      <c r="Y839" s="0" t="e">
        <f aca="true">MAX(0,X839*(1+(_xlfn.NORM.INV(RAND(),Inputs!$D$39,Inputs!$C$39)))-'Year Schedule'!$K$26+'Year Schedule'!$L$26)</f>
        <v>#VALUE!</v>
      </c>
      <c r="Z839" s="0" t="e">
        <f aca="true">MAX(0,Y839*(1+(_xlfn.NORM.INV(RAND(),Inputs!$D$39,Inputs!$C$39)))-'Year Schedule'!$K$27+'Year Schedule'!$L$27)</f>
        <v>#VALUE!</v>
      </c>
      <c r="AA839" s="0" t="e">
        <f aca="true">MAX(0,Z839*(1+(_xlfn.NORM.INV(RAND(),Inputs!$D$39,Inputs!$C$39)))-'Year Schedule'!$K$28+'Year Schedule'!$L$28)</f>
        <v>#VALUE!</v>
      </c>
      <c r="AB839" s="0" t="e">
        <f aca="true">MAX(0,AA839*(1+(_xlfn.NORM.INV(RAND(),Inputs!$D$39,Inputs!$C$39)))-'Year Schedule'!$K$29+'Year Schedule'!$L$29)</f>
        <v>#VALUE!</v>
      </c>
      <c r="AC839" s="0" t="e">
        <f aca="true">MAX(0,AB839*(1+(_xlfn.NORM.INV(RAND(),Inputs!$D$39,Inputs!$C$39)))-'Year Schedule'!$K$30+'Year Schedule'!$L$30)</f>
        <v>#VALUE!</v>
      </c>
      <c r="AD839" s="0" t="e">
        <f aca="true">MAX(0,AC839*(1+(_xlfn.NORM.INV(RAND(),Inputs!$D$39,Inputs!$C$39)))-'Year Schedule'!$K$31+'Year Schedule'!$L$31)</f>
        <v>#VALUE!</v>
      </c>
      <c r="AE839" s="0" t="e">
        <f aca="true">MAX(0,AD839*(1+(_xlfn.NORM.INV(RAND(),Inputs!$D$39,Inputs!$C$39)))-'Year Schedule'!$K$32+'Year Schedule'!$L$32)</f>
        <v>#VALUE!</v>
      </c>
      <c r="AF839" s="0" t="e">
        <f aca="true">MAX(0,AE839*(1+(_xlfn.NORM.INV(RAND(),Inputs!$D$39,Inputs!$C$39)))-'Year Schedule'!$K$33+'Year Schedule'!$L$33)</f>
        <v>#VALUE!</v>
      </c>
      <c r="AG839" s="0" t="e">
        <f aca="true">MAX(0,AF839*(1+(_xlfn.NORM.INV(RAND(),Inputs!$D$39,Inputs!$C$39)))-'Year Schedule'!$K$34+'Year Schedule'!$L$34)</f>
        <v>#VALUE!</v>
      </c>
      <c r="AH839" s="0" t="e">
        <f aca="true">MAX(0,AG839*(1+(_xlfn.NORM.INV(RAND(),Inputs!$D$39,Inputs!$C$39)))-'Year Schedule'!$K$35+'Year Schedule'!$L$35)</f>
        <v>#VALUE!</v>
      </c>
      <c r="AI839" s="0" t="e">
        <f aca="true">MAX(0,AH839*(1+(_xlfn.NORM.INV(RAND(),Inputs!$D$39,Inputs!$C$39)))-'Year Schedule'!$K$36+'Year Schedule'!$L$36)</f>
        <v>#VALUE!</v>
      </c>
      <c r="AJ839" s="0" t="e">
        <f aca="true">MAX(0,AI839*(1+(_xlfn.NORM.INV(RAND(),Inputs!$D$39,Inputs!$C$39)))-'Year Schedule'!$K$37+'Year Schedule'!$L$37)</f>
        <v>#VALUE!</v>
      </c>
      <c r="AK839" s="0" t="e">
        <f aca="true">MAX(0,AJ839*(1+(_xlfn.NORM.INV(RAND(),Inputs!$D$39,Inputs!$C$39)))-'Year Schedule'!$K$38+'Year Schedule'!$L$38)</f>
        <v>#VALUE!</v>
      </c>
      <c r="AL839" s="0" t="e">
        <f aca="true">MAX(0,AK839*(1+(_xlfn.NORM.INV(RAND(),Inputs!$D$39,Inputs!$C$39)))-'Year Schedule'!$K$39+'Year Schedule'!$L$39)</f>
        <v>#VALUE!</v>
      </c>
      <c r="AM839" s="0" t="e">
        <f aca="true">MAX(0,AL839*(1+(_xlfn.NORM.INV(RAND(),Inputs!$D$39,Inputs!$C$39)))-'Year Schedule'!$K$40+'Year Schedule'!$L$40)</f>
        <v>#VALUE!</v>
      </c>
      <c r="AN839" s="0" t="e">
        <f aca="true">MAX(0,AM839*(1+(_xlfn.NORM.INV(RAND(),Inputs!$D$39,Inputs!$C$39)))-'Year Schedule'!$K$41+'Year Schedule'!$L$41)</f>
        <v>#VALUE!</v>
      </c>
      <c r="AO839" s="0" t="e">
        <f aca="true">MAX(0,AN839*(1+(_xlfn.NORM.INV(RAND(),Inputs!$D$39,Inputs!$C$39)))-'Year Schedule'!$K$42+'Year Schedule'!$L$42)</f>
        <v>#VALUE!</v>
      </c>
      <c r="AP839" s="0" t="e">
        <f aca="true">MAX(0,AO839*(1+(_xlfn.NORM.INV(RAND(),Inputs!$D$39,Inputs!$C$39)))-'Year Schedule'!$K$43+'Year Schedule'!$L$43)</f>
        <v>#VALUE!</v>
      </c>
      <c r="AQ839" s="0" t="e">
        <f aca="true">MAX(0,AP839*(1+(_xlfn.NORM.INV(RAND(),Inputs!$D$39,Inputs!$C$39)))-'Year Schedule'!$K$44+'Year Schedule'!$L$44)</f>
        <v>#VALUE!</v>
      </c>
      <c r="AR839" s="0" t="e">
        <f aca="true">MAX(0,AQ839*(1+(_xlfn.NORM.INV(RAND(),Inputs!$D$39,Inputs!$C$39)))-'Year Schedule'!$K$45+'Year Schedule'!$L$45)</f>
        <v>#VALUE!</v>
      </c>
      <c r="AS839" s="0" t="e">
        <f aca="true">MAX(0,AR839*(1+(_xlfn.NORM.INV(RAND(),Inputs!$D$39,Inputs!$C$39)))-'Year Schedule'!$K$46+'Year Schedule'!$L$46)</f>
        <v>#VALUE!</v>
      </c>
      <c r="AT839" s="0" t="e">
        <f aca="true">MAX(0,AS839*(1+(_xlfn.NORM.INV(RAND(),Inputs!$D$39,Inputs!$C$39)))-'Year Schedule'!$K$47+'Year Schedule'!$L$47)</f>
        <v>#VALUE!</v>
      </c>
      <c r="AU839" s="0" t="e">
        <f aca="true">MAX(0,AT839*(1+(_xlfn.NORM.INV(RAND(),Inputs!$D$39,Inputs!$C$39)))-'Year Schedule'!$K$48+'Year Schedule'!$L$48)</f>
        <v>#VALUE!</v>
      </c>
      <c r="AV839" s="0" t="e">
        <f aca="true">MAX(0,AU839*(1+(_xlfn.NORM.INV(RAND(),Inputs!$D$39,Inputs!$C$39)))-'Year Schedule'!$K$49+'Year Schedule'!$L$49)</f>
        <v>#VALUE!</v>
      </c>
      <c r="AW839" s="0" t="e">
        <f aca="true">MAX(0,AV839*(1+(_xlfn.NORM.INV(RAND(),Inputs!$D$39,Inputs!$C$39)))-'Year Schedule'!$K$50+'Year Schedule'!$L$50)</f>
        <v>#VALUE!</v>
      </c>
      <c r="AX839" s="0" t="e">
        <f aca="true">MAX(0,AW839*(1+(_xlfn.NORM.INV(RAND(),Inputs!$D$39,Inputs!$C$39)))-'Year Schedule'!$K$51+'Year Schedule'!$L$51)</f>
        <v>#VALUE!</v>
      </c>
      <c r="AY839" s="0" t="e">
        <f aca="true">MAX(0,AX839*(1+(_xlfn.NORM.INV(RAND(),Inputs!$D$39,Inputs!$C$39)))-'Year Schedule'!$K$52+'Year Schedule'!$L$52)</f>
        <v>#VALUE!</v>
      </c>
      <c r="AZ839" s="0" t="e">
        <f aca="true">MAX(0,AY839*(1+(_xlfn.NORM.INV(RAND(),Inputs!$D$39,Inputs!$C$39)))-'Year Schedule'!$K$53+'Year Schedule'!$L$53)</f>
        <v>#VALUE!</v>
      </c>
      <c r="BA839" s="0" t="e">
        <f aca="false">INDEX(C839:AZ839,1,Inputs!$C$6)</f>
        <v>#VALUE!</v>
      </c>
      <c r="BB839" s="0" t="n">
        <f aca="false">IFERROR(EXP(SUMPRODUCT(LN((C839:INDEX(C839:AZ839,1,Inputs!$C$6)+$C$1004:INDEX($C$1004:$AZ$1004,1,Inputs!$C$6))/B839:INDEX(B839:AY839,1,Inputs!$C$6)))/Inputs!$C$6)-1,-1)</f>
        <v>-1</v>
      </c>
    </row>
    <row r="840" customFormat="false" ht="15" hidden="false" customHeight="true" outlineLevel="0" collapsed="false">
      <c r="A840" s="0" t="n">
        <v>838</v>
      </c>
      <c r="B840" s="177" t="n">
        <f aca="false">Inputs!$C$38</f>
        <v>0</v>
      </c>
      <c r="C840" s="0" t="e">
        <f aca="true">MAX(0,B840*(1+(_xlfn.NORM.INV(RAND(),Inputs!$D$39,Inputs!$C$39)))-'Year Schedule'!$K$4+'Year Schedule'!$L$4)</f>
        <v>#VALUE!</v>
      </c>
      <c r="D840" s="0" t="e">
        <f aca="true">MAX(0,C840*(1+(_xlfn.NORM.INV(RAND(),Inputs!$D$39,Inputs!$C$39)))-'Year Schedule'!$K$5+'Year Schedule'!$L$5)</f>
        <v>#VALUE!</v>
      </c>
      <c r="E840" s="0" t="e">
        <f aca="true">MAX(0,D840*(1+(_xlfn.NORM.INV(RAND(),Inputs!$D$39,Inputs!$C$39)))-'Year Schedule'!$K$6+'Year Schedule'!$L$6)</f>
        <v>#VALUE!</v>
      </c>
      <c r="F840" s="0" t="e">
        <f aca="true">MAX(0,E840*(1+(_xlfn.NORM.INV(RAND(),Inputs!$D$39,Inputs!$C$39)))-'Year Schedule'!$K$7+'Year Schedule'!$L$7)</f>
        <v>#VALUE!</v>
      </c>
      <c r="G840" s="0" t="e">
        <f aca="true">MAX(0,F840*(1+(_xlfn.NORM.INV(RAND(),Inputs!$D$39,Inputs!$C$39)))-'Year Schedule'!$K$8+'Year Schedule'!$L$8)</f>
        <v>#VALUE!</v>
      </c>
      <c r="H840" s="0" t="e">
        <f aca="true">MAX(0,G840*(1+(_xlfn.NORM.INV(RAND(),Inputs!$D$39,Inputs!$C$39)))-'Year Schedule'!$K$9+'Year Schedule'!$L$9)</f>
        <v>#VALUE!</v>
      </c>
      <c r="I840" s="0" t="e">
        <f aca="true">MAX(0,H840*(1+(_xlfn.NORM.INV(RAND(),Inputs!$D$39,Inputs!$C$39)))-'Year Schedule'!$K$10+'Year Schedule'!$L$10)</f>
        <v>#VALUE!</v>
      </c>
      <c r="J840" s="0" t="e">
        <f aca="true">MAX(0,I840*(1+(_xlfn.NORM.INV(RAND(),Inputs!$D$39,Inputs!$C$39)))-'Year Schedule'!$K$11+'Year Schedule'!$L$11)</f>
        <v>#VALUE!</v>
      </c>
      <c r="K840" s="0" t="e">
        <f aca="true">MAX(0,J840*(1+(_xlfn.NORM.INV(RAND(),Inputs!$D$39,Inputs!$C$39)))-'Year Schedule'!$K$12+'Year Schedule'!$L$12)</f>
        <v>#VALUE!</v>
      </c>
      <c r="L840" s="0" t="e">
        <f aca="true">MAX(0,K840*(1+(_xlfn.NORM.INV(RAND(),Inputs!$D$39,Inputs!$C$39)))-'Year Schedule'!$K$13+'Year Schedule'!$L$13)</f>
        <v>#VALUE!</v>
      </c>
      <c r="M840" s="0" t="e">
        <f aca="true">MAX(0,L840*(1+(_xlfn.NORM.INV(RAND(),Inputs!$D$39,Inputs!$C$39)))-'Year Schedule'!$K$14+'Year Schedule'!$L$14)</f>
        <v>#VALUE!</v>
      </c>
      <c r="N840" s="0" t="e">
        <f aca="true">MAX(0,M840*(1+(_xlfn.NORM.INV(RAND(),Inputs!$D$39,Inputs!$C$39)))-'Year Schedule'!$K$15+'Year Schedule'!$L$15)</f>
        <v>#VALUE!</v>
      </c>
      <c r="O840" s="0" t="e">
        <f aca="true">MAX(0,N840*(1+(_xlfn.NORM.INV(RAND(),Inputs!$D$39,Inputs!$C$39)))-'Year Schedule'!$K$16+'Year Schedule'!$L$16)</f>
        <v>#VALUE!</v>
      </c>
      <c r="P840" s="0" t="e">
        <f aca="true">MAX(0,O840*(1+(_xlfn.NORM.INV(RAND(),Inputs!$D$39,Inputs!$C$39)))-'Year Schedule'!$K$17+'Year Schedule'!$L$17)</f>
        <v>#VALUE!</v>
      </c>
      <c r="Q840" s="0" t="e">
        <f aca="true">MAX(0,P840*(1+(_xlfn.NORM.INV(RAND(),Inputs!$D$39,Inputs!$C$39)))-'Year Schedule'!$K$18+'Year Schedule'!$L$18)</f>
        <v>#VALUE!</v>
      </c>
      <c r="R840" s="0" t="e">
        <f aca="true">MAX(0,Q840*(1+(_xlfn.NORM.INV(RAND(),Inputs!$D$39,Inputs!$C$39)))-'Year Schedule'!$K$19+'Year Schedule'!$L$19)</f>
        <v>#VALUE!</v>
      </c>
      <c r="S840" s="0" t="e">
        <f aca="true">MAX(0,R840*(1+(_xlfn.NORM.INV(RAND(),Inputs!$D$39,Inputs!$C$39)))-'Year Schedule'!$K$20+'Year Schedule'!$L$20)</f>
        <v>#VALUE!</v>
      </c>
      <c r="T840" s="0" t="e">
        <f aca="true">MAX(0,S840*(1+(_xlfn.NORM.INV(RAND(),Inputs!$D$39,Inputs!$C$39)))-'Year Schedule'!$K$21+'Year Schedule'!$L$21)</f>
        <v>#VALUE!</v>
      </c>
      <c r="U840" s="0" t="e">
        <f aca="true">MAX(0,T840*(1+(_xlfn.NORM.INV(RAND(),Inputs!$D$39,Inputs!$C$39)))-'Year Schedule'!$K$22+'Year Schedule'!$L$22)</f>
        <v>#VALUE!</v>
      </c>
      <c r="V840" s="0" t="e">
        <f aca="true">MAX(0,U840*(1+(_xlfn.NORM.INV(RAND(),Inputs!$D$39,Inputs!$C$39)))-'Year Schedule'!$K$23+'Year Schedule'!$L$23)</f>
        <v>#VALUE!</v>
      </c>
      <c r="W840" s="0" t="e">
        <f aca="true">MAX(0,V840*(1+(_xlfn.NORM.INV(RAND(),Inputs!$D$39,Inputs!$C$39)))-'Year Schedule'!$K$24+'Year Schedule'!$L$24)</f>
        <v>#VALUE!</v>
      </c>
      <c r="X840" s="0" t="e">
        <f aca="true">MAX(0,W840*(1+(_xlfn.NORM.INV(RAND(),Inputs!$D$39,Inputs!$C$39)))-'Year Schedule'!$K$25+'Year Schedule'!$L$25)</f>
        <v>#VALUE!</v>
      </c>
      <c r="Y840" s="0" t="e">
        <f aca="true">MAX(0,X840*(1+(_xlfn.NORM.INV(RAND(),Inputs!$D$39,Inputs!$C$39)))-'Year Schedule'!$K$26+'Year Schedule'!$L$26)</f>
        <v>#VALUE!</v>
      </c>
      <c r="Z840" s="0" t="e">
        <f aca="true">MAX(0,Y840*(1+(_xlfn.NORM.INV(RAND(),Inputs!$D$39,Inputs!$C$39)))-'Year Schedule'!$K$27+'Year Schedule'!$L$27)</f>
        <v>#VALUE!</v>
      </c>
      <c r="AA840" s="0" t="e">
        <f aca="true">MAX(0,Z840*(1+(_xlfn.NORM.INV(RAND(),Inputs!$D$39,Inputs!$C$39)))-'Year Schedule'!$K$28+'Year Schedule'!$L$28)</f>
        <v>#VALUE!</v>
      </c>
      <c r="AB840" s="0" t="e">
        <f aca="true">MAX(0,AA840*(1+(_xlfn.NORM.INV(RAND(),Inputs!$D$39,Inputs!$C$39)))-'Year Schedule'!$K$29+'Year Schedule'!$L$29)</f>
        <v>#VALUE!</v>
      </c>
      <c r="AC840" s="0" t="e">
        <f aca="true">MAX(0,AB840*(1+(_xlfn.NORM.INV(RAND(),Inputs!$D$39,Inputs!$C$39)))-'Year Schedule'!$K$30+'Year Schedule'!$L$30)</f>
        <v>#VALUE!</v>
      </c>
      <c r="AD840" s="0" t="e">
        <f aca="true">MAX(0,AC840*(1+(_xlfn.NORM.INV(RAND(),Inputs!$D$39,Inputs!$C$39)))-'Year Schedule'!$K$31+'Year Schedule'!$L$31)</f>
        <v>#VALUE!</v>
      </c>
      <c r="AE840" s="0" t="e">
        <f aca="true">MAX(0,AD840*(1+(_xlfn.NORM.INV(RAND(),Inputs!$D$39,Inputs!$C$39)))-'Year Schedule'!$K$32+'Year Schedule'!$L$32)</f>
        <v>#VALUE!</v>
      </c>
      <c r="AF840" s="0" t="e">
        <f aca="true">MAX(0,AE840*(1+(_xlfn.NORM.INV(RAND(),Inputs!$D$39,Inputs!$C$39)))-'Year Schedule'!$K$33+'Year Schedule'!$L$33)</f>
        <v>#VALUE!</v>
      </c>
      <c r="AG840" s="0" t="e">
        <f aca="true">MAX(0,AF840*(1+(_xlfn.NORM.INV(RAND(),Inputs!$D$39,Inputs!$C$39)))-'Year Schedule'!$K$34+'Year Schedule'!$L$34)</f>
        <v>#VALUE!</v>
      </c>
      <c r="AH840" s="0" t="e">
        <f aca="true">MAX(0,AG840*(1+(_xlfn.NORM.INV(RAND(),Inputs!$D$39,Inputs!$C$39)))-'Year Schedule'!$K$35+'Year Schedule'!$L$35)</f>
        <v>#VALUE!</v>
      </c>
      <c r="AI840" s="0" t="e">
        <f aca="true">MAX(0,AH840*(1+(_xlfn.NORM.INV(RAND(),Inputs!$D$39,Inputs!$C$39)))-'Year Schedule'!$K$36+'Year Schedule'!$L$36)</f>
        <v>#VALUE!</v>
      </c>
      <c r="AJ840" s="0" t="e">
        <f aca="true">MAX(0,AI840*(1+(_xlfn.NORM.INV(RAND(),Inputs!$D$39,Inputs!$C$39)))-'Year Schedule'!$K$37+'Year Schedule'!$L$37)</f>
        <v>#VALUE!</v>
      </c>
      <c r="AK840" s="0" t="e">
        <f aca="true">MAX(0,AJ840*(1+(_xlfn.NORM.INV(RAND(),Inputs!$D$39,Inputs!$C$39)))-'Year Schedule'!$K$38+'Year Schedule'!$L$38)</f>
        <v>#VALUE!</v>
      </c>
      <c r="AL840" s="0" t="e">
        <f aca="true">MAX(0,AK840*(1+(_xlfn.NORM.INV(RAND(),Inputs!$D$39,Inputs!$C$39)))-'Year Schedule'!$K$39+'Year Schedule'!$L$39)</f>
        <v>#VALUE!</v>
      </c>
      <c r="AM840" s="0" t="e">
        <f aca="true">MAX(0,AL840*(1+(_xlfn.NORM.INV(RAND(),Inputs!$D$39,Inputs!$C$39)))-'Year Schedule'!$K$40+'Year Schedule'!$L$40)</f>
        <v>#VALUE!</v>
      </c>
      <c r="AN840" s="0" t="e">
        <f aca="true">MAX(0,AM840*(1+(_xlfn.NORM.INV(RAND(),Inputs!$D$39,Inputs!$C$39)))-'Year Schedule'!$K$41+'Year Schedule'!$L$41)</f>
        <v>#VALUE!</v>
      </c>
      <c r="AO840" s="0" t="e">
        <f aca="true">MAX(0,AN840*(1+(_xlfn.NORM.INV(RAND(),Inputs!$D$39,Inputs!$C$39)))-'Year Schedule'!$K$42+'Year Schedule'!$L$42)</f>
        <v>#VALUE!</v>
      </c>
      <c r="AP840" s="0" t="e">
        <f aca="true">MAX(0,AO840*(1+(_xlfn.NORM.INV(RAND(),Inputs!$D$39,Inputs!$C$39)))-'Year Schedule'!$K$43+'Year Schedule'!$L$43)</f>
        <v>#VALUE!</v>
      </c>
      <c r="AQ840" s="0" t="e">
        <f aca="true">MAX(0,AP840*(1+(_xlfn.NORM.INV(RAND(),Inputs!$D$39,Inputs!$C$39)))-'Year Schedule'!$K$44+'Year Schedule'!$L$44)</f>
        <v>#VALUE!</v>
      </c>
      <c r="AR840" s="0" t="e">
        <f aca="true">MAX(0,AQ840*(1+(_xlfn.NORM.INV(RAND(),Inputs!$D$39,Inputs!$C$39)))-'Year Schedule'!$K$45+'Year Schedule'!$L$45)</f>
        <v>#VALUE!</v>
      </c>
      <c r="AS840" s="0" t="e">
        <f aca="true">MAX(0,AR840*(1+(_xlfn.NORM.INV(RAND(),Inputs!$D$39,Inputs!$C$39)))-'Year Schedule'!$K$46+'Year Schedule'!$L$46)</f>
        <v>#VALUE!</v>
      </c>
      <c r="AT840" s="0" t="e">
        <f aca="true">MAX(0,AS840*(1+(_xlfn.NORM.INV(RAND(),Inputs!$D$39,Inputs!$C$39)))-'Year Schedule'!$K$47+'Year Schedule'!$L$47)</f>
        <v>#VALUE!</v>
      </c>
      <c r="AU840" s="0" t="e">
        <f aca="true">MAX(0,AT840*(1+(_xlfn.NORM.INV(RAND(),Inputs!$D$39,Inputs!$C$39)))-'Year Schedule'!$K$48+'Year Schedule'!$L$48)</f>
        <v>#VALUE!</v>
      </c>
      <c r="AV840" s="0" t="e">
        <f aca="true">MAX(0,AU840*(1+(_xlfn.NORM.INV(RAND(),Inputs!$D$39,Inputs!$C$39)))-'Year Schedule'!$K$49+'Year Schedule'!$L$49)</f>
        <v>#VALUE!</v>
      </c>
      <c r="AW840" s="0" t="e">
        <f aca="true">MAX(0,AV840*(1+(_xlfn.NORM.INV(RAND(),Inputs!$D$39,Inputs!$C$39)))-'Year Schedule'!$K$50+'Year Schedule'!$L$50)</f>
        <v>#VALUE!</v>
      </c>
      <c r="AX840" s="0" t="e">
        <f aca="true">MAX(0,AW840*(1+(_xlfn.NORM.INV(RAND(),Inputs!$D$39,Inputs!$C$39)))-'Year Schedule'!$K$51+'Year Schedule'!$L$51)</f>
        <v>#VALUE!</v>
      </c>
      <c r="AY840" s="0" t="e">
        <f aca="true">MAX(0,AX840*(1+(_xlfn.NORM.INV(RAND(),Inputs!$D$39,Inputs!$C$39)))-'Year Schedule'!$K$52+'Year Schedule'!$L$52)</f>
        <v>#VALUE!</v>
      </c>
      <c r="AZ840" s="0" t="e">
        <f aca="true">MAX(0,AY840*(1+(_xlfn.NORM.INV(RAND(),Inputs!$D$39,Inputs!$C$39)))-'Year Schedule'!$K$53+'Year Schedule'!$L$53)</f>
        <v>#VALUE!</v>
      </c>
      <c r="BA840" s="0" t="e">
        <f aca="false">INDEX(C840:AZ840,1,Inputs!$C$6)</f>
        <v>#VALUE!</v>
      </c>
      <c r="BB840" s="0" t="n">
        <f aca="false">IFERROR(EXP(SUMPRODUCT(LN((C840:INDEX(C840:AZ840,1,Inputs!$C$6)+$C$1004:INDEX($C$1004:$AZ$1004,1,Inputs!$C$6))/B840:INDEX(B840:AY840,1,Inputs!$C$6)))/Inputs!$C$6)-1,-1)</f>
        <v>-1</v>
      </c>
    </row>
    <row r="841" customFormat="false" ht="15" hidden="false" customHeight="true" outlineLevel="0" collapsed="false">
      <c r="A841" s="0" t="n">
        <v>839</v>
      </c>
      <c r="B841" s="177" t="n">
        <f aca="false">Inputs!$C$38</f>
        <v>0</v>
      </c>
      <c r="C841" s="0" t="e">
        <f aca="true">MAX(0,B841*(1+(_xlfn.NORM.INV(RAND(),Inputs!$D$39,Inputs!$C$39)))-'Year Schedule'!$K$4+'Year Schedule'!$L$4)</f>
        <v>#VALUE!</v>
      </c>
      <c r="D841" s="0" t="e">
        <f aca="true">MAX(0,C841*(1+(_xlfn.NORM.INV(RAND(),Inputs!$D$39,Inputs!$C$39)))-'Year Schedule'!$K$5+'Year Schedule'!$L$5)</f>
        <v>#VALUE!</v>
      </c>
      <c r="E841" s="0" t="e">
        <f aca="true">MAX(0,D841*(1+(_xlfn.NORM.INV(RAND(),Inputs!$D$39,Inputs!$C$39)))-'Year Schedule'!$K$6+'Year Schedule'!$L$6)</f>
        <v>#VALUE!</v>
      </c>
      <c r="F841" s="0" t="e">
        <f aca="true">MAX(0,E841*(1+(_xlfn.NORM.INV(RAND(),Inputs!$D$39,Inputs!$C$39)))-'Year Schedule'!$K$7+'Year Schedule'!$L$7)</f>
        <v>#VALUE!</v>
      </c>
      <c r="G841" s="0" t="e">
        <f aca="true">MAX(0,F841*(1+(_xlfn.NORM.INV(RAND(),Inputs!$D$39,Inputs!$C$39)))-'Year Schedule'!$K$8+'Year Schedule'!$L$8)</f>
        <v>#VALUE!</v>
      </c>
      <c r="H841" s="0" t="e">
        <f aca="true">MAX(0,G841*(1+(_xlfn.NORM.INV(RAND(),Inputs!$D$39,Inputs!$C$39)))-'Year Schedule'!$K$9+'Year Schedule'!$L$9)</f>
        <v>#VALUE!</v>
      </c>
      <c r="I841" s="0" t="e">
        <f aca="true">MAX(0,H841*(1+(_xlfn.NORM.INV(RAND(),Inputs!$D$39,Inputs!$C$39)))-'Year Schedule'!$K$10+'Year Schedule'!$L$10)</f>
        <v>#VALUE!</v>
      </c>
      <c r="J841" s="0" t="e">
        <f aca="true">MAX(0,I841*(1+(_xlfn.NORM.INV(RAND(),Inputs!$D$39,Inputs!$C$39)))-'Year Schedule'!$K$11+'Year Schedule'!$L$11)</f>
        <v>#VALUE!</v>
      </c>
      <c r="K841" s="0" t="e">
        <f aca="true">MAX(0,J841*(1+(_xlfn.NORM.INV(RAND(),Inputs!$D$39,Inputs!$C$39)))-'Year Schedule'!$K$12+'Year Schedule'!$L$12)</f>
        <v>#VALUE!</v>
      </c>
      <c r="L841" s="0" t="e">
        <f aca="true">MAX(0,K841*(1+(_xlfn.NORM.INV(RAND(),Inputs!$D$39,Inputs!$C$39)))-'Year Schedule'!$K$13+'Year Schedule'!$L$13)</f>
        <v>#VALUE!</v>
      </c>
      <c r="M841" s="0" t="e">
        <f aca="true">MAX(0,L841*(1+(_xlfn.NORM.INV(RAND(),Inputs!$D$39,Inputs!$C$39)))-'Year Schedule'!$K$14+'Year Schedule'!$L$14)</f>
        <v>#VALUE!</v>
      </c>
      <c r="N841" s="0" t="e">
        <f aca="true">MAX(0,M841*(1+(_xlfn.NORM.INV(RAND(),Inputs!$D$39,Inputs!$C$39)))-'Year Schedule'!$K$15+'Year Schedule'!$L$15)</f>
        <v>#VALUE!</v>
      </c>
      <c r="O841" s="0" t="e">
        <f aca="true">MAX(0,N841*(1+(_xlfn.NORM.INV(RAND(),Inputs!$D$39,Inputs!$C$39)))-'Year Schedule'!$K$16+'Year Schedule'!$L$16)</f>
        <v>#VALUE!</v>
      </c>
      <c r="P841" s="0" t="e">
        <f aca="true">MAX(0,O841*(1+(_xlfn.NORM.INV(RAND(),Inputs!$D$39,Inputs!$C$39)))-'Year Schedule'!$K$17+'Year Schedule'!$L$17)</f>
        <v>#VALUE!</v>
      </c>
      <c r="Q841" s="0" t="e">
        <f aca="true">MAX(0,P841*(1+(_xlfn.NORM.INV(RAND(),Inputs!$D$39,Inputs!$C$39)))-'Year Schedule'!$K$18+'Year Schedule'!$L$18)</f>
        <v>#VALUE!</v>
      </c>
      <c r="R841" s="0" t="e">
        <f aca="true">MAX(0,Q841*(1+(_xlfn.NORM.INV(RAND(),Inputs!$D$39,Inputs!$C$39)))-'Year Schedule'!$K$19+'Year Schedule'!$L$19)</f>
        <v>#VALUE!</v>
      </c>
      <c r="S841" s="0" t="e">
        <f aca="true">MAX(0,R841*(1+(_xlfn.NORM.INV(RAND(),Inputs!$D$39,Inputs!$C$39)))-'Year Schedule'!$K$20+'Year Schedule'!$L$20)</f>
        <v>#VALUE!</v>
      </c>
      <c r="T841" s="0" t="e">
        <f aca="true">MAX(0,S841*(1+(_xlfn.NORM.INV(RAND(),Inputs!$D$39,Inputs!$C$39)))-'Year Schedule'!$K$21+'Year Schedule'!$L$21)</f>
        <v>#VALUE!</v>
      </c>
      <c r="U841" s="0" t="e">
        <f aca="true">MAX(0,T841*(1+(_xlfn.NORM.INV(RAND(),Inputs!$D$39,Inputs!$C$39)))-'Year Schedule'!$K$22+'Year Schedule'!$L$22)</f>
        <v>#VALUE!</v>
      </c>
      <c r="V841" s="0" t="e">
        <f aca="true">MAX(0,U841*(1+(_xlfn.NORM.INV(RAND(),Inputs!$D$39,Inputs!$C$39)))-'Year Schedule'!$K$23+'Year Schedule'!$L$23)</f>
        <v>#VALUE!</v>
      </c>
      <c r="W841" s="0" t="e">
        <f aca="true">MAX(0,V841*(1+(_xlfn.NORM.INV(RAND(),Inputs!$D$39,Inputs!$C$39)))-'Year Schedule'!$K$24+'Year Schedule'!$L$24)</f>
        <v>#VALUE!</v>
      </c>
      <c r="X841" s="0" t="e">
        <f aca="true">MAX(0,W841*(1+(_xlfn.NORM.INV(RAND(),Inputs!$D$39,Inputs!$C$39)))-'Year Schedule'!$K$25+'Year Schedule'!$L$25)</f>
        <v>#VALUE!</v>
      </c>
      <c r="Y841" s="0" t="e">
        <f aca="true">MAX(0,X841*(1+(_xlfn.NORM.INV(RAND(),Inputs!$D$39,Inputs!$C$39)))-'Year Schedule'!$K$26+'Year Schedule'!$L$26)</f>
        <v>#VALUE!</v>
      </c>
      <c r="Z841" s="0" t="e">
        <f aca="true">MAX(0,Y841*(1+(_xlfn.NORM.INV(RAND(),Inputs!$D$39,Inputs!$C$39)))-'Year Schedule'!$K$27+'Year Schedule'!$L$27)</f>
        <v>#VALUE!</v>
      </c>
      <c r="AA841" s="0" t="e">
        <f aca="true">MAX(0,Z841*(1+(_xlfn.NORM.INV(RAND(),Inputs!$D$39,Inputs!$C$39)))-'Year Schedule'!$K$28+'Year Schedule'!$L$28)</f>
        <v>#VALUE!</v>
      </c>
      <c r="AB841" s="0" t="e">
        <f aca="true">MAX(0,AA841*(1+(_xlfn.NORM.INV(RAND(),Inputs!$D$39,Inputs!$C$39)))-'Year Schedule'!$K$29+'Year Schedule'!$L$29)</f>
        <v>#VALUE!</v>
      </c>
      <c r="AC841" s="0" t="e">
        <f aca="true">MAX(0,AB841*(1+(_xlfn.NORM.INV(RAND(),Inputs!$D$39,Inputs!$C$39)))-'Year Schedule'!$K$30+'Year Schedule'!$L$30)</f>
        <v>#VALUE!</v>
      </c>
      <c r="AD841" s="0" t="e">
        <f aca="true">MAX(0,AC841*(1+(_xlfn.NORM.INV(RAND(),Inputs!$D$39,Inputs!$C$39)))-'Year Schedule'!$K$31+'Year Schedule'!$L$31)</f>
        <v>#VALUE!</v>
      </c>
      <c r="AE841" s="0" t="e">
        <f aca="true">MAX(0,AD841*(1+(_xlfn.NORM.INV(RAND(),Inputs!$D$39,Inputs!$C$39)))-'Year Schedule'!$K$32+'Year Schedule'!$L$32)</f>
        <v>#VALUE!</v>
      </c>
      <c r="AF841" s="0" t="e">
        <f aca="true">MAX(0,AE841*(1+(_xlfn.NORM.INV(RAND(),Inputs!$D$39,Inputs!$C$39)))-'Year Schedule'!$K$33+'Year Schedule'!$L$33)</f>
        <v>#VALUE!</v>
      </c>
      <c r="AG841" s="0" t="e">
        <f aca="true">MAX(0,AF841*(1+(_xlfn.NORM.INV(RAND(),Inputs!$D$39,Inputs!$C$39)))-'Year Schedule'!$K$34+'Year Schedule'!$L$34)</f>
        <v>#VALUE!</v>
      </c>
      <c r="AH841" s="0" t="e">
        <f aca="true">MAX(0,AG841*(1+(_xlfn.NORM.INV(RAND(),Inputs!$D$39,Inputs!$C$39)))-'Year Schedule'!$K$35+'Year Schedule'!$L$35)</f>
        <v>#VALUE!</v>
      </c>
      <c r="AI841" s="0" t="e">
        <f aca="true">MAX(0,AH841*(1+(_xlfn.NORM.INV(RAND(),Inputs!$D$39,Inputs!$C$39)))-'Year Schedule'!$K$36+'Year Schedule'!$L$36)</f>
        <v>#VALUE!</v>
      </c>
      <c r="AJ841" s="0" t="e">
        <f aca="true">MAX(0,AI841*(1+(_xlfn.NORM.INV(RAND(),Inputs!$D$39,Inputs!$C$39)))-'Year Schedule'!$K$37+'Year Schedule'!$L$37)</f>
        <v>#VALUE!</v>
      </c>
      <c r="AK841" s="0" t="e">
        <f aca="true">MAX(0,AJ841*(1+(_xlfn.NORM.INV(RAND(),Inputs!$D$39,Inputs!$C$39)))-'Year Schedule'!$K$38+'Year Schedule'!$L$38)</f>
        <v>#VALUE!</v>
      </c>
      <c r="AL841" s="0" t="e">
        <f aca="true">MAX(0,AK841*(1+(_xlfn.NORM.INV(RAND(),Inputs!$D$39,Inputs!$C$39)))-'Year Schedule'!$K$39+'Year Schedule'!$L$39)</f>
        <v>#VALUE!</v>
      </c>
      <c r="AM841" s="0" t="e">
        <f aca="true">MAX(0,AL841*(1+(_xlfn.NORM.INV(RAND(),Inputs!$D$39,Inputs!$C$39)))-'Year Schedule'!$K$40+'Year Schedule'!$L$40)</f>
        <v>#VALUE!</v>
      </c>
      <c r="AN841" s="0" t="e">
        <f aca="true">MAX(0,AM841*(1+(_xlfn.NORM.INV(RAND(),Inputs!$D$39,Inputs!$C$39)))-'Year Schedule'!$K$41+'Year Schedule'!$L$41)</f>
        <v>#VALUE!</v>
      </c>
      <c r="AO841" s="0" t="e">
        <f aca="true">MAX(0,AN841*(1+(_xlfn.NORM.INV(RAND(),Inputs!$D$39,Inputs!$C$39)))-'Year Schedule'!$K$42+'Year Schedule'!$L$42)</f>
        <v>#VALUE!</v>
      </c>
      <c r="AP841" s="0" t="e">
        <f aca="true">MAX(0,AO841*(1+(_xlfn.NORM.INV(RAND(),Inputs!$D$39,Inputs!$C$39)))-'Year Schedule'!$K$43+'Year Schedule'!$L$43)</f>
        <v>#VALUE!</v>
      </c>
      <c r="AQ841" s="0" t="e">
        <f aca="true">MAX(0,AP841*(1+(_xlfn.NORM.INV(RAND(),Inputs!$D$39,Inputs!$C$39)))-'Year Schedule'!$K$44+'Year Schedule'!$L$44)</f>
        <v>#VALUE!</v>
      </c>
      <c r="AR841" s="0" t="e">
        <f aca="true">MAX(0,AQ841*(1+(_xlfn.NORM.INV(RAND(),Inputs!$D$39,Inputs!$C$39)))-'Year Schedule'!$K$45+'Year Schedule'!$L$45)</f>
        <v>#VALUE!</v>
      </c>
      <c r="AS841" s="0" t="e">
        <f aca="true">MAX(0,AR841*(1+(_xlfn.NORM.INV(RAND(),Inputs!$D$39,Inputs!$C$39)))-'Year Schedule'!$K$46+'Year Schedule'!$L$46)</f>
        <v>#VALUE!</v>
      </c>
      <c r="AT841" s="0" t="e">
        <f aca="true">MAX(0,AS841*(1+(_xlfn.NORM.INV(RAND(),Inputs!$D$39,Inputs!$C$39)))-'Year Schedule'!$K$47+'Year Schedule'!$L$47)</f>
        <v>#VALUE!</v>
      </c>
      <c r="AU841" s="0" t="e">
        <f aca="true">MAX(0,AT841*(1+(_xlfn.NORM.INV(RAND(),Inputs!$D$39,Inputs!$C$39)))-'Year Schedule'!$K$48+'Year Schedule'!$L$48)</f>
        <v>#VALUE!</v>
      </c>
      <c r="AV841" s="0" t="e">
        <f aca="true">MAX(0,AU841*(1+(_xlfn.NORM.INV(RAND(),Inputs!$D$39,Inputs!$C$39)))-'Year Schedule'!$K$49+'Year Schedule'!$L$49)</f>
        <v>#VALUE!</v>
      </c>
      <c r="AW841" s="0" t="e">
        <f aca="true">MAX(0,AV841*(1+(_xlfn.NORM.INV(RAND(),Inputs!$D$39,Inputs!$C$39)))-'Year Schedule'!$K$50+'Year Schedule'!$L$50)</f>
        <v>#VALUE!</v>
      </c>
      <c r="AX841" s="0" t="e">
        <f aca="true">MAX(0,AW841*(1+(_xlfn.NORM.INV(RAND(),Inputs!$D$39,Inputs!$C$39)))-'Year Schedule'!$K$51+'Year Schedule'!$L$51)</f>
        <v>#VALUE!</v>
      </c>
      <c r="AY841" s="0" t="e">
        <f aca="true">MAX(0,AX841*(1+(_xlfn.NORM.INV(RAND(),Inputs!$D$39,Inputs!$C$39)))-'Year Schedule'!$K$52+'Year Schedule'!$L$52)</f>
        <v>#VALUE!</v>
      </c>
      <c r="AZ841" s="0" t="e">
        <f aca="true">MAX(0,AY841*(1+(_xlfn.NORM.INV(RAND(),Inputs!$D$39,Inputs!$C$39)))-'Year Schedule'!$K$53+'Year Schedule'!$L$53)</f>
        <v>#VALUE!</v>
      </c>
      <c r="BA841" s="0" t="e">
        <f aca="false">INDEX(C841:AZ841,1,Inputs!$C$6)</f>
        <v>#VALUE!</v>
      </c>
      <c r="BB841" s="0" t="n">
        <f aca="false">IFERROR(EXP(SUMPRODUCT(LN((C841:INDEX(C841:AZ841,1,Inputs!$C$6)+$C$1004:INDEX($C$1004:$AZ$1004,1,Inputs!$C$6))/B841:INDEX(B841:AY841,1,Inputs!$C$6)))/Inputs!$C$6)-1,-1)</f>
        <v>-1</v>
      </c>
    </row>
    <row r="842" customFormat="false" ht="15" hidden="false" customHeight="true" outlineLevel="0" collapsed="false">
      <c r="A842" s="0" t="n">
        <v>840</v>
      </c>
      <c r="B842" s="177" t="n">
        <f aca="false">Inputs!$C$38</f>
        <v>0</v>
      </c>
      <c r="C842" s="0" t="e">
        <f aca="true">MAX(0,B842*(1+(_xlfn.NORM.INV(RAND(),Inputs!$D$39,Inputs!$C$39)))-'Year Schedule'!$K$4+'Year Schedule'!$L$4)</f>
        <v>#VALUE!</v>
      </c>
      <c r="D842" s="0" t="e">
        <f aca="true">MAX(0,C842*(1+(_xlfn.NORM.INV(RAND(),Inputs!$D$39,Inputs!$C$39)))-'Year Schedule'!$K$5+'Year Schedule'!$L$5)</f>
        <v>#VALUE!</v>
      </c>
      <c r="E842" s="0" t="e">
        <f aca="true">MAX(0,D842*(1+(_xlfn.NORM.INV(RAND(),Inputs!$D$39,Inputs!$C$39)))-'Year Schedule'!$K$6+'Year Schedule'!$L$6)</f>
        <v>#VALUE!</v>
      </c>
      <c r="F842" s="0" t="e">
        <f aca="true">MAX(0,E842*(1+(_xlfn.NORM.INV(RAND(),Inputs!$D$39,Inputs!$C$39)))-'Year Schedule'!$K$7+'Year Schedule'!$L$7)</f>
        <v>#VALUE!</v>
      </c>
      <c r="G842" s="0" t="e">
        <f aca="true">MAX(0,F842*(1+(_xlfn.NORM.INV(RAND(),Inputs!$D$39,Inputs!$C$39)))-'Year Schedule'!$K$8+'Year Schedule'!$L$8)</f>
        <v>#VALUE!</v>
      </c>
      <c r="H842" s="0" t="e">
        <f aca="true">MAX(0,G842*(1+(_xlfn.NORM.INV(RAND(),Inputs!$D$39,Inputs!$C$39)))-'Year Schedule'!$K$9+'Year Schedule'!$L$9)</f>
        <v>#VALUE!</v>
      </c>
      <c r="I842" s="0" t="e">
        <f aca="true">MAX(0,H842*(1+(_xlfn.NORM.INV(RAND(),Inputs!$D$39,Inputs!$C$39)))-'Year Schedule'!$K$10+'Year Schedule'!$L$10)</f>
        <v>#VALUE!</v>
      </c>
      <c r="J842" s="0" t="e">
        <f aca="true">MAX(0,I842*(1+(_xlfn.NORM.INV(RAND(),Inputs!$D$39,Inputs!$C$39)))-'Year Schedule'!$K$11+'Year Schedule'!$L$11)</f>
        <v>#VALUE!</v>
      </c>
      <c r="K842" s="0" t="e">
        <f aca="true">MAX(0,J842*(1+(_xlfn.NORM.INV(RAND(),Inputs!$D$39,Inputs!$C$39)))-'Year Schedule'!$K$12+'Year Schedule'!$L$12)</f>
        <v>#VALUE!</v>
      </c>
      <c r="L842" s="0" t="e">
        <f aca="true">MAX(0,K842*(1+(_xlfn.NORM.INV(RAND(),Inputs!$D$39,Inputs!$C$39)))-'Year Schedule'!$K$13+'Year Schedule'!$L$13)</f>
        <v>#VALUE!</v>
      </c>
      <c r="M842" s="0" t="e">
        <f aca="true">MAX(0,L842*(1+(_xlfn.NORM.INV(RAND(),Inputs!$D$39,Inputs!$C$39)))-'Year Schedule'!$K$14+'Year Schedule'!$L$14)</f>
        <v>#VALUE!</v>
      </c>
      <c r="N842" s="0" t="e">
        <f aca="true">MAX(0,M842*(1+(_xlfn.NORM.INV(RAND(),Inputs!$D$39,Inputs!$C$39)))-'Year Schedule'!$K$15+'Year Schedule'!$L$15)</f>
        <v>#VALUE!</v>
      </c>
      <c r="O842" s="0" t="e">
        <f aca="true">MAX(0,N842*(1+(_xlfn.NORM.INV(RAND(),Inputs!$D$39,Inputs!$C$39)))-'Year Schedule'!$K$16+'Year Schedule'!$L$16)</f>
        <v>#VALUE!</v>
      </c>
      <c r="P842" s="0" t="e">
        <f aca="true">MAX(0,O842*(1+(_xlfn.NORM.INV(RAND(),Inputs!$D$39,Inputs!$C$39)))-'Year Schedule'!$K$17+'Year Schedule'!$L$17)</f>
        <v>#VALUE!</v>
      </c>
      <c r="Q842" s="0" t="e">
        <f aca="true">MAX(0,P842*(1+(_xlfn.NORM.INV(RAND(),Inputs!$D$39,Inputs!$C$39)))-'Year Schedule'!$K$18+'Year Schedule'!$L$18)</f>
        <v>#VALUE!</v>
      </c>
      <c r="R842" s="0" t="e">
        <f aca="true">MAX(0,Q842*(1+(_xlfn.NORM.INV(RAND(),Inputs!$D$39,Inputs!$C$39)))-'Year Schedule'!$K$19+'Year Schedule'!$L$19)</f>
        <v>#VALUE!</v>
      </c>
      <c r="S842" s="0" t="e">
        <f aca="true">MAX(0,R842*(1+(_xlfn.NORM.INV(RAND(),Inputs!$D$39,Inputs!$C$39)))-'Year Schedule'!$K$20+'Year Schedule'!$L$20)</f>
        <v>#VALUE!</v>
      </c>
      <c r="T842" s="0" t="e">
        <f aca="true">MAX(0,S842*(1+(_xlfn.NORM.INV(RAND(),Inputs!$D$39,Inputs!$C$39)))-'Year Schedule'!$K$21+'Year Schedule'!$L$21)</f>
        <v>#VALUE!</v>
      </c>
      <c r="U842" s="0" t="e">
        <f aca="true">MAX(0,T842*(1+(_xlfn.NORM.INV(RAND(),Inputs!$D$39,Inputs!$C$39)))-'Year Schedule'!$K$22+'Year Schedule'!$L$22)</f>
        <v>#VALUE!</v>
      </c>
      <c r="V842" s="0" t="e">
        <f aca="true">MAX(0,U842*(1+(_xlfn.NORM.INV(RAND(),Inputs!$D$39,Inputs!$C$39)))-'Year Schedule'!$K$23+'Year Schedule'!$L$23)</f>
        <v>#VALUE!</v>
      </c>
      <c r="W842" s="0" t="e">
        <f aca="true">MAX(0,V842*(1+(_xlfn.NORM.INV(RAND(),Inputs!$D$39,Inputs!$C$39)))-'Year Schedule'!$K$24+'Year Schedule'!$L$24)</f>
        <v>#VALUE!</v>
      </c>
      <c r="X842" s="0" t="e">
        <f aca="true">MAX(0,W842*(1+(_xlfn.NORM.INV(RAND(),Inputs!$D$39,Inputs!$C$39)))-'Year Schedule'!$K$25+'Year Schedule'!$L$25)</f>
        <v>#VALUE!</v>
      </c>
      <c r="Y842" s="0" t="e">
        <f aca="true">MAX(0,X842*(1+(_xlfn.NORM.INV(RAND(),Inputs!$D$39,Inputs!$C$39)))-'Year Schedule'!$K$26+'Year Schedule'!$L$26)</f>
        <v>#VALUE!</v>
      </c>
      <c r="Z842" s="0" t="e">
        <f aca="true">MAX(0,Y842*(1+(_xlfn.NORM.INV(RAND(),Inputs!$D$39,Inputs!$C$39)))-'Year Schedule'!$K$27+'Year Schedule'!$L$27)</f>
        <v>#VALUE!</v>
      </c>
      <c r="AA842" s="0" t="e">
        <f aca="true">MAX(0,Z842*(1+(_xlfn.NORM.INV(RAND(),Inputs!$D$39,Inputs!$C$39)))-'Year Schedule'!$K$28+'Year Schedule'!$L$28)</f>
        <v>#VALUE!</v>
      </c>
      <c r="AB842" s="0" t="e">
        <f aca="true">MAX(0,AA842*(1+(_xlfn.NORM.INV(RAND(),Inputs!$D$39,Inputs!$C$39)))-'Year Schedule'!$K$29+'Year Schedule'!$L$29)</f>
        <v>#VALUE!</v>
      </c>
      <c r="AC842" s="0" t="e">
        <f aca="true">MAX(0,AB842*(1+(_xlfn.NORM.INV(RAND(),Inputs!$D$39,Inputs!$C$39)))-'Year Schedule'!$K$30+'Year Schedule'!$L$30)</f>
        <v>#VALUE!</v>
      </c>
      <c r="AD842" s="0" t="e">
        <f aca="true">MAX(0,AC842*(1+(_xlfn.NORM.INV(RAND(),Inputs!$D$39,Inputs!$C$39)))-'Year Schedule'!$K$31+'Year Schedule'!$L$31)</f>
        <v>#VALUE!</v>
      </c>
      <c r="AE842" s="0" t="e">
        <f aca="true">MAX(0,AD842*(1+(_xlfn.NORM.INV(RAND(),Inputs!$D$39,Inputs!$C$39)))-'Year Schedule'!$K$32+'Year Schedule'!$L$32)</f>
        <v>#VALUE!</v>
      </c>
      <c r="AF842" s="0" t="e">
        <f aca="true">MAX(0,AE842*(1+(_xlfn.NORM.INV(RAND(),Inputs!$D$39,Inputs!$C$39)))-'Year Schedule'!$K$33+'Year Schedule'!$L$33)</f>
        <v>#VALUE!</v>
      </c>
      <c r="AG842" s="0" t="e">
        <f aca="true">MAX(0,AF842*(1+(_xlfn.NORM.INV(RAND(),Inputs!$D$39,Inputs!$C$39)))-'Year Schedule'!$K$34+'Year Schedule'!$L$34)</f>
        <v>#VALUE!</v>
      </c>
      <c r="AH842" s="0" t="e">
        <f aca="true">MAX(0,AG842*(1+(_xlfn.NORM.INV(RAND(),Inputs!$D$39,Inputs!$C$39)))-'Year Schedule'!$K$35+'Year Schedule'!$L$35)</f>
        <v>#VALUE!</v>
      </c>
      <c r="AI842" s="0" t="e">
        <f aca="true">MAX(0,AH842*(1+(_xlfn.NORM.INV(RAND(),Inputs!$D$39,Inputs!$C$39)))-'Year Schedule'!$K$36+'Year Schedule'!$L$36)</f>
        <v>#VALUE!</v>
      </c>
      <c r="AJ842" s="0" t="e">
        <f aca="true">MAX(0,AI842*(1+(_xlfn.NORM.INV(RAND(),Inputs!$D$39,Inputs!$C$39)))-'Year Schedule'!$K$37+'Year Schedule'!$L$37)</f>
        <v>#VALUE!</v>
      </c>
      <c r="AK842" s="0" t="e">
        <f aca="true">MAX(0,AJ842*(1+(_xlfn.NORM.INV(RAND(),Inputs!$D$39,Inputs!$C$39)))-'Year Schedule'!$K$38+'Year Schedule'!$L$38)</f>
        <v>#VALUE!</v>
      </c>
      <c r="AL842" s="0" t="e">
        <f aca="true">MAX(0,AK842*(1+(_xlfn.NORM.INV(RAND(),Inputs!$D$39,Inputs!$C$39)))-'Year Schedule'!$K$39+'Year Schedule'!$L$39)</f>
        <v>#VALUE!</v>
      </c>
      <c r="AM842" s="0" t="e">
        <f aca="true">MAX(0,AL842*(1+(_xlfn.NORM.INV(RAND(),Inputs!$D$39,Inputs!$C$39)))-'Year Schedule'!$K$40+'Year Schedule'!$L$40)</f>
        <v>#VALUE!</v>
      </c>
      <c r="AN842" s="0" t="e">
        <f aca="true">MAX(0,AM842*(1+(_xlfn.NORM.INV(RAND(),Inputs!$D$39,Inputs!$C$39)))-'Year Schedule'!$K$41+'Year Schedule'!$L$41)</f>
        <v>#VALUE!</v>
      </c>
      <c r="AO842" s="0" t="e">
        <f aca="true">MAX(0,AN842*(1+(_xlfn.NORM.INV(RAND(),Inputs!$D$39,Inputs!$C$39)))-'Year Schedule'!$K$42+'Year Schedule'!$L$42)</f>
        <v>#VALUE!</v>
      </c>
      <c r="AP842" s="0" t="e">
        <f aca="true">MAX(0,AO842*(1+(_xlfn.NORM.INV(RAND(),Inputs!$D$39,Inputs!$C$39)))-'Year Schedule'!$K$43+'Year Schedule'!$L$43)</f>
        <v>#VALUE!</v>
      </c>
      <c r="AQ842" s="0" t="e">
        <f aca="true">MAX(0,AP842*(1+(_xlfn.NORM.INV(RAND(),Inputs!$D$39,Inputs!$C$39)))-'Year Schedule'!$K$44+'Year Schedule'!$L$44)</f>
        <v>#VALUE!</v>
      </c>
      <c r="AR842" s="0" t="e">
        <f aca="true">MAX(0,AQ842*(1+(_xlfn.NORM.INV(RAND(),Inputs!$D$39,Inputs!$C$39)))-'Year Schedule'!$K$45+'Year Schedule'!$L$45)</f>
        <v>#VALUE!</v>
      </c>
      <c r="AS842" s="0" t="e">
        <f aca="true">MAX(0,AR842*(1+(_xlfn.NORM.INV(RAND(),Inputs!$D$39,Inputs!$C$39)))-'Year Schedule'!$K$46+'Year Schedule'!$L$46)</f>
        <v>#VALUE!</v>
      </c>
      <c r="AT842" s="0" t="e">
        <f aca="true">MAX(0,AS842*(1+(_xlfn.NORM.INV(RAND(),Inputs!$D$39,Inputs!$C$39)))-'Year Schedule'!$K$47+'Year Schedule'!$L$47)</f>
        <v>#VALUE!</v>
      </c>
      <c r="AU842" s="0" t="e">
        <f aca="true">MAX(0,AT842*(1+(_xlfn.NORM.INV(RAND(),Inputs!$D$39,Inputs!$C$39)))-'Year Schedule'!$K$48+'Year Schedule'!$L$48)</f>
        <v>#VALUE!</v>
      </c>
      <c r="AV842" s="0" t="e">
        <f aca="true">MAX(0,AU842*(1+(_xlfn.NORM.INV(RAND(),Inputs!$D$39,Inputs!$C$39)))-'Year Schedule'!$K$49+'Year Schedule'!$L$49)</f>
        <v>#VALUE!</v>
      </c>
      <c r="AW842" s="0" t="e">
        <f aca="true">MAX(0,AV842*(1+(_xlfn.NORM.INV(RAND(),Inputs!$D$39,Inputs!$C$39)))-'Year Schedule'!$K$50+'Year Schedule'!$L$50)</f>
        <v>#VALUE!</v>
      </c>
      <c r="AX842" s="0" t="e">
        <f aca="true">MAX(0,AW842*(1+(_xlfn.NORM.INV(RAND(),Inputs!$D$39,Inputs!$C$39)))-'Year Schedule'!$K$51+'Year Schedule'!$L$51)</f>
        <v>#VALUE!</v>
      </c>
      <c r="AY842" s="0" t="e">
        <f aca="true">MAX(0,AX842*(1+(_xlfn.NORM.INV(RAND(),Inputs!$D$39,Inputs!$C$39)))-'Year Schedule'!$K$52+'Year Schedule'!$L$52)</f>
        <v>#VALUE!</v>
      </c>
      <c r="AZ842" s="0" t="e">
        <f aca="true">MAX(0,AY842*(1+(_xlfn.NORM.INV(RAND(),Inputs!$D$39,Inputs!$C$39)))-'Year Schedule'!$K$53+'Year Schedule'!$L$53)</f>
        <v>#VALUE!</v>
      </c>
      <c r="BA842" s="0" t="e">
        <f aca="false">INDEX(C842:AZ842,1,Inputs!$C$6)</f>
        <v>#VALUE!</v>
      </c>
      <c r="BB842" s="0" t="n">
        <f aca="false">IFERROR(EXP(SUMPRODUCT(LN((C842:INDEX(C842:AZ842,1,Inputs!$C$6)+$C$1004:INDEX($C$1004:$AZ$1004,1,Inputs!$C$6))/B842:INDEX(B842:AY842,1,Inputs!$C$6)))/Inputs!$C$6)-1,-1)</f>
        <v>-1</v>
      </c>
    </row>
    <row r="843" customFormat="false" ht="15" hidden="false" customHeight="true" outlineLevel="0" collapsed="false">
      <c r="A843" s="0" t="n">
        <v>841</v>
      </c>
      <c r="B843" s="177" t="n">
        <f aca="false">Inputs!$C$38</f>
        <v>0</v>
      </c>
      <c r="C843" s="0" t="e">
        <f aca="true">MAX(0,B843*(1+(_xlfn.NORM.INV(RAND(),Inputs!$D$39,Inputs!$C$39)))-'Year Schedule'!$K$4+'Year Schedule'!$L$4)</f>
        <v>#VALUE!</v>
      </c>
      <c r="D843" s="0" t="e">
        <f aca="true">MAX(0,C843*(1+(_xlfn.NORM.INV(RAND(),Inputs!$D$39,Inputs!$C$39)))-'Year Schedule'!$K$5+'Year Schedule'!$L$5)</f>
        <v>#VALUE!</v>
      </c>
      <c r="E843" s="0" t="e">
        <f aca="true">MAX(0,D843*(1+(_xlfn.NORM.INV(RAND(),Inputs!$D$39,Inputs!$C$39)))-'Year Schedule'!$K$6+'Year Schedule'!$L$6)</f>
        <v>#VALUE!</v>
      </c>
      <c r="F843" s="0" t="e">
        <f aca="true">MAX(0,E843*(1+(_xlfn.NORM.INV(RAND(),Inputs!$D$39,Inputs!$C$39)))-'Year Schedule'!$K$7+'Year Schedule'!$L$7)</f>
        <v>#VALUE!</v>
      </c>
      <c r="G843" s="0" t="e">
        <f aca="true">MAX(0,F843*(1+(_xlfn.NORM.INV(RAND(),Inputs!$D$39,Inputs!$C$39)))-'Year Schedule'!$K$8+'Year Schedule'!$L$8)</f>
        <v>#VALUE!</v>
      </c>
      <c r="H843" s="0" t="e">
        <f aca="true">MAX(0,G843*(1+(_xlfn.NORM.INV(RAND(),Inputs!$D$39,Inputs!$C$39)))-'Year Schedule'!$K$9+'Year Schedule'!$L$9)</f>
        <v>#VALUE!</v>
      </c>
      <c r="I843" s="0" t="e">
        <f aca="true">MAX(0,H843*(1+(_xlfn.NORM.INV(RAND(),Inputs!$D$39,Inputs!$C$39)))-'Year Schedule'!$K$10+'Year Schedule'!$L$10)</f>
        <v>#VALUE!</v>
      </c>
      <c r="J843" s="0" t="e">
        <f aca="true">MAX(0,I843*(1+(_xlfn.NORM.INV(RAND(),Inputs!$D$39,Inputs!$C$39)))-'Year Schedule'!$K$11+'Year Schedule'!$L$11)</f>
        <v>#VALUE!</v>
      </c>
      <c r="K843" s="0" t="e">
        <f aca="true">MAX(0,J843*(1+(_xlfn.NORM.INV(RAND(),Inputs!$D$39,Inputs!$C$39)))-'Year Schedule'!$K$12+'Year Schedule'!$L$12)</f>
        <v>#VALUE!</v>
      </c>
      <c r="L843" s="0" t="e">
        <f aca="true">MAX(0,K843*(1+(_xlfn.NORM.INV(RAND(),Inputs!$D$39,Inputs!$C$39)))-'Year Schedule'!$K$13+'Year Schedule'!$L$13)</f>
        <v>#VALUE!</v>
      </c>
      <c r="M843" s="0" t="e">
        <f aca="true">MAX(0,L843*(1+(_xlfn.NORM.INV(RAND(),Inputs!$D$39,Inputs!$C$39)))-'Year Schedule'!$K$14+'Year Schedule'!$L$14)</f>
        <v>#VALUE!</v>
      </c>
      <c r="N843" s="0" t="e">
        <f aca="true">MAX(0,M843*(1+(_xlfn.NORM.INV(RAND(),Inputs!$D$39,Inputs!$C$39)))-'Year Schedule'!$K$15+'Year Schedule'!$L$15)</f>
        <v>#VALUE!</v>
      </c>
      <c r="O843" s="0" t="e">
        <f aca="true">MAX(0,N843*(1+(_xlfn.NORM.INV(RAND(),Inputs!$D$39,Inputs!$C$39)))-'Year Schedule'!$K$16+'Year Schedule'!$L$16)</f>
        <v>#VALUE!</v>
      </c>
      <c r="P843" s="0" t="e">
        <f aca="true">MAX(0,O843*(1+(_xlfn.NORM.INV(RAND(),Inputs!$D$39,Inputs!$C$39)))-'Year Schedule'!$K$17+'Year Schedule'!$L$17)</f>
        <v>#VALUE!</v>
      </c>
      <c r="Q843" s="0" t="e">
        <f aca="true">MAX(0,P843*(1+(_xlfn.NORM.INV(RAND(),Inputs!$D$39,Inputs!$C$39)))-'Year Schedule'!$K$18+'Year Schedule'!$L$18)</f>
        <v>#VALUE!</v>
      </c>
      <c r="R843" s="0" t="e">
        <f aca="true">MAX(0,Q843*(1+(_xlfn.NORM.INV(RAND(),Inputs!$D$39,Inputs!$C$39)))-'Year Schedule'!$K$19+'Year Schedule'!$L$19)</f>
        <v>#VALUE!</v>
      </c>
      <c r="S843" s="0" t="e">
        <f aca="true">MAX(0,R843*(1+(_xlfn.NORM.INV(RAND(),Inputs!$D$39,Inputs!$C$39)))-'Year Schedule'!$K$20+'Year Schedule'!$L$20)</f>
        <v>#VALUE!</v>
      </c>
      <c r="T843" s="0" t="e">
        <f aca="true">MAX(0,S843*(1+(_xlfn.NORM.INV(RAND(),Inputs!$D$39,Inputs!$C$39)))-'Year Schedule'!$K$21+'Year Schedule'!$L$21)</f>
        <v>#VALUE!</v>
      </c>
      <c r="U843" s="0" t="e">
        <f aca="true">MAX(0,T843*(1+(_xlfn.NORM.INV(RAND(),Inputs!$D$39,Inputs!$C$39)))-'Year Schedule'!$K$22+'Year Schedule'!$L$22)</f>
        <v>#VALUE!</v>
      </c>
      <c r="V843" s="0" t="e">
        <f aca="true">MAX(0,U843*(1+(_xlfn.NORM.INV(RAND(),Inputs!$D$39,Inputs!$C$39)))-'Year Schedule'!$K$23+'Year Schedule'!$L$23)</f>
        <v>#VALUE!</v>
      </c>
      <c r="W843" s="0" t="e">
        <f aca="true">MAX(0,V843*(1+(_xlfn.NORM.INV(RAND(),Inputs!$D$39,Inputs!$C$39)))-'Year Schedule'!$K$24+'Year Schedule'!$L$24)</f>
        <v>#VALUE!</v>
      </c>
      <c r="X843" s="0" t="e">
        <f aca="true">MAX(0,W843*(1+(_xlfn.NORM.INV(RAND(),Inputs!$D$39,Inputs!$C$39)))-'Year Schedule'!$K$25+'Year Schedule'!$L$25)</f>
        <v>#VALUE!</v>
      </c>
      <c r="Y843" s="0" t="e">
        <f aca="true">MAX(0,X843*(1+(_xlfn.NORM.INV(RAND(),Inputs!$D$39,Inputs!$C$39)))-'Year Schedule'!$K$26+'Year Schedule'!$L$26)</f>
        <v>#VALUE!</v>
      </c>
      <c r="Z843" s="0" t="e">
        <f aca="true">MAX(0,Y843*(1+(_xlfn.NORM.INV(RAND(),Inputs!$D$39,Inputs!$C$39)))-'Year Schedule'!$K$27+'Year Schedule'!$L$27)</f>
        <v>#VALUE!</v>
      </c>
      <c r="AA843" s="0" t="e">
        <f aca="true">MAX(0,Z843*(1+(_xlfn.NORM.INV(RAND(),Inputs!$D$39,Inputs!$C$39)))-'Year Schedule'!$K$28+'Year Schedule'!$L$28)</f>
        <v>#VALUE!</v>
      </c>
      <c r="AB843" s="0" t="e">
        <f aca="true">MAX(0,AA843*(1+(_xlfn.NORM.INV(RAND(),Inputs!$D$39,Inputs!$C$39)))-'Year Schedule'!$K$29+'Year Schedule'!$L$29)</f>
        <v>#VALUE!</v>
      </c>
      <c r="AC843" s="0" t="e">
        <f aca="true">MAX(0,AB843*(1+(_xlfn.NORM.INV(RAND(),Inputs!$D$39,Inputs!$C$39)))-'Year Schedule'!$K$30+'Year Schedule'!$L$30)</f>
        <v>#VALUE!</v>
      </c>
      <c r="AD843" s="0" t="e">
        <f aca="true">MAX(0,AC843*(1+(_xlfn.NORM.INV(RAND(),Inputs!$D$39,Inputs!$C$39)))-'Year Schedule'!$K$31+'Year Schedule'!$L$31)</f>
        <v>#VALUE!</v>
      </c>
      <c r="AE843" s="0" t="e">
        <f aca="true">MAX(0,AD843*(1+(_xlfn.NORM.INV(RAND(),Inputs!$D$39,Inputs!$C$39)))-'Year Schedule'!$K$32+'Year Schedule'!$L$32)</f>
        <v>#VALUE!</v>
      </c>
      <c r="AF843" s="0" t="e">
        <f aca="true">MAX(0,AE843*(1+(_xlfn.NORM.INV(RAND(),Inputs!$D$39,Inputs!$C$39)))-'Year Schedule'!$K$33+'Year Schedule'!$L$33)</f>
        <v>#VALUE!</v>
      </c>
      <c r="AG843" s="0" t="e">
        <f aca="true">MAX(0,AF843*(1+(_xlfn.NORM.INV(RAND(),Inputs!$D$39,Inputs!$C$39)))-'Year Schedule'!$K$34+'Year Schedule'!$L$34)</f>
        <v>#VALUE!</v>
      </c>
      <c r="AH843" s="0" t="e">
        <f aca="true">MAX(0,AG843*(1+(_xlfn.NORM.INV(RAND(),Inputs!$D$39,Inputs!$C$39)))-'Year Schedule'!$K$35+'Year Schedule'!$L$35)</f>
        <v>#VALUE!</v>
      </c>
      <c r="AI843" s="0" t="e">
        <f aca="true">MAX(0,AH843*(1+(_xlfn.NORM.INV(RAND(),Inputs!$D$39,Inputs!$C$39)))-'Year Schedule'!$K$36+'Year Schedule'!$L$36)</f>
        <v>#VALUE!</v>
      </c>
      <c r="AJ843" s="0" t="e">
        <f aca="true">MAX(0,AI843*(1+(_xlfn.NORM.INV(RAND(),Inputs!$D$39,Inputs!$C$39)))-'Year Schedule'!$K$37+'Year Schedule'!$L$37)</f>
        <v>#VALUE!</v>
      </c>
      <c r="AK843" s="0" t="e">
        <f aca="true">MAX(0,AJ843*(1+(_xlfn.NORM.INV(RAND(),Inputs!$D$39,Inputs!$C$39)))-'Year Schedule'!$K$38+'Year Schedule'!$L$38)</f>
        <v>#VALUE!</v>
      </c>
      <c r="AL843" s="0" t="e">
        <f aca="true">MAX(0,AK843*(1+(_xlfn.NORM.INV(RAND(),Inputs!$D$39,Inputs!$C$39)))-'Year Schedule'!$K$39+'Year Schedule'!$L$39)</f>
        <v>#VALUE!</v>
      </c>
      <c r="AM843" s="0" t="e">
        <f aca="true">MAX(0,AL843*(1+(_xlfn.NORM.INV(RAND(),Inputs!$D$39,Inputs!$C$39)))-'Year Schedule'!$K$40+'Year Schedule'!$L$40)</f>
        <v>#VALUE!</v>
      </c>
      <c r="AN843" s="0" t="e">
        <f aca="true">MAX(0,AM843*(1+(_xlfn.NORM.INV(RAND(),Inputs!$D$39,Inputs!$C$39)))-'Year Schedule'!$K$41+'Year Schedule'!$L$41)</f>
        <v>#VALUE!</v>
      </c>
      <c r="AO843" s="0" t="e">
        <f aca="true">MAX(0,AN843*(1+(_xlfn.NORM.INV(RAND(),Inputs!$D$39,Inputs!$C$39)))-'Year Schedule'!$K$42+'Year Schedule'!$L$42)</f>
        <v>#VALUE!</v>
      </c>
      <c r="AP843" s="0" t="e">
        <f aca="true">MAX(0,AO843*(1+(_xlfn.NORM.INV(RAND(),Inputs!$D$39,Inputs!$C$39)))-'Year Schedule'!$K$43+'Year Schedule'!$L$43)</f>
        <v>#VALUE!</v>
      </c>
      <c r="AQ843" s="0" t="e">
        <f aca="true">MAX(0,AP843*(1+(_xlfn.NORM.INV(RAND(),Inputs!$D$39,Inputs!$C$39)))-'Year Schedule'!$K$44+'Year Schedule'!$L$44)</f>
        <v>#VALUE!</v>
      </c>
      <c r="AR843" s="0" t="e">
        <f aca="true">MAX(0,AQ843*(1+(_xlfn.NORM.INV(RAND(),Inputs!$D$39,Inputs!$C$39)))-'Year Schedule'!$K$45+'Year Schedule'!$L$45)</f>
        <v>#VALUE!</v>
      </c>
      <c r="AS843" s="0" t="e">
        <f aca="true">MAX(0,AR843*(1+(_xlfn.NORM.INV(RAND(),Inputs!$D$39,Inputs!$C$39)))-'Year Schedule'!$K$46+'Year Schedule'!$L$46)</f>
        <v>#VALUE!</v>
      </c>
      <c r="AT843" s="0" t="e">
        <f aca="true">MAX(0,AS843*(1+(_xlfn.NORM.INV(RAND(),Inputs!$D$39,Inputs!$C$39)))-'Year Schedule'!$K$47+'Year Schedule'!$L$47)</f>
        <v>#VALUE!</v>
      </c>
      <c r="AU843" s="0" t="e">
        <f aca="true">MAX(0,AT843*(1+(_xlfn.NORM.INV(RAND(),Inputs!$D$39,Inputs!$C$39)))-'Year Schedule'!$K$48+'Year Schedule'!$L$48)</f>
        <v>#VALUE!</v>
      </c>
      <c r="AV843" s="0" t="e">
        <f aca="true">MAX(0,AU843*(1+(_xlfn.NORM.INV(RAND(),Inputs!$D$39,Inputs!$C$39)))-'Year Schedule'!$K$49+'Year Schedule'!$L$49)</f>
        <v>#VALUE!</v>
      </c>
      <c r="AW843" s="0" t="e">
        <f aca="true">MAX(0,AV843*(1+(_xlfn.NORM.INV(RAND(),Inputs!$D$39,Inputs!$C$39)))-'Year Schedule'!$K$50+'Year Schedule'!$L$50)</f>
        <v>#VALUE!</v>
      </c>
      <c r="AX843" s="0" t="e">
        <f aca="true">MAX(0,AW843*(1+(_xlfn.NORM.INV(RAND(),Inputs!$D$39,Inputs!$C$39)))-'Year Schedule'!$K$51+'Year Schedule'!$L$51)</f>
        <v>#VALUE!</v>
      </c>
      <c r="AY843" s="0" t="e">
        <f aca="true">MAX(0,AX843*(1+(_xlfn.NORM.INV(RAND(),Inputs!$D$39,Inputs!$C$39)))-'Year Schedule'!$K$52+'Year Schedule'!$L$52)</f>
        <v>#VALUE!</v>
      </c>
      <c r="AZ843" s="0" t="e">
        <f aca="true">MAX(0,AY843*(1+(_xlfn.NORM.INV(RAND(),Inputs!$D$39,Inputs!$C$39)))-'Year Schedule'!$K$53+'Year Schedule'!$L$53)</f>
        <v>#VALUE!</v>
      </c>
      <c r="BA843" s="0" t="e">
        <f aca="false">INDEX(C843:AZ843,1,Inputs!$C$6)</f>
        <v>#VALUE!</v>
      </c>
      <c r="BB843" s="0" t="n">
        <f aca="false">IFERROR(EXP(SUMPRODUCT(LN((C843:INDEX(C843:AZ843,1,Inputs!$C$6)+$C$1004:INDEX($C$1004:$AZ$1004,1,Inputs!$C$6))/B843:INDEX(B843:AY843,1,Inputs!$C$6)))/Inputs!$C$6)-1,-1)</f>
        <v>-1</v>
      </c>
    </row>
    <row r="844" customFormat="false" ht="15" hidden="false" customHeight="true" outlineLevel="0" collapsed="false">
      <c r="A844" s="0" t="n">
        <v>842</v>
      </c>
      <c r="B844" s="177" t="n">
        <f aca="false">Inputs!$C$38</f>
        <v>0</v>
      </c>
      <c r="C844" s="0" t="e">
        <f aca="true">MAX(0,B844*(1+(_xlfn.NORM.INV(RAND(),Inputs!$D$39,Inputs!$C$39)))-'Year Schedule'!$K$4+'Year Schedule'!$L$4)</f>
        <v>#VALUE!</v>
      </c>
      <c r="D844" s="0" t="e">
        <f aca="true">MAX(0,C844*(1+(_xlfn.NORM.INV(RAND(),Inputs!$D$39,Inputs!$C$39)))-'Year Schedule'!$K$5+'Year Schedule'!$L$5)</f>
        <v>#VALUE!</v>
      </c>
      <c r="E844" s="0" t="e">
        <f aca="true">MAX(0,D844*(1+(_xlfn.NORM.INV(RAND(),Inputs!$D$39,Inputs!$C$39)))-'Year Schedule'!$K$6+'Year Schedule'!$L$6)</f>
        <v>#VALUE!</v>
      </c>
      <c r="F844" s="0" t="e">
        <f aca="true">MAX(0,E844*(1+(_xlfn.NORM.INV(RAND(),Inputs!$D$39,Inputs!$C$39)))-'Year Schedule'!$K$7+'Year Schedule'!$L$7)</f>
        <v>#VALUE!</v>
      </c>
      <c r="G844" s="0" t="e">
        <f aca="true">MAX(0,F844*(1+(_xlfn.NORM.INV(RAND(),Inputs!$D$39,Inputs!$C$39)))-'Year Schedule'!$K$8+'Year Schedule'!$L$8)</f>
        <v>#VALUE!</v>
      </c>
      <c r="H844" s="0" t="e">
        <f aca="true">MAX(0,G844*(1+(_xlfn.NORM.INV(RAND(),Inputs!$D$39,Inputs!$C$39)))-'Year Schedule'!$K$9+'Year Schedule'!$L$9)</f>
        <v>#VALUE!</v>
      </c>
      <c r="I844" s="0" t="e">
        <f aca="true">MAX(0,H844*(1+(_xlfn.NORM.INV(RAND(),Inputs!$D$39,Inputs!$C$39)))-'Year Schedule'!$K$10+'Year Schedule'!$L$10)</f>
        <v>#VALUE!</v>
      </c>
      <c r="J844" s="0" t="e">
        <f aca="true">MAX(0,I844*(1+(_xlfn.NORM.INV(RAND(),Inputs!$D$39,Inputs!$C$39)))-'Year Schedule'!$K$11+'Year Schedule'!$L$11)</f>
        <v>#VALUE!</v>
      </c>
      <c r="K844" s="0" t="e">
        <f aca="true">MAX(0,J844*(1+(_xlfn.NORM.INV(RAND(),Inputs!$D$39,Inputs!$C$39)))-'Year Schedule'!$K$12+'Year Schedule'!$L$12)</f>
        <v>#VALUE!</v>
      </c>
      <c r="L844" s="0" t="e">
        <f aca="true">MAX(0,K844*(1+(_xlfn.NORM.INV(RAND(),Inputs!$D$39,Inputs!$C$39)))-'Year Schedule'!$K$13+'Year Schedule'!$L$13)</f>
        <v>#VALUE!</v>
      </c>
      <c r="M844" s="0" t="e">
        <f aca="true">MAX(0,L844*(1+(_xlfn.NORM.INV(RAND(),Inputs!$D$39,Inputs!$C$39)))-'Year Schedule'!$K$14+'Year Schedule'!$L$14)</f>
        <v>#VALUE!</v>
      </c>
      <c r="N844" s="0" t="e">
        <f aca="true">MAX(0,M844*(1+(_xlfn.NORM.INV(RAND(),Inputs!$D$39,Inputs!$C$39)))-'Year Schedule'!$K$15+'Year Schedule'!$L$15)</f>
        <v>#VALUE!</v>
      </c>
      <c r="O844" s="0" t="e">
        <f aca="true">MAX(0,N844*(1+(_xlfn.NORM.INV(RAND(),Inputs!$D$39,Inputs!$C$39)))-'Year Schedule'!$K$16+'Year Schedule'!$L$16)</f>
        <v>#VALUE!</v>
      </c>
      <c r="P844" s="0" t="e">
        <f aca="true">MAX(0,O844*(1+(_xlfn.NORM.INV(RAND(),Inputs!$D$39,Inputs!$C$39)))-'Year Schedule'!$K$17+'Year Schedule'!$L$17)</f>
        <v>#VALUE!</v>
      </c>
      <c r="Q844" s="0" t="e">
        <f aca="true">MAX(0,P844*(1+(_xlfn.NORM.INV(RAND(),Inputs!$D$39,Inputs!$C$39)))-'Year Schedule'!$K$18+'Year Schedule'!$L$18)</f>
        <v>#VALUE!</v>
      </c>
      <c r="R844" s="0" t="e">
        <f aca="true">MAX(0,Q844*(1+(_xlfn.NORM.INV(RAND(),Inputs!$D$39,Inputs!$C$39)))-'Year Schedule'!$K$19+'Year Schedule'!$L$19)</f>
        <v>#VALUE!</v>
      </c>
      <c r="S844" s="0" t="e">
        <f aca="true">MAX(0,R844*(1+(_xlfn.NORM.INV(RAND(),Inputs!$D$39,Inputs!$C$39)))-'Year Schedule'!$K$20+'Year Schedule'!$L$20)</f>
        <v>#VALUE!</v>
      </c>
      <c r="T844" s="0" t="e">
        <f aca="true">MAX(0,S844*(1+(_xlfn.NORM.INV(RAND(),Inputs!$D$39,Inputs!$C$39)))-'Year Schedule'!$K$21+'Year Schedule'!$L$21)</f>
        <v>#VALUE!</v>
      </c>
      <c r="U844" s="0" t="e">
        <f aca="true">MAX(0,T844*(1+(_xlfn.NORM.INV(RAND(),Inputs!$D$39,Inputs!$C$39)))-'Year Schedule'!$K$22+'Year Schedule'!$L$22)</f>
        <v>#VALUE!</v>
      </c>
      <c r="V844" s="0" t="e">
        <f aca="true">MAX(0,U844*(1+(_xlfn.NORM.INV(RAND(),Inputs!$D$39,Inputs!$C$39)))-'Year Schedule'!$K$23+'Year Schedule'!$L$23)</f>
        <v>#VALUE!</v>
      </c>
      <c r="W844" s="0" t="e">
        <f aca="true">MAX(0,V844*(1+(_xlfn.NORM.INV(RAND(),Inputs!$D$39,Inputs!$C$39)))-'Year Schedule'!$K$24+'Year Schedule'!$L$24)</f>
        <v>#VALUE!</v>
      </c>
      <c r="X844" s="0" t="e">
        <f aca="true">MAX(0,W844*(1+(_xlfn.NORM.INV(RAND(),Inputs!$D$39,Inputs!$C$39)))-'Year Schedule'!$K$25+'Year Schedule'!$L$25)</f>
        <v>#VALUE!</v>
      </c>
      <c r="Y844" s="0" t="e">
        <f aca="true">MAX(0,X844*(1+(_xlfn.NORM.INV(RAND(),Inputs!$D$39,Inputs!$C$39)))-'Year Schedule'!$K$26+'Year Schedule'!$L$26)</f>
        <v>#VALUE!</v>
      </c>
      <c r="Z844" s="0" t="e">
        <f aca="true">MAX(0,Y844*(1+(_xlfn.NORM.INV(RAND(),Inputs!$D$39,Inputs!$C$39)))-'Year Schedule'!$K$27+'Year Schedule'!$L$27)</f>
        <v>#VALUE!</v>
      </c>
      <c r="AA844" s="0" t="e">
        <f aca="true">MAX(0,Z844*(1+(_xlfn.NORM.INV(RAND(),Inputs!$D$39,Inputs!$C$39)))-'Year Schedule'!$K$28+'Year Schedule'!$L$28)</f>
        <v>#VALUE!</v>
      </c>
      <c r="AB844" s="0" t="e">
        <f aca="true">MAX(0,AA844*(1+(_xlfn.NORM.INV(RAND(),Inputs!$D$39,Inputs!$C$39)))-'Year Schedule'!$K$29+'Year Schedule'!$L$29)</f>
        <v>#VALUE!</v>
      </c>
      <c r="AC844" s="0" t="e">
        <f aca="true">MAX(0,AB844*(1+(_xlfn.NORM.INV(RAND(),Inputs!$D$39,Inputs!$C$39)))-'Year Schedule'!$K$30+'Year Schedule'!$L$30)</f>
        <v>#VALUE!</v>
      </c>
      <c r="AD844" s="0" t="e">
        <f aca="true">MAX(0,AC844*(1+(_xlfn.NORM.INV(RAND(),Inputs!$D$39,Inputs!$C$39)))-'Year Schedule'!$K$31+'Year Schedule'!$L$31)</f>
        <v>#VALUE!</v>
      </c>
      <c r="AE844" s="0" t="e">
        <f aca="true">MAX(0,AD844*(1+(_xlfn.NORM.INV(RAND(),Inputs!$D$39,Inputs!$C$39)))-'Year Schedule'!$K$32+'Year Schedule'!$L$32)</f>
        <v>#VALUE!</v>
      </c>
      <c r="AF844" s="0" t="e">
        <f aca="true">MAX(0,AE844*(1+(_xlfn.NORM.INV(RAND(),Inputs!$D$39,Inputs!$C$39)))-'Year Schedule'!$K$33+'Year Schedule'!$L$33)</f>
        <v>#VALUE!</v>
      </c>
      <c r="AG844" s="0" t="e">
        <f aca="true">MAX(0,AF844*(1+(_xlfn.NORM.INV(RAND(),Inputs!$D$39,Inputs!$C$39)))-'Year Schedule'!$K$34+'Year Schedule'!$L$34)</f>
        <v>#VALUE!</v>
      </c>
      <c r="AH844" s="0" t="e">
        <f aca="true">MAX(0,AG844*(1+(_xlfn.NORM.INV(RAND(),Inputs!$D$39,Inputs!$C$39)))-'Year Schedule'!$K$35+'Year Schedule'!$L$35)</f>
        <v>#VALUE!</v>
      </c>
      <c r="AI844" s="0" t="e">
        <f aca="true">MAX(0,AH844*(1+(_xlfn.NORM.INV(RAND(),Inputs!$D$39,Inputs!$C$39)))-'Year Schedule'!$K$36+'Year Schedule'!$L$36)</f>
        <v>#VALUE!</v>
      </c>
      <c r="AJ844" s="0" t="e">
        <f aca="true">MAX(0,AI844*(1+(_xlfn.NORM.INV(RAND(),Inputs!$D$39,Inputs!$C$39)))-'Year Schedule'!$K$37+'Year Schedule'!$L$37)</f>
        <v>#VALUE!</v>
      </c>
      <c r="AK844" s="0" t="e">
        <f aca="true">MAX(0,AJ844*(1+(_xlfn.NORM.INV(RAND(),Inputs!$D$39,Inputs!$C$39)))-'Year Schedule'!$K$38+'Year Schedule'!$L$38)</f>
        <v>#VALUE!</v>
      </c>
      <c r="AL844" s="0" t="e">
        <f aca="true">MAX(0,AK844*(1+(_xlfn.NORM.INV(RAND(),Inputs!$D$39,Inputs!$C$39)))-'Year Schedule'!$K$39+'Year Schedule'!$L$39)</f>
        <v>#VALUE!</v>
      </c>
      <c r="AM844" s="0" t="e">
        <f aca="true">MAX(0,AL844*(1+(_xlfn.NORM.INV(RAND(),Inputs!$D$39,Inputs!$C$39)))-'Year Schedule'!$K$40+'Year Schedule'!$L$40)</f>
        <v>#VALUE!</v>
      </c>
      <c r="AN844" s="0" t="e">
        <f aca="true">MAX(0,AM844*(1+(_xlfn.NORM.INV(RAND(),Inputs!$D$39,Inputs!$C$39)))-'Year Schedule'!$K$41+'Year Schedule'!$L$41)</f>
        <v>#VALUE!</v>
      </c>
      <c r="AO844" s="0" t="e">
        <f aca="true">MAX(0,AN844*(1+(_xlfn.NORM.INV(RAND(),Inputs!$D$39,Inputs!$C$39)))-'Year Schedule'!$K$42+'Year Schedule'!$L$42)</f>
        <v>#VALUE!</v>
      </c>
      <c r="AP844" s="0" t="e">
        <f aca="true">MAX(0,AO844*(1+(_xlfn.NORM.INV(RAND(),Inputs!$D$39,Inputs!$C$39)))-'Year Schedule'!$K$43+'Year Schedule'!$L$43)</f>
        <v>#VALUE!</v>
      </c>
      <c r="AQ844" s="0" t="e">
        <f aca="true">MAX(0,AP844*(1+(_xlfn.NORM.INV(RAND(),Inputs!$D$39,Inputs!$C$39)))-'Year Schedule'!$K$44+'Year Schedule'!$L$44)</f>
        <v>#VALUE!</v>
      </c>
      <c r="AR844" s="0" t="e">
        <f aca="true">MAX(0,AQ844*(1+(_xlfn.NORM.INV(RAND(),Inputs!$D$39,Inputs!$C$39)))-'Year Schedule'!$K$45+'Year Schedule'!$L$45)</f>
        <v>#VALUE!</v>
      </c>
      <c r="AS844" s="0" t="e">
        <f aca="true">MAX(0,AR844*(1+(_xlfn.NORM.INV(RAND(),Inputs!$D$39,Inputs!$C$39)))-'Year Schedule'!$K$46+'Year Schedule'!$L$46)</f>
        <v>#VALUE!</v>
      </c>
      <c r="AT844" s="0" t="e">
        <f aca="true">MAX(0,AS844*(1+(_xlfn.NORM.INV(RAND(),Inputs!$D$39,Inputs!$C$39)))-'Year Schedule'!$K$47+'Year Schedule'!$L$47)</f>
        <v>#VALUE!</v>
      </c>
      <c r="AU844" s="0" t="e">
        <f aca="true">MAX(0,AT844*(1+(_xlfn.NORM.INV(RAND(),Inputs!$D$39,Inputs!$C$39)))-'Year Schedule'!$K$48+'Year Schedule'!$L$48)</f>
        <v>#VALUE!</v>
      </c>
      <c r="AV844" s="0" t="e">
        <f aca="true">MAX(0,AU844*(1+(_xlfn.NORM.INV(RAND(),Inputs!$D$39,Inputs!$C$39)))-'Year Schedule'!$K$49+'Year Schedule'!$L$49)</f>
        <v>#VALUE!</v>
      </c>
      <c r="AW844" s="0" t="e">
        <f aca="true">MAX(0,AV844*(1+(_xlfn.NORM.INV(RAND(),Inputs!$D$39,Inputs!$C$39)))-'Year Schedule'!$K$50+'Year Schedule'!$L$50)</f>
        <v>#VALUE!</v>
      </c>
      <c r="AX844" s="0" t="e">
        <f aca="true">MAX(0,AW844*(1+(_xlfn.NORM.INV(RAND(),Inputs!$D$39,Inputs!$C$39)))-'Year Schedule'!$K$51+'Year Schedule'!$L$51)</f>
        <v>#VALUE!</v>
      </c>
      <c r="AY844" s="0" t="e">
        <f aca="true">MAX(0,AX844*(1+(_xlfn.NORM.INV(RAND(),Inputs!$D$39,Inputs!$C$39)))-'Year Schedule'!$K$52+'Year Schedule'!$L$52)</f>
        <v>#VALUE!</v>
      </c>
      <c r="AZ844" s="0" t="e">
        <f aca="true">MAX(0,AY844*(1+(_xlfn.NORM.INV(RAND(),Inputs!$D$39,Inputs!$C$39)))-'Year Schedule'!$K$53+'Year Schedule'!$L$53)</f>
        <v>#VALUE!</v>
      </c>
      <c r="BA844" s="0" t="e">
        <f aca="false">INDEX(C844:AZ844,1,Inputs!$C$6)</f>
        <v>#VALUE!</v>
      </c>
      <c r="BB844" s="0" t="n">
        <f aca="false">IFERROR(EXP(SUMPRODUCT(LN((C844:INDEX(C844:AZ844,1,Inputs!$C$6)+$C$1004:INDEX($C$1004:$AZ$1004,1,Inputs!$C$6))/B844:INDEX(B844:AY844,1,Inputs!$C$6)))/Inputs!$C$6)-1,-1)</f>
        <v>-1</v>
      </c>
    </row>
    <row r="845" customFormat="false" ht="15" hidden="false" customHeight="true" outlineLevel="0" collapsed="false">
      <c r="A845" s="0" t="n">
        <v>843</v>
      </c>
      <c r="B845" s="177" t="n">
        <f aca="false">Inputs!$C$38</f>
        <v>0</v>
      </c>
      <c r="C845" s="0" t="e">
        <f aca="true">MAX(0,B845*(1+(_xlfn.NORM.INV(RAND(),Inputs!$D$39,Inputs!$C$39)))-'Year Schedule'!$K$4+'Year Schedule'!$L$4)</f>
        <v>#VALUE!</v>
      </c>
      <c r="D845" s="0" t="e">
        <f aca="true">MAX(0,C845*(1+(_xlfn.NORM.INV(RAND(),Inputs!$D$39,Inputs!$C$39)))-'Year Schedule'!$K$5+'Year Schedule'!$L$5)</f>
        <v>#VALUE!</v>
      </c>
      <c r="E845" s="0" t="e">
        <f aca="true">MAX(0,D845*(1+(_xlfn.NORM.INV(RAND(),Inputs!$D$39,Inputs!$C$39)))-'Year Schedule'!$K$6+'Year Schedule'!$L$6)</f>
        <v>#VALUE!</v>
      </c>
      <c r="F845" s="0" t="e">
        <f aca="true">MAX(0,E845*(1+(_xlfn.NORM.INV(RAND(),Inputs!$D$39,Inputs!$C$39)))-'Year Schedule'!$K$7+'Year Schedule'!$L$7)</f>
        <v>#VALUE!</v>
      </c>
      <c r="G845" s="0" t="e">
        <f aca="true">MAX(0,F845*(1+(_xlfn.NORM.INV(RAND(),Inputs!$D$39,Inputs!$C$39)))-'Year Schedule'!$K$8+'Year Schedule'!$L$8)</f>
        <v>#VALUE!</v>
      </c>
      <c r="H845" s="0" t="e">
        <f aca="true">MAX(0,G845*(1+(_xlfn.NORM.INV(RAND(),Inputs!$D$39,Inputs!$C$39)))-'Year Schedule'!$K$9+'Year Schedule'!$L$9)</f>
        <v>#VALUE!</v>
      </c>
      <c r="I845" s="0" t="e">
        <f aca="true">MAX(0,H845*(1+(_xlfn.NORM.INV(RAND(),Inputs!$D$39,Inputs!$C$39)))-'Year Schedule'!$K$10+'Year Schedule'!$L$10)</f>
        <v>#VALUE!</v>
      </c>
      <c r="J845" s="0" t="e">
        <f aca="true">MAX(0,I845*(1+(_xlfn.NORM.INV(RAND(),Inputs!$D$39,Inputs!$C$39)))-'Year Schedule'!$K$11+'Year Schedule'!$L$11)</f>
        <v>#VALUE!</v>
      </c>
      <c r="K845" s="0" t="e">
        <f aca="true">MAX(0,J845*(1+(_xlfn.NORM.INV(RAND(),Inputs!$D$39,Inputs!$C$39)))-'Year Schedule'!$K$12+'Year Schedule'!$L$12)</f>
        <v>#VALUE!</v>
      </c>
      <c r="L845" s="0" t="e">
        <f aca="true">MAX(0,K845*(1+(_xlfn.NORM.INV(RAND(),Inputs!$D$39,Inputs!$C$39)))-'Year Schedule'!$K$13+'Year Schedule'!$L$13)</f>
        <v>#VALUE!</v>
      </c>
      <c r="M845" s="0" t="e">
        <f aca="true">MAX(0,L845*(1+(_xlfn.NORM.INV(RAND(),Inputs!$D$39,Inputs!$C$39)))-'Year Schedule'!$K$14+'Year Schedule'!$L$14)</f>
        <v>#VALUE!</v>
      </c>
      <c r="N845" s="0" t="e">
        <f aca="true">MAX(0,M845*(1+(_xlfn.NORM.INV(RAND(),Inputs!$D$39,Inputs!$C$39)))-'Year Schedule'!$K$15+'Year Schedule'!$L$15)</f>
        <v>#VALUE!</v>
      </c>
      <c r="O845" s="0" t="e">
        <f aca="true">MAX(0,N845*(1+(_xlfn.NORM.INV(RAND(),Inputs!$D$39,Inputs!$C$39)))-'Year Schedule'!$K$16+'Year Schedule'!$L$16)</f>
        <v>#VALUE!</v>
      </c>
      <c r="P845" s="0" t="e">
        <f aca="true">MAX(0,O845*(1+(_xlfn.NORM.INV(RAND(),Inputs!$D$39,Inputs!$C$39)))-'Year Schedule'!$K$17+'Year Schedule'!$L$17)</f>
        <v>#VALUE!</v>
      </c>
      <c r="Q845" s="0" t="e">
        <f aca="true">MAX(0,P845*(1+(_xlfn.NORM.INV(RAND(),Inputs!$D$39,Inputs!$C$39)))-'Year Schedule'!$K$18+'Year Schedule'!$L$18)</f>
        <v>#VALUE!</v>
      </c>
      <c r="R845" s="0" t="e">
        <f aca="true">MAX(0,Q845*(1+(_xlfn.NORM.INV(RAND(),Inputs!$D$39,Inputs!$C$39)))-'Year Schedule'!$K$19+'Year Schedule'!$L$19)</f>
        <v>#VALUE!</v>
      </c>
      <c r="S845" s="0" t="e">
        <f aca="true">MAX(0,R845*(1+(_xlfn.NORM.INV(RAND(),Inputs!$D$39,Inputs!$C$39)))-'Year Schedule'!$K$20+'Year Schedule'!$L$20)</f>
        <v>#VALUE!</v>
      </c>
      <c r="T845" s="0" t="e">
        <f aca="true">MAX(0,S845*(1+(_xlfn.NORM.INV(RAND(),Inputs!$D$39,Inputs!$C$39)))-'Year Schedule'!$K$21+'Year Schedule'!$L$21)</f>
        <v>#VALUE!</v>
      </c>
      <c r="U845" s="0" t="e">
        <f aca="true">MAX(0,T845*(1+(_xlfn.NORM.INV(RAND(),Inputs!$D$39,Inputs!$C$39)))-'Year Schedule'!$K$22+'Year Schedule'!$L$22)</f>
        <v>#VALUE!</v>
      </c>
      <c r="V845" s="0" t="e">
        <f aca="true">MAX(0,U845*(1+(_xlfn.NORM.INV(RAND(),Inputs!$D$39,Inputs!$C$39)))-'Year Schedule'!$K$23+'Year Schedule'!$L$23)</f>
        <v>#VALUE!</v>
      </c>
      <c r="W845" s="0" t="e">
        <f aca="true">MAX(0,V845*(1+(_xlfn.NORM.INV(RAND(),Inputs!$D$39,Inputs!$C$39)))-'Year Schedule'!$K$24+'Year Schedule'!$L$24)</f>
        <v>#VALUE!</v>
      </c>
      <c r="X845" s="0" t="e">
        <f aca="true">MAX(0,W845*(1+(_xlfn.NORM.INV(RAND(),Inputs!$D$39,Inputs!$C$39)))-'Year Schedule'!$K$25+'Year Schedule'!$L$25)</f>
        <v>#VALUE!</v>
      </c>
      <c r="Y845" s="0" t="e">
        <f aca="true">MAX(0,X845*(1+(_xlfn.NORM.INV(RAND(),Inputs!$D$39,Inputs!$C$39)))-'Year Schedule'!$K$26+'Year Schedule'!$L$26)</f>
        <v>#VALUE!</v>
      </c>
      <c r="Z845" s="0" t="e">
        <f aca="true">MAX(0,Y845*(1+(_xlfn.NORM.INV(RAND(),Inputs!$D$39,Inputs!$C$39)))-'Year Schedule'!$K$27+'Year Schedule'!$L$27)</f>
        <v>#VALUE!</v>
      </c>
      <c r="AA845" s="0" t="e">
        <f aca="true">MAX(0,Z845*(1+(_xlfn.NORM.INV(RAND(),Inputs!$D$39,Inputs!$C$39)))-'Year Schedule'!$K$28+'Year Schedule'!$L$28)</f>
        <v>#VALUE!</v>
      </c>
      <c r="AB845" s="0" t="e">
        <f aca="true">MAX(0,AA845*(1+(_xlfn.NORM.INV(RAND(),Inputs!$D$39,Inputs!$C$39)))-'Year Schedule'!$K$29+'Year Schedule'!$L$29)</f>
        <v>#VALUE!</v>
      </c>
      <c r="AC845" s="0" t="e">
        <f aca="true">MAX(0,AB845*(1+(_xlfn.NORM.INV(RAND(),Inputs!$D$39,Inputs!$C$39)))-'Year Schedule'!$K$30+'Year Schedule'!$L$30)</f>
        <v>#VALUE!</v>
      </c>
      <c r="AD845" s="0" t="e">
        <f aca="true">MAX(0,AC845*(1+(_xlfn.NORM.INV(RAND(),Inputs!$D$39,Inputs!$C$39)))-'Year Schedule'!$K$31+'Year Schedule'!$L$31)</f>
        <v>#VALUE!</v>
      </c>
      <c r="AE845" s="0" t="e">
        <f aca="true">MAX(0,AD845*(1+(_xlfn.NORM.INV(RAND(),Inputs!$D$39,Inputs!$C$39)))-'Year Schedule'!$K$32+'Year Schedule'!$L$32)</f>
        <v>#VALUE!</v>
      </c>
      <c r="AF845" s="0" t="e">
        <f aca="true">MAX(0,AE845*(1+(_xlfn.NORM.INV(RAND(),Inputs!$D$39,Inputs!$C$39)))-'Year Schedule'!$K$33+'Year Schedule'!$L$33)</f>
        <v>#VALUE!</v>
      </c>
      <c r="AG845" s="0" t="e">
        <f aca="true">MAX(0,AF845*(1+(_xlfn.NORM.INV(RAND(),Inputs!$D$39,Inputs!$C$39)))-'Year Schedule'!$K$34+'Year Schedule'!$L$34)</f>
        <v>#VALUE!</v>
      </c>
      <c r="AH845" s="0" t="e">
        <f aca="true">MAX(0,AG845*(1+(_xlfn.NORM.INV(RAND(),Inputs!$D$39,Inputs!$C$39)))-'Year Schedule'!$K$35+'Year Schedule'!$L$35)</f>
        <v>#VALUE!</v>
      </c>
      <c r="AI845" s="0" t="e">
        <f aca="true">MAX(0,AH845*(1+(_xlfn.NORM.INV(RAND(),Inputs!$D$39,Inputs!$C$39)))-'Year Schedule'!$K$36+'Year Schedule'!$L$36)</f>
        <v>#VALUE!</v>
      </c>
      <c r="AJ845" s="0" t="e">
        <f aca="true">MAX(0,AI845*(1+(_xlfn.NORM.INV(RAND(),Inputs!$D$39,Inputs!$C$39)))-'Year Schedule'!$K$37+'Year Schedule'!$L$37)</f>
        <v>#VALUE!</v>
      </c>
      <c r="AK845" s="0" t="e">
        <f aca="true">MAX(0,AJ845*(1+(_xlfn.NORM.INV(RAND(),Inputs!$D$39,Inputs!$C$39)))-'Year Schedule'!$K$38+'Year Schedule'!$L$38)</f>
        <v>#VALUE!</v>
      </c>
      <c r="AL845" s="0" t="e">
        <f aca="true">MAX(0,AK845*(1+(_xlfn.NORM.INV(RAND(),Inputs!$D$39,Inputs!$C$39)))-'Year Schedule'!$K$39+'Year Schedule'!$L$39)</f>
        <v>#VALUE!</v>
      </c>
      <c r="AM845" s="0" t="e">
        <f aca="true">MAX(0,AL845*(1+(_xlfn.NORM.INV(RAND(),Inputs!$D$39,Inputs!$C$39)))-'Year Schedule'!$K$40+'Year Schedule'!$L$40)</f>
        <v>#VALUE!</v>
      </c>
      <c r="AN845" s="0" t="e">
        <f aca="true">MAX(0,AM845*(1+(_xlfn.NORM.INV(RAND(),Inputs!$D$39,Inputs!$C$39)))-'Year Schedule'!$K$41+'Year Schedule'!$L$41)</f>
        <v>#VALUE!</v>
      </c>
      <c r="AO845" s="0" t="e">
        <f aca="true">MAX(0,AN845*(1+(_xlfn.NORM.INV(RAND(),Inputs!$D$39,Inputs!$C$39)))-'Year Schedule'!$K$42+'Year Schedule'!$L$42)</f>
        <v>#VALUE!</v>
      </c>
      <c r="AP845" s="0" t="e">
        <f aca="true">MAX(0,AO845*(1+(_xlfn.NORM.INV(RAND(),Inputs!$D$39,Inputs!$C$39)))-'Year Schedule'!$K$43+'Year Schedule'!$L$43)</f>
        <v>#VALUE!</v>
      </c>
      <c r="AQ845" s="0" t="e">
        <f aca="true">MAX(0,AP845*(1+(_xlfn.NORM.INV(RAND(),Inputs!$D$39,Inputs!$C$39)))-'Year Schedule'!$K$44+'Year Schedule'!$L$44)</f>
        <v>#VALUE!</v>
      </c>
      <c r="AR845" s="0" t="e">
        <f aca="true">MAX(0,AQ845*(1+(_xlfn.NORM.INV(RAND(),Inputs!$D$39,Inputs!$C$39)))-'Year Schedule'!$K$45+'Year Schedule'!$L$45)</f>
        <v>#VALUE!</v>
      </c>
      <c r="AS845" s="0" t="e">
        <f aca="true">MAX(0,AR845*(1+(_xlfn.NORM.INV(RAND(),Inputs!$D$39,Inputs!$C$39)))-'Year Schedule'!$K$46+'Year Schedule'!$L$46)</f>
        <v>#VALUE!</v>
      </c>
      <c r="AT845" s="0" t="e">
        <f aca="true">MAX(0,AS845*(1+(_xlfn.NORM.INV(RAND(),Inputs!$D$39,Inputs!$C$39)))-'Year Schedule'!$K$47+'Year Schedule'!$L$47)</f>
        <v>#VALUE!</v>
      </c>
      <c r="AU845" s="0" t="e">
        <f aca="true">MAX(0,AT845*(1+(_xlfn.NORM.INV(RAND(),Inputs!$D$39,Inputs!$C$39)))-'Year Schedule'!$K$48+'Year Schedule'!$L$48)</f>
        <v>#VALUE!</v>
      </c>
      <c r="AV845" s="0" t="e">
        <f aca="true">MAX(0,AU845*(1+(_xlfn.NORM.INV(RAND(),Inputs!$D$39,Inputs!$C$39)))-'Year Schedule'!$K$49+'Year Schedule'!$L$49)</f>
        <v>#VALUE!</v>
      </c>
      <c r="AW845" s="0" t="e">
        <f aca="true">MAX(0,AV845*(1+(_xlfn.NORM.INV(RAND(),Inputs!$D$39,Inputs!$C$39)))-'Year Schedule'!$K$50+'Year Schedule'!$L$50)</f>
        <v>#VALUE!</v>
      </c>
      <c r="AX845" s="0" t="e">
        <f aca="true">MAX(0,AW845*(1+(_xlfn.NORM.INV(RAND(),Inputs!$D$39,Inputs!$C$39)))-'Year Schedule'!$K$51+'Year Schedule'!$L$51)</f>
        <v>#VALUE!</v>
      </c>
      <c r="AY845" s="0" t="e">
        <f aca="true">MAX(0,AX845*(1+(_xlfn.NORM.INV(RAND(),Inputs!$D$39,Inputs!$C$39)))-'Year Schedule'!$K$52+'Year Schedule'!$L$52)</f>
        <v>#VALUE!</v>
      </c>
      <c r="AZ845" s="0" t="e">
        <f aca="true">MAX(0,AY845*(1+(_xlfn.NORM.INV(RAND(),Inputs!$D$39,Inputs!$C$39)))-'Year Schedule'!$K$53+'Year Schedule'!$L$53)</f>
        <v>#VALUE!</v>
      </c>
      <c r="BA845" s="0" t="e">
        <f aca="false">INDEX(C845:AZ845,1,Inputs!$C$6)</f>
        <v>#VALUE!</v>
      </c>
      <c r="BB845" s="0" t="n">
        <f aca="false">IFERROR(EXP(SUMPRODUCT(LN((C845:INDEX(C845:AZ845,1,Inputs!$C$6)+$C$1004:INDEX($C$1004:$AZ$1004,1,Inputs!$C$6))/B845:INDEX(B845:AY845,1,Inputs!$C$6)))/Inputs!$C$6)-1,-1)</f>
        <v>-1</v>
      </c>
    </row>
    <row r="846" customFormat="false" ht="15" hidden="false" customHeight="true" outlineLevel="0" collapsed="false">
      <c r="A846" s="0" t="n">
        <v>844</v>
      </c>
      <c r="B846" s="177" t="n">
        <f aca="false">Inputs!$C$38</f>
        <v>0</v>
      </c>
      <c r="C846" s="0" t="e">
        <f aca="true">MAX(0,B846*(1+(_xlfn.NORM.INV(RAND(),Inputs!$D$39,Inputs!$C$39)))-'Year Schedule'!$K$4+'Year Schedule'!$L$4)</f>
        <v>#VALUE!</v>
      </c>
      <c r="D846" s="0" t="e">
        <f aca="true">MAX(0,C846*(1+(_xlfn.NORM.INV(RAND(),Inputs!$D$39,Inputs!$C$39)))-'Year Schedule'!$K$5+'Year Schedule'!$L$5)</f>
        <v>#VALUE!</v>
      </c>
      <c r="E846" s="0" t="e">
        <f aca="true">MAX(0,D846*(1+(_xlfn.NORM.INV(RAND(),Inputs!$D$39,Inputs!$C$39)))-'Year Schedule'!$K$6+'Year Schedule'!$L$6)</f>
        <v>#VALUE!</v>
      </c>
      <c r="F846" s="0" t="e">
        <f aca="true">MAX(0,E846*(1+(_xlfn.NORM.INV(RAND(),Inputs!$D$39,Inputs!$C$39)))-'Year Schedule'!$K$7+'Year Schedule'!$L$7)</f>
        <v>#VALUE!</v>
      </c>
      <c r="G846" s="0" t="e">
        <f aca="true">MAX(0,F846*(1+(_xlfn.NORM.INV(RAND(),Inputs!$D$39,Inputs!$C$39)))-'Year Schedule'!$K$8+'Year Schedule'!$L$8)</f>
        <v>#VALUE!</v>
      </c>
      <c r="H846" s="0" t="e">
        <f aca="true">MAX(0,G846*(1+(_xlfn.NORM.INV(RAND(),Inputs!$D$39,Inputs!$C$39)))-'Year Schedule'!$K$9+'Year Schedule'!$L$9)</f>
        <v>#VALUE!</v>
      </c>
      <c r="I846" s="0" t="e">
        <f aca="true">MAX(0,H846*(1+(_xlfn.NORM.INV(RAND(),Inputs!$D$39,Inputs!$C$39)))-'Year Schedule'!$K$10+'Year Schedule'!$L$10)</f>
        <v>#VALUE!</v>
      </c>
      <c r="J846" s="0" t="e">
        <f aca="true">MAX(0,I846*(1+(_xlfn.NORM.INV(RAND(),Inputs!$D$39,Inputs!$C$39)))-'Year Schedule'!$K$11+'Year Schedule'!$L$11)</f>
        <v>#VALUE!</v>
      </c>
      <c r="K846" s="0" t="e">
        <f aca="true">MAX(0,J846*(1+(_xlfn.NORM.INV(RAND(),Inputs!$D$39,Inputs!$C$39)))-'Year Schedule'!$K$12+'Year Schedule'!$L$12)</f>
        <v>#VALUE!</v>
      </c>
      <c r="L846" s="0" t="e">
        <f aca="true">MAX(0,K846*(1+(_xlfn.NORM.INV(RAND(),Inputs!$D$39,Inputs!$C$39)))-'Year Schedule'!$K$13+'Year Schedule'!$L$13)</f>
        <v>#VALUE!</v>
      </c>
      <c r="M846" s="0" t="e">
        <f aca="true">MAX(0,L846*(1+(_xlfn.NORM.INV(RAND(),Inputs!$D$39,Inputs!$C$39)))-'Year Schedule'!$K$14+'Year Schedule'!$L$14)</f>
        <v>#VALUE!</v>
      </c>
      <c r="N846" s="0" t="e">
        <f aca="true">MAX(0,M846*(1+(_xlfn.NORM.INV(RAND(),Inputs!$D$39,Inputs!$C$39)))-'Year Schedule'!$K$15+'Year Schedule'!$L$15)</f>
        <v>#VALUE!</v>
      </c>
      <c r="O846" s="0" t="e">
        <f aca="true">MAX(0,N846*(1+(_xlfn.NORM.INV(RAND(),Inputs!$D$39,Inputs!$C$39)))-'Year Schedule'!$K$16+'Year Schedule'!$L$16)</f>
        <v>#VALUE!</v>
      </c>
      <c r="P846" s="0" t="e">
        <f aca="true">MAX(0,O846*(1+(_xlfn.NORM.INV(RAND(),Inputs!$D$39,Inputs!$C$39)))-'Year Schedule'!$K$17+'Year Schedule'!$L$17)</f>
        <v>#VALUE!</v>
      </c>
      <c r="Q846" s="0" t="e">
        <f aca="true">MAX(0,P846*(1+(_xlfn.NORM.INV(RAND(),Inputs!$D$39,Inputs!$C$39)))-'Year Schedule'!$K$18+'Year Schedule'!$L$18)</f>
        <v>#VALUE!</v>
      </c>
      <c r="R846" s="0" t="e">
        <f aca="true">MAX(0,Q846*(1+(_xlfn.NORM.INV(RAND(),Inputs!$D$39,Inputs!$C$39)))-'Year Schedule'!$K$19+'Year Schedule'!$L$19)</f>
        <v>#VALUE!</v>
      </c>
      <c r="S846" s="0" t="e">
        <f aca="true">MAX(0,R846*(1+(_xlfn.NORM.INV(RAND(),Inputs!$D$39,Inputs!$C$39)))-'Year Schedule'!$K$20+'Year Schedule'!$L$20)</f>
        <v>#VALUE!</v>
      </c>
      <c r="T846" s="0" t="e">
        <f aca="true">MAX(0,S846*(1+(_xlfn.NORM.INV(RAND(),Inputs!$D$39,Inputs!$C$39)))-'Year Schedule'!$K$21+'Year Schedule'!$L$21)</f>
        <v>#VALUE!</v>
      </c>
      <c r="U846" s="0" t="e">
        <f aca="true">MAX(0,T846*(1+(_xlfn.NORM.INV(RAND(),Inputs!$D$39,Inputs!$C$39)))-'Year Schedule'!$K$22+'Year Schedule'!$L$22)</f>
        <v>#VALUE!</v>
      </c>
      <c r="V846" s="0" t="e">
        <f aca="true">MAX(0,U846*(1+(_xlfn.NORM.INV(RAND(),Inputs!$D$39,Inputs!$C$39)))-'Year Schedule'!$K$23+'Year Schedule'!$L$23)</f>
        <v>#VALUE!</v>
      </c>
      <c r="W846" s="0" t="e">
        <f aca="true">MAX(0,V846*(1+(_xlfn.NORM.INV(RAND(),Inputs!$D$39,Inputs!$C$39)))-'Year Schedule'!$K$24+'Year Schedule'!$L$24)</f>
        <v>#VALUE!</v>
      </c>
      <c r="X846" s="0" t="e">
        <f aca="true">MAX(0,W846*(1+(_xlfn.NORM.INV(RAND(),Inputs!$D$39,Inputs!$C$39)))-'Year Schedule'!$K$25+'Year Schedule'!$L$25)</f>
        <v>#VALUE!</v>
      </c>
      <c r="Y846" s="0" t="e">
        <f aca="true">MAX(0,X846*(1+(_xlfn.NORM.INV(RAND(),Inputs!$D$39,Inputs!$C$39)))-'Year Schedule'!$K$26+'Year Schedule'!$L$26)</f>
        <v>#VALUE!</v>
      </c>
      <c r="Z846" s="0" t="e">
        <f aca="true">MAX(0,Y846*(1+(_xlfn.NORM.INV(RAND(),Inputs!$D$39,Inputs!$C$39)))-'Year Schedule'!$K$27+'Year Schedule'!$L$27)</f>
        <v>#VALUE!</v>
      </c>
      <c r="AA846" s="0" t="e">
        <f aca="true">MAX(0,Z846*(1+(_xlfn.NORM.INV(RAND(),Inputs!$D$39,Inputs!$C$39)))-'Year Schedule'!$K$28+'Year Schedule'!$L$28)</f>
        <v>#VALUE!</v>
      </c>
      <c r="AB846" s="0" t="e">
        <f aca="true">MAX(0,AA846*(1+(_xlfn.NORM.INV(RAND(),Inputs!$D$39,Inputs!$C$39)))-'Year Schedule'!$K$29+'Year Schedule'!$L$29)</f>
        <v>#VALUE!</v>
      </c>
      <c r="AC846" s="0" t="e">
        <f aca="true">MAX(0,AB846*(1+(_xlfn.NORM.INV(RAND(),Inputs!$D$39,Inputs!$C$39)))-'Year Schedule'!$K$30+'Year Schedule'!$L$30)</f>
        <v>#VALUE!</v>
      </c>
      <c r="AD846" s="0" t="e">
        <f aca="true">MAX(0,AC846*(1+(_xlfn.NORM.INV(RAND(),Inputs!$D$39,Inputs!$C$39)))-'Year Schedule'!$K$31+'Year Schedule'!$L$31)</f>
        <v>#VALUE!</v>
      </c>
      <c r="AE846" s="0" t="e">
        <f aca="true">MAX(0,AD846*(1+(_xlfn.NORM.INV(RAND(),Inputs!$D$39,Inputs!$C$39)))-'Year Schedule'!$K$32+'Year Schedule'!$L$32)</f>
        <v>#VALUE!</v>
      </c>
      <c r="AF846" s="0" t="e">
        <f aca="true">MAX(0,AE846*(1+(_xlfn.NORM.INV(RAND(),Inputs!$D$39,Inputs!$C$39)))-'Year Schedule'!$K$33+'Year Schedule'!$L$33)</f>
        <v>#VALUE!</v>
      </c>
      <c r="AG846" s="0" t="e">
        <f aca="true">MAX(0,AF846*(1+(_xlfn.NORM.INV(RAND(),Inputs!$D$39,Inputs!$C$39)))-'Year Schedule'!$K$34+'Year Schedule'!$L$34)</f>
        <v>#VALUE!</v>
      </c>
      <c r="AH846" s="0" t="e">
        <f aca="true">MAX(0,AG846*(1+(_xlfn.NORM.INV(RAND(),Inputs!$D$39,Inputs!$C$39)))-'Year Schedule'!$K$35+'Year Schedule'!$L$35)</f>
        <v>#VALUE!</v>
      </c>
      <c r="AI846" s="0" t="e">
        <f aca="true">MAX(0,AH846*(1+(_xlfn.NORM.INV(RAND(),Inputs!$D$39,Inputs!$C$39)))-'Year Schedule'!$K$36+'Year Schedule'!$L$36)</f>
        <v>#VALUE!</v>
      </c>
      <c r="AJ846" s="0" t="e">
        <f aca="true">MAX(0,AI846*(1+(_xlfn.NORM.INV(RAND(),Inputs!$D$39,Inputs!$C$39)))-'Year Schedule'!$K$37+'Year Schedule'!$L$37)</f>
        <v>#VALUE!</v>
      </c>
      <c r="AK846" s="0" t="e">
        <f aca="true">MAX(0,AJ846*(1+(_xlfn.NORM.INV(RAND(),Inputs!$D$39,Inputs!$C$39)))-'Year Schedule'!$K$38+'Year Schedule'!$L$38)</f>
        <v>#VALUE!</v>
      </c>
      <c r="AL846" s="0" t="e">
        <f aca="true">MAX(0,AK846*(1+(_xlfn.NORM.INV(RAND(),Inputs!$D$39,Inputs!$C$39)))-'Year Schedule'!$K$39+'Year Schedule'!$L$39)</f>
        <v>#VALUE!</v>
      </c>
      <c r="AM846" s="0" t="e">
        <f aca="true">MAX(0,AL846*(1+(_xlfn.NORM.INV(RAND(),Inputs!$D$39,Inputs!$C$39)))-'Year Schedule'!$K$40+'Year Schedule'!$L$40)</f>
        <v>#VALUE!</v>
      </c>
      <c r="AN846" s="0" t="e">
        <f aca="true">MAX(0,AM846*(1+(_xlfn.NORM.INV(RAND(),Inputs!$D$39,Inputs!$C$39)))-'Year Schedule'!$K$41+'Year Schedule'!$L$41)</f>
        <v>#VALUE!</v>
      </c>
      <c r="AO846" s="0" t="e">
        <f aca="true">MAX(0,AN846*(1+(_xlfn.NORM.INV(RAND(),Inputs!$D$39,Inputs!$C$39)))-'Year Schedule'!$K$42+'Year Schedule'!$L$42)</f>
        <v>#VALUE!</v>
      </c>
      <c r="AP846" s="0" t="e">
        <f aca="true">MAX(0,AO846*(1+(_xlfn.NORM.INV(RAND(),Inputs!$D$39,Inputs!$C$39)))-'Year Schedule'!$K$43+'Year Schedule'!$L$43)</f>
        <v>#VALUE!</v>
      </c>
      <c r="AQ846" s="0" t="e">
        <f aca="true">MAX(0,AP846*(1+(_xlfn.NORM.INV(RAND(),Inputs!$D$39,Inputs!$C$39)))-'Year Schedule'!$K$44+'Year Schedule'!$L$44)</f>
        <v>#VALUE!</v>
      </c>
      <c r="AR846" s="0" t="e">
        <f aca="true">MAX(0,AQ846*(1+(_xlfn.NORM.INV(RAND(),Inputs!$D$39,Inputs!$C$39)))-'Year Schedule'!$K$45+'Year Schedule'!$L$45)</f>
        <v>#VALUE!</v>
      </c>
      <c r="AS846" s="0" t="e">
        <f aca="true">MAX(0,AR846*(1+(_xlfn.NORM.INV(RAND(),Inputs!$D$39,Inputs!$C$39)))-'Year Schedule'!$K$46+'Year Schedule'!$L$46)</f>
        <v>#VALUE!</v>
      </c>
      <c r="AT846" s="0" t="e">
        <f aca="true">MAX(0,AS846*(1+(_xlfn.NORM.INV(RAND(),Inputs!$D$39,Inputs!$C$39)))-'Year Schedule'!$K$47+'Year Schedule'!$L$47)</f>
        <v>#VALUE!</v>
      </c>
      <c r="AU846" s="0" t="e">
        <f aca="true">MAX(0,AT846*(1+(_xlfn.NORM.INV(RAND(),Inputs!$D$39,Inputs!$C$39)))-'Year Schedule'!$K$48+'Year Schedule'!$L$48)</f>
        <v>#VALUE!</v>
      </c>
      <c r="AV846" s="0" t="e">
        <f aca="true">MAX(0,AU846*(1+(_xlfn.NORM.INV(RAND(),Inputs!$D$39,Inputs!$C$39)))-'Year Schedule'!$K$49+'Year Schedule'!$L$49)</f>
        <v>#VALUE!</v>
      </c>
      <c r="AW846" s="0" t="e">
        <f aca="true">MAX(0,AV846*(1+(_xlfn.NORM.INV(RAND(),Inputs!$D$39,Inputs!$C$39)))-'Year Schedule'!$K$50+'Year Schedule'!$L$50)</f>
        <v>#VALUE!</v>
      </c>
      <c r="AX846" s="0" t="e">
        <f aca="true">MAX(0,AW846*(1+(_xlfn.NORM.INV(RAND(),Inputs!$D$39,Inputs!$C$39)))-'Year Schedule'!$K$51+'Year Schedule'!$L$51)</f>
        <v>#VALUE!</v>
      </c>
      <c r="AY846" s="0" t="e">
        <f aca="true">MAX(0,AX846*(1+(_xlfn.NORM.INV(RAND(),Inputs!$D$39,Inputs!$C$39)))-'Year Schedule'!$K$52+'Year Schedule'!$L$52)</f>
        <v>#VALUE!</v>
      </c>
      <c r="AZ846" s="0" t="e">
        <f aca="true">MAX(0,AY846*(1+(_xlfn.NORM.INV(RAND(),Inputs!$D$39,Inputs!$C$39)))-'Year Schedule'!$K$53+'Year Schedule'!$L$53)</f>
        <v>#VALUE!</v>
      </c>
      <c r="BA846" s="0" t="e">
        <f aca="false">INDEX(C846:AZ846,1,Inputs!$C$6)</f>
        <v>#VALUE!</v>
      </c>
      <c r="BB846" s="0" t="n">
        <f aca="false">IFERROR(EXP(SUMPRODUCT(LN((C846:INDEX(C846:AZ846,1,Inputs!$C$6)+$C$1004:INDEX($C$1004:$AZ$1004,1,Inputs!$C$6))/B846:INDEX(B846:AY846,1,Inputs!$C$6)))/Inputs!$C$6)-1,-1)</f>
        <v>-1</v>
      </c>
    </row>
    <row r="847" customFormat="false" ht="15" hidden="false" customHeight="true" outlineLevel="0" collapsed="false">
      <c r="A847" s="0" t="n">
        <v>845</v>
      </c>
      <c r="B847" s="177" t="n">
        <f aca="false">Inputs!$C$38</f>
        <v>0</v>
      </c>
      <c r="C847" s="0" t="e">
        <f aca="true">MAX(0,B847*(1+(_xlfn.NORM.INV(RAND(),Inputs!$D$39,Inputs!$C$39)))-'Year Schedule'!$K$4+'Year Schedule'!$L$4)</f>
        <v>#VALUE!</v>
      </c>
      <c r="D847" s="0" t="e">
        <f aca="true">MAX(0,C847*(1+(_xlfn.NORM.INV(RAND(),Inputs!$D$39,Inputs!$C$39)))-'Year Schedule'!$K$5+'Year Schedule'!$L$5)</f>
        <v>#VALUE!</v>
      </c>
      <c r="E847" s="0" t="e">
        <f aca="true">MAX(0,D847*(1+(_xlfn.NORM.INV(RAND(),Inputs!$D$39,Inputs!$C$39)))-'Year Schedule'!$K$6+'Year Schedule'!$L$6)</f>
        <v>#VALUE!</v>
      </c>
      <c r="F847" s="0" t="e">
        <f aca="true">MAX(0,E847*(1+(_xlfn.NORM.INV(RAND(),Inputs!$D$39,Inputs!$C$39)))-'Year Schedule'!$K$7+'Year Schedule'!$L$7)</f>
        <v>#VALUE!</v>
      </c>
      <c r="G847" s="0" t="e">
        <f aca="true">MAX(0,F847*(1+(_xlfn.NORM.INV(RAND(),Inputs!$D$39,Inputs!$C$39)))-'Year Schedule'!$K$8+'Year Schedule'!$L$8)</f>
        <v>#VALUE!</v>
      </c>
      <c r="H847" s="0" t="e">
        <f aca="true">MAX(0,G847*(1+(_xlfn.NORM.INV(RAND(),Inputs!$D$39,Inputs!$C$39)))-'Year Schedule'!$K$9+'Year Schedule'!$L$9)</f>
        <v>#VALUE!</v>
      </c>
      <c r="I847" s="0" t="e">
        <f aca="true">MAX(0,H847*(1+(_xlfn.NORM.INV(RAND(),Inputs!$D$39,Inputs!$C$39)))-'Year Schedule'!$K$10+'Year Schedule'!$L$10)</f>
        <v>#VALUE!</v>
      </c>
      <c r="J847" s="0" t="e">
        <f aca="true">MAX(0,I847*(1+(_xlfn.NORM.INV(RAND(),Inputs!$D$39,Inputs!$C$39)))-'Year Schedule'!$K$11+'Year Schedule'!$L$11)</f>
        <v>#VALUE!</v>
      </c>
      <c r="K847" s="0" t="e">
        <f aca="true">MAX(0,J847*(1+(_xlfn.NORM.INV(RAND(),Inputs!$D$39,Inputs!$C$39)))-'Year Schedule'!$K$12+'Year Schedule'!$L$12)</f>
        <v>#VALUE!</v>
      </c>
      <c r="L847" s="0" t="e">
        <f aca="true">MAX(0,K847*(1+(_xlfn.NORM.INV(RAND(),Inputs!$D$39,Inputs!$C$39)))-'Year Schedule'!$K$13+'Year Schedule'!$L$13)</f>
        <v>#VALUE!</v>
      </c>
      <c r="M847" s="0" t="e">
        <f aca="true">MAX(0,L847*(1+(_xlfn.NORM.INV(RAND(),Inputs!$D$39,Inputs!$C$39)))-'Year Schedule'!$K$14+'Year Schedule'!$L$14)</f>
        <v>#VALUE!</v>
      </c>
      <c r="N847" s="0" t="e">
        <f aca="true">MAX(0,M847*(1+(_xlfn.NORM.INV(RAND(),Inputs!$D$39,Inputs!$C$39)))-'Year Schedule'!$K$15+'Year Schedule'!$L$15)</f>
        <v>#VALUE!</v>
      </c>
      <c r="O847" s="0" t="e">
        <f aca="true">MAX(0,N847*(1+(_xlfn.NORM.INV(RAND(),Inputs!$D$39,Inputs!$C$39)))-'Year Schedule'!$K$16+'Year Schedule'!$L$16)</f>
        <v>#VALUE!</v>
      </c>
      <c r="P847" s="0" t="e">
        <f aca="true">MAX(0,O847*(1+(_xlfn.NORM.INV(RAND(),Inputs!$D$39,Inputs!$C$39)))-'Year Schedule'!$K$17+'Year Schedule'!$L$17)</f>
        <v>#VALUE!</v>
      </c>
      <c r="Q847" s="0" t="e">
        <f aca="true">MAX(0,P847*(1+(_xlfn.NORM.INV(RAND(),Inputs!$D$39,Inputs!$C$39)))-'Year Schedule'!$K$18+'Year Schedule'!$L$18)</f>
        <v>#VALUE!</v>
      </c>
      <c r="R847" s="0" t="e">
        <f aca="true">MAX(0,Q847*(1+(_xlfn.NORM.INV(RAND(),Inputs!$D$39,Inputs!$C$39)))-'Year Schedule'!$K$19+'Year Schedule'!$L$19)</f>
        <v>#VALUE!</v>
      </c>
      <c r="S847" s="0" t="e">
        <f aca="true">MAX(0,R847*(1+(_xlfn.NORM.INV(RAND(),Inputs!$D$39,Inputs!$C$39)))-'Year Schedule'!$K$20+'Year Schedule'!$L$20)</f>
        <v>#VALUE!</v>
      </c>
      <c r="T847" s="0" t="e">
        <f aca="true">MAX(0,S847*(1+(_xlfn.NORM.INV(RAND(),Inputs!$D$39,Inputs!$C$39)))-'Year Schedule'!$K$21+'Year Schedule'!$L$21)</f>
        <v>#VALUE!</v>
      </c>
      <c r="U847" s="0" t="e">
        <f aca="true">MAX(0,T847*(1+(_xlfn.NORM.INV(RAND(),Inputs!$D$39,Inputs!$C$39)))-'Year Schedule'!$K$22+'Year Schedule'!$L$22)</f>
        <v>#VALUE!</v>
      </c>
      <c r="V847" s="0" t="e">
        <f aca="true">MAX(0,U847*(1+(_xlfn.NORM.INV(RAND(),Inputs!$D$39,Inputs!$C$39)))-'Year Schedule'!$K$23+'Year Schedule'!$L$23)</f>
        <v>#VALUE!</v>
      </c>
      <c r="W847" s="0" t="e">
        <f aca="true">MAX(0,V847*(1+(_xlfn.NORM.INV(RAND(),Inputs!$D$39,Inputs!$C$39)))-'Year Schedule'!$K$24+'Year Schedule'!$L$24)</f>
        <v>#VALUE!</v>
      </c>
      <c r="X847" s="0" t="e">
        <f aca="true">MAX(0,W847*(1+(_xlfn.NORM.INV(RAND(),Inputs!$D$39,Inputs!$C$39)))-'Year Schedule'!$K$25+'Year Schedule'!$L$25)</f>
        <v>#VALUE!</v>
      </c>
      <c r="Y847" s="0" t="e">
        <f aca="true">MAX(0,X847*(1+(_xlfn.NORM.INV(RAND(),Inputs!$D$39,Inputs!$C$39)))-'Year Schedule'!$K$26+'Year Schedule'!$L$26)</f>
        <v>#VALUE!</v>
      </c>
      <c r="Z847" s="0" t="e">
        <f aca="true">MAX(0,Y847*(1+(_xlfn.NORM.INV(RAND(),Inputs!$D$39,Inputs!$C$39)))-'Year Schedule'!$K$27+'Year Schedule'!$L$27)</f>
        <v>#VALUE!</v>
      </c>
      <c r="AA847" s="0" t="e">
        <f aca="true">MAX(0,Z847*(1+(_xlfn.NORM.INV(RAND(),Inputs!$D$39,Inputs!$C$39)))-'Year Schedule'!$K$28+'Year Schedule'!$L$28)</f>
        <v>#VALUE!</v>
      </c>
      <c r="AB847" s="0" t="e">
        <f aca="true">MAX(0,AA847*(1+(_xlfn.NORM.INV(RAND(),Inputs!$D$39,Inputs!$C$39)))-'Year Schedule'!$K$29+'Year Schedule'!$L$29)</f>
        <v>#VALUE!</v>
      </c>
      <c r="AC847" s="0" t="e">
        <f aca="true">MAX(0,AB847*(1+(_xlfn.NORM.INV(RAND(),Inputs!$D$39,Inputs!$C$39)))-'Year Schedule'!$K$30+'Year Schedule'!$L$30)</f>
        <v>#VALUE!</v>
      </c>
      <c r="AD847" s="0" t="e">
        <f aca="true">MAX(0,AC847*(1+(_xlfn.NORM.INV(RAND(),Inputs!$D$39,Inputs!$C$39)))-'Year Schedule'!$K$31+'Year Schedule'!$L$31)</f>
        <v>#VALUE!</v>
      </c>
      <c r="AE847" s="0" t="e">
        <f aca="true">MAX(0,AD847*(1+(_xlfn.NORM.INV(RAND(),Inputs!$D$39,Inputs!$C$39)))-'Year Schedule'!$K$32+'Year Schedule'!$L$32)</f>
        <v>#VALUE!</v>
      </c>
      <c r="AF847" s="0" t="e">
        <f aca="true">MAX(0,AE847*(1+(_xlfn.NORM.INV(RAND(),Inputs!$D$39,Inputs!$C$39)))-'Year Schedule'!$K$33+'Year Schedule'!$L$33)</f>
        <v>#VALUE!</v>
      </c>
      <c r="AG847" s="0" t="e">
        <f aca="true">MAX(0,AF847*(1+(_xlfn.NORM.INV(RAND(),Inputs!$D$39,Inputs!$C$39)))-'Year Schedule'!$K$34+'Year Schedule'!$L$34)</f>
        <v>#VALUE!</v>
      </c>
      <c r="AH847" s="0" t="e">
        <f aca="true">MAX(0,AG847*(1+(_xlfn.NORM.INV(RAND(),Inputs!$D$39,Inputs!$C$39)))-'Year Schedule'!$K$35+'Year Schedule'!$L$35)</f>
        <v>#VALUE!</v>
      </c>
      <c r="AI847" s="0" t="e">
        <f aca="true">MAX(0,AH847*(1+(_xlfn.NORM.INV(RAND(),Inputs!$D$39,Inputs!$C$39)))-'Year Schedule'!$K$36+'Year Schedule'!$L$36)</f>
        <v>#VALUE!</v>
      </c>
      <c r="AJ847" s="0" t="e">
        <f aca="true">MAX(0,AI847*(1+(_xlfn.NORM.INV(RAND(),Inputs!$D$39,Inputs!$C$39)))-'Year Schedule'!$K$37+'Year Schedule'!$L$37)</f>
        <v>#VALUE!</v>
      </c>
      <c r="AK847" s="0" t="e">
        <f aca="true">MAX(0,AJ847*(1+(_xlfn.NORM.INV(RAND(),Inputs!$D$39,Inputs!$C$39)))-'Year Schedule'!$K$38+'Year Schedule'!$L$38)</f>
        <v>#VALUE!</v>
      </c>
      <c r="AL847" s="0" t="e">
        <f aca="true">MAX(0,AK847*(1+(_xlfn.NORM.INV(RAND(),Inputs!$D$39,Inputs!$C$39)))-'Year Schedule'!$K$39+'Year Schedule'!$L$39)</f>
        <v>#VALUE!</v>
      </c>
      <c r="AM847" s="0" t="e">
        <f aca="true">MAX(0,AL847*(1+(_xlfn.NORM.INV(RAND(),Inputs!$D$39,Inputs!$C$39)))-'Year Schedule'!$K$40+'Year Schedule'!$L$40)</f>
        <v>#VALUE!</v>
      </c>
      <c r="AN847" s="0" t="e">
        <f aca="true">MAX(0,AM847*(1+(_xlfn.NORM.INV(RAND(),Inputs!$D$39,Inputs!$C$39)))-'Year Schedule'!$K$41+'Year Schedule'!$L$41)</f>
        <v>#VALUE!</v>
      </c>
      <c r="AO847" s="0" t="e">
        <f aca="true">MAX(0,AN847*(1+(_xlfn.NORM.INV(RAND(),Inputs!$D$39,Inputs!$C$39)))-'Year Schedule'!$K$42+'Year Schedule'!$L$42)</f>
        <v>#VALUE!</v>
      </c>
      <c r="AP847" s="0" t="e">
        <f aca="true">MAX(0,AO847*(1+(_xlfn.NORM.INV(RAND(),Inputs!$D$39,Inputs!$C$39)))-'Year Schedule'!$K$43+'Year Schedule'!$L$43)</f>
        <v>#VALUE!</v>
      </c>
      <c r="AQ847" s="0" t="e">
        <f aca="true">MAX(0,AP847*(1+(_xlfn.NORM.INV(RAND(),Inputs!$D$39,Inputs!$C$39)))-'Year Schedule'!$K$44+'Year Schedule'!$L$44)</f>
        <v>#VALUE!</v>
      </c>
      <c r="AR847" s="0" t="e">
        <f aca="true">MAX(0,AQ847*(1+(_xlfn.NORM.INV(RAND(),Inputs!$D$39,Inputs!$C$39)))-'Year Schedule'!$K$45+'Year Schedule'!$L$45)</f>
        <v>#VALUE!</v>
      </c>
      <c r="AS847" s="0" t="e">
        <f aca="true">MAX(0,AR847*(1+(_xlfn.NORM.INV(RAND(),Inputs!$D$39,Inputs!$C$39)))-'Year Schedule'!$K$46+'Year Schedule'!$L$46)</f>
        <v>#VALUE!</v>
      </c>
      <c r="AT847" s="0" t="e">
        <f aca="true">MAX(0,AS847*(1+(_xlfn.NORM.INV(RAND(),Inputs!$D$39,Inputs!$C$39)))-'Year Schedule'!$K$47+'Year Schedule'!$L$47)</f>
        <v>#VALUE!</v>
      </c>
      <c r="AU847" s="0" t="e">
        <f aca="true">MAX(0,AT847*(1+(_xlfn.NORM.INV(RAND(),Inputs!$D$39,Inputs!$C$39)))-'Year Schedule'!$K$48+'Year Schedule'!$L$48)</f>
        <v>#VALUE!</v>
      </c>
      <c r="AV847" s="0" t="e">
        <f aca="true">MAX(0,AU847*(1+(_xlfn.NORM.INV(RAND(),Inputs!$D$39,Inputs!$C$39)))-'Year Schedule'!$K$49+'Year Schedule'!$L$49)</f>
        <v>#VALUE!</v>
      </c>
      <c r="AW847" s="0" t="e">
        <f aca="true">MAX(0,AV847*(1+(_xlfn.NORM.INV(RAND(),Inputs!$D$39,Inputs!$C$39)))-'Year Schedule'!$K$50+'Year Schedule'!$L$50)</f>
        <v>#VALUE!</v>
      </c>
      <c r="AX847" s="0" t="e">
        <f aca="true">MAX(0,AW847*(1+(_xlfn.NORM.INV(RAND(),Inputs!$D$39,Inputs!$C$39)))-'Year Schedule'!$K$51+'Year Schedule'!$L$51)</f>
        <v>#VALUE!</v>
      </c>
      <c r="AY847" s="0" t="e">
        <f aca="true">MAX(0,AX847*(1+(_xlfn.NORM.INV(RAND(),Inputs!$D$39,Inputs!$C$39)))-'Year Schedule'!$K$52+'Year Schedule'!$L$52)</f>
        <v>#VALUE!</v>
      </c>
      <c r="AZ847" s="0" t="e">
        <f aca="true">MAX(0,AY847*(1+(_xlfn.NORM.INV(RAND(),Inputs!$D$39,Inputs!$C$39)))-'Year Schedule'!$K$53+'Year Schedule'!$L$53)</f>
        <v>#VALUE!</v>
      </c>
      <c r="BA847" s="0" t="e">
        <f aca="false">INDEX(C847:AZ847,1,Inputs!$C$6)</f>
        <v>#VALUE!</v>
      </c>
      <c r="BB847" s="0" t="n">
        <f aca="false">IFERROR(EXP(SUMPRODUCT(LN((C847:INDEX(C847:AZ847,1,Inputs!$C$6)+$C$1004:INDEX($C$1004:$AZ$1004,1,Inputs!$C$6))/B847:INDEX(B847:AY847,1,Inputs!$C$6)))/Inputs!$C$6)-1,-1)</f>
        <v>-1</v>
      </c>
    </row>
    <row r="848" customFormat="false" ht="15" hidden="false" customHeight="true" outlineLevel="0" collapsed="false">
      <c r="A848" s="0" t="n">
        <v>846</v>
      </c>
      <c r="B848" s="177" t="n">
        <f aca="false">Inputs!$C$38</f>
        <v>0</v>
      </c>
      <c r="C848" s="0" t="e">
        <f aca="true">MAX(0,B848*(1+(_xlfn.NORM.INV(RAND(),Inputs!$D$39,Inputs!$C$39)))-'Year Schedule'!$K$4+'Year Schedule'!$L$4)</f>
        <v>#VALUE!</v>
      </c>
      <c r="D848" s="0" t="e">
        <f aca="true">MAX(0,C848*(1+(_xlfn.NORM.INV(RAND(),Inputs!$D$39,Inputs!$C$39)))-'Year Schedule'!$K$5+'Year Schedule'!$L$5)</f>
        <v>#VALUE!</v>
      </c>
      <c r="E848" s="0" t="e">
        <f aca="true">MAX(0,D848*(1+(_xlfn.NORM.INV(RAND(),Inputs!$D$39,Inputs!$C$39)))-'Year Schedule'!$K$6+'Year Schedule'!$L$6)</f>
        <v>#VALUE!</v>
      </c>
      <c r="F848" s="0" t="e">
        <f aca="true">MAX(0,E848*(1+(_xlfn.NORM.INV(RAND(),Inputs!$D$39,Inputs!$C$39)))-'Year Schedule'!$K$7+'Year Schedule'!$L$7)</f>
        <v>#VALUE!</v>
      </c>
      <c r="G848" s="0" t="e">
        <f aca="true">MAX(0,F848*(1+(_xlfn.NORM.INV(RAND(),Inputs!$D$39,Inputs!$C$39)))-'Year Schedule'!$K$8+'Year Schedule'!$L$8)</f>
        <v>#VALUE!</v>
      </c>
      <c r="H848" s="0" t="e">
        <f aca="true">MAX(0,G848*(1+(_xlfn.NORM.INV(RAND(),Inputs!$D$39,Inputs!$C$39)))-'Year Schedule'!$K$9+'Year Schedule'!$L$9)</f>
        <v>#VALUE!</v>
      </c>
      <c r="I848" s="0" t="e">
        <f aca="true">MAX(0,H848*(1+(_xlfn.NORM.INV(RAND(),Inputs!$D$39,Inputs!$C$39)))-'Year Schedule'!$K$10+'Year Schedule'!$L$10)</f>
        <v>#VALUE!</v>
      </c>
      <c r="J848" s="0" t="e">
        <f aca="true">MAX(0,I848*(1+(_xlfn.NORM.INV(RAND(),Inputs!$D$39,Inputs!$C$39)))-'Year Schedule'!$K$11+'Year Schedule'!$L$11)</f>
        <v>#VALUE!</v>
      </c>
      <c r="K848" s="0" t="e">
        <f aca="true">MAX(0,J848*(1+(_xlfn.NORM.INV(RAND(),Inputs!$D$39,Inputs!$C$39)))-'Year Schedule'!$K$12+'Year Schedule'!$L$12)</f>
        <v>#VALUE!</v>
      </c>
      <c r="L848" s="0" t="e">
        <f aca="true">MAX(0,K848*(1+(_xlfn.NORM.INV(RAND(),Inputs!$D$39,Inputs!$C$39)))-'Year Schedule'!$K$13+'Year Schedule'!$L$13)</f>
        <v>#VALUE!</v>
      </c>
      <c r="M848" s="0" t="e">
        <f aca="true">MAX(0,L848*(1+(_xlfn.NORM.INV(RAND(),Inputs!$D$39,Inputs!$C$39)))-'Year Schedule'!$K$14+'Year Schedule'!$L$14)</f>
        <v>#VALUE!</v>
      </c>
      <c r="N848" s="0" t="e">
        <f aca="true">MAX(0,M848*(1+(_xlfn.NORM.INV(RAND(),Inputs!$D$39,Inputs!$C$39)))-'Year Schedule'!$K$15+'Year Schedule'!$L$15)</f>
        <v>#VALUE!</v>
      </c>
      <c r="O848" s="0" t="e">
        <f aca="true">MAX(0,N848*(1+(_xlfn.NORM.INV(RAND(),Inputs!$D$39,Inputs!$C$39)))-'Year Schedule'!$K$16+'Year Schedule'!$L$16)</f>
        <v>#VALUE!</v>
      </c>
      <c r="P848" s="0" t="e">
        <f aca="true">MAX(0,O848*(1+(_xlfn.NORM.INV(RAND(),Inputs!$D$39,Inputs!$C$39)))-'Year Schedule'!$K$17+'Year Schedule'!$L$17)</f>
        <v>#VALUE!</v>
      </c>
      <c r="Q848" s="0" t="e">
        <f aca="true">MAX(0,P848*(1+(_xlfn.NORM.INV(RAND(),Inputs!$D$39,Inputs!$C$39)))-'Year Schedule'!$K$18+'Year Schedule'!$L$18)</f>
        <v>#VALUE!</v>
      </c>
      <c r="R848" s="0" t="e">
        <f aca="true">MAX(0,Q848*(1+(_xlfn.NORM.INV(RAND(),Inputs!$D$39,Inputs!$C$39)))-'Year Schedule'!$K$19+'Year Schedule'!$L$19)</f>
        <v>#VALUE!</v>
      </c>
      <c r="S848" s="0" t="e">
        <f aca="true">MAX(0,R848*(1+(_xlfn.NORM.INV(RAND(),Inputs!$D$39,Inputs!$C$39)))-'Year Schedule'!$K$20+'Year Schedule'!$L$20)</f>
        <v>#VALUE!</v>
      </c>
      <c r="T848" s="0" t="e">
        <f aca="true">MAX(0,S848*(1+(_xlfn.NORM.INV(RAND(),Inputs!$D$39,Inputs!$C$39)))-'Year Schedule'!$K$21+'Year Schedule'!$L$21)</f>
        <v>#VALUE!</v>
      </c>
      <c r="U848" s="0" t="e">
        <f aca="true">MAX(0,T848*(1+(_xlfn.NORM.INV(RAND(),Inputs!$D$39,Inputs!$C$39)))-'Year Schedule'!$K$22+'Year Schedule'!$L$22)</f>
        <v>#VALUE!</v>
      </c>
      <c r="V848" s="0" t="e">
        <f aca="true">MAX(0,U848*(1+(_xlfn.NORM.INV(RAND(),Inputs!$D$39,Inputs!$C$39)))-'Year Schedule'!$K$23+'Year Schedule'!$L$23)</f>
        <v>#VALUE!</v>
      </c>
      <c r="W848" s="0" t="e">
        <f aca="true">MAX(0,V848*(1+(_xlfn.NORM.INV(RAND(),Inputs!$D$39,Inputs!$C$39)))-'Year Schedule'!$K$24+'Year Schedule'!$L$24)</f>
        <v>#VALUE!</v>
      </c>
      <c r="X848" s="0" t="e">
        <f aca="true">MAX(0,W848*(1+(_xlfn.NORM.INV(RAND(),Inputs!$D$39,Inputs!$C$39)))-'Year Schedule'!$K$25+'Year Schedule'!$L$25)</f>
        <v>#VALUE!</v>
      </c>
      <c r="Y848" s="0" t="e">
        <f aca="true">MAX(0,X848*(1+(_xlfn.NORM.INV(RAND(),Inputs!$D$39,Inputs!$C$39)))-'Year Schedule'!$K$26+'Year Schedule'!$L$26)</f>
        <v>#VALUE!</v>
      </c>
      <c r="Z848" s="0" t="e">
        <f aca="true">MAX(0,Y848*(1+(_xlfn.NORM.INV(RAND(),Inputs!$D$39,Inputs!$C$39)))-'Year Schedule'!$K$27+'Year Schedule'!$L$27)</f>
        <v>#VALUE!</v>
      </c>
      <c r="AA848" s="0" t="e">
        <f aca="true">MAX(0,Z848*(1+(_xlfn.NORM.INV(RAND(),Inputs!$D$39,Inputs!$C$39)))-'Year Schedule'!$K$28+'Year Schedule'!$L$28)</f>
        <v>#VALUE!</v>
      </c>
      <c r="AB848" s="0" t="e">
        <f aca="true">MAX(0,AA848*(1+(_xlfn.NORM.INV(RAND(),Inputs!$D$39,Inputs!$C$39)))-'Year Schedule'!$K$29+'Year Schedule'!$L$29)</f>
        <v>#VALUE!</v>
      </c>
      <c r="AC848" s="0" t="e">
        <f aca="true">MAX(0,AB848*(1+(_xlfn.NORM.INV(RAND(),Inputs!$D$39,Inputs!$C$39)))-'Year Schedule'!$K$30+'Year Schedule'!$L$30)</f>
        <v>#VALUE!</v>
      </c>
      <c r="AD848" s="0" t="e">
        <f aca="true">MAX(0,AC848*(1+(_xlfn.NORM.INV(RAND(),Inputs!$D$39,Inputs!$C$39)))-'Year Schedule'!$K$31+'Year Schedule'!$L$31)</f>
        <v>#VALUE!</v>
      </c>
      <c r="AE848" s="0" t="e">
        <f aca="true">MAX(0,AD848*(1+(_xlfn.NORM.INV(RAND(),Inputs!$D$39,Inputs!$C$39)))-'Year Schedule'!$K$32+'Year Schedule'!$L$32)</f>
        <v>#VALUE!</v>
      </c>
      <c r="AF848" s="0" t="e">
        <f aca="true">MAX(0,AE848*(1+(_xlfn.NORM.INV(RAND(),Inputs!$D$39,Inputs!$C$39)))-'Year Schedule'!$K$33+'Year Schedule'!$L$33)</f>
        <v>#VALUE!</v>
      </c>
      <c r="AG848" s="0" t="e">
        <f aca="true">MAX(0,AF848*(1+(_xlfn.NORM.INV(RAND(),Inputs!$D$39,Inputs!$C$39)))-'Year Schedule'!$K$34+'Year Schedule'!$L$34)</f>
        <v>#VALUE!</v>
      </c>
      <c r="AH848" s="0" t="e">
        <f aca="true">MAX(0,AG848*(1+(_xlfn.NORM.INV(RAND(),Inputs!$D$39,Inputs!$C$39)))-'Year Schedule'!$K$35+'Year Schedule'!$L$35)</f>
        <v>#VALUE!</v>
      </c>
      <c r="AI848" s="0" t="e">
        <f aca="true">MAX(0,AH848*(1+(_xlfn.NORM.INV(RAND(),Inputs!$D$39,Inputs!$C$39)))-'Year Schedule'!$K$36+'Year Schedule'!$L$36)</f>
        <v>#VALUE!</v>
      </c>
      <c r="AJ848" s="0" t="e">
        <f aca="true">MAX(0,AI848*(1+(_xlfn.NORM.INV(RAND(),Inputs!$D$39,Inputs!$C$39)))-'Year Schedule'!$K$37+'Year Schedule'!$L$37)</f>
        <v>#VALUE!</v>
      </c>
      <c r="AK848" s="0" t="e">
        <f aca="true">MAX(0,AJ848*(1+(_xlfn.NORM.INV(RAND(),Inputs!$D$39,Inputs!$C$39)))-'Year Schedule'!$K$38+'Year Schedule'!$L$38)</f>
        <v>#VALUE!</v>
      </c>
      <c r="AL848" s="0" t="e">
        <f aca="true">MAX(0,AK848*(1+(_xlfn.NORM.INV(RAND(),Inputs!$D$39,Inputs!$C$39)))-'Year Schedule'!$K$39+'Year Schedule'!$L$39)</f>
        <v>#VALUE!</v>
      </c>
      <c r="AM848" s="0" t="e">
        <f aca="true">MAX(0,AL848*(1+(_xlfn.NORM.INV(RAND(),Inputs!$D$39,Inputs!$C$39)))-'Year Schedule'!$K$40+'Year Schedule'!$L$40)</f>
        <v>#VALUE!</v>
      </c>
      <c r="AN848" s="0" t="e">
        <f aca="true">MAX(0,AM848*(1+(_xlfn.NORM.INV(RAND(),Inputs!$D$39,Inputs!$C$39)))-'Year Schedule'!$K$41+'Year Schedule'!$L$41)</f>
        <v>#VALUE!</v>
      </c>
      <c r="AO848" s="0" t="e">
        <f aca="true">MAX(0,AN848*(1+(_xlfn.NORM.INV(RAND(),Inputs!$D$39,Inputs!$C$39)))-'Year Schedule'!$K$42+'Year Schedule'!$L$42)</f>
        <v>#VALUE!</v>
      </c>
      <c r="AP848" s="0" t="e">
        <f aca="true">MAX(0,AO848*(1+(_xlfn.NORM.INV(RAND(),Inputs!$D$39,Inputs!$C$39)))-'Year Schedule'!$K$43+'Year Schedule'!$L$43)</f>
        <v>#VALUE!</v>
      </c>
      <c r="AQ848" s="0" t="e">
        <f aca="true">MAX(0,AP848*(1+(_xlfn.NORM.INV(RAND(),Inputs!$D$39,Inputs!$C$39)))-'Year Schedule'!$K$44+'Year Schedule'!$L$44)</f>
        <v>#VALUE!</v>
      </c>
      <c r="AR848" s="0" t="e">
        <f aca="true">MAX(0,AQ848*(1+(_xlfn.NORM.INV(RAND(),Inputs!$D$39,Inputs!$C$39)))-'Year Schedule'!$K$45+'Year Schedule'!$L$45)</f>
        <v>#VALUE!</v>
      </c>
      <c r="AS848" s="0" t="e">
        <f aca="true">MAX(0,AR848*(1+(_xlfn.NORM.INV(RAND(),Inputs!$D$39,Inputs!$C$39)))-'Year Schedule'!$K$46+'Year Schedule'!$L$46)</f>
        <v>#VALUE!</v>
      </c>
      <c r="AT848" s="0" t="e">
        <f aca="true">MAX(0,AS848*(1+(_xlfn.NORM.INV(RAND(),Inputs!$D$39,Inputs!$C$39)))-'Year Schedule'!$K$47+'Year Schedule'!$L$47)</f>
        <v>#VALUE!</v>
      </c>
      <c r="AU848" s="0" t="e">
        <f aca="true">MAX(0,AT848*(1+(_xlfn.NORM.INV(RAND(),Inputs!$D$39,Inputs!$C$39)))-'Year Schedule'!$K$48+'Year Schedule'!$L$48)</f>
        <v>#VALUE!</v>
      </c>
      <c r="AV848" s="0" t="e">
        <f aca="true">MAX(0,AU848*(1+(_xlfn.NORM.INV(RAND(),Inputs!$D$39,Inputs!$C$39)))-'Year Schedule'!$K$49+'Year Schedule'!$L$49)</f>
        <v>#VALUE!</v>
      </c>
      <c r="AW848" s="0" t="e">
        <f aca="true">MAX(0,AV848*(1+(_xlfn.NORM.INV(RAND(),Inputs!$D$39,Inputs!$C$39)))-'Year Schedule'!$K$50+'Year Schedule'!$L$50)</f>
        <v>#VALUE!</v>
      </c>
      <c r="AX848" s="0" t="e">
        <f aca="true">MAX(0,AW848*(1+(_xlfn.NORM.INV(RAND(),Inputs!$D$39,Inputs!$C$39)))-'Year Schedule'!$K$51+'Year Schedule'!$L$51)</f>
        <v>#VALUE!</v>
      </c>
      <c r="AY848" s="0" t="e">
        <f aca="true">MAX(0,AX848*(1+(_xlfn.NORM.INV(RAND(),Inputs!$D$39,Inputs!$C$39)))-'Year Schedule'!$K$52+'Year Schedule'!$L$52)</f>
        <v>#VALUE!</v>
      </c>
      <c r="AZ848" s="0" t="e">
        <f aca="true">MAX(0,AY848*(1+(_xlfn.NORM.INV(RAND(),Inputs!$D$39,Inputs!$C$39)))-'Year Schedule'!$K$53+'Year Schedule'!$L$53)</f>
        <v>#VALUE!</v>
      </c>
      <c r="BA848" s="0" t="e">
        <f aca="false">INDEX(C848:AZ848,1,Inputs!$C$6)</f>
        <v>#VALUE!</v>
      </c>
      <c r="BB848" s="0" t="n">
        <f aca="false">IFERROR(EXP(SUMPRODUCT(LN((C848:INDEX(C848:AZ848,1,Inputs!$C$6)+$C$1004:INDEX($C$1004:$AZ$1004,1,Inputs!$C$6))/B848:INDEX(B848:AY848,1,Inputs!$C$6)))/Inputs!$C$6)-1,-1)</f>
        <v>-1</v>
      </c>
    </row>
    <row r="849" customFormat="false" ht="15" hidden="false" customHeight="true" outlineLevel="0" collapsed="false">
      <c r="A849" s="0" t="n">
        <v>847</v>
      </c>
      <c r="B849" s="177" t="n">
        <f aca="false">Inputs!$C$38</f>
        <v>0</v>
      </c>
      <c r="C849" s="0" t="e">
        <f aca="true">MAX(0,B849*(1+(_xlfn.NORM.INV(RAND(),Inputs!$D$39,Inputs!$C$39)))-'Year Schedule'!$K$4+'Year Schedule'!$L$4)</f>
        <v>#VALUE!</v>
      </c>
      <c r="D849" s="0" t="e">
        <f aca="true">MAX(0,C849*(1+(_xlfn.NORM.INV(RAND(),Inputs!$D$39,Inputs!$C$39)))-'Year Schedule'!$K$5+'Year Schedule'!$L$5)</f>
        <v>#VALUE!</v>
      </c>
      <c r="E849" s="0" t="e">
        <f aca="true">MAX(0,D849*(1+(_xlfn.NORM.INV(RAND(),Inputs!$D$39,Inputs!$C$39)))-'Year Schedule'!$K$6+'Year Schedule'!$L$6)</f>
        <v>#VALUE!</v>
      </c>
      <c r="F849" s="0" t="e">
        <f aca="true">MAX(0,E849*(1+(_xlfn.NORM.INV(RAND(),Inputs!$D$39,Inputs!$C$39)))-'Year Schedule'!$K$7+'Year Schedule'!$L$7)</f>
        <v>#VALUE!</v>
      </c>
      <c r="G849" s="0" t="e">
        <f aca="true">MAX(0,F849*(1+(_xlfn.NORM.INV(RAND(),Inputs!$D$39,Inputs!$C$39)))-'Year Schedule'!$K$8+'Year Schedule'!$L$8)</f>
        <v>#VALUE!</v>
      </c>
      <c r="H849" s="0" t="e">
        <f aca="true">MAX(0,G849*(1+(_xlfn.NORM.INV(RAND(),Inputs!$D$39,Inputs!$C$39)))-'Year Schedule'!$K$9+'Year Schedule'!$L$9)</f>
        <v>#VALUE!</v>
      </c>
      <c r="I849" s="0" t="e">
        <f aca="true">MAX(0,H849*(1+(_xlfn.NORM.INV(RAND(),Inputs!$D$39,Inputs!$C$39)))-'Year Schedule'!$K$10+'Year Schedule'!$L$10)</f>
        <v>#VALUE!</v>
      </c>
      <c r="J849" s="0" t="e">
        <f aca="true">MAX(0,I849*(1+(_xlfn.NORM.INV(RAND(),Inputs!$D$39,Inputs!$C$39)))-'Year Schedule'!$K$11+'Year Schedule'!$L$11)</f>
        <v>#VALUE!</v>
      </c>
      <c r="K849" s="0" t="e">
        <f aca="true">MAX(0,J849*(1+(_xlfn.NORM.INV(RAND(),Inputs!$D$39,Inputs!$C$39)))-'Year Schedule'!$K$12+'Year Schedule'!$L$12)</f>
        <v>#VALUE!</v>
      </c>
      <c r="L849" s="0" t="e">
        <f aca="true">MAX(0,K849*(1+(_xlfn.NORM.INV(RAND(),Inputs!$D$39,Inputs!$C$39)))-'Year Schedule'!$K$13+'Year Schedule'!$L$13)</f>
        <v>#VALUE!</v>
      </c>
      <c r="M849" s="0" t="e">
        <f aca="true">MAX(0,L849*(1+(_xlfn.NORM.INV(RAND(),Inputs!$D$39,Inputs!$C$39)))-'Year Schedule'!$K$14+'Year Schedule'!$L$14)</f>
        <v>#VALUE!</v>
      </c>
      <c r="N849" s="0" t="e">
        <f aca="true">MAX(0,M849*(1+(_xlfn.NORM.INV(RAND(),Inputs!$D$39,Inputs!$C$39)))-'Year Schedule'!$K$15+'Year Schedule'!$L$15)</f>
        <v>#VALUE!</v>
      </c>
      <c r="O849" s="0" t="e">
        <f aca="true">MAX(0,N849*(1+(_xlfn.NORM.INV(RAND(),Inputs!$D$39,Inputs!$C$39)))-'Year Schedule'!$K$16+'Year Schedule'!$L$16)</f>
        <v>#VALUE!</v>
      </c>
      <c r="P849" s="0" t="e">
        <f aca="true">MAX(0,O849*(1+(_xlfn.NORM.INV(RAND(),Inputs!$D$39,Inputs!$C$39)))-'Year Schedule'!$K$17+'Year Schedule'!$L$17)</f>
        <v>#VALUE!</v>
      </c>
      <c r="Q849" s="0" t="e">
        <f aca="true">MAX(0,P849*(1+(_xlfn.NORM.INV(RAND(),Inputs!$D$39,Inputs!$C$39)))-'Year Schedule'!$K$18+'Year Schedule'!$L$18)</f>
        <v>#VALUE!</v>
      </c>
      <c r="R849" s="0" t="e">
        <f aca="true">MAX(0,Q849*(1+(_xlfn.NORM.INV(RAND(),Inputs!$D$39,Inputs!$C$39)))-'Year Schedule'!$K$19+'Year Schedule'!$L$19)</f>
        <v>#VALUE!</v>
      </c>
      <c r="S849" s="0" t="e">
        <f aca="true">MAX(0,R849*(1+(_xlfn.NORM.INV(RAND(),Inputs!$D$39,Inputs!$C$39)))-'Year Schedule'!$K$20+'Year Schedule'!$L$20)</f>
        <v>#VALUE!</v>
      </c>
      <c r="T849" s="0" t="e">
        <f aca="true">MAX(0,S849*(1+(_xlfn.NORM.INV(RAND(),Inputs!$D$39,Inputs!$C$39)))-'Year Schedule'!$K$21+'Year Schedule'!$L$21)</f>
        <v>#VALUE!</v>
      </c>
      <c r="U849" s="0" t="e">
        <f aca="true">MAX(0,T849*(1+(_xlfn.NORM.INV(RAND(),Inputs!$D$39,Inputs!$C$39)))-'Year Schedule'!$K$22+'Year Schedule'!$L$22)</f>
        <v>#VALUE!</v>
      </c>
      <c r="V849" s="0" t="e">
        <f aca="true">MAX(0,U849*(1+(_xlfn.NORM.INV(RAND(),Inputs!$D$39,Inputs!$C$39)))-'Year Schedule'!$K$23+'Year Schedule'!$L$23)</f>
        <v>#VALUE!</v>
      </c>
      <c r="W849" s="0" t="e">
        <f aca="true">MAX(0,V849*(1+(_xlfn.NORM.INV(RAND(),Inputs!$D$39,Inputs!$C$39)))-'Year Schedule'!$K$24+'Year Schedule'!$L$24)</f>
        <v>#VALUE!</v>
      </c>
      <c r="X849" s="0" t="e">
        <f aca="true">MAX(0,W849*(1+(_xlfn.NORM.INV(RAND(),Inputs!$D$39,Inputs!$C$39)))-'Year Schedule'!$K$25+'Year Schedule'!$L$25)</f>
        <v>#VALUE!</v>
      </c>
      <c r="Y849" s="0" t="e">
        <f aca="true">MAX(0,X849*(1+(_xlfn.NORM.INV(RAND(),Inputs!$D$39,Inputs!$C$39)))-'Year Schedule'!$K$26+'Year Schedule'!$L$26)</f>
        <v>#VALUE!</v>
      </c>
      <c r="Z849" s="0" t="e">
        <f aca="true">MAX(0,Y849*(1+(_xlfn.NORM.INV(RAND(),Inputs!$D$39,Inputs!$C$39)))-'Year Schedule'!$K$27+'Year Schedule'!$L$27)</f>
        <v>#VALUE!</v>
      </c>
      <c r="AA849" s="0" t="e">
        <f aca="true">MAX(0,Z849*(1+(_xlfn.NORM.INV(RAND(),Inputs!$D$39,Inputs!$C$39)))-'Year Schedule'!$K$28+'Year Schedule'!$L$28)</f>
        <v>#VALUE!</v>
      </c>
      <c r="AB849" s="0" t="e">
        <f aca="true">MAX(0,AA849*(1+(_xlfn.NORM.INV(RAND(),Inputs!$D$39,Inputs!$C$39)))-'Year Schedule'!$K$29+'Year Schedule'!$L$29)</f>
        <v>#VALUE!</v>
      </c>
      <c r="AC849" s="0" t="e">
        <f aca="true">MAX(0,AB849*(1+(_xlfn.NORM.INV(RAND(),Inputs!$D$39,Inputs!$C$39)))-'Year Schedule'!$K$30+'Year Schedule'!$L$30)</f>
        <v>#VALUE!</v>
      </c>
      <c r="AD849" s="0" t="e">
        <f aca="true">MAX(0,AC849*(1+(_xlfn.NORM.INV(RAND(),Inputs!$D$39,Inputs!$C$39)))-'Year Schedule'!$K$31+'Year Schedule'!$L$31)</f>
        <v>#VALUE!</v>
      </c>
      <c r="AE849" s="0" t="e">
        <f aca="true">MAX(0,AD849*(1+(_xlfn.NORM.INV(RAND(),Inputs!$D$39,Inputs!$C$39)))-'Year Schedule'!$K$32+'Year Schedule'!$L$32)</f>
        <v>#VALUE!</v>
      </c>
      <c r="AF849" s="0" t="e">
        <f aca="true">MAX(0,AE849*(1+(_xlfn.NORM.INV(RAND(),Inputs!$D$39,Inputs!$C$39)))-'Year Schedule'!$K$33+'Year Schedule'!$L$33)</f>
        <v>#VALUE!</v>
      </c>
      <c r="AG849" s="0" t="e">
        <f aca="true">MAX(0,AF849*(1+(_xlfn.NORM.INV(RAND(),Inputs!$D$39,Inputs!$C$39)))-'Year Schedule'!$K$34+'Year Schedule'!$L$34)</f>
        <v>#VALUE!</v>
      </c>
      <c r="AH849" s="0" t="e">
        <f aca="true">MAX(0,AG849*(1+(_xlfn.NORM.INV(RAND(),Inputs!$D$39,Inputs!$C$39)))-'Year Schedule'!$K$35+'Year Schedule'!$L$35)</f>
        <v>#VALUE!</v>
      </c>
      <c r="AI849" s="0" t="e">
        <f aca="true">MAX(0,AH849*(1+(_xlfn.NORM.INV(RAND(),Inputs!$D$39,Inputs!$C$39)))-'Year Schedule'!$K$36+'Year Schedule'!$L$36)</f>
        <v>#VALUE!</v>
      </c>
      <c r="AJ849" s="0" t="e">
        <f aca="true">MAX(0,AI849*(1+(_xlfn.NORM.INV(RAND(),Inputs!$D$39,Inputs!$C$39)))-'Year Schedule'!$K$37+'Year Schedule'!$L$37)</f>
        <v>#VALUE!</v>
      </c>
      <c r="AK849" s="0" t="e">
        <f aca="true">MAX(0,AJ849*(1+(_xlfn.NORM.INV(RAND(),Inputs!$D$39,Inputs!$C$39)))-'Year Schedule'!$K$38+'Year Schedule'!$L$38)</f>
        <v>#VALUE!</v>
      </c>
      <c r="AL849" s="0" t="e">
        <f aca="true">MAX(0,AK849*(1+(_xlfn.NORM.INV(RAND(),Inputs!$D$39,Inputs!$C$39)))-'Year Schedule'!$K$39+'Year Schedule'!$L$39)</f>
        <v>#VALUE!</v>
      </c>
      <c r="AM849" s="0" t="e">
        <f aca="true">MAX(0,AL849*(1+(_xlfn.NORM.INV(RAND(),Inputs!$D$39,Inputs!$C$39)))-'Year Schedule'!$K$40+'Year Schedule'!$L$40)</f>
        <v>#VALUE!</v>
      </c>
      <c r="AN849" s="0" t="e">
        <f aca="true">MAX(0,AM849*(1+(_xlfn.NORM.INV(RAND(),Inputs!$D$39,Inputs!$C$39)))-'Year Schedule'!$K$41+'Year Schedule'!$L$41)</f>
        <v>#VALUE!</v>
      </c>
      <c r="AO849" s="0" t="e">
        <f aca="true">MAX(0,AN849*(1+(_xlfn.NORM.INV(RAND(),Inputs!$D$39,Inputs!$C$39)))-'Year Schedule'!$K$42+'Year Schedule'!$L$42)</f>
        <v>#VALUE!</v>
      </c>
      <c r="AP849" s="0" t="e">
        <f aca="true">MAX(0,AO849*(1+(_xlfn.NORM.INV(RAND(),Inputs!$D$39,Inputs!$C$39)))-'Year Schedule'!$K$43+'Year Schedule'!$L$43)</f>
        <v>#VALUE!</v>
      </c>
      <c r="AQ849" s="0" t="e">
        <f aca="true">MAX(0,AP849*(1+(_xlfn.NORM.INV(RAND(),Inputs!$D$39,Inputs!$C$39)))-'Year Schedule'!$K$44+'Year Schedule'!$L$44)</f>
        <v>#VALUE!</v>
      </c>
      <c r="AR849" s="0" t="e">
        <f aca="true">MAX(0,AQ849*(1+(_xlfn.NORM.INV(RAND(),Inputs!$D$39,Inputs!$C$39)))-'Year Schedule'!$K$45+'Year Schedule'!$L$45)</f>
        <v>#VALUE!</v>
      </c>
      <c r="AS849" s="0" t="e">
        <f aca="true">MAX(0,AR849*(1+(_xlfn.NORM.INV(RAND(),Inputs!$D$39,Inputs!$C$39)))-'Year Schedule'!$K$46+'Year Schedule'!$L$46)</f>
        <v>#VALUE!</v>
      </c>
      <c r="AT849" s="0" t="e">
        <f aca="true">MAX(0,AS849*(1+(_xlfn.NORM.INV(RAND(),Inputs!$D$39,Inputs!$C$39)))-'Year Schedule'!$K$47+'Year Schedule'!$L$47)</f>
        <v>#VALUE!</v>
      </c>
      <c r="AU849" s="0" t="e">
        <f aca="true">MAX(0,AT849*(1+(_xlfn.NORM.INV(RAND(),Inputs!$D$39,Inputs!$C$39)))-'Year Schedule'!$K$48+'Year Schedule'!$L$48)</f>
        <v>#VALUE!</v>
      </c>
      <c r="AV849" s="0" t="e">
        <f aca="true">MAX(0,AU849*(1+(_xlfn.NORM.INV(RAND(),Inputs!$D$39,Inputs!$C$39)))-'Year Schedule'!$K$49+'Year Schedule'!$L$49)</f>
        <v>#VALUE!</v>
      </c>
      <c r="AW849" s="0" t="e">
        <f aca="true">MAX(0,AV849*(1+(_xlfn.NORM.INV(RAND(),Inputs!$D$39,Inputs!$C$39)))-'Year Schedule'!$K$50+'Year Schedule'!$L$50)</f>
        <v>#VALUE!</v>
      </c>
      <c r="AX849" s="0" t="e">
        <f aca="true">MAX(0,AW849*(1+(_xlfn.NORM.INV(RAND(),Inputs!$D$39,Inputs!$C$39)))-'Year Schedule'!$K$51+'Year Schedule'!$L$51)</f>
        <v>#VALUE!</v>
      </c>
      <c r="AY849" s="0" t="e">
        <f aca="true">MAX(0,AX849*(1+(_xlfn.NORM.INV(RAND(),Inputs!$D$39,Inputs!$C$39)))-'Year Schedule'!$K$52+'Year Schedule'!$L$52)</f>
        <v>#VALUE!</v>
      </c>
      <c r="AZ849" s="0" t="e">
        <f aca="true">MAX(0,AY849*(1+(_xlfn.NORM.INV(RAND(),Inputs!$D$39,Inputs!$C$39)))-'Year Schedule'!$K$53+'Year Schedule'!$L$53)</f>
        <v>#VALUE!</v>
      </c>
      <c r="BA849" s="0" t="e">
        <f aca="false">INDEX(C849:AZ849,1,Inputs!$C$6)</f>
        <v>#VALUE!</v>
      </c>
      <c r="BB849" s="0" t="n">
        <f aca="false">IFERROR(EXP(SUMPRODUCT(LN((C849:INDEX(C849:AZ849,1,Inputs!$C$6)+$C$1004:INDEX($C$1004:$AZ$1004,1,Inputs!$C$6))/B849:INDEX(B849:AY849,1,Inputs!$C$6)))/Inputs!$C$6)-1,-1)</f>
        <v>-1</v>
      </c>
    </row>
    <row r="850" customFormat="false" ht="15" hidden="false" customHeight="true" outlineLevel="0" collapsed="false">
      <c r="A850" s="0" t="n">
        <v>848</v>
      </c>
      <c r="B850" s="177" t="n">
        <f aca="false">Inputs!$C$38</f>
        <v>0</v>
      </c>
      <c r="C850" s="0" t="e">
        <f aca="true">MAX(0,B850*(1+(_xlfn.NORM.INV(RAND(),Inputs!$D$39,Inputs!$C$39)))-'Year Schedule'!$K$4+'Year Schedule'!$L$4)</f>
        <v>#VALUE!</v>
      </c>
      <c r="D850" s="0" t="e">
        <f aca="true">MAX(0,C850*(1+(_xlfn.NORM.INV(RAND(),Inputs!$D$39,Inputs!$C$39)))-'Year Schedule'!$K$5+'Year Schedule'!$L$5)</f>
        <v>#VALUE!</v>
      </c>
      <c r="E850" s="0" t="e">
        <f aca="true">MAX(0,D850*(1+(_xlfn.NORM.INV(RAND(),Inputs!$D$39,Inputs!$C$39)))-'Year Schedule'!$K$6+'Year Schedule'!$L$6)</f>
        <v>#VALUE!</v>
      </c>
      <c r="F850" s="0" t="e">
        <f aca="true">MAX(0,E850*(1+(_xlfn.NORM.INV(RAND(),Inputs!$D$39,Inputs!$C$39)))-'Year Schedule'!$K$7+'Year Schedule'!$L$7)</f>
        <v>#VALUE!</v>
      </c>
      <c r="G850" s="0" t="e">
        <f aca="true">MAX(0,F850*(1+(_xlfn.NORM.INV(RAND(),Inputs!$D$39,Inputs!$C$39)))-'Year Schedule'!$K$8+'Year Schedule'!$L$8)</f>
        <v>#VALUE!</v>
      </c>
      <c r="H850" s="0" t="e">
        <f aca="true">MAX(0,G850*(1+(_xlfn.NORM.INV(RAND(),Inputs!$D$39,Inputs!$C$39)))-'Year Schedule'!$K$9+'Year Schedule'!$L$9)</f>
        <v>#VALUE!</v>
      </c>
      <c r="I850" s="0" t="e">
        <f aca="true">MAX(0,H850*(1+(_xlfn.NORM.INV(RAND(),Inputs!$D$39,Inputs!$C$39)))-'Year Schedule'!$K$10+'Year Schedule'!$L$10)</f>
        <v>#VALUE!</v>
      </c>
      <c r="J850" s="0" t="e">
        <f aca="true">MAX(0,I850*(1+(_xlfn.NORM.INV(RAND(),Inputs!$D$39,Inputs!$C$39)))-'Year Schedule'!$K$11+'Year Schedule'!$L$11)</f>
        <v>#VALUE!</v>
      </c>
      <c r="K850" s="0" t="e">
        <f aca="true">MAX(0,J850*(1+(_xlfn.NORM.INV(RAND(),Inputs!$D$39,Inputs!$C$39)))-'Year Schedule'!$K$12+'Year Schedule'!$L$12)</f>
        <v>#VALUE!</v>
      </c>
      <c r="L850" s="0" t="e">
        <f aca="true">MAX(0,K850*(1+(_xlfn.NORM.INV(RAND(),Inputs!$D$39,Inputs!$C$39)))-'Year Schedule'!$K$13+'Year Schedule'!$L$13)</f>
        <v>#VALUE!</v>
      </c>
      <c r="M850" s="0" t="e">
        <f aca="true">MAX(0,L850*(1+(_xlfn.NORM.INV(RAND(),Inputs!$D$39,Inputs!$C$39)))-'Year Schedule'!$K$14+'Year Schedule'!$L$14)</f>
        <v>#VALUE!</v>
      </c>
      <c r="N850" s="0" t="e">
        <f aca="true">MAX(0,M850*(1+(_xlfn.NORM.INV(RAND(),Inputs!$D$39,Inputs!$C$39)))-'Year Schedule'!$K$15+'Year Schedule'!$L$15)</f>
        <v>#VALUE!</v>
      </c>
      <c r="O850" s="0" t="e">
        <f aca="true">MAX(0,N850*(1+(_xlfn.NORM.INV(RAND(),Inputs!$D$39,Inputs!$C$39)))-'Year Schedule'!$K$16+'Year Schedule'!$L$16)</f>
        <v>#VALUE!</v>
      </c>
      <c r="P850" s="0" t="e">
        <f aca="true">MAX(0,O850*(1+(_xlfn.NORM.INV(RAND(),Inputs!$D$39,Inputs!$C$39)))-'Year Schedule'!$K$17+'Year Schedule'!$L$17)</f>
        <v>#VALUE!</v>
      </c>
      <c r="Q850" s="0" t="e">
        <f aca="true">MAX(0,P850*(1+(_xlfn.NORM.INV(RAND(),Inputs!$D$39,Inputs!$C$39)))-'Year Schedule'!$K$18+'Year Schedule'!$L$18)</f>
        <v>#VALUE!</v>
      </c>
      <c r="R850" s="0" t="e">
        <f aca="true">MAX(0,Q850*(1+(_xlfn.NORM.INV(RAND(),Inputs!$D$39,Inputs!$C$39)))-'Year Schedule'!$K$19+'Year Schedule'!$L$19)</f>
        <v>#VALUE!</v>
      </c>
      <c r="S850" s="0" t="e">
        <f aca="true">MAX(0,R850*(1+(_xlfn.NORM.INV(RAND(),Inputs!$D$39,Inputs!$C$39)))-'Year Schedule'!$K$20+'Year Schedule'!$L$20)</f>
        <v>#VALUE!</v>
      </c>
      <c r="T850" s="0" t="e">
        <f aca="true">MAX(0,S850*(1+(_xlfn.NORM.INV(RAND(),Inputs!$D$39,Inputs!$C$39)))-'Year Schedule'!$K$21+'Year Schedule'!$L$21)</f>
        <v>#VALUE!</v>
      </c>
      <c r="U850" s="0" t="e">
        <f aca="true">MAX(0,T850*(1+(_xlfn.NORM.INV(RAND(),Inputs!$D$39,Inputs!$C$39)))-'Year Schedule'!$K$22+'Year Schedule'!$L$22)</f>
        <v>#VALUE!</v>
      </c>
      <c r="V850" s="0" t="e">
        <f aca="true">MAX(0,U850*(1+(_xlfn.NORM.INV(RAND(),Inputs!$D$39,Inputs!$C$39)))-'Year Schedule'!$K$23+'Year Schedule'!$L$23)</f>
        <v>#VALUE!</v>
      </c>
      <c r="W850" s="0" t="e">
        <f aca="true">MAX(0,V850*(1+(_xlfn.NORM.INV(RAND(),Inputs!$D$39,Inputs!$C$39)))-'Year Schedule'!$K$24+'Year Schedule'!$L$24)</f>
        <v>#VALUE!</v>
      </c>
      <c r="X850" s="0" t="e">
        <f aca="true">MAX(0,W850*(1+(_xlfn.NORM.INV(RAND(),Inputs!$D$39,Inputs!$C$39)))-'Year Schedule'!$K$25+'Year Schedule'!$L$25)</f>
        <v>#VALUE!</v>
      </c>
      <c r="Y850" s="0" t="e">
        <f aca="true">MAX(0,X850*(1+(_xlfn.NORM.INV(RAND(),Inputs!$D$39,Inputs!$C$39)))-'Year Schedule'!$K$26+'Year Schedule'!$L$26)</f>
        <v>#VALUE!</v>
      </c>
      <c r="Z850" s="0" t="e">
        <f aca="true">MAX(0,Y850*(1+(_xlfn.NORM.INV(RAND(),Inputs!$D$39,Inputs!$C$39)))-'Year Schedule'!$K$27+'Year Schedule'!$L$27)</f>
        <v>#VALUE!</v>
      </c>
      <c r="AA850" s="0" t="e">
        <f aca="true">MAX(0,Z850*(1+(_xlfn.NORM.INV(RAND(),Inputs!$D$39,Inputs!$C$39)))-'Year Schedule'!$K$28+'Year Schedule'!$L$28)</f>
        <v>#VALUE!</v>
      </c>
      <c r="AB850" s="0" t="e">
        <f aca="true">MAX(0,AA850*(1+(_xlfn.NORM.INV(RAND(),Inputs!$D$39,Inputs!$C$39)))-'Year Schedule'!$K$29+'Year Schedule'!$L$29)</f>
        <v>#VALUE!</v>
      </c>
      <c r="AC850" s="0" t="e">
        <f aca="true">MAX(0,AB850*(1+(_xlfn.NORM.INV(RAND(),Inputs!$D$39,Inputs!$C$39)))-'Year Schedule'!$K$30+'Year Schedule'!$L$30)</f>
        <v>#VALUE!</v>
      </c>
      <c r="AD850" s="0" t="e">
        <f aca="true">MAX(0,AC850*(1+(_xlfn.NORM.INV(RAND(),Inputs!$D$39,Inputs!$C$39)))-'Year Schedule'!$K$31+'Year Schedule'!$L$31)</f>
        <v>#VALUE!</v>
      </c>
      <c r="AE850" s="0" t="e">
        <f aca="true">MAX(0,AD850*(1+(_xlfn.NORM.INV(RAND(),Inputs!$D$39,Inputs!$C$39)))-'Year Schedule'!$K$32+'Year Schedule'!$L$32)</f>
        <v>#VALUE!</v>
      </c>
      <c r="AF850" s="0" t="e">
        <f aca="true">MAX(0,AE850*(1+(_xlfn.NORM.INV(RAND(),Inputs!$D$39,Inputs!$C$39)))-'Year Schedule'!$K$33+'Year Schedule'!$L$33)</f>
        <v>#VALUE!</v>
      </c>
      <c r="AG850" s="0" t="e">
        <f aca="true">MAX(0,AF850*(1+(_xlfn.NORM.INV(RAND(),Inputs!$D$39,Inputs!$C$39)))-'Year Schedule'!$K$34+'Year Schedule'!$L$34)</f>
        <v>#VALUE!</v>
      </c>
      <c r="AH850" s="0" t="e">
        <f aca="true">MAX(0,AG850*(1+(_xlfn.NORM.INV(RAND(),Inputs!$D$39,Inputs!$C$39)))-'Year Schedule'!$K$35+'Year Schedule'!$L$35)</f>
        <v>#VALUE!</v>
      </c>
      <c r="AI850" s="0" t="e">
        <f aca="true">MAX(0,AH850*(1+(_xlfn.NORM.INV(RAND(),Inputs!$D$39,Inputs!$C$39)))-'Year Schedule'!$K$36+'Year Schedule'!$L$36)</f>
        <v>#VALUE!</v>
      </c>
      <c r="AJ850" s="0" t="e">
        <f aca="true">MAX(0,AI850*(1+(_xlfn.NORM.INV(RAND(),Inputs!$D$39,Inputs!$C$39)))-'Year Schedule'!$K$37+'Year Schedule'!$L$37)</f>
        <v>#VALUE!</v>
      </c>
      <c r="AK850" s="0" t="e">
        <f aca="true">MAX(0,AJ850*(1+(_xlfn.NORM.INV(RAND(),Inputs!$D$39,Inputs!$C$39)))-'Year Schedule'!$K$38+'Year Schedule'!$L$38)</f>
        <v>#VALUE!</v>
      </c>
      <c r="AL850" s="0" t="e">
        <f aca="true">MAX(0,AK850*(1+(_xlfn.NORM.INV(RAND(),Inputs!$D$39,Inputs!$C$39)))-'Year Schedule'!$K$39+'Year Schedule'!$L$39)</f>
        <v>#VALUE!</v>
      </c>
      <c r="AM850" s="0" t="e">
        <f aca="true">MAX(0,AL850*(1+(_xlfn.NORM.INV(RAND(),Inputs!$D$39,Inputs!$C$39)))-'Year Schedule'!$K$40+'Year Schedule'!$L$40)</f>
        <v>#VALUE!</v>
      </c>
      <c r="AN850" s="0" t="e">
        <f aca="true">MAX(0,AM850*(1+(_xlfn.NORM.INV(RAND(),Inputs!$D$39,Inputs!$C$39)))-'Year Schedule'!$K$41+'Year Schedule'!$L$41)</f>
        <v>#VALUE!</v>
      </c>
      <c r="AO850" s="0" t="e">
        <f aca="true">MAX(0,AN850*(1+(_xlfn.NORM.INV(RAND(),Inputs!$D$39,Inputs!$C$39)))-'Year Schedule'!$K$42+'Year Schedule'!$L$42)</f>
        <v>#VALUE!</v>
      </c>
      <c r="AP850" s="0" t="e">
        <f aca="true">MAX(0,AO850*(1+(_xlfn.NORM.INV(RAND(),Inputs!$D$39,Inputs!$C$39)))-'Year Schedule'!$K$43+'Year Schedule'!$L$43)</f>
        <v>#VALUE!</v>
      </c>
      <c r="AQ850" s="0" t="e">
        <f aca="true">MAX(0,AP850*(1+(_xlfn.NORM.INV(RAND(),Inputs!$D$39,Inputs!$C$39)))-'Year Schedule'!$K$44+'Year Schedule'!$L$44)</f>
        <v>#VALUE!</v>
      </c>
      <c r="AR850" s="0" t="e">
        <f aca="true">MAX(0,AQ850*(1+(_xlfn.NORM.INV(RAND(),Inputs!$D$39,Inputs!$C$39)))-'Year Schedule'!$K$45+'Year Schedule'!$L$45)</f>
        <v>#VALUE!</v>
      </c>
      <c r="AS850" s="0" t="e">
        <f aca="true">MAX(0,AR850*(1+(_xlfn.NORM.INV(RAND(),Inputs!$D$39,Inputs!$C$39)))-'Year Schedule'!$K$46+'Year Schedule'!$L$46)</f>
        <v>#VALUE!</v>
      </c>
      <c r="AT850" s="0" t="e">
        <f aca="true">MAX(0,AS850*(1+(_xlfn.NORM.INV(RAND(),Inputs!$D$39,Inputs!$C$39)))-'Year Schedule'!$K$47+'Year Schedule'!$L$47)</f>
        <v>#VALUE!</v>
      </c>
      <c r="AU850" s="0" t="e">
        <f aca="true">MAX(0,AT850*(1+(_xlfn.NORM.INV(RAND(),Inputs!$D$39,Inputs!$C$39)))-'Year Schedule'!$K$48+'Year Schedule'!$L$48)</f>
        <v>#VALUE!</v>
      </c>
      <c r="AV850" s="0" t="e">
        <f aca="true">MAX(0,AU850*(1+(_xlfn.NORM.INV(RAND(),Inputs!$D$39,Inputs!$C$39)))-'Year Schedule'!$K$49+'Year Schedule'!$L$49)</f>
        <v>#VALUE!</v>
      </c>
      <c r="AW850" s="0" t="e">
        <f aca="true">MAX(0,AV850*(1+(_xlfn.NORM.INV(RAND(),Inputs!$D$39,Inputs!$C$39)))-'Year Schedule'!$K$50+'Year Schedule'!$L$50)</f>
        <v>#VALUE!</v>
      </c>
      <c r="AX850" s="0" t="e">
        <f aca="true">MAX(0,AW850*(1+(_xlfn.NORM.INV(RAND(),Inputs!$D$39,Inputs!$C$39)))-'Year Schedule'!$K$51+'Year Schedule'!$L$51)</f>
        <v>#VALUE!</v>
      </c>
      <c r="AY850" s="0" t="e">
        <f aca="true">MAX(0,AX850*(1+(_xlfn.NORM.INV(RAND(),Inputs!$D$39,Inputs!$C$39)))-'Year Schedule'!$K$52+'Year Schedule'!$L$52)</f>
        <v>#VALUE!</v>
      </c>
      <c r="AZ850" s="0" t="e">
        <f aca="true">MAX(0,AY850*(1+(_xlfn.NORM.INV(RAND(),Inputs!$D$39,Inputs!$C$39)))-'Year Schedule'!$K$53+'Year Schedule'!$L$53)</f>
        <v>#VALUE!</v>
      </c>
      <c r="BA850" s="0" t="e">
        <f aca="false">INDEX(C850:AZ850,1,Inputs!$C$6)</f>
        <v>#VALUE!</v>
      </c>
      <c r="BB850" s="0" t="n">
        <f aca="false">IFERROR(EXP(SUMPRODUCT(LN((C850:INDEX(C850:AZ850,1,Inputs!$C$6)+$C$1004:INDEX($C$1004:$AZ$1004,1,Inputs!$C$6))/B850:INDEX(B850:AY850,1,Inputs!$C$6)))/Inputs!$C$6)-1,-1)</f>
        <v>-1</v>
      </c>
    </row>
    <row r="851" customFormat="false" ht="15" hidden="false" customHeight="true" outlineLevel="0" collapsed="false">
      <c r="A851" s="0" t="n">
        <v>849</v>
      </c>
      <c r="B851" s="177" t="n">
        <f aca="false">Inputs!$C$38</f>
        <v>0</v>
      </c>
      <c r="C851" s="0" t="e">
        <f aca="true">MAX(0,B851*(1+(_xlfn.NORM.INV(RAND(),Inputs!$D$39,Inputs!$C$39)))-'Year Schedule'!$K$4+'Year Schedule'!$L$4)</f>
        <v>#VALUE!</v>
      </c>
      <c r="D851" s="0" t="e">
        <f aca="true">MAX(0,C851*(1+(_xlfn.NORM.INV(RAND(),Inputs!$D$39,Inputs!$C$39)))-'Year Schedule'!$K$5+'Year Schedule'!$L$5)</f>
        <v>#VALUE!</v>
      </c>
      <c r="E851" s="0" t="e">
        <f aca="true">MAX(0,D851*(1+(_xlfn.NORM.INV(RAND(),Inputs!$D$39,Inputs!$C$39)))-'Year Schedule'!$K$6+'Year Schedule'!$L$6)</f>
        <v>#VALUE!</v>
      </c>
      <c r="F851" s="0" t="e">
        <f aca="true">MAX(0,E851*(1+(_xlfn.NORM.INV(RAND(),Inputs!$D$39,Inputs!$C$39)))-'Year Schedule'!$K$7+'Year Schedule'!$L$7)</f>
        <v>#VALUE!</v>
      </c>
      <c r="G851" s="0" t="e">
        <f aca="true">MAX(0,F851*(1+(_xlfn.NORM.INV(RAND(),Inputs!$D$39,Inputs!$C$39)))-'Year Schedule'!$K$8+'Year Schedule'!$L$8)</f>
        <v>#VALUE!</v>
      </c>
      <c r="H851" s="0" t="e">
        <f aca="true">MAX(0,G851*(1+(_xlfn.NORM.INV(RAND(),Inputs!$D$39,Inputs!$C$39)))-'Year Schedule'!$K$9+'Year Schedule'!$L$9)</f>
        <v>#VALUE!</v>
      </c>
      <c r="I851" s="0" t="e">
        <f aca="true">MAX(0,H851*(1+(_xlfn.NORM.INV(RAND(),Inputs!$D$39,Inputs!$C$39)))-'Year Schedule'!$K$10+'Year Schedule'!$L$10)</f>
        <v>#VALUE!</v>
      </c>
      <c r="J851" s="0" t="e">
        <f aca="true">MAX(0,I851*(1+(_xlfn.NORM.INV(RAND(),Inputs!$D$39,Inputs!$C$39)))-'Year Schedule'!$K$11+'Year Schedule'!$L$11)</f>
        <v>#VALUE!</v>
      </c>
      <c r="K851" s="0" t="e">
        <f aca="true">MAX(0,J851*(1+(_xlfn.NORM.INV(RAND(),Inputs!$D$39,Inputs!$C$39)))-'Year Schedule'!$K$12+'Year Schedule'!$L$12)</f>
        <v>#VALUE!</v>
      </c>
      <c r="L851" s="0" t="e">
        <f aca="true">MAX(0,K851*(1+(_xlfn.NORM.INV(RAND(),Inputs!$D$39,Inputs!$C$39)))-'Year Schedule'!$K$13+'Year Schedule'!$L$13)</f>
        <v>#VALUE!</v>
      </c>
      <c r="M851" s="0" t="e">
        <f aca="true">MAX(0,L851*(1+(_xlfn.NORM.INV(RAND(),Inputs!$D$39,Inputs!$C$39)))-'Year Schedule'!$K$14+'Year Schedule'!$L$14)</f>
        <v>#VALUE!</v>
      </c>
      <c r="N851" s="0" t="e">
        <f aca="true">MAX(0,M851*(1+(_xlfn.NORM.INV(RAND(),Inputs!$D$39,Inputs!$C$39)))-'Year Schedule'!$K$15+'Year Schedule'!$L$15)</f>
        <v>#VALUE!</v>
      </c>
      <c r="O851" s="0" t="e">
        <f aca="true">MAX(0,N851*(1+(_xlfn.NORM.INV(RAND(),Inputs!$D$39,Inputs!$C$39)))-'Year Schedule'!$K$16+'Year Schedule'!$L$16)</f>
        <v>#VALUE!</v>
      </c>
      <c r="P851" s="0" t="e">
        <f aca="true">MAX(0,O851*(1+(_xlfn.NORM.INV(RAND(),Inputs!$D$39,Inputs!$C$39)))-'Year Schedule'!$K$17+'Year Schedule'!$L$17)</f>
        <v>#VALUE!</v>
      </c>
      <c r="Q851" s="0" t="e">
        <f aca="true">MAX(0,P851*(1+(_xlfn.NORM.INV(RAND(),Inputs!$D$39,Inputs!$C$39)))-'Year Schedule'!$K$18+'Year Schedule'!$L$18)</f>
        <v>#VALUE!</v>
      </c>
      <c r="R851" s="0" t="e">
        <f aca="true">MAX(0,Q851*(1+(_xlfn.NORM.INV(RAND(),Inputs!$D$39,Inputs!$C$39)))-'Year Schedule'!$K$19+'Year Schedule'!$L$19)</f>
        <v>#VALUE!</v>
      </c>
      <c r="S851" s="0" t="e">
        <f aca="true">MAX(0,R851*(1+(_xlfn.NORM.INV(RAND(),Inputs!$D$39,Inputs!$C$39)))-'Year Schedule'!$K$20+'Year Schedule'!$L$20)</f>
        <v>#VALUE!</v>
      </c>
      <c r="T851" s="0" t="e">
        <f aca="true">MAX(0,S851*(1+(_xlfn.NORM.INV(RAND(),Inputs!$D$39,Inputs!$C$39)))-'Year Schedule'!$K$21+'Year Schedule'!$L$21)</f>
        <v>#VALUE!</v>
      </c>
      <c r="U851" s="0" t="e">
        <f aca="true">MAX(0,T851*(1+(_xlfn.NORM.INV(RAND(),Inputs!$D$39,Inputs!$C$39)))-'Year Schedule'!$K$22+'Year Schedule'!$L$22)</f>
        <v>#VALUE!</v>
      </c>
      <c r="V851" s="0" t="e">
        <f aca="true">MAX(0,U851*(1+(_xlfn.NORM.INV(RAND(),Inputs!$D$39,Inputs!$C$39)))-'Year Schedule'!$K$23+'Year Schedule'!$L$23)</f>
        <v>#VALUE!</v>
      </c>
      <c r="W851" s="0" t="e">
        <f aca="true">MAX(0,V851*(1+(_xlfn.NORM.INV(RAND(),Inputs!$D$39,Inputs!$C$39)))-'Year Schedule'!$K$24+'Year Schedule'!$L$24)</f>
        <v>#VALUE!</v>
      </c>
      <c r="X851" s="0" t="e">
        <f aca="true">MAX(0,W851*(1+(_xlfn.NORM.INV(RAND(),Inputs!$D$39,Inputs!$C$39)))-'Year Schedule'!$K$25+'Year Schedule'!$L$25)</f>
        <v>#VALUE!</v>
      </c>
      <c r="Y851" s="0" t="e">
        <f aca="true">MAX(0,X851*(1+(_xlfn.NORM.INV(RAND(),Inputs!$D$39,Inputs!$C$39)))-'Year Schedule'!$K$26+'Year Schedule'!$L$26)</f>
        <v>#VALUE!</v>
      </c>
      <c r="Z851" s="0" t="e">
        <f aca="true">MAX(0,Y851*(1+(_xlfn.NORM.INV(RAND(),Inputs!$D$39,Inputs!$C$39)))-'Year Schedule'!$K$27+'Year Schedule'!$L$27)</f>
        <v>#VALUE!</v>
      </c>
      <c r="AA851" s="0" t="e">
        <f aca="true">MAX(0,Z851*(1+(_xlfn.NORM.INV(RAND(),Inputs!$D$39,Inputs!$C$39)))-'Year Schedule'!$K$28+'Year Schedule'!$L$28)</f>
        <v>#VALUE!</v>
      </c>
      <c r="AB851" s="0" t="e">
        <f aca="true">MAX(0,AA851*(1+(_xlfn.NORM.INV(RAND(),Inputs!$D$39,Inputs!$C$39)))-'Year Schedule'!$K$29+'Year Schedule'!$L$29)</f>
        <v>#VALUE!</v>
      </c>
      <c r="AC851" s="0" t="e">
        <f aca="true">MAX(0,AB851*(1+(_xlfn.NORM.INV(RAND(),Inputs!$D$39,Inputs!$C$39)))-'Year Schedule'!$K$30+'Year Schedule'!$L$30)</f>
        <v>#VALUE!</v>
      </c>
      <c r="AD851" s="0" t="e">
        <f aca="true">MAX(0,AC851*(1+(_xlfn.NORM.INV(RAND(),Inputs!$D$39,Inputs!$C$39)))-'Year Schedule'!$K$31+'Year Schedule'!$L$31)</f>
        <v>#VALUE!</v>
      </c>
      <c r="AE851" s="0" t="e">
        <f aca="true">MAX(0,AD851*(1+(_xlfn.NORM.INV(RAND(),Inputs!$D$39,Inputs!$C$39)))-'Year Schedule'!$K$32+'Year Schedule'!$L$32)</f>
        <v>#VALUE!</v>
      </c>
      <c r="AF851" s="0" t="e">
        <f aca="true">MAX(0,AE851*(1+(_xlfn.NORM.INV(RAND(),Inputs!$D$39,Inputs!$C$39)))-'Year Schedule'!$K$33+'Year Schedule'!$L$33)</f>
        <v>#VALUE!</v>
      </c>
      <c r="AG851" s="0" t="e">
        <f aca="true">MAX(0,AF851*(1+(_xlfn.NORM.INV(RAND(),Inputs!$D$39,Inputs!$C$39)))-'Year Schedule'!$K$34+'Year Schedule'!$L$34)</f>
        <v>#VALUE!</v>
      </c>
      <c r="AH851" s="0" t="e">
        <f aca="true">MAX(0,AG851*(1+(_xlfn.NORM.INV(RAND(),Inputs!$D$39,Inputs!$C$39)))-'Year Schedule'!$K$35+'Year Schedule'!$L$35)</f>
        <v>#VALUE!</v>
      </c>
      <c r="AI851" s="0" t="e">
        <f aca="true">MAX(0,AH851*(1+(_xlfn.NORM.INV(RAND(),Inputs!$D$39,Inputs!$C$39)))-'Year Schedule'!$K$36+'Year Schedule'!$L$36)</f>
        <v>#VALUE!</v>
      </c>
      <c r="AJ851" s="0" t="e">
        <f aca="true">MAX(0,AI851*(1+(_xlfn.NORM.INV(RAND(),Inputs!$D$39,Inputs!$C$39)))-'Year Schedule'!$K$37+'Year Schedule'!$L$37)</f>
        <v>#VALUE!</v>
      </c>
      <c r="AK851" s="0" t="e">
        <f aca="true">MAX(0,AJ851*(1+(_xlfn.NORM.INV(RAND(),Inputs!$D$39,Inputs!$C$39)))-'Year Schedule'!$K$38+'Year Schedule'!$L$38)</f>
        <v>#VALUE!</v>
      </c>
      <c r="AL851" s="0" t="e">
        <f aca="true">MAX(0,AK851*(1+(_xlfn.NORM.INV(RAND(),Inputs!$D$39,Inputs!$C$39)))-'Year Schedule'!$K$39+'Year Schedule'!$L$39)</f>
        <v>#VALUE!</v>
      </c>
      <c r="AM851" s="0" t="e">
        <f aca="true">MAX(0,AL851*(1+(_xlfn.NORM.INV(RAND(),Inputs!$D$39,Inputs!$C$39)))-'Year Schedule'!$K$40+'Year Schedule'!$L$40)</f>
        <v>#VALUE!</v>
      </c>
      <c r="AN851" s="0" t="e">
        <f aca="true">MAX(0,AM851*(1+(_xlfn.NORM.INV(RAND(),Inputs!$D$39,Inputs!$C$39)))-'Year Schedule'!$K$41+'Year Schedule'!$L$41)</f>
        <v>#VALUE!</v>
      </c>
      <c r="AO851" s="0" t="e">
        <f aca="true">MAX(0,AN851*(1+(_xlfn.NORM.INV(RAND(),Inputs!$D$39,Inputs!$C$39)))-'Year Schedule'!$K$42+'Year Schedule'!$L$42)</f>
        <v>#VALUE!</v>
      </c>
      <c r="AP851" s="0" t="e">
        <f aca="true">MAX(0,AO851*(1+(_xlfn.NORM.INV(RAND(),Inputs!$D$39,Inputs!$C$39)))-'Year Schedule'!$K$43+'Year Schedule'!$L$43)</f>
        <v>#VALUE!</v>
      </c>
      <c r="AQ851" s="0" t="e">
        <f aca="true">MAX(0,AP851*(1+(_xlfn.NORM.INV(RAND(),Inputs!$D$39,Inputs!$C$39)))-'Year Schedule'!$K$44+'Year Schedule'!$L$44)</f>
        <v>#VALUE!</v>
      </c>
      <c r="AR851" s="0" t="e">
        <f aca="true">MAX(0,AQ851*(1+(_xlfn.NORM.INV(RAND(),Inputs!$D$39,Inputs!$C$39)))-'Year Schedule'!$K$45+'Year Schedule'!$L$45)</f>
        <v>#VALUE!</v>
      </c>
      <c r="AS851" s="0" t="e">
        <f aca="true">MAX(0,AR851*(1+(_xlfn.NORM.INV(RAND(),Inputs!$D$39,Inputs!$C$39)))-'Year Schedule'!$K$46+'Year Schedule'!$L$46)</f>
        <v>#VALUE!</v>
      </c>
      <c r="AT851" s="0" t="e">
        <f aca="true">MAX(0,AS851*(1+(_xlfn.NORM.INV(RAND(),Inputs!$D$39,Inputs!$C$39)))-'Year Schedule'!$K$47+'Year Schedule'!$L$47)</f>
        <v>#VALUE!</v>
      </c>
      <c r="AU851" s="0" t="e">
        <f aca="true">MAX(0,AT851*(1+(_xlfn.NORM.INV(RAND(),Inputs!$D$39,Inputs!$C$39)))-'Year Schedule'!$K$48+'Year Schedule'!$L$48)</f>
        <v>#VALUE!</v>
      </c>
      <c r="AV851" s="0" t="e">
        <f aca="true">MAX(0,AU851*(1+(_xlfn.NORM.INV(RAND(),Inputs!$D$39,Inputs!$C$39)))-'Year Schedule'!$K$49+'Year Schedule'!$L$49)</f>
        <v>#VALUE!</v>
      </c>
      <c r="AW851" s="0" t="e">
        <f aca="true">MAX(0,AV851*(1+(_xlfn.NORM.INV(RAND(),Inputs!$D$39,Inputs!$C$39)))-'Year Schedule'!$K$50+'Year Schedule'!$L$50)</f>
        <v>#VALUE!</v>
      </c>
      <c r="AX851" s="0" t="e">
        <f aca="true">MAX(0,AW851*(1+(_xlfn.NORM.INV(RAND(),Inputs!$D$39,Inputs!$C$39)))-'Year Schedule'!$K$51+'Year Schedule'!$L$51)</f>
        <v>#VALUE!</v>
      </c>
      <c r="AY851" s="0" t="e">
        <f aca="true">MAX(0,AX851*(1+(_xlfn.NORM.INV(RAND(),Inputs!$D$39,Inputs!$C$39)))-'Year Schedule'!$K$52+'Year Schedule'!$L$52)</f>
        <v>#VALUE!</v>
      </c>
      <c r="AZ851" s="0" t="e">
        <f aca="true">MAX(0,AY851*(1+(_xlfn.NORM.INV(RAND(),Inputs!$D$39,Inputs!$C$39)))-'Year Schedule'!$K$53+'Year Schedule'!$L$53)</f>
        <v>#VALUE!</v>
      </c>
      <c r="BA851" s="0" t="e">
        <f aca="false">INDEX(C851:AZ851,1,Inputs!$C$6)</f>
        <v>#VALUE!</v>
      </c>
      <c r="BB851" s="0" t="n">
        <f aca="false">IFERROR(EXP(SUMPRODUCT(LN((C851:INDEX(C851:AZ851,1,Inputs!$C$6)+$C$1004:INDEX($C$1004:$AZ$1004,1,Inputs!$C$6))/B851:INDEX(B851:AY851,1,Inputs!$C$6)))/Inputs!$C$6)-1,-1)</f>
        <v>-1</v>
      </c>
    </row>
    <row r="852" customFormat="false" ht="15" hidden="false" customHeight="true" outlineLevel="0" collapsed="false">
      <c r="A852" s="0" t="n">
        <v>850</v>
      </c>
      <c r="B852" s="177" t="n">
        <f aca="false">Inputs!$C$38</f>
        <v>0</v>
      </c>
      <c r="C852" s="0" t="e">
        <f aca="true">MAX(0,B852*(1+(_xlfn.NORM.INV(RAND(),Inputs!$D$39,Inputs!$C$39)))-'Year Schedule'!$K$4+'Year Schedule'!$L$4)</f>
        <v>#VALUE!</v>
      </c>
      <c r="D852" s="0" t="e">
        <f aca="true">MAX(0,C852*(1+(_xlfn.NORM.INV(RAND(),Inputs!$D$39,Inputs!$C$39)))-'Year Schedule'!$K$5+'Year Schedule'!$L$5)</f>
        <v>#VALUE!</v>
      </c>
      <c r="E852" s="0" t="e">
        <f aca="true">MAX(0,D852*(1+(_xlfn.NORM.INV(RAND(),Inputs!$D$39,Inputs!$C$39)))-'Year Schedule'!$K$6+'Year Schedule'!$L$6)</f>
        <v>#VALUE!</v>
      </c>
      <c r="F852" s="0" t="e">
        <f aca="true">MAX(0,E852*(1+(_xlfn.NORM.INV(RAND(),Inputs!$D$39,Inputs!$C$39)))-'Year Schedule'!$K$7+'Year Schedule'!$L$7)</f>
        <v>#VALUE!</v>
      </c>
      <c r="G852" s="0" t="e">
        <f aca="true">MAX(0,F852*(1+(_xlfn.NORM.INV(RAND(),Inputs!$D$39,Inputs!$C$39)))-'Year Schedule'!$K$8+'Year Schedule'!$L$8)</f>
        <v>#VALUE!</v>
      </c>
      <c r="H852" s="0" t="e">
        <f aca="true">MAX(0,G852*(1+(_xlfn.NORM.INV(RAND(),Inputs!$D$39,Inputs!$C$39)))-'Year Schedule'!$K$9+'Year Schedule'!$L$9)</f>
        <v>#VALUE!</v>
      </c>
      <c r="I852" s="0" t="e">
        <f aca="true">MAX(0,H852*(1+(_xlfn.NORM.INV(RAND(),Inputs!$D$39,Inputs!$C$39)))-'Year Schedule'!$K$10+'Year Schedule'!$L$10)</f>
        <v>#VALUE!</v>
      </c>
      <c r="J852" s="0" t="e">
        <f aca="true">MAX(0,I852*(1+(_xlfn.NORM.INV(RAND(),Inputs!$D$39,Inputs!$C$39)))-'Year Schedule'!$K$11+'Year Schedule'!$L$11)</f>
        <v>#VALUE!</v>
      </c>
      <c r="K852" s="0" t="e">
        <f aca="true">MAX(0,J852*(1+(_xlfn.NORM.INV(RAND(),Inputs!$D$39,Inputs!$C$39)))-'Year Schedule'!$K$12+'Year Schedule'!$L$12)</f>
        <v>#VALUE!</v>
      </c>
      <c r="L852" s="0" t="e">
        <f aca="true">MAX(0,K852*(1+(_xlfn.NORM.INV(RAND(),Inputs!$D$39,Inputs!$C$39)))-'Year Schedule'!$K$13+'Year Schedule'!$L$13)</f>
        <v>#VALUE!</v>
      </c>
      <c r="M852" s="0" t="e">
        <f aca="true">MAX(0,L852*(1+(_xlfn.NORM.INV(RAND(),Inputs!$D$39,Inputs!$C$39)))-'Year Schedule'!$K$14+'Year Schedule'!$L$14)</f>
        <v>#VALUE!</v>
      </c>
      <c r="N852" s="0" t="e">
        <f aca="true">MAX(0,M852*(1+(_xlfn.NORM.INV(RAND(),Inputs!$D$39,Inputs!$C$39)))-'Year Schedule'!$K$15+'Year Schedule'!$L$15)</f>
        <v>#VALUE!</v>
      </c>
      <c r="O852" s="0" t="e">
        <f aca="true">MAX(0,N852*(1+(_xlfn.NORM.INV(RAND(),Inputs!$D$39,Inputs!$C$39)))-'Year Schedule'!$K$16+'Year Schedule'!$L$16)</f>
        <v>#VALUE!</v>
      </c>
      <c r="P852" s="0" t="e">
        <f aca="true">MAX(0,O852*(1+(_xlfn.NORM.INV(RAND(),Inputs!$D$39,Inputs!$C$39)))-'Year Schedule'!$K$17+'Year Schedule'!$L$17)</f>
        <v>#VALUE!</v>
      </c>
      <c r="Q852" s="0" t="e">
        <f aca="true">MAX(0,P852*(1+(_xlfn.NORM.INV(RAND(),Inputs!$D$39,Inputs!$C$39)))-'Year Schedule'!$K$18+'Year Schedule'!$L$18)</f>
        <v>#VALUE!</v>
      </c>
      <c r="R852" s="0" t="e">
        <f aca="true">MAX(0,Q852*(1+(_xlfn.NORM.INV(RAND(),Inputs!$D$39,Inputs!$C$39)))-'Year Schedule'!$K$19+'Year Schedule'!$L$19)</f>
        <v>#VALUE!</v>
      </c>
      <c r="S852" s="0" t="e">
        <f aca="true">MAX(0,R852*(1+(_xlfn.NORM.INV(RAND(),Inputs!$D$39,Inputs!$C$39)))-'Year Schedule'!$K$20+'Year Schedule'!$L$20)</f>
        <v>#VALUE!</v>
      </c>
      <c r="T852" s="0" t="e">
        <f aca="true">MAX(0,S852*(1+(_xlfn.NORM.INV(RAND(),Inputs!$D$39,Inputs!$C$39)))-'Year Schedule'!$K$21+'Year Schedule'!$L$21)</f>
        <v>#VALUE!</v>
      </c>
      <c r="U852" s="0" t="e">
        <f aca="true">MAX(0,T852*(1+(_xlfn.NORM.INV(RAND(),Inputs!$D$39,Inputs!$C$39)))-'Year Schedule'!$K$22+'Year Schedule'!$L$22)</f>
        <v>#VALUE!</v>
      </c>
      <c r="V852" s="0" t="e">
        <f aca="true">MAX(0,U852*(1+(_xlfn.NORM.INV(RAND(),Inputs!$D$39,Inputs!$C$39)))-'Year Schedule'!$K$23+'Year Schedule'!$L$23)</f>
        <v>#VALUE!</v>
      </c>
      <c r="W852" s="0" t="e">
        <f aca="true">MAX(0,V852*(1+(_xlfn.NORM.INV(RAND(),Inputs!$D$39,Inputs!$C$39)))-'Year Schedule'!$K$24+'Year Schedule'!$L$24)</f>
        <v>#VALUE!</v>
      </c>
      <c r="X852" s="0" t="e">
        <f aca="true">MAX(0,W852*(1+(_xlfn.NORM.INV(RAND(),Inputs!$D$39,Inputs!$C$39)))-'Year Schedule'!$K$25+'Year Schedule'!$L$25)</f>
        <v>#VALUE!</v>
      </c>
      <c r="Y852" s="0" t="e">
        <f aca="true">MAX(0,X852*(1+(_xlfn.NORM.INV(RAND(),Inputs!$D$39,Inputs!$C$39)))-'Year Schedule'!$K$26+'Year Schedule'!$L$26)</f>
        <v>#VALUE!</v>
      </c>
      <c r="Z852" s="0" t="e">
        <f aca="true">MAX(0,Y852*(1+(_xlfn.NORM.INV(RAND(),Inputs!$D$39,Inputs!$C$39)))-'Year Schedule'!$K$27+'Year Schedule'!$L$27)</f>
        <v>#VALUE!</v>
      </c>
      <c r="AA852" s="0" t="e">
        <f aca="true">MAX(0,Z852*(1+(_xlfn.NORM.INV(RAND(),Inputs!$D$39,Inputs!$C$39)))-'Year Schedule'!$K$28+'Year Schedule'!$L$28)</f>
        <v>#VALUE!</v>
      </c>
      <c r="AB852" s="0" t="e">
        <f aca="true">MAX(0,AA852*(1+(_xlfn.NORM.INV(RAND(),Inputs!$D$39,Inputs!$C$39)))-'Year Schedule'!$K$29+'Year Schedule'!$L$29)</f>
        <v>#VALUE!</v>
      </c>
      <c r="AC852" s="0" t="e">
        <f aca="true">MAX(0,AB852*(1+(_xlfn.NORM.INV(RAND(),Inputs!$D$39,Inputs!$C$39)))-'Year Schedule'!$K$30+'Year Schedule'!$L$30)</f>
        <v>#VALUE!</v>
      </c>
      <c r="AD852" s="0" t="e">
        <f aca="true">MAX(0,AC852*(1+(_xlfn.NORM.INV(RAND(),Inputs!$D$39,Inputs!$C$39)))-'Year Schedule'!$K$31+'Year Schedule'!$L$31)</f>
        <v>#VALUE!</v>
      </c>
      <c r="AE852" s="0" t="e">
        <f aca="true">MAX(0,AD852*(1+(_xlfn.NORM.INV(RAND(),Inputs!$D$39,Inputs!$C$39)))-'Year Schedule'!$K$32+'Year Schedule'!$L$32)</f>
        <v>#VALUE!</v>
      </c>
      <c r="AF852" s="0" t="e">
        <f aca="true">MAX(0,AE852*(1+(_xlfn.NORM.INV(RAND(),Inputs!$D$39,Inputs!$C$39)))-'Year Schedule'!$K$33+'Year Schedule'!$L$33)</f>
        <v>#VALUE!</v>
      </c>
      <c r="AG852" s="0" t="e">
        <f aca="true">MAX(0,AF852*(1+(_xlfn.NORM.INV(RAND(),Inputs!$D$39,Inputs!$C$39)))-'Year Schedule'!$K$34+'Year Schedule'!$L$34)</f>
        <v>#VALUE!</v>
      </c>
      <c r="AH852" s="0" t="e">
        <f aca="true">MAX(0,AG852*(1+(_xlfn.NORM.INV(RAND(),Inputs!$D$39,Inputs!$C$39)))-'Year Schedule'!$K$35+'Year Schedule'!$L$35)</f>
        <v>#VALUE!</v>
      </c>
      <c r="AI852" s="0" t="e">
        <f aca="true">MAX(0,AH852*(1+(_xlfn.NORM.INV(RAND(),Inputs!$D$39,Inputs!$C$39)))-'Year Schedule'!$K$36+'Year Schedule'!$L$36)</f>
        <v>#VALUE!</v>
      </c>
      <c r="AJ852" s="0" t="e">
        <f aca="true">MAX(0,AI852*(1+(_xlfn.NORM.INV(RAND(),Inputs!$D$39,Inputs!$C$39)))-'Year Schedule'!$K$37+'Year Schedule'!$L$37)</f>
        <v>#VALUE!</v>
      </c>
      <c r="AK852" s="0" t="e">
        <f aca="true">MAX(0,AJ852*(1+(_xlfn.NORM.INV(RAND(),Inputs!$D$39,Inputs!$C$39)))-'Year Schedule'!$K$38+'Year Schedule'!$L$38)</f>
        <v>#VALUE!</v>
      </c>
      <c r="AL852" s="0" t="e">
        <f aca="true">MAX(0,AK852*(1+(_xlfn.NORM.INV(RAND(),Inputs!$D$39,Inputs!$C$39)))-'Year Schedule'!$K$39+'Year Schedule'!$L$39)</f>
        <v>#VALUE!</v>
      </c>
      <c r="AM852" s="0" t="e">
        <f aca="true">MAX(0,AL852*(1+(_xlfn.NORM.INV(RAND(),Inputs!$D$39,Inputs!$C$39)))-'Year Schedule'!$K$40+'Year Schedule'!$L$40)</f>
        <v>#VALUE!</v>
      </c>
      <c r="AN852" s="0" t="e">
        <f aca="true">MAX(0,AM852*(1+(_xlfn.NORM.INV(RAND(),Inputs!$D$39,Inputs!$C$39)))-'Year Schedule'!$K$41+'Year Schedule'!$L$41)</f>
        <v>#VALUE!</v>
      </c>
      <c r="AO852" s="0" t="e">
        <f aca="true">MAX(0,AN852*(1+(_xlfn.NORM.INV(RAND(),Inputs!$D$39,Inputs!$C$39)))-'Year Schedule'!$K$42+'Year Schedule'!$L$42)</f>
        <v>#VALUE!</v>
      </c>
      <c r="AP852" s="0" t="e">
        <f aca="true">MAX(0,AO852*(1+(_xlfn.NORM.INV(RAND(),Inputs!$D$39,Inputs!$C$39)))-'Year Schedule'!$K$43+'Year Schedule'!$L$43)</f>
        <v>#VALUE!</v>
      </c>
      <c r="AQ852" s="0" t="e">
        <f aca="true">MAX(0,AP852*(1+(_xlfn.NORM.INV(RAND(),Inputs!$D$39,Inputs!$C$39)))-'Year Schedule'!$K$44+'Year Schedule'!$L$44)</f>
        <v>#VALUE!</v>
      </c>
      <c r="AR852" s="0" t="e">
        <f aca="true">MAX(0,AQ852*(1+(_xlfn.NORM.INV(RAND(),Inputs!$D$39,Inputs!$C$39)))-'Year Schedule'!$K$45+'Year Schedule'!$L$45)</f>
        <v>#VALUE!</v>
      </c>
      <c r="AS852" s="0" t="e">
        <f aca="true">MAX(0,AR852*(1+(_xlfn.NORM.INV(RAND(),Inputs!$D$39,Inputs!$C$39)))-'Year Schedule'!$K$46+'Year Schedule'!$L$46)</f>
        <v>#VALUE!</v>
      </c>
      <c r="AT852" s="0" t="e">
        <f aca="true">MAX(0,AS852*(1+(_xlfn.NORM.INV(RAND(),Inputs!$D$39,Inputs!$C$39)))-'Year Schedule'!$K$47+'Year Schedule'!$L$47)</f>
        <v>#VALUE!</v>
      </c>
      <c r="AU852" s="0" t="e">
        <f aca="true">MAX(0,AT852*(1+(_xlfn.NORM.INV(RAND(),Inputs!$D$39,Inputs!$C$39)))-'Year Schedule'!$K$48+'Year Schedule'!$L$48)</f>
        <v>#VALUE!</v>
      </c>
      <c r="AV852" s="0" t="e">
        <f aca="true">MAX(0,AU852*(1+(_xlfn.NORM.INV(RAND(),Inputs!$D$39,Inputs!$C$39)))-'Year Schedule'!$K$49+'Year Schedule'!$L$49)</f>
        <v>#VALUE!</v>
      </c>
      <c r="AW852" s="0" t="e">
        <f aca="true">MAX(0,AV852*(1+(_xlfn.NORM.INV(RAND(),Inputs!$D$39,Inputs!$C$39)))-'Year Schedule'!$K$50+'Year Schedule'!$L$50)</f>
        <v>#VALUE!</v>
      </c>
      <c r="AX852" s="0" t="e">
        <f aca="true">MAX(0,AW852*(1+(_xlfn.NORM.INV(RAND(),Inputs!$D$39,Inputs!$C$39)))-'Year Schedule'!$K$51+'Year Schedule'!$L$51)</f>
        <v>#VALUE!</v>
      </c>
      <c r="AY852" s="0" t="e">
        <f aca="true">MAX(0,AX852*(1+(_xlfn.NORM.INV(RAND(),Inputs!$D$39,Inputs!$C$39)))-'Year Schedule'!$K$52+'Year Schedule'!$L$52)</f>
        <v>#VALUE!</v>
      </c>
      <c r="AZ852" s="0" t="e">
        <f aca="true">MAX(0,AY852*(1+(_xlfn.NORM.INV(RAND(),Inputs!$D$39,Inputs!$C$39)))-'Year Schedule'!$K$53+'Year Schedule'!$L$53)</f>
        <v>#VALUE!</v>
      </c>
      <c r="BA852" s="0" t="e">
        <f aca="false">INDEX(C852:AZ852,1,Inputs!$C$6)</f>
        <v>#VALUE!</v>
      </c>
      <c r="BB852" s="0" t="n">
        <f aca="false">IFERROR(EXP(SUMPRODUCT(LN((C852:INDEX(C852:AZ852,1,Inputs!$C$6)+$C$1004:INDEX($C$1004:$AZ$1004,1,Inputs!$C$6))/B852:INDEX(B852:AY852,1,Inputs!$C$6)))/Inputs!$C$6)-1,-1)</f>
        <v>-1</v>
      </c>
    </row>
    <row r="853" customFormat="false" ht="15" hidden="false" customHeight="true" outlineLevel="0" collapsed="false">
      <c r="A853" s="0" t="n">
        <v>851</v>
      </c>
      <c r="B853" s="177" t="n">
        <f aca="false">Inputs!$C$38</f>
        <v>0</v>
      </c>
      <c r="C853" s="0" t="e">
        <f aca="true">MAX(0,B853*(1+(_xlfn.NORM.INV(RAND(),Inputs!$D$39,Inputs!$C$39)))-'Year Schedule'!$K$4+'Year Schedule'!$L$4)</f>
        <v>#VALUE!</v>
      </c>
      <c r="D853" s="0" t="e">
        <f aca="true">MAX(0,C853*(1+(_xlfn.NORM.INV(RAND(),Inputs!$D$39,Inputs!$C$39)))-'Year Schedule'!$K$5+'Year Schedule'!$L$5)</f>
        <v>#VALUE!</v>
      </c>
      <c r="E853" s="0" t="e">
        <f aca="true">MAX(0,D853*(1+(_xlfn.NORM.INV(RAND(),Inputs!$D$39,Inputs!$C$39)))-'Year Schedule'!$K$6+'Year Schedule'!$L$6)</f>
        <v>#VALUE!</v>
      </c>
      <c r="F853" s="0" t="e">
        <f aca="true">MAX(0,E853*(1+(_xlfn.NORM.INV(RAND(),Inputs!$D$39,Inputs!$C$39)))-'Year Schedule'!$K$7+'Year Schedule'!$L$7)</f>
        <v>#VALUE!</v>
      </c>
      <c r="G853" s="0" t="e">
        <f aca="true">MAX(0,F853*(1+(_xlfn.NORM.INV(RAND(),Inputs!$D$39,Inputs!$C$39)))-'Year Schedule'!$K$8+'Year Schedule'!$L$8)</f>
        <v>#VALUE!</v>
      </c>
      <c r="H853" s="0" t="e">
        <f aca="true">MAX(0,G853*(1+(_xlfn.NORM.INV(RAND(),Inputs!$D$39,Inputs!$C$39)))-'Year Schedule'!$K$9+'Year Schedule'!$L$9)</f>
        <v>#VALUE!</v>
      </c>
      <c r="I853" s="0" t="e">
        <f aca="true">MAX(0,H853*(1+(_xlfn.NORM.INV(RAND(),Inputs!$D$39,Inputs!$C$39)))-'Year Schedule'!$K$10+'Year Schedule'!$L$10)</f>
        <v>#VALUE!</v>
      </c>
      <c r="J853" s="0" t="e">
        <f aca="true">MAX(0,I853*(1+(_xlfn.NORM.INV(RAND(),Inputs!$D$39,Inputs!$C$39)))-'Year Schedule'!$K$11+'Year Schedule'!$L$11)</f>
        <v>#VALUE!</v>
      </c>
      <c r="K853" s="0" t="e">
        <f aca="true">MAX(0,J853*(1+(_xlfn.NORM.INV(RAND(),Inputs!$D$39,Inputs!$C$39)))-'Year Schedule'!$K$12+'Year Schedule'!$L$12)</f>
        <v>#VALUE!</v>
      </c>
      <c r="L853" s="0" t="e">
        <f aca="true">MAX(0,K853*(1+(_xlfn.NORM.INV(RAND(),Inputs!$D$39,Inputs!$C$39)))-'Year Schedule'!$K$13+'Year Schedule'!$L$13)</f>
        <v>#VALUE!</v>
      </c>
      <c r="M853" s="0" t="e">
        <f aca="true">MAX(0,L853*(1+(_xlfn.NORM.INV(RAND(),Inputs!$D$39,Inputs!$C$39)))-'Year Schedule'!$K$14+'Year Schedule'!$L$14)</f>
        <v>#VALUE!</v>
      </c>
      <c r="N853" s="0" t="e">
        <f aca="true">MAX(0,M853*(1+(_xlfn.NORM.INV(RAND(),Inputs!$D$39,Inputs!$C$39)))-'Year Schedule'!$K$15+'Year Schedule'!$L$15)</f>
        <v>#VALUE!</v>
      </c>
      <c r="O853" s="0" t="e">
        <f aca="true">MAX(0,N853*(1+(_xlfn.NORM.INV(RAND(),Inputs!$D$39,Inputs!$C$39)))-'Year Schedule'!$K$16+'Year Schedule'!$L$16)</f>
        <v>#VALUE!</v>
      </c>
      <c r="P853" s="0" t="e">
        <f aca="true">MAX(0,O853*(1+(_xlfn.NORM.INV(RAND(),Inputs!$D$39,Inputs!$C$39)))-'Year Schedule'!$K$17+'Year Schedule'!$L$17)</f>
        <v>#VALUE!</v>
      </c>
      <c r="Q853" s="0" t="e">
        <f aca="true">MAX(0,P853*(1+(_xlfn.NORM.INV(RAND(),Inputs!$D$39,Inputs!$C$39)))-'Year Schedule'!$K$18+'Year Schedule'!$L$18)</f>
        <v>#VALUE!</v>
      </c>
      <c r="R853" s="0" t="e">
        <f aca="true">MAX(0,Q853*(1+(_xlfn.NORM.INV(RAND(),Inputs!$D$39,Inputs!$C$39)))-'Year Schedule'!$K$19+'Year Schedule'!$L$19)</f>
        <v>#VALUE!</v>
      </c>
      <c r="S853" s="0" t="e">
        <f aca="true">MAX(0,R853*(1+(_xlfn.NORM.INV(RAND(),Inputs!$D$39,Inputs!$C$39)))-'Year Schedule'!$K$20+'Year Schedule'!$L$20)</f>
        <v>#VALUE!</v>
      </c>
      <c r="T853" s="0" t="e">
        <f aca="true">MAX(0,S853*(1+(_xlfn.NORM.INV(RAND(),Inputs!$D$39,Inputs!$C$39)))-'Year Schedule'!$K$21+'Year Schedule'!$L$21)</f>
        <v>#VALUE!</v>
      </c>
      <c r="U853" s="0" t="e">
        <f aca="true">MAX(0,T853*(1+(_xlfn.NORM.INV(RAND(),Inputs!$D$39,Inputs!$C$39)))-'Year Schedule'!$K$22+'Year Schedule'!$L$22)</f>
        <v>#VALUE!</v>
      </c>
      <c r="V853" s="0" t="e">
        <f aca="true">MAX(0,U853*(1+(_xlfn.NORM.INV(RAND(),Inputs!$D$39,Inputs!$C$39)))-'Year Schedule'!$K$23+'Year Schedule'!$L$23)</f>
        <v>#VALUE!</v>
      </c>
      <c r="W853" s="0" t="e">
        <f aca="true">MAX(0,V853*(1+(_xlfn.NORM.INV(RAND(),Inputs!$D$39,Inputs!$C$39)))-'Year Schedule'!$K$24+'Year Schedule'!$L$24)</f>
        <v>#VALUE!</v>
      </c>
      <c r="X853" s="0" t="e">
        <f aca="true">MAX(0,W853*(1+(_xlfn.NORM.INV(RAND(),Inputs!$D$39,Inputs!$C$39)))-'Year Schedule'!$K$25+'Year Schedule'!$L$25)</f>
        <v>#VALUE!</v>
      </c>
      <c r="Y853" s="0" t="e">
        <f aca="true">MAX(0,X853*(1+(_xlfn.NORM.INV(RAND(),Inputs!$D$39,Inputs!$C$39)))-'Year Schedule'!$K$26+'Year Schedule'!$L$26)</f>
        <v>#VALUE!</v>
      </c>
      <c r="Z853" s="0" t="e">
        <f aca="true">MAX(0,Y853*(1+(_xlfn.NORM.INV(RAND(),Inputs!$D$39,Inputs!$C$39)))-'Year Schedule'!$K$27+'Year Schedule'!$L$27)</f>
        <v>#VALUE!</v>
      </c>
      <c r="AA853" s="0" t="e">
        <f aca="true">MAX(0,Z853*(1+(_xlfn.NORM.INV(RAND(),Inputs!$D$39,Inputs!$C$39)))-'Year Schedule'!$K$28+'Year Schedule'!$L$28)</f>
        <v>#VALUE!</v>
      </c>
      <c r="AB853" s="0" t="e">
        <f aca="true">MAX(0,AA853*(1+(_xlfn.NORM.INV(RAND(),Inputs!$D$39,Inputs!$C$39)))-'Year Schedule'!$K$29+'Year Schedule'!$L$29)</f>
        <v>#VALUE!</v>
      </c>
      <c r="AC853" s="0" t="e">
        <f aca="true">MAX(0,AB853*(1+(_xlfn.NORM.INV(RAND(),Inputs!$D$39,Inputs!$C$39)))-'Year Schedule'!$K$30+'Year Schedule'!$L$30)</f>
        <v>#VALUE!</v>
      </c>
      <c r="AD853" s="0" t="e">
        <f aca="true">MAX(0,AC853*(1+(_xlfn.NORM.INV(RAND(),Inputs!$D$39,Inputs!$C$39)))-'Year Schedule'!$K$31+'Year Schedule'!$L$31)</f>
        <v>#VALUE!</v>
      </c>
      <c r="AE853" s="0" t="e">
        <f aca="true">MAX(0,AD853*(1+(_xlfn.NORM.INV(RAND(),Inputs!$D$39,Inputs!$C$39)))-'Year Schedule'!$K$32+'Year Schedule'!$L$32)</f>
        <v>#VALUE!</v>
      </c>
      <c r="AF853" s="0" t="e">
        <f aca="true">MAX(0,AE853*(1+(_xlfn.NORM.INV(RAND(),Inputs!$D$39,Inputs!$C$39)))-'Year Schedule'!$K$33+'Year Schedule'!$L$33)</f>
        <v>#VALUE!</v>
      </c>
      <c r="AG853" s="0" t="e">
        <f aca="true">MAX(0,AF853*(1+(_xlfn.NORM.INV(RAND(),Inputs!$D$39,Inputs!$C$39)))-'Year Schedule'!$K$34+'Year Schedule'!$L$34)</f>
        <v>#VALUE!</v>
      </c>
      <c r="AH853" s="0" t="e">
        <f aca="true">MAX(0,AG853*(1+(_xlfn.NORM.INV(RAND(),Inputs!$D$39,Inputs!$C$39)))-'Year Schedule'!$K$35+'Year Schedule'!$L$35)</f>
        <v>#VALUE!</v>
      </c>
      <c r="AI853" s="0" t="e">
        <f aca="true">MAX(0,AH853*(1+(_xlfn.NORM.INV(RAND(),Inputs!$D$39,Inputs!$C$39)))-'Year Schedule'!$K$36+'Year Schedule'!$L$36)</f>
        <v>#VALUE!</v>
      </c>
      <c r="AJ853" s="0" t="e">
        <f aca="true">MAX(0,AI853*(1+(_xlfn.NORM.INV(RAND(),Inputs!$D$39,Inputs!$C$39)))-'Year Schedule'!$K$37+'Year Schedule'!$L$37)</f>
        <v>#VALUE!</v>
      </c>
      <c r="AK853" s="0" t="e">
        <f aca="true">MAX(0,AJ853*(1+(_xlfn.NORM.INV(RAND(),Inputs!$D$39,Inputs!$C$39)))-'Year Schedule'!$K$38+'Year Schedule'!$L$38)</f>
        <v>#VALUE!</v>
      </c>
      <c r="AL853" s="0" t="e">
        <f aca="true">MAX(0,AK853*(1+(_xlfn.NORM.INV(RAND(),Inputs!$D$39,Inputs!$C$39)))-'Year Schedule'!$K$39+'Year Schedule'!$L$39)</f>
        <v>#VALUE!</v>
      </c>
      <c r="AM853" s="0" t="e">
        <f aca="true">MAX(0,AL853*(1+(_xlfn.NORM.INV(RAND(),Inputs!$D$39,Inputs!$C$39)))-'Year Schedule'!$K$40+'Year Schedule'!$L$40)</f>
        <v>#VALUE!</v>
      </c>
      <c r="AN853" s="0" t="e">
        <f aca="true">MAX(0,AM853*(1+(_xlfn.NORM.INV(RAND(),Inputs!$D$39,Inputs!$C$39)))-'Year Schedule'!$K$41+'Year Schedule'!$L$41)</f>
        <v>#VALUE!</v>
      </c>
      <c r="AO853" s="0" t="e">
        <f aca="true">MAX(0,AN853*(1+(_xlfn.NORM.INV(RAND(),Inputs!$D$39,Inputs!$C$39)))-'Year Schedule'!$K$42+'Year Schedule'!$L$42)</f>
        <v>#VALUE!</v>
      </c>
      <c r="AP853" s="0" t="e">
        <f aca="true">MAX(0,AO853*(1+(_xlfn.NORM.INV(RAND(),Inputs!$D$39,Inputs!$C$39)))-'Year Schedule'!$K$43+'Year Schedule'!$L$43)</f>
        <v>#VALUE!</v>
      </c>
      <c r="AQ853" s="0" t="e">
        <f aca="true">MAX(0,AP853*(1+(_xlfn.NORM.INV(RAND(),Inputs!$D$39,Inputs!$C$39)))-'Year Schedule'!$K$44+'Year Schedule'!$L$44)</f>
        <v>#VALUE!</v>
      </c>
      <c r="AR853" s="0" t="e">
        <f aca="true">MAX(0,AQ853*(1+(_xlfn.NORM.INV(RAND(),Inputs!$D$39,Inputs!$C$39)))-'Year Schedule'!$K$45+'Year Schedule'!$L$45)</f>
        <v>#VALUE!</v>
      </c>
      <c r="AS853" s="0" t="e">
        <f aca="true">MAX(0,AR853*(1+(_xlfn.NORM.INV(RAND(),Inputs!$D$39,Inputs!$C$39)))-'Year Schedule'!$K$46+'Year Schedule'!$L$46)</f>
        <v>#VALUE!</v>
      </c>
      <c r="AT853" s="0" t="e">
        <f aca="true">MAX(0,AS853*(1+(_xlfn.NORM.INV(RAND(),Inputs!$D$39,Inputs!$C$39)))-'Year Schedule'!$K$47+'Year Schedule'!$L$47)</f>
        <v>#VALUE!</v>
      </c>
      <c r="AU853" s="0" t="e">
        <f aca="true">MAX(0,AT853*(1+(_xlfn.NORM.INV(RAND(),Inputs!$D$39,Inputs!$C$39)))-'Year Schedule'!$K$48+'Year Schedule'!$L$48)</f>
        <v>#VALUE!</v>
      </c>
      <c r="AV853" s="0" t="e">
        <f aca="true">MAX(0,AU853*(1+(_xlfn.NORM.INV(RAND(),Inputs!$D$39,Inputs!$C$39)))-'Year Schedule'!$K$49+'Year Schedule'!$L$49)</f>
        <v>#VALUE!</v>
      </c>
      <c r="AW853" s="0" t="e">
        <f aca="true">MAX(0,AV853*(1+(_xlfn.NORM.INV(RAND(),Inputs!$D$39,Inputs!$C$39)))-'Year Schedule'!$K$50+'Year Schedule'!$L$50)</f>
        <v>#VALUE!</v>
      </c>
      <c r="AX853" s="0" t="e">
        <f aca="true">MAX(0,AW853*(1+(_xlfn.NORM.INV(RAND(),Inputs!$D$39,Inputs!$C$39)))-'Year Schedule'!$K$51+'Year Schedule'!$L$51)</f>
        <v>#VALUE!</v>
      </c>
      <c r="AY853" s="0" t="e">
        <f aca="true">MAX(0,AX853*(1+(_xlfn.NORM.INV(RAND(),Inputs!$D$39,Inputs!$C$39)))-'Year Schedule'!$K$52+'Year Schedule'!$L$52)</f>
        <v>#VALUE!</v>
      </c>
      <c r="AZ853" s="0" t="e">
        <f aca="true">MAX(0,AY853*(1+(_xlfn.NORM.INV(RAND(),Inputs!$D$39,Inputs!$C$39)))-'Year Schedule'!$K$53+'Year Schedule'!$L$53)</f>
        <v>#VALUE!</v>
      </c>
      <c r="BA853" s="0" t="e">
        <f aca="false">INDEX(C853:AZ853,1,Inputs!$C$6)</f>
        <v>#VALUE!</v>
      </c>
      <c r="BB853" s="0" t="n">
        <f aca="false">IFERROR(EXP(SUMPRODUCT(LN((C853:INDEX(C853:AZ853,1,Inputs!$C$6)+$C$1004:INDEX($C$1004:$AZ$1004,1,Inputs!$C$6))/B853:INDEX(B853:AY853,1,Inputs!$C$6)))/Inputs!$C$6)-1,-1)</f>
        <v>-1</v>
      </c>
    </row>
    <row r="854" customFormat="false" ht="15" hidden="false" customHeight="true" outlineLevel="0" collapsed="false">
      <c r="A854" s="0" t="n">
        <v>852</v>
      </c>
      <c r="B854" s="177" t="n">
        <f aca="false">Inputs!$C$38</f>
        <v>0</v>
      </c>
      <c r="C854" s="0" t="e">
        <f aca="true">MAX(0,B854*(1+(_xlfn.NORM.INV(RAND(),Inputs!$D$39,Inputs!$C$39)))-'Year Schedule'!$K$4+'Year Schedule'!$L$4)</f>
        <v>#VALUE!</v>
      </c>
      <c r="D854" s="0" t="e">
        <f aca="true">MAX(0,C854*(1+(_xlfn.NORM.INV(RAND(),Inputs!$D$39,Inputs!$C$39)))-'Year Schedule'!$K$5+'Year Schedule'!$L$5)</f>
        <v>#VALUE!</v>
      </c>
      <c r="E854" s="0" t="e">
        <f aca="true">MAX(0,D854*(1+(_xlfn.NORM.INV(RAND(),Inputs!$D$39,Inputs!$C$39)))-'Year Schedule'!$K$6+'Year Schedule'!$L$6)</f>
        <v>#VALUE!</v>
      </c>
      <c r="F854" s="0" t="e">
        <f aca="true">MAX(0,E854*(1+(_xlfn.NORM.INV(RAND(),Inputs!$D$39,Inputs!$C$39)))-'Year Schedule'!$K$7+'Year Schedule'!$L$7)</f>
        <v>#VALUE!</v>
      </c>
      <c r="G854" s="0" t="e">
        <f aca="true">MAX(0,F854*(1+(_xlfn.NORM.INV(RAND(),Inputs!$D$39,Inputs!$C$39)))-'Year Schedule'!$K$8+'Year Schedule'!$L$8)</f>
        <v>#VALUE!</v>
      </c>
      <c r="H854" s="0" t="e">
        <f aca="true">MAX(0,G854*(1+(_xlfn.NORM.INV(RAND(),Inputs!$D$39,Inputs!$C$39)))-'Year Schedule'!$K$9+'Year Schedule'!$L$9)</f>
        <v>#VALUE!</v>
      </c>
      <c r="I854" s="0" t="e">
        <f aca="true">MAX(0,H854*(1+(_xlfn.NORM.INV(RAND(),Inputs!$D$39,Inputs!$C$39)))-'Year Schedule'!$K$10+'Year Schedule'!$L$10)</f>
        <v>#VALUE!</v>
      </c>
      <c r="J854" s="0" t="e">
        <f aca="true">MAX(0,I854*(1+(_xlfn.NORM.INV(RAND(),Inputs!$D$39,Inputs!$C$39)))-'Year Schedule'!$K$11+'Year Schedule'!$L$11)</f>
        <v>#VALUE!</v>
      </c>
      <c r="K854" s="0" t="e">
        <f aca="true">MAX(0,J854*(1+(_xlfn.NORM.INV(RAND(),Inputs!$D$39,Inputs!$C$39)))-'Year Schedule'!$K$12+'Year Schedule'!$L$12)</f>
        <v>#VALUE!</v>
      </c>
      <c r="L854" s="0" t="e">
        <f aca="true">MAX(0,K854*(1+(_xlfn.NORM.INV(RAND(),Inputs!$D$39,Inputs!$C$39)))-'Year Schedule'!$K$13+'Year Schedule'!$L$13)</f>
        <v>#VALUE!</v>
      </c>
      <c r="M854" s="0" t="e">
        <f aca="true">MAX(0,L854*(1+(_xlfn.NORM.INV(RAND(),Inputs!$D$39,Inputs!$C$39)))-'Year Schedule'!$K$14+'Year Schedule'!$L$14)</f>
        <v>#VALUE!</v>
      </c>
      <c r="N854" s="0" t="e">
        <f aca="true">MAX(0,M854*(1+(_xlfn.NORM.INV(RAND(),Inputs!$D$39,Inputs!$C$39)))-'Year Schedule'!$K$15+'Year Schedule'!$L$15)</f>
        <v>#VALUE!</v>
      </c>
      <c r="O854" s="0" t="e">
        <f aca="true">MAX(0,N854*(1+(_xlfn.NORM.INV(RAND(),Inputs!$D$39,Inputs!$C$39)))-'Year Schedule'!$K$16+'Year Schedule'!$L$16)</f>
        <v>#VALUE!</v>
      </c>
      <c r="P854" s="0" t="e">
        <f aca="true">MAX(0,O854*(1+(_xlfn.NORM.INV(RAND(),Inputs!$D$39,Inputs!$C$39)))-'Year Schedule'!$K$17+'Year Schedule'!$L$17)</f>
        <v>#VALUE!</v>
      </c>
      <c r="Q854" s="0" t="e">
        <f aca="true">MAX(0,P854*(1+(_xlfn.NORM.INV(RAND(),Inputs!$D$39,Inputs!$C$39)))-'Year Schedule'!$K$18+'Year Schedule'!$L$18)</f>
        <v>#VALUE!</v>
      </c>
      <c r="R854" s="0" t="e">
        <f aca="true">MAX(0,Q854*(1+(_xlfn.NORM.INV(RAND(),Inputs!$D$39,Inputs!$C$39)))-'Year Schedule'!$K$19+'Year Schedule'!$L$19)</f>
        <v>#VALUE!</v>
      </c>
      <c r="S854" s="0" t="e">
        <f aca="true">MAX(0,R854*(1+(_xlfn.NORM.INV(RAND(),Inputs!$D$39,Inputs!$C$39)))-'Year Schedule'!$K$20+'Year Schedule'!$L$20)</f>
        <v>#VALUE!</v>
      </c>
      <c r="T854" s="0" t="e">
        <f aca="true">MAX(0,S854*(1+(_xlfn.NORM.INV(RAND(),Inputs!$D$39,Inputs!$C$39)))-'Year Schedule'!$K$21+'Year Schedule'!$L$21)</f>
        <v>#VALUE!</v>
      </c>
      <c r="U854" s="0" t="e">
        <f aca="true">MAX(0,T854*(1+(_xlfn.NORM.INV(RAND(),Inputs!$D$39,Inputs!$C$39)))-'Year Schedule'!$K$22+'Year Schedule'!$L$22)</f>
        <v>#VALUE!</v>
      </c>
      <c r="V854" s="0" t="e">
        <f aca="true">MAX(0,U854*(1+(_xlfn.NORM.INV(RAND(),Inputs!$D$39,Inputs!$C$39)))-'Year Schedule'!$K$23+'Year Schedule'!$L$23)</f>
        <v>#VALUE!</v>
      </c>
      <c r="W854" s="0" t="e">
        <f aca="true">MAX(0,V854*(1+(_xlfn.NORM.INV(RAND(),Inputs!$D$39,Inputs!$C$39)))-'Year Schedule'!$K$24+'Year Schedule'!$L$24)</f>
        <v>#VALUE!</v>
      </c>
      <c r="X854" s="0" t="e">
        <f aca="true">MAX(0,W854*(1+(_xlfn.NORM.INV(RAND(),Inputs!$D$39,Inputs!$C$39)))-'Year Schedule'!$K$25+'Year Schedule'!$L$25)</f>
        <v>#VALUE!</v>
      </c>
      <c r="Y854" s="0" t="e">
        <f aca="true">MAX(0,X854*(1+(_xlfn.NORM.INV(RAND(),Inputs!$D$39,Inputs!$C$39)))-'Year Schedule'!$K$26+'Year Schedule'!$L$26)</f>
        <v>#VALUE!</v>
      </c>
      <c r="Z854" s="0" t="e">
        <f aca="true">MAX(0,Y854*(1+(_xlfn.NORM.INV(RAND(),Inputs!$D$39,Inputs!$C$39)))-'Year Schedule'!$K$27+'Year Schedule'!$L$27)</f>
        <v>#VALUE!</v>
      </c>
      <c r="AA854" s="0" t="e">
        <f aca="true">MAX(0,Z854*(1+(_xlfn.NORM.INV(RAND(),Inputs!$D$39,Inputs!$C$39)))-'Year Schedule'!$K$28+'Year Schedule'!$L$28)</f>
        <v>#VALUE!</v>
      </c>
      <c r="AB854" s="0" t="e">
        <f aca="true">MAX(0,AA854*(1+(_xlfn.NORM.INV(RAND(),Inputs!$D$39,Inputs!$C$39)))-'Year Schedule'!$K$29+'Year Schedule'!$L$29)</f>
        <v>#VALUE!</v>
      </c>
      <c r="AC854" s="0" t="e">
        <f aca="true">MAX(0,AB854*(1+(_xlfn.NORM.INV(RAND(),Inputs!$D$39,Inputs!$C$39)))-'Year Schedule'!$K$30+'Year Schedule'!$L$30)</f>
        <v>#VALUE!</v>
      </c>
      <c r="AD854" s="0" t="e">
        <f aca="true">MAX(0,AC854*(1+(_xlfn.NORM.INV(RAND(),Inputs!$D$39,Inputs!$C$39)))-'Year Schedule'!$K$31+'Year Schedule'!$L$31)</f>
        <v>#VALUE!</v>
      </c>
      <c r="AE854" s="0" t="e">
        <f aca="true">MAX(0,AD854*(1+(_xlfn.NORM.INV(RAND(),Inputs!$D$39,Inputs!$C$39)))-'Year Schedule'!$K$32+'Year Schedule'!$L$32)</f>
        <v>#VALUE!</v>
      </c>
      <c r="AF854" s="0" t="e">
        <f aca="true">MAX(0,AE854*(1+(_xlfn.NORM.INV(RAND(),Inputs!$D$39,Inputs!$C$39)))-'Year Schedule'!$K$33+'Year Schedule'!$L$33)</f>
        <v>#VALUE!</v>
      </c>
      <c r="AG854" s="0" t="e">
        <f aca="true">MAX(0,AF854*(1+(_xlfn.NORM.INV(RAND(),Inputs!$D$39,Inputs!$C$39)))-'Year Schedule'!$K$34+'Year Schedule'!$L$34)</f>
        <v>#VALUE!</v>
      </c>
      <c r="AH854" s="0" t="e">
        <f aca="true">MAX(0,AG854*(1+(_xlfn.NORM.INV(RAND(),Inputs!$D$39,Inputs!$C$39)))-'Year Schedule'!$K$35+'Year Schedule'!$L$35)</f>
        <v>#VALUE!</v>
      </c>
      <c r="AI854" s="0" t="e">
        <f aca="true">MAX(0,AH854*(1+(_xlfn.NORM.INV(RAND(),Inputs!$D$39,Inputs!$C$39)))-'Year Schedule'!$K$36+'Year Schedule'!$L$36)</f>
        <v>#VALUE!</v>
      </c>
      <c r="AJ854" s="0" t="e">
        <f aca="true">MAX(0,AI854*(1+(_xlfn.NORM.INV(RAND(),Inputs!$D$39,Inputs!$C$39)))-'Year Schedule'!$K$37+'Year Schedule'!$L$37)</f>
        <v>#VALUE!</v>
      </c>
      <c r="AK854" s="0" t="e">
        <f aca="true">MAX(0,AJ854*(1+(_xlfn.NORM.INV(RAND(),Inputs!$D$39,Inputs!$C$39)))-'Year Schedule'!$K$38+'Year Schedule'!$L$38)</f>
        <v>#VALUE!</v>
      </c>
      <c r="AL854" s="0" t="e">
        <f aca="true">MAX(0,AK854*(1+(_xlfn.NORM.INV(RAND(),Inputs!$D$39,Inputs!$C$39)))-'Year Schedule'!$K$39+'Year Schedule'!$L$39)</f>
        <v>#VALUE!</v>
      </c>
      <c r="AM854" s="0" t="e">
        <f aca="true">MAX(0,AL854*(1+(_xlfn.NORM.INV(RAND(),Inputs!$D$39,Inputs!$C$39)))-'Year Schedule'!$K$40+'Year Schedule'!$L$40)</f>
        <v>#VALUE!</v>
      </c>
      <c r="AN854" s="0" t="e">
        <f aca="true">MAX(0,AM854*(1+(_xlfn.NORM.INV(RAND(),Inputs!$D$39,Inputs!$C$39)))-'Year Schedule'!$K$41+'Year Schedule'!$L$41)</f>
        <v>#VALUE!</v>
      </c>
      <c r="AO854" s="0" t="e">
        <f aca="true">MAX(0,AN854*(1+(_xlfn.NORM.INV(RAND(),Inputs!$D$39,Inputs!$C$39)))-'Year Schedule'!$K$42+'Year Schedule'!$L$42)</f>
        <v>#VALUE!</v>
      </c>
      <c r="AP854" s="0" t="e">
        <f aca="true">MAX(0,AO854*(1+(_xlfn.NORM.INV(RAND(),Inputs!$D$39,Inputs!$C$39)))-'Year Schedule'!$K$43+'Year Schedule'!$L$43)</f>
        <v>#VALUE!</v>
      </c>
      <c r="AQ854" s="0" t="e">
        <f aca="true">MAX(0,AP854*(1+(_xlfn.NORM.INV(RAND(),Inputs!$D$39,Inputs!$C$39)))-'Year Schedule'!$K$44+'Year Schedule'!$L$44)</f>
        <v>#VALUE!</v>
      </c>
      <c r="AR854" s="0" t="e">
        <f aca="true">MAX(0,AQ854*(1+(_xlfn.NORM.INV(RAND(),Inputs!$D$39,Inputs!$C$39)))-'Year Schedule'!$K$45+'Year Schedule'!$L$45)</f>
        <v>#VALUE!</v>
      </c>
      <c r="AS854" s="0" t="e">
        <f aca="true">MAX(0,AR854*(1+(_xlfn.NORM.INV(RAND(),Inputs!$D$39,Inputs!$C$39)))-'Year Schedule'!$K$46+'Year Schedule'!$L$46)</f>
        <v>#VALUE!</v>
      </c>
      <c r="AT854" s="0" t="e">
        <f aca="true">MAX(0,AS854*(1+(_xlfn.NORM.INV(RAND(),Inputs!$D$39,Inputs!$C$39)))-'Year Schedule'!$K$47+'Year Schedule'!$L$47)</f>
        <v>#VALUE!</v>
      </c>
      <c r="AU854" s="0" t="e">
        <f aca="true">MAX(0,AT854*(1+(_xlfn.NORM.INV(RAND(),Inputs!$D$39,Inputs!$C$39)))-'Year Schedule'!$K$48+'Year Schedule'!$L$48)</f>
        <v>#VALUE!</v>
      </c>
      <c r="AV854" s="0" t="e">
        <f aca="true">MAX(0,AU854*(1+(_xlfn.NORM.INV(RAND(),Inputs!$D$39,Inputs!$C$39)))-'Year Schedule'!$K$49+'Year Schedule'!$L$49)</f>
        <v>#VALUE!</v>
      </c>
      <c r="AW854" s="0" t="e">
        <f aca="true">MAX(0,AV854*(1+(_xlfn.NORM.INV(RAND(),Inputs!$D$39,Inputs!$C$39)))-'Year Schedule'!$K$50+'Year Schedule'!$L$50)</f>
        <v>#VALUE!</v>
      </c>
      <c r="AX854" s="0" t="e">
        <f aca="true">MAX(0,AW854*(1+(_xlfn.NORM.INV(RAND(),Inputs!$D$39,Inputs!$C$39)))-'Year Schedule'!$K$51+'Year Schedule'!$L$51)</f>
        <v>#VALUE!</v>
      </c>
      <c r="AY854" s="0" t="e">
        <f aca="true">MAX(0,AX854*(1+(_xlfn.NORM.INV(RAND(),Inputs!$D$39,Inputs!$C$39)))-'Year Schedule'!$K$52+'Year Schedule'!$L$52)</f>
        <v>#VALUE!</v>
      </c>
      <c r="AZ854" s="0" t="e">
        <f aca="true">MAX(0,AY854*(1+(_xlfn.NORM.INV(RAND(),Inputs!$D$39,Inputs!$C$39)))-'Year Schedule'!$K$53+'Year Schedule'!$L$53)</f>
        <v>#VALUE!</v>
      </c>
      <c r="BA854" s="0" t="e">
        <f aca="false">INDEX(C854:AZ854,1,Inputs!$C$6)</f>
        <v>#VALUE!</v>
      </c>
      <c r="BB854" s="0" t="n">
        <f aca="false">IFERROR(EXP(SUMPRODUCT(LN((C854:INDEX(C854:AZ854,1,Inputs!$C$6)+$C$1004:INDEX($C$1004:$AZ$1004,1,Inputs!$C$6))/B854:INDEX(B854:AY854,1,Inputs!$C$6)))/Inputs!$C$6)-1,-1)</f>
        <v>-1</v>
      </c>
    </row>
    <row r="855" customFormat="false" ht="15" hidden="false" customHeight="true" outlineLevel="0" collapsed="false">
      <c r="A855" s="0" t="n">
        <v>853</v>
      </c>
      <c r="B855" s="177" t="n">
        <f aca="false">Inputs!$C$38</f>
        <v>0</v>
      </c>
      <c r="C855" s="0" t="e">
        <f aca="true">MAX(0,B855*(1+(_xlfn.NORM.INV(RAND(),Inputs!$D$39,Inputs!$C$39)))-'Year Schedule'!$K$4+'Year Schedule'!$L$4)</f>
        <v>#VALUE!</v>
      </c>
      <c r="D855" s="0" t="e">
        <f aca="true">MAX(0,C855*(1+(_xlfn.NORM.INV(RAND(),Inputs!$D$39,Inputs!$C$39)))-'Year Schedule'!$K$5+'Year Schedule'!$L$5)</f>
        <v>#VALUE!</v>
      </c>
      <c r="E855" s="0" t="e">
        <f aca="true">MAX(0,D855*(1+(_xlfn.NORM.INV(RAND(),Inputs!$D$39,Inputs!$C$39)))-'Year Schedule'!$K$6+'Year Schedule'!$L$6)</f>
        <v>#VALUE!</v>
      </c>
      <c r="F855" s="0" t="e">
        <f aca="true">MAX(0,E855*(1+(_xlfn.NORM.INV(RAND(),Inputs!$D$39,Inputs!$C$39)))-'Year Schedule'!$K$7+'Year Schedule'!$L$7)</f>
        <v>#VALUE!</v>
      </c>
      <c r="G855" s="0" t="e">
        <f aca="true">MAX(0,F855*(1+(_xlfn.NORM.INV(RAND(),Inputs!$D$39,Inputs!$C$39)))-'Year Schedule'!$K$8+'Year Schedule'!$L$8)</f>
        <v>#VALUE!</v>
      </c>
      <c r="H855" s="0" t="e">
        <f aca="true">MAX(0,G855*(1+(_xlfn.NORM.INV(RAND(),Inputs!$D$39,Inputs!$C$39)))-'Year Schedule'!$K$9+'Year Schedule'!$L$9)</f>
        <v>#VALUE!</v>
      </c>
      <c r="I855" s="0" t="e">
        <f aca="true">MAX(0,H855*(1+(_xlfn.NORM.INV(RAND(),Inputs!$D$39,Inputs!$C$39)))-'Year Schedule'!$K$10+'Year Schedule'!$L$10)</f>
        <v>#VALUE!</v>
      </c>
      <c r="J855" s="0" t="e">
        <f aca="true">MAX(0,I855*(1+(_xlfn.NORM.INV(RAND(),Inputs!$D$39,Inputs!$C$39)))-'Year Schedule'!$K$11+'Year Schedule'!$L$11)</f>
        <v>#VALUE!</v>
      </c>
      <c r="K855" s="0" t="e">
        <f aca="true">MAX(0,J855*(1+(_xlfn.NORM.INV(RAND(),Inputs!$D$39,Inputs!$C$39)))-'Year Schedule'!$K$12+'Year Schedule'!$L$12)</f>
        <v>#VALUE!</v>
      </c>
      <c r="L855" s="0" t="e">
        <f aca="true">MAX(0,K855*(1+(_xlfn.NORM.INV(RAND(),Inputs!$D$39,Inputs!$C$39)))-'Year Schedule'!$K$13+'Year Schedule'!$L$13)</f>
        <v>#VALUE!</v>
      </c>
      <c r="M855" s="0" t="e">
        <f aca="true">MAX(0,L855*(1+(_xlfn.NORM.INV(RAND(),Inputs!$D$39,Inputs!$C$39)))-'Year Schedule'!$K$14+'Year Schedule'!$L$14)</f>
        <v>#VALUE!</v>
      </c>
      <c r="N855" s="0" t="e">
        <f aca="true">MAX(0,M855*(1+(_xlfn.NORM.INV(RAND(),Inputs!$D$39,Inputs!$C$39)))-'Year Schedule'!$K$15+'Year Schedule'!$L$15)</f>
        <v>#VALUE!</v>
      </c>
      <c r="O855" s="0" t="e">
        <f aca="true">MAX(0,N855*(1+(_xlfn.NORM.INV(RAND(),Inputs!$D$39,Inputs!$C$39)))-'Year Schedule'!$K$16+'Year Schedule'!$L$16)</f>
        <v>#VALUE!</v>
      </c>
      <c r="P855" s="0" t="e">
        <f aca="true">MAX(0,O855*(1+(_xlfn.NORM.INV(RAND(),Inputs!$D$39,Inputs!$C$39)))-'Year Schedule'!$K$17+'Year Schedule'!$L$17)</f>
        <v>#VALUE!</v>
      </c>
      <c r="Q855" s="0" t="e">
        <f aca="true">MAX(0,P855*(1+(_xlfn.NORM.INV(RAND(),Inputs!$D$39,Inputs!$C$39)))-'Year Schedule'!$K$18+'Year Schedule'!$L$18)</f>
        <v>#VALUE!</v>
      </c>
      <c r="R855" s="0" t="e">
        <f aca="true">MAX(0,Q855*(1+(_xlfn.NORM.INV(RAND(),Inputs!$D$39,Inputs!$C$39)))-'Year Schedule'!$K$19+'Year Schedule'!$L$19)</f>
        <v>#VALUE!</v>
      </c>
      <c r="S855" s="0" t="e">
        <f aca="true">MAX(0,R855*(1+(_xlfn.NORM.INV(RAND(),Inputs!$D$39,Inputs!$C$39)))-'Year Schedule'!$K$20+'Year Schedule'!$L$20)</f>
        <v>#VALUE!</v>
      </c>
      <c r="T855" s="0" t="e">
        <f aca="true">MAX(0,S855*(1+(_xlfn.NORM.INV(RAND(),Inputs!$D$39,Inputs!$C$39)))-'Year Schedule'!$K$21+'Year Schedule'!$L$21)</f>
        <v>#VALUE!</v>
      </c>
      <c r="U855" s="0" t="e">
        <f aca="true">MAX(0,T855*(1+(_xlfn.NORM.INV(RAND(),Inputs!$D$39,Inputs!$C$39)))-'Year Schedule'!$K$22+'Year Schedule'!$L$22)</f>
        <v>#VALUE!</v>
      </c>
      <c r="V855" s="0" t="e">
        <f aca="true">MAX(0,U855*(1+(_xlfn.NORM.INV(RAND(),Inputs!$D$39,Inputs!$C$39)))-'Year Schedule'!$K$23+'Year Schedule'!$L$23)</f>
        <v>#VALUE!</v>
      </c>
      <c r="W855" s="0" t="e">
        <f aca="true">MAX(0,V855*(1+(_xlfn.NORM.INV(RAND(),Inputs!$D$39,Inputs!$C$39)))-'Year Schedule'!$K$24+'Year Schedule'!$L$24)</f>
        <v>#VALUE!</v>
      </c>
      <c r="X855" s="0" t="e">
        <f aca="true">MAX(0,W855*(1+(_xlfn.NORM.INV(RAND(),Inputs!$D$39,Inputs!$C$39)))-'Year Schedule'!$K$25+'Year Schedule'!$L$25)</f>
        <v>#VALUE!</v>
      </c>
      <c r="Y855" s="0" t="e">
        <f aca="true">MAX(0,X855*(1+(_xlfn.NORM.INV(RAND(),Inputs!$D$39,Inputs!$C$39)))-'Year Schedule'!$K$26+'Year Schedule'!$L$26)</f>
        <v>#VALUE!</v>
      </c>
      <c r="Z855" s="0" t="e">
        <f aca="true">MAX(0,Y855*(1+(_xlfn.NORM.INV(RAND(),Inputs!$D$39,Inputs!$C$39)))-'Year Schedule'!$K$27+'Year Schedule'!$L$27)</f>
        <v>#VALUE!</v>
      </c>
      <c r="AA855" s="0" t="e">
        <f aca="true">MAX(0,Z855*(1+(_xlfn.NORM.INV(RAND(),Inputs!$D$39,Inputs!$C$39)))-'Year Schedule'!$K$28+'Year Schedule'!$L$28)</f>
        <v>#VALUE!</v>
      </c>
      <c r="AB855" s="0" t="e">
        <f aca="true">MAX(0,AA855*(1+(_xlfn.NORM.INV(RAND(),Inputs!$D$39,Inputs!$C$39)))-'Year Schedule'!$K$29+'Year Schedule'!$L$29)</f>
        <v>#VALUE!</v>
      </c>
      <c r="AC855" s="0" t="e">
        <f aca="true">MAX(0,AB855*(1+(_xlfn.NORM.INV(RAND(),Inputs!$D$39,Inputs!$C$39)))-'Year Schedule'!$K$30+'Year Schedule'!$L$30)</f>
        <v>#VALUE!</v>
      </c>
      <c r="AD855" s="0" t="e">
        <f aca="true">MAX(0,AC855*(1+(_xlfn.NORM.INV(RAND(),Inputs!$D$39,Inputs!$C$39)))-'Year Schedule'!$K$31+'Year Schedule'!$L$31)</f>
        <v>#VALUE!</v>
      </c>
      <c r="AE855" s="0" t="e">
        <f aca="true">MAX(0,AD855*(1+(_xlfn.NORM.INV(RAND(),Inputs!$D$39,Inputs!$C$39)))-'Year Schedule'!$K$32+'Year Schedule'!$L$32)</f>
        <v>#VALUE!</v>
      </c>
      <c r="AF855" s="0" t="e">
        <f aca="true">MAX(0,AE855*(1+(_xlfn.NORM.INV(RAND(),Inputs!$D$39,Inputs!$C$39)))-'Year Schedule'!$K$33+'Year Schedule'!$L$33)</f>
        <v>#VALUE!</v>
      </c>
      <c r="AG855" s="0" t="e">
        <f aca="true">MAX(0,AF855*(1+(_xlfn.NORM.INV(RAND(),Inputs!$D$39,Inputs!$C$39)))-'Year Schedule'!$K$34+'Year Schedule'!$L$34)</f>
        <v>#VALUE!</v>
      </c>
      <c r="AH855" s="0" t="e">
        <f aca="true">MAX(0,AG855*(1+(_xlfn.NORM.INV(RAND(),Inputs!$D$39,Inputs!$C$39)))-'Year Schedule'!$K$35+'Year Schedule'!$L$35)</f>
        <v>#VALUE!</v>
      </c>
      <c r="AI855" s="0" t="e">
        <f aca="true">MAX(0,AH855*(1+(_xlfn.NORM.INV(RAND(),Inputs!$D$39,Inputs!$C$39)))-'Year Schedule'!$K$36+'Year Schedule'!$L$36)</f>
        <v>#VALUE!</v>
      </c>
      <c r="AJ855" s="0" t="e">
        <f aca="true">MAX(0,AI855*(1+(_xlfn.NORM.INV(RAND(),Inputs!$D$39,Inputs!$C$39)))-'Year Schedule'!$K$37+'Year Schedule'!$L$37)</f>
        <v>#VALUE!</v>
      </c>
      <c r="AK855" s="0" t="e">
        <f aca="true">MAX(0,AJ855*(1+(_xlfn.NORM.INV(RAND(),Inputs!$D$39,Inputs!$C$39)))-'Year Schedule'!$K$38+'Year Schedule'!$L$38)</f>
        <v>#VALUE!</v>
      </c>
      <c r="AL855" s="0" t="e">
        <f aca="true">MAX(0,AK855*(1+(_xlfn.NORM.INV(RAND(),Inputs!$D$39,Inputs!$C$39)))-'Year Schedule'!$K$39+'Year Schedule'!$L$39)</f>
        <v>#VALUE!</v>
      </c>
      <c r="AM855" s="0" t="e">
        <f aca="true">MAX(0,AL855*(1+(_xlfn.NORM.INV(RAND(),Inputs!$D$39,Inputs!$C$39)))-'Year Schedule'!$K$40+'Year Schedule'!$L$40)</f>
        <v>#VALUE!</v>
      </c>
      <c r="AN855" s="0" t="e">
        <f aca="true">MAX(0,AM855*(1+(_xlfn.NORM.INV(RAND(),Inputs!$D$39,Inputs!$C$39)))-'Year Schedule'!$K$41+'Year Schedule'!$L$41)</f>
        <v>#VALUE!</v>
      </c>
      <c r="AO855" s="0" t="e">
        <f aca="true">MAX(0,AN855*(1+(_xlfn.NORM.INV(RAND(),Inputs!$D$39,Inputs!$C$39)))-'Year Schedule'!$K$42+'Year Schedule'!$L$42)</f>
        <v>#VALUE!</v>
      </c>
      <c r="AP855" s="0" t="e">
        <f aca="true">MAX(0,AO855*(1+(_xlfn.NORM.INV(RAND(),Inputs!$D$39,Inputs!$C$39)))-'Year Schedule'!$K$43+'Year Schedule'!$L$43)</f>
        <v>#VALUE!</v>
      </c>
      <c r="AQ855" s="0" t="e">
        <f aca="true">MAX(0,AP855*(1+(_xlfn.NORM.INV(RAND(),Inputs!$D$39,Inputs!$C$39)))-'Year Schedule'!$K$44+'Year Schedule'!$L$44)</f>
        <v>#VALUE!</v>
      </c>
      <c r="AR855" s="0" t="e">
        <f aca="true">MAX(0,AQ855*(1+(_xlfn.NORM.INV(RAND(),Inputs!$D$39,Inputs!$C$39)))-'Year Schedule'!$K$45+'Year Schedule'!$L$45)</f>
        <v>#VALUE!</v>
      </c>
      <c r="AS855" s="0" t="e">
        <f aca="true">MAX(0,AR855*(1+(_xlfn.NORM.INV(RAND(),Inputs!$D$39,Inputs!$C$39)))-'Year Schedule'!$K$46+'Year Schedule'!$L$46)</f>
        <v>#VALUE!</v>
      </c>
      <c r="AT855" s="0" t="e">
        <f aca="true">MAX(0,AS855*(1+(_xlfn.NORM.INV(RAND(),Inputs!$D$39,Inputs!$C$39)))-'Year Schedule'!$K$47+'Year Schedule'!$L$47)</f>
        <v>#VALUE!</v>
      </c>
      <c r="AU855" s="0" t="e">
        <f aca="true">MAX(0,AT855*(1+(_xlfn.NORM.INV(RAND(),Inputs!$D$39,Inputs!$C$39)))-'Year Schedule'!$K$48+'Year Schedule'!$L$48)</f>
        <v>#VALUE!</v>
      </c>
      <c r="AV855" s="0" t="e">
        <f aca="true">MAX(0,AU855*(1+(_xlfn.NORM.INV(RAND(),Inputs!$D$39,Inputs!$C$39)))-'Year Schedule'!$K$49+'Year Schedule'!$L$49)</f>
        <v>#VALUE!</v>
      </c>
      <c r="AW855" s="0" t="e">
        <f aca="true">MAX(0,AV855*(1+(_xlfn.NORM.INV(RAND(),Inputs!$D$39,Inputs!$C$39)))-'Year Schedule'!$K$50+'Year Schedule'!$L$50)</f>
        <v>#VALUE!</v>
      </c>
      <c r="AX855" s="0" t="e">
        <f aca="true">MAX(0,AW855*(1+(_xlfn.NORM.INV(RAND(),Inputs!$D$39,Inputs!$C$39)))-'Year Schedule'!$K$51+'Year Schedule'!$L$51)</f>
        <v>#VALUE!</v>
      </c>
      <c r="AY855" s="0" t="e">
        <f aca="true">MAX(0,AX855*(1+(_xlfn.NORM.INV(RAND(),Inputs!$D$39,Inputs!$C$39)))-'Year Schedule'!$K$52+'Year Schedule'!$L$52)</f>
        <v>#VALUE!</v>
      </c>
      <c r="AZ855" s="0" t="e">
        <f aca="true">MAX(0,AY855*(1+(_xlfn.NORM.INV(RAND(),Inputs!$D$39,Inputs!$C$39)))-'Year Schedule'!$K$53+'Year Schedule'!$L$53)</f>
        <v>#VALUE!</v>
      </c>
      <c r="BA855" s="0" t="e">
        <f aca="false">INDEX(C855:AZ855,1,Inputs!$C$6)</f>
        <v>#VALUE!</v>
      </c>
      <c r="BB855" s="0" t="n">
        <f aca="false">IFERROR(EXP(SUMPRODUCT(LN((C855:INDEX(C855:AZ855,1,Inputs!$C$6)+$C$1004:INDEX($C$1004:$AZ$1004,1,Inputs!$C$6))/B855:INDEX(B855:AY855,1,Inputs!$C$6)))/Inputs!$C$6)-1,-1)</f>
        <v>-1</v>
      </c>
    </row>
    <row r="856" customFormat="false" ht="15" hidden="false" customHeight="true" outlineLevel="0" collapsed="false">
      <c r="A856" s="0" t="n">
        <v>854</v>
      </c>
      <c r="B856" s="177" t="n">
        <f aca="false">Inputs!$C$38</f>
        <v>0</v>
      </c>
      <c r="C856" s="0" t="e">
        <f aca="true">MAX(0,B856*(1+(_xlfn.NORM.INV(RAND(),Inputs!$D$39,Inputs!$C$39)))-'Year Schedule'!$K$4+'Year Schedule'!$L$4)</f>
        <v>#VALUE!</v>
      </c>
      <c r="D856" s="0" t="e">
        <f aca="true">MAX(0,C856*(1+(_xlfn.NORM.INV(RAND(),Inputs!$D$39,Inputs!$C$39)))-'Year Schedule'!$K$5+'Year Schedule'!$L$5)</f>
        <v>#VALUE!</v>
      </c>
      <c r="E856" s="0" t="e">
        <f aca="true">MAX(0,D856*(1+(_xlfn.NORM.INV(RAND(),Inputs!$D$39,Inputs!$C$39)))-'Year Schedule'!$K$6+'Year Schedule'!$L$6)</f>
        <v>#VALUE!</v>
      </c>
      <c r="F856" s="0" t="e">
        <f aca="true">MAX(0,E856*(1+(_xlfn.NORM.INV(RAND(),Inputs!$D$39,Inputs!$C$39)))-'Year Schedule'!$K$7+'Year Schedule'!$L$7)</f>
        <v>#VALUE!</v>
      </c>
      <c r="G856" s="0" t="e">
        <f aca="true">MAX(0,F856*(1+(_xlfn.NORM.INV(RAND(),Inputs!$D$39,Inputs!$C$39)))-'Year Schedule'!$K$8+'Year Schedule'!$L$8)</f>
        <v>#VALUE!</v>
      </c>
      <c r="H856" s="0" t="e">
        <f aca="true">MAX(0,G856*(1+(_xlfn.NORM.INV(RAND(),Inputs!$D$39,Inputs!$C$39)))-'Year Schedule'!$K$9+'Year Schedule'!$L$9)</f>
        <v>#VALUE!</v>
      </c>
      <c r="I856" s="0" t="e">
        <f aca="true">MAX(0,H856*(1+(_xlfn.NORM.INV(RAND(),Inputs!$D$39,Inputs!$C$39)))-'Year Schedule'!$K$10+'Year Schedule'!$L$10)</f>
        <v>#VALUE!</v>
      </c>
      <c r="J856" s="0" t="e">
        <f aca="true">MAX(0,I856*(1+(_xlfn.NORM.INV(RAND(),Inputs!$D$39,Inputs!$C$39)))-'Year Schedule'!$K$11+'Year Schedule'!$L$11)</f>
        <v>#VALUE!</v>
      </c>
      <c r="K856" s="0" t="e">
        <f aca="true">MAX(0,J856*(1+(_xlfn.NORM.INV(RAND(),Inputs!$D$39,Inputs!$C$39)))-'Year Schedule'!$K$12+'Year Schedule'!$L$12)</f>
        <v>#VALUE!</v>
      </c>
      <c r="L856" s="0" t="e">
        <f aca="true">MAX(0,K856*(1+(_xlfn.NORM.INV(RAND(),Inputs!$D$39,Inputs!$C$39)))-'Year Schedule'!$K$13+'Year Schedule'!$L$13)</f>
        <v>#VALUE!</v>
      </c>
      <c r="M856" s="0" t="e">
        <f aca="true">MAX(0,L856*(1+(_xlfn.NORM.INV(RAND(),Inputs!$D$39,Inputs!$C$39)))-'Year Schedule'!$K$14+'Year Schedule'!$L$14)</f>
        <v>#VALUE!</v>
      </c>
      <c r="N856" s="0" t="e">
        <f aca="true">MAX(0,M856*(1+(_xlfn.NORM.INV(RAND(),Inputs!$D$39,Inputs!$C$39)))-'Year Schedule'!$K$15+'Year Schedule'!$L$15)</f>
        <v>#VALUE!</v>
      </c>
      <c r="O856" s="0" t="e">
        <f aca="true">MAX(0,N856*(1+(_xlfn.NORM.INV(RAND(),Inputs!$D$39,Inputs!$C$39)))-'Year Schedule'!$K$16+'Year Schedule'!$L$16)</f>
        <v>#VALUE!</v>
      </c>
      <c r="P856" s="0" t="e">
        <f aca="true">MAX(0,O856*(1+(_xlfn.NORM.INV(RAND(),Inputs!$D$39,Inputs!$C$39)))-'Year Schedule'!$K$17+'Year Schedule'!$L$17)</f>
        <v>#VALUE!</v>
      </c>
      <c r="Q856" s="0" t="e">
        <f aca="true">MAX(0,P856*(1+(_xlfn.NORM.INV(RAND(),Inputs!$D$39,Inputs!$C$39)))-'Year Schedule'!$K$18+'Year Schedule'!$L$18)</f>
        <v>#VALUE!</v>
      </c>
      <c r="R856" s="0" t="e">
        <f aca="true">MAX(0,Q856*(1+(_xlfn.NORM.INV(RAND(),Inputs!$D$39,Inputs!$C$39)))-'Year Schedule'!$K$19+'Year Schedule'!$L$19)</f>
        <v>#VALUE!</v>
      </c>
      <c r="S856" s="0" t="e">
        <f aca="true">MAX(0,R856*(1+(_xlfn.NORM.INV(RAND(),Inputs!$D$39,Inputs!$C$39)))-'Year Schedule'!$K$20+'Year Schedule'!$L$20)</f>
        <v>#VALUE!</v>
      </c>
      <c r="T856" s="0" t="e">
        <f aca="true">MAX(0,S856*(1+(_xlfn.NORM.INV(RAND(),Inputs!$D$39,Inputs!$C$39)))-'Year Schedule'!$K$21+'Year Schedule'!$L$21)</f>
        <v>#VALUE!</v>
      </c>
      <c r="U856" s="0" t="e">
        <f aca="true">MAX(0,T856*(1+(_xlfn.NORM.INV(RAND(),Inputs!$D$39,Inputs!$C$39)))-'Year Schedule'!$K$22+'Year Schedule'!$L$22)</f>
        <v>#VALUE!</v>
      </c>
      <c r="V856" s="0" t="e">
        <f aca="true">MAX(0,U856*(1+(_xlfn.NORM.INV(RAND(),Inputs!$D$39,Inputs!$C$39)))-'Year Schedule'!$K$23+'Year Schedule'!$L$23)</f>
        <v>#VALUE!</v>
      </c>
      <c r="W856" s="0" t="e">
        <f aca="true">MAX(0,V856*(1+(_xlfn.NORM.INV(RAND(),Inputs!$D$39,Inputs!$C$39)))-'Year Schedule'!$K$24+'Year Schedule'!$L$24)</f>
        <v>#VALUE!</v>
      </c>
      <c r="X856" s="0" t="e">
        <f aca="true">MAX(0,W856*(1+(_xlfn.NORM.INV(RAND(),Inputs!$D$39,Inputs!$C$39)))-'Year Schedule'!$K$25+'Year Schedule'!$L$25)</f>
        <v>#VALUE!</v>
      </c>
      <c r="Y856" s="0" t="e">
        <f aca="true">MAX(0,X856*(1+(_xlfn.NORM.INV(RAND(),Inputs!$D$39,Inputs!$C$39)))-'Year Schedule'!$K$26+'Year Schedule'!$L$26)</f>
        <v>#VALUE!</v>
      </c>
      <c r="Z856" s="0" t="e">
        <f aca="true">MAX(0,Y856*(1+(_xlfn.NORM.INV(RAND(),Inputs!$D$39,Inputs!$C$39)))-'Year Schedule'!$K$27+'Year Schedule'!$L$27)</f>
        <v>#VALUE!</v>
      </c>
      <c r="AA856" s="0" t="e">
        <f aca="true">MAX(0,Z856*(1+(_xlfn.NORM.INV(RAND(),Inputs!$D$39,Inputs!$C$39)))-'Year Schedule'!$K$28+'Year Schedule'!$L$28)</f>
        <v>#VALUE!</v>
      </c>
      <c r="AB856" s="0" t="e">
        <f aca="true">MAX(0,AA856*(1+(_xlfn.NORM.INV(RAND(),Inputs!$D$39,Inputs!$C$39)))-'Year Schedule'!$K$29+'Year Schedule'!$L$29)</f>
        <v>#VALUE!</v>
      </c>
      <c r="AC856" s="0" t="e">
        <f aca="true">MAX(0,AB856*(1+(_xlfn.NORM.INV(RAND(),Inputs!$D$39,Inputs!$C$39)))-'Year Schedule'!$K$30+'Year Schedule'!$L$30)</f>
        <v>#VALUE!</v>
      </c>
      <c r="AD856" s="0" t="e">
        <f aca="true">MAX(0,AC856*(1+(_xlfn.NORM.INV(RAND(),Inputs!$D$39,Inputs!$C$39)))-'Year Schedule'!$K$31+'Year Schedule'!$L$31)</f>
        <v>#VALUE!</v>
      </c>
      <c r="AE856" s="0" t="e">
        <f aca="true">MAX(0,AD856*(1+(_xlfn.NORM.INV(RAND(),Inputs!$D$39,Inputs!$C$39)))-'Year Schedule'!$K$32+'Year Schedule'!$L$32)</f>
        <v>#VALUE!</v>
      </c>
      <c r="AF856" s="0" t="e">
        <f aca="true">MAX(0,AE856*(1+(_xlfn.NORM.INV(RAND(),Inputs!$D$39,Inputs!$C$39)))-'Year Schedule'!$K$33+'Year Schedule'!$L$33)</f>
        <v>#VALUE!</v>
      </c>
      <c r="AG856" s="0" t="e">
        <f aca="true">MAX(0,AF856*(1+(_xlfn.NORM.INV(RAND(),Inputs!$D$39,Inputs!$C$39)))-'Year Schedule'!$K$34+'Year Schedule'!$L$34)</f>
        <v>#VALUE!</v>
      </c>
      <c r="AH856" s="0" t="e">
        <f aca="true">MAX(0,AG856*(1+(_xlfn.NORM.INV(RAND(),Inputs!$D$39,Inputs!$C$39)))-'Year Schedule'!$K$35+'Year Schedule'!$L$35)</f>
        <v>#VALUE!</v>
      </c>
      <c r="AI856" s="0" t="e">
        <f aca="true">MAX(0,AH856*(1+(_xlfn.NORM.INV(RAND(),Inputs!$D$39,Inputs!$C$39)))-'Year Schedule'!$K$36+'Year Schedule'!$L$36)</f>
        <v>#VALUE!</v>
      </c>
      <c r="AJ856" s="0" t="e">
        <f aca="true">MAX(0,AI856*(1+(_xlfn.NORM.INV(RAND(),Inputs!$D$39,Inputs!$C$39)))-'Year Schedule'!$K$37+'Year Schedule'!$L$37)</f>
        <v>#VALUE!</v>
      </c>
      <c r="AK856" s="0" t="e">
        <f aca="true">MAX(0,AJ856*(1+(_xlfn.NORM.INV(RAND(),Inputs!$D$39,Inputs!$C$39)))-'Year Schedule'!$K$38+'Year Schedule'!$L$38)</f>
        <v>#VALUE!</v>
      </c>
      <c r="AL856" s="0" t="e">
        <f aca="true">MAX(0,AK856*(1+(_xlfn.NORM.INV(RAND(),Inputs!$D$39,Inputs!$C$39)))-'Year Schedule'!$K$39+'Year Schedule'!$L$39)</f>
        <v>#VALUE!</v>
      </c>
      <c r="AM856" s="0" t="e">
        <f aca="true">MAX(0,AL856*(1+(_xlfn.NORM.INV(RAND(),Inputs!$D$39,Inputs!$C$39)))-'Year Schedule'!$K$40+'Year Schedule'!$L$40)</f>
        <v>#VALUE!</v>
      </c>
      <c r="AN856" s="0" t="e">
        <f aca="true">MAX(0,AM856*(1+(_xlfn.NORM.INV(RAND(),Inputs!$D$39,Inputs!$C$39)))-'Year Schedule'!$K$41+'Year Schedule'!$L$41)</f>
        <v>#VALUE!</v>
      </c>
      <c r="AO856" s="0" t="e">
        <f aca="true">MAX(0,AN856*(1+(_xlfn.NORM.INV(RAND(),Inputs!$D$39,Inputs!$C$39)))-'Year Schedule'!$K$42+'Year Schedule'!$L$42)</f>
        <v>#VALUE!</v>
      </c>
      <c r="AP856" s="0" t="e">
        <f aca="true">MAX(0,AO856*(1+(_xlfn.NORM.INV(RAND(),Inputs!$D$39,Inputs!$C$39)))-'Year Schedule'!$K$43+'Year Schedule'!$L$43)</f>
        <v>#VALUE!</v>
      </c>
      <c r="AQ856" s="0" t="e">
        <f aca="true">MAX(0,AP856*(1+(_xlfn.NORM.INV(RAND(),Inputs!$D$39,Inputs!$C$39)))-'Year Schedule'!$K$44+'Year Schedule'!$L$44)</f>
        <v>#VALUE!</v>
      </c>
      <c r="AR856" s="0" t="e">
        <f aca="true">MAX(0,AQ856*(1+(_xlfn.NORM.INV(RAND(),Inputs!$D$39,Inputs!$C$39)))-'Year Schedule'!$K$45+'Year Schedule'!$L$45)</f>
        <v>#VALUE!</v>
      </c>
      <c r="AS856" s="0" t="e">
        <f aca="true">MAX(0,AR856*(1+(_xlfn.NORM.INV(RAND(),Inputs!$D$39,Inputs!$C$39)))-'Year Schedule'!$K$46+'Year Schedule'!$L$46)</f>
        <v>#VALUE!</v>
      </c>
      <c r="AT856" s="0" t="e">
        <f aca="true">MAX(0,AS856*(1+(_xlfn.NORM.INV(RAND(),Inputs!$D$39,Inputs!$C$39)))-'Year Schedule'!$K$47+'Year Schedule'!$L$47)</f>
        <v>#VALUE!</v>
      </c>
      <c r="AU856" s="0" t="e">
        <f aca="true">MAX(0,AT856*(1+(_xlfn.NORM.INV(RAND(),Inputs!$D$39,Inputs!$C$39)))-'Year Schedule'!$K$48+'Year Schedule'!$L$48)</f>
        <v>#VALUE!</v>
      </c>
      <c r="AV856" s="0" t="e">
        <f aca="true">MAX(0,AU856*(1+(_xlfn.NORM.INV(RAND(),Inputs!$D$39,Inputs!$C$39)))-'Year Schedule'!$K$49+'Year Schedule'!$L$49)</f>
        <v>#VALUE!</v>
      </c>
      <c r="AW856" s="0" t="e">
        <f aca="true">MAX(0,AV856*(1+(_xlfn.NORM.INV(RAND(),Inputs!$D$39,Inputs!$C$39)))-'Year Schedule'!$K$50+'Year Schedule'!$L$50)</f>
        <v>#VALUE!</v>
      </c>
      <c r="AX856" s="0" t="e">
        <f aca="true">MAX(0,AW856*(1+(_xlfn.NORM.INV(RAND(),Inputs!$D$39,Inputs!$C$39)))-'Year Schedule'!$K$51+'Year Schedule'!$L$51)</f>
        <v>#VALUE!</v>
      </c>
      <c r="AY856" s="0" t="e">
        <f aca="true">MAX(0,AX856*(1+(_xlfn.NORM.INV(RAND(),Inputs!$D$39,Inputs!$C$39)))-'Year Schedule'!$K$52+'Year Schedule'!$L$52)</f>
        <v>#VALUE!</v>
      </c>
      <c r="AZ856" s="0" t="e">
        <f aca="true">MAX(0,AY856*(1+(_xlfn.NORM.INV(RAND(),Inputs!$D$39,Inputs!$C$39)))-'Year Schedule'!$K$53+'Year Schedule'!$L$53)</f>
        <v>#VALUE!</v>
      </c>
      <c r="BA856" s="0" t="e">
        <f aca="false">INDEX(C856:AZ856,1,Inputs!$C$6)</f>
        <v>#VALUE!</v>
      </c>
      <c r="BB856" s="0" t="n">
        <f aca="false">IFERROR(EXP(SUMPRODUCT(LN((C856:INDEX(C856:AZ856,1,Inputs!$C$6)+$C$1004:INDEX($C$1004:$AZ$1004,1,Inputs!$C$6))/B856:INDEX(B856:AY856,1,Inputs!$C$6)))/Inputs!$C$6)-1,-1)</f>
        <v>-1</v>
      </c>
    </row>
    <row r="857" customFormat="false" ht="15" hidden="false" customHeight="true" outlineLevel="0" collapsed="false">
      <c r="A857" s="0" t="n">
        <v>855</v>
      </c>
      <c r="B857" s="177" t="n">
        <f aca="false">Inputs!$C$38</f>
        <v>0</v>
      </c>
      <c r="C857" s="0" t="e">
        <f aca="true">MAX(0,B857*(1+(_xlfn.NORM.INV(RAND(),Inputs!$D$39,Inputs!$C$39)))-'Year Schedule'!$K$4+'Year Schedule'!$L$4)</f>
        <v>#VALUE!</v>
      </c>
      <c r="D857" s="0" t="e">
        <f aca="true">MAX(0,C857*(1+(_xlfn.NORM.INV(RAND(),Inputs!$D$39,Inputs!$C$39)))-'Year Schedule'!$K$5+'Year Schedule'!$L$5)</f>
        <v>#VALUE!</v>
      </c>
      <c r="E857" s="0" t="e">
        <f aca="true">MAX(0,D857*(1+(_xlfn.NORM.INV(RAND(),Inputs!$D$39,Inputs!$C$39)))-'Year Schedule'!$K$6+'Year Schedule'!$L$6)</f>
        <v>#VALUE!</v>
      </c>
      <c r="F857" s="0" t="e">
        <f aca="true">MAX(0,E857*(1+(_xlfn.NORM.INV(RAND(),Inputs!$D$39,Inputs!$C$39)))-'Year Schedule'!$K$7+'Year Schedule'!$L$7)</f>
        <v>#VALUE!</v>
      </c>
      <c r="G857" s="0" t="e">
        <f aca="true">MAX(0,F857*(1+(_xlfn.NORM.INV(RAND(),Inputs!$D$39,Inputs!$C$39)))-'Year Schedule'!$K$8+'Year Schedule'!$L$8)</f>
        <v>#VALUE!</v>
      </c>
      <c r="H857" s="0" t="e">
        <f aca="true">MAX(0,G857*(1+(_xlfn.NORM.INV(RAND(),Inputs!$D$39,Inputs!$C$39)))-'Year Schedule'!$K$9+'Year Schedule'!$L$9)</f>
        <v>#VALUE!</v>
      </c>
      <c r="I857" s="0" t="e">
        <f aca="true">MAX(0,H857*(1+(_xlfn.NORM.INV(RAND(),Inputs!$D$39,Inputs!$C$39)))-'Year Schedule'!$K$10+'Year Schedule'!$L$10)</f>
        <v>#VALUE!</v>
      </c>
      <c r="J857" s="0" t="e">
        <f aca="true">MAX(0,I857*(1+(_xlfn.NORM.INV(RAND(),Inputs!$D$39,Inputs!$C$39)))-'Year Schedule'!$K$11+'Year Schedule'!$L$11)</f>
        <v>#VALUE!</v>
      </c>
      <c r="K857" s="0" t="e">
        <f aca="true">MAX(0,J857*(1+(_xlfn.NORM.INV(RAND(),Inputs!$D$39,Inputs!$C$39)))-'Year Schedule'!$K$12+'Year Schedule'!$L$12)</f>
        <v>#VALUE!</v>
      </c>
      <c r="L857" s="0" t="e">
        <f aca="true">MAX(0,K857*(1+(_xlfn.NORM.INV(RAND(),Inputs!$D$39,Inputs!$C$39)))-'Year Schedule'!$K$13+'Year Schedule'!$L$13)</f>
        <v>#VALUE!</v>
      </c>
      <c r="M857" s="0" t="e">
        <f aca="true">MAX(0,L857*(1+(_xlfn.NORM.INV(RAND(),Inputs!$D$39,Inputs!$C$39)))-'Year Schedule'!$K$14+'Year Schedule'!$L$14)</f>
        <v>#VALUE!</v>
      </c>
      <c r="N857" s="0" t="e">
        <f aca="true">MAX(0,M857*(1+(_xlfn.NORM.INV(RAND(),Inputs!$D$39,Inputs!$C$39)))-'Year Schedule'!$K$15+'Year Schedule'!$L$15)</f>
        <v>#VALUE!</v>
      </c>
      <c r="O857" s="0" t="e">
        <f aca="true">MAX(0,N857*(1+(_xlfn.NORM.INV(RAND(),Inputs!$D$39,Inputs!$C$39)))-'Year Schedule'!$K$16+'Year Schedule'!$L$16)</f>
        <v>#VALUE!</v>
      </c>
      <c r="P857" s="0" t="e">
        <f aca="true">MAX(0,O857*(1+(_xlfn.NORM.INV(RAND(),Inputs!$D$39,Inputs!$C$39)))-'Year Schedule'!$K$17+'Year Schedule'!$L$17)</f>
        <v>#VALUE!</v>
      </c>
      <c r="Q857" s="0" t="e">
        <f aca="true">MAX(0,P857*(1+(_xlfn.NORM.INV(RAND(),Inputs!$D$39,Inputs!$C$39)))-'Year Schedule'!$K$18+'Year Schedule'!$L$18)</f>
        <v>#VALUE!</v>
      </c>
      <c r="R857" s="0" t="e">
        <f aca="true">MAX(0,Q857*(1+(_xlfn.NORM.INV(RAND(),Inputs!$D$39,Inputs!$C$39)))-'Year Schedule'!$K$19+'Year Schedule'!$L$19)</f>
        <v>#VALUE!</v>
      </c>
      <c r="S857" s="0" t="e">
        <f aca="true">MAX(0,R857*(1+(_xlfn.NORM.INV(RAND(),Inputs!$D$39,Inputs!$C$39)))-'Year Schedule'!$K$20+'Year Schedule'!$L$20)</f>
        <v>#VALUE!</v>
      </c>
      <c r="T857" s="0" t="e">
        <f aca="true">MAX(0,S857*(1+(_xlfn.NORM.INV(RAND(),Inputs!$D$39,Inputs!$C$39)))-'Year Schedule'!$K$21+'Year Schedule'!$L$21)</f>
        <v>#VALUE!</v>
      </c>
      <c r="U857" s="0" t="e">
        <f aca="true">MAX(0,T857*(1+(_xlfn.NORM.INV(RAND(),Inputs!$D$39,Inputs!$C$39)))-'Year Schedule'!$K$22+'Year Schedule'!$L$22)</f>
        <v>#VALUE!</v>
      </c>
      <c r="V857" s="0" t="e">
        <f aca="true">MAX(0,U857*(1+(_xlfn.NORM.INV(RAND(),Inputs!$D$39,Inputs!$C$39)))-'Year Schedule'!$K$23+'Year Schedule'!$L$23)</f>
        <v>#VALUE!</v>
      </c>
      <c r="W857" s="0" t="e">
        <f aca="true">MAX(0,V857*(1+(_xlfn.NORM.INV(RAND(),Inputs!$D$39,Inputs!$C$39)))-'Year Schedule'!$K$24+'Year Schedule'!$L$24)</f>
        <v>#VALUE!</v>
      </c>
      <c r="X857" s="0" t="e">
        <f aca="true">MAX(0,W857*(1+(_xlfn.NORM.INV(RAND(),Inputs!$D$39,Inputs!$C$39)))-'Year Schedule'!$K$25+'Year Schedule'!$L$25)</f>
        <v>#VALUE!</v>
      </c>
      <c r="Y857" s="0" t="e">
        <f aca="true">MAX(0,X857*(1+(_xlfn.NORM.INV(RAND(),Inputs!$D$39,Inputs!$C$39)))-'Year Schedule'!$K$26+'Year Schedule'!$L$26)</f>
        <v>#VALUE!</v>
      </c>
      <c r="Z857" s="0" t="e">
        <f aca="true">MAX(0,Y857*(1+(_xlfn.NORM.INV(RAND(),Inputs!$D$39,Inputs!$C$39)))-'Year Schedule'!$K$27+'Year Schedule'!$L$27)</f>
        <v>#VALUE!</v>
      </c>
      <c r="AA857" s="0" t="e">
        <f aca="true">MAX(0,Z857*(1+(_xlfn.NORM.INV(RAND(),Inputs!$D$39,Inputs!$C$39)))-'Year Schedule'!$K$28+'Year Schedule'!$L$28)</f>
        <v>#VALUE!</v>
      </c>
      <c r="AB857" s="0" t="e">
        <f aca="true">MAX(0,AA857*(1+(_xlfn.NORM.INV(RAND(),Inputs!$D$39,Inputs!$C$39)))-'Year Schedule'!$K$29+'Year Schedule'!$L$29)</f>
        <v>#VALUE!</v>
      </c>
      <c r="AC857" s="0" t="e">
        <f aca="true">MAX(0,AB857*(1+(_xlfn.NORM.INV(RAND(),Inputs!$D$39,Inputs!$C$39)))-'Year Schedule'!$K$30+'Year Schedule'!$L$30)</f>
        <v>#VALUE!</v>
      </c>
      <c r="AD857" s="0" t="e">
        <f aca="true">MAX(0,AC857*(1+(_xlfn.NORM.INV(RAND(),Inputs!$D$39,Inputs!$C$39)))-'Year Schedule'!$K$31+'Year Schedule'!$L$31)</f>
        <v>#VALUE!</v>
      </c>
      <c r="AE857" s="0" t="e">
        <f aca="true">MAX(0,AD857*(1+(_xlfn.NORM.INV(RAND(),Inputs!$D$39,Inputs!$C$39)))-'Year Schedule'!$K$32+'Year Schedule'!$L$32)</f>
        <v>#VALUE!</v>
      </c>
      <c r="AF857" s="0" t="e">
        <f aca="true">MAX(0,AE857*(1+(_xlfn.NORM.INV(RAND(),Inputs!$D$39,Inputs!$C$39)))-'Year Schedule'!$K$33+'Year Schedule'!$L$33)</f>
        <v>#VALUE!</v>
      </c>
      <c r="AG857" s="0" t="e">
        <f aca="true">MAX(0,AF857*(1+(_xlfn.NORM.INV(RAND(),Inputs!$D$39,Inputs!$C$39)))-'Year Schedule'!$K$34+'Year Schedule'!$L$34)</f>
        <v>#VALUE!</v>
      </c>
      <c r="AH857" s="0" t="e">
        <f aca="true">MAX(0,AG857*(1+(_xlfn.NORM.INV(RAND(),Inputs!$D$39,Inputs!$C$39)))-'Year Schedule'!$K$35+'Year Schedule'!$L$35)</f>
        <v>#VALUE!</v>
      </c>
      <c r="AI857" s="0" t="e">
        <f aca="true">MAX(0,AH857*(1+(_xlfn.NORM.INV(RAND(),Inputs!$D$39,Inputs!$C$39)))-'Year Schedule'!$K$36+'Year Schedule'!$L$36)</f>
        <v>#VALUE!</v>
      </c>
      <c r="AJ857" s="0" t="e">
        <f aca="true">MAX(0,AI857*(1+(_xlfn.NORM.INV(RAND(),Inputs!$D$39,Inputs!$C$39)))-'Year Schedule'!$K$37+'Year Schedule'!$L$37)</f>
        <v>#VALUE!</v>
      </c>
      <c r="AK857" s="0" t="e">
        <f aca="true">MAX(0,AJ857*(1+(_xlfn.NORM.INV(RAND(),Inputs!$D$39,Inputs!$C$39)))-'Year Schedule'!$K$38+'Year Schedule'!$L$38)</f>
        <v>#VALUE!</v>
      </c>
      <c r="AL857" s="0" t="e">
        <f aca="true">MAX(0,AK857*(1+(_xlfn.NORM.INV(RAND(),Inputs!$D$39,Inputs!$C$39)))-'Year Schedule'!$K$39+'Year Schedule'!$L$39)</f>
        <v>#VALUE!</v>
      </c>
      <c r="AM857" s="0" t="e">
        <f aca="true">MAX(0,AL857*(1+(_xlfn.NORM.INV(RAND(),Inputs!$D$39,Inputs!$C$39)))-'Year Schedule'!$K$40+'Year Schedule'!$L$40)</f>
        <v>#VALUE!</v>
      </c>
      <c r="AN857" s="0" t="e">
        <f aca="true">MAX(0,AM857*(1+(_xlfn.NORM.INV(RAND(),Inputs!$D$39,Inputs!$C$39)))-'Year Schedule'!$K$41+'Year Schedule'!$L$41)</f>
        <v>#VALUE!</v>
      </c>
      <c r="AO857" s="0" t="e">
        <f aca="true">MAX(0,AN857*(1+(_xlfn.NORM.INV(RAND(),Inputs!$D$39,Inputs!$C$39)))-'Year Schedule'!$K$42+'Year Schedule'!$L$42)</f>
        <v>#VALUE!</v>
      </c>
      <c r="AP857" s="0" t="e">
        <f aca="true">MAX(0,AO857*(1+(_xlfn.NORM.INV(RAND(),Inputs!$D$39,Inputs!$C$39)))-'Year Schedule'!$K$43+'Year Schedule'!$L$43)</f>
        <v>#VALUE!</v>
      </c>
      <c r="AQ857" s="0" t="e">
        <f aca="true">MAX(0,AP857*(1+(_xlfn.NORM.INV(RAND(),Inputs!$D$39,Inputs!$C$39)))-'Year Schedule'!$K$44+'Year Schedule'!$L$44)</f>
        <v>#VALUE!</v>
      </c>
      <c r="AR857" s="0" t="e">
        <f aca="true">MAX(0,AQ857*(1+(_xlfn.NORM.INV(RAND(),Inputs!$D$39,Inputs!$C$39)))-'Year Schedule'!$K$45+'Year Schedule'!$L$45)</f>
        <v>#VALUE!</v>
      </c>
      <c r="AS857" s="0" t="e">
        <f aca="true">MAX(0,AR857*(1+(_xlfn.NORM.INV(RAND(),Inputs!$D$39,Inputs!$C$39)))-'Year Schedule'!$K$46+'Year Schedule'!$L$46)</f>
        <v>#VALUE!</v>
      </c>
      <c r="AT857" s="0" t="e">
        <f aca="true">MAX(0,AS857*(1+(_xlfn.NORM.INV(RAND(),Inputs!$D$39,Inputs!$C$39)))-'Year Schedule'!$K$47+'Year Schedule'!$L$47)</f>
        <v>#VALUE!</v>
      </c>
      <c r="AU857" s="0" t="e">
        <f aca="true">MAX(0,AT857*(1+(_xlfn.NORM.INV(RAND(),Inputs!$D$39,Inputs!$C$39)))-'Year Schedule'!$K$48+'Year Schedule'!$L$48)</f>
        <v>#VALUE!</v>
      </c>
      <c r="AV857" s="0" t="e">
        <f aca="true">MAX(0,AU857*(1+(_xlfn.NORM.INV(RAND(),Inputs!$D$39,Inputs!$C$39)))-'Year Schedule'!$K$49+'Year Schedule'!$L$49)</f>
        <v>#VALUE!</v>
      </c>
      <c r="AW857" s="0" t="e">
        <f aca="true">MAX(0,AV857*(1+(_xlfn.NORM.INV(RAND(),Inputs!$D$39,Inputs!$C$39)))-'Year Schedule'!$K$50+'Year Schedule'!$L$50)</f>
        <v>#VALUE!</v>
      </c>
      <c r="AX857" s="0" t="e">
        <f aca="true">MAX(0,AW857*(1+(_xlfn.NORM.INV(RAND(),Inputs!$D$39,Inputs!$C$39)))-'Year Schedule'!$K$51+'Year Schedule'!$L$51)</f>
        <v>#VALUE!</v>
      </c>
      <c r="AY857" s="0" t="e">
        <f aca="true">MAX(0,AX857*(1+(_xlfn.NORM.INV(RAND(),Inputs!$D$39,Inputs!$C$39)))-'Year Schedule'!$K$52+'Year Schedule'!$L$52)</f>
        <v>#VALUE!</v>
      </c>
      <c r="AZ857" s="0" t="e">
        <f aca="true">MAX(0,AY857*(1+(_xlfn.NORM.INV(RAND(),Inputs!$D$39,Inputs!$C$39)))-'Year Schedule'!$K$53+'Year Schedule'!$L$53)</f>
        <v>#VALUE!</v>
      </c>
      <c r="BA857" s="0" t="e">
        <f aca="false">INDEX(C857:AZ857,1,Inputs!$C$6)</f>
        <v>#VALUE!</v>
      </c>
      <c r="BB857" s="0" t="n">
        <f aca="false">IFERROR(EXP(SUMPRODUCT(LN((C857:INDEX(C857:AZ857,1,Inputs!$C$6)+$C$1004:INDEX($C$1004:$AZ$1004,1,Inputs!$C$6))/B857:INDEX(B857:AY857,1,Inputs!$C$6)))/Inputs!$C$6)-1,-1)</f>
        <v>-1</v>
      </c>
    </row>
    <row r="858" customFormat="false" ht="15" hidden="false" customHeight="true" outlineLevel="0" collapsed="false">
      <c r="A858" s="0" t="n">
        <v>856</v>
      </c>
      <c r="B858" s="177" t="n">
        <f aca="false">Inputs!$C$38</f>
        <v>0</v>
      </c>
      <c r="C858" s="0" t="e">
        <f aca="true">MAX(0,B858*(1+(_xlfn.NORM.INV(RAND(),Inputs!$D$39,Inputs!$C$39)))-'Year Schedule'!$K$4+'Year Schedule'!$L$4)</f>
        <v>#VALUE!</v>
      </c>
      <c r="D858" s="0" t="e">
        <f aca="true">MAX(0,C858*(1+(_xlfn.NORM.INV(RAND(),Inputs!$D$39,Inputs!$C$39)))-'Year Schedule'!$K$5+'Year Schedule'!$L$5)</f>
        <v>#VALUE!</v>
      </c>
      <c r="E858" s="0" t="e">
        <f aca="true">MAX(0,D858*(1+(_xlfn.NORM.INV(RAND(),Inputs!$D$39,Inputs!$C$39)))-'Year Schedule'!$K$6+'Year Schedule'!$L$6)</f>
        <v>#VALUE!</v>
      </c>
      <c r="F858" s="0" t="e">
        <f aca="true">MAX(0,E858*(1+(_xlfn.NORM.INV(RAND(),Inputs!$D$39,Inputs!$C$39)))-'Year Schedule'!$K$7+'Year Schedule'!$L$7)</f>
        <v>#VALUE!</v>
      </c>
      <c r="G858" s="0" t="e">
        <f aca="true">MAX(0,F858*(1+(_xlfn.NORM.INV(RAND(),Inputs!$D$39,Inputs!$C$39)))-'Year Schedule'!$K$8+'Year Schedule'!$L$8)</f>
        <v>#VALUE!</v>
      </c>
      <c r="H858" s="0" t="e">
        <f aca="true">MAX(0,G858*(1+(_xlfn.NORM.INV(RAND(),Inputs!$D$39,Inputs!$C$39)))-'Year Schedule'!$K$9+'Year Schedule'!$L$9)</f>
        <v>#VALUE!</v>
      </c>
      <c r="I858" s="0" t="e">
        <f aca="true">MAX(0,H858*(1+(_xlfn.NORM.INV(RAND(),Inputs!$D$39,Inputs!$C$39)))-'Year Schedule'!$K$10+'Year Schedule'!$L$10)</f>
        <v>#VALUE!</v>
      </c>
      <c r="J858" s="0" t="e">
        <f aca="true">MAX(0,I858*(1+(_xlfn.NORM.INV(RAND(),Inputs!$D$39,Inputs!$C$39)))-'Year Schedule'!$K$11+'Year Schedule'!$L$11)</f>
        <v>#VALUE!</v>
      </c>
      <c r="K858" s="0" t="e">
        <f aca="true">MAX(0,J858*(1+(_xlfn.NORM.INV(RAND(),Inputs!$D$39,Inputs!$C$39)))-'Year Schedule'!$K$12+'Year Schedule'!$L$12)</f>
        <v>#VALUE!</v>
      </c>
      <c r="L858" s="0" t="e">
        <f aca="true">MAX(0,K858*(1+(_xlfn.NORM.INV(RAND(),Inputs!$D$39,Inputs!$C$39)))-'Year Schedule'!$K$13+'Year Schedule'!$L$13)</f>
        <v>#VALUE!</v>
      </c>
      <c r="M858" s="0" t="e">
        <f aca="true">MAX(0,L858*(1+(_xlfn.NORM.INV(RAND(),Inputs!$D$39,Inputs!$C$39)))-'Year Schedule'!$K$14+'Year Schedule'!$L$14)</f>
        <v>#VALUE!</v>
      </c>
      <c r="N858" s="0" t="e">
        <f aca="true">MAX(0,M858*(1+(_xlfn.NORM.INV(RAND(),Inputs!$D$39,Inputs!$C$39)))-'Year Schedule'!$K$15+'Year Schedule'!$L$15)</f>
        <v>#VALUE!</v>
      </c>
      <c r="O858" s="0" t="e">
        <f aca="true">MAX(0,N858*(1+(_xlfn.NORM.INV(RAND(),Inputs!$D$39,Inputs!$C$39)))-'Year Schedule'!$K$16+'Year Schedule'!$L$16)</f>
        <v>#VALUE!</v>
      </c>
      <c r="P858" s="0" t="e">
        <f aca="true">MAX(0,O858*(1+(_xlfn.NORM.INV(RAND(),Inputs!$D$39,Inputs!$C$39)))-'Year Schedule'!$K$17+'Year Schedule'!$L$17)</f>
        <v>#VALUE!</v>
      </c>
      <c r="Q858" s="0" t="e">
        <f aca="true">MAX(0,P858*(1+(_xlfn.NORM.INV(RAND(),Inputs!$D$39,Inputs!$C$39)))-'Year Schedule'!$K$18+'Year Schedule'!$L$18)</f>
        <v>#VALUE!</v>
      </c>
      <c r="R858" s="0" t="e">
        <f aca="true">MAX(0,Q858*(1+(_xlfn.NORM.INV(RAND(),Inputs!$D$39,Inputs!$C$39)))-'Year Schedule'!$K$19+'Year Schedule'!$L$19)</f>
        <v>#VALUE!</v>
      </c>
      <c r="S858" s="0" t="e">
        <f aca="true">MAX(0,R858*(1+(_xlfn.NORM.INV(RAND(),Inputs!$D$39,Inputs!$C$39)))-'Year Schedule'!$K$20+'Year Schedule'!$L$20)</f>
        <v>#VALUE!</v>
      </c>
      <c r="T858" s="0" t="e">
        <f aca="true">MAX(0,S858*(1+(_xlfn.NORM.INV(RAND(),Inputs!$D$39,Inputs!$C$39)))-'Year Schedule'!$K$21+'Year Schedule'!$L$21)</f>
        <v>#VALUE!</v>
      </c>
      <c r="U858" s="0" t="e">
        <f aca="true">MAX(0,T858*(1+(_xlfn.NORM.INV(RAND(),Inputs!$D$39,Inputs!$C$39)))-'Year Schedule'!$K$22+'Year Schedule'!$L$22)</f>
        <v>#VALUE!</v>
      </c>
      <c r="V858" s="0" t="e">
        <f aca="true">MAX(0,U858*(1+(_xlfn.NORM.INV(RAND(),Inputs!$D$39,Inputs!$C$39)))-'Year Schedule'!$K$23+'Year Schedule'!$L$23)</f>
        <v>#VALUE!</v>
      </c>
      <c r="W858" s="0" t="e">
        <f aca="true">MAX(0,V858*(1+(_xlfn.NORM.INV(RAND(),Inputs!$D$39,Inputs!$C$39)))-'Year Schedule'!$K$24+'Year Schedule'!$L$24)</f>
        <v>#VALUE!</v>
      </c>
      <c r="X858" s="0" t="e">
        <f aca="true">MAX(0,W858*(1+(_xlfn.NORM.INV(RAND(),Inputs!$D$39,Inputs!$C$39)))-'Year Schedule'!$K$25+'Year Schedule'!$L$25)</f>
        <v>#VALUE!</v>
      </c>
      <c r="Y858" s="0" t="e">
        <f aca="true">MAX(0,X858*(1+(_xlfn.NORM.INV(RAND(),Inputs!$D$39,Inputs!$C$39)))-'Year Schedule'!$K$26+'Year Schedule'!$L$26)</f>
        <v>#VALUE!</v>
      </c>
      <c r="Z858" s="0" t="e">
        <f aca="true">MAX(0,Y858*(1+(_xlfn.NORM.INV(RAND(),Inputs!$D$39,Inputs!$C$39)))-'Year Schedule'!$K$27+'Year Schedule'!$L$27)</f>
        <v>#VALUE!</v>
      </c>
      <c r="AA858" s="0" t="e">
        <f aca="true">MAX(0,Z858*(1+(_xlfn.NORM.INV(RAND(),Inputs!$D$39,Inputs!$C$39)))-'Year Schedule'!$K$28+'Year Schedule'!$L$28)</f>
        <v>#VALUE!</v>
      </c>
      <c r="AB858" s="0" t="e">
        <f aca="true">MAX(0,AA858*(1+(_xlfn.NORM.INV(RAND(),Inputs!$D$39,Inputs!$C$39)))-'Year Schedule'!$K$29+'Year Schedule'!$L$29)</f>
        <v>#VALUE!</v>
      </c>
      <c r="AC858" s="0" t="e">
        <f aca="true">MAX(0,AB858*(1+(_xlfn.NORM.INV(RAND(),Inputs!$D$39,Inputs!$C$39)))-'Year Schedule'!$K$30+'Year Schedule'!$L$30)</f>
        <v>#VALUE!</v>
      </c>
      <c r="AD858" s="0" t="e">
        <f aca="true">MAX(0,AC858*(1+(_xlfn.NORM.INV(RAND(),Inputs!$D$39,Inputs!$C$39)))-'Year Schedule'!$K$31+'Year Schedule'!$L$31)</f>
        <v>#VALUE!</v>
      </c>
      <c r="AE858" s="0" t="e">
        <f aca="true">MAX(0,AD858*(1+(_xlfn.NORM.INV(RAND(),Inputs!$D$39,Inputs!$C$39)))-'Year Schedule'!$K$32+'Year Schedule'!$L$32)</f>
        <v>#VALUE!</v>
      </c>
      <c r="AF858" s="0" t="e">
        <f aca="true">MAX(0,AE858*(1+(_xlfn.NORM.INV(RAND(),Inputs!$D$39,Inputs!$C$39)))-'Year Schedule'!$K$33+'Year Schedule'!$L$33)</f>
        <v>#VALUE!</v>
      </c>
      <c r="AG858" s="0" t="e">
        <f aca="true">MAX(0,AF858*(1+(_xlfn.NORM.INV(RAND(),Inputs!$D$39,Inputs!$C$39)))-'Year Schedule'!$K$34+'Year Schedule'!$L$34)</f>
        <v>#VALUE!</v>
      </c>
      <c r="AH858" s="0" t="e">
        <f aca="true">MAX(0,AG858*(1+(_xlfn.NORM.INV(RAND(),Inputs!$D$39,Inputs!$C$39)))-'Year Schedule'!$K$35+'Year Schedule'!$L$35)</f>
        <v>#VALUE!</v>
      </c>
      <c r="AI858" s="0" t="e">
        <f aca="true">MAX(0,AH858*(1+(_xlfn.NORM.INV(RAND(),Inputs!$D$39,Inputs!$C$39)))-'Year Schedule'!$K$36+'Year Schedule'!$L$36)</f>
        <v>#VALUE!</v>
      </c>
      <c r="AJ858" s="0" t="e">
        <f aca="true">MAX(0,AI858*(1+(_xlfn.NORM.INV(RAND(),Inputs!$D$39,Inputs!$C$39)))-'Year Schedule'!$K$37+'Year Schedule'!$L$37)</f>
        <v>#VALUE!</v>
      </c>
      <c r="AK858" s="0" t="e">
        <f aca="true">MAX(0,AJ858*(1+(_xlfn.NORM.INV(RAND(),Inputs!$D$39,Inputs!$C$39)))-'Year Schedule'!$K$38+'Year Schedule'!$L$38)</f>
        <v>#VALUE!</v>
      </c>
      <c r="AL858" s="0" t="e">
        <f aca="true">MAX(0,AK858*(1+(_xlfn.NORM.INV(RAND(),Inputs!$D$39,Inputs!$C$39)))-'Year Schedule'!$K$39+'Year Schedule'!$L$39)</f>
        <v>#VALUE!</v>
      </c>
      <c r="AM858" s="0" t="e">
        <f aca="true">MAX(0,AL858*(1+(_xlfn.NORM.INV(RAND(),Inputs!$D$39,Inputs!$C$39)))-'Year Schedule'!$K$40+'Year Schedule'!$L$40)</f>
        <v>#VALUE!</v>
      </c>
      <c r="AN858" s="0" t="e">
        <f aca="true">MAX(0,AM858*(1+(_xlfn.NORM.INV(RAND(),Inputs!$D$39,Inputs!$C$39)))-'Year Schedule'!$K$41+'Year Schedule'!$L$41)</f>
        <v>#VALUE!</v>
      </c>
      <c r="AO858" s="0" t="e">
        <f aca="true">MAX(0,AN858*(1+(_xlfn.NORM.INV(RAND(),Inputs!$D$39,Inputs!$C$39)))-'Year Schedule'!$K$42+'Year Schedule'!$L$42)</f>
        <v>#VALUE!</v>
      </c>
      <c r="AP858" s="0" t="e">
        <f aca="true">MAX(0,AO858*(1+(_xlfn.NORM.INV(RAND(),Inputs!$D$39,Inputs!$C$39)))-'Year Schedule'!$K$43+'Year Schedule'!$L$43)</f>
        <v>#VALUE!</v>
      </c>
      <c r="AQ858" s="0" t="e">
        <f aca="true">MAX(0,AP858*(1+(_xlfn.NORM.INV(RAND(),Inputs!$D$39,Inputs!$C$39)))-'Year Schedule'!$K$44+'Year Schedule'!$L$44)</f>
        <v>#VALUE!</v>
      </c>
      <c r="AR858" s="0" t="e">
        <f aca="true">MAX(0,AQ858*(1+(_xlfn.NORM.INV(RAND(),Inputs!$D$39,Inputs!$C$39)))-'Year Schedule'!$K$45+'Year Schedule'!$L$45)</f>
        <v>#VALUE!</v>
      </c>
      <c r="AS858" s="0" t="e">
        <f aca="true">MAX(0,AR858*(1+(_xlfn.NORM.INV(RAND(),Inputs!$D$39,Inputs!$C$39)))-'Year Schedule'!$K$46+'Year Schedule'!$L$46)</f>
        <v>#VALUE!</v>
      </c>
      <c r="AT858" s="0" t="e">
        <f aca="true">MAX(0,AS858*(1+(_xlfn.NORM.INV(RAND(),Inputs!$D$39,Inputs!$C$39)))-'Year Schedule'!$K$47+'Year Schedule'!$L$47)</f>
        <v>#VALUE!</v>
      </c>
      <c r="AU858" s="0" t="e">
        <f aca="true">MAX(0,AT858*(1+(_xlfn.NORM.INV(RAND(),Inputs!$D$39,Inputs!$C$39)))-'Year Schedule'!$K$48+'Year Schedule'!$L$48)</f>
        <v>#VALUE!</v>
      </c>
      <c r="AV858" s="0" t="e">
        <f aca="true">MAX(0,AU858*(1+(_xlfn.NORM.INV(RAND(),Inputs!$D$39,Inputs!$C$39)))-'Year Schedule'!$K$49+'Year Schedule'!$L$49)</f>
        <v>#VALUE!</v>
      </c>
      <c r="AW858" s="0" t="e">
        <f aca="true">MAX(0,AV858*(1+(_xlfn.NORM.INV(RAND(),Inputs!$D$39,Inputs!$C$39)))-'Year Schedule'!$K$50+'Year Schedule'!$L$50)</f>
        <v>#VALUE!</v>
      </c>
      <c r="AX858" s="0" t="e">
        <f aca="true">MAX(0,AW858*(1+(_xlfn.NORM.INV(RAND(),Inputs!$D$39,Inputs!$C$39)))-'Year Schedule'!$K$51+'Year Schedule'!$L$51)</f>
        <v>#VALUE!</v>
      </c>
      <c r="AY858" s="0" t="e">
        <f aca="true">MAX(0,AX858*(1+(_xlfn.NORM.INV(RAND(),Inputs!$D$39,Inputs!$C$39)))-'Year Schedule'!$K$52+'Year Schedule'!$L$52)</f>
        <v>#VALUE!</v>
      </c>
      <c r="AZ858" s="0" t="e">
        <f aca="true">MAX(0,AY858*(1+(_xlfn.NORM.INV(RAND(),Inputs!$D$39,Inputs!$C$39)))-'Year Schedule'!$K$53+'Year Schedule'!$L$53)</f>
        <v>#VALUE!</v>
      </c>
      <c r="BA858" s="0" t="e">
        <f aca="false">INDEX(C858:AZ858,1,Inputs!$C$6)</f>
        <v>#VALUE!</v>
      </c>
      <c r="BB858" s="0" t="n">
        <f aca="false">IFERROR(EXP(SUMPRODUCT(LN((C858:INDEX(C858:AZ858,1,Inputs!$C$6)+$C$1004:INDEX($C$1004:$AZ$1004,1,Inputs!$C$6))/B858:INDEX(B858:AY858,1,Inputs!$C$6)))/Inputs!$C$6)-1,-1)</f>
        <v>-1</v>
      </c>
    </row>
    <row r="859" customFormat="false" ht="15" hidden="false" customHeight="true" outlineLevel="0" collapsed="false">
      <c r="A859" s="0" t="n">
        <v>857</v>
      </c>
      <c r="B859" s="177" t="n">
        <f aca="false">Inputs!$C$38</f>
        <v>0</v>
      </c>
      <c r="C859" s="0" t="e">
        <f aca="true">MAX(0,B859*(1+(_xlfn.NORM.INV(RAND(),Inputs!$D$39,Inputs!$C$39)))-'Year Schedule'!$K$4+'Year Schedule'!$L$4)</f>
        <v>#VALUE!</v>
      </c>
      <c r="D859" s="0" t="e">
        <f aca="true">MAX(0,C859*(1+(_xlfn.NORM.INV(RAND(),Inputs!$D$39,Inputs!$C$39)))-'Year Schedule'!$K$5+'Year Schedule'!$L$5)</f>
        <v>#VALUE!</v>
      </c>
      <c r="E859" s="0" t="e">
        <f aca="true">MAX(0,D859*(1+(_xlfn.NORM.INV(RAND(),Inputs!$D$39,Inputs!$C$39)))-'Year Schedule'!$K$6+'Year Schedule'!$L$6)</f>
        <v>#VALUE!</v>
      </c>
      <c r="F859" s="0" t="e">
        <f aca="true">MAX(0,E859*(1+(_xlfn.NORM.INV(RAND(),Inputs!$D$39,Inputs!$C$39)))-'Year Schedule'!$K$7+'Year Schedule'!$L$7)</f>
        <v>#VALUE!</v>
      </c>
      <c r="G859" s="0" t="e">
        <f aca="true">MAX(0,F859*(1+(_xlfn.NORM.INV(RAND(),Inputs!$D$39,Inputs!$C$39)))-'Year Schedule'!$K$8+'Year Schedule'!$L$8)</f>
        <v>#VALUE!</v>
      </c>
      <c r="H859" s="0" t="e">
        <f aca="true">MAX(0,G859*(1+(_xlfn.NORM.INV(RAND(),Inputs!$D$39,Inputs!$C$39)))-'Year Schedule'!$K$9+'Year Schedule'!$L$9)</f>
        <v>#VALUE!</v>
      </c>
      <c r="I859" s="0" t="e">
        <f aca="true">MAX(0,H859*(1+(_xlfn.NORM.INV(RAND(),Inputs!$D$39,Inputs!$C$39)))-'Year Schedule'!$K$10+'Year Schedule'!$L$10)</f>
        <v>#VALUE!</v>
      </c>
      <c r="J859" s="0" t="e">
        <f aca="true">MAX(0,I859*(1+(_xlfn.NORM.INV(RAND(),Inputs!$D$39,Inputs!$C$39)))-'Year Schedule'!$K$11+'Year Schedule'!$L$11)</f>
        <v>#VALUE!</v>
      </c>
      <c r="K859" s="0" t="e">
        <f aca="true">MAX(0,J859*(1+(_xlfn.NORM.INV(RAND(),Inputs!$D$39,Inputs!$C$39)))-'Year Schedule'!$K$12+'Year Schedule'!$L$12)</f>
        <v>#VALUE!</v>
      </c>
      <c r="L859" s="0" t="e">
        <f aca="true">MAX(0,K859*(1+(_xlfn.NORM.INV(RAND(),Inputs!$D$39,Inputs!$C$39)))-'Year Schedule'!$K$13+'Year Schedule'!$L$13)</f>
        <v>#VALUE!</v>
      </c>
      <c r="M859" s="0" t="e">
        <f aca="true">MAX(0,L859*(1+(_xlfn.NORM.INV(RAND(),Inputs!$D$39,Inputs!$C$39)))-'Year Schedule'!$K$14+'Year Schedule'!$L$14)</f>
        <v>#VALUE!</v>
      </c>
      <c r="N859" s="0" t="e">
        <f aca="true">MAX(0,M859*(1+(_xlfn.NORM.INV(RAND(),Inputs!$D$39,Inputs!$C$39)))-'Year Schedule'!$K$15+'Year Schedule'!$L$15)</f>
        <v>#VALUE!</v>
      </c>
      <c r="O859" s="0" t="e">
        <f aca="true">MAX(0,N859*(1+(_xlfn.NORM.INV(RAND(),Inputs!$D$39,Inputs!$C$39)))-'Year Schedule'!$K$16+'Year Schedule'!$L$16)</f>
        <v>#VALUE!</v>
      </c>
      <c r="P859" s="0" t="e">
        <f aca="true">MAX(0,O859*(1+(_xlfn.NORM.INV(RAND(),Inputs!$D$39,Inputs!$C$39)))-'Year Schedule'!$K$17+'Year Schedule'!$L$17)</f>
        <v>#VALUE!</v>
      </c>
      <c r="Q859" s="0" t="e">
        <f aca="true">MAX(0,P859*(1+(_xlfn.NORM.INV(RAND(),Inputs!$D$39,Inputs!$C$39)))-'Year Schedule'!$K$18+'Year Schedule'!$L$18)</f>
        <v>#VALUE!</v>
      </c>
      <c r="R859" s="0" t="e">
        <f aca="true">MAX(0,Q859*(1+(_xlfn.NORM.INV(RAND(),Inputs!$D$39,Inputs!$C$39)))-'Year Schedule'!$K$19+'Year Schedule'!$L$19)</f>
        <v>#VALUE!</v>
      </c>
      <c r="S859" s="0" t="e">
        <f aca="true">MAX(0,R859*(1+(_xlfn.NORM.INV(RAND(),Inputs!$D$39,Inputs!$C$39)))-'Year Schedule'!$K$20+'Year Schedule'!$L$20)</f>
        <v>#VALUE!</v>
      </c>
      <c r="T859" s="0" t="e">
        <f aca="true">MAX(0,S859*(1+(_xlfn.NORM.INV(RAND(),Inputs!$D$39,Inputs!$C$39)))-'Year Schedule'!$K$21+'Year Schedule'!$L$21)</f>
        <v>#VALUE!</v>
      </c>
      <c r="U859" s="0" t="e">
        <f aca="true">MAX(0,T859*(1+(_xlfn.NORM.INV(RAND(),Inputs!$D$39,Inputs!$C$39)))-'Year Schedule'!$K$22+'Year Schedule'!$L$22)</f>
        <v>#VALUE!</v>
      </c>
      <c r="V859" s="0" t="e">
        <f aca="true">MAX(0,U859*(1+(_xlfn.NORM.INV(RAND(),Inputs!$D$39,Inputs!$C$39)))-'Year Schedule'!$K$23+'Year Schedule'!$L$23)</f>
        <v>#VALUE!</v>
      </c>
      <c r="W859" s="0" t="e">
        <f aca="true">MAX(0,V859*(1+(_xlfn.NORM.INV(RAND(),Inputs!$D$39,Inputs!$C$39)))-'Year Schedule'!$K$24+'Year Schedule'!$L$24)</f>
        <v>#VALUE!</v>
      </c>
      <c r="X859" s="0" t="e">
        <f aca="true">MAX(0,W859*(1+(_xlfn.NORM.INV(RAND(),Inputs!$D$39,Inputs!$C$39)))-'Year Schedule'!$K$25+'Year Schedule'!$L$25)</f>
        <v>#VALUE!</v>
      </c>
      <c r="Y859" s="0" t="e">
        <f aca="true">MAX(0,X859*(1+(_xlfn.NORM.INV(RAND(),Inputs!$D$39,Inputs!$C$39)))-'Year Schedule'!$K$26+'Year Schedule'!$L$26)</f>
        <v>#VALUE!</v>
      </c>
      <c r="Z859" s="0" t="e">
        <f aca="true">MAX(0,Y859*(1+(_xlfn.NORM.INV(RAND(),Inputs!$D$39,Inputs!$C$39)))-'Year Schedule'!$K$27+'Year Schedule'!$L$27)</f>
        <v>#VALUE!</v>
      </c>
      <c r="AA859" s="0" t="e">
        <f aca="true">MAX(0,Z859*(1+(_xlfn.NORM.INV(RAND(),Inputs!$D$39,Inputs!$C$39)))-'Year Schedule'!$K$28+'Year Schedule'!$L$28)</f>
        <v>#VALUE!</v>
      </c>
      <c r="AB859" s="0" t="e">
        <f aca="true">MAX(0,AA859*(1+(_xlfn.NORM.INV(RAND(),Inputs!$D$39,Inputs!$C$39)))-'Year Schedule'!$K$29+'Year Schedule'!$L$29)</f>
        <v>#VALUE!</v>
      </c>
      <c r="AC859" s="0" t="e">
        <f aca="true">MAX(0,AB859*(1+(_xlfn.NORM.INV(RAND(),Inputs!$D$39,Inputs!$C$39)))-'Year Schedule'!$K$30+'Year Schedule'!$L$30)</f>
        <v>#VALUE!</v>
      </c>
      <c r="AD859" s="0" t="e">
        <f aca="true">MAX(0,AC859*(1+(_xlfn.NORM.INV(RAND(),Inputs!$D$39,Inputs!$C$39)))-'Year Schedule'!$K$31+'Year Schedule'!$L$31)</f>
        <v>#VALUE!</v>
      </c>
      <c r="AE859" s="0" t="e">
        <f aca="true">MAX(0,AD859*(1+(_xlfn.NORM.INV(RAND(),Inputs!$D$39,Inputs!$C$39)))-'Year Schedule'!$K$32+'Year Schedule'!$L$32)</f>
        <v>#VALUE!</v>
      </c>
      <c r="AF859" s="0" t="e">
        <f aca="true">MAX(0,AE859*(1+(_xlfn.NORM.INV(RAND(),Inputs!$D$39,Inputs!$C$39)))-'Year Schedule'!$K$33+'Year Schedule'!$L$33)</f>
        <v>#VALUE!</v>
      </c>
      <c r="AG859" s="0" t="e">
        <f aca="true">MAX(0,AF859*(1+(_xlfn.NORM.INV(RAND(),Inputs!$D$39,Inputs!$C$39)))-'Year Schedule'!$K$34+'Year Schedule'!$L$34)</f>
        <v>#VALUE!</v>
      </c>
      <c r="AH859" s="0" t="e">
        <f aca="true">MAX(0,AG859*(1+(_xlfn.NORM.INV(RAND(),Inputs!$D$39,Inputs!$C$39)))-'Year Schedule'!$K$35+'Year Schedule'!$L$35)</f>
        <v>#VALUE!</v>
      </c>
      <c r="AI859" s="0" t="e">
        <f aca="true">MAX(0,AH859*(1+(_xlfn.NORM.INV(RAND(),Inputs!$D$39,Inputs!$C$39)))-'Year Schedule'!$K$36+'Year Schedule'!$L$36)</f>
        <v>#VALUE!</v>
      </c>
      <c r="AJ859" s="0" t="e">
        <f aca="true">MAX(0,AI859*(1+(_xlfn.NORM.INV(RAND(),Inputs!$D$39,Inputs!$C$39)))-'Year Schedule'!$K$37+'Year Schedule'!$L$37)</f>
        <v>#VALUE!</v>
      </c>
      <c r="AK859" s="0" t="e">
        <f aca="true">MAX(0,AJ859*(1+(_xlfn.NORM.INV(RAND(),Inputs!$D$39,Inputs!$C$39)))-'Year Schedule'!$K$38+'Year Schedule'!$L$38)</f>
        <v>#VALUE!</v>
      </c>
      <c r="AL859" s="0" t="e">
        <f aca="true">MAX(0,AK859*(1+(_xlfn.NORM.INV(RAND(),Inputs!$D$39,Inputs!$C$39)))-'Year Schedule'!$K$39+'Year Schedule'!$L$39)</f>
        <v>#VALUE!</v>
      </c>
      <c r="AM859" s="0" t="e">
        <f aca="true">MAX(0,AL859*(1+(_xlfn.NORM.INV(RAND(),Inputs!$D$39,Inputs!$C$39)))-'Year Schedule'!$K$40+'Year Schedule'!$L$40)</f>
        <v>#VALUE!</v>
      </c>
      <c r="AN859" s="0" t="e">
        <f aca="true">MAX(0,AM859*(1+(_xlfn.NORM.INV(RAND(),Inputs!$D$39,Inputs!$C$39)))-'Year Schedule'!$K$41+'Year Schedule'!$L$41)</f>
        <v>#VALUE!</v>
      </c>
      <c r="AO859" s="0" t="e">
        <f aca="true">MAX(0,AN859*(1+(_xlfn.NORM.INV(RAND(),Inputs!$D$39,Inputs!$C$39)))-'Year Schedule'!$K$42+'Year Schedule'!$L$42)</f>
        <v>#VALUE!</v>
      </c>
      <c r="AP859" s="0" t="e">
        <f aca="true">MAX(0,AO859*(1+(_xlfn.NORM.INV(RAND(),Inputs!$D$39,Inputs!$C$39)))-'Year Schedule'!$K$43+'Year Schedule'!$L$43)</f>
        <v>#VALUE!</v>
      </c>
      <c r="AQ859" s="0" t="e">
        <f aca="true">MAX(0,AP859*(1+(_xlfn.NORM.INV(RAND(),Inputs!$D$39,Inputs!$C$39)))-'Year Schedule'!$K$44+'Year Schedule'!$L$44)</f>
        <v>#VALUE!</v>
      </c>
      <c r="AR859" s="0" t="e">
        <f aca="true">MAX(0,AQ859*(1+(_xlfn.NORM.INV(RAND(),Inputs!$D$39,Inputs!$C$39)))-'Year Schedule'!$K$45+'Year Schedule'!$L$45)</f>
        <v>#VALUE!</v>
      </c>
      <c r="AS859" s="0" t="e">
        <f aca="true">MAX(0,AR859*(1+(_xlfn.NORM.INV(RAND(),Inputs!$D$39,Inputs!$C$39)))-'Year Schedule'!$K$46+'Year Schedule'!$L$46)</f>
        <v>#VALUE!</v>
      </c>
      <c r="AT859" s="0" t="e">
        <f aca="true">MAX(0,AS859*(1+(_xlfn.NORM.INV(RAND(),Inputs!$D$39,Inputs!$C$39)))-'Year Schedule'!$K$47+'Year Schedule'!$L$47)</f>
        <v>#VALUE!</v>
      </c>
      <c r="AU859" s="0" t="e">
        <f aca="true">MAX(0,AT859*(1+(_xlfn.NORM.INV(RAND(),Inputs!$D$39,Inputs!$C$39)))-'Year Schedule'!$K$48+'Year Schedule'!$L$48)</f>
        <v>#VALUE!</v>
      </c>
      <c r="AV859" s="0" t="e">
        <f aca="true">MAX(0,AU859*(1+(_xlfn.NORM.INV(RAND(),Inputs!$D$39,Inputs!$C$39)))-'Year Schedule'!$K$49+'Year Schedule'!$L$49)</f>
        <v>#VALUE!</v>
      </c>
      <c r="AW859" s="0" t="e">
        <f aca="true">MAX(0,AV859*(1+(_xlfn.NORM.INV(RAND(),Inputs!$D$39,Inputs!$C$39)))-'Year Schedule'!$K$50+'Year Schedule'!$L$50)</f>
        <v>#VALUE!</v>
      </c>
      <c r="AX859" s="0" t="e">
        <f aca="true">MAX(0,AW859*(1+(_xlfn.NORM.INV(RAND(),Inputs!$D$39,Inputs!$C$39)))-'Year Schedule'!$K$51+'Year Schedule'!$L$51)</f>
        <v>#VALUE!</v>
      </c>
      <c r="AY859" s="0" t="e">
        <f aca="true">MAX(0,AX859*(1+(_xlfn.NORM.INV(RAND(),Inputs!$D$39,Inputs!$C$39)))-'Year Schedule'!$K$52+'Year Schedule'!$L$52)</f>
        <v>#VALUE!</v>
      </c>
      <c r="AZ859" s="0" t="e">
        <f aca="true">MAX(0,AY859*(1+(_xlfn.NORM.INV(RAND(),Inputs!$D$39,Inputs!$C$39)))-'Year Schedule'!$K$53+'Year Schedule'!$L$53)</f>
        <v>#VALUE!</v>
      </c>
      <c r="BA859" s="0" t="e">
        <f aca="false">INDEX(C859:AZ859,1,Inputs!$C$6)</f>
        <v>#VALUE!</v>
      </c>
      <c r="BB859" s="0" t="n">
        <f aca="false">IFERROR(EXP(SUMPRODUCT(LN((C859:INDEX(C859:AZ859,1,Inputs!$C$6)+$C$1004:INDEX($C$1004:$AZ$1004,1,Inputs!$C$6))/B859:INDEX(B859:AY859,1,Inputs!$C$6)))/Inputs!$C$6)-1,-1)</f>
        <v>-1</v>
      </c>
    </row>
    <row r="860" customFormat="false" ht="15" hidden="false" customHeight="true" outlineLevel="0" collapsed="false">
      <c r="A860" s="0" t="n">
        <v>858</v>
      </c>
      <c r="B860" s="177" t="n">
        <f aca="false">Inputs!$C$38</f>
        <v>0</v>
      </c>
      <c r="C860" s="0" t="e">
        <f aca="true">MAX(0,B860*(1+(_xlfn.NORM.INV(RAND(),Inputs!$D$39,Inputs!$C$39)))-'Year Schedule'!$K$4+'Year Schedule'!$L$4)</f>
        <v>#VALUE!</v>
      </c>
      <c r="D860" s="0" t="e">
        <f aca="true">MAX(0,C860*(1+(_xlfn.NORM.INV(RAND(),Inputs!$D$39,Inputs!$C$39)))-'Year Schedule'!$K$5+'Year Schedule'!$L$5)</f>
        <v>#VALUE!</v>
      </c>
      <c r="E860" s="0" t="e">
        <f aca="true">MAX(0,D860*(1+(_xlfn.NORM.INV(RAND(),Inputs!$D$39,Inputs!$C$39)))-'Year Schedule'!$K$6+'Year Schedule'!$L$6)</f>
        <v>#VALUE!</v>
      </c>
      <c r="F860" s="0" t="e">
        <f aca="true">MAX(0,E860*(1+(_xlfn.NORM.INV(RAND(),Inputs!$D$39,Inputs!$C$39)))-'Year Schedule'!$K$7+'Year Schedule'!$L$7)</f>
        <v>#VALUE!</v>
      </c>
      <c r="G860" s="0" t="e">
        <f aca="true">MAX(0,F860*(1+(_xlfn.NORM.INV(RAND(),Inputs!$D$39,Inputs!$C$39)))-'Year Schedule'!$K$8+'Year Schedule'!$L$8)</f>
        <v>#VALUE!</v>
      </c>
      <c r="H860" s="0" t="e">
        <f aca="true">MAX(0,G860*(1+(_xlfn.NORM.INV(RAND(),Inputs!$D$39,Inputs!$C$39)))-'Year Schedule'!$K$9+'Year Schedule'!$L$9)</f>
        <v>#VALUE!</v>
      </c>
      <c r="I860" s="0" t="e">
        <f aca="true">MAX(0,H860*(1+(_xlfn.NORM.INV(RAND(),Inputs!$D$39,Inputs!$C$39)))-'Year Schedule'!$K$10+'Year Schedule'!$L$10)</f>
        <v>#VALUE!</v>
      </c>
      <c r="J860" s="0" t="e">
        <f aca="true">MAX(0,I860*(1+(_xlfn.NORM.INV(RAND(),Inputs!$D$39,Inputs!$C$39)))-'Year Schedule'!$K$11+'Year Schedule'!$L$11)</f>
        <v>#VALUE!</v>
      </c>
      <c r="K860" s="0" t="e">
        <f aca="true">MAX(0,J860*(1+(_xlfn.NORM.INV(RAND(),Inputs!$D$39,Inputs!$C$39)))-'Year Schedule'!$K$12+'Year Schedule'!$L$12)</f>
        <v>#VALUE!</v>
      </c>
      <c r="L860" s="0" t="e">
        <f aca="true">MAX(0,K860*(1+(_xlfn.NORM.INV(RAND(),Inputs!$D$39,Inputs!$C$39)))-'Year Schedule'!$K$13+'Year Schedule'!$L$13)</f>
        <v>#VALUE!</v>
      </c>
      <c r="M860" s="0" t="e">
        <f aca="true">MAX(0,L860*(1+(_xlfn.NORM.INV(RAND(),Inputs!$D$39,Inputs!$C$39)))-'Year Schedule'!$K$14+'Year Schedule'!$L$14)</f>
        <v>#VALUE!</v>
      </c>
      <c r="N860" s="0" t="e">
        <f aca="true">MAX(0,M860*(1+(_xlfn.NORM.INV(RAND(),Inputs!$D$39,Inputs!$C$39)))-'Year Schedule'!$K$15+'Year Schedule'!$L$15)</f>
        <v>#VALUE!</v>
      </c>
      <c r="O860" s="0" t="e">
        <f aca="true">MAX(0,N860*(1+(_xlfn.NORM.INV(RAND(),Inputs!$D$39,Inputs!$C$39)))-'Year Schedule'!$K$16+'Year Schedule'!$L$16)</f>
        <v>#VALUE!</v>
      </c>
      <c r="P860" s="0" t="e">
        <f aca="true">MAX(0,O860*(1+(_xlfn.NORM.INV(RAND(),Inputs!$D$39,Inputs!$C$39)))-'Year Schedule'!$K$17+'Year Schedule'!$L$17)</f>
        <v>#VALUE!</v>
      </c>
      <c r="Q860" s="0" t="e">
        <f aca="true">MAX(0,P860*(1+(_xlfn.NORM.INV(RAND(),Inputs!$D$39,Inputs!$C$39)))-'Year Schedule'!$K$18+'Year Schedule'!$L$18)</f>
        <v>#VALUE!</v>
      </c>
      <c r="R860" s="0" t="e">
        <f aca="true">MAX(0,Q860*(1+(_xlfn.NORM.INV(RAND(),Inputs!$D$39,Inputs!$C$39)))-'Year Schedule'!$K$19+'Year Schedule'!$L$19)</f>
        <v>#VALUE!</v>
      </c>
      <c r="S860" s="0" t="e">
        <f aca="true">MAX(0,R860*(1+(_xlfn.NORM.INV(RAND(),Inputs!$D$39,Inputs!$C$39)))-'Year Schedule'!$K$20+'Year Schedule'!$L$20)</f>
        <v>#VALUE!</v>
      </c>
      <c r="T860" s="0" t="e">
        <f aca="true">MAX(0,S860*(1+(_xlfn.NORM.INV(RAND(),Inputs!$D$39,Inputs!$C$39)))-'Year Schedule'!$K$21+'Year Schedule'!$L$21)</f>
        <v>#VALUE!</v>
      </c>
      <c r="U860" s="0" t="e">
        <f aca="true">MAX(0,T860*(1+(_xlfn.NORM.INV(RAND(),Inputs!$D$39,Inputs!$C$39)))-'Year Schedule'!$K$22+'Year Schedule'!$L$22)</f>
        <v>#VALUE!</v>
      </c>
      <c r="V860" s="0" t="e">
        <f aca="true">MAX(0,U860*(1+(_xlfn.NORM.INV(RAND(),Inputs!$D$39,Inputs!$C$39)))-'Year Schedule'!$K$23+'Year Schedule'!$L$23)</f>
        <v>#VALUE!</v>
      </c>
      <c r="W860" s="0" t="e">
        <f aca="true">MAX(0,V860*(1+(_xlfn.NORM.INV(RAND(),Inputs!$D$39,Inputs!$C$39)))-'Year Schedule'!$K$24+'Year Schedule'!$L$24)</f>
        <v>#VALUE!</v>
      </c>
      <c r="X860" s="0" t="e">
        <f aca="true">MAX(0,W860*(1+(_xlfn.NORM.INV(RAND(),Inputs!$D$39,Inputs!$C$39)))-'Year Schedule'!$K$25+'Year Schedule'!$L$25)</f>
        <v>#VALUE!</v>
      </c>
      <c r="Y860" s="0" t="e">
        <f aca="true">MAX(0,X860*(1+(_xlfn.NORM.INV(RAND(),Inputs!$D$39,Inputs!$C$39)))-'Year Schedule'!$K$26+'Year Schedule'!$L$26)</f>
        <v>#VALUE!</v>
      </c>
      <c r="Z860" s="0" t="e">
        <f aca="true">MAX(0,Y860*(1+(_xlfn.NORM.INV(RAND(),Inputs!$D$39,Inputs!$C$39)))-'Year Schedule'!$K$27+'Year Schedule'!$L$27)</f>
        <v>#VALUE!</v>
      </c>
      <c r="AA860" s="0" t="e">
        <f aca="true">MAX(0,Z860*(1+(_xlfn.NORM.INV(RAND(),Inputs!$D$39,Inputs!$C$39)))-'Year Schedule'!$K$28+'Year Schedule'!$L$28)</f>
        <v>#VALUE!</v>
      </c>
      <c r="AB860" s="0" t="e">
        <f aca="true">MAX(0,AA860*(1+(_xlfn.NORM.INV(RAND(),Inputs!$D$39,Inputs!$C$39)))-'Year Schedule'!$K$29+'Year Schedule'!$L$29)</f>
        <v>#VALUE!</v>
      </c>
      <c r="AC860" s="0" t="e">
        <f aca="true">MAX(0,AB860*(1+(_xlfn.NORM.INV(RAND(),Inputs!$D$39,Inputs!$C$39)))-'Year Schedule'!$K$30+'Year Schedule'!$L$30)</f>
        <v>#VALUE!</v>
      </c>
      <c r="AD860" s="0" t="e">
        <f aca="true">MAX(0,AC860*(1+(_xlfn.NORM.INV(RAND(),Inputs!$D$39,Inputs!$C$39)))-'Year Schedule'!$K$31+'Year Schedule'!$L$31)</f>
        <v>#VALUE!</v>
      </c>
      <c r="AE860" s="0" t="e">
        <f aca="true">MAX(0,AD860*(1+(_xlfn.NORM.INV(RAND(),Inputs!$D$39,Inputs!$C$39)))-'Year Schedule'!$K$32+'Year Schedule'!$L$32)</f>
        <v>#VALUE!</v>
      </c>
      <c r="AF860" s="0" t="e">
        <f aca="true">MAX(0,AE860*(1+(_xlfn.NORM.INV(RAND(),Inputs!$D$39,Inputs!$C$39)))-'Year Schedule'!$K$33+'Year Schedule'!$L$33)</f>
        <v>#VALUE!</v>
      </c>
      <c r="AG860" s="0" t="e">
        <f aca="true">MAX(0,AF860*(1+(_xlfn.NORM.INV(RAND(),Inputs!$D$39,Inputs!$C$39)))-'Year Schedule'!$K$34+'Year Schedule'!$L$34)</f>
        <v>#VALUE!</v>
      </c>
      <c r="AH860" s="0" t="e">
        <f aca="true">MAX(0,AG860*(1+(_xlfn.NORM.INV(RAND(),Inputs!$D$39,Inputs!$C$39)))-'Year Schedule'!$K$35+'Year Schedule'!$L$35)</f>
        <v>#VALUE!</v>
      </c>
      <c r="AI860" s="0" t="e">
        <f aca="true">MAX(0,AH860*(1+(_xlfn.NORM.INV(RAND(),Inputs!$D$39,Inputs!$C$39)))-'Year Schedule'!$K$36+'Year Schedule'!$L$36)</f>
        <v>#VALUE!</v>
      </c>
      <c r="AJ860" s="0" t="e">
        <f aca="true">MAX(0,AI860*(1+(_xlfn.NORM.INV(RAND(),Inputs!$D$39,Inputs!$C$39)))-'Year Schedule'!$K$37+'Year Schedule'!$L$37)</f>
        <v>#VALUE!</v>
      </c>
      <c r="AK860" s="0" t="e">
        <f aca="true">MAX(0,AJ860*(1+(_xlfn.NORM.INV(RAND(),Inputs!$D$39,Inputs!$C$39)))-'Year Schedule'!$K$38+'Year Schedule'!$L$38)</f>
        <v>#VALUE!</v>
      </c>
      <c r="AL860" s="0" t="e">
        <f aca="true">MAX(0,AK860*(1+(_xlfn.NORM.INV(RAND(),Inputs!$D$39,Inputs!$C$39)))-'Year Schedule'!$K$39+'Year Schedule'!$L$39)</f>
        <v>#VALUE!</v>
      </c>
      <c r="AM860" s="0" t="e">
        <f aca="true">MAX(0,AL860*(1+(_xlfn.NORM.INV(RAND(),Inputs!$D$39,Inputs!$C$39)))-'Year Schedule'!$K$40+'Year Schedule'!$L$40)</f>
        <v>#VALUE!</v>
      </c>
      <c r="AN860" s="0" t="e">
        <f aca="true">MAX(0,AM860*(1+(_xlfn.NORM.INV(RAND(),Inputs!$D$39,Inputs!$C$39)))-'Year Schedule'!$K$41+'Year Schedule'!$L$41)</f>
        <v>#VALUE!</v>
      </c>
      <c r="AO860" s="0" t="e">
        <f aca="true">MAX(0,AN860*(1+(_xlfn.NORM.INV(RAND(),Inputs!$D$39,Inputs!$C$39)))-'Year Schedule'!$K$42+'Year Schedule'!$L$42)</f>
        <v>#VALUE!</v>
      </c>
      <c r="AP860" s="0" t="e">
        <f aca="true">MAX(0,AO860*(1+(_xlfn.NORM.INV(RAND(),Inputs!$D$39,Inputs!$C$39)))-'Year Schedule'!$K$43+'Year Schedule'!$L$43)</f>
        <v>#VALUE!</v>
      </c>
      <c r="AQ860" s="0" t="e">
        <f aca="true">MAX(0,AP860*(1+(_xlfn.NORM.INV(RAND(),Inputs!$D$39,Inputs!$C$39)))-'Year Schedule'!$K$44+'Year Schedule'!$L$44)</f>
        <v>#VALUE!</v>
      </c>
      <c r="AR860" s="0" t="e">
        <f aca="true">MAX(0,AQ860*(1+(_xlfn.NORM.INV(RAND(),Inputs!$D$39,Inputs!$C$39)))-'Year Schedule'!$K$45+'Year Schedule'!$L$45)</f>
        <v>#VALUE!</v>
      </c>
      <c r="AS860" s="0" t="e">
        <f aca="true">MAX(0,AR860*(1+(_xlfn.NORM.INV(RAND(),Inputs!$D$39,Inputs!$C$39)))-'Year Schedule'!$K$46+'Year Schedule'!$L$46)</f>
        <v>#VALUE!</v>
      </c>
      <c r="AT860" s="0" t="e">
        <f aca="true">MAX(0,AS860*(1+(_xlfn.NORM.INV(RAND(),Inputs!$D$39,Inputs!$C$39)))-'Year Schedule'!$K$47+'Year Schedule'!$L$47)</f>
        <v>#VALUE!</v>
      </c>
      <c r="AU860" s="0" t="e">
        <f aca="true">MAX(0,AT860*(1+(_xlfn.NORM.INV(RAND(),Inputs!$D$39,Inputs!$C$39)))-'Year Schedule'!$K$48+'Year Schedule'!$L$48)</f>
        <v>#VALUE!</v>
      </c>
      <c r="AV860" s="0" t="e">
        <f aca="true">MAX(0,AU860*(1+(_xlfn.NORM.INV(RAND(),Inputs!$D$39,Inputs!$C$39)))-'Year Schedule'!$K$49+'Year Schedule'!$L$49)</f>
        <v>#VALUE!</v>
      </c>
      <c r="AW860" s="0" t="e">
        <f aca="true">MAX(0,AV860*(1+(_xlfn.NORM.INV(RAND(),Inputs!$D$39,Inputs!$C$39)))-'Year Schedule'!$K$50+'Year Schedule'!$L$50)</f>
        <v>#VALUE!</v>
      </c>
      <c r="AX860" s="0" t="e">
        <f aca="true">MAX(0,AW860*(1+(_xlfn.NORM.INV(RAND(),Inputs!$D$39,Inputs!$C$39)))-'Year Schedule'!$K$51+'Year Schedule'!$L$51)</f>
        <v>#VALUE!</v>
      </c>
      <c r="AY860" s="0" t="e">
        <f aca="true">MAX(0,AX860*(1+(_xlfn.NORM.INV(RAND(),Inputs!$D$39,Inputs!$C$39)))-'Year Schedule'!$K$52+'Year Schedule'!$L$52)</f>
        <v>#VALUE!</v>
      </c>
      <c r="AZ860" s="0" t="e">
        <f aca="true">MAX(0,AY860*(1+(_xlfn.NORM.INV(RAND(),Inputs!$D$39,Inputs!$C$39)))-'Year Schedule'!$K$53+'Year Schedule'!$L$53)</f>
        <v>#VALUE!</v>
      </c>
      <c r="BA860" s="0" t="e">
        <f aca="false">INDEX(C860:AZ860,1,Inputs!$C$6)</f>
        <v>#VALUE!</v>
      </c>
      <c r="BB860" s="0" t="n">
        <f aca="false">IFERROR(EXP(SUMPRODUCT(LN((C860:INDEX(C860:AZ860,1,Inputs!$C$6)+$C$1004:INDEX($C$1004:$AZ$1004,1,Inputs!$C$6))/B860:INDEX(B860:AY860,1,Inputs!$C$6)))/Inputs!$C$6)-1,-1)</f>
        <v>-1</v>
      </c>
    </row>
    <row r="861" customFormat="false" ht="15" hidden="false" customHeight="true" outlineLevel="0" collapsed="false">
      <c r="A861" s="0" t="n">
        <v>859</v>
      </c>
      <c r="B861" s="177" t="n">
        <f aca="false">Inputs!$C$38</f>
        <v>0</v>
      </c>
      <c r="C861" s="0" t="e">
        <f aca="true">MAX(0,B861*(1+(_xlfn.NORM.INV(RAND(),Inputs!$D$39,Inputs!$C$39)))-'Year Schedule'!$K$4+'Year Schedule'!$L$4)</f>
        <v>#VALUE!</v>
      </c>
      <c r="D861" s="0" t="e">
        <f aca="true">MAX(0,C861*(1+(_xlfn.NORM.INV(RAND(),Inputs!$D$39,Inputs!$C$39)))-'Year Schedule'!$K$5+'Year Schedule'!$L$5)</f>
        <v>#VALUE!</v>
      </c>
      <c r="E861" s="0" t="e">
        <f aca="true">MAX(0,D861*(1+(_xlfn.NORM.INV(RAND(),Inputs!$D$39,Inputs!$C$39)))-'Year Schedule'!$K$6+'Year Schedule'!$L$6)</f>
        <v>#VALUE!</v>
      </c>
      <c r="F861" s="0" t="e">
        <f aca="true">MAX(0,E861*(1+(_xlfn.NORM.INV(RAND(),Inputs!$D$39,Inputs!$C$39)))-'Year Schedule'!$K$7+'Year Schedule'!$L$7)</f>
        <v>#VALUE!</v>
      </c>
      <c r="G861" s="0" t="e">
        <f aca="true">MAX(0,F861*(1+(_xlfn.NORM.INV(RAND(),Inputs!$D$39,Inputs!$C$39)))-'Year Schedule'!$K$8+'Year Schedule'!$L$8)</f>
        <v>#VALUE!</v>
      </c>
      <c r="H861" s="0" t="e">
        <f aca="true">MAX(0,G861*(1+(_xlfn.NORM.INV(RAND(),Inputs!$D$39,Inputs!$C$39)))-'Year Schedule'!$K$9+'Year Schedule'!$L$9)</f>
        <v>#VALUE!</v>
      </c>
      <c r="I861" s="0" t="e">
        <f aca="true">MAX(0,H861*(1+(_xlfn.NORM.INV(RAND(),Inputs!$D$39,Inputs!$C$39)))-'Year Schedule'!$K$10+'Year Schedule'!$L$10)</f>
        <v>#VALUE!</v>
      </c>
      <c r="J861" s="0" t="e">
        <f aca="true">MAX(0,I861*(1+(_xlfn.NORM.INV(RAND(),Inputs!$D$39,Inputs!$C$39)))-'Year Schedule'!$K$11+'Year Schedule'!$L$11)</f>
        <v>#VALUE!</v>
      </c>
      <c r="K861" s="0" t="e">
        <f aca="true">MAX(0,J861*(1+(_xlfn.NORM.INV(RAND(),Inputs!$D$39,Inputs!$C$39)))-'Year Schedule'!$K$12+'Year Schedule'!$L$12)</f>
        <v>#VALUE!</v>
      </c>
      <c r="L861" s="0" t="e">
        <f aca="true">MAX(0,K861*(1+(_xlfn.NORM.INV(RAND(),Inputs!$D$39,Inputs!$C$39)))-'Year Schedule'!$K$13+'Year Schedule'!$L$13)</f>
        <v>#VALUE!</v>
      </c>
      <c r="M861" s="0" t="e">
        <f aca="true">MAX(0,L861*(1+(_xlfn.NORM.INV(RAND(),Inputs!$D$39,Inputs!$C$39)))-'Year Schedule'!$K$14+'Year Schedule'!$L$14)</f>
        <v>#VALUE!</v>
      </c>
      <c r="N861" s="0" t="e">
        <f aca="true">MAX(0,M861*(1+(_xlfn.NORM.INV(RAND(),Inputs!$D$39,Inputs!$C$39)))-'Year Schedule'!$K$15+'Year Schedule'!$L$15)</f>
        <v>#VALUE!</v>
      </c>
      <c r="O861" s="0" t="e">
        <f aca="true">MAX(0,N861*(1+(_xlfn.NORM.INV(RAND(),Inputs!$D$39,Inputs!$C$39)))-'Year Schedule'!$K$16+'Year Schedule'!$L$16)</f>
        <v>#VALUE!</v>
      </c>
      <c r="P861" s="0" t="e">
        <f aca="true">MAX(0,O861*(1+(_xlfn.NORM.INV(RAND(),Inputs!$D$39,Inputs!$C$39)))-'Year Schedule'!$K$17+'Year Schedule'!$L$17)</f>
        <v>#VALUE!</v>
      </c>
      <c r="Q861" s="0" t="e">
        <f aca="true">MAX(0,P861*(1+(_xlfn.NORM.INV(RAND(),Inputs!$D$39,Inputs!$C$39)))-'Year Schedule'!$K$18+'Year Schedule'!$L$18)</f>
        <v>#VALUE!</v>
      </c>
      <c r="R861" s="0" t="e">
        <f aca="true">MAX(0,Q861*(1+(_xlfn.NORM.INV(RAND(),Inputs!$D$39,Inputs!$C$39)))-'Year Schedule'!$K$19+'Year Schedule'!$L$19)</f>
        <v>#VALUE!</v>
      </c>
      <c r="S861" s="0" t="e">
        <f aca="true">MAX(0,R861*(1+(_xlfn.NORM.INV(RAND(),Inputs!$D$39,Inputs!$C$39)))-'Year Schedule'!$K$20+'Year Schedule'!$L$20)</f>
        <v>#VALUE!</v>
      </c>
      <c r="T861" s="0" t="e">
        <f aca="true">MAX(0,S861*(1+(_xlfn.NORM.INV(RAND(),Inputs!$D$39,Inputs!$C$39)))-'Year Schedule'!$K$21+'Year Schedule'!$L$21)</f>
        <v>#VALUE!</v>
      </c>
      <c r="U861" s="0" t="e">
        <f aca="true">MAX(0,T861*(1+(_xlfn.NORM.INV(RAND(),Inputs!$D$39,Inputs!$C$39)))-'Year Schedule'!$K$22+'Year Schedule'!$L$22)</f>
        <v>#VALUE!</v>
      </c>
      <c r="V861" s="0" t="e">
        <f aca="true">MAX(0,U861*(1+(_xlfn.NORM.INV(RAND(),Inputs!$D$39,Inputs!$C$39)))-'Year Schedule'!$K$23+'Year Schedule'!$L$23)</f>
        <v>#VALUE!</v>
      </c>
      <c r="W861" s="0" t="e">
        <f aca="true">MAX(0,V861*(1+(_xlfn.NORM.INV(RAND(),Inputs!$D$39,Inputs!$C$39)))-'Year Schedule'!$K$24+'Year Schedule'!$L$24)</f>
        <v>#VALUE!</v>
      </c>
      <c r="X861" s="0" t="e">
        <f aca="true">MAX(0,W861*(1+(_xlfn.NORM.INV(RAND(),Inputs!$D$39,Inputs!$C$39)))-'Year Schedule'!$K$25+'Year Schedule'!$L$25)</f>
        <v>#VALUE!</v>
      </c>
      <c r="Y861" s="0" t="e">
        <f aca="true">MAX(0,X861*(1+(_xlfn.NORM.INV(RAND(),Inputs!$D$39,Inputs!$C$39)))-'Year Schedule'!$K$26+'Year Schedule'!$L$26)</f>
        <v>#VALUE!</v>
      </c>
      <c r="Z861" s="0" t="e">
        <f aca="true">MAX(0,Y861*(1+(_xlfn.NORM.INV(RAND(),Inputs!$D$39,Inputs!$C$39)))-'Year Schedule'!$K$27+'Year Schedule'!$L$27)</f>
        <v>#VALUE!</v>
      </c>
      <c r="AA861" s="0" t="e">
        <f aca="true">MAX(0,Z861*(1+(_xlfn.NORM.INV(RAND(),Inputs!$D$39,Inputs!$C$39)))-'Year Schedule'!$K$28+'Year Schedule'!$L$28)</f>
        <v>#VALUE!</v>
      </c>
      <c r="AB861" s="0" t="e">
        <f aca="true">MAX(0,AA861*(1+(_xlfn.NORM.INV(RAND(),Inputs!$D$39,Inputs!$C$39)))-'Year Schedule'!$K$29+'Year Schedule'!$L$29)</f>
        <v>#VALUE!</v>
      </c>
      <c r="AC861" s="0" t="e">
        <f aca="true">MAX(0,AB861*(1+(_xlfn.NORM.INV(RAND(),Inputs!$D$39,Inputs!$C$39)))-'Year Schedule'!$K$30+'Year Schedule'!$L$30)</f>
        <v>#VALUE!</v>
      </c>
      <c r="AD861" s="0" t="e">
        <f aca="true">MAX(0,AC861*(1+(_xlfn.NORM.INV(RAND(),Inputs!$D$39,Inputs!$C$39)))-'Year Schedule'!$K$31+'Year Schedule'!$L$31)</f>
        <v>#VALUE!</v>
      </c>
      <c r="AE861" s="0" t="e">
        <f aca="true">MAX(0,AD861*(1+(_xlfn.NORM.INV(RAND(),Inputs!$D$39,Inputs!$C$39)))-'Year Schedule'!$K$32+'Year Schedule'!$L$32)</f>
        <v>#VALUE!</v>
      </c>
      <c r="AF861" s="0" t="e">
        <f aca="true">MAX(0,AE861*(1+(_xlfn.NORM.INV(RAND(),Inputs!$D$39,Inputs!$C$39)))-'Year Schedule'!$K$33+'Year Schedule'!$L$33)</f>
        <v>#VALUE!</v>
      </c>
      <c r="AG861" s="0" t="e">
        <f aca="true">MAX(0,AF861*(1+(_xlfn.NORM.INV(RAND(),Inputs!$D$39,Inputs!$C$39)))-'Year Schedule'!$K$34+'Year Schedule'!$L$34)</f>
        <v>#VALUE!</v>
      </c>
      <c r="AH861" s="0" t="e">
        <f aca="true">MAX(0,AG861*(1+(_xlfn.NORM.INV(RAND(),Inputs!$D$39,Inputs!$C$39)))-'Year Schedule'!$K$35+'Year Schedule'!$L$35)</f>
        <v>#VALUE!</v>
      </c>
      <c r="AI861" s="0" t="e">
        <f aca="true">MAX(0,AH861*(1+(_xlfn.NORM.INV(RAND(),Inputs!$D$39,Inputs!$C$39)))-'Year Schedule'!$K$36+'Year Schedule'!$L$36)</f>
        <v>#VALUE!</v>
      </c>
      <c r="AJ861" s="0" t="e">
        <f aca="true">MAX(0,AI861*(1+(_xlfn.NORM.INV(RAND(),Inputs!$D$39,Inputs!$C$39)))-'Year Schedule'!$K$37+'Year Schedule'!$L$37)</f>
        <v>#VALUE!</v>
      </c>
      <c r="AK861" s="0" t="e">
        <f aca="true">MAX(0,AJ861*(1+(_xlfn.NORM.INV(RAND(),Inputs!$D$39,Inputs!$C$39)))-'Year Schedule'!$K$38+'Year Schedule'!$L$38)</f>
        <v>#VALUE!</v>
      </c>
      <c r="AL861" s="0" t="e">
        <f aca="true">MAX(0,AK861*(1+(_xlfn.NORM.INV(RAND(),Inputs!$D$39,Inputs!$C$39)))-'Year Schedule'!$K$39+'Year Schedule'!$L$39)</f>
        <v>#VALUE!</v>
      </c>
      <c r="AM861" s="0" t="e">
        <f aca="true">MAX(0,AL861*(1+(_xlfn.NORM.INV(RAND(),Inputs!$D$39,Inputs!$C$39)))-'Year Schedule'!$K$40+'Year Schedule'!$L$40)</f>
        <v>#VALUE!</v>
      </c>
      <c r="AN861" s="0" t="e">
        <f aca="true">MAX(0,AM861*(1+(_xlfn.NORM.INV(RAND(),Inputs!$D$39,Inputs!$C$39)))-'Year Schedule'!$K$41+'Year Schedule'!$L$41)</f>
        <v>#VALUE!</v>
      </c>
      <c r="AO861" s="0" t="e">
        <f aca="true">MAX(0,AN861*(1+(_xlfn.NORM.INV(RAND(),Inputs!$D$39,Inputs!$C$39)))-'Year Schedule'!$K$42+'Year Schedule'!$L$42)</f>
        <v>#VALUE!</v>
      </c>
      <c r="AP861" s="0" t="e">
        <f aca="true">MAX(0,AO861*(1+(_xlfn.NORM.INV(RAND(),Inputs!$D$39,Inputs!$C$39)))-'Year Schedule'!$K$43+'Year Schedule'!$L$43)</f>
        <v>#VALUE!</v>
      </c>
      <c r="AQ861" s="0" t="e">
        <f aca="true">MAX(0,AP861*(1+(_xlfn.NORM.INV(RAND(),Inputs!$D$39,Inputs!$C$39)))-'Year Schedule'!$K$44+'Year Schedule'!$L$44)</f>
        <v>#VALUE!</v>
      </c>
      <c r="AR861" s="0" t="e">
        <f aca="true">MAX(0,AQ861*(1+(_xlfn.NORM.INV(RAND(),Inputs!$D$39,Inputs!$C$39)))-'Year Schedule'!$K$45+'Year Schedule'!$L$45)</f>
        <v>#VALUE!</v>
      </c>
      <c r="AS861" s="0" t="e">
        <f aca="true">MAX(0,AR861*(1+(_xlfn.NORM.INV(RAND(),Inputs!$D$39,Inputs!$C$39)))-'Year Schedule'!$K$46+'Year Schedule'!$L$46)</f>
        <v>#VALUE!</v>
      </c>
      <c r="AT861" s="0" t="e">
        <f aca="true">MAX(0,AS861*(1+(_xlfn.NORM.INV(RAND(),Inputs!$D$39,Inputs!$C$39)))-'Year Schedule'!$K$47+'Year Schedule'!$L$47)</f>
        <v>#VALUE!</v>
      </c>
      <c r="AU861" s="0" t="e">
        <f aca="true">MAX(0,AT861*(1+(_xlfn.NORM.INV(RAND(),Inputs!$D$39,Inputs!$C$39)))-'Year Schedule'!$K$48+'Year Schedule'!$L$48)</f>
        <v>#VALUE!</v>
      </c>
      <c r="AV861" s="0" t="e">
        <f aca="true">MAX(0,AU861*(1+(_xlfn.NORM.INV(RAND(),Inputs!$D$39,Inputs!$C$39)))-'Year Schedule'!$K$49+'Year Schedule'!$L$49)</f>
        <v>#VALUE!</v>
      </c>
      <c r="AW861" s="0" t="e">
        <f aca="true">MAX(0,AV861*(1+(_xlfn.NORM.INV(RAND(),Inputs!$D$39,Inputs!$C$39)))-'Year Schedule'!$K$50+'Year Schedule'!$L$50)</f>
        <v>#VALUE!</v>
      </c>
      <c r="AX861" s="0" t="e">
        <f aca="true">MAX(0,AW861*(1+(_xlfn.NORM.INV(RAND(),Inputs!$D$39,Inputs!$C$39)))-'Year Schedule'!$K$51+'Year Schedule'!$L$51)</f>
        <v>#VALUE!</v>
      </c>
      <c r="AY861" s="0" t="e">
        <f aca="true">MAX(0,AX861*(1+(_xlfn.NORM.INV(RAND(),Inputs!$D$39,Inputs!$C$39)))-'Year Schedule'!$K$52+'Year Schedule'!$L$52)</f>
        <v>#VALUE!</v>
      </c>
      <c r="AZ861" s="0" t="e">
        <f aca="true">MAX(0,AY861*(1+(_xlfn.NORM.INV(RAND(),Inputs!$D$39,Inputs!$C$39)))-'Year Schedule'!$K$53+'Year Schedule'!$L$53)</f>
        <v>#VALUE!</v>
      </c>
      <c r="BA861" s="0" t="e">
        <f aca="false">INDEX(C861:AZ861,1,Inputs!$C$6)</f>
        <v>#VALUE!</v>
      </c>
      <c r="BB861" s="0" t="n">
        <f aca="false">IFERROR(EXP(SUMPRODUCT(LN((C861:INDEX(C861:AZ861,1,Inputs!$C$6)+$C$1004:INDEX($C$1004:$AZ$1004,1,Inputs!$C$6))/B861:INDEX(B861:AY861,1,Inputs!$C$6)))/Inputs!$C$6)-1,-1)</f>
        <v>-1</v>
      </c>
    </row>
    <row r="862" customFormat="false" ht="15" hidden="false" customHeight="true" outlineLevel="0" collapsed="false">
      <c r="A862" s="0" t="n">
        <v>860</v>
      </c>
      <c r="B862" s="177" t="n">
        <f aca="false">Inputs!$C$38</f>
        <v>0</v>
      </c>
      <c r="C862" s="0" t="e">
        <f aca="true">MAX(0,B862*(1+(_xlfn.NORM.INV(RAND(),Inputs!$D$39,Inputs!$C$39)))-'Year Schedule'!$K$4+'Year Schedule'!$L$4)</f>
        <v>#VALUE!</v>
      </c>
      <c r="D862" s="0" t="e">
        <f aca="true">MAX(0,C862*(1+(_xlfn.NORM.INV(RAND(),Inputs!$D$39,Inputs!$C$39)))-'Year Schedule'!$K$5+'Year Schedule'!$L$5)</f>
        <v>#VALUE!</v>
      </c>
      <c r="E862" s="0" t="e">
        <f aca="true">MAX(0,D862*(1+(_xlfn.NORM.INV(RAND(),Inputs!$D$39,Inputs!$C$39)))-'Year Schedule'!$K$6+'Year Schedule'!$L$6)</f>
        <v>#VALUE!</v>
      </c>
      <c r="F862" s="0" t="e">
        <f aca="true">MAX(0,E862*(1+(_xlfn.NORM.INV(RAND(),Inputs!$D$39,Inputs!$C$39)))-'Year Schedule'!$K$7+'Year Schedule'!$L$7)</f>
        <v>#VALUE!</v>
      </c>
      <c r="G862" s="0" t="e">
        <f aca="true">MAX(0,F862*(1+(_xlfn.NORM.INV(RAND(),Inputs!$D$39,Inputs!$C$39)))-'Year Schedule'!$K$8+'Year Schedule'!$L$8)</f>
        <v>#VALUE!</v>
      </c>
      <c r="H862" s="0" t="e">
        <f aca="true">MAX(0,G862*(1+(_xlfn.NORM.INV(RAND(),Inputs!$D$39,Inputs!$C$39)))-'Year Schedule'!$K$9+'Year Schedule'!$L$9)</f>
        <v>#VALUE!</v>
      </c>
      <c r="I862" s="0" t="e">
        <f aca="true">MAX(0,H862*(1+(_xlfn.NORM.INV(RAND(),Inputs!$D$39,Inputs!$C$39)))-'Year Schedule'!$K$10+'Year Schedule'!$L$10)</f>
        <v>#VALUE!</v>
      </c>
      <c r="J862" s="0" t="e">
        <f aca="true">MAX(0,I862*(1+(_xlfn.NORM.INV(RAND(),Inputs!$D$39,Inputs!$C$39)))-'Year Schedule'!$K$11+'Year Schedule'!$L$11)</f>
        <v>#VALUE!</v>
      </c>
      <c r="K862" s="0" t="e">
        <f aca="true">MAX(0,J862*(1+(_xlfn.NORM.INV(RAND(),Inputs!$D$39,Inputs!$C$39)))-'Year Schedule'!$K$12+'Year Schedule'!$L$12)</f>
        <v>#VALUE!</v>
      </c>
      <c r="L862" s="0" t="e">
        <f aca="true">MAX(0,K862*(1+(_xlfn.NORM.INV(RAND(),Inputs!$D$39,Inputs!$C$39)))-'Year Schedule'!$K$13+'Year Schedule'!$L$13)</f>
        <v>#VALUE!</v>
      </c>
      <c r="M862" s="0" t="e">
        <f aca="true">MAX(0,L862*(1+(_xlfn.NORM.INV(RAND(),Inputs!$D$39,Inputs!$C$39)))-'Year Schedule'!$K$14+'Year Schedule'!$L$14)</f>
        <v>#VALUE!</v>
      </c>
      <c r="N862" s="0" t="e">
        <f aca="true">MAX(0,M862*(1+(_xlfn.NORM.INV(RAND(),Inputs!$D$39,Inputs!$C$39)))-'Year Schedule'!$K$15+'Year Schedule'!$L$15)</f>
        <v>#VALUE!</v>
      </c>
      <c r="O862" s="0" t="e">
        <f aca="true">MAX(0,N862*(1+(_xlfn.NORM.INV(RAND(),Inputs!$D$39,Inputs!$C$39)))-'Year Schedule'!$K$16+'Year Schedule'!$L$16)</f>
        <v>#VALUE!</v>
      </c>
      <c r="P862" s="0" t="e">
        <f aca="true">MAX(0,O862*(1+(_xlfn.NORM.INV(RAND(),Inputs!$D$39,Inputs!$C$39)))-'Year Schedule'!$K$17+'Year Schedule'!$L$17)</f>
        <v>#VALUE!</v>
      </c>
      <c r="Q862" s="0" t="e">
        <f aca="true">MAX(0,P862*(1+(_xlfn.NORM.INV(RAND(),Inputs!$D$39,Inputs!$C$39)))-'Year Schedule'!$K$18+'Year Schedule'!$L$18)</f>
        <v>#VALUE!</v>
      </c>
      <c r="R862" s="0" t="e">
        <f aca="true">MAX(0,Q862*(1+(_xlfn.NORM.INV(RAND(),Inputs!$D$39,Inputs!$C$39)))-'Year Schedule'!$K$19+'Year Schedule'!$L$19)</f>
        <v>#VALUE!</v>
      </c>
      <c r="S862" s="0" t="e">
        <f aca="true">MAX(0,R862*(1+(_xlfn.NORM.INV(RAND(),Inputs!$D$39,Inputs!$C$39)))-'Year Schedule'!$K$20+'Year Schedule'!$L$20)</f>
        <v>#VALUE!</v>
      </c>
      <c r="T862" s="0" t="e">
        <f aca="true">MAX(0,S862*(1+(_xlfn.NORM.INV(RAND(),Inputs!$D$39,Inputs!$C$39)))-'Year Schedule'!$K$21+'Year Schedule'!$L$21)</f>
        <v>#VALUE!</v>
      </c>
      <c r="U862" s="0" t="e">
        <f aca="true">MAX(0,T862*(1+(_xlfn.NORM.INV(RAND(),Inputs!$D$39,Inputs!$C$39)))-'Year Schedule'!$K$22+'Year Schedule'!$L$22)</f>
        <v>#VALUE!</v>
      </c>
      <c r="V862" s="0" t="e">
        <f aca="true">MAX(0,U862*(1+(_xlfn.NORM.INV(RAND(),Inputs!$D$39,Inputs!$C$39)))-'Year Schedule'!$K$23+'Year Schedule'!$L$23)</f>
        <v>#VALUE!</v>
      </c>
      <c r="W862" s="0" t="e">
        <f aca="true">MAX(0,V862*(1+(_xlfn.NORM.INV(RAND(),Inputs!$D$39,Inputs!$C$39)))-'Year Schedule'!$K$24+'Year Schedule'!$L$24)</f>
        <v>#VALUE!</v>
      </c>
      <c r="X862" s="0" t="e">
        <f aca="true">MAX(0,W862*(1+(_xlfn.NORM.INV(RAND(),Inputs!$D$39,Inputs!$C$39)))-'Year Schedule'!$K$25+'Year Schedule'!$L$25)</f>
        <v>#VALUE!</v>
      </c>
      <c r="Y862" s="0" t="e">
        <f aca="true">MAX(0,X862*(1+(_xlfn.NORM.INV(RAND(),Inputs!$D$39,Inputs!$C$39)))-'Year Schedule'!$K$26+'Year Schedule'!$L$26)</f>
        <v>#VALUE!</v>
      </c>
      <c r="Z862" s="0" t="e">
        <f aca="true">MAX(0,Y862*(1+(_xlfn.NORM.INV(RAND(),Inputs!$D$39,Inputs!$C$39)))-'Year Schedule'!$K$27+'Year Schedule'!$L$27)</f>
        <v>#VALUE!</v>
      </c>
      <c r="AA862" s="0" t="e">
        <f aca="true">MAX(0,Z862*(1+(_xlfn.NORM.INV(RAND(),Inputs!$D$39,Inputs!$C$39)))-'Year Schedule'!$K$28+'Year Schedule'!$L$28)</f>
        <v>#VALUE!</v>
      </c>
      <c r="AB862" s="0" t="e">
        <f aca="true">MAX(0,AA862*(1+(_xlfn.NORM.INV(RAND(),Inputs!$D$39,Inputs!$C$39)))-'Year Schedule'!$K$29+'Year Schedule'!$L$29)</f>
        <v>#VALUE!</v>
      </c>
      <c r="AC862" s="0" t="e">
        <f aca="true">MAX(0,AB862*(1+(_xlfn.NORM.INV(RAND(),Inputs!$D$39,Inputs!$C$39)))-'Year Schedule'!$K$30+'Year Schedule'!$L$30)</f>
        <v>#VALUE!</v>
      </c>
      <c r="AD862" s="0" t="e">
        <f aca="true">MAX(0,AC862*(1+(_xlfn.NORM.INV(RAND(),Inputs!$D$39,Inputs!$C$39)))-'Year Schedule'!$K$31+'Year Schedule'!$L$31)</f>
        <v>#VALUE!</v>
      </c>
      <c r="AE862" s="0" t="e">
        <f aca="true">MAX(0,AD862*(1+(_xlfn.NORM.INV(RAND(),Inputs!$D$39,Inputs!$C$39)))-'Year Schedule'!$K$32+'Year Schedule'!$L$32)</f>
        <v>#VALUE!</v>
      </c>
      <c r="AF862" s="0" t="e">
        <f aca="true">MAX(0,AE862*(1+(_xlfn.NORM.INV(RAND(),Inputs!$D$39,Inputs!$C$39)))-'Year Schedule'!$K$33+'Year Schedule'!$L$33)</f>
        <v>#VALUE!</v>
      </c>
      <c r="AG862" s="0" t="e">
        <f aca="true">MAX(0,AF862*(1+(_xlfn.NORM.INV(RAND(),Inputs!$D$39,Inputs!$C$39)))-'Year Schedule'!$K$34+'Year Schedule'!$L$34)</f>
        <v>#VALUE!</v>
      </c>
      <c r="AH862" s="0" t="e">
        <f aca="true">MAX(0,AG862*(1+(_xlfn.NORM.INV(RAND(),Inputs!$D$39,Inputs!$C$39)))-'Year Schedule'!$K$35+'Year Schedule'!$L$35)</f>
        <v>#VALUE!</v>
      </c>
      <c r="AI862" s="0" t="e">
        <f aca="true">MAX(0,AH862*(1+(_xlfn.NORM.INV(RAND(),Inputs!$D$39,Inputs!$C$39)))-'Year Schedule'!$K$36+'Year Schedule'!$L$36)</f>
        <v>#VALUE!</v>
      </c>
      <c r="AJ862" s="0" t="e">
        <f aca="true">MAX(0,AI862*(1+(_xlfn.NORM.INV(RAND(),Inputs!$D$39,Inputs!$C$39)))-'Year Schedule'!$K$37+'Year Schedule'!$L$37)</f>
        <v>#VALUE!</v>
      </c>
      <c r="AK862" s="0" t="e">
        <f aca="true">MAX(0,AJ862*(1+(_xlfn.NORM.INV(RAND(),Inputs!$D$39,Inputs!$C$39)))-'Year Schedule'!$K$38+'Year Schedule'!$L$38)</f>
        <v>#VALUE!</v>
      </c>
      <c r="AL862" s="0" t="e">
        <f aca="true">MAX(0,AK862*(1+(_xlfn.NORM.INV(RAND(),Inputs!$D$39,Inputs!$C$39)))-'Year Schedule'!$K$39+'Year Schedule'!$L$39)</f>
        <v>#VALUE!</v>
      </c>
      <c r="AM862" s="0" t="e">
        <f aca="true">MAX(0,AL862*(1+(_xlfn.NORM.INV(RAND(),Inputs!$D$39,Inputs!$C$39)))-'Year Schedule'!$K$40+'Year Schedule'!$L$40)</f>
        <v>#VALUE!</v>
      </c>
      <c r="AN862" s="0" t="e">
        <f aca="true">MAX(0,AM862*(1+(_xlfn.NORM.INV(RAND(),Inputs!$D$39,Inputs!$C$39)))-'Year Schedule'!$K$41+'Year Schedule'!$L$41)</f>
        <v>#VALUE!</v>
      </c>
      <c r="AO862" s="0" t="e">
        <f aca="true">MAX(0,AN862*(1+(_xlfn.NORM.INV(RAND(),Inputs!$D$39,Inputs!$C$39)))-'Year Schedule'!$K$42+'Year Schedule'!$L$42)</f>
        <v>#VALUE!</v>
      </c>
      <c r="AP862" s="0" t="e">
        <f aca="true">MAX(0,AO862*(1+(_xlfn.NORM.INV(RAND(),Inputs!$D$39,Inputs!$C$39)))-'Year Schedule'!$K$43+'Year Schedule'!$L$43)</f>
        <v>#VALUE!</v>
      </c>
      <c r="AQ862" s="0" t="e">
        <f aca="true">MAX(0,AP862*(1+(_xlfn.NORM.INV(RAND(),Inputs!$D$39,Inputs!$C$39)))-'Year Schedule'!$K$44+'Year Schedule'!$L$44)</f>
        <v>#VALUE!</v>
      </c>
      <c r="AR862" s="0" t="e">
        <f aca="true">MAX(0,AQ862*(1+(_xlfn.NORM.INV(RAND(),Inputs!$D$39,Inputs!$C$39)))-'Year Schedule'!$K$45+'Year Schedule'!$L$45)</f>
        <v>#VALUE!</v>
      </c>
      <c r="AS862" s="0" t="e">
        <f aca="true">MAX(0,AR862*(1+(_xlfn.NORM.INV(RAND(),Inputs!$D$39,Inputs!$C$39)))-'Year Schedule'!$K$46+'Year Schedule'!$L$46)</f>
        <v>#VALUE!</v>
      </c>
      <c r="AT862" s="0" t="e">
        <f aca="true">MAX(0,AS862*(1+(_xlfn.NORM.INV(RAND(),Inputs!$D$39,Inputs!$C$39)))-'Year Schedule'!$K$47+'Year Schedule'!$L$47)</f>
        <v>#VALUE!</v>
      </c>
      <c r="AU862" s="0" t="e">
        <f aca="true">MAX(0,AT862*(1+(_xlfn.NORM.INV(RAND(),Inputs!$D$39,Inputs!$C$39)))-'Year Schedule'!$K$48+'Year Schedule'!$L$48)</f>
        <v>#VALUE!</v>
      </c>
      <c r="AV862" s="0" t="e">
        <f aca="true">MAX(0,AU862*(1+(_xlfn.NORM.INV(RAND(),Inputs!$D$39,Inputs!$C$39)))-'Year Schedule'!$K$49+'Year Schedule'!$L$49)</f>
        <v>#VALUE!</v>
      </c>
      <c r="AW862" s="0" t="e">
        <f aca="true">MAX(0,AV862*(1+(_xlfn.NORM.INV(RAND(),Inputs!$D$39,Inputs!$C$39)))-'Year Schedule'!$K$50+'Year Schedule'!$L$50)</f>
        <v>#VALUE!</v>
      </c>
      <c r="AX862" s="0" t="e">
        <f aca="true">MAX(0,AW862*(1+(_xlfn.NORM.INV(RAND(),Inputs!$D$39,Inputs!$C$39)))-'Year Schedule'!$K$51+'Year Schedule'!$L$51)</f>
        <v>#VALUE!</v>
      </c>
      <c r="AY862" s="0" t="e">
        <f aca="true">MAX(0,AX862*(1+(_xlfn.NORM.INV(RAND(),Inputs!$D$39,Inputs!$C$39)))-'Year Schedule'!$K$52+'Year Schedule'!$L$52)</f>
        <v>#VALUE!</v>
      </c>
      <c r="AZ862" s="0" t="e">
        <f aca="true">MAX(0,AY862*(1+(_xlfn.NORM.INV(RAND(),Inputs!$D$39,Inputs!$C$39)))-'Year Schedule'!$K$53+'Year Schedule'!$L$53)</f>
        <v>#VALUE!</v>
      </c>
      <c r="BA862" s="0" t="e">
        <f aca="false">INDEX(C862:AZ862,1,Inputs!$C$6)</f>
        <v>#VALUE!</v>
      </c>
      <c r="BB862" s="0" t="n">
        <f aca="false">IFERROR(EXP(SUMPRODUCT(LN((C862:INDEX(C862:AZ862,1,Inputs!$C$6)+$C$1004:INDEX($C$1004:$AZ$1004,1,Inputs!$C$6))/B862:INDEX(B862:AY862,1,Inputs!$C$6)))/Inputs!$C$6)-1,-1)</f>
        <v>-1</v>
      </c>
    </row>
    <row r="863" customFormat="false" ht="15" hidden="false" customHeight="true" outlineLevel="0" collapsed="false">
      <c r="A863" s="0" t="n">
        <v>861</v>
      </c>
      <c r="B863" s="177" t="n">
        <f aca="false">Inputs!$C$38</f>
        <v>0</v>
      </c>
      <c r="C863" s="0" t="e">
        <f aca="true">MAX(0,B863*(1+(_xlfn.NORM.INV(RAND(),Inputs!$D$39,Inputs!$C$39)))-'Year Schedule'!$K$4+'Year Schedule'!$L$4)</f>
        <v>#VALUE!</v>
      </c>
      <c r="D863" s="0" t="e">
        <f aca="true">MAX(0,C863*(1+(_xlfn.NORM.INV(RAND(),Inputs!$D$39,Inputs!$C$39)))-'Year Schedule'!$K$5+'Year Schedule'!$L$5)</f>
        <v>#VALUE!</v>
      </c>
      <c r="E863" s="0" t="e">
        <f aca="true">MAX(0,D863*(1+(_xlfn.NORM.INV(RAND(),Inputs!$D$39,Inputs!$C$39)))-'Year Schedule'!$K$6+'Year Schedule'!$L$6)</f>
        <v>#VALUE!</v>
      </c>
      <c r="F863" s="0" t="e">
        <f aca="true">MAX(0,E863*(1+(_xlfn.NORM.INV(RAND(),Inputs!$D$39,Inputs!$C$39)))-'Year Schedule'!$K$7+'Year Schedule'!$L$7)</f>
        <v>#VALUE!</v>
      </c>
      <c r="G863" s="0" t="e">
        <f aca="true">MAX(0,F863*(1+(_xlfn.NORM.INV(RAND(),Inputs!$D$39,Inputs!$C$39)))-'Year Schedule'!$K$8+'Year Schedule'!$L$8)</f>
        <v>#VALUE!</v>
      </c>
      <c r="H863" s="0" t="e">
        <f aca="true">MAX(0,G863*(1+(_xlfn.NORM.INV(RAND(),Inputs!$D$39,Inputs!$C$39)))-'Year Schedule'!$K$9+'Year Schedule'!$L$9)</f>
        <v>#VALUE!</v>
      </c>
      <c r="I863" s="0" t="e">
        <f aca="true">MAX(0,H863*(1+(_xlfn.NORM.INV(RAND(),Inputs!$D$39,Inputs!$C$39)))-'Year Schedule'!$K$10+'Year Schedule'!$L$10)</f>
        <v>#VALUE!</v>
      </c>
      <c r="J863" s="0" t="e">
        <f aca="true">MAX(0,I863*(1+(_xlfn.NORM.INV(RAND(),Inputs!$D$39,Inputs!$C$39)))-'Year Schedule'!$K$11+'Year Schedule'!$L$11)</f>
        <v>#VALUE!</v>
      </c>
      <c r="K863" s="0" t="e">
        <f aca="true">MAX(0,J863*(1+(_xlfn.NORM.INV(RAND(),Inputs!$D$39,Inputs!$C$39)))-'Year Schedule'!$K$12+'Year Schedule'!$L$12)</f>
        <v>#VALUE!</v>
      </c>
      <c r="L863" s="0" t="e">
        <f aca="true">MAX(0,K863*(1+(_xlfn.NORM.INV(RAND(),Inputs!$D$39,Inputs!$C$39)))-'Year Schedule'!$K$13+'Year Schedule'!$L$13)</f>
        <v>#VALUE!</v>
      </c>
      <c r="M863" s="0" t="e">
        <f aca="true">MAX(0,L863*(1+(_xlfn.NORM.INV(RAND(),Inputs!$D$39,Inputs!$C$39)))-'Year Schedule'!$K$14+'Year Schedule'!$L$14)</f>
        <v>#VALUE!</v>
      </c>
      <c r="N863" s="0" t="e">
        <f aca="true">MAX(0,M863*(1+(_xlfn.NORM.INV(RAND(),Inputs!$D$39,Inputs!$C$39)))-'Year Schedule'!$K$15+'Year Schedule'!$L$15)</f>
        <v>#VALUE!</v>
      </c>
      <c r="O863" s="0" t="e">
        <f aca="true">MAX(0,N863*(1+(_xlfn.NORM.INV(RAND(),Inputs!$D$39,Inputs!$C$39)))-'Year Schedule'!$K$16+'Year Schedule'!$L$16)</f>
        <v>#VALUE!</v>
      </c>
      <c r="P863" s="0" t="e">
        <f aca="true">MAX(0,O863*(1+(_xlfn.NORM.INV(RAND(),Inputs!$D$39,Inputs!$C$39)))-'Year Schedule'!$K$17+'Year Schedule'!$L$17)</f>
        <v>#VALUE!</v>
      </c>
      <c r="Q863" s="0" t="e">
        <f aca="true">MAX(0,P863*(1+(_xlfn.NORM.INV(RAND(),Inputs!$D$39,Inputs!$C$39)))-'Year Schedule'!$K$18+'Year Schedule'!$L$18)</f>
        <v>#VALUE!</v>
      </c>
      <c r="R863" s="0" t="e">
        <f aca="true">MAX(0,Q863*(1+(_xlfn.NORM.INV(RAND(),Inputs!$D$39,Inputs!$C$39)))-'Year Schedule'!$K$19+'Year Schedule'!$L$19)</f>
        <v>#VALUE!</v>
      </c>
      <c r="S863" s="0" t="e">
        <f aca="true">MAX(0,R863*(1+(_xlfn.NORM.INV(RAND(),Inputs!$D$39,Inputs!$C$39)))-'Year Schedule'!$K$20+'Year Schedule'!$L$20)</f>
        <v>#VALUE!</v>
      </c>
      <c r="T863" s="0" t="e">
        <f aca="true">MAX(0,S863*(1+(_xlfn.NORM.INV(RAND(),Inputs!$D$39,Inputs!$C$39)))-'Year Schedule'!$K$21+'Year Schedule'!$L$21)</f>
        <v>#VALUE!</v>
      </c>
      <c r="U863" s="0" t="e">
        <f aca="true">MAX(0,T863*(1+(_xlfn.NORM.INV(RAND(),Inputs!$D$39,Inputs!$C$39)))-'Year Schedule'!$K$22+'Year Schedule'!$L$22)</f>
        <v>#VALUE!</v>
      </c>
      <c r="V863" s="0" t="e">
        <f aca="true">MAX(0,U863*(1+(_xlfn.NORM.INV(RAND(),Inputs!$D$39,Inputs!$C$39)))-'Year Schedule'!$K$23+'Year Schedule'!$L$23)</f>
        <v>#VALUE!</v>
      </c>
      <c r="W863" s="0" t="e">
        <f aca="true">MAX(0,V863*(1+(_xlfn.NORM.INV(RAND(),Inputs!$D$39,Inputs!$C$39)))-'Year Schedule'!$K$24+'Year Schedule'!$L$24)</f>
        <v>#VALUE!</v>
      </c>
      <c r="X863" s="0" t="e">
        <f aca="true">MAX(0,W863*(1+(_xlfn.NORM.INV(RAND(),Inputs!$D$39,Inputs!$C$39)))-'Year Schedule'!$K$25+'Year Schedule'!$L$25)</f>
        <v>#VALUE!</v>
      </c>
      <c r="Y863" s="0" t="e">
        <f aca="true">MAX(0,X863*(1+(_xlfn.NORM.INV(RAND(),Inputs!$D$39,Inputs!$C$39)))-'Year Schedule'!$K$26+'Year Schedule'!$L$26)</f>
        <v>#VALUE!</v>
      </c>
      <c r="Z863" s="0" t="e">
        <f aca="true">MAX(0,Y863*(1+(_xlfn.NORM.INV(RAND(),Inputs!$D$39,Inputs!$C$39)))-'Year Schedule'!$K$27+'Year Schedule'!$L$27)</f>
        <v>#VALUE!</v>
      </c>
      <c r="AA863" s="0" t="e">
        <f aca="true">MAX(0,Z863*(1+(_xlfn.NORM.INV(RAND(),Inputs!$D$39,Inputs!$C$39)))-'Year Schedule'!$K$28+'Year Schedule'!$L$28)</f>
        <v>#VALUE!</v>
      </c>
      <c r="AB863" s="0" t="e">
        <f aca="true">MAX(0,AA863*(1+(_xlfn.NORM.INV(RAND(),Inputs!$D$39,Inputs!$C$39)))-'Year Schedule'!$K$29+'Year Schedule'!$L$29)</f>
        <v>#VALUE!</v>
      </c>
      <c r="AC863" s="0" t="e">
        <f aca="true">MAX(0,AB863*(1+(_xlfn.NORM.INV(RAND(),Inputs!$D$39,Inputs!$C$39)))-'Year Schedule'!$K$30+'Year Schedule'!$L$30)</f>
        <v>#VALUE!</v>
      </c>
      <c r="AD863" s="0" t="e">
        <f aca="true">MAX(0,AC863*(1+(_xlfn.NORM.INV(RAND(),Inputs!$D$39,Inputs!$C$39)))-'Year Schedule'!$K$31+'Year Schedule'!$L$31)</f>
        <v>#VALUE!</v>
      </c>
      <c r="AE863" s="0" t="e">
        <f aca="true">MAX(0,AD863*(1+(_xlfn.NORM.INV(RAND(),Inputs!$D$39,Inputs!$C$39)))-'Year Schedule'!$K$32+'Year Schedule'!$L$32)</f>
        <v>#VALUE!</v>
      </c>
      <c r="AF863" s="0" t="e">
        <f aca="true">MAX(0,AE863*(1+(_xlfn.NORM.INV(RAND(),Inputs!$D$39,Inputs!$C$39)))-'Year Schedule'!$K$33+'Year Schedule'!$L$33)</f>
        <v>#VALUE!</v>
      </c>
      <c r="AG863" s="0" t="e">
        <f aca="true">MAX(0,AF863*(1+(_xlfn.NORM.INV(RAND(),Inputs!$D$39,Inputs!$C$39)))-'Year Schedule'!$K$34+'Year Schedule'!$L$34)</f>
        <v>#VALUE!</v>
      </c>
      <c r="AH863" s="0" t="e">
        <f aca="true">MAX(0,AG863*(1+(_xlfn.NORM.INV(RAND(),Inputs!$D$39,Inputs!$C$39)))-'Year Schedule'!$K$35+'Year Schedule'!$L$35)</f>
        <v>#VALUE!</v>
      </c>
      <c r="AI863" s="0" t="e">
        <f aca="true">MAX(0,AH863*(1+(_xlfn.NORM.INV(RAND(),Inputs!$D$39,Inputs!$C$39)))-'Year Schedule'!$K$36+'Year Schedule'!$L$36)</f>
        <v>#VALUE!</v>
      </c>
      <c r="AJ863" s="0" t="e">
        <f aca="true">MAX(0,AI863*(1+(_xlfn.NORM.INV(RAND(),Inputs!$D$39,Inputs!$C$39)))-'Year Schedule'!$K$37+'Year Schedule'!$L$37)</f>
        <v>#VALUE!</v>
      </c>
      <c r="AK863" s="0" t="e">
        <f aca="true">MAX(0,AJ863*(1+(_xlfn.NORM.INV(RAND(),Inputs!$D$39,Inputs!$C$39)))-'Year Schedule'!$K$38+'Year Schedule'!$L$38)</f>
        <v>#VALUE!</v>
      </c>
      <c r="AL863" s="0" t="e">
        <f aca="true">MAX(0,AK863*(1+(_xlfn.NORM.INV(RAND(),Inputs!$D$39,Inputs!$C$39)))-'Year Schedule'!$K$39+'Year Schedule'!$L$39)</f>
        <v>#VALUE!</v>
      </c>
      <c r="AM863" s="0" t="e">
        <f aca="true">MAX(0,AL863*(1+(_xlfn.NORM.INV(RAND(),Inputs!$D$39,Inputs!$C$39)))-'Year Schedule'!$K$40+'Year Schedule'!$L$40)</f>
        <v>#VALUE!</v>
      </c>
      <c r="AN863" s="0" t="e">
        <f aca="true">MAX(0,AM863*(1+(_xlfn.NORM.INV(RAND(),Inputs!$D$39,Inputs!$C$39)))-'Year Schedule'!$K$41+'Year Schedule'!$L$41)</f>
        <v>#VALUE!</v>
      </c>
      <c r="AO863" s="0" t="e">
        <f aca="true">MAX(0,AN863*(1+(_xlfn.NORM.INV(RAND(),Inputs!$D$39,Inputs!$C$39)))-'Year Schedule'!$K$42+'Year Schedule'!$L$42)</f>
        <v>#VALUE!</v>
      </c>
      <c r="AP863" s="0" t="e">
        <f aca="true">MAX(0,AO863*(1+(_xlfn.NORM.INV(RAND(),Inputs!$D$39,Inputs!$C$39)))-'Year Schedule'!$K$43+'Year Schedule'!$L$43)</f>
        <v>#VALUE!</v>
      </c>
      <c r="AQ863" s="0" t="e">
        <f aca="true">MAX(0,AP863*(1+(_xlfn.NORM.INV(RAND(),Inputs!$D$39,Inputs!$C$39)))-'Year Schedule'!$K$44+'Year Schedule'!$L$44)</f>
        <v>#VALUE!</v>
      </c>
      <c r="AR863" s="0" t="e">
        <f aca="true">MAX(0,AQ863*(1+(_xlfn.NORM.INV(RAND(),Inputs!$D$39,Inputs!$C$39)))-'Year Schedule'!$K$45+'Year Schedule'!$L$45)</f>
        <v>#VALUE!</v>
      </c>
      <c r="AS863" s="0" t="e">
        <f aca="true">MAX(0,AR863*(1+(_xlfn.NORM.INV(RAND(),Inputs!$D$39,Inputs!$C$39)))-'Year Schedule'!$K$46+'Year Schedule'!$L$46)</f>
        <v>#VALUE!</v>
      </c>
      <c r="AT863" s="0" t="e">
        <f aca="true">MAX(0,AS863*(1+(_xlfn.NORM.INV(RAND(),Inputs!$D$39,Inputs!$C$39)))-'Year Schedule'!$K$47+'Year Schedule'!$L$47)</f>
        <v>#VALUE!</v>
      </c>
      <c r="AU863" s="0" t="e">
        <f aca="true">MAX(0,AT863*(1+(_xlfn.NORM.INV(RAND(),Inputs!$D$39,Inputs!$C$39)))-'Year Schedule'!$K$48+'Year Schedule'!$L$48)</f>
        <v>#VALUE!</v>
      </c>
      <c r="AV863" s="0" t="e">
        <f aca="true">MAX(0,AU863*(1+(_xlfn.NORM.INV(RAND(),Inputs!$D$39,Inputs!$C$39)))-'Year Schedule'!$K$49+'Year Schedule'!$L$49)</f>
        <v>#VALUE!</v>
      </c>
      <c r="AW863" s="0" t="e">
        <f aca="true">MAX(0,AV863*(1+(_xlfn.NORM.INV(RAND(),Inputs!$D$39,Inputs!$C$39)))-'Year Schedule'!$K$50+'Year Schedule'!$L$50)</f>
        <v>#VALUE!</v>
      </c>
      <c r="AX863" s="0" t="e">
        <f aca="true">MAX(0,AW863*(1+(_xlfn.NORM.INV(RAND(),Inputs!$D$39,Inputs!$C$39)))-'Year Schedule'!$K$51+'Year Schedule'!$L$51)</f>
        <v>#VALUE!</v>
      </c>
      <c r="AY863" s="0" t="e">
        <f aca="true">MAX(0,AX863*(1+(_xlfn.NORM.INV(RAND(),Inputs!$D$39,Inputs!$C$39)))-'Year Schedule'!$K$52+'Year Schedule'!$L$52)</f>
        <v>#VALUE!</v>
      </c>
      <c r="AZ863" s="0" t="e">
        <f aca="true">MAX(0,AY863*(1+(_xlfn.NORM.INV(RAND(),Inputs!$D$39,Inputs!$C$39)))-'Year Schedule'!$K$53+'Year Schedule'!$L$53)</f>
        <v>#VALUE!</v>
      </c>
      <c r="BA863" s="0" t="e">
        <f aca="false">INDEX(C863:AZ863,1,Inputs!$C$6)</f>
        <v>#VALUE!</v>
      </c>
      <c r="BB863" s="0" t="n">
        <f aca="false">IFERROR(EXP(SUMPRODUCT(LN((C863:INDEX(C863:AZ863,1,Inputs!$C$6)+$C$1004:INDEX($C$1004:$AZ$1004,1,Inputs!$C$6))/B863:INDEX(B863:AY863,1,Inputs!$C$6)))/Inputs!$C$6)-1,-1)</f>
        <v>-1</v>
      </c>
    </row>
    <row r="864" customFormat="false" ht="15" hidden="false" customHeight="true" outlineLevel="0" collapsed="false">
      <c r="A864" s="0" t="n">
        <v>862</v>
      </c>
      <c r="B864" s="177" t="n">
        <f aca="false">Inputs!$C$38</f>
        <v>0</v>
      </c>
      <c r="C864" s="0" t="e">
        <f aca="true">MAX(0,B864*(1+(_xlfn.NORM.INV(RAND(),Inputs!$D$39,Inputs!$C$39)))-'Year Schedule'!$K$4+'Year Schedule'!$L$4)</f>
        <v>#VALUE!</v>
      </c>
      <c r="D864" s="0" t="e">
        <f aca="true">MAX(0,C864*(1+(_xlfn.NORM.INV(RAND(),Inputs!$D$39,Inputs!$C$39)))-'Year Schedule'!$K$5+'Year Schedule'!$L$5)</f>
        <v>#VALUE!</v>
      </c>
      <c r="E864" s="0" t="e">
        <f aca="true">MAX(0,D864*(1+(_xlfn.NORM.INV(RAND(),Inputs!$D$39,Inputs!$C$39)))-'Year Schedule'!$K$6+'Year Schedule'!$L$6)</f>
        <v>#VALUE!</v>
      </c>
      <c r="F864" s="0" t="e">
        <f aca="true">MAX(0,E864*(1+(_xlfn.NORM.INV(RAND(),Inputs!$D$39,Inputs!$C$39)))-'Year Schedule'!$K$7+'Year Schedule'!$L$7)</f>
        <v>#VALUE!</v>
      </c>
      <c r="G864" s="0" t="e">
        <f aca="true">MAX(0,F864*(1+(_xlfn.NORM.INV(RAND(),Inputs!$D$39,Inputs!$C$39)))-'Year Schedule'!$K$8+'Year Schedule'!$L$8)</f>
        <v>#VALUE!</v>
      </c>
      <c r="H864" s="0" t="e">
        <f aca="true">MAX(0,G864*(1+(_xlfn.NORM.INV(RAND(),Inputs!$D$39,Inputs!$C$39)))-'Year Schedule'!$K$9+'Year Schedule'!$L$9)</f>
        <v>#VALUE!</v>
      </c>
      <c r="I864" s="0" t="e">
        <f aca="true">MAX(0,H864*(1+(_xlfn.NORM.INV(RAND(),Inputs!$D$39,Inputs!$C$39)))-'Year Schedule'!$K$10+'Year Schedule'!$L$10)</f>
        <v>#VALUE!</v>
      </c>
      <c r="J864" s="0" t="e">
        <f aca="true">MAX(0,I864*(1+(_xlfn.NORM.INV(RAND(),Inputs!$D$39,Inputs!$C$39)))-'Year Schedule'!$K$11+'Year Schedule'!$L$11)</f>
        <v>#VALUE!</v>
      </c>
      <c r="K864" s="0" t="e">
        <f aca="true">MAX(0,J864*(1+(_xlfn.NORM.INV(RAND(),Inputs!$D$39,Inputs!$C$39)))-'Year Schedule'!$K$12+'Year Schedule'!$L$12)</f>
        <v>#VALUE!</v>
      </c>
      <c r="L864" s="0" t="e">
        <f aca="true">MAX(0,K864*(1+(_xlfn.NORM.INV(RAND(),Inputs!$D$39,Inputs!$C$39)))-'Year Schedule'!$K$13+'Year Schedule'!$L$13)</f>
        <v>#VALUE!</v>
      </c>
      <c r="M864" s="0" t="e">
        <f aca="true">MAX(0,L864*(1+(_xlfn.NORM.INV(RAND(),Inputs!$D$39,Inputs!$C$39)))-'Year Schedule'!$K$14+'Year Schedule'!$L$14)</f>
        <v>#VALUE!</v>
      </c>
      <c r="N864" s="0" t="e">
        <f aca="true">MAX(0,M864*(1+(_xlfn.NORM.INV(RAND(),Inputs!$D$39,Inputs!$C$39)))-'Year Schedule'!$K$15+'Year Schedule'!$L$15)</f>
        <v>#VALUE!</v>
      </c>
      <c r="O864" s="0" t="e">
        <f aca="true">MAX(0,N864*(1+(_xlfn.NORM.INV(RAND(),Inputs!$D$39,Inputs!$C$39)))-'Year Schedule'!$K$16+'Year Schedule'!$L$16)</f>
        <v>#VALUE!</v>
      </c>
      <c r="P864" s="0" t="e">
        <f aca="true">MAX(0,O864*(1+(_xlfn.NORM.INV(RAND(),Inputs!$D$39,Inputs!$C$39)))-'Year Schedule'!$K$17+'Year Schedule'!$L$17)</f>
        <v>#VALUE!</v>
      </c>
      <c r="Q864" s="0" t="e">
        <f aca="true">MAX(0,P864*(1+(_xlfn.NORM.INV(RAND(),Inputs!$D$39,Inputs!$C$39)))-'Year Schedule'!$K$18+'Year Schedule'!$L$18)</f>
        <v>#VALUE!</v>
      </c>
      <c r="R864" s="0" t="e">
        <f aca="true">MAX(0,Q864*(1+(_xlfn.NORM.INV(RAND(),Inputs!$D$39,Inputs!$C$39)))-'Year Schedule'!$K$19+'Year Schedule'!$L$19)</f>
        <v>#VALUE!</v>
      </c>
      <c r="S864" s="0" t="e">
        <f aca="true">MAX(0,R864*(1+(_xlfn.NORM.INV(RAND(),Inputs!$D$39,Inputs!$C$39)))-'Year Schedule'!$K$20+'Year Schedule'!$L$20)</f>
        <v>#VALUE!</v>
      </c>
      <c r="T864" s="0" t="e">
        <f aca="true">MAX(0,S864*(1+(_xlfn.NORM.INV(RAND(),Inputs!$D$39,Inputs!$C$39)))-'Year Schedule'!$K$21+'Year Schedule'!$L$21)</f>
        <v>#VALUE!</v>
      </c>
      <c r="U864" s="0" t="e">
        <f aca="true">MAX(0,T864*(1+(_xlfn.NORM.INV(RAND(),Inputs!$D$39,Inputs!$C$39)))-'Year Schedule'!$K$22+'Year Schedule'!$L$22)</f>
        <v>#VALUE!</v>
      </c>
      <c r="V864" s="0" t="e">
        <f aca="true">MAX(0,U864*(1+(_xlfn.NORM.INV(RAND(),Inputs!$D$39,Inputs!$C$39)))-'Year Schedule'!$K$23+'Year Schedule'!$L$23)</f>
        <v>#VALUE!</v>
      </c>
      <c r="W864" s="0" t="e">
        <f aca="true">MAX(0,V864*(1+(_xlfn.NORM.INV(RAND(),Inputs!$D$39,Inputs!$C$39)))-'Year Schedule'!$K$24+'Year Schedule'!$L$24)</f>
        <v>#VALUE!</v>
      </c>
      <c r="X864" s="0" t="e">
        <f aca="true">MAX(0,W864*(1+(_xlfn.NORM.INV(RAND(),Inputs!$D$39,Inputs!$C$39)))-'Year Schedule'!$K$25+'Year Schedule'!$L$25)</f>
        <v>#VALUE!</v>
      </c>
      <c r="Y864" s="0" t="e">
        <f aca="true">MAX(0,X864*(1+(_xlfn.NORM.INV(RAND(),Inputs!$D$39,Inputs!$C$39)))-'Year Schedule'!$K$26+'Year Schedule'!$L$26)</f>
        <v>#VALUE!</v>
      </c>
      <c r="Z864" s="0" t="e">
        <f aca="true">MAX(0,Y864*(1+(_xlfn.NORM.INV(RAND(),Inputs!$D$39,Inputs!$C$39)))-'Year Schedule'!$K$27+'Year Schedule'!$L$27)</f>
        <v>#VALUE!</v>
      </c>
      <c r="AA864" s="0" t="e">
        <f aca="true">MAX(0,Z864*(1+(_xlfn.NORM.INV(RAND(),Inputs!$D$39,Inputs!$C$39)))-'Year Schedule'!$K$28+'Year Schedule'!$L$28)</f>
        <v>#VALUE!</v>
      </c>
      <c r="AB864" s="0" t="e">
        <f aca="true">MAX(0,AA864*(1+(_xlfn.NORM.INV(RAND(),Inputs!$D$39,Inputs!$C$39)))-'Year Schedule'!$K$29+'Year Schedule'!$L$29)</f>
        <v>#VALUE!</v>
      </c>
      <c r="AC864" s="0" t="e">
        <f aca="true">MAX(0,AB864*(1+(_xlfn.NORM.INV(RAND(),Inputs!$D$39,Inputs!$C$39)))-'Year Schedule'!$K$30+'Year Schedule'!$L$30)</f>
        <v>#VALUE!</v>
      </c>
      <c r="AD864" s="0" t="e">
        <f aca="true">MAX(0,AC864*(1+(_xlfn.NORM.INV(RAND(),Inputs!$D$39,Inputs!$C$39)))-'Year Schedule'!$K$31+'Year Schedule'!$L$31)</f>
        <v>#VALUE!</v>
      </c>
      <c r="AE864" s="0" t="e">
        <f aca="true">MAX(0,AD864*(1+(_xlfn.NORM.INV(RAND(),Inputs!$D$39,Inputs!$C$39)))-'Year Schedule'!$K$32+'Year Schedule'!$L$32)</f>
        <v>#VALUE!</v>
      </c>
      <c r="AF864" s="0" t="e">
        <f aca="true">MAX(0,AE864*(1+(_xlfn.NORM.INV(RAND(),Inputs!$D$39,Inputs!$C$39)))-'Year Schedule'!$K$33+'Year Schedule'!$L$33)</f>
        <v>#VALUE!</v>
      </c>
      <c r="AG864" s="0" t="e">
        <f aca="true">MAX(0,AF864*(1+(_xlfn.NORM.INV(RAND(),Inputs!$D$39,Inputs!$C$39)))-'Year Schedule'!$K$34+'Year Schedule'!$L$34)</f>
        <v>#VALUE!</v>
      </c>
      <c r="AH864" s="0" t="e">
        <f aca="true">MAX(0,AG864*(1+(_xlfn.NORM.INV(RAND(),Inputs!$D$39,Inputs!$C$39)))-'Year Schedule'!$K$35+'Year Schedule'!$L$35)</f>
        <v>#VALUE!</v>
      </c>
      <c r="AI864" s="0" t="e">
        <f aca="true">MAX(0,AH864*(1+(_xlfn.NORM.INV(RAND(),Inputs!$D$39,Inputs!$C$39)))-'Year Schedule'!$K$36+'Year Schedule'!$L$36)</f>
        <v>#VALUE!</v>
      </c>
      <c r="AJ864" s="0" t="e">
        <f aca="true">MAX(0,AI864*(1+(_xlfn.NORM.INV(RAND(),Inputs!$D$39,Inputs!$C$39)))-'Year Schedule'!$K$37+'Year Schedule'!$L$37)</f>
        <v>#VALUE!</v>
      </c>
      <c r="AK864" s="0" t="e">
        <f aca="true">MAX(0,AJ864*(1+(_xlfn.NORM.INV(RAND(),Inputs!$D$39,Inputs!$C$39)))-'Year Schedule'!$K$38+'Year Schedule'!$L$38)</f>
        <v>#VALUE!</v>
      </c>
      <c r="AL864" s="0" t="e">
        <f aca="true">MAX(0,AK864*(1+(_xlfn.NORM.INV(RAND(),Inputs!$D$39,Inputs!$C$39)))-'Year Schedule'!$K$39+'Year Schedule'!$L$39)</f>
        <v>#VALUE!</v>
      </c>
      <c r="AM864" s="0" t="e">
        <f aca="true">MAX(0,AL864*(1+(_xlfn.NORM.INV(RAND(),Inputs!$D$39,Inputs!$C$39)))-'Year Schedule'!$K$40+'Year Schedule'!$L$40)</f>
        <v>#VALUE!</v>
      </c>
      <c r="AN864" s="0" t="e">
        <f aca="true">MAX(0,AM864*(1+(_xlfn.NORM.INV(RAND(),Inputs!$D$39,Inputs!$C$39)))-'Year Schedule'!$K$41+'Year Schedule'!$L$41)</f>
        <v>#VALUE!</v>
      </c>
      <c r="AO864" s="0" t="e">
        <f aca="true">MAX(0,AN864*(1+(_xlfn.NORM.INV(RAND(),Inputs!$D$39,Inputs!$C$39)))-'Year Schedule'!$K$42+'Year Schedule'!$L$42)</f>
        <v>#VALUE!</v>
      </c>
      <c r="AP864" s="0" t="e">
        <f aca="true">MAX(0,AO864*(1+(_xlfn.NORM.INV(RAND(),Inputs!$D$39,Inputs!$C$39)))-'Year Schedule'!$K$43+'Year Schedule'!$L$43)</f>
        <v>#VALUE!</v>
      </c>
      <c r="AQ864" s="0" t="e">
        <f aca="true">MAX(0,AP864*(1+(_xlfn.NORM.INV(RAND(),Inputs!$D$39,Inputs!$C$39)))-'Year Schedule'!$K$44+'Year Schedule'!$L$44)</f>
        <v>#VALUE!</v>
      </c>
      <c r="AR864" s="0" t="e">
        <f aca="true">MAX(0,AQ864*(1+(_xlfn.NORM.INV(RAND(),Inputs!$D$39,Inputs!$C$39)))-'Year Schedule'!$K$45+'Year Schedule'!$L$45)</f>
        <v>#VALUE!</v>
      </c>
      <c r="AS864" s="0" t="e">
        <f aca="true">MAX(0,AR864*(1+(_xlfn.NORM.INV(RAND(),Inputs!$D$39,Inputs!$C$39)))-'Year Schedule'!$K$46+'Year Schedule'!$L$46)</f>
        <v>#VALUE!</v>
      </c>
      <c r="AT864" s="0" t="e">
        <f aca="true">MAX(0,AS864*(1+(_xlfn.NORM.INV(RAND(),Inputs!$D$39,Inputs!$C$39)))-'Year Schedule'!$K$47+'Year Schedule'!$L$47)</f>
        <v>#VALUE!</v>
      </c>
      <c r="AU864" s="0" t="e">
        <f aca="true">MAX(0,AT864*(1+(_xlfn.NORM.INV(RAND(),Inputs!$D$39,Inputs!$C$39)))-'Year Schedule'!$K$48+'Year Schedule'!$L$48)</f>
        <v>#VALUE!</v>
      </c>
      <c r="AV864" s="0" t="e">
        <f aca="true">MAX(0,AU864*(1+(_xlfn.NORM.INV(RAND(),Inputs!$D$39,Inputs!$C$39)))-'Year Schedule'!$K$49+'Year Schedule'!$L$49)</f>
        <v>#VALUE!</v>
      </c>
      <c r="AW864" s="0" t="e">
        <f aca="true">MAX(0,AV864*(1+(_xlfn.NORM.INV(RAND(),Inputs!$D$39,Inputs!$C$39)))-'Year Schedule'!$K$50+'Year Schedule'!$L$50)</f>
        <v>#VALUE!</v>
      </c>
      <c r="AX864" s="0" t="e">
        <f aca="true">MAX(0,AW864*(1+(_xlfn.NORM.INV(RAND(),Inputs!$D$39,Inputs!$C$39)))-'Year Schedule'!$K$51+'Year Schedule'!$L$51)</f>
        <v>#VALUE!</v>
      </c>
      <c r="AY864" s="0" t="e">
        <f aca="true">MAX(0,AX864*(1+(_xlfn.NORM.INV(RAND(),Inputs!$D$39,Inputs!$C$39)))-'Year Schedule'!$K$52+'Year Schedule'!$L$52)</f>
        <v>#VALUE!</v>
      </c>
      <c r="AZ864" s="0" t="e">
        <f aca="true">MAX(0,AY864*(1+(_xlfn.NORM.INV(RAND(),Inputs!$D$39,Inputs!$C$39)))-'Year Schedule'!$K$53+'Year Schedule'!$L$53)</f>
        <v>#VALUE!</v>
      </c>
      <c r="BA864" s="0" t="e">
        <f aca="false">INDEX(C864:AZ864,1,Inputs!$C$6)</f>
        <v>#VALUE!</v>
      </c>
      <c r="BB864" s="0" t="n">
        <f aca="false">IFERROR(EXP(SUMPRODUCT(LN((C864:INDEX(C864:AZ864,1,Inputs!$C$6)+$C$1004:INDEX($C$1004:$AZ$1004,1,Inputs!$C$6))/B864:INDEX(B864:AY864,1,Inputs!$C$6)))/Inputs!$C$6)-1,-1)</f>
        <v>-1</v>
      </c>
    </row>
    <row r="865" customFormat="false" ht="15" hidden="false" customHeight="true" outlineLevel="0" collapsed="false">
      <c r="A865" s="0" t="n">
        <v>863</v>
      </c>
      <c r="B865" s="177" t="n">
        <f aca="false">Inputs!$C$38</f>
        <v>0</v>
      </c>
      <c r="C865" s="0" t="e">
        <f aca="true">MAX(0,B865*(1+(_xlfn.NORM.INV(RAND(),Inputs!$D$39,Inputs!$C$39)))-'Year Schedule'!$K$4+'Year Schedule'!$L$4)</f>
        <v>#VALUE!</v>
      </c>
      <c r="D865" s="0" t="e">
        <f aca="true">MAX(0,C865*(1+(_xlfn.NORM.INV(RAND(),Inputs!$D$39,Inputs!$C$39)))-'Year Schedule'!$K$5+'Year Schedule'!$L$5)</f>
        <v>#VALUE!</v>
      </c>
      <c r="E865" s="0" t="e">
        <f aca="true">MAX(0,D865*(1+(_xlfn.NORM.INV(RAND(),Inputs!$D$39,Inputs!$C$39)))-'Year Schedule'!$K$6+'Year Schedule'!$L$6)</f>
        <v>#VALUE!</v>
      </c>
      <c r="F865" s="0" t="e">
        <f aca="true">MAX(0,E865*(1+(_xlfn.NORM.INV(RAND(),Inputs!$D$39,Inputs!$C$39)))-'Year Schedule'!$K$7+'Year Schedule'!$L$7)</f>
        <v>#VALUE!</v>
      </c>
      <c r="G865" s="0" t="e">
        <f aca="true">MAX(0,F865*(1+(_xlfn.NORM.INV(RAND(),Inputs!$D$39,Inputs!$C$39)))-'Year Schedule'!$K$8+'Year Schedule'!$L$8)</f>
        <v>#VALUE!</v>
      </c>
      <c r="H865" s="0" t="e">
        <f aca="true">MAX(0,G865*(1+(_xlfn.NORM.INV(RAND(),Inputs!$D$39,Inputs!$C$39)))-'Year Schedule'!$K$9+'Year Schedule'!$L$9)</f>
        <v>#VALUE!</v>
      </c>
      <c r="I865" s="0" t="e">
        <f aca="true">MAX(0,H865*(1+(_xlfn.NORM.INV(RAND(),Inputs!$D$39,Inputs!$C$39)))-'Year Schedule'!$K$10+'Year Schedule'!$L$10)</f>
        <v>#VALUE!</v>
      </c>
      <c r="J865" s="0" t="e">
        <f aca="true">MAX(0,I865*(1+(_xlfn.NORM.INV(RAND(),Inputs!$D$39,Inputs!$C$39)))-'Year Schedule'!$K$11+'Year Schedule'!$L$11)</f>
        <v>#VALUE!</v>
      </c>
      <c r="K865" s="0" t="e">
        <f aca="true">MAX(0,J865*(1+(_xlfn.NORM.INV(RAND(),Inputs!$D$39,Inputs!$C$39)))-'Year Schedule'!$K$12+'Year Schedule'!$L$12)</f>
        <v>#VALUE!</v>
      </c>
      <c r="L865" s="0" t="e">
        <f aca="true">MAX(0,K865*(1+(_xlfn.NORM.INV(RAND(),Inputs!$D$39,Inputs!$C$39)))-'Year Schedule'!$K$13+'Year Schedule'!$L$13)</f>
        <v>#VALUE!</v>
      </c>
      <c r="M865" s="0" t="e">
        <f aca="true">MAX(0,L865*(1+(_xlfn.NORM.INV(RAND(),Inputs!$D$39,Inputs!$C$39)))-'Year Schedule'!$K$14+'Year Schedule'!$L$14)</f>
        <v>#VALUE!</v>
      </c>
      <c r="N865" s="0" t="e">
        <f aca="true">MAX(0,M865*(1+(_xlfn.NORM.INV(RAND(),Inputs!$D$39,Inputs!$C$39)))-'Year Schedule'!$K$15+'Year Schedule'!$L$15)</f>
        <v>#VALUE!</v>
      </c>
      <c r="O865" s="0" t="e">
        <f aca="true">MAX(0,N865*(1+(_xlfn.NORM.INV(RAND(),Inputs!$D$39,Inputs!$C$39)))-'Year Schedule'!$K$16+'Year Schedule'!$L$16)</f>
        <v>#VALUE!</v>
      </c>
      <c r="P865" s="0" t="e">
        <f aca="true">MAX(0,O865*(1+(_xlfn.NORM.INV(RAND(),Inputs!$D$39,Inputs!$C$39)))-'Year Schedule'!$K$17+'Year Schedule'!$L$17)</f>
        <v>#VALUE!</v>
      </c>
      <c r="Q865" s="0" t="e">
        <f aca="true">MAX(0,P865*(1+(_xlfn.NORM.INV(RAND(),Inputs!$D$39,Inputs!$C$39)))-'Year Schedule'!$K$18+'Year Schedule'!$L$18)</f>
        <v>#VALUE!</v>
      </c>
      <c r="R865" s="0" t="e">
        <f aca="true">MAX(0,Q865*(1+(_xlfn.NORM.INV(RAND(),Inputs!$D$39,Inputs!$C$39)))-'Year Schedule'!$K$19+'Year Schedule'!$L$19)</f>
        <v>#VALUE!</v>
      </c>
      <c r="S865" s="0" t="e">
        <f aca="true">MAX(0,R865*(1+(_xlfn.NORM.INV(RAND(),Inputs!$D$39,Inputs!$C$39)))-'Year Schedule'!$K$20+'Year Schedule'!$L$20)</f>
        <v>#VALUE!</v>
      </c>
      <c r="T865" s="0" t="e">
        <f aca="true">MAX(0,S865*(1+(_xlfn.NORM.INV(RAND(),Inputs!$D$39,Inputs!$C$39)))-'Year Schedule'!$K$21+'Year Schedule'!$L$21)</f>
        <v>#VALUE!</v>
      </c>
      <c r="U865" s="0" t="e">
        <f aca="true">MAX(0,T865*(1+(_xlfn.NORM.INV(RAND(),Inputs!$D$39,Inputs!$C$39)))-'Year Schedule'!$K$22+'Year Schedule'!$L$22)</f>
        <v>#VALUE!</v>
      </c>
      <c r="V865" s="0" t="e">
        <f aca="true">MAX(0,U865*(1+(_xlfn.NORM.INV(RAND(),Inputs!$D$39,Inputs!$C$39)))-'Year Schedule'!$K$23+'Year Schedule'!$L$23)</f>
        <v>#VALUE!</v>
      </c>
      <c r="W865" s="0" t="e">
        <f aca="true">MAX(0,V865*(1+(_xlfn.NORM.INV(RAND(),Inputs!$D$39,Inputs!$C$39)))-'Year Schedule'!$K$24+'Year Schedule'!$L$24)</f>
        <v>#VALUE!</v>
      </c>
      <c r="X865" s="0" t="e">
        <f aca="true">MAX(0,W865*(1+(_xlfn.NORM.INV(RAND(),Inputs!$D$39,Inputs!$C$39)))-'Year Schedule'!$K$25+'Year Schedule'!$L$25)</f>
        <v>#VALUE!</v>
      </c>
      <c r="Y865" s="0" t="e">
        <f aca="true">MAX(0,X865*(1+(_xlfn.NORM.INV(RAND(),Inputs!$D$39,Inputs!$C$39)))-'Year Schedule'!$K$26+'Year Schedule'!$L$26)</f>
        <v>#VALUE!</v>
      </c>
      <c r="Z865" s="0" t="e">
        <f aca="true">MAX(0,Y865*(1+(_xlfn.NORM.INV(RAND(),Inputs!$D$39,Inputs!$C$39)))-'Year Schedule'!$K$27+'Year Schedule'!$L$27)</f>
        <v>#VALUE!</v>
      </c>
      <c r="AA865" s="0" t="e">
        <f aca="true">MAX(0,Z865*(1+(_xlfn.NORM.INV(RAND(),Inputs!$D$39,Inputs!$C$39)))-'Year Schedule'!$K$28+'Year Schedule'!$L$28)</f>
        <v>#VALUE!</v>
      </c>
      <c r="AB865" s="0" t="e">
        <f aca="true">MAX(0,AA865*(1+(_xlfn.NORM.INV(RAND(),Inputs!$D$39,Inputs!$C$39)))-'Year Schedule'!$K$29+'Year Schedule'!$L$29)</f>
        <v>#VALUE!</v>
      </c>
      <c r="AC865" s="0" t="e">
        <f aca="true">MAX(0,AB865*(1+(_xlfn.NORM.INV(RAND(),Inputs!$D$39,Inputs!$C$39)))-'Year Schedule'!$K$30+'Year Schedule'!$L$30)</f>
        <v>#VALUE!</v>
      </c>
      <c r="AD865" s="0" t="e">
        <f aca="true">MAX(0,AC865*(1+(_xlfn.NORM.INV(RAND(),Inputs!$D$39,Inputs!$C$39)))-'Year Schedule'!$K$31+'Year Schedule'!$L$31)</f>
        <v>#VALUE!</v>
      </c>
      <c r="AE865" s="0" t="e">
        <f aca="true">MAX(0,AD865*(1+(_xlfn.NORM.INV(RAND(),Inputs!$D$39,Inputs!$C$39)))-'Year Schedule'!$K$32+'Year Schedule'!$L$32)</f>
        <v>#VALUE!</v>
      </c>
      <c r="AF865" s="0" t="e">
        <f aca="true">MAX(0,AE865*(1+(_xlfn.NORM.INV(RAND(),Inputs!$D$39,Inputs!$C$39)))-'Year Schedule'!$K$33+'Year Schedule'!$L$33)</f>
        <v>#VALUE!</v>
      </c>
      <c r="AG865" s="0" t="e">
        <f aca="true">MAX(0,AF865*(1+(_xlfn.NORM.INV(RAND(),Inputs!$D$39,Inputs!$C$39)))-'Year Schedule'!$K$34+'Year Schedule'!$L$34)</f>
        <v>#VALUE!</v>
      </c>
      <c r="AH865" s="0" t="e">
        <f aca="true">MAX(0,AG865*(1+(_xlfn.NORM.INV(RAND(),Inputs!$D$39,Inputs!$C$39)))-'Year Schedule'!$K$35+'Year Schedule'!$L$35)</f>
        <v>#VALUE!</v>
      </c>
      <c r="AI865" s="0" t="e">
        <f aca="true">MAX(0,AH865*(1+(_xlfn.NORM.INV(RAND(),Inputs!$D$39,Inputs!$C$39)))-'Year Schedule'!$K$36+'Year Schedule'!$L$36)</f>
        <v>#VALUE!</v>
      </c>
      <c r="AJ865" s="0" t="e">
        <f aca="true">MAX(0,AI865*(1+(_xlfn.NORM.INV(RAND(),Inputs!$D$39,Inputs!$C$39)))-'Year Schedule'!$K$37+'Year Schedule'!$L$37)</f>
        <v>#VALUE!</v>
      </c>
      <c r="AK865" s="0" t="e">
        <f aca="true">MAX(0,AJ865*(1+(_xlfn.NORM.INV(RAND(),Inputs!$D$39,Inputs!$C$39)))-'Year Schedule'!$K$38+'Year Schedule'!$L$38)</f>
        <v>#VALUE!</v>
      </c>
      <c r="AL865" s="0" t="e">
        <f aca="true">MAX(0,AK865*(1+(_xlfn.NORM.INV(RAND(),Inputs!$D$39,Inputs!$C$39)))-'Year Schedule'!$K$39+'Year Schedule'!$L$39)</f>
        <v>#VALUE!</v>
      </c>
      <c r="AM865" s="0" t="e">
        <f aca="true">MAX(0,AL865*(1+(_xlfn.NORM.INV(RAND(),Inputs!$D$39,Inputs!$C$39)))-'Year Schedule'!$K$40+'Year Schedule'!$L$40)</f>
        <v>#VALUE!</v>
      </c>
      <c r="AN865" s="0" t="e">
        <f aca="true">MAX(0,AM865*(1+(_xlfn.NORM.INV(RAND(),Inputs!$D$39,Inputs!$C$39)))-'Year Schedule'!$K$41+'Year Schedule'!$L$41)</f>
        <v>#VALUE!</v>
      </c>
      <c r="AO865" s="0" t="e">
        <f aca="true">MAX(0,AN865*(1+(_xlfn.NORM.INV(RAND(),Inputs!$D$39,Inputs!$C$39)))-'Year Schedule'!$K$42+'Year Schedule'!$L$42)</f>
        <v>#VALUE!</v>
      </c>
      <c r="AP865" s="0" t="e">
        <f aca="true">MAX(0,AO865*(1+(_xlfn.NORM.INV(RAND(),Inputs!$D$39,Inputs!$C$39)))-'Year Schedule'!$K$43+'Year Schedule'!$L$43)</f>
        <v>#VALUE!</v>
      </c>
      <c r="AQ865" s="0" t="e">
        <f aca="true">MAX(0,AP865*(1+(_xlfn.NORM.INV(RAND(),Inputs!$D$39,Inputs!$C$39)))-'Year Schedule'!$K$44+'Year Schedule'!$L$44)</f>
        <v>#VALUE!</v>
      </c>
      <c r="AR865" s="0" t="e">
        <f aca="true">MAX(0,AQ865*(1+(_xlfn.NORM.INV(RAND(),Inputs!$D$39,Inputs!$C$39)))-'Year Schedule'!$K$45+'Year Schedule'!$L$45)</f>
        <v>#VALUE!</v>
      </c>
      <c r="AS865" s="0" t="e">
        <f aca="true">MAX(0,AR865*(1+(_xlfn.NORM.INV(RAND(),Inputs!$D$39,Inputs!$C$39)))-'Year Schedule'!$K$46+'Year Schedule'!$L$46)</f>
        <v>#VALUE!</v>
      </c>
      <c r="AT865" s="0" t="e">
        <f aca="true">MAX(0,AS865*(1+(_xlfn.NORM.INV(RAND(),Inputs!$D$39,Inputs!$C$39)))-'Year Schedule'!$K$47+'Year Schedule'!$L$47)</f>
        <v>#VALUE!</v>
      </c>
      <c r="AU865" s="0" t="e">
        <f aca="true">MAX(0,AT865*(1+(_xlfn.NORM.INV(RAND(),Inputs!$D$39,Inputs!$C$39)))-'Year Schedule'!$K$48+'Year Schedule'!$L$48)</f>
        <v>#VALUE!</v>
      </c>
      <c r="AV865" s="0" t="e">
        <f aca="true">MAX(0,AU865*(1+(_xlfn.NORM.INV(RAND(),Inputs!$D$39,Inputs!$C$39)))-'Year Schedule'!$K$49+'Year Schedule'!$L$49)</f>
        <v>#VALUE!</v>
      </c>
      <c r="AW865" s="0" t="e">
        <f aca="true">MAX(0,AV865*(1+(_xlfn.NORM.INV(RAND(),Inputs!$D$39,Inputs!$C$39)))-'Year Schedule'!$K$50+'Year Schedule'!$L$50)</f>
        <v>#VALUE!</v>
      </c>
      <c r="AX865" s="0" t="e">
        <f aca="true">MAX(0,AW865*(1+(_xlfn.NORM.INV(RAND(),Inputs!$D$39,Inputs!$C$39)))-'Year Schedule'!$K$51+'Year Schedule'!$L$51)</f>
        <v>#VALUE!</v>
      </c>
      <c r="AY865" s="0" t="e">
        <f aca="true">MAX(0,AX865*(1+(_xlfn.NORM.INV(RAND(),Inputs!$D$39,Inputs!$C$39)))-'Year Schedule'!$K$52+'Year Schedule'!$L$52)</f>
        <v>#VALUE!</v>
      </c>
      <c r="AZ865" s="0" t="e">
        <f aca="true">MAX(0,AY865*(1+(_xlfn.NORM.INV(RAND(),Inputs!$D$39,Inputs!$C$39)))-'Year Schedule'!$K$53+'Year Schedule'!$L$53)</f>
        <v>#VALUE!</v>
      </c>
      <c r="BA865" s="0" t="e">
        <f aca="false">INDEX(C865:AZ865,1,Inputs!$C$6)</f>
        <v>#VALUE!</v>
      </c>
      <c r="BB865" s="0" t="n">
        <f aca="false">IFERROR(EXP(SUMPRODUCT(LN((C865:INDEX(C865:AZ865,1,Inputs!$C$6)+$C$1004:INDEX($C$1004:$AZ$1004,1,Inputs!$C$6))/B865:INDEX(B865:AY865,1,Inputs!$C$6)))/Inputs!$C$6)-1,-1)</f>
        <v>-1</v>
      </c>
    </row>
    <row r="866" customFormat="false" ht="15" hidden="false" customHeight="true" outlineLevel="0" collapsed="false">
      <c r="A866" s="0" t="n">
        <v>864</v>
      </c>
      <c r="B866" s="177" t="n">
        <f aca="false">Inputs!$C$38</f>
        <v>0</v>
      </c>
      <c r="C866" s="0" t="e">
        <f aca="true">MAX(0,B866*(1+(_xlfn.NORM.INV(RAND(),Inputs!$D$39,Inputs!$C$39)))-'Year Schedule'!$K$4+'Year Schedule'!$L$4)</f>
        <v>#VALUE!</v>
      </c>
      <c r="D866" s="0" t="e">
        <f aca="true">MAX(0,C866*(1+(_xlfn.NORM.INV(RAND(),Inputs!$D$39,Inputs!$C$39)))-'Year Schedule'!$K$5+'Year Schedule'!$L$5)</f>
        <v>#VALUE!</v>
      </c>
      <c r="E866" s="0" t="e">
        <f aca="true">MAX(0,D866*(1+(_xlfn.NORM.INV(RAND(),Inputs!$D$39,Inputs!$C$39)))-'Year Schedule'!$K$6+'Year Schedule'!$L$6)</f>
        <v>#VALUE!</v>
      </c>
      <c r="F866" s="0" t="e">
        <f aca="true">MAX(0,E866*(1+(_xlfn.NORM.INV(RAND(),Inputs!$D$39,Inputs!$C$39)))-'Year Schedule'!$K$7+'Year Schedule'!$L$7)</f>
        <v>#VALUE!</v>
      </c>
      <c r="G866" s="0" t="e">
        <f aca="true">MAX(0,F866*(1+(_xlfn.NORM.INV(RAND(),Inputs!$D$39,Inputs!$C$39)))-'Year Schedule'!$K$8+'Year Schedule'!$L$8)</f>
        <v>#VALUE!</v>
      </c>
      <c r="H866" s="0" t="e">
        <f aca="true">MAX(0,G866*(1+(_xlfn.NORM.INV(RAND(),Inputs!$D$39,Inputs!$C$39)))-'Year Schedule'!$K$9+'Year Schedule'!$L$9)</f>
        <v>#VALUE!</v>
      </c>
      <c r="I866" s="0" t="e">
        <f aca="true">MAX(0,H866*(1+(_xlfn.NORM.INV(RAND(),Inputs!$D$39,Inputs!$C$39)))-'Year Schedule'!$K$10+'Year Schedule'!$L$10)</f>
        <v>#VALUE!</v>
      </c>
      <c r="J866" s="0" t="e">
        <f aca="true">MAX(0,I866*(1+(_xlfn.NORM.INV(RAND(),Inputs!$D$39,Inputs!$C$39)))-'Year Schedule'!$K$11+'Year Schedule'!$L$11)</f>
        <v>#VALUE!</v>
      </c>
      <c r="K866" s="0" t="e">
        <f aca="true">MAX(0,J866*(1+(_xlfn.NORM.INV(RAND(),Inputs!$D$39,Inputs!$C$39)))-'Year Schedule'!$K$12+'Year Schedule'!$L$12)</f>
        <v>#VALUE!</v>
      </c>
      <c r="L866" s="0" t="e">
        <f aca="true">MAX(0,K866*(1+(_xlfn.NORM.INV(RAND(),Inputs!$D$39,Inputs!$C$39)))-'Year Schedule'!$K$13+'Year Schedule'!$L$13)</f>
        <v>#VALUE!</v>
      </c>
      <c r="M866" s="0" t="e">
        <f aca="true">MAX(0,L866*(1+(_xlfn.NORM.INV(RAND(),Inputs!$D$39,Inputs!$C$39)))-'Year Schedule'!$K$14+'Year Schedule'!$L$14)</f>
        <v>#VALUE!</v>
      </c>
      <c r="N866" s="0" t="e">
        <f aca="true">MAX(0,M866*(1+(_xlfn.NORM.INV(RAND(),Inputs!$D$39,Inputs!$C$39)))-'Year Schedule'!$K$15+'Year Schedule'!$L$15)</f>
        <v>#VALUE!</v>
      </c>
      <c r="O866" s="0" t="e">
        <f aca="true">MAX(0,N866*(1+(_xlfn.NORM.INV(RAND(),Inputs!$D$39,Inputs!$C$39)))-'Year Schedule'!$K$16+'Year Schedule'!$L$16)</f>
        <v>#VALUE!</v>
      </c>
      <c r="P866" s="0" t="e">
        <f aca="true">MAX(0,O866*(1+(_xlfn.NORM.INV(RAND(),Inputs!$D$39,Inputs!$C$39)))-'Year Schedule'!$K$17+'Year Schedule'!$L$17)</f>
        <v>#VALUE!</v>
      </c>
      <c r="Q866" s="0" t="e">
        <f aca="true">MAX(0,P866*(1+(_xlfn.NORM.INV(RAND(),Inputs!$D$39,Inputs!$C$39)))-'Year Schedule'!$K$18+'Year Schedule'!$L$18)</f>
        <v>#VALUE!</v>
      </c>
      <c r="R866" s="0" t="e">
        <f aca="true">MAX(0,Q866*(1+(_xlfn.NORM.INV(RAND(),Inputs!$D$39,Inputs!$C$39)))-'Year Schedule'!$K$19+'Year Schedule'!$L$19)</f>
        <v>#VALUE!</v>
      </c>
      <c r="S866" s="0" t="e">
        <f aca="true">MAX(0,R866*(1+(_xlfn.NORM.INV(RAND(),Inputs!$D$39,Inputs!$C$39)))-'Year Schedule'!$K$20+'Year Schedule'!$L$20)</f>
        <v>#VALUE!</v>
      </c>
      <c r="T866" s="0" t="e">
        <f aca="true">MAX(0,S866*(1+(_xlfn.NORM.INV(RAND(),Inputs!$D$39,Inputs!$C$39)))-'Year Schedule'!$K$21+'Year Schedule'!$L$21)</f>
        <v>#VALUE!</v>
      </c>
      <c r="U866" s="0" t="e">
        <f aca="true">MAX(0,T866*(1+(_xlfn.NORM.INV(RAND(),Inputs!$D$39,Inputs!$C$39)))-'Year Schedule'!$K$22+'Year Schedule'!$L$22)</f>
        <v>#VALUE!</v>
      </c>
      <c r="V866" s="0" t="e">
        <f aca="true">MAX(0,U866*(1+(_xlfn.NORM.INV(RAND(),Inputs!$D$39,Inputs!$C$39)))-'Year Schedule'!$K$23+'Year Schedule'!$L$23)</f>
        <v>#VALUE!</v>
      </c>
      <c r="W866" s="0" t="e">
        <f aca="true">MAX(0,V866*(1+(_xlfn.NORM.INV(RAND(),Inputs!$D$39,Inputs!$C$39)))-'Year Schedule'!$K$24+'Year Schedule'!$L$24)</f>
        <v>#VALUE!</v>
      </c>
      <c r="X866" s="0" t="e">
        <f aca="true">MAX(0,W866*(1+(_xlfn.NORM.INV(RAND(),Inputs!$D$39,Inputs!$C$39)))-'Year Schedule'!$K$25+'Year Schedule'!$L$25)</f>
        <v>#VALUE!</v>
      </c>
      <c r="Y866" s="0" t="e">
        <f aca="true">MAX(0,X866*(1+(_xlfn.NORM.INV(RAND(),Inputs!$D$39,Inputs!$C$39)))-'Year Schedule'!$K$26+'Year Schedule'!$L$26)</f>
        <v>#VALUE!</v>
      </c>
      <c r="Z866" s="0" t="e">
        <f aca="true">MAX(0,Y866*(1+(_xlfn.NORM.INV(RAND(),Inputs!$D$39,Inputs!$C$39)))-'Year Schedule'!$K$27+'Year Schedule'!$L$27)</f>
        <v>#VALUE!</v>
      </c>
      <c r="AA866" s="0" t="e">
        <f aca="true">MAX(0,Z866*(1+(_xlfn.NORM.INV(RAND(),Inputs!$D$39,Inputs!$C$39)))-'Year Schedule'!$K$28+'Year Schedule'!$L$28)</f>
        <v>#VALUE!</v>
      </c>
      <c r="AB866" s="0" t="e">
        <f aca="true">MAX(0,AA866*(1+(_xlfn.NORM.INV(RAND(),Inputs!$D$39,Inputs!$C$39)))-'Year Schedule'!$K$29+'Year Schedule'!$L$29)</f>
        <v>#VALUE!</v>
      </c>
      <c r="AC866" s="0" t="e">
        <f aca="true">MAX(0,AB866*(1+(_xlfn.NORM.INV(RAND(),Inputs!$D$39,Inputs!$C$39)))-'Year Schedule'!$K$30+'Year Schedule'!$L$30)</f>
        <v>#VALUE!</v>
      </c>
      <c r="AD866" s="0" t="e">
        <f aca="true">MAX(0,AC866*(1+(_xlfn.NORM.INV(RAND(),Inputs!$D$39,Inputs!$C$39)))-'Year Schedule'!$K$31+'Year Schedule'!$L$31)</f>
        <v>#VALUE!</v>
      </c>
      <c r="AE866" s="0" t="e">
        <f aca="true">MAX(0,AD866*(1+(_xlfn.NORM.INV(RAND(),Inputs!$D$39,Inputs!$C$39)))-'Year Schedule'!$K$32+'Year Schedule'!$L$32)</f>
        <v>#VALUE!</v>
      </c>
      <c r="AF866" s="0" t="e">
        <f aca="true">MAX(0,AE866*(1+(_xlfn.NORM.INV(RAND(),Inputs!$D$39,Inputs!$C$39)))-'Year Schedule'!$K$33+'Year Schedule'!$L$33)</f>
        <v>#VALUE!</v>
      </c>
      <c r="AG866" s="0" t="e">
        <f aca="true">MAX(0,AF866*(1+(_xlfn.NORM.INV(RAND(),Inputs!$D$39,Inputs!$C$39)))-'Year Schedule'!$K$34+'Year Schedule'!$L$34)</f>
        <v>#VALUE!</v>
      </c>
      <c r="AH866" s="0" t="e">
        <f aca="true">MAX(0,AG866*(1+(_xlfn.NORM.INV(RAND(),Inputs!$D$39,Inputs!$C$39)))-'Year Schedule'!$K$35+'Year Schedule'!$L$35)</f>
        <v>#VALUE!</v>
      </c>
      <c r="AI866" s="0" t="e">
        <f aca="true">MAX(0,AH866*(1+(_xlfn.NORM.INV(RAND(),Inputs!$D$39,Inputs!$C$39)))-'Year Schedule'!$K$36+'Year Schedule'!$L$36)</f>
        <v>#VALUE!</v>
      </c>
      <c r="AJ866" s="0" t="e">
        <f aca="true">MAX(0,AI866*(1+(_xlfn.NORM.INV(RAND(),Inputs!$D$39,Inputs!$C$39)))-'Year Schedule'!$K$37+'Year Schedule'!$L$37)</f>
        <v>#VALUE!</v>
      </c>
      <c r="AK866" s="0" t="e">
        <f aca="true">MAX(0,AJ866*(1+(_xlfn.NORM.INV(RAND(),Inputs!$D$39,Inputs!$C$39)))-'Year Schedule'!$K$38+'Year Schedule'!$L$38)</f>
        <v>#VALUE!</v>
      </c>
      <c r="AL866" s="0" t="e">
        <f aca="true">MAX(0,AK866*(1+(_xlfn.NORM.INV(RAND(),Inputs!$D$39,Inputs!$C$39)))-'Year Schedule'!$K$39+'Year Schedule'!$L$39)</f>
        <v>#VALUE!</v>
      </c>
      <c r="AM866" s="0" t="e">
        <f aca="true">MAX(0,AL866*(1+(_xlfn.NORM.INV(RAND(),Inputs!$D$39,Inputs!$C$39)))-'Year Schedule'!$K$40+'Year Schedule'!$L$40)</f>
        <v>#VALUE!</v>
      </c>
      <c r="AN866" s="0" t="e">
        <f aca="true">MAX(0,AM866*(1+(_xlfn.NORM.INV(RAND(),Inputs!$D$39,Inputs!$C$39)))-'Year Schedule'!$K$41+'Year Schedule'!$L$41)</f>
        <v>#VALUE!</v>
      </c>
      <c r="AO866" s="0" t="e">
        <f aca="true">MAX(0,AN866*(1+(_xlfn.NORM.INV(RAND(),Inputs!$D$39,Inputs!$C$39)))-'Year Schedule'!$K$42+'Year Schedule'!$L$42)</f>
        <v>#VALUE!</v>
      </c>
      <c r="AP866" s="0" t="e">
        <f aca="true">MAX(0,AO866*(1+(_xlfn.NORM.INV(RAND(),Inputs!$D$39,Inputs!$C$39)))-'Year Schedule'!$K$43+'Year Schedule'!$L$43)</f>
        <v>#VALUE!</v>
      </c>
      <c r="AQ866" s="0" t="e">
        <f aca="true">MAX(0,AP866*(1+(_xlfn.NORM.INV(RAND(),Inputs!$D$39,Inputs!$C$39)))-'Year Schedule'!$K$44+'Year Schedule'!$L$44)</f>
        <v>#VALUE!</v>
      </c>
      <c r="AR866" s="0" t="e">
        <f aca="true">MAX(0,AQ866*(1+(_xlfn.NORM.INV(RAND(),Inputs!$D$39,Inputs!$C$39)))-'Year Schedule'!$K$45+'Year Schedule'!$L$45)</f>
        <v>#VALUE!</v>
      </c>
      <c r="AS866" s="0" t="e">
        <f aca="true">MAX(0,AR866*(1+(_xlfn.NORM.INV(RAND(),Inputs!$D$39,Inputs!$C$39)))-'Year Schedule'!$K$46+'Year Schedule'!$L$46)</f>
        <v>#VALUE!</v>
      </c>
      <c r="AT866" s="0" t="e">
        <f aca="true">MAX(0,AS866*(1+(_xlfn.NORM.INV(RAND(),Inputs!$D$39,Inputs!$C$39)))-'Year Schedule'!$K$47+'Year Schedule'!$L$47)</f>
        <v>#VALUE!</v>
      </c>
      <c r="AU866" s="0" t="e">
        <f aca="true">MAX(0,AT866*(1+(_xlfn.NORM.INV(RAND(),Inputs!$D$39,Inputs!$C$39)))-'Year Schedule'!$K$48+'Year Schedule'!$L$48)</f>
        <v>#VALUE!</v>
      </c>
      <c r="AV866" s="0" t="e">
        <f aca="true">MAX(0,AU866*(1+(_xlfn.NORM.INV(RAND(),Inputs!$D$39,Inputs!$C$39)))-'Year Schedule'!$K$49+'Year Schedule'!$L$49)</f>
        <v>#VALUE!</v>
      </c>
      <c r="AW866" s="0" t="e">
        <f aca="true">MAX(0,AV866*(1+(_xlfn.NORM.INV(RAND(),Inputs!$D$39,Inputs!$C$39)))-'Year Schedule'!$K$50+'Year Schedule'!$L$50)</f>
        <v>#VALUE!</v>
      </c>
      <c r="AX866" s="0" t="e">
        <f aca="true">MAX(0,AW866*(1+(_xlfn.NORM.INV(RAND(),Inputs!$D$39,Inputs!$C$39)))-'Year Schedule'!$K$51+'Year Schedule'!$L$51)</f>
        <v>#VALUE!</v>
      </c>
      <c r="AY866" s="0" t="e">
        <f aca="true">MAX(0,AX866*(1+(_xlfn.NORM.INV(RAND(),Inputs!$D$39,Inputs!$C$39)))-'Year Schedule'!$K$52+'Year Schedule'!$L$52)</f>
        <v>#VALUE!</v>
      </c>
      <c r="AZ866" s="0" t="e">
        <f aca="true">MAX(0,AY866*(1+(_xlfn.NORM.INV(RAND(),Inputs!$D$39,Inputs!$C$39)))-'Year Schedule'!$K$53+'Year Schedule'!$L$53)</f>
        <v>#VALUE!</v>
      </c>
      <c r="BA866" s="0" t="e">
        <f aca="false">INDEX(C866:AZ866,1,Inputs!$C$6)</f>
        <v>#VALUE!</v>
      </c>
      <c r="BB866" s="0" t="n">
        <f aca="false">IFERROR(EXP(SUMPRODUCT(LN((C866:INDEX(C866:AZ866,1,Inputs!$C$6)+$C$1004:INDEX($C$1004:$AZ$1004,1,Inputs!$C$6))/B866:INDEX(B866:AY866,1,Inputs!$C$6)))/Inputs!$C$6)-1,-1)</f>
        <v>-1</v>
      </c>
    </row>
    <row r="867" customFormat="false" ht="15" hidden="false" customHeight="true" outlineLevel="0" collapsed="false">
      <c r="A867" s="0" t="n">
        <v>865</v>
      </c>
      <c r="B867" s="177" t="n">
        <f aca="false">Inputs!$C$38</f>
        <v>0</v>
      </c>
      <c r="C867" s="0" t="e">
        <f aca="true">MAX(0,B867*(1+(_xlfn.NORM.INV(RAND(),Inputs!$D$39,Inputs!$C$39)))-'Year Schedule'!$K$4+'Year Schedule'!$L$4)</f>
        <v>#VALUE!</v>
      </c>
      <c r="D867" s="0" t="e">
        <f aca="true">MAX(0,C867*(1+(_xlfn.NORM.INV(RAND(),Inputs!$D$39,Inputs!$C$39)))-'Year Schedule'!$K$5+'Year Schedule'!$L$5)</f>
        <v>#VALUE!</v>
      </c>
      <c r="E867" s="0" t="e">
        <f aca="true">MAX(0,D867*(1+(_xlfn.NORM.INV(RAND(),Inputs!$D$39,Inputs!$C$39)))-'Year Schedule'!$K$6+'Year Schedule'!$L$6)</f>
        <v>#VALUE!</v>
      </c>
      <c r="F867" s="0" t="e">
        <f aca="true">MAX(0,E867*(1+(_xlfn.NORM.INV(RAND(),Inputs!$D$39,Inputs!$C$39)))-'Year Schedule'!$K$7+'Year Schedule'!$L$7)</f>
        <v>#VALUE!</v>
      </c>
      <c r="G867" s="0" t="e">
        <f aca="true">MAX(0,F867*(1+(_xlfn.NORM.INV(RAND(),Inputs!$D$39,Inputs!$C$39)))-'Year Schedule'!$K$8+'Year Schedule'!$L$8)</f>
        <v>#VALUE!</v>
      </c>
      <c r="H867" s="0" t="e">
        <f aca="true">MAX(0,G867*(1+(_xlfn.NORM.INV(RAND(),Inputs!$D$39,Inputs!$C$39)))-'Year Schedule'!$K$9+'Year Schedule'!$L$9)</f>
        <v>#VALUE!</v>
      </c>
      <c r="I867" s="0" t="e">
        <f aca="true">MAX(0,H867*(1+(_xlfn.NORM.INV(RAND(),Inputs!$D$39,Inputs!$C$39)))-'Year Schedule'!$K$10+'Year Schedule'!$L$10)</f>
        <v>#VALUE!</v>
      </c>
      <c r="J867" s="0" t="e">
        <f aca="true">MAX(0,I867*(1+(_xlfn.NORM.INV(RAND(),Inputs!$D$39,Inputs!$C$39)))-'Year Schedule'!$K$11+'Year Schedule'!$L$11)</f>
        <v>#VALUE!</v>
      </c>
      <c r="K867" s="0" t="e">
        <f aca="true">MAX(0,J867*(1+(_xlfn.NORM.INV(RAND(),Inputs!$D$39,Inputs!$C$39)))-'Year Schedule'!$K$12+'Year Schedule'!$L$12)</f>
        <v>#VALUE!</v>
      </c>
      <c r="L867" s="0" t="e">
        <f aca="true">MAX(0,K867*(1+(_xlfn.NORM.INV(RAND(),Inputs!$D$39,Inputs!$C$39)))-'Year Schedule'!$K$13+'Year Schedule'!$L$13)</f>
        <v>#VALUE!</v>
      </c>
      <c r="M867" s="0" t="e">
        <f aca="true">MAX(0,L867*(1+(_xlfn.NORM.INV(RAND(),Inputs!$D$39,Inputs!$C$39)))-'Year Schedule'!$K$14+'Year Schedule'!$L$14)</f>
        <v>#VALUE!</v>
      </c>
      <c r="N867" s="0" t="e">
        <f aca="true">MAX(0,M867*(1+(_xlfn.NORM.INV(RAND(),Inputs!$D$39,Inputs!$C$39)))-'Year Schedule'!$K$15+'Year Schedule'!$L$15)</f>
        <v>#VALUE!</v>
      </c>
      <c r="O867" s="0" t="e">
        <f aca="true">MAX(0,N867*(1+(_xlfn.NORM.INV(RAND(),Inputs!$D$39,Inputs!$C$39)))-'Year Schedule'!$K$16+'Year Schedule'!$L$16)</f>
        <v>#VALUE!</v>
      </c>
      <c r="P867" s="0" t="e">
        <f aca="true">MAX(0,O867*(1+(_xlfn.NORM.INV(RAND(),Inputs!$D$39,Inputs!$C$39)))-'Year Schedule'!$K$17+'Year Schedule'!$L$17)</f>
        <v>#VALUE!</v>
      </c>
      <c r="Q867" s="0" t="e">
        <f aca="true">MAX(0,P867*(1+(_xlfn.NORM.INV(RAND(),Inputs!$D$39,Inputs!$C$39)))-'Year Schedule'!$K$18+'Year Schedule'!$L$18)</f>
        <v>#VALUE!</v>
      </c>
      <c r="R867" s="0" t="e">
        <f aca="true">MAX(0,Q867*(1+(_xlfn.NORM.INV(RAND(),Inputs!$D$39,Inputs!$C$39)))-'Year Schedule'!$K$19+'Year Schedule'!$L$19)</f>
        <v>#VALUE!</v>
      </c>
      <c r="S867" s="0" t="e">
        <f aca="true">MAX(0,R867*(1+(_xlfn.NORM.INV(RAND(),Inputs!$D$39,Inputs!$C$39)))-'Year Schedule'!$K$20+'Year Schedule'!$L$20)</f>
        <v>#VALUE!</v>
      </c>
      <c r="T867" s="0" t="e">
        <f aca="true">MAX(0,S867*(1+(_xlfn.NORM.INV(RAND(),Inputs!$D$39,Inputs!$C$39)))-'Year Schedule'!$K$21+'Year Schedule'!$L$21)</f>
        <v>#VALUE!</v>
      </c>
      <c r="U867" s="0" t="e">
        <f aca="true">MAX(0,T867*(1+(_xlfn.NORM.INV(RAND(),Inputs!$D$39,Inputs!$C$39)))-'Year Schedule'!$K$22+'Year Schedule'!$L$22)</f>
        <v>#VALUE!</v>
      </c>
      <c r="V867" s="0" t="e">
        <f aca="true">MAX(0,U867*(1+(_xlfn.NORM.INV(RAND(),Inputs!$D$39,Inputs!$C$39)))-'Year Schedule'!$K$23+'Year Schedule'!$L$23)</f>
        <v>#VALUE!</v>
      </c>
      <c r="W867" s="0" t="e">
        <f aca="true">MAX(0,V867*(1+(_xlfn.NORM.INV(RAND(),Inputs!$D$39,Inputs!$C$39)))-'Year Schedule'!$K$24+'Year Schedule'!$L$24)</f>
        <v>#VALUE!</v>
      </c>
      <c r="X867" s="0" t="e">
        <f aca="true">MAX(0,W867*(1+(_xlfn.NORM.INV(RAND(),Inputs!$D$39,Inputs!$C$39)))-'Year Schedule'!$K$25+'Year Schedule'!$L$25)</f>
        <v>#VALUE!</v>
      </c>
      <c r="Y867" s="0" t="e">
        <f aca="true">MAX(0,X867*(1+(_xlfn.NORM.INV(RAND(),Inputs!$D$39,Inputs!$C$39)))-'Year Schedule'!$K$26+'Year Schedule'!$L$26)</f>
        <v>#VALUE!</v>
      </c>
      <c r="Z867" s="0" t="e">
        <f aca="true">MAX(0,Y867*(1+(_xlfn.NORM.INV(RAND(),Inputs!$D$39,Inputs!$C$39)))-'Year Schedule'!$K$27+'Year Schedule'!$L$27)</f>
        <v>#VALUE!</v>
      </c>
      <c r="AA867" s="0" t="e">
        <f aca="true">MAX(0,Z867*(1+(_xlfn.NORM.INV(RAND(),Inputs!$D$39,Inputs!$C$39)))-'Year Schedule'!$K$28+'Year Schedule'!$L$28)</f>
        <v>#VALUE!</v>
      </c>
      <c r="AB867" s="0" t="e">
        <f aca="true">MAX(0,AA867*(1+(_xlfn.NORM.INV(RAND(),Inputs!$D$39,Inputs!$C$39)))-'Year Schedule'!$K$29+'Year Schedule'!$L$29)</f>
        <v>#VALUE!</v>
      </c>
      <c r="AC867" s="0" t="e">
        <f aca="true">MAX(0,AB867*(1+(_xlfn.NORM.INV(RAND(),Inputs!$D$39,Inputs!$C$39)))-'Year Schedule'!$K$30+'Year Schedule'!$L$30)</f>
        <v>#VALUE!</v>
      </c>
      <c r="AD867" s="0" t="e">
        <f aca="true">MAX(0,AC867*(1+(_xlfn.NORM.INV(RAND(),Inputs!$D$39,Inputs!$C$39)))-'Year Schedule'!$K$31+'Year Schedule'!$L$31)</f>
        <v>#VALUE!</v>
      </c>
      <c r="AE867" s="0" t="e">
        <f aca="true">MAX(0,AD867*(1+(_xlfn.NORM.INV(RAND(),Inputs!$D$39,Inputs!$C$39)))-'Year Schedule'!$K$32+'Year Schedule'!$L$32)</f>
        <v>#VALUE!</v>
      </c>
      <c r="AF867" s="0" t="e">
        <f aca="true">MAX(0,AE867*(1+(_xlfn.NORM.INV(RAND(),Inputs!$D$39,Inputs!$C$39)))-'Year Schedule'!$K$33+'Year Schedule'!$L$33)</f>
        <v>#VALUE!</v>
      </c>
      <c r="AG867" s="0" t="e">
        <f aca="true">MAX(0,AF867*(1+(_xlfn.NORM.INV(RAND(),Inputs!$D$39,Inputs!$C$39)))-'Year Schedule'!$K$34+'Year Schedule'!$L$34)</f>
        <v>#VALUE!</v>
      </c>
      <c r="AH867" s="0" t="e">
        <f aca="true">MAX(0,AG867*(1+(_xlfn.NORM.INV(RAND(),Inputs!$D$39,Inputs!$C$39)))-'Year Schedule'!$K$35+'Year Schedule'!$L$35)</f>
        <v>#VALUE!</v>
      </c>
      <c r="AI867" s="0" t="e">
        <f aca="true">MAX(0,AH867*(1+(_xlfn.NORM.INV(RAND(),Inputs!$D$39,Inputs!$C$39)))-'Year Schedule'!$K$36+'Year Schedule'!$L$36)</f>
        <v>#VALUE!</v>
      </c>
      <c r="AJ867" s="0" t="e">
        <f aca="true">MAX(0,AI867*(1+(_xlfn.NORM.INV(RAND(),Inputs!$D$39,Inputs!$C$39)))-'Year Schedule'!$K$37+'Year Schedule'!$L$37)</f>
        <v>#VALUE!</v>
      </c>
      <c r="AK867" s="0" t="e">
        <f aca="true">MAX(0,AJ867*(1+(_xlfn.NORM.INV(RAND(),Inputs!$D$39,Inputs!$C$39)))-'Year Schedule'!$K$38+'Year Schedule'!$L$38)</f>
        <v>#VALUE!</v>
      </c>
      <c r="AL867" s="0" t="e">
        <f aca="true">MAX(0,AK867*(1+(_xlfn.NORM.INV(RAND(),Inputs!$D$39,Inputs!$C$39)))-'Year Schedule'!$K$39+'Year Schedule'!$L$39)</f>
        <v>#VALUE!</v>
      </c>
      <c r="AM867" s="0" t="e">
        <f aca="true">MAX(0,AL867*(1+(_xlfn.NORM.INV(RAND(),Inputs!$D$39,Inputs!$C$39)))-'Year Schedule'!$K$40+'Year Schedule'!$L$40)</f>
        <v>#VALUE!</v>
      </c>
      <c r="AN867" s="0" t="e">
        <f aca="true">MAX(0,AM867*(1+(_xlfn.NORM.INV(RAND(),Inputs!$D$39,Inputs!$C$39)))-'Year Schedule'!$K$41+'Year Schedule'!$L$41)</f>
        <v>#VALUE!</v>
      </c>
      <c r="AO867" s="0" t="e">
        <f aca="true">MAX(0,AN867*(1+(_xlfn.NORM.INV(RAND(),Inputs!$D$39,Inputs!$C$39)))-'Year Schedule'!$K$42+'Year Schedule'!$L$42)</f>
        <v>#VALUE!</v>
      </c>
      <c r="AP867" s="0" t="e">
        <f aca="true">MAX(0,AO867*(1+(_xlfn.NORM.INV(RAND(),Inputs!$D$39,Inputs!$C$39)))-'Year Schedule'!$K$43+'Year Schedule'!$L$43)</f>
        <v>#VALUE!</v>
      </c>
      <c r="AQ867" s="0" t="e">
        <f aca="true">MAX(0,AP867*(1+(_xlfn.NORM.INV(RAND(),Inputs!$D$39,Inputs!$C$39)))-'Year Schedule'!$K$44+'Year Schedule'!$L$44)</f>
        <v>#VALUE!</v>
      </c>
      <c r="AR867" s="0" t="e">
        <f aca="true">MAX(0,AQ867*(1+(_xlfn.NORM.INV(RAND(),Inputs!$D$39,Inputs!$C$39)))-'Year Schedule'!$K$45+'Year Schedule'!$L$45)</f>
        <v>#VALUE!</v>
      </c>
      <c r="AS867" s="0" t="e">
        <f aca="true">MAX(0,AR867*(1+(_xlfn.NORM.INV(RAND(),Inputs!$D$39,Inputs!$C$39)))-'Year Schedule'!$K$46+'Year Schedule'!$L$46)</f>
        <v>#VALUE!</v>
      </c>
      <c r="AT867" s="0" t="e">
        <f aca="true">MAX(0,AS867*(1+(_xlfn.NORM.INV(RAND(),Inputs!$D$39,Inputs!$C$39)))-'Year Schedule'!$K$47+'Year Schedule'!$L$47)</f>
        <v>#VALUE!</v>
      </c>
      <c r="AU867" s="0" t="e">
        <f aca="true">MAX(0,AT867*(1+(_xlfn.NORM.INV(RAND(),Inputs!$D$39,Inputs!$C$39)))-'Year Schedule'!$K$48+'Year Schedule'!$L$48)</f>
        <v>#VALUE!</v>
      </c>
      <c r="AV867" s="0" t="e">
        <f aca="true">MAX(0,AU867*(1+(_xlfn.NORM.INV(RAND(),Inputs!$D$39,Inputs!$C$39)))-'Year Schedule'!$K$49+'Year Schedule'!$L$49)</f>
        <v>#VALUE!</v>
      </c>
      <c r="AW867" s="0" t="e">
        <f aca="true">MAX(0,AV867*(1+(_xlfn.NORM.INV(RAND(),Inputs!$D$39,Inputs!$C$39)))-'Year Schedule'!$K$50+'Year Schedule'!$L$50)</f>
        <v>#VALUE!</v>
      </c>
      <c r="AX867" s="0" t="e">
        <f aca="true">MAX(0,AW867*(1+(_xlfn.NORM.INV(RAND(),Inputs!$D$39,Inputs!$C$39)))-'Year Schedule'!$K$51+'Year Schedule'!$L$51)</f>
        <v>#VALUE!</v>
      </c>
      <c r="AY867" s="0" t="e">
        <f aca="true">MAX(0,AX867*(1+(_xlfn.NORM.INV(RAND(),Inputs!$D$39,Inputs!$C$39)))-'Year Schedule'!$K$52+'Year Schedule'!$L$52)</f>
        <v>#VALUE!</v>
      </c>
      <c r="AZ867" s="0" t="e">
        <f aca="true">MAX(0,AY867*(1+(_xlfn.NORM.INV(RAND(),Inputs!$D$39,Inputs!$C$39)))-'Year Schedule'!$K$53+'Year Schedule'!$L$53)</f>
        <v>#VALUE!</v>
      </c>
      <c r="BA867" s="0" t="e">
        <f aca="false">INDEX(C867:AZ867,1,Inputs!$C$6)</f>
        <v>#VALUE!</v>
      </c>
      <c r="BB867" s="0" t="n">
        <f aca="false">IFERROR(EXP(SUMPRODUCT(LN((C867:INDEX(C867:AZ867,1,Inputs!$C$6)+$C$1004:INDEX($C$1004:$AZ$1004,1,Inputs!$C$6))/B867:INDEX(B867:AY867,1,Inputs!$C$6)))/Inputs!$C$6)-1,-1)</f>
        <v>-1</v>
      </c>
    </row>
    <row r="868" customFormat="false" ht="15" hidden="false" customHeight="true" outlineLevel="0" collapsed="false">
      <c r="A868" s="0" t="n">
        <v>866</v>
      </c>
      <c r="B868" s="177" t="n">
        <f aca="false">Inputs!$C$38</f>
        <v>0</v>
      </c>
      <c r="C868" s="0" t="e">
        <f aca="true">MAX(0,B868*(1+(_xlfn.NORM.INV(RAND(),Inputs!$D$39,Inputs!$C$39)))-'Year Schedule'!$K$4+'Year Schedule'!$L$4)</f>
        <v>#VALUE!</v>
      </c>
      <c r="D868" s="0" t="e">
        <f aca="true">MAX(0,C868*(1+(_xlfn.NORM.INV(RAND(),Inputs!$D$39,Inputs!$C$39)))-'Year Schedule'!$K$5+'Year Schedule'!$L$5)</f>
        <v>#VALUE!</v>
      </c>
      <c r="E868" s="0" t="e">
        <f aca="true">MAX(0,D868*(1+(_xlfn.NORM.INV(RAND(),Inputs!$D$39,Inputs!$C$39)))-'Year Schedule'!$K$6+'Year Schedule'!$L$6)</f>
        <v>#VALUE!</v>
      </c>
      <c r="F868" s="0" t="e">
        <f aca="true">MAX(0,E868*(1+(_xlfn.NORM.INV(RAND(),Inputs!$D$39,Inputs!$C$39)))-'Year Schedule'!$K$7+'Year Schedule'!$L$7)</f>
        <v>#VALUE!</v>
      </c>
      <c r="G868" s="0" t="e">
        <f aca="true">MAX(0,F868*(1+(_xlfn.NORM.INV(RAND(),Inputs!$D$39,Inputs!$C$39)))-'Year Schedule'!$K$8+'Year Schedule'!$L$8)</f>
        <v>#VALUE!</v>
      </c>
      <c r="H868" s="0" t="e">
        <f aca="true">MAX(0,G868*(1+(_xlfn.NORM.INV(RAND(),Inputs!$D$39,Inputs!$C$39)))-'Year Schedule'!$K$9+'Year Schedule'!$L$9)</f>
        <v>#VALUE!</v>
      </c>
      <c r="I868" s="0" t="e">
        <f aca="true">MAX(0,H868*(1+(_xlfn.NORM.INV(RAND(),Inputs!$D$39,Inputs!$C$39)))-'Year Schedule'!$K$10+'Year Schedule'!$L$10)</f>
        <v>#VALUE!</v>
      </c>
      <c r="J868" s="0" t="e">
        <f aca="true">MAX(0,I868*(1+(_xlfn.NORM.INV(RAND(),Inputs!$D$39,Inputs!$C$39)))-'Year Schedule'!$K$11+'Year Schedule'!$L$11)</f>
        <v>#VALUE!</v>
      </c>
      <c r="K868" s="0" t="e">
        <f aca="true">MAX(0,J868*(1+(_xlfn.NORM.INV(RAND(),Inputs!$D$39,Inputs!$C$39)))-'Year Schedule'!$K$12+'Year Schedule'!$L$12)</f>
        <v>#VALUE!</v>
      </c>
      <c r="L868" s="0" t="e">
        <f aca="true">MAX(0,K868*(1+(_xlfn.NORM.INV(RAND(),Inputs!$D$39,Inputs!$C$39)))-'Year Schedule'!$K$13+'Year Schedule'!$L$13)</f>
        <v>#VALUE!</v>
      </c>
      <c r="M868" s="0" t="e">
        <f aca="true">MAX(0,L868*(1+(_xlfn.NORM.INV(RAND(),Inputs!$D$39,Inputs!$C$39)))-'Year Schedule'!$K$14+'Year Schedule'!$L$14)</f>
        <v>#VALUE!</v>
      </c>
      <c r="N868" s="0" t="e">
        <f aca="true">MAX(0,M868*(1+(_xlfn.NORM.INV(RAND(),Inputs!$D$39,Inputs!$C$39)))-'Year Schedule'!$K$15+'Year Schedule'!$L$15)</f>
        <v>#VALUE!</v>
      </c>
      <c r="O868" s="0" t="e">
        <f aca="true">MAX(0,N868*(1+(_xlfn.NORM.INV(RAND(),Inputs!$D$39,Inputs!$C$39)))-'Year Schedule'!$K$16+'Year Schedule'!$L$16)</f>
        <v>#VALUE!</v>
      </c>
      <c r="P868" s="0" t="e">
        <f aca="true">MAX(0,O868*(1+(_xlfn.NORM.INV(RAND(),Inputs!$D$39,Inputs!$C$39)))-'Year Schedule'!$K$17+'Year Schedule'!$L$17)</f>
        <v>#VALUE!</v>
      </c>
      <c r="Q868" s="0" t="e">
        <f aca="true">MAX(0,P868*(1+(_xlfn.NORM.INV(RAND(),Inputs!$D$39,Inputs!$C$39)))-'Year Schedule'!$K$18+'Year Schedule'!$L$18)</f>
        <v>#VALUE!</v>
      </c>
      <c r="R868" s="0" t="e">
        <f aca="true">MAX(0,Q868*(1+(_xlfn.NORM.INV(RAND(),Inputs!$D$39,Inputs!$C$39)))-'Year Schedule'!$K$19+'Year Schedule'!$L$19)</f>
        <v>#VALUE!</v>
      </c>
      <c r="S868" s="0" t="e">
        <f aca="true">MAX(0,R868*(1+(_xlfn.NORM.INV(RAND(),Inputs!$D$39,Inputs!$C$39)))-'Year Schedule'!$K$20+'Year Schedule'!$L$20)</f>
        <v>#VALUE!</v>
      </c>
      <c r="T868" s="0" t="e">
        <f aca="true">MAX(0,S868*(1+(_xlfn.NORM.INV(RAND(),Inputs!$D$39,Inputs!$C$39)))-'Year Schedule'!$K$21+'Year Schedule'!$L$21)</f>
        <v>#VALUE!</v>
      </c>
      <c r="U868" s="0" t="e">
        <f aca="true">MAX(0,T868*(1+(_xlfn.NORM.INV(RAND(),Inputs!$D$39,Inputs!$C$39)))-'Year Schedule'!$K$22+'Year Schedule'!$L$22)</f>
        <v>#VALUE!</v>
      </c>
      <c r="V868" s="0" t="e">
        <f aca="true">MAX(0,U868*(1+(_xlfn.NORM.INV(RAND(),Inputs!$D$39,Inputs!$C$39)))-'Year Schedule'!$K$23+'Year Schedule'!$L$23)</f>
        <v>#VALUE!</v>
      </c>
      <c r="W868" s="0" t="e">
        <f aca="true">MAX(0,V868*(1+(_xlfn.NORM.INV(RAND(),Inputs!$D$39,Inputs!$C$39)))-'Year Schedule'!$K$24+'Year Schedule'!$L$24)</f>
        <v>#VALUE!</v>
      </c>
      <c r="X868" s="0" t="e">
        <f aca="true">MAX(0,W868*(1+(_xlfn.NORM.INV(RAND(),Inputs!$D$39,Inputs!$C$39)))-'Year Schedule'!$K$25+'Year Schedule'!$L$25)</f>
        <v>#VALUE!</v>
      </c>
      <c r="Y868" s="0" t="e">
        <f aca="true">MAX(0,X868*(1+(_xlfn.NORM.INV(RAND(),Inputs!$D$39,Inputs!$C$39)))-'Year Schedule'!$K$26+'Year Schedule'!$L$26)</f>
        <v>#VALUE!</v>
      </c>
      <c r="Z868" s="0" t="e">
        <f aca="true">MAX(0,Y868*(1+(_xlfn.NORM.INV(RAND(),Inputs!$D$39,Inputs!$C$39)))-'Year Schedule'!$K$27+'Year Schedule'!$L$27)</f>
        <v>#VALUE!</v>
      </c>
      <c r="AA868" s="0" t="e">
        <f aca="true">MAX(0,Z868*(1+(_xlfn.NORM.INV(RAND(),Inputs!$D$39,Inputs!$C$39)))-'Year Schedule'!$K$28+'Year Schedule'!$L$28)</f>
        <v>#VALUE!</v>
      </c>
      <c r="AB868" s="0" t="e">
        <f aca="true">MAX(0,AA868*(1+(_xlfn.NORM.INV(RAND(),Inputs!$D$39,Inputs!$C$39)))-'Year Schedule'!$K$29+'Year Schedule'!$L$29)</f>
        <v>#VALUE!</v>
      </c>
      <c r="AC868" s="0" t="e">
        <f aca="true">MAX(0,AB868*(1+(_xlfn.NORM.INV(RAND(),Inputs!$D$39,Inputs!$C$39)))-'Year Schedule'!$K$30+'Year Schedule'!$L$30)</f>
        <v>#VALUE!</v>
      </c>
      <c r="AD868" s="0" t="e">
        <f aca="true">MAX(0,AC868*(1+(_xlfn.NORM.INV(RAND(),Inputs!$D$39,Inputs!$C$39)))-'Year Schedule'!$K$31+'Year Schedule'!$L$31)</f>
        <v>#VALUE!</v>
      </c>
      <c r="AE868" s="0" t="e">
        <f aca="true">MAX(0,AD868*(1+(_xlfn.NORM.INV(RAND(),Inputs!$D$39,Inputs!$C$39)))-'Year Schedule'!$K$32+'Year Schedule'!$L$32)</f>
        <v>#VALUE!</v>
      </c>
      <c r="AF868" s="0" t="e">
        <f aca="true">MAX(0,AE868*(1+(_xlfn.NORM.INV(RAND(),Inputs!$D$39,Inputs!$C$39)))-'Year Schedule'!$K$33+'Year Schedule'!$L$33)</f>
        <v>#VALUE!</v>
      </c>
      <c r="AG868" s="0" t="e">
        <f aca="true">MAX(0,AF868*(1+(_xlfn.NORM.INV(RAND(),Inputs!$D$39,Inputs!$C$39)))-'Year Schedule'!$K$34+'Year Schedule'!$L$34)</f>
        <v>#VALUE!</v>
      </c>
      <c r="AH868" s="0" t="e">
        <f aca="true">MAX(0,AG868*(1+(_xlfn.NORM.INV(RAND(),Inputs!$D$39,Inputs!$C$39)))-'Year Schedule'!$K$35+'Year Schedule'!$L$35)</f>
        <v>#VALUE!</v>
      </c>
      <c r="AI868" s="0" t="e">
        <f aca="true">MAX(0,AH868*(1+(_xlfn.NORM.INV(RAND(),Inputs!$D$39,Inputs!$C$39)))-'Year Schedule'!$K$36+'Year Schedule'!$L$36)</f>
        <v>#VALUE!</v>
      </c>
      <c r="AJ868" s="0" t="e">
        <f aca="true">MAX(0,AI868*(1+(_xlfn.NORM.INV(RAND(),Inputs!$D$39,Inputs!$C$39)))-'Year Schedule'!$K$37+'Year Schedule'!$L$37)</f>
        <v>#VALUE!</v>
      </c>
      <c r="AK868" s="0" t="e">
        <f aca="true">MAX(0,AJ868*(1+(_xlfn.NORM.INV(RAND(),Inputs!$D$39,Inputs!$C$39)))-'Year Schedule'!$K$38+'Year Schedule'!$L$38)</f>
        <v>#VALUE!</v>
      </c>
      <c r="AL868" s="0" t="e">
        <f aca="true">MAX(0,AK868*(1+(_xlfn.NORM.INV(RAND(),Inputs!$D$39,Inputs!$C$39)))-'Year Schedule'!$K$39+'Year Schedule'!$L$39)</f>
        <v>#VALUE!</v>
      </c>
      <c r="AM868" s="0" t="e">
        <f aca="true">MAX(0,AL868*(1+(_xlfn.NORM.INV(RAND(),Inputs!$D$39,Inputs!$C$39)))-'Year Schedule'!$K$40+'Year Schedule'!$L$40)</f>
        <v>#VALUE!</v>
      </c>
      <c r="AN868" s="0" t="e">
        <f aca="true">MAX(0,AM868*(1+(_xlfn.NORM.INV(RAND(),Inputs!$D$39,Inputs!$C$39)))-'Year Schedule'!$K$41+'Year Schedule'!$L$41)</f>
        <v>#VALUE!</v>
      </c>
      <c r="AO868" s="0" t="e">
        <f aca="true">MAX(0,AN868*(1+(_xlfn.NORM.INV(RAND(),Inputs!$D$39,Inputs!$C$39)))-'Year Schedule'!$K$42+'Year Schedule'!$L$42)</f>
        <v>#VALUE!</v>
      </c>
      <c r="AP868" s="0" t="e">
        <f aca="true">MAX(0,AO868*(1+(_xlfn.NORM.INV(RAND(),Inputs!$D$39,Inputs!$C$39)))-'Year Schedule'!$K$43+'Year Schedule'!$L$43)</f>
        <v>#VALUE!</v>
      </c>
      <c r="AQ868" s="0" t="e">
        <f aca="true">MAX(0,AP868*(1+(_xlfn.NORM.INV(RAND(),Inputs!$D$39,Inputs!$C$39)))-'Year Schedule'!$K$44+'Year Schedule'!$L$44)</f>
        <v>#VALUE!</v>
      </c>
      <c r="AR868" s="0" t="e">
        <f aca="true">MAX(0,AQ868*(1+(_xlfn.NORM.INV(RAND(),Inputs!$D$39,Inputs!$C$39)))-'Year Schedule'!$K$45+'Year Schedule'!$L$45)</f>
        <v>#VALUE!</v>
      </c>
      <c r="AS868" s="0" t="e">
        <f aca="true">MAX(0,AR868*(1+(_xlfn.NORM.INV(RAND(),Inputs!$D$39,Inputs!$C$39)))-'Year Schedule'!$K$46+'Year Schedule'!$L$46)</f>
        <v>#VALUE!</v>
      </c>
      <c r="AT868" s="0" t="e">
        <f aca="true">MAX(0,AS868*(1+(_xlfn.NORM.INV(RAND(),Inputs!$D$39,Inputs!$C$39)))-'Year Schedule'!$K$47+'Year Schedule'!$L$47)</f>
        <v>#VALUE!</v>
      </c>
      <c r="AU868" s="0" t="e">
        <f aca="true">MAX(0,AT868*(1+(_xlfn.NORM.INV(RAND(),Inputs!$D$39,Inputs!$C$39)))-'Year Schedule'!$K$48+'Year Schedule'!$L$48)</f>
        <v>#VALUE!</v>
      </c>
      <c r="AV868" s="0" t="e">
        <f aca="true">MAX(0,AU868*(1+(_xlfn.NORM.INV(RAND(),Inputs!$D$39,Inputs!$C$39)))-'Year Schedule'!$K$49+'Year Schedule'!$L$49)</f>
        <v>#VALUE!</v>
      </c>
      <c r="AW868" s="0" t="e">
        <f aca="true">MAX(0,AV868*(1+(_xlfn.NORM.INV(RAND(),Inputs!$D$39,Inputs!$C$39)))-'Year Schedule'!$K$50+'Year Schedule'!$L$50)</f>
        <v>#VALUE!</v>
      </c>
      <c r="AX868" s="0" t="e">
        <f aca="true">MAX(0,AW868*(1+(_xlfn.NORM.INV(RAND(),Inputs!$D$39,Inputs!$C$39)))-'Year Schedule'!$K$51+'Year Schedule'!$L$51)</f>
        <v>#VALUE!</v>
      </c>
      <c r="AY868" s="0" t="e">
        <f aca="true">MAX(0,AX868*(1+(_xlfn.NORM.INV(RAND(),Inputs!$D$39,Inputs!$C$39)))-'Year Schedule'!$K$52+'Year Schedule'!$L$52)</f>
        <v>#VALUE!</v>
      </c>
      <c r="AZ868" s="0" t="e">
        <f aca="true">MAX(0,AY868*(1+(_xlfn.NORM.INV(RAND(),Inputs!$D$39,Inputs!$C$39)))-'Year Schedule'!$K$53+'Year Schedule'!$L$53)</f>
        <v>#VALUE!</v>
      </c>
      <c r="BA868" s="0" t="e">
        <f aca="false">INDEX(C868:AZ868,1,Inputs!$C$6)</f>
        <v>#VALUE!</v>
      </c>
      <c r="BB868" s="0" t="n">
        <f aca="false">IFERROR(EXP(SUMPRODUCT(LN((C868:INDEX(C868:AZ868,1,Inputs!$C$6)+$C$1004:INDEX($C$1004:$AZ$1004,1,Inputs!$C$6))/B868:INDEX(B868:AY868,1,Inputs!$C$6)))/Inputs!$C$6)-1,-1)</f>
        <v>-1</v>
      </c>
    </row>
    <row r="869" customFormat="false" ht="15" hidden="false" customHeight="true" outlineLevel="0" collapsed="false">
      <c r="A869" s="0" t="n">
        <v>867</v>
      </c>
      <c r="B869" s="177" t="n">
        <f aca="false">Inputs!$C$38</f>
        <v>0</v>
      </c>
      <c r="C869" s="0" t="e">
        <f aca="true">MAX(0,B869*(1+(_xlfn.NORM.INV(RAND(),Inputs!$D$39,Inputs!$C$39)))-'Year Schedule'!$K$4+'Year Schedule'!$L$4)</f>
        <v>#VALUE!</v>
      </c>
      <c r="D869" s="0" t="e">
        <f aca="true">MAX(0,C869*(1+(_xlfn.NORM.INV(RAND(),Inputs!$D$39,Inputs!$C$39)))-'Year Schedule'!$K$5+'Year Schedule'!$L$5)</f>
        <v>#VALUE!</v>
      </c>
      <c r="E869" s="0" t="e">
        <f aca="true">MAX(0,D869*(1+(_xlfn.NORM.INV(RAND(),Inputs!$D$39,Inputs!$C$39)))-'Year Schedule'!$K$6+'Year Schedule'!$L$6)</f>
        <v>#VALUE!</v>
      </c>
      <c r="F869" s="0" t="e">
        <f aca="true">MAX(0,E869*(1+(_xlfn.NORM.INV(RAND(),Inputs!$D$39,Inputs!$C$39)))-'Year Schedule'!$K$7+'Year Schedule'!$L$7)</f>
        <v>#VALUE!</v>
      </c>
      <c r="G869" s="0" t="e">
        <f aca="true">MAX(0,F869*(1+(_xlfn.NORM.INV(RAND(),Inputs!$D$39,Inputs!$C$39)))-'Year Schedule'!$K$8+'Year Schedule'!$L$8)</f>
        <v>#VALUE!</v>
      </c>
      <c r="H869" s="0" t="e">
        <f aca="true">MAX(0,G869*(1+(_xlfn.NORM.INV(RAND(),Inputs!$D$39,Inputs!$C$39)))-'Year Schedule'!$K$9+'Year Schedule'!$L$9)</f>
        <v>#VALUE!</v>
      </c>
      <c r="I869" s="0" t="e">
        <f aca="true">MAX(0,H869*(1+(_xlfn.NORM.INV(RAND(),Inputs!$D$39,Inputs!$C$39)))-'Year Schedule'!$K$10+'Year Schedule'!$L$10)</f>
        <v>#VALUE!</v>
      </c>
      <c r="J869" s="0" t="e">
        <f aca="true">MAX(0,I869*(1+(_xlfn.NORM.INV(RAND(),Inputs!$D$39,Inputs!$C$39)))-'Year Schedule'!$K$11+'Year Schedule'!$L$11)</f>
        <v>#VALUE!</v>
      </c>
      <c r="K869" s="0" t="e">
        <f aca="true">MAX(0,J869*(1+(_xlfn.NORM.INV(RAND(),Inputs!$D$39,Inputs!$C$39)))-'Year Schedule'!$K$12+'Year Schedule'!$L$12)</f>
        <v>#VALUE!</v>
      </c>
      <c r="L869" s="0" t="e">
        <f aca="true">MAX(0,K869*(1+(_xlfn.NORM.INV(RAND(),Inputs!$D$39,Inputs!$C$39)))-'Year Schedule'!$K$13+'Year Schedule'!$L$13)</f>
        <v>#VALUE!</v>
      </c>
      <c r="M869" s="0" t="e">
        <f aca="true">MAX(0,L869*(1+(_xlfn.NORM.INV(RAND(),Inputs!$D$39,Inputs!$C$39)))-'Year Schedule'!$K$14+'Year Schedule'!$L$14)</f>
        <v>#VALUE!</v>
      </c>
      <c r="N869" s="0" t="e">
        <f aca="true">MAX(0,M869*(1+(_xlfn.NORM.INV(RAND(),Inputs!$D$39,Inputs!$C$39)))-'Year Schedule'!$K$15+'Year Schedule'!$L$15)</f>
        <v>#VALUE!</v>
      </c>
      <c r="O869" s="0" t="e">
        <f aca="true">MAX(0,N869*(1+(_xlfn.NORM.INV(RAND(),Inputs!$D$39,Inputs!$C$39)))-'Year Schedule'!$K$16+'Year Schedule'!$L$16)</f>
        <v>#VALUE!</v>
      </c>
      <c r="P869" s="0" t="e">
        <f aca="true">MAX(0,O869*(1+(_xlfn.NORM.INV(RAND(),Inputs!$D$39,Inputs!$C$39)))-'Year Schedule'!$K$17+'Year Schedule'!$L$17)</f>
        <v>#VALUE!</v>
      </c>
      <c r="Q869" s="0" t="e">
        <f aca="true">MAX(0,P869*(1+(_xlfn.NORM.INV(RAND(),Inputs!$D$39,Inputs!$C$39)))-'Year Schedule'!$K$18+'Year Schedule'!$L$18)</f>
        <v>#VALUE!</v>
      </c>
      <c r="R869" s="0" t="e">
        <f aca="true">MAX(0,Q869*(1+(_xlfn.NORM.INV(RAND(),Inputs!$D$39,Inputs!$C$39)))-'Year Schedule'!$K$19+'Year Schedule'!$L$19)</f>
        <v>#VALUE!</v>
      </c>
      <c r="S869" s="0" t="e">
        <f aca="true">MAX(0,R869*(1+(_xlfn.NORM.INV(RAND(),Inputs!$D$39,Inputs!$C$39)))-'Year Schedule'!$K$20+'Year Schedule'!$L$20)</f>
        <v>#VALUE!</v>
      </c>
      <c r="T869" s="0" t="e">
        <f aca="true">MAX(0,S869*(1+(_xlfn.NORM.INV(RAND(),Inputs!$D$39,Inputs!$C$39)))-'Year Schedule'!$K$21+'Year Schedule'!$L$21)</f>
        <v>#VALUE!</v>
      </c>
      <c r="U869" s="0" t="e">
        <f aca="true">MAX(0,T869*(1+(_xlfn.NORM.INV(RAND(),Inputs!$D$39,Inputs!$C$39)))-'Year Schedule'!$K$22+'Year Schedule'!$L$22)</f>
        <v>#VALUE!</v>
      </c>
      <c r="V869" s="0" t="e">
        <f aca="true">MAX(0,U869*(1+(_xlfn.NORM.INV(RAND(),Inputs!$D$39,Inputs!$C$39)))-'Year Schedule'!$K$23+'Year Schedule'!$L$23)</f>
        <v>#VALUE!</v>
      </c>
      <c r="W869" s="0" t="e">
        <f aca="true">MAX(0,V869*(1+(_xlfn.NORM.INV(RAND(),Inputs!$D$39,Inputs!$C$39)))-'Year Schedule'!$K$24+'Year Schedule'!$L$24)</f>
        <v>#VALUE!</v>
      </c>
      <c r="X869" s="0" t="e">
        <f aca="true">MAX(0,W869*(1+(_xlfn.NORM.INV(RAND(),Inputs!$D$39,Inputs!$C$39)))-'Year Schedule'!$K$25+'Year Schedule'!$L$25)</f>
        <v>#VALUE!</v>
      </c>
      <c r="Y869" s="0" t="e">
        <f aca="true">MAX(0,X869*(1+(_xlfn.NORM.INV(RAND(),Inputs!$D$39,Inputs!$C$39)))-'Year Schedule'!$K$26+'Year Schedule'!$L$26)</f>
        <v>#VALUE!</v>
      </c>
      <c r="Z869" s="0" t="e">
        <f aca="true">MAX(0,Y869*(1+(_xlfn.NORM.INV(RAND(),Inputs!$D$39,Inputs!$C$39)))-'Year Schedule'!$K$27+'Year Schedule'!$L$27)</f>
        <v>#VALUE!</v>
      </c>
      <c r="AA869" s="0" t="e">
        <f aca="true">MAX(0,Z869*(1+(_xlfn.NORM.INV(RAND(),Inputs!$D$39,Inputs!$C$39)))-'Year Schedule'!$K$28+'Year Schedule'!$L$28)</f>
        <v>#VALUE!</v>
      </c>
      <c r="AB869" s="0" t="e">
        <f aca="true">MAX(0,AA869*(1+(_xlfn.NORM.INV(RAND(),Inputs!$D$39,Inputs!$C$39)))-'Year Schedule'!$K$29+'Year Schedule'!$L$29)</f>
        <v>#VALUE!</v>
      </c>
      <c r="AC869" s="0" t="e">
        <f aca="true">MAX(0,AB869*(1+(_xlfn.NORM.INV(RAND(),Inputs!$D$39,Inputs!$C$39)))-'Year Schedule'!$K$30+'Year Schedule'!$L$30)</f>
        <v>#VALUE!</v>
      </c>
      <c r="AD869" s="0" t="e">
        <f aca="true">MAX(0,AC869*(1+(_xlfn.NORM.INV(RAND(),Inputs!$D$39,Inputs!$C$39)))-'Year Schedule'!$K$31+'Year Schedule'!$L$31)</f>
        <v>#VALUE!</v>
      </c>
      <c r="AE869" s="0" t="e">
        <f aca="true">MAX(0,AD869*(1+(_xlfn.NORM.INV(RAND(),Inputs!$D$39,Inputs!$C$39)))-'Year Schedule'!$K$32+'Year Schedule'!$L$32)</f>
        <v>#VALUE!</v>
      </c>
      <c r="AF869" s="0" t="e">
        <f aca="true">MAX(0,AE869*(1+(_xlfn.NORM.INV(RAND(),Inputs!$D$39,Inputs!$C$39)))-'Year Schedule'!$K$33+'Year Schedule'!$L$33)</f>
        <v>#VALUE!</v>
      </c>
      <c r="AG869" s="0" t="e">
        <f aca="true">MAX(0,AF869*(1+(_xlfn.NORM.INV(RAND(),Inputs!$D$39,Inputs!$C$39)))-'Year Schedule'!$K$34+'Year Schedule'!$L$34)</f>
        <v>#VALUE!</v>
      </c>
      <c r="AH869" s="0" t="e">
        <f aca="true">MAX(0,AG869*(1+(_xlfn.NORM.INV(RAND(),Inputs!$D$39,Inputs!$C$39)))-'Year Schedule'!$K$35+'Year Schedule'!$L$35)</f>
        <v>#VALUE!</v>
      </c>
      <c r="AI869" s="0" t="e">
        <f aca="true">MAX(0,AH869*(1+(_xlfn.NORM.INV(RAND(),Inputs!$D$39,Inputs!$C$39)))-'Year Schedule'!$K$36+'Year Schedule'!$L$36)</f>
        <v>#VALUE!</v>
      </c>
      <c r="AJ869" s="0" t="e">
        <f aca="true">MAX(0,AI869*(1+(_xlfn.NORM.INV(RAND(),Inputs!$D$39,Inputs!$C$39)))-'Year Schedule'!$K$37+'Year Schedule'!$L$37)</f>
        <v>#VALUE!</v>
      </c>
      <c r="AK869" s="0" t="e">
        <f aca="true">MAX(0,AJ869*(1+(_xlfn.NORM.INV(RAND(),Inputs!$D$39,Inputs!$C$39)))-'Year Schedule'!$K$38+'Year Schedule'!$L$38)</f>
        <v>#VALUE!</v>
      </c>
      <c r="AL869" s="0" t="e">
        <f aca="true">MAX(0,AK869*(1+(_xlfn.NORM.INV(RAND(),Inputs!$D$39,Inputs!$C$39)))-'Year Schedule'!$K$39+'Year Schedule'!$L$39)</f>
        <v>#VALUE!</v>
      </c>
      <c r="AM869" s="0" t="e">
        <f aca="true">MAX(0,AL869*(1+(_xlfn.NORM.INV(RAND(),Inputs!$D$39,Inputs!$C$39)))-'Year Schedule'!$K$40+'Year Schedule'!$L$40)</f>
        <v>#VALUE!</v>
      </c>
      <c r="AN869" s="0" t="e">
        <f aca="true">MAX(0,AM869*(1+(_xlfn.NORM.INV(RAND(),Inputs!$D$39,Inputs!$C$39)))-'Year Schedule'!$K$41+'Year Schedule'!$L$41)</f>
        <v>#VALUE!</v>
      </c>
      <c r="AO869" s="0" t="e">
        <f aca="true">MAX(0,AN869*(1+(_xlfn.NORM.INV(RAND(),Inputs!$D$39,Inputs!$C$39)))-'Year Schedule'!$K$42+'Year Schedule'!$L$42)</f>
        <v>#VALUE!</v>
      </c>
      <c r="AP869" s="0" t="e">
        <f aca="true">MAX(0,AO869*(1+(_xlfn.NORM.INV(RAND(),Inputs!$D$39,Inputs!$C$39)))-'Year Schedule'!$K$43+'Year Schedule'!$L$43)</f>
        <v>#VALUE!</v>
      </c>
      <c r="AQ869" s="0" t="e">
        <f aca="true">MAX(0,AP869*(1+(_xlfn.NORM.INV(RAND(),Inputs!$D$39,Inputs!$C$39)))-'Year Schedule'!$K$44+'Year Schedule'!$L$44)</f>
        <v>#VALUE!</v>
      </c>
      <c r="AR869" s="0" t="e">
        <f aca="true">MAX(0,AQ869*(1+(_xlfn.NORM.INV(RAND(),Inputs!$D$39,Inputs!$C$39)))-'Year Schedule'!$K$45+'Year Schedule'!$L$45)</f>
        <v>#VALUE!</v>
      </c>
      <c r="AS869" s="0" t="e">
        <f aca="true">MAX(0,AR869*(1+(_xlfn.NORM.INV(RAND(),Inputs!$D$39,Inputs!$C$39)))-'Year Schedule'!$K$46+'Year Schedule'!$L$46)</f>
        <v>#VALUE!</v>
      </c>
      <c r="AT869" s="0" t="e">
        <f aca="true">MAX(0,AS869*(1+(_xlfn.NORM.INV(RAND(),Inputs!$D$39,Inputs!$C$39)))-'Year Schedule'!$K$47+'Year Schedule'!$L$47)</f>
        <v>#VALUE!</v>
      </c>
      <c r="AU869" s="0" t="e">
        <f aca="true">MAX(0,AT869*(1+(_xlfn.NORM.INV(RAND(),Inputs!$D$39,Inputs!$C$39)))-'Year Schedule'!$K$48+'Year Schedule'!$L$48)</f>
        <v>#VALUE!</v>
      </c>
      <c r="AV869" s="0" t="e">
        <f aca="true">MAX(0,AU869*(1+(_xlfn.NORM.INV(RAND(),Inputs!$D$39,Inputs!$C$39)))-'Year Schedule'!$K$49+'Year Schedule'!$L$49)</f>
        <v>#VALUE!</v>
      </c>
      <c r="AW869" s="0" t="e">
        <f aca="true">MAX(0,AV869*(1+(_xlfn.NORM.INV(RAND(),Inputs!$D$39,Inputs!$C$39)))-'Year Schedule'!$K$50+'Year Schedule'!$L$50)</f>
        <v>#VALUE!</v>
      </c>
      <c r="AX869" s="0" t="e">
        <f aca="true">MAX(0,AW869*(1+(_xlfn.NORM.INV(RAND(),Inputs!$D$39,Inputs!$C$39)))-'Year Schedule'!$K$51+'Year Schedule'!$L$51)</f>
        <v>#VALUE!</v>
      </c>
      <c r="AY869" s="0" t="e">
        <f aca="true">MAX(0,AX869*(1+(_xlfn.NORM.INV(RAND(),Inputs!$D$39,Inputs!$C$39)))-'Year Schedule'!$K$52+'Year Schedule'!$L$52)</f>
        <v>#VALUE!</v>
      </c>
      <c r="AZ869" s="0" t="e">
        <f aca="true">MAX(0,AY869*(1+(_xlfn.NORM.INV(RAND(),Inputs!$D$39,Inputs!$C$39)))-'Year Schedule'!$K$53+'Year Schedule'!$L$53)</f>
        <v>#VALUE!</v>
      </c>
      <c r="BA869" s="0" t="e">
        <f aca="false">INDEX(C869:AZ869,1,Inputs!$C$6)</f>
        <v>#VALUE!</v>
      </c>
      <c r="BB869" s="0" t="n">
        <f aca="false">IFERROR(EXP(SUMPRODUCT(LN((C869:INDEX(C869:AZ869,1,Inputs!$C$6)+$C$1004:INDEX($C$1004:$AZ$1004,1,Inputs!$C$6))/B869:INDEX(B869:AY869,1,Inputs!$C$6)))/Inputs!$C$6)-1,-1)</f>
        <v>-1</v>
      </c>
    </row>
    <row r="870" customFormat="false" ht="15" hidden="false" customHeight="true" outlineLevel="0" collapsed="false">
      <c r="A870" s="0" t="n">
        <v>868</v>
      </c>
      <c r="B870" s="177" t="n">
        <f aca="false">Inputs!$C$38</f>
        <v>0</v>
      </c>
      <c r="C870" s="0" t="e">
        <f aca="true">MAX(0,B870*(1+(_xlfn.NORM.INV(RAND(),Inputs!$D$39,Inputs!$C$39)))-'Year Schedule'!$K$4+'Year Schedule'!$L$4)</f>
        <v>#VALUE!</v>
      </c>
      <c r="D870" s="0" t="e">
        <f aca="true">MAX(0,C870*(1+(_xlfn.NORM.INV(RAND(),Inputs!$D$39,Inputs!$C$39)))-'Year Schedule'!$K$5+'Year Schedule'!$L$5)</f>
        <v>#VALUE!</v>
      </c>
      <c r="E870" s="0" t="e">
        <f aca="true">MAX(0,D870*(1+(_xlfn.NORM.INV(RAND(),Inputs!$D$39,Inputs!$C$39)))-'Year Schedule'!$K$6+'Year Schedule'!$L$6)</f>
        <v>#VALUE!</v>
      </c>
      <c r="F870" s="0" t="e">
        <f aca="true">MAX(0,E870*(1+(_xlfn.NORM.INV(RAND(),Inputs!$D$39,Inputs!$C$39)))-'Year Schedule'!$K$7+'Year Schedule'!$L$7)</f>
        <v>#VALUE!</v>
      </c>
      <c r="G870" s="0" t="e">
        <f aca="true">MAX(0,F870*(1+(_xlfn.NORM.INV(RAND(),Inputs!$D$39,Inputs!$C$39)))-'Year Schedule'!$K$8+'Year Schedule'!$L$8)</f>
        <v>#VALUE!</v>
      </c>
      <c r="H870" s="0" t="e">
        <f aca="true">MAX(0,G870*(1+(_xlfn.NORM.INV(RAND(),Inputs!$D$39,Inputs!$C$39)))-'Year Schedule'!$K$9+'Year Schedule'!$L$9)</f>
        <v>#VALUE!</v>
      </c>
      <c r="I870" s="0" t="e">
        <f aca="true">MAX(0,H870*(1+(_xlfn.NORM.INV(RAND(),Inputs!$D$39,Inputs!$C$39)))-'Year Schedule'!$K$10+'Year Schedule'!$L$10)</f>
        <v>#VALUE!</v>
      </c>
      <c r="J870" s="0" t="e">
        <f aca="true">MAX(0,I870*(1+(_xlfn.NORM.INV(RAND(),Inputs!$D$39,Inputs!$C$39)))-'Year Schedule'!$K$11+'Year Schedule'!$L$11)</f>
        <v>#VALUE!</v>
      </c>
      <c r="K870" s="0" t="e">
        <f aca="true">MAX(0,J870*(1+(_xlfn.NORM.INV(RAND(),Inputs!$D$39,Inputs!$C$39)))-'Year Schedule'!$K$12+'Year Schedule'!$L$12)</f>
        <v>#VALUE!</v>
      </c>
      <c r="L870" s="0" t="e">
        <f aca="true">MAX(0,K870*(1+(_xlfn.NORM.INV(RAND(),Inputs!$D$39,Inputs!$C$39)))-'Year Schedule'!$K$13+'Year Schedule'!$L$13)</f>
        <v>#VALUE!</v>
      </c>
      <c r="M870" s="0" t="e">
        <f aca="true">MAX(0,L870*(1+(_xlfn.NORM.INV(RAND(),Inputs!$D$39,Inputs!$C$39)))-'Year Schedule'!$K$14+'Year Schedule'!$L$14)</f>
        <v>#VALUE!</v>
      </c>
      <c r="N870" s="0" t="e">
        <f aca="true">MAX(0,M870*(1+(_xlfn.NORM.INV(RAND(),Inputs!$D$39,Inputs!$C$39)))-'Year Schedule'!$K$15+'Year Schedule'!$L$15)</f>
        <v>#VALUE!</v>
      </c>
      <c r="O870" s="0" t="e">
        <f aca="true">MAX(0,N870*(1+(_xlfn.NORM.INV(RAND(),Inputs!$D$39,Inputs!$C$39)))-'Year Schedule'!$K$16+'Year Schedule'!$L$16)</f>
        <v>#VALUE!</v>
      </c>
      <c r="P870" s="0" t="e">
        <f aca="true">MAX(0,O870*(1+(_xlfn.NORM.INV(RAND(),Inputs!$D$39,Inputs!$C$39)))-'Year Schedule'!$K$17+'Year Schedule'!$L$17)</f>
        <v>#VALUE!</v>
      </c>
      <c r="Q870" s="0" t="e">
        <f aca="true">MAX(0,P870*(1+(_xlfn.NORM.INV(RAND(),Inputs!$D$39,Inputs!$C$39)))-'Year Schedule'!$K$18+'Year Schedule'!$L$18)</f>
        <v>#VALUE!</v>
      </c>
      <c r="R870" s="0" t="e">
        <f aca="true">MAX(0,Q870*(1+(_xlfn.NORM.INV(RAND(),Inputs!$D$39,Inputs!$C$39)))-'Year Schedule'!$K$19+'Year Schedule'!$L$19)</f>
        <v>#VALUE!</v>
      </c>
      <c r="S870" s="0" t="e">
        <f aca="true">MAX(0,R870*(1+(_xlfn.NORM.INV(RAND(),Inputs!$D$39,Inputs!$C$39)))-'Year Schedule'!$K$20+'Year Schedule'!$L$20)</f>
        <v>#VALUE!</v>
      </c>
      <c r="T870" s="0" t="e">
        <f aca="true">MAX(0,S870*(1+(_xlfn.NORM.INV(RAND(),Inputs!$D$39,Inputs!$C$39)))-'Year Schedule'!$K$21+'Year Schedule'!$L$21)</f>
        <v>#VALUE!</v>
      </c>
      <c r="U870" s="0" t="e">
        <f aca="true">MAX(0,T870*(1+(_xlfn.NORM.INV(RAND(),Inputs!$D$39,Inputs!$C$39)))-'Year Schedule'!$K$22+'Year Schedule'!$L$22)</f>
        <v>#VALUE!</v>
      </c>
      <c r="V870" s="0" t="e">
        <f aca="true">MAX(0,U870*(1+(_xlfn.NORM.INV(RAND(),Inputs!$D$39,Inputs!$C$39)))-'Year Schedule'!$K$23+'Year Schedule'!$L$23)</f>
        <v>#VALUE!</v>
      </c>
      <c r="W870" s="0" t="e">
        <f aca="true">MAX(0,V870*(1+(_xlfn.NORM.INV(RAND(),Inputs!$D$39,Inputs!$C$39)))-'Year Schedule'!$K$24+'Year Schedule'!$L$24)</f>
        <v>#VALUE!</v>
      </c>
      <c r="X870" s="0" t="e">
        <f aca="true">MAX(0,W870*(1+(_xlfn.NORM.INV(RAND(),Inputs!$D$39,Inputs!$C$39)))-'Year Schedule'!$K$25+'Year Schedule'!$L$25)</f>
        <v>#VALUE!</v>
      </c>
      <c r="Y870" s="0" t="e">
        <f aca="true">MAX(0,X870*(1+(_xlfn.NORM.INV(RAND(),Inputs!$D$39,Inputs!$C$39)))-'Year Schedule'!$K$26+'Year Schedule'!$L$26)</f>
        <v>#VALUE!</v>
      </c>
      <c r="Z870" s="0" t="e">
        <f aca="true">MAX(0,Y870*(1+(_xlfn.NORM.INV(RAND(),Inputs!$D$39,Inputs!$C$39)))-'Year Schedule'!$K$27+'Year Schedule'!$L$27)</f>
        <v>#VALUE!</v>
      </c>
      <c r="AA870" s="0" t="e">
        <f aca="true">MAX(0,Z870*(1+(_xlfn.NORM.INV(RAND(),Inputs!$D$39,Inputs!$C$39)))-'Year Schedule'!$K$28+'Year Schedule'!$L$28)</f>
        <v>#VALUE!</v>
      </c>
      <c r="AB870" s="0" t="e">
        <f aca="true">MAX(0,AA870*(1+(_xlfn.NORM.INV(RAND(),Inputs!$D$39,Inputs!$C$39)))-'Year Schedule'!$K$29+'Year Schedule'!$L$29)</f>
        <v>#VALUE!</v>
      </c>
      <c r="AC870" s="0" t="e">
        <f aca="true">MAX(0,AB870*(1+(_xlfn.NORM.INV(RAND(),Inputs!$D$39,Inputs!$C$39)))-'Year Schedule'!$K$30+'Year Schedule'!$L$30)</f>
        <v>#VALUE!</v>
      </c>
      <c r="AD870" s="0" t="e">
        <f aca="true">MAX(0,AC870*(1+(_xlfn.NORM.INV(RAND(),Inputs!$D$39,Inputs!$C$39)))-'Year Schedule'!$K$31+'Year Schedule'!$L$31)</f>
        <v>#VALUE!</v>
      </c>
      <c r="AE870" s="0" t="e">
        <f aca="true">MAX(0,AD870*(1+(_xlfn.NORM.INV(RAND(),Inputs!$D$39,Inputs!$C$39)))-'Year Schedule'!$K$32+'Year Schedule'!$L$32)</f>
        <v>#VALUE!</v>
      </c>
      <c r="AF870" s="0" t="e">
        <f aca="true">MAX(0,AE870*(1+(_xlfn.NORM.INV(RAND(),Inputs!$D$39,Inputs!$C$39)))-'Year Schedule'!$K$33+'Year Schedule'!$L$33)</f>
        <v>#VALUE!</v>
      </c>
      <c r="AG870" s="0" t="e">
        <f aca="true">MAX(0,AF870*(1+(_xlfn.NORM.INV(RAND(),Inputs!$D$39,Inputs!$C$39)))-'Year Schedule'!$K$34+'Year Schedule'!$L$34)</f>
        <v>#VALUE!</v>
      </c>
      <c r="AH870" s="0" t="e">
        <f aca="true">MAX(0,AG870*(1+(_xlfn.NORM.INV(RAND(),Inputs!$D$39,Inputs!$C$39)))-'Year Schedule'!$K$35+'Year Schedule'!$L$35)</f>
        <v>#VALUE!</v>
      </c>
      <c r="AI870" s="0" t="e">
        <f aca="true">MAX(0,AH870*(1+(_xlfn.NORM.INV(RAND(),Inputs!$D$39,Inputs!$C$39)))-'Year Schedule'!$K$36+'Year Schedule'!$L$36)</f>
        <v>#VALUE!</v>
      </c>
      <c r="AJ870" s="0" t="e">
        <f aca="true">MAX(0,AI870*(1+(_xlfn.NORM.INV(RAND(),Inputs!$D$39,Inputs!$C$39)))-'Year Schedule'!$K$37+'Year Schedule'!$L$37)</f>
        <v>#VALUE!</v>
      </c>
      <c r="AK870" s="0" t="e">
        <f aca="true">MAX(0,AJ870*(1+(_xlfn.NORM.INV(RAND(),Inputs!$D$39,Inputs!$C$39)))-'Year Schedule'!$K$38+'Year Schedule'!$L$38)</f>
        <v>#VALUE!</v>
      </c>
      <c r="AL870" s="0" t="e">
        <f aca="true">MAX(0,AK870*(1+(_xlfn.NORM.INV(RAND(),Inputs!$D$39,Inputs!$C$39)))-'Year Schedule'!$K$39+'Year Schedule'!$L$39)</f>
        <v>#VALUE!</v>
      </c>
      <c r="AM870" s="0" t="e">
        <f aca="true">MAX(0,AL870*(1+(_xlfn.NORM.INV(RAND(),Inputs!$D$39,Inputs!$C$39)))-'Year Schedule'!$K$40+'Year Schedule'!$L$40)</f>
        <v>#VALUE!</v>
      </c>
      <c r="AN870" s="0" t="e">
        <f aca="true">MAX(0,AM870*(1+(_xlfn.NORM.INV(RAND(),Inputs!$D$39,Inputs!$C$39)))-'Year Schedule'!$K$41+'Year Schedule'!$L$41)</f>
        <v>#VALUE!</v>
      </c>
      <c r="AO870" s="0" t="e">
        <f aca="true">MAX(0,AN870*(1+(_xlfn.NORM.INV(RAND(),Inputs!$D$39,Inputs!$C$39)))-'Year Schedule'!$K$42+'Year Schedule'!$L$42)</f>
        <v>#VALUE!</v>
      </c>
      <c r="AP870" s="0" t="e">
        <f aca="true">MAX(0,AO870*(1+(_xlfn.NORM.INV(RAND(),Inputs!$D$39,Inputs!$C$39)))-'Year Schedule'!$K$43+'Year Schedule'!$L$43)</f>
        <v>#VALUE!</v>
      </c>
      <c r="AQ870" s="0" t="e">
        <f aca="true">MAX(0,AP870*(1+(_xlfn.NORM.INV(RAND(),Inputs!$D$39,Inputs!$C$39)))-'Year Schedule'!$K$44+'Year Schedule'!$L$44)</f>
        <v>#VALUE!</v>
      </c>
      <c r="AR870" s="0" t="e">
        <f aca="true">MAX(0,AQ870*(1+(_xlfn.NORM.INV(RAND(),Inputs!$D$39,Inputs!$C$39)))-'Year Schedule'!$K$45+'Year Schedule'!$L$45)</f>
        <v>#VALUE!</v>
      </c>
      <c r="AS870" s="0" t="e">
        <f aca="true">MAX(0,AR870*(1+(_xlfn.NORM.INV(RAND(),Inputs!$D$39,Inputs!$C$39)))-'Year Schedule'!$K$46+'Year Schedule'!$L$46)</f>
        <v>#VALUE!</v>
      </c>
      <c r="AT870" s="0" t="e">
        <f aca="true">MAX(0,AS870*(1+(_xlfn.NORM.INV(RAND(),Inputs!$D$39,Inputs!$C$39)))-'Year Schedule'!$K$47+'Year Schedule'!$L$47)</f>
        <v>#VALUE!</v>
      </c>
      <c r="AU870" s="0" t="e">
        <f aca="true">MAX(0,AT870*(1+(_xlfn.NORM.INV(RAND(),Inputs!$D$39,Inputs!$C$39)))-'Year Schedule'!$K$48+'Year Schedule'!$L$48)</f>
        <v>#VALUE!</v>
      </c>
      <c r="AV870" s="0" t="e">
        <f aca="true">MAX(0,AU870*(1+(_xlfn.NORM.INV(RAND(),Inputs!$D$39,Inputs!$C$39)))-'Year Schedule'!$K$49+'Year Schedule'!$L$49)</f>
        <v>#VALUE!</v>
      </c>
      <c r="AW870" s="0" t="e">
        <f aca="true">MAX(0,AV870*(1+(_xlfn.NORM.INV(RAND(),Inputs!$D$39,Inputs!$C$39)))-'Year Schedule'!$K$50+'Year Schedule'!$L$50)</f>
        <v>#VALUE!</v>
      </c>
      <c r="AX870" s="0" t="e">
        <f aca="true">MAX(0,AW870*(1+(_xlfn.NORM.INV(RAND(),Inputs!$D$39,Inputs!$C$39)))-'Year Schedule'!$K$51+'Year Schedule'!$L$51)</f>
        <v>#VALUE!</v>
      </c>
      <c r="AY870" s="0" t="e">
        <f aca="true">MAX(0,AX870*(1+(_xlfn.NORM.INV(RAND(),Inputs!$D$39,Inputs!$C$39)))-'Year Schedule'!$K$52+'Year Schedule'!$L$52)</f>
        <v>#VALUE!</v>
      </c>
      <c r="AZ870" s="0" t="e">
        <f aca="true">MAX(0,AY870*(1+(_xlfn.NORM.INV(RAND(),Inputs!$D$39,Inputs!$C$39)))-'Year Schedule'!$K$53+'Year Schedule'!$L$53)</f>
        <v>#VALUE!</v>
      </c>
      <c r="BA870" s="0" t="e">
        <f aca="false">INDEX(C870:AZ870,1,Inputs!$C$6)</f>
        <v>#VALUE!</v>
      </c>
      <c r="BB870" s="0" t="n">
        <f aca="false">IFERROR(EXP(SUMPRODUCT(LN((C870:INDEX(C870:AZ870,1,Inputs!$C$6)+$C$1004:INDEX($C$1004:$AZ$1004,1,Inputs!$C$6))/B870:INDEX(B870:AY870,1,Inputs!$C$6)))/Inputs!$C$6)-1,-1)</f>
        <v>-1</v>
      </c>
    </row>
    <row r="871" customFormat="false" ht="15" hidden="false" customHeight="true" outlineLevel="0" collapsed="false">
      <c r="A871" s="0" t="n">
        <v>869</v>
      </c>
      <c r="B871" s="177" t="n">
        <f aca="false">Inputs!$C$38</f>
        <v>0</v>
      </c>
      <c r="C871" s="0" t="e">
        <f aca="true">MAX(0,B871*(1+(_xlfn.NORM.INV(RAND(),Inputs!$D$39,Inputs!$C$39)))-'Year Schedule'!$K$4+'Year Schedule'!$L$4)</f>
        <v>#VALUE!</v>
      </c>
      <c r="D871" s="0" t="e">
        <f aca="true">MAX(0,C871*(1+(_xlfn.NORM.INV(RAND(),Inputs!$D$39,Inputs!$C$39)))-'Year Schedule'!$K$5+'Year Schedule'!$L$5)</f>
        <v>#VALUE!</v>
      </c>
      <c r="E871" s="0" t="e">
        <f aca="true">MAX(0,D871*(1+(_xlfn.NORM.INV(RAND(),Inputs!$D$39,Inputs!$C$39)))-'Year Schedule'!$K$6+'Year Schedule'!$L$6)</f>
        <v>#VALUE!</v>
      </c>
      <c r="F871" s="0" t="e">
        <f aca="true">MAX(0,E871*(1+(_xlfn.NORM.INV(RAND(),Inputs!$D$39,Inputs!$C$39)))-'Year Schedule'!$K$7+'Year Schedule'!$L$7)</f>
        <v>#VALUE!</v>
      </c>
      <c r="G871" s="0" t="e">
        <f aca="true">MAX(0,F871*(1+(_xlfn.NORM.INV(RAND(),Inputs!$D$39,Inputs!$C$39)))-'Year Schedule'!$K$8+'Year Schedule'!$L$8)</f>
        <v>#VALUE!</v>
      </c>
      <c r="H871" s="0" t="e">
        <f aca="true">MAX(0,G871*(1+(_xlfn.NORM.INV(RAND(),Inputs!$D$39,Inputs!$C$39)))-'Year Schedule'!$K$9+'Year Schedule'!$L$9)</f>
        <v>#VALUE!</v>
      </c>
      <c r="I871" s="0" t="e">
        <f aca="true">MAX(0,H871*(1+(_xlfn.NORM.INV(RAND(),Inputs!$D$39,Inputs!$C$39)))-'Year Schedule'!$K$10+'Year Schedule'!$L$10)</f>
        <v>#VALUE!</v>
      </c>
      <c r="J871" s="0" t="e">
        <f aca="true">MAX(0,I871*(1+(_xlfn.NORM.INV(RAND(),Inputs!$D$39,Inputs!$C$39)))-'Year Schedule'!$K$11+'Year Schedule'!$L$11)</f>
        <v>#VALUE!</v>
      </c>
      <c r="K871" s="0" t="e">
        <f aca="true">MAX(0,J871*(1+(_xlfn.NORM.INV(RAND(),Inputs!$D$39,Inputs!$C$39)))-'Year Schedule'!$K$12+'Year Schedule'!$L$12)</f>
        <v>#VALUE!</v>
      </c>
      <c r="L871" s="0" t="e">
        <f aca="true">MAX(0,K871*(1+(_xlfn.NORM.INV(RAND(),Inputs!$D$39,Inputs!$C$39)))-'Year Schedule'!$K$13+'Year Schedule'!$L$13)</f>
        <v>#VALUE!</v>
      </c>
      <c r="M871" s="0" t="e">
        <f aca="true">MAX(0,L871*(1+(_xlfn.NORM.INV(RAND(),Inputs!$D$39,Inputs!$C$39)))-'Year Schedule'!$K$14+'Year Schedule'!$L$14)</f>
        <v>#VALUE!</v>
      </c>
      <c r="N871" s="0" t="e">
        <f aca="true">MAX(0,M871*(1+(_xlfn.NORM.INV(RAND(),Inputs!$D$39,Inputs!$C$39)))-'Year Schedule'!$K$15+'Year Schedule'!$L$15)</f>
        <v>#VALUE!</v>
      </c>
      <c r="O871" s="0" t="e">
        <f aca="true">MAX(0,N871*(1+(_xlfn.NORM.INV(RAND(),Inputs!$D$39,Inputs!$C$39)))-'Year Schedule'!$K$16+'Year Schedule'!$L$16)</f>
        <v>#VALUE!</v>
      </c>
      <c r="P871" s="0" t="e">
        <f aca="true">MAX(0,O871*(1+(_xlfn.NORM.INV(RAND(),Inputs!$D$39,Inputs!$C$39)))-'Year Schedule'!$K$17+'Year Schedule'!$L$17)</f>
        <v>#VALUE!</v>
      </c>
      <c r="Q871" s="0" t="e">
        <f aca="true">MAX(0,P871*(1+(_xlfn.NORM.INV(RAND(),Inputs!$D$39,Inputs!$C$39)))-'Year Schedule'!$K$18+'Year Schedule'!$L$18)</f>
        <v>#VALUE!</v>
      </c>
      <c r="R871" s="0" t="e">
        <f aca="true">MAX(0,Q871*(1+(_xlfn.NORM.INV(RAND(),Inputs!$D$39,Inputs!$C$39)))-'Year Schedule'!$K$19+'Year Schedule'!$L$19)</f>
        <v>#VALUE!</v>
      </c>
      <c r="S871" s="0" t="e">
        <f aca="true">MAX(0,R871*(1+(_xlfn.NORM.INV(RAND(),Inputs!$D$39,Inputs!$C$39)))-'Year Schedule'!$K$20+'Year Schedule'!$L$20)</f>
        <v>#VALUE!</v>
      </c>
      <c r="T871" s="0" t="e">
        <f aca="true">MAX(0,S871*(1+(_xlfn.NORM.INV(RAND(),Inputs!$D$39,Inputs!$C$39)))-'Year Schedule'!$K$21+'Year Schedule'!$L$21)</f>
        <v>#VALUE!</v>
      </c>
      <c r="U871" s="0" t="e">
        <f aca="true">MAX(0,T871*(1+(_xlfn.NORM.INV(RAND(),Inputs!$D$39,Inputs!$C$39)))-'Year Schedule'!$K$22+'Year Schedule'!$L$22)</f>
        <v>#VALUE!</v>
      </c>
      <c r="V871" s="0" t="e">
        <f aca="true">MAX(0,U871*(1+(_xlfn.NORM.INV(RAND(),Inputs!$D$39,Inputs!$C$39)))-'Year Schedule'!$K$23+'Year Schedule'!$L$23)</f>
        <v>#VALUE!</v>
      </c>
      <c r="W871" s="0" t="e">
        <f aca="true">MAX(0,V871*(1+(_xlfn.NORM.INV(RAND(),Inputs!$D$39,Inputs!$C$39)))-'Year Schedule'!$K$24+'Year Schedule'!$L$24)</f>
        <v>#VALUE!</v>
      </c>
      <c r="X871" s="0" t="e">
        <f aca="true">MAX(0,W871*(1+(_xlfn.NORM.INV(RAND(),Inputs!$D$39,Inputs!$C$39)))-'Year Schedule'!$K$25+'Year Schedule'!$L$25)</f>
        <v>#VALUE!</v>
      </c>
      <c r="Y871" s="0" t="e">
        <f aca="true">MAX(0,X871*(1+(_xlfn.NORM.INV(RAND(),Inputs!$D$39,Inputs!$C$39)))-'Year Schedule'!$K$26+'Year Schedule'!$L$26)</f>
        <v>#VALUE!</v>
      </c>
      <c r="Z871" s="0" t="e">
        <f aca="true">MAX(0,Y871*(1+(_xlfn.NORM.INV(RAND(),Inputs!$D$39,Inputs!$C$39)))-'Year Schedule'!$K$27+'Year Schedule'!$L$27)</f>
        <v>#VALUE!</v>
      </c>
      <c r="AA871" s="0" t="e">
        <f aca="true">MAX(0,Z871*(1+(_xlfn.NORM.INV(RAND(),Inputs!$D$39,Inputs!$C$39)))-'Year Schedule'!$K$28+'Year Schedule'!$L$28)</f>
        <v>#VALUE!</v>
      </c>
      <c r="AB871" s="0" t="e">
        <f aca="true">MAX(0,AA871*(1+(_xlfn.NORM.INV(RAND(),Inputs!$D$39,Inputs!$C$39)))-'Year Schedule'!$K$29+'Year Schedule'!$L$29)</f>
        <v>#VALUE!</v>
      </c>
      <c r="AC871" s="0" t="e">
        <f aca="true">MAX(0,AB871*(1+(_xlfn.NORM.INV(RAND(),Inputs!$D$39,Inputs!$C$39)))-'Year Schedule'!$K$30+'Year Schedule'!$L$30)</f>
        <v>#VALUE!</v>
      </c>
      <c r="AD871" s="0" t="e">
        <f aca="true">MAX(0,AC871*(1+(_xlfn.NORM.INV(RAND(),Inputs!$D$39,Inputs!$C$39)))-'Year Schedule'!$K$31+'Year Schedule'!$L$31)</f>
        <v>#VALUE!</v>
      </c>
      <c r="AE871" s="0" t="e">
        <f aca="true">MAX(0,AD871*(1+(_xlfn.NORM.INV(RAND(),Inputs!$D$39,Inputs!$C$39)))-'Year Schedule'!$K$32+'Year Schedule'!$L$32)</f>
        <v>#VALUE!</v>
      </c>
      <c r="AF871" s="0" t="e">
        <f aca="true">MAX(0,AE871*(1+(_xlfn.NORM.INV(RAND(),Inputs!$D$39,Inputs!$C$39)))-'Year Schedule'!$K$33+'Year Schedule'!$L$33)</f>
        <v>#VALUE!</v>
      </c>
      <c r="AG871" s="0" t="e">
        <f aca="true">MAX(0,AF871*(1+(_xlfn.NORM.INV(RAND(),Inputs!$D$39,Inputs!$C$39)))-'Year Schedule'!$K$34+'Year Schedule'!$L$34)</f>
        <v>#VALUE!</v>
      </c>
      <c r="AH871" s="0" t="e">
        <f aca="true">MAX(0,AG871*(1+(_xlfn.NORM.INV(RAND(),Inputs!$D$39,Inputs!$C$39)))-'Year Schedule'!$K$35+'Year Schedule'!$L$35)</f>
        <v>#VALUE!</v>
      </c>
      <c r="AI871" s="0" t="e">
        <f aca="true">MAX(0,AH871*(1+(_xlfn.NORM.INV(RAND(),Inputs!$D$39,Inputs!$C$39)))-'Year Schedule'!$K$36+'Year Schedule'!$L$36)</f>
        <v>#VALUE!</v>
      </c>
      <c r="AJ871" s="0" t="e">
        <f aca="true">MAX(0,AI871*(1+(_xlfn.NORM.INV(RAND(),Inputs!$D$39,Inputs!$C$39)))-'Year Schedule'!$K$37+'Year Schedule'!$L$37)</f>
        <v>#VALUE!</v>
      </c>
      <c r="AK871" s="0" t="e">
        <f aca="true">MAX(0,AJ871*(1+(_xlfn.NORM.INV(RAND(),Inputs!$D$39,Inputs!$C$39)))-'Year Schedule'!$K$38+'Year Schedule'!$L$38)</f>
        <v>#VALUE!</v>
      </c>
      <c r="AL871" s="0" t="e">
        <f aca="true">MAX(0,AK871*(1+(_xlfn.NORM.INV(RAND(),Inputs!$D$39,Inputs!$C$39)))-'Year Schedule'!$K$39+'Year Schedule'!$L$39)</f>
        <v>#VALUE!</v>
      </c>
      <c r="AM871" s="0" t="e">
        <f aca="true">MAX(0,AL871*(1+(_xlfn.NORM.INV(RAND(),Inputs!$D$39,Inputs!$C$39)))-'Year Schedule'!$K$40+'Year Schedule'!$L$40)</f>
        <v>#VALUE!</v>
      </c>
      <c r="AN871" s="0" t="e">
        <f aca="true">MAX(0,AM871*(1+(_xlfn.NORM.INV(RAND(),Inputs!$D$39,Inputs!$C$39)))-'Year Schedule'!$K$41+'Year Schedule'!$L$41)</f>
        <v>#VALUE!</v>
      </c>
      <c r="AO871" s="0" t="e">
        <f aca="true">MAX(0,AN871*(1+(_xlfn.NORM.INV(RAND(),Inputs!$D$39,Inputs!$C$39)))-'Year Schedule'!$K$42+'Year Schedule'!$L$42)</f>
        <v>#VALUE!</v>
      </c>
      <c r="AP871" s="0" t="e">
        <f aca="true">MAX(0,AO871*(1+(_xlfn.NORM.INV(RAND(),Inputs!$D$39,Inputs!$C$39)))-'Year Schedule'!$K$43+'Year Schedule'!$L$43)</f>
        <v>#VALUE!</v>
      </c>
      <c r="AQ871" s="0" t="e">
        <f aca="true">MAX(0,AP871*(1+(_xlfn.NORM.INV(RAND(),Inputs!$D$39,Inputs!$C$39)))-'Year Schedule'!$K$44+'Year Schedule'!$L$44)</f>
        <v>#VALUE!</v>
      </c>
      <c r="AR871" s="0" t="e">
        <f aca="true">MAX(0,AQ871*(1+(_xlfn.NORM.INV(RAND(),Inputs!$D$39,Inputs!$C$39)))-'Year Schedule'!$K$45+'Year Schedule'!$L$45)</f>
        <v>#VALUE!</v>
      </c>
      <c r="AS871" s="0" t="e">
        <f aca="true">MAX(0,AR871*(1+(_xlfn.NORM.INV(RAND(),Inputs!$D$39,Inputs!$C$39)))-'Year Schedule'!$K$46+'Year Schedule'!$L$46)</f>
        <v>#VALUE!</v>
      </c>
      <c r="AT871" s="0" t="e">
        <f aca="true">MAX(0,AS871*(1+(_xlfn.NORM.INV(RAND(),Inputs!$D$39,Inputs!$C$39)))-'Year Schedule'!$K$47+'Year Schedule'!$L$47)</f>
        <v>#VALUE!</v>
      </c>
      <c r="AU871" s="0" t="e">
        <f aca="true">MAX(0,AT871*(1+(_xlfn.NORM.INV(RAND(),Inputs!$D$39,Inputs!$C$39)))-'Year Schedule'!$K$48+'Year Schedule'!$L$48)</f>
        <v>#VALUE!</v>
      </c>
      <c r="AV871" s="0" t="e">
        <f aca="true">MAX(0,AU871*(1+(_xlfn.NORM.INV(RAND(),Inputs!$D$39,Inputs!$C$39)))-'Year Schedule'!$K$49+'Year Schedule'!$L$49)</f>
        <v>#VALUE!</v>
      </c>
      <c r="AW871" s="0" t="e">
        <f aca="true">MAX(0,AV871*(1+(_xlfn.NORM.INV(RAND(),Inputs!$D$39,Inputs!$C$39)))-'Year Schedule'!$K$50+'Year Schedule'!$L$50)</f>
        <v>#VALUE!</v>
      </c>
      <c r="AX871" s="0" t="e">
        <f aca="true">MAX(0,AW871*(1+(_xlfn.NORM.INV(RAND(),Inputs!$D$39,Inputs!$C$39)))-'Year Schedule'!$K$51+'Year Schedule'!$L$51)</f>
        <v>#VALUE!</v>
      </c>
      <c r="AY871" s="0" t="e">
        <f aca="true">MAX(0,AX871*(1+(_xlfn.NORM.INV(RAND(),Inputs!$D$39,Inputs!$C$39)))-'Year Schedule'!$K$52+'Year Schedule'!$L$52)</f>
        <v>#VALUE!</v>
      </c>
      <c r="AZ871" s="0" t="e">
        <f aca="true">MAX(0,AY871*(1+(_xlfn.NORM.INV(RAND(),Inputs!$D$39,Inputs!$C$39)))-'Year Schedule'!$K$53+'Year Schedule'!$L$53)</f>
        <v>#VALUE!</v>
      </c>
      <c r="BA871" s="0" t="e">
        <f aca="false">INDEX(C871:AZ871,1,Inputs!$C$6)</f>
        <v>#VALUE!</v>
      </c>
      <c r="BB871" s="0" t="n">
        <f aca="false">IFERROR(EXP(SUMPRODUCT(LN((C871:INDEX(C871:AZ871,1,Inputs!$C$6)+$C$1004:INDEX($C$1004:$AZ$1004,1,Inputs!$C$6))/B871:INDEX(B871:AY871,1,Inputs!$C$6)))/Inputs!$C$6)-1,-1)</f>
        <v>-1</v>
      </c>
    </row>
    <row r="872" customFormat="false" ht="15" hidden="false" customHeight="true" outlineLevel="0" collapsed="false">
      <c r="A872" s="0" t="n">
        <v>870</v>
      </c>
      <c r="B872" s="177" t="n">
        <f aca="false">Inputs!$C$38</f>
        <v>0</v>
      </c>
      <c r="C872" s="0" t="e">
        <f aca="true">MAX(0,B872*(1+(_xlfn.NORM.INV(RAND(),Inputs!$D$39,Inputs!$C$39)))-'Year Schedule'!$K$4+'Year Schedule'!$L$4)</f>
        <v>#VALUE!</v>
      </c>
      <c r="D872" s="0" t="e">
        <f aca="true">MAX(0,C872*(1+(_xlfn.NORM.INV(RAND(),Inputs!$D$39,Inputs!$C$39)))-'Year Schedule'!$K$5+'Year Schedule'!$L$5)</f>
        <v>#VALUE!</v>
      </c>
      <c r="E872" s="0" t="e">
        <f aca="true">MAX(0,D872*(1+(_xlfn.NORM.INV(RAND(),Inputs!$D$39,Inputs!$C$39)))-'Year Schedule'!$K$6+'Year Schedule'!$L$6)</f>
        <v>#VALUE!</v>
      </c>
      <c r="F872" s="0" t="e">
        <f aca="true">MAX(0,E872*(1+(_xlfn.NORM.INV(RAND(),Inputs!$D$39,Inputs!$C$39)))-'Year Schedule'!$K$7+'Year Schedule'!$L$7)</f>
        <v>#VALUE!</v>
      </c>
      <c r="G872" s="0" t="e">
        <f aca="true">MAX(0,F872*(1+(_xlfn.NORM.INV(RAND(),Inputs!$D$39,Inputs!$C$39)))-'Year Schedule'!$K$8+'Year Schedule'!$L$8)</f>
        <v>#VALUE!</v>
      </c>
      <c r="H872" s="0" t="e">
        <f aca="true">MAX(0,G872*(1+(_xlfn.NORM.INV(RAND(),Inputs!$D$39,Inputs!$C$39)))-'Year Schedule'!$K$9+'Year Schedule'!$L$9)</f>
        <v>#VALUE!</v>
      </c>
      <c r="I872" s="0" t="e">
        <f aca="true">MAX(0,H872*(1+(_xlfn.NORM.INV(RAND(),Inputs!$D$39,Inputs!$C$39)))-'Year Schedule'!$K$10+'Year Schedule'!$L$10)</f>
        <v>#VALUE!</v>
      </c>
      <c r="J872" s="0" t="e">
        <f aca="true">MAX(0,I872*(1+(_xlfn.NORM.INV(RAND(),Inputs!$D$39,Inputs!$C$39)))-'Year Schedule'!$K$11+'Year Schedule'!$L$11)</f>
        <v>#VALUE!</v>
      </c>
      <c r="K872" s="0" t="e">
        <f aca="true">MAX(0,J872*(1+(_xlfn.NORM.INV(RAND(),Inputs!$D$39,Inputs!$C$39)))-'Year Schedule'!$K$12+'Year Schedule'!$L$12)</f>
        <v>#VALUE!</v>
      </c>
      <c r="L872" s="0" t="e">
        <f aca="true">MAX(0,K872*(1+(_xlfn.NORM.INV(RAND(),Inputs!$D$39,Inputs!$C$39)))-'Year Schedule'!$K$13+'Year Schedule'!$L$13)</f>
        <v>#VALUE!</v>
      </c>
      <c r="M872" s="0" t="e">
        <f aca="true">MAX(0,L872*(1+(_xlfn.NORM.INV(RAND(),Inputs!$D$39,Inputs!$C$39)))-'Year Schedule'!$K$14+'Year Schedule'!$L$14)</f>
        <v>#VALUE!</v>
      </c>
      <c r="N872" s="0" t="e">
        <f aca="true">MAX(0,M872*(1+(_xlfn.NORM.INV(RAND(),Inputs!$D$39,Inputs!$C$39)))-'Year Schedule'!$K$15+'Year Schedule'!$L$15)</f>
        <v>#VALUE!</v>
      </c>
      <c r="O872" s="0" t="e">
        <f aca="true">MAX(0,N872*(1+(_xlfn.NORM.INV(RAND(),Inputs!$D$39,Inputs!$C$39)))-'Year Schedule'!$K$16+'Year Schedule'!$L$16)</f>
        <v>#VALUE!</v>
      </c>
      <c r="P872" s="0" t="e">
        <f aca="true">MAX(0,O872*(1+(_xlfn.NORM.INV(RAND(),Inputs!$D$39,Inputs!$C$39)))-'Year Schedule'!$K$17+'Year Schedule'!$L$17)</f>
        <v>#VALUE!</v>
      </c>
      <c r="Q872" s="0" t="e">
        <f aca="true">MAX(0,P872*(1+(_xlfn.NORM.INV(RAND(),Inputs!$D$39,Inputs!$C$39)))-'Year Schedule'!$K$18+'Year Schedule'!$L$18)</f>
        <v>#VALUE!</v>
      </c>
      <c r="R872" s="0" t="e">
        <f aca="true">MAX(0,Q872*(1+(_xlfn.NORM.INV(RAND(),Inputs!$D$39,Inputs!$C$39)))-'Year Schedule'!$K$19+'Year Schedule'!$L$19)</f>
        <v>#VALUE!</v>
      </c>
      <c r="S872" s="0" t="e">
        <f aca="true">MAX(0,R872*(1+(_xlfn.NORM.INV(RAND(),Inputs!$D$39,Inputs!$C$39)))-'Year Schedule'!$K$20+'Year Schedule'!$L$20)</f>
        <v>#VALUE!</v>
      </c>
      <c r="T872" s="0" t="e">
        <f aca="true">MAX(0,S872*(1+(_xlfn.NORM.INV(RAND(),Inputs!$D$39,Inputs!$C$39)))-'Year Schedule'!$K$21+'Year Schedule'!$L$21)</f>
        <v>#VALUE!</v>
      </c>
      <c r="U872" s="0" t="e">
        <f aca="true">MAX(0,T872*(1+(_xlfn.NORM.INV(RAND(),Inputs!$D$39,Inputs!$C$39)))-'Year Schedule'!$K$22+'Year Schedule'!$L$22)</f>
        <v>#VALUE!</v>
      </c>
      <c r="V872" s="0" t="e">
        <f aca="true">MAX(0,U872*(1+(_xlfn.NORM.INV(RAND(),Inputs!$D$39,Inputs!$C$39)))-'Year Schedule'!$K$23+'Year Schedule'!$L$23)</f>
        <v>#VALUE!</v>
      </c>
      <c r="W872" s="0" t="e">
        <f aca="true">MAX(0,V872*(1+(_xlfn.NORM.INV(RAND(),Inputs!$D$39,Inputs!$C$39)))-'Year Schedule'!$K$24+'Year Schedule'!$L$24)</f>
        <v>#VALUE!</v>
      </c>
      <c r="X872" s="0" t="e">
        <f aca="true">MAX(0,W872*(1+(_xlfn.NORM.INV(RAND(),Inputs!$D$39,Inputs!$C$39)))-'Year Schedule'!$K$25+'Year Schedule'!$L$25)</f>
        <v>#VALUE!</v>
      </c>
      <c r="Y872" s="0" t="e">
        <f aca="true">MAX(0,X872*(1+(_xlfn.NORM.INV(RAND(),Inputs!$D$39,Inputs!$C$39)))-'Year Schedule'!$K$26+'Year Schedule'!$L$26)</f>
        <v>#VALUE!</v>
      </c>
      <c r="Z872" s="0" t="e">
        <f aca="true">MAX(0,Y872*(1+(_xlfn.NORM.INV(RAND(),Inputs!$D$39,Inputs!$C$39)))-'Year Schedule'!$K$27+'Year Schedule'!$L$27)</f>
        <v>#VALUE!</v>
      </c>
      <c r="AA872" s="0" t="e">
        <f aca="true">MAX(0,Z872*(1+(_xlfn.NORM.INV(RAND(),Inputs!$D$39,Inputs!$C$39)))-'Year Schedule'!$K$28+'Year Schedule'!$L$28)</f>
        <v>#VALUE!</v>
      </c>
      <c r="AB872" s="0" t="e">
        <f aca="true">MAX(0,AA872*(1+(_xlfn.NORM.INV(RAND(),Inputs!$D$39,Inputs!$C$39)))-'Year Schedule'!$K$29+'Year Schedule'!$L$29)</f>
        <v>#VALUE!</v>
      </c>
      <c r="AC872" s="0" t="e">
        <f aca="true">MAX(0,AB872*(1+(_xlfn.NORM.INV(RAND(),Inputs!$D$39,Inputs!$C$39)))-'Year Schedule'!$K$30+'Year Schedule'!$L$30)</f>
        <v>#VALUE!</v>
      </c>
      <c r="AD872" s="0" t="e">
        <f aca="true">MAX(0,AC872*(1+(_xlfn.NORM.INV(RAND(),Inputs!$D$39,Inputs!$C$39)))-'Year Schedule'!$K$31+'Year Schedule'!$L$31)</f>
        <v>#VALUE!</v>
      </c>
      <c r="AE872" s="0" t="e">
        <f aca="true">MAX(0,AD872*(1+(_xlfn.NORM.INV(RAND(),Inputs!$D$39,Inputs!$C$39)))-'Year Schedule'!$K$32+'Year Schedule'!$L$32)</f>
        <v>#VALUE!</v>
      </c>
      <c r="AF872" s="0" t="e">
        <f aca="true">MAX(0,AE872*(1+(_xlfn.NORM.INV(RAND(),Inputs!$D$39,Inputs!$C$39)))-'Year Schedule'!$K$33+'Year Schedule'!$L$33)</f>
        <v>#VALUE!</v>
      </c>
      <c r="AG872" s="0" t="e">
        <f aca="true">MAX(0,AF872*(1+(_xlfn.NORM.INV(RAND(),Inputs!$D$39,Inputs!$C$39)))-'Year Schedule'!$K$34+'Year Schedule'!$L$34)</f>
        <v>#VALUE!</v>
      </c>
      <c r="AH872" s="0" t="e">
        <f aca="true">MAX(0,AG872*(1+(_xlfn.NORM.INV(RAND(),Inputs!$D$39,Inputs!$C$39)))-'Year Schedule'!$K$35+'Year Schedule'!$L$35)</f>
        <v>#VALUE!</v>
      </c>
      <c r="AI872" s="0" t="e">
        <f aca="true">MAX(0,AH872*(1+(_xlfn.NORM.INV(RAND(),Inputs!$D$39,Inputs!$C$39)))-'Year Schedule'!$K$36+'Year Schedule'!$L$36)</f>
        <v>#VALUE!</v>
      </c>
      <c r="AJ872" s="0" t="e">
        <f aca="true">MAX(0,AI872*(1+(_xlfn.NORM.INV(RAND(),Inputs!$D$39,Inputs!$C$39)))-'Year Schedule'!$K$37+'Year Schedule'!$L$37)</f>
        <v>#VALUE!</v>
      </c>
      <c r="AK872" s="0" t="e">
        <f aca="true">MAX(0,AJ872*(1+(_xlfn.NORM.INV(RAND(),Inputs!$D$39,Inputs!$C$39)))-'Year Schedule'!$K$38+'Year Schedule'!$L$38)</f>
        <v>#VALUE!</v>
      </c>
      <c r="AL872" s="0" t="e">
        <f aca="true">MAX(0,AK872*(1+(_xlfn.NORM.INV(RAND(),Inputs!$D$39,Inputs!$C$39)))-'Year Schedule'!$K$39+'Year Schedule'!$L$39)</f>
        <v>#VALUE!</v>
      </c>
      <c r="AM872" s="0" t="e">
        <f aca="true">MAX(0,AL872*(1+(_xlfn.NORM.INV(RAND(),Inputs!$D$39,Inputs!$C$39)))-'Year Schedule'!$K$40+'Year Schedule'!$L$40)</f>
        <v>#VALUE!</v>
      </c>
      <c r="AN872" s="0" t="e">
        <f aca="true">MAX(0,AM872*(1+(_xlfn.NORM.INV(RAND(),Inputs!$D$39,Inputs!$C$39)))-'Year Schedule'!$K$41+'Year Schedule'!$L$41)</f>
        <v>#VALUE!</v>
      </c>
      <c r="AO872" s="0" t="e">
        <f aca="true">MAX(0,AN872*(1+(_xlfn.NORM.INV(RAND(),Inputs!$D$39,Inputs!$C$39)))-'Year Schedule'!$K$42+'Year Schedule'!$L$42)</f>
        <v>#VALUE!</v>
      </c>
      <c r="AP872" s="0" t="e">
        <f aca="true">MAX(0,AO872*(1+(_xlfn.NORM.INV(RAND(),Inputs!$D$39,Inputs!$C$39)))-'Year Schedule'!$K$43+'Year Schedule'!$L$43)</f>
        <v>#VALUE!</v>
      </c>
      <c r="AQ872" s="0" t="e">
        <f aca="true">MAX(0,AP872*(1+(_xlfn.NORM.INV(RAND(),Inputs!$D$39,Inputs!$C$39)))-'Year Schedule'!$K$44+'Year Schedule'!$L$44)</f>
        <v>#VALUE!</v>
      </c>
      <c r="AR872" s="0" t="e">
        <f aca="true">MAX(0,AQ872*(1+(_xlfn.NORM.INV(RAND(),Inputs!$D$39,Inputs!$C$39)))-'Year Schedule'!$K$45+'Year Schedule'!$L$45)</f>
        <v>#VALUE!</v>
      </c>
      <c r="AS872" s="0" t="e">
        <f aca="true">MAX(0,AR872*(1+(_xlfn.NORM.INV(RAND(),Inputs!$D$39,Inputs!$C$39)))-'Year Schedule'!$K$46+'Year Schedule'!$L$46)</f>
        <v>#VALUE!</v>
      </c>
      <c r="AT872" s="0" t="e">
        <f aca="true">MAX(0,AS872*(1+(_xlfn.NORM.INV(RAND(),Inputs!$D$39,Inputs!$C$39)))-'Year Schedule'!$K$47+'Year Schedule'!$L$47)</f>
        <v>#VALUE!</v>
      </c>
      <c r="AU872" s="0" t="e">
        <f aca="true">MAX(0,AT872*(1+(_xlfn.NORM.INV(RAND(),Inputs!$D$39,Inputs!$C$39)))-'Year Schedule'!$K$48+'Year Schedule'!$L$48)</f>
        <v>#VALUE!</v>
      </c>
      <c r="AV872" s="0" t="e">
        <f aca="true">MAX(0,AU872*(1+(_xlfn.NORM.INV(RAND(),Inputs!$D$39,Inputs!$C$39)))-'Year Schedule'!$K$49+'Year Schedule'!$L$49)</f>
        <v>#VALUE!</v>
      </c>
      <c r="AW872" s="0" t="e">
        <f aca="true">MAX(0,AV872*(1+(_xlfn.NORM.INV(RAND(),Inputs!$D$39,Inputs!$C$39)))-'Year Schedule'!$K$50+'Year Schedule'!$L$50)</f>
        <v>#VALUE!</v>
      </c>
      <c r="AX872" s="0" t="e">
        <f aca="true">MAX(0,AW872*(1+(_xlfn.NORM.INV(RAND(),Inputs!$D$39,Inputs!$C$39)))-'Year Schedule'!$K$51+'Year Schedule'!$L$51)</f>
        <v>#VALUE!</v>
      </c>
      <c r="AY872" s="0" t="e">
        <f aca="true">MAX(0,AX872*(1+(_xlfn.NORM.INV(RAND(),Inputs!$D$39,Inputs!$C$39)))-'Year Schedule'!$K$52+'Year Schedule'!$L$52)</f>
        <v>#VALUE!</v>
      </c>
      <c r="AZ872" s="0" t="e">
        <f aca="true">MAX(0,AY872*(1+(_xlfn.NORM.INV(RAND(),Inputs!$D$39,Inputs!$C$39)))-'Year Schedule'!$K$53+'Year Schedule'!$L$53)</f>
        <v>#VALUE!</v>
      </c>
      <c r="BA872" s="0" t="e">
        <f aca="false">INDEX(C872:AZ872,1,Inputs!$C$6)</f>
        <v>#VALUE!</v>
      </c>
      <c r="BB872" s="0" t="n">
        <f aca="false">IFERROR(EXP(SUMPRODUCT(LN((C872:INDEX(C872:AZ872,1,Inputs!$C$6)+$C$1004:INDEX($C$1004:$AZ$1004,1,Inputs!$C$6))/B872:INDEX(B872:AY872,1,Inputs!$C$6)))/Inputs!$C$6)-1,-1)</f>
        <v>-1</v>
      </c>
    </row>
    <row r="873" customFormat="false" ht="15" hidden="false" customHeight="true" outlineLevel="0" collapsed="false">
      <c r="A873" s="0" t="n">
        <v>871</v>
      </c>
      <c r="B873" s="177" t="n">
        <f aca="false">Inputs!$C$38</f>
        <v>0</v>
      </c>
      <c r="C873" s="0" t="e">
        <f aca="true">MAX(0,B873*(1+(_xlfn.NORM.INV(RAND(),Inputs!$D$39,Inputs!$C$39)))-'Year Schedule'!$K$4+'Year Schedule'!$L$4)</f>
        <v>#VALUE!</v>
      </c>
      <c r="D873" s="0" t="e">
        <f aca="true">MAX(0,C873*(1+(_xlfn.NORM.INV(RAND(),Inputs!$D$39,Inputs!$C$39)))-'Year Schedule'!$K$5+'Year Schedule'!$L$5)</f>
        <v>#VALUE!</v>
      </c>
      <c r="E873" s="0" t="e">
        <f aca="true">MAX(0,D873*(1+(_xlfn.NORM.INV(RAND(),Inputs!$D$39,Inputs!$C$39)))-'Year Schedule'!$K$6+'Year Schedule'!$L$6)</f>
        <v>#VALUE!</v>
      </c>
      <c r="F873" s="0" t="e">
        <f aca="true">MAX(0,E873*(1+(_xlfn.NORM.INV(RAND(),Inputs!$D$39,Inputs!$C$39)))-'Year Schedule'!$K$7+'Year Schedule'!$L$7)</f>
        <v>#VALUE!</v>
      </c>
      <c r="G873" s="0" t="e">
        <f aca="true">MAX(0,F873*(1+(_xlfn.NORM.INV(RAND(),Inputs!$D$39,Inputs!$C$39)))-'Year Schedule'!$K$8+'Year Schedule'!$L$8)</f>
        <v>#VALUE!</v>
      </c>
      <c r="H873" s="0" t="e">
        <f aca="true">MAX(0,G873*(1+(_xlfn.NORM.INV(RAND(),Inputs!$D$39,Inputs!$C$39)))-'Year Schedule'!$K$9+'Year Schedule'!$L$9)</f>
        <v>#VALUE!</v>
      </c>
      <c r="I873" s="0" t="e">
        <f aca="true">MAX(0,H873*(1+(_xlfn.NORM.INV(RAND(),Inputs!$D$39,Inputs!$C$39)))-'Year Schedule'!$K$10+'Year Schedule'!$L$10)</f>
        <v>#VALUE!</v>
      </c>
      <c r="J873" s="0" t="e">
        <f aca="true">MAX(0,I873*(1+(_xlfn.NORM.INV(RAND(),Inputs!$D$39,Inputs!$C$39)))-'Year Schedule'!$K$11+'Year Schedule'!$L$11)</f>
        <v>#VALUE!</v>
      </c>
      <c r="K873" s="0" t="e">
        <f aca="true">MAX(0,J873*(1+(_xlfn.NORM.INV(RAND(),Inputs!$D$39,Inputs!$C$39)))-'Year Schedule'!$K$12+'Year Schedule'!$L$12)</f>
        <v>#VALUE!</v>
      </c>
      <c r="L873" s="0" t="e">
        <f aca="true">MAX(0,K873*(1+(_xlfn.NORM.INV(RAND(),Inputs!$D$39,Inputs!$C$39)))-'Year Schedule'!$K$13+'Year Schedule'!$L$13)</f>
        <v>#VALUE!</v>
      </c>
      <c r="M873" s="0" t="e">
        <f aca="true">MAX(0,L873*(1+(_xlfn.NORM.INV(RAND(),Inputs!$D$39,Inputs!$C$39)))-'Year Schedule'!$K$14+'Year Schedule'!$L$14)</f>
        <v>#VALUE!</v>
      </c>
      <c r="N873" s="0" t="e">
        <f aca="true">MAX(0,M873*(1+(_xlfn.NORM.INV(RAND(),Inputs!$D$39,Inputs!$C$39)))-'Year Schedule'!$K$15+'Year Schedule'!$L$15)</f>
        <v>#VALUE!</v>
      </c>
      <c r="O873" s="0" t="e">
        <f aca="true">MAX(0,N873*(1+(_xlfn.NORM.INV(RAND(),Inputs!$D$39,Inputs!$C$39)))-'Year Schedule'!$K$16+'Year Schedule'!$L$16)</f>
        <v>#VALUE!</v>
      </c>
      <c r="P873" s="0" t="e">
        <f aca="true">MAX(0,O873*(1+(_xlfn.NORM.INV(RAND(),Inputs!$D$39,Inputs!$C$39)))-'Year Schedule'!$K$17+'Year Schedule'!$L$17)</f>
        <v>#VALUE!</v>
      </c>
      <c r="Q873" s="0" t="e">
        <f aca="true">MAX(0,P873*(1+(_xlfn.NORM.INV(RAND(),Inputs!$D$39,Inputs!$C$39)))-'Year Schedule'!$K$18+'Year Schedule'!$L$18)</f>
        <v>#VALUE!</v>
      </c>
      <c r="R873" s="0" t="e">
        <f aca="true">MAX(0,Q873*(1+(_xlfn.NORM.INV(RAND(),Inputs!$D$39,Inputs!$C$39)))-'Year Schedule'!$K$19+'Year Schedule'!$L$19)</f>
        <v>#VALUE!</v>
      </c>
      <c r="S873" s="0" t="e">
        <f aca="true">MAX(0,R873*(1+(_xlfn.NORM.INV(RAND(),Inputs!$D$39,Inputs!$C$39)))-'Year Schedule'!$K$20+'Year Schedule'!$L$20)</f>
        <v>#VALUE!</v>
      </c>
      <c r="T873" s="0" t="e">
        <f aca="true">MAX(0,S873*(1+(_xlfn.NORM.INV(RAND(),Inputs!$D$39,Inputs!$C$39)))-'Year Schedule'!$K$21+'Year Schedule'!$L$21)</f>
        <v>#VALUE!</v>
      </c>
      <c r="U873" s="0" t="e">
        <f aca="true">MAX(0,T873*(1+(_xlfn.NORM.INV(RAND(),Inputs!$D$39,Inputs!$C$39)))-'Year Schedule'!$K$22+'Year Schedule'!$L$22)</f>
        <v>#VALUE!</v>
      </c>
      <c r="V873" s="0" t="e">
        <f aca="true">MAX(0,U873*(1+(_xlfn.NORM.INV(RAND(),Inputs!$D$39,Inputs!$C$39)))-'Year Schedule'!$K$23+'Year Schedule'!$L$23)</f>
        <v>#VALUE!</v>
      </c>
      <c r="W873" s="0" t="e">
        <f aca="true">MAX(0,V873*(1+(_xlfn.NORM.INV(RAND(),Inputs!$D$39,Inputs!$C$39)))-'Year Schedule'!$K$24+'Year Schedule'!$L$24)</f>
        <v>#VALUE!</v>
      </c>
      <c r="X873" s="0" t="e">
        <f aca="true">MAX(0,W873*(1+(_xlfn.NORM.INV(RAND(),Inputs!$D$39,Inputs!$C$39)))-'Year Schedule'!$K$25+'Year Schedule'!$L$25)</f>
        <v>#VALUE!</v>
      </c>
      <c r="Y873" s="0" t="e">
        <f aca="true">MAX(0,X873*(1+(_xlfn.NORM.INV(RAND(),Inputs!$D$39,Inputs!$C$39)))-'Year Schedule'!$K$26+'Year Schedule'!$L$26)</f>
        <v>#VALUE!</v>
      </c>
      <c r="Z873" s="0" t="e">
        <f aca="true">MAX(0,Y873*(1+(_xlfn.NORM.INV(RAND(),Inputs!$D$39,Inputs!$C$39)))-'Year Schedule'!$K$27+'Year Schedule'!$L$27)</f>
        <v>#VALUE!</v>
      </c>
      <c r="AA873" s="0" t="e">
        <f aca="true">MAX(0,Z873*(1+(_xlfn.NORM.INV(RAND(),Inputs!$D$39,Inputs!$C$39)))-'Year Schedule'!$K$28+'Year Schedule'!$L$28)</f>
        <v>#VALUE!</v>
      </c>
      <c r="AB873" s="0" t="e">
        <f aca="true">MAX(0,AA873*(1+(_xlfn.NORM.INV(RAND(),Inputs!$D$39,Inputs!$C$39)))-'Year Schedule'!$K$29+'Year Schedule'!$L$29)</f>
        <v>#VALUE!</v>
      </c>
      <c r="AC873" s="0" t="e">
        <f aca="true">MAX(0,AB873*(1+(_xlfn.NORM.INV(RAND(),Inputs!$D$39,Inputs!$C$39)))-'Year Schedule'!$K$30+'Year Schedule'!$L$30)</f>
        <v>#VALUE!</v>
      </c>
      <c r="AD873" s="0" t="e">
        <f aca="true">MAX(0,AC873*(1+(_xlfn.NORM.INV(RAND(),Inputs!$D$39,Inputs!$C$39)))-'Year Schedule'!$K$31+'Year Schedule'!$L$31)</f>
        <v>#VALUE!</v>
      </c>
      <c r="AE873" s="0" t="e">
        <f aca="true">MAX(0,AD873*(1+(_xlfn.NORM.INV(RAND(),Inputs!$D$39,Inputs!$C$39)))-'Year Schedule'!$K$32+'Year Schedule'!$L$32)</f>
        <v>#VALUE!</v>
      </c>
      <c r="AF873" s="0" t="e">
        <f aca="true">MAX(0,AE873*(1+(_xlfn.NORM.INV(RAND(),Inputs!$D$39,Inputs!$C$39)))-'Year Schedule'!$K$33+'Year Schedule'!$L$33)</f>
        <v>#VALUE!</v>
      </c>
      <c r="AG873" s="0" t="e">
        <f aca="true">MAX(0,AF873*(1+(_xlfn.NORM.INV(RAND(),Inputs!$D$39,Inputs!$C$39)))-'Year Schedule'!$K$34+'Year Schedule'!$L$34)</f>
        <v>#VALUE!</v>
      </c>
      <c r="AH873" s="0" t="e">
        <f aca="true">MAX(0,AG873*(1+(_xlfn.NORM.INV(RAND(),Inputs!$D$39,Inputs!$C$39)))-'Year Schedule'!$K$35+'Year Schedule'!$L$35)</f>
        <v>#VALUE!</v>
      </c>
      <c r="AI873" s="0" t="e">
        <f aca="true">MAX(0,AH873*(1+(_xlfn.NORM.INV(RAND(),Inputs!$D$39,Inputs!$C$39)))-'Year Schedule'!$K$36+'Year Schedule'!$L$36)</f>
        <v>#VALUE!</v>
      </c>
      <c r="AJ873" s="0" t="e">
        <f aca="true">MAX(0,AI873*(1+(_xlfn.NORM.INV(RAND(),Inputs!$D$39,Inputs!$C$39)))-'Year Schedule'!$K$37+'Year Schedule'!$L$37)</f>
        <v>#VALUE!</v>
      </c>
      <c r="AK873" s="0" t="e">
        <f aca="true">MAX(0,AJ873*(1+(_xlfn.NORM.INV(RAND(),Inputs!$D$39,Inputs!$C$39)))-'Year Schedule'!$K$38+'Year Schedule'!$L$38)</f>
        <v>#VALUE!</v>
      </c>
      <c r="AL873" s="0" t="e">
        <f aca="true">MAX(0,AK873*(1+(_xlfn.NORM.INV(RAND(),Inputs!$D$39,Inputs!$C$39)))-'Year Schedule'!$K$39+'Year Schedule'!$L$39)</f>
        <v>#VALUE!</v>
      </c>
      <c r="AM873" s="0" t="e">
        <f aca="true">MAX(0,AL873*(1+(_xlfn.NORM.INV(RAND(),Inputs!$D$39,Inputs!$C$39)))-'Year Schedule'!$K$40+'Year Schedule'!$L$40)</f>
        <v>#VALUE!</v>
      </c>
      <c r="AN873" s="0" t="e">
        <f aca="true">MAX(0,AM873*(1+(_xlfn.NORM.INV(RAND(),Inputs!$D$39,Inputs!$C$39)))-'Year Schedule'!$K$41+'Year Schedule'!$L$41)</f>
        <v>#VALUE!</v>
      </c>
      <c r="AO873" s="0" t="e">
        <f aca="true">MAX(0,AN873*(1+(_xlfn.NORM.INV(RAND(),Inputs!$D$39,Inputs!$C$39)))-'Year Schedule'!$K$42+'Year Schedule'!$L$42)</f>
        <v>#VALUE!</v>
      </c>
      <c r="AP873" s="0" t="e">
        <f aca="true">MAX(0,AO873*(1+(_xlfn.NORM.INV(RAND(),Inputs!$D$39,Inputs!$C$39)))-'Year Schedule'!$K$43+'Year Schedule'!$L$43)</f>
        <v>#VALUE!</v>
      </c>
      <c r="AQ873" s="0" t="e">
        <f aca="true">MAX(0,AP873*(1+(_xlfn.NORM.INV(RAND(),Inputs!$D$39,Inputs!$C$39)))-'Year Schedule'!$K$44+'Year Schedule'!$L$44)</f>
        <v>#VALUE!</v>
      </c>
      <c r="AR873" s="0" t="e">
        <f aca="true">MAX(0,AQ873*(1+(_xlfn.NORM.INV(RAND(),Inputs!$D$39,Inputs!$C$39)))-'Year Schedule'!$K$45+'Year Schedule'!$L$45)</f>
        <v>#VALUE!</v>
      </c>
      <c r="AS873" s="0" t="e">
        <f aca="true">MAX(0,AR873*(1+(_xlfn.NORM.INV(RAND(),Inputs!$D$39,Inputs!$C$39)))-'Year Schedule'!$K$46+'Year Schedule'!$L$46)</f>
        <v>#VALUE!</v>
      </c>
      <c r="AT873" s="0" t="e">
        <f aca="true">MAX(0,AS873*(1+(_xlfn.NORM.INV(RAND(),Inputs!$D$39,Inputs!$C$39)))-'Year Schedule'!$K$47+'Year Schedule'!$L$47)</f>
        <v>#VALUE!</v>
      </c>
      <c r="AU873" s="0" t="e">
        <f aca="true">MAX(0,AT873*(1+(_xlfn.NORM.INV(RAND(),Inputs!$D$39,Inputs!$C$39)))-'Year Schedule'!$K$48+'Year Schedule'!$L$48)</f>
        <v>#VALUE!</v>
      </c>
      <c r="AV873" s="0" t="e">
        <f aca="true">MAX(0,AU873*(1+(_xlfn.NORM.INV(RAND(),Inputs!$D$39,Inputs!$C$39)))-'Year Schedule'!$K$49+'Year Schedule'!$L$49)</f>
        <v>#VALUE!</v>
      </c>
      <c r="AW873" s="0" t="e">
        <f aca="true">MAX(0,AV873*(1+(_xlfn.NORM.INV(RAND(),Inputs!$D$39,Inputs!$C$39)))-'Year Schedule'!$K$50+'Year Schedule'!$L$50)</f>
        <v>#VALUE!</v>
      </c>
      <c r="AX873" s="0" t="e">
        <f aca="true">MAX(0,AW873*(1+(_xlfn.NORM.INV(RAND(),Inputs!$D$39,Inputs!$C$39)))-'Year Schedule'!$K$51+'Year Schedule'!$L$51)</f>
        <v>#VALUE!</v>
      </c>
      <c r="AY873" s="0" t="e">
        <f aca="true">MAX(0,AX873*(1+(_xlfn.NORM.INV(RAND(),Inputs!$D$39,Inputs!$C$39)))-'Year Schedule'!$K$52+'Year Schedule'!$L$52)</f>
        <v>#VALUE!</v>
      </c>
      <c r="AZ873" s="0" t="e">
        <f aca="true">MAX(0,AY873*(1+(_xlfn.NORM.INV(RAND(),Inputs!$D$39,Inputs!$C$39)))-'Year Schedule'!$K$53+'Year Schedule'!$L$53)</f>
        <v>#VALUE!</v>
      </c>
      <c r="BA873" s="0" t="e">
        <f aca="false">INDEX(C873:AZ873,1,Inputs!$C$6)</f>
        <v>#VALUE!</v>
      </c>
      <c r="BB873" s="0" t="n">
        <f aca="false">IFERROR(EXP(SUMPRODUCT(LN((C873:INDEX(C873:AZ873,1,Inputs!$C$6)+$C$1004:INDEX($C$1004:$AZ$1004,1,Inputs!$C$6))/B873:INDEX(B873:AY873,1,Inputs!$C$6)))/Inputs!$C$6)-1,-1)</f>
        <v>-1</v>
      </c>
    </row>
    <row r="874" customFormat="false" ht="15" hidden="false" customHeight="true" outlineLevel="0" collapsed="false">
      <c r="A874" s="0" t="n">
        <v>872</v>
      </c>
      <c r="B874" s="177" t="n">
        <f aca="false">Inputs!$C$38</f>
        <v>0</v>
      </c>
      <c r="C874" s="0" t="e">
        <f aca="true">MAX(0,B874*(1+(_xlfn.NORM.INV(RAND(),Inputs!$D$39,Inputs!$C$39)))-'Year Schedule'!$K$4+'Year Schedule'!$L$4)</f>
        <v>#VALUE!</v>
      </c>
      <c r="D874" s="0" t="e">
        <f aca="true">MAX(0,C874*(1+(_xlfn.NORM.INV(RAND(),Inputs!$D$39,Inputs!$C$39)))-'Year Schedule'!$K$5+'Year Schedule'!$L$5)</f>
        <v>#VALUE!</v>
      </c>
      <c r="E874" s="0" t="e">
        <f aca="true">MAX(0,D874*(1+(_xlfn.NORM.INV(RAND(),Inputs!$D$39,Inputs!$C$39)))-'Year Schedule'!$K$6+'Year Schedule'!$L$6)</f>
        <v>#VALUE!</v>
      </c>
      <c r="F874" s="0" t="e">
        <f aca="true">MAX(0,E874*(1+(_xlfn.NORM.INV(RAND(),Inputs!$D$39,Inputs!$C$39)))-'Year Schedule'!$K$7+'Year Schedule'!$L$7)</f>
        <v>#VALUE!</v>
      </c>
      <c r="G874" s="0" t="e">
        <f aca="true">MAX(0,F874*(1+(_xlfn.NORM.INV(RAND(),Inputs!$D$39,Inputs!$C$39)))-'Year Schedule'!$K$8+'Year Schedule'!$L$8)</f>
        <v>#VALUE!</v>
      </c>
      <c r="H874" s="0" t="e">
        <f aca="true">MAX(0,G874*(1+(_xlfn.NORM.INV(RAND(),Inputs!$D$39,Inputs!$C$39)))-'Year Schedule'!$K$9+'Year Schedule'!$L$9)</f>
        <v>#VALUE!</v>
      </c>
      <c r="I874" s="0" t="e">
        <f aca="true">MAX(0,H874*(1+(_xlfn.NORM.INV(RAND(),Inputs!$D$39,Inputs!$C$39)))-'Year Schedule'!$K$10+'Year Schedule'!$L$10)</f>
        <v>#VALUE!</v>
      </c>
      <c r="J874" s="0" t="e">
        <f aca="true">MAX(0,I874*(1+(_xlfn.NORM.INV(RAND(),Inputs!$D$39,Inputs!$C$39)))-'Year Schedule'!$K$11+'Year Schedule'!$L$11)</f>
        <v>#VALUE!</v>
      </c>
      <c r="K874" s="0" t="e">
        <f aca="true">MAX(0,J874*(1+(_xlfn.NORM.INV(RAND(),Inputs!$D$39,Inputs!$C$39)))-'Year Schedule'!$K$12+'Year Schedule'!$L$12)</f>
        <v>#VALUE!</v>
      </c>
      <c r="L874" s="0" t="e">
        <f aca="true">MAX(0,K874*(1+(_xlfn.NORM.INV(RAND(),Inputs!$D$39,Inputs!$C$39)))-'Year Schedule'!$K$13+'Year Schedule'!$L$13)</f>
        <v>#VALUE!</v>
      </c>
      <c r="M874" s="0" t="e">
        <f aca="true">MAX(0,L874*(1+(_xlfn.NORM.INV(RAND(),Inputs!$D$39,Inputs!$C$39)))-'Year Schedule'!$K$14+'Year Schedule'!$L$14)</f>
        <v>#VALUE!</v>
      </c>
      <c r="N874" s="0" t="e">
        <f aca="true">MAX(0,M874*(1+(_xlfn.NORM.INV(RAND(),Inputs!$D$39,Inputs!$C$39)))-'Year Schedule'!$K$15+'Year Schedule'!$L$15)</f>
        <v>#VALUE!</v>
      </c>
      <c r="O874" s="0" t="e">
        <f aca="true">MAX(0,N874*(1+(_xlfn.NORM.INV(RAND(),Inputs!$D$39,Inputs!$C$39)))-'Year Schedule'!$K$16+'Year Schedule'!$L$16)</f>
        <v>#VALUE!</v>
      </c>
      <c r="P874" s="0" t="e">
        <f aca="true">MAX(0,O874*(1+(_xlfn.NORM.INV(RAND(),Inputs!$D$39,Inputs!$C$39)))-'Year Schedule'!$K$17+'Year Schedule'!$L$17)</f>
        <v>#VALUE!</v>
      </c>
      <c r="Q874" s="0" t="e">
        <f aca="true">MAX(0,P874*(1+(_xlfn.NORM.INV(RAND(),Inputs!$D$39,Inputs!$C$39)))-'Year Schedule'!$K$18+'Year Schedule'!$L$18)</f>
        <v>#VALUE!</v>
      </c>
      <c r="R874" s="0" t="e">
        <f aca="true">MAX(0,Q874*(1+(_xlfn.NORM.INV(RAND(),Inputs!$D$39,Inputs!$C$39)))-'Year Schedule'!$K$19+'Year Schedule'!$L$19)</f>
        <v>#VALUE!</v>
      </c>
      <c r="S874" s="0" t="e">
        <f aca="true">MAX(0,R874*(1+(_xlfn.NORM.INV(RAND(),Inputs!$D$39,Inputs!$C$39)))-'Year Schedule'!$K$20+'Year Schedule'!$L$20)</f>
        <v>#VALUE!</v>
      </c>
      <c r="T874" s="0" t="e">
        <f aca="true">MAX(0,S874*(1+(_xlfn.NORM.INV(RAND(),Inputs!$D$39,Inputs!$C$39)))-'Year Schedule'!$K$21+'Year Schedule'!$L$21)</f>
        <v>#VALUE!</v>
      </c>
      <c r="U874" s="0" t="e">
        <f aca="true">MAX(0,T874*(1+(_xlfn.NORM.INV(RAND(),Inputs!$D$39,Inputs!$C$39)))-'Year Schedule'!$K$22+'Year Schedule'!$L$22)</f>
        <v>#VALUE!</v>
      </c>
      <c r="V874" s="0" t="e">
        <f aca="true">MAX(0,U874*(1+(_xlfn.NORM.INV(RAND(),Inputs!$D$39,Inputs!$C$39)))-'Year Schedule'!$K$23+'Year Schedule'!$L$23)</f>
        <v>#VALUE!</v>
      </c>
      <c r="W874" s="0" t="e">
        <f aca="true">MAX(0,V874*(1+(_xlfn.NORM.INV(RAND(),Inputs!$D$39,Inputs!$C$39)))-'Year Schedule'!$K$24+'Year Schedule'!$L$24)</f>
        <v>#VALUE!</v>
      </c>
      <c r="X874" s="0" t="e">
        <f aca="true">MAX(0,W874*(1+(_xlfn.NORM.INV(RAND(),Inputs!$D$39,Inputs!$C$39)))-'Year Schedule'!$K$25+'Year Schedule'!$L$25)</f>
        <v>#VALUE!</v>
      </c>
      <c r="Y874" s="0" t="e">
        <f aca="true">MAX(0,X874*(1+(_xlfn.NORM.INV(RAND(),Inputs!$D$39,Inputs!$C$39)))-'Year Schedule'!$K$26+'Year Schedule'!$L$26)</f>
        <v>#VALUE!</v>
      </c>
      <c r="Z874" s="0" t="e">
        <f aca="true">MAX(0,Y874*(1+(_xlfn.NORM.INV(RAND(),Inputs!$D$39,Inputs!$C$39)))-'Year Schedule'!$K$27+'Year Schedule'!$L$27)</f>
        <v>#VALUE!</v>
      </c>
      <c r="AA874" s="0" t="e">
        <f aca="true">MAX(0,Z874*(1+(_xlfn.NORM.INV(RAND(),Inputs!$D$39,Inputs!$C$39)))-'Year Schedule'!$K$28+'Year Schedule'!$L$28)</f>
        <v>#VALUE!</v>
      </c>
      <c r="AB874" s="0" t="e">
        <f aca="true">MAX(0,AA874*(1+(_xlfn.NORM.INV(RAND(),Inputs!$D$39,Inputs!$C$39)))-'Year Schedule'!$K$29+'Year Schedule'!$L$29)</f>
        <v>#VALUE!</v>
      </c>
      <c r="AC874" s="0" t="e">
        <f aca="true">MAX(0,AB874*(1+(_xlfn.NORM.INV(RAND(),Inputs!$D$39,Inputs!$C$39)))-'Year Schedule'!$K$30+'Year Schedule'!$L$30)</f>
        <v>#VALUE!</v>
      </c>
      <c r="AD874" s="0" t="e">
        <f aca="true">MAX(0,AC874*(1+(_xlfn.NORM.INV(RAND(),Inputs!$D$39,Inputs!$C$39)))-'Year Schedule'!$K$31+'Year Schedule'!$L$31)</f>
        <v>#VALUE!</v>
      </c>
      <c r="AE874" s="0" t="e">
        <f aca="true">MAX(0,AD874*(1+(_xlfn.NORM.INV(RAND(),Inputs!$D$39,Inputs!$C$39)))-'Year Schedule'!$K$32+'Year Schedule'!$L$32)</f>
        <v>#VALUE!</v>
      </c>
      <c r="AF874" s="0" t="e">
        <f aca="true">MAX(0,AE874*(1+(_xlfn.NORM.INV(RAND(),Inputs!$D$39,Inputs!$C$39)))-'Year Schedule'!$K$33+'Year Schedule'!$L$33)</f>
        <v>#VALUE!</v>
      </c>
      <c r="AG874" s="0" t="e">
        <f aca="true">MAX(0,AF874*(1+(_xlfn.NORM.INV(RAND(),Inputs!$D$39,Inputs!$C$39)))-'Year Schedule'!$K$34+'Year Schedule'!$L$34)</f>
        <v>#VALUE!</v>
      </c>
      <c r="AH874" s="0" t="e">
        <f aca="true">MAX(0,AG874*(1+(_xlfn.NORM.INV(RAND(),Inputs!$D$39,Inputs!$C$39)))-'Year Schedule'!$K$35+'Year Schedule'!$L$35)</f>
        <v>#VALUE!</v>
      </c>
      <c r="AI874" s="0" t="e">
        <f aca="true">MAX(0,AH874*(1+(_xlfn.NORM.INV(RAND(),Inputs!$D$39,Inputs!$C$39)))-'Year Schedule'!$K$36+'Year Schedule'!$L$36)</f>
        <v>#VALUE!</v>
      </c>
      <c r="AJ874" s="0" t="e">
        <f aca="true">MAX(0,AI874*(1+(_xlfn.NORM.INV(RAND(),Inputs!$D$39,Inputs!$C$39)))-'Year Schedule'!$K$37+'Year Schedule'!$L$37)</f>
        <v>#VALUE!</v>
      </c>
      <c r="AK874" s="0" t="e">
        <f aca="true">MAX(0,AJ874*(1+(_xlfn.NORM.INV(RAND(),Inputs!$D$39,Inputs!$C$39)))-'Year Schedule'!$K$38+'Year Schedule'!$L$38)</f>
        <v>#VALUE!</v>
      </c>
      <c r="AL874" s="0" t="e">
        <f aca="true">MAX(0,AK874*(1+(_xlfn.NORM.INV(RAND(),Inputs!$D$39,Inputs!$C$39)))-'Year Schedule'!$K$39+'Year Schedule'!$L$39)</f>
        <v>#VALUE!</v>
      </c>
      <c r="AM874" s="0" t="e">
        <f aca="true">MAX(0,AL874*(1+(_xlfn.NORM.INV(RAND(),Inputs!$D$39,Inputs!$C$39)))-'Year Schedule'!$K$40+'Year Schedule'!$L$40)</f>
        <v>#VALUE!</v>
      </c>
      <c r="AN874" s="0" t="e">
        <f aca="true">MAX(0,AM874*(1+(_xlfn.NORM.INV(RAND(),Inputs!$D$39,Inputs!$C$39)))-'Year Schedule'!$K$41+'Year Schedule'!$L$41)</f>
        <v>#VALUE!</v>
      </c>
      <c r="AO874" s="0" t="e">
        <f aca="true">MAX(0,AN874*(1+(_xlfn.NORM.INV(RAND(),Inputs!$D$39,Inputs!$C$39)))-'Year Schedule'!$K$42+'Year Schedule'!$L$42)</f>
        <v>#VALUE!</v>
      </c>
      <c r="AP874" s="0" t="e">
        <f aca="true">MAX(0,AO874*(1+(_xlfn.NORM.INV(RAND(),Inputs!$D$39,Inputs!$C$39)))-'Year Schedule'!$K$43+'Year Schedule'!$L$43)</f>
        <v>#VALUE!</v>
      </c>
      <c r="AQ874" s="0" t="e">
        <f aca="true">MAX(0,AP874*(1+(_xlfn.NORM.INV(RAND(),Inputs!$D$39,Inputs!$C$39)))-'Year Schedule'!$K$44+'Year Schedule'!$L$44)</f>
        <v>#VALUE!</v>
      </c>
      <c r="AR874" s="0" t="e">
        <f aca="true">MAX(0,AQ874*(1+(_xlfn.NORM.INV(RAND(),Inputs!$D$39,Inputs!$C$39)))-'Year Schedule'!$K$45+'Year Schedule'!$L$45)</f>
        <v>#VALUE!</v>
      </c>
      <c r="AS874" s="0" t="e">
        <f aca="true">MAX(0,AR874*(1+(_xlfn.NORM.INV(RAND(),Inputs!$D$39,Inputs!$C$39)))-'Year Schedule'!$K$46+'Year Schedule'!$L$46)</f>
        <v>#VALUE!</v>
      </c>
      <c r="AT874" s="0" t="e">
        <f aca="true">MAX(0,AS874*(1+(_xlfn.NORM.INV(RAND(),Inputs!$D$39,Inputs!$C$39)))-'Year Schedule'!$K$47+'Year Schedule'!$L$47)</f>
        <v>#VALUE!</v>
      </c>
      <c r="AU874" s="0" t="e">
        <f aca="true">MAX(0,AT874*(1+(_xlfn.NORM.INV(RAND(),Inputs!$D$39,Inputs!$C$39)))-'Year Schedule'!$K$48+'Year Schedule'!$L$48)</f>
        <v>#VALUE!</v>
      </c>
      <c r="AV874" s="0" t="e">
        <f aca="true">MAX(0,AU874*(1+(_xlfn.NORM.INV(RAND(),Inputs!$D$39,Inputs!$C$39)))-'Year Schedule'!$K$49+'Year Schedule'!$L$49)</f>
        <v>#VALUE!</v>
      </c>
      <c r="AW874" s="0" t="e">
        <f aca="true">MAX(0,AV874*(1+(_xlfn.NORM.INV(RAND(),Inputs!$D$39,Inputs!$C$39)))-'Year Schedule'!$K$50+'Year Schedule'!$L$50)</f>
        <v>#VALUE!</v>
      </c>
      <c r="AX874" s="0" t="e">
        <f aca="true">MAX(0,AW874*(1+(_xlfn.NORM.INV(RAND(),Inputs!$D$39,Inputs!$C$39)))-'Year Schedule'!$K$51+'Year Schedule'!$L$51)</f>
        <v>#VALUE!</v>
      </c>
      <c r="AY874" s="0" t="e">
        <f aca="true">MAX(0,AX874*(1+(_xlfn.NORM.INV(RAND(),Inputs!$D$39,Inputs!$C$39)))-'Year Schedule'!$K$52+'Year Schedule'!$L$52)</f>
        <v>#VALUE!</v>
      </c>
      <c r="AZ874" s="0" t="e">
        <f aca="true">MAX(0,AY874*(1+(_xlfn.NORM.INV(RAND(),Inputs!$D$39,Inputs!$C$39)))-'Year Schedule'!$K$53+'Year Schedule'!$L$53)</f>
        <v>#VALUE!</v>
      </c>
      <c r="BA874" s="0" t="e">
        <f aca="false">INDEX(C874:AZ874,1,Inputs!$C$6)</f>
        <v>#VALUE!</v>
      </c>
      <c r="BB874" s="0" t="n">
        <f aca="false">IFERROR(EXP(SUMPRODUCT(LN((C874:INDEX(C874:AZ874,1,Inputs!$C$6)+$C$1004:INDEX($C$1004:$AZ$1004,1,Inputs!$C$6))/B874:INDEX(B874:AY874,1,Inputs!$C$6)))/Inputs!$C$6)-1,-1)</f>
        <v>-1</v>
      </c>
    </row>
    <row r="875" customFormat="false" ht="15" hidden="false" customHeight="true" outlineLevel="0" collapsed="false">
      <c r="A875" s="0" t="n">
        <v>873</v>
      </c>
      <c r="B875" s="177" t="n">
        <f aca="false">Inputs!$C$38</f>
        <v>0</v>
      </c>
      <c r="C875" s="0" t="e">
        <f aca="true">MAX(0,B875*(1+(_xlfn.NORM.INV(RAND(),Inputs!$D$39,Inputs!$C$39)))-'Year Schedule'!$K$4+'Year Schedule'!$L$4)</f>
        <v>#VALUE!</v>
      </c>
      <c r="D875" s="0" t="e">
        <f aca="true">MAX(0,C875*(1+(_xlfn.NORM.INV(RAND(),Inputs!$D$39,Inputs!$C$39)))-'Year Schedule'!$K$5+'Year Schedule'!$L$5)</f>
        <v>#VALUE!</v>
      </c>
      <c r="E875" s="0" t="e">
        <f aca="true">MAX(0,D875*(1+(_xlfn.NORM.INV(RAND(),Inputs!$D$39,Inputs!$C$39)))-'Year Schedule'!$K$6+'Year Schedule'!$L$6)</f>
        <v>#VALUE!</v>
      </c>
      <c r="F875" s="0" t="e">
        <f aca="true">MAX(0,E875*(1+(_xlfn.NORM.INV(RAND(),Inputs!$D$39,Inputs!$C$39)))-'Year Schedule'!$K$7+'Year Schedule'!$L$7)</f>
        <v>#VALUE!</v>
      </c>
      <c r="G875" s="0" t="e">
        <f aca="true">MAX(0,F875*(1+(_xlfn.NORM.INV(RAND(),Inputs!$D$39,Inputs!$C$39)))-'Year Schedule'!$K$8+'Year Schedule'!$L$8)</f>
        <v>#VALUE!</v>
      </c>
      <c r="H875" s="0" t="e">
        <f aca="true">MAX(0,G875*(1+(_xlfn.NORM.INV(RAND(),Inputs!$D$39,Inputs!$C$39)))-'Year Schedule'!$K$9+'Year Schedule'!$L$9)</f>
        <v>#VALUE!</v>
      </c>
      <c r="I875" s="0" t="e">
        <f aca="true">MAX(0,H875*(1+(_xlfn.NORM.INV(RAND(),Inputs!$D$39,Inputs!$C$39)))-'Year Schedule'!$K$10+'Year Schedule'!$L$10)</f>
        <v>#VALUE!</v>
      </c>
      <c r="J875" s="0" t="e">
        <f aca="true">MAX(0,I875*(1+(_xlfn.NORM.INV(RAND(),Inputs!$D$39,Inputs!$C$39)))-'Year Schedule'!$K$11+'Year Schedule'!$L$11)</f>
        <v>#VALUE!</v>
      </c>
      <c r="K875" s="0" t="e">
        <f aca="true">MAX(0,J875*(1+(_xlfn.NORM.INV(RAND(),Inputs!$D$39,Inputs!$C$39)))-'Year Schedule'!$K$12+'Year Schedule'!$L$12)</f>
        <v>#VALUE!</v>
      </c>
      <c r="L875" s="0" t="e">
        <f aca="true">MAX(0,K875*(1+(_xlfn.NORM.INV(RAND(),Inputs!$D$39,Inputs!$C$39)))-'Year Schedule'!$K$13+'Year Schedule'!$L$13)</f>
        <v>#VALUE!</v>
      </c>
      <c r="M875" s="0" t="e">
        <f aca="true">MAX(0,L875*(1+(_xlfn.NORM.INV(RAND(),Inputs!$D$39,Inputs!$C$39)))-'Year Schedule'!$K$14+'Year Schedule'!$L$14)</f>
        <v>#VALUE!</v>
      </c>
      <c r="N875" s="0" t="e">
        <f aca="true">MAX(0,M875*(1+(_xlfn.NORM.INV(RAND(),Inputs!$D$39,Inputs!$C$39)))-'Year Schedule'!$K$15+'Year Schedule'!$L$15)</f>
        <v>#VALUE!</v>
      </c>
      <c r="O875" s="0" t="e">
        <f aca="true">MAX(0,N875*(1+(_xlfn.NORM.INV(RAND(),Inputs!$D$39,Inputs!$C$39)))-'Year Schedule'!$K$16+'Year Schedule'!$L$16)</f>
        <v>#VALUE!</v>
      </c>
      <c r="P875" s="0" t="e">
        <f aca="true">MAX(0,O875*(1+(_xlfn.NORM.INV(RAND(),Inputs!$D$39,Inputs!$C$39)))-'Year Schedule'!$K$17+'Year Schedule'!$L$17)</f>
        <v>#VALUE!</v>
      </c>
      <c r="Q875" s="0" t="e">
        <f aca="true">MAX(0,P875*(1+(_xlfn.NORM.INV(RAND(),Inputs!$D$39,Inputs!$C$39)))-'Year Schedule'!$K$18+'Year Schedule'!$L$18)</f>
        <v>#VALUE!</v>
      </c>
      <c r="R875" s="0" t="e">
        <f aca="true">MAX(0,Q875*(1+(_xlfn.NORM.INV(RAND(),Inputs!$D$39,Inputs!$C$39)))-'Year Schedule'!$K$19+'Year Schedule'!$L$19)</f>
        <v>#VALUE!</v>
      </c>
      <c r="S875" s="0" t="e">
        <f aca="true">MAX(0,R875*(1+(_xlfn.NORM.INV(RAND(),Inputs!$D$39,Inputs!$C$39)))-'Year Schedule'!$K$20+'Year Schedule'!$L$20)</f>
        <v>#VALUE!</v>
      </c>
      <c r="T875" s="0" t="e">
        <f aca="true">MAX(0,S875*(1+(_xlfn.NORM.INV(RAND(),Inputs!$D$39,Inputs!$C$39)))-'Year Schedule'!$K$21+'Year Schedule'!$L$21)</f>
        <v>#VALUE!</v>
      </c>
      <c r="U875" s="0" t="e">
        <f aca="true">MAX(0,T875*(1+(_xlfn.NORM.INV(RAND(),Inputs!$D$39,Inputs!$C$39)))-'Year Schedule'!$K$22+'Year Schedule'!$L$22)</f>
        <v>#VALUE!</v>
      </c>
      <c r="V875" s="0" t="e">
        <f aca="true">MAX(0,U875*(1+(_xlfn.NORM.INV(RAND(),Inputs!$D$39,Inputs!$C$39)))-'Year Schedule'!$K$23+'Year Schedule'!$L$23)</f>
        <v>#VALUE!</v>
      </c>
      <c r="W875" s="0" t="e">
        <f aca="true">MAX(0,V875*(1+(_xlfn.NORM.INV(RAND(),Inputs!$D$39,Inputs!$C$39)))-'Year Schedule'!$K$24+'Year Schedule'!$L$24)</f>
        <v>#VALUE!</v>
      </c>
      <c r="X875" s="0" t="e">
        <f aca="true">MAX(0,W875*(1+(_xlfn.NORM.INV(RAND(),Inputs!$D$39,Inputs!$C$39)))-'Year Schedule'!$K$25+'Year Schedule'!$L$25)</f>
        <v>#VALUE!</v>
      </c>
      <c r="Y875" s="0" t="e">
        <f aca="true">MAX(0,X875*(1+(_xlfn.NORM.INV(RAND(),Inputs!$D$39,Inputs!$C$39)))-'Year Schedule'!$K$26+'Year Schedule'!$L$26)</f>
        <v>#VALUE!</v>
      </c>
      <c r="Z875" s="0" t="e">
        <f aca="true">MAX(0,Y875*(1+(_xlfn.NORM.INV(RAND(),Inputs!$D$39,Inputs!$C$39)))-'Year Schedule'!$K$27+'Year Schedule'!$L$27)</f>
        <v>#VALUE!</v>
      </c>
      <c r="AA875" s="0" t="e">
        <f aca="true">MAX(0,Z875*(1+(_xlfn.NORM.INV(RAND(),Inputs!$D$39,Inputs!$C$39)))-'Year Schedule'!$K$28+'Year Schedule'!$L$28)</f>
        <v>#VALUE!</v>
      </c>
      <c r="AB875" s="0" t="e">
        <f aca="true">MAX(0,AA875*(1+(_xlfn.NORM.INV(RAND(),Inputs!$D$39,Inputs!$C$39)))-'Year Schedule'!$K$29+'Year Schedule'!$L$29)</f>
        <v>#VALUE!</v>
      </c>
      <c r="AC875" s="0" t="e">
        <f aca="true">MAX(0,AB875*(1+(_xlfn.NORM.INV(RAND(),Inputs!$D$39,Inputs!$C$39)))-'Year Schedule'!$K$30+'Year Schedule'!$L$30)</f>
        <v>#VALUE!</v>
      </c>
      <c r="AD875" s="0" t="e">
        <f aca="true">MAX(0,AC875*(1+(_xlfn.NORM.INV(RAND(),Inputs!$D$39,Inputs!$C$39)))-'Year Schedule'!$K$31+'Year Schedule'!$L$31)</f>
        <v>#VALUE!</v>
      </c>
      <c r="AE875" s="0" t="e">
        <f aca="true">MAX(0,AD875*(1+(_xlfn.NORM.INV(RAND(),Inputs!$D$39,Inputs!$C$39)))-'Year Schedule'!$K$32+'Year Schedule'!$L$32)</f>
        <v>#VALUE!</v>
      </c>
      <c r="AF875" s="0" t="e">
        <f aca="true">MAX(0,AE875*(1+(_xlfn.NORM.INV(RAND(),Inputs!$D$39,Inputs!$C$39)))-'Year Schedule'!$K$33+'Year Schedule'!$L$33)</f>
        <v>#VALUE!</v>
      </c>
      <c r="AG875" s="0" t="e">
        <f aca="true">MAX(0,AF875*(1+(_xlfn.NORM.INV(RAND(),Inputs!$D$39,Inputs!$C$39)))-'Year Schedule'!$K$34+'Year Schedule'!$L$34)</f>
        <v>#VALUE!</v>
      </c>
      <c r="AH875" s="0" t="e">
        <f aca="true">MAX(0,AG875*(1+(_xlfn.NORM.INV(RAND(),Inputs!$D$39,Inputs!$C$39)))-'Year Schedule'!$K$35+'Year Schedule'!$L$35)</f>
        <v>#VALUE!</v>
      </c>
      <c r="AI875" s="0" t="e">
        <f aca="true">MAX(0,AH875*(1+(_xlfn.NORM.INV(RAND(),Inputs!$D$39,Inputs!$C$39)))-'Year Schedule'!$K$36+'Year Schedule'!$L$36)</f>
        <v>#VALUE!</v>
      </c>
      <c r="AJ875" s="0" t="e">
        <f aca="true">MAX(0,AI875*(1+(_xlfn.NORM.INV(RAND(),Inputs!$D$39,Inputs!$C$39)))-'Year Schedule'!$K$37+'Year Schedule'!$L$37)</f>
        <v>#VALUE!</v>
      </c>
      <c r="AK875" s="0" t="e">
        <f aca="true">MAX(0,AJ875*(1+(_xlfn.NORM.INV(RAND(),Inputs!$D$39,Inputs!$C$39)))-'Year Schedule'!$K$38+'Year Schedule'!$L$38)</f>
        <v>#VALUE!</v>
      </c>
      <c r="AL875" s="0" t="e">
        <f aca="true">MAX(0,AK875*(1+(_xlfn.NORM.INV(RAND(),Inputs!$D$39,Inputs!$C$39)))-'Year Schedule'!$K$39+'Year Schedule'!$L$39)</f>
        <v>#VALUE!</v>
      </c>
      <c r="AM875" s="0" t="e">
        <f aca="true">MAX(0,AL875*(1+(_xlfn.NORM.INV(RAND(),Inputs!$D$39,Inputs!$C$39)))-'Year Schedule'!$K$40+'Year Schedule'!$L$40)</f>
        <v>#VALUE!</v>
      </c>
      <c r="AN875" s="0" t="e">
        <f aca="true">MAX(0,AM875*(1+(_xlfn.NORM.INV(RAND(),Inputs!$D$39,Inputs!$C$39)))-'Year Schedule'!$K$41+'Year Schedule'!$L$41)</f>
        <v>#VALUE!</v>
      </c>
      <c r="AO875" s="0" t="e">
        <f aca="true">MAX(0,AN875*(1+(_xlfn.NORM.INV(RAND(),Inputs!$D$39,Inputs!$C$39)))-'Year Schedule'!$K$42+'Year Schedule'!$L$42)</f>
        <v>#VALUE!</v>
      </c>
      <c r="AP875" s="0" t="e">
        <f aca="true">MAX(0,AO875*(1+(_xlfn.NORM.INV(RAND(),Inputs!$D$39,Inputs!$C$39)))-'Year Schedule'!$K$43+'Year Schedule'!$L$43)</f>
        <v>#VALUE!</v>
      </c>
      <c r="AQ875" s="0" t="e">
        <f aca="true">MAX(0,AP875*(1+(_xlfn.NORM.INV(RAND(),Inputs!$D$39,Inputs!$C$39)))-'Year Schedule'!$K$44+'Year Schedule'!$L$44)</f>
        <v>#VALUE!</v>
      </c>
      <c r="AR875" s="0" t="e">
        <f aca="true">MAX(0,AQ875*(1+(_xlfn.NORM.INV(RAND(),Inputs!$D$39,Inputs!$C$39)))-'Year Schedule'!$K$45+'Year Schedule'!$L$45)</f>
        <v>#VALUE!</v>
      </c>
      <c r="AS875" s="0" t="e">
        <f aca="true">MAX(0,AR875*(1+(_xlfn.NORM.INV(RAND(),Inputs!$D$39,Inputs!$C$39)))-'Year Schedule'!$K$46+'Year Schedule'!$L$46)</f>
        <v>#VALUE!</v>
      </c>
      <c r="AT875" s="0" t="e">
        <f aca="true">MAX(0,AS875*(1+(_xlfn.NORM.INV(RAND(),Inputs!$D$39,Inputs!$C$39)))-'Year Schedule'!$K$47+'Year Schedule'!$L$47)</f>
        <v>#VALUE!</v>
      </c>
      <c r="AU875" s="0" t="e">
        <f aca="true">MAX(0,AT875*(1+(_xlfn.NORM.INV(RAND(),Inputs!$D$39,Inputs!$C$39)))-'Year Schedule'!$K$48+'Year Schedule'!$L$48)</f>
        <v>#VALUE!</v>
      </c>
      <c r="AV875" s="0" t="e">
        <f aca="true">MAX(0,AU875*(1+(_xlfn.NORM.INV(RAND(),Inputs!$D$39,Inputs!$C$39)))-'Year Schedule'!$K$49+'Year Schedule'!$L$49)</f>
        <v>#VALUE!</v>
      </c>
      <c r="AW875" s="0" t="e">
        <f aca="true">MAX(0,AV875*(1+(_xlfn.NORM.INV(RAND(),Inputs!$D$39,Inputs!$C$39)))-'Year Schedule'!$K$50+'Year Schedule'!$L$50)</f>
        <v>#VALUE!</v>
      </c>
      <c r="AX875" s="0" t="e">
        <f aca="true">MAX(0,AW875*(1+(_xlfn.NORM.INV(RAND(),Inputs!$D$39,Inputs!$C$39)))-'Year Schedule'!$K$51+'Year Schedule'!$L$51)</f>
        <v>#VALUE!</v>
      </c>
      <c r="AY875" s="0" t="e">
        <f aca="true">MAX(0,AX875*(1+(_xlfn.NORM.INV(RAND(),Inputs!$D$39,Inputs!$C$39)))-'Year Schedule'!$K$52+'Year Schedule'!$L$52)</f>
        <v>#VALUE!</v>
      </c>
      <c r="AZ875" s="0" t="e">
        <f aca="true">MAX(0,AY875*(1+(_xlfn.NORM.INV(RAND(),Inputs!$D$39,Inputs!$C$39)))-'Year Schedule'!$K$53+'Year Schedule'!$L$53)</f>
        <v>#VALUE!</v>
      </c>
      <c r="BA875" s="0" t="e">
        <f aca="false">INDEX(C875:AZ875,1,Inputs!$C$6)</f>
        <v>#VALUE!</v>
      </c>
      <c r="BB875" s="0" t="n">
        <f aca="false">IFERROR(EXP(SUMPRODUCT(LN((C875:INDEX(C875:AZ875,1,Inputs!$C$6)+$C$1004:INDEX($C$1004:$AZ$1004,1,Inputs!$C$6))/B875:INDEX(B875:AY875,1,Inputs!$C$6)))/Inputs!$C$6)-1,-1)</f>
        <v>-1</v>
      </c>
    </row>
    <row r="876" customFormat="false" ht="15" hidden="false" customHeight="true" outlineLevel="0" collapsed="false">
      <c r="A876" s="0" t="n">
        <v>874</v>
      </c>
      <c r="B876" s="177" t="n">
        <f aca="false">Inputs!$C$38</f>
        <v>0</v>
      </c>
      <c r="C876" s="0" t="e">
        <f aca="true">MAX(0,B876*(1+(_xlfn.NORM.INV(RAND(),Inputs!$D$39,Inputs!$C$39)))-'Year Schedule'!$K$4+'Year Schedule'!$L$4)</f>
        <v>#VALUE!</v>
      </c>
      <c r="D876" s="0" t="e">
        <f aca="true">MAX(0,C876*(1+(_xlfn.NORM.INV(RAND(),Inputs!$D$39,Inputs!$C$39)))-'Year Schedule'!$K$5+'Year Schedule'!$L$5)</f>
        <v>#VALUE!</v>
      </c>
      <c r="E876" s="0" t="e">
        <f aca="true">MAX(0,D876*(1+(_xlfn.NORM.INV(RAND(),Inputs!$D$39,Inputs!$C$39)))-'Year Schedule'!$K$6+'Year Schedule'!$L$6)</f>
        <v>#VALUE!</v>
      </c>
      <c r="F876" s="0" t="e">
        <f aca="true">MAX(0,E876*(1+(_xlfn.NORM.INV(RAND(),Inputs!$D$39,Inputs!$C$39)))-'Year Schedule'!$K$7+'Year Schedule'!$L$7)</f>
        <v>#VALUE!</v>
      </c>
      <c r="G876" s="0" t="e">
        <f aca="true">MAX(0,F876*(1+(_xlfn.NORM.INV(RAND(),Inputs!$D$39,Inputs!$C$39)))-'Year Schedule'!$K$8+'Year Schedule'!$L$8)</f>
        <v>#VALUE!</v>
      </c>
      <c r="H876" s="0" t="e">
        <f aca="true">MAX(0,G876*(1+(_xlfn.NORM.INV(RAND(),Inputs!$D$39,Inputs!$C$39)))-'Year Schedule'!$K$9+'Year Schedule'!$L$9)</f>
        <v>#VALUE!</v>
      </c>
      <c r="I876" s="0" t="e">
        <f aca="true">MAX(0,H876*(1+(_xlfn.NORM.INV(RAND(),Inputs!$D$39,Inputs!$C$39)))-'Year Schedule'!$K$10+'Year Schedule'!$L$10)</f>
        <v>#VALUE!</v>
      </c>
      <c r="J876" s="0" t="e">
        <f aca="true">MAX(0,I876*(1+(_xlfn.NORM.INV(RAND(),Inputs!$D$39,Inputs!$C$39)))-'Year Schedule'!$K$11+'Year Schedule'!$L$11)</f>
        <v>#VALUE!</v>
      </c>
      <c r="K876" s="0" t="e">
        <f aca="true">MAX(0,J876*(1+(_xlfn.NORM.INV(RAND(),Inputs!$D$39,Inputs!$C$39)))-'Year Schedule'!$K$12+'Year Schedule'!$L$12)</f>
        <v>#VALUE!</v>
      </c>
      <c r="L876" s="0" t="e">
        <f aca="true">MAX(0,K876*(1+(_xlfn.NORM.INV(RAND(),Inputs!$D$39,Inputs!$C$39)))-'Year Schedule'!$K$13+'Year Schedule'!$L$13)</f>
        <v>#VALUE!</v>
      </c>
      <c r="M876" s="0" t="e">
        <f aca="true">MAX(0,L876*(1+(_xlfn.NORM.INV(RAND(),Inputs!$D$39,Inputs!$C$39)))-'Year Schedule'!$K$14+'Year Schedule'!$L$14)</f>
        <v>#VALUE!</v>
      </c>
      <c r="N876" s="0" t="e">
        <f aca="true">MAX(0,M876*(1+(_xlfn.NORM.INV(RAND(),Inputs!$D$39,Inputs!$C$39)))-'Year Schedule'!$K$15+'Year Schedule'!$L$15)</f>
        <v>#VALUE!</v>
      </c>
      <c r="O876" s="0" t="e">
        <f aca="true">MAX(0,N876*(1+(_xlfn.NORM.INV(RAND(),Inputs!$D$39,Inputs!$C$39)))-'Year Schedule'!$K$16+'Year Schedule'!$L$16)</f>
        <v>#VALUE!</v>
      </c>
      <c r="P876" s="0" t="e">
        <f aca="true">MAX(0,O876*(1+(_xlfn.NORM.INV(RAND(),Inputs!$D$39,Inputs!$C$39)))-'Year Schedule'!$K$17+'Year Schedule'!$L$17)</f>
        <v>#VALUE!</v>
      </c>
      <c r="Q876" s="0" t="e">
        <f aca="true">MAX(0,P876*(1+(_xlfn.NORM.INV(RAND(),Inputs!$D$39,Inputs!$C$39)))-'Year Schedule'!$K$18+'Year Schedule'!$L$18)</f>
        <v>#VALUE!</v>
      </c>
      <c r="R876" s="0" t="e">
        <f aca="true">MAX(0,Q876*(1+(_xlfn.NORM.INV(RAND(),Inputs!$D$39,Inputs!$C$39)))-'Year Schedule'!$K$19+'Year Schedule'!$L$19)</f>
        <v>#VALUE!</v>
      </c>
      <c r="S876" s="0" t="e">
        <f aca="true">MAX(0,R876*(1+(_xlfn.NORM.INV(RAND(),Inputs!$D$39,Inputs!$C$39)))-'Year Schedule'!$K$20+'Year Schedule'!$L$20)</f>
        <v>#VALUE!</v>
      </c>
      <c r="T876" s="0" t="e">
        <f aca="true">MAX(0,S876*(1+(_xlfn.NORM.INV(RAND(),Inputs!$D$39,Inputs!$C$39)))-'Year Schedule'!$K$21+'Year Schedule'!$L$21)</f>
        <v>#VALUE!</v>
      </c>
      <c r="U876" s="0" t="e">
        <f aca="true">MAX(0,T876*(1+(_xlfn.NORM.INV(RAND(),Inputs!$D$39,Inputs!$C$39)))-'Year Schedule'!$K$22+'Year Schedule'!$L$22)</f>
        <v>#VALUE!</v>
      </c>
      <c r="V876" s="0" t="e">
        <f aca="true">MAX(0,U876*(1+(_xlfn.NORM.INV(RAND(),Inputs!$D$39,Inputs!$C$39)))-'Year Schedule'!$K$23+'Year Schedule'!$L$23)</f>
        <v>#VALUE!</v>
      </c>
      <c r="W876" s="0" t="e">
        <f aca="true">MAX(0,V876*(1+(_xlfn.NORM.INV(RAND(),Inputs!$D$39,Inputs!$C$39)))-'Year Schedule'!$K$24+'Year Schedule'!$L$24)</f>
        <v>#VALUE!</v>
      </c>
      <c r="X876" s="0" t="e">
        <f aca="true">MAX(0,W876*(1+(_xlfn.NORM.INV(RAND(),Inputs!$D$39,Inputs!$C$39)))-'Year Schedule'!$K$25+'Year Schedule'!$L$25)</f>
        <v>#VALUE!</v>
      </c>
      <c r="Y876" s="0" t="e">
        <f aca="true">MAX(0,X876*(1+(_xlfn.NORM.INV(RAND(),Inputs!$D$39,Inputs!$C$39)))-'Year Schedule'!$K$26+'Year Schedule'!$L$26)</f>
        <v>#VALUE!</v>
      </c>
      <c r="Z876" s="0" t="e">
        <f aca="true">MAX(0,Y876*(1+(_xlfn.NORM.INV(RAND(),Inputs!$D$39,Inputs!$C$39)))-'Year Schedule'!$K$27+'Year Schedule'!$L$27)</f>
        <v>#VALUE!</v>
      </c>
      <c r="AA876" s="0" t="e">
        <f aca="true">MAX(0,Z876*(1+(_xlfn.NORM.INV(RAND(),Inputs!$D$39,Inputs!$C$39)))-'Year Schedule'!$K$28+'Year Schedule'!$L$28)</f>
        <v>#VALUE!</v>
      </c>
      <c r="AB876" s="0" t="e">
        <f aca="true">MAX(0,AA876*(1+(_xlfn.NORM.INV(RAND(),Inputs!$D$39,Inputs!$C$39)))-'Year Schedule'!$K$29+'Year Schedule'!$L$29)</f>
        <v>#VALUE!</v>
      </c>
      <c r="AC876" s="0" t="e">
        <f aca="true">MAX(0,AB876*(1+(_xlfn.NORM.INV(RAND(),Inputs!$D$39,Inputs!$C$39)))-'Year Schedule'!$K$30+'Year Schedule'!$L$30)</f>
        <v>#VALUE!</v>
      </c>
      <c r="AD876" s="0" t="e">
        <f aca="true">MAX(0,AC876*(1+(_xlfn.NORM.INV(RAND(),Inputs!$D$39,Inputs!$C$39)))-'Year Schedule'!$K$31+'Year Schedule'!$L$31)</f>
        <v>#VALUE!</v>
      </c>
      <c r="AE876" s="0" t="e">
        <f aca="true">MAX(0,AD876*(1+(_xlfn.NORM.INV(RAND(),Inputs!$D$39,Inputs!$C$39)))-'Year Schedule'!$K$32+'Year Schedule'!$L$32)</f>
        <v>#VALUE!</v>
      </c>
      <c r="AF876" s="0" t="e">
        <f aca="true">MAX(0,AE876*(1+(_xlfn.NORM.INV(RAND(),Inputs!$D$39,Inputs!$C$39)))-'Year Schedule'!$K$33+'Year Schedule'!$L$33)</f>
        <v>#VALUE!</v>
      </c>
      <c r="AG876" s="0" t="e">
        <f aca="true">MAX(0,AF876*(1+(_xlfn.NORM.INV(RAND(),Inputs!$D$39,Inputs!$C$39)))-'Year Schedule'!$K$34+'Year Schedule'!$L$34)</f>
        <v>#VALUE!</v>
      </c>
      <c r="AH876" s="0" t="e">
        <f aca="true">MAX(0,AG876*(1+(_xlfn.NORM.INV(RAND(),Inputs!$D$39,Inputs!$C$39)))-'Year Schedule'!$K$35+'Year Schedule'!$L$35)</f>
        <v>#VALUE!</v>
      </c>
      <c r="AI876" s="0" t="e">
        <f aca="true">MAX(0,AH876*(1+(_xlfn.NORM.INV(RAND(),Inputs!$D$39,Inputs!$C$39)))-'Year Schedule'!$K$36+'Year Schedule'!$L$36)</f>
        <v>#VALUE!</v>
      </c>
      <c r="AJ876" s="0" t="e">
        <f aca="true">MAX(0,AI876*(1+(_xlfn.NORM.INV(RAND(),Inputs!$D$39,Inputs!$C$39)))-'Year Schedule'!$K$37+'Year Schedule'!$L$37)</f>
        <v>#VALUE!</v>
      </c>
      <c r="AK876" s="0" t="e">
        <f aca="true">MAX(0,AJ876*(1+(_xlfn.NORM.INV(RAND(),Inputs!$D$39,Inputs!$C$39)))-'Year Schedule'!$K$38+'Year Schedule'!$L$38)</f>
        <v>#VALUE!</v>
      </c>
      <c r="AL876" s="0" t="e">
        <f aca="true">MAX(0,AK876*(1+(_xlfn.NORM.INV(RAND(),Inputs!$D$39,Inputs!$C$39)))-'Year Schedule'!$K$39+'Year Schedule'!$L$39)</f>
        <v>#VALUE!</v>
      </c>
      <c r="AM876" s="0" t="e">
        <f aca="true">MAX(0,AL876*(1+(_xlfn.NORM.INV(RAND(),Inputs!$D$39,Inputs!$C$39)))-'Year Schedule'!$K$40+'Year Schedule'!$L$40)</f>
        <v>#VALUE!</v>
      </c>
      <c r="AN876" s="0" t="e">
        <f aca="true">MAX(0,AM876*(1+(_xlfn.NORM.INV(RAND(),Inputs!$D$39,Inputs!$C$39)))-'Year Schedule'!$K$41+'Year Schedule'!$L$41)</f>
        <v>#VALUE!</v>
      </c>
      <c r="AO876" s="0" t="e">
        <f aca="true">MAX(0,AN876*(1+(_xlfn.NORM.INV(RAND(),Inputs!$D$39,Inputs!$C$39)))-'Year Schedule'!$K$42+'Year Schedule'!$L$42)</f>
        <v>#VALUE!</v>
      </c>
      <c r="AP876" s="0" t="e">
        <f aca="true">MAX(0,AO876*(1+(_xlfn.NORM.INV(RAND(),Inputs!$D$39,Inputs!$C$39)))-'Year Schedule'!$K$43+'Year Schedule'!$L$43)</f>
        <v>#VALUE!</v>
      </c>
      <c r="AQ876" s="0" t="e">
        <f aca="true">MAX(0,AP876*(1+(_xlfn.NORM.INV(RAND(),Inputs!$D$39,Inputs!$C$39)))-'Year Schedule'!$K$44+'Year Schedule'!$L$44)</f>
        <v>#VALUE!</v>
      </c>
      <c r="AR876" s="0" t="e">
        <f aca="true">MAX(0,AQ876*(1+(_xlfn.NORM.INV(RAND(),Inputs!$D$39,Inputs!$C$39)))-'Year Schedule'!$K$45+'Year Schedule'!$L$45)</f>
        <v>#VALUE!</v>
      </c>
      <c r="AS876" s="0" t="e">
        <f aca="true">MAX(0,AR876*(1+(_xlfn.NORM.INV(RAND(),Inputs!$D$39,Inputs!$C$39)))-'Year Schedule'!$K$46+'Year Schedule'!$L$46)</f>
        <v>#VALUE!</v>
      </c>
      <c r="AT876" s="0" t="e">
        <f aca="true">MAX(0,AS876*(1+(_xlfn.NORM.INV(RAND(),Inputs!$D$39,Inputs!$C$39)))-'Year Schedule'!$K$47+'Year Schedule'!$L$47)</f>
        <v>#VALUE!</v>
      </c>
      <c r="AU876" s="0" t="e">
        <f aca="true">MAX(0,AT876*(1+(_xlfn.NORM.INV(RAND(),Inputs!$D$39,Inputs!$C$39)))-'Year Schedule'!$K$48+'Year Schedule'!$L$48)</f>
        <v>#VALUE!</v>
      </c>
      <c r="AV876" s="0" t="e">
        <f aca="true">MAX(0,AU876*(1+(_xlfn.NORM.INV(RAND(),Inputs!$D$39,Inputs!$C$39)))-'Year Schedule'!$K$49+'Year Schedule'!$L$49)</f>
        <v>#VALUE!</v>
      </c>
      <c r="AW876" s="0" t="e">
        <f aca="true">MAX(0,AV876*(1+(_xlfn.NORM.INV(RAND(),Inputs!$D$39,Inputs!$C$39)))-'Year Schedule'!$K$50+'Year Schedule'!$L$50)</f>
        <v>#VALUE!</v>
      </c>
      <c r="AX876" s="0" t="e">
        <f aca="true">MAX(0,AW876*(1+(_xlfn.NORM.INV(RAND(),Inputs!$D$39,Inputs!$C$39)))-'Year Schedule'!$K$51+'Year Schedule'!$L$51)</f>
        <v>#VALUE!</v>
      </c>
      <c r="AY876" s="0" t="e">
        <f aca="true">MAX(0,AX876*(1+(_xlfn.NORM.INV(RAND(),Inputs!$D$39,Inputs!$C$39)))-'Year Schedule'!$K$52+'Year Schedule'!$L$52)</f>
        <v>#VALUE!</v>
      </c>
      <c r="AZ876" s="0" t="e">
        <f aca="true">MAX(0,AY876*(1+(_xlfn.NORM.INV(RAND(),Inputs!$D$39,Inputs!$C$39)))-'Year Schedule'!$K$53+'Year Schedule'!$L$53)</f>
        <v>#VALUE!</v>
      </c>
      <c r="BA876" s="0" t="e">
        <f aca="false">INDEX(C876:AZ876,1,Inputs!$C$6)</f>
        <v>#VALUE!</v>
      </c>
      <c r="BB876" s="0" t="n">
        <f aca="false">IFERROR(EXP(SUMPRODUCT(LN((C876:INDEX(C876:AZ876,1,Inputs!$C$6)+$C$1004:INDEX($C$1004:$AZ$1004,1,Inputs!$C$6))/B876:INDEX(B876:AY876,1,Inputs!$C$6)))/Inputs!$C$6)-1,-1)</f>
        <v>-1</v>
      </c>
    </row>
    <row r="877" customFormat="false" ht="15" hidden="false" customHeight="true" outlineLevel="0" collapsed="false">
      <c r="A877" s="0" t="n">
        <v>875</v>
      </c>
      <c r="B877" s="177" t="n">
        <f aca="false">Inputs!$C$38</f>
        <v>0</v>
      </c>
      <c r="C877" s="0" t="e">
        <f aca="true">MAX(0,B877*(1+(_xlfn.NORM.INV(RAND(),Inputs!$D$39,Inputs!$C$39)))-'Year Schedule'!$K$4+'Year Schedule'!$L$4)</f>
        <v>#VALUE!</v>
      </c>
      <c r="D877" s="0" t="e">
        <f aca="true">MAX(0,C877*(1+(_xlfn.NORM.INV(RAND(),Inputs!$D$39,Inputs!$C$39)))-'Year Schedule'!$K$5+'Year Schedule'!$L$5)</f>
        <v>#VALUE!</v>
      </c>
      <c r="E877" s="0" t="e">
        <f aca="true">MAX(0,D877*(1+(_xlfn.NORM.INV(RAND(),Inputs!$D$39,Inputs!$C$39)))-'Year Schedule'!$K$6+'Year Schedule'!$L$6)</f>
        <v>#VALUE!</v>
      </c>
      <c r="F877" s="0" t="e">
        <f aca="true">MAX(0,E877*(1+(_xlfn.NORM.INV(RAND(),Inputs!$D$39,Inputs!$C$39)))-'Year Schedule'!$K$7+'Year Schedule'!$L$7)</f>
        <v>#VALUE!</v>
      </c>
      <c r="G877" s="0" t="e">
        <f aca="true">MAX(0,F877*(1+(_xlfn.NORM.INV(RAND(),Inputs!$D$39,Inputs!$C$39)))-'Year Schedule'!$K$8+'Year Schedule'!$L$8)</f>
        <v>#VALUE!</v>
      </c>
      <c r="H877" s="0" t="e">
        <f aca="true">MAX(0,G877*(1+(_xlfn.NORM.INV(RAND(),Inputs!$D$39,Inputs!$C$39)))-'Year Schedule'!$K$9+'Year Schedule'!$L$9)</f>
        <v>#VALUE!</v>
      </c>
      <c r="I877" s="0" t="e">
        <f aca="true">MAX(0,H877*(1+(_xlfn.NORM.INV(RAND(),Inputs!$D$39,Inputs!$C$39)))-'Year Schedule'!$K$10+'Year Schedule'!$L$10)</f>
        <v>#VALUE!</v>
      </c>
      <c r="J877" s="0" t="e">
        <f aca="true">MAX(0,I877*(1+(_xlfn.NORM.INV(RAND(),Inputs!$D$39,Inputs!$C$39)))-'Year Schedule'!$K$11+'Year Schedule'!$L$11)</f>
        <v>#VALUE!</v>
      </c>
      <c r="K877" s="0" t="e">
        <f aca="true">MAX(0,J877*(1+(_xlfn.NORM.INV(RAND(),Inputs!$D$39,Inputs!$C$39)))-'Year Schedule'!$K$12+'Year Schedule'!$L$12)</f>
        <v>#VALUE!</v>
      </c>
      <c r="L877" s="0" t="e">
        <f aca="true">MAX(0,K877*(1+(_xlfn.NORM.INV(RAND(),Inputs!$D$39,Inputs!$C$39)))-'Year Schedule'!$K$13+'Year Schedule'!$L$13)</f>
        <v>#VALUE!</v>
      </c>
      <c r="M877" s="0" t="e">
        <f aca="true">MAX(0,L877*(1+(_xlfn.NORM.INV(RAND(),Inputs!$D$39,Inputs!$C$39)))-'Year Schedule'!$K$14+'Year Schedule'!$L$14)</f>
        <v>#VALUE!</v>
      </c>
      <c r="N877" s="0" t="e">
        <f aca="true">MAX(0,M877*(1+(_xlfn.NORM.INV(RAND(),Inputs!$D$39,Inputs!$C$39)))-'Year Schedule'!$K$15+'Year Schedule'!$L$15)</f>
        <v>#VALUE!</v>
      </c>
      <c r="O877" s="0" t="e">
        <f aca="true">MAX(0,N877*(1+(_xlfn.NORM.INV(RAND(),Inputs!$D$39,Inputs!$C$39)))-'Year Schedule'!$K$16+'Year Schedule'!$L$16)</f>
        <v>#VALUE!</v>
      </c>
      <c r="P877" s="0" t="e">
        <f aca="true">MAX(0,O877*(1+(_xlfn.NORM.INV(RAND(),Inputs!$D$39,Inputs!$C$39)))-'Year Schedule'!$K$17+'Year Schedule'!$L$17)</f>
        <v>#VALUE!</v>
      </c>
      <c r="Q877" s="0" t="e">
        <f aca="true">MAX(0,P877*(1+(_xlfn.NORM.INV(RAND(),Inputs!$D$39,Inputs!$C$39)))-'Year Schedule'!$K$18+'Year Schedule'!$L$18)</f>
        <v>#VALUE!</v>
      </c>
      <c r="R877" s="0" t="e">
        <f aca="true">MAX(0,Q877*(1+(_xlfn.NORM.INV(RAND(),Inputs!$D$39,Inputs!$C$39)))-'Year Schedule'!$K$19+'Year Schedule'!$L$19)</f>
        <v>#VALUE!</v>
      </c>
      <c r="S877" s="0" t="e">
        <f aca="true">MAX(0,R877*(1+(_xlfn.NORM.INV(RAND(),Inputs!$D$39,Inputs!$C$39)))-'Year Schedule'!$K$20+'Year Schedule'!$L$20)</f>
        <v>#VALUE!</v>
      </c>
      <c r="T877" s="0" t="e">
        <f aca="true">MAX(0,S877*(1+(_xlfn.NORM.INV(RAND(),Inputs!$D$39,Inputs!$C$39)))-'Year Schedule'!$K$21+'Year Schedule'!$L$21)</f>
        <v>#VALUE!</v>
      </c>
      <c r="U877" s="0" t="e">
        <f aca="true">MAX(0,T877*(1+(_xlfn.NORM.INV(RAND(),Inputs!$D$39,Inputs!$C$39)))-'Year Schedule'!$K$22+'Year Schedule'!$L$22)</f>
        <v>#VALUE!</v>
      </c>
      <c r="V877" s="0" t="e">
        <f aca="true">MAX(0,U877*(1+(_xlfn.NORM.INV(RAND(),Inputs!$D$39,Inputs!$C$39)))-'Year Schedule'!$K$23+'Year Schedule'!$L$23)</f>
        <v>#VALUE!</v>
      </c>
      <c r="W877" s="0" t="e">
        <f aca="true">MAX(0,V877*(1+(_xlfn.NORM.INV(RAND(),Inputs!$D$39,Inputs!$C$39)))-'Year Schedule'!$K$24+'Year Schedule'!$L$24)</f>
        <v>#VALUE!</v>
      </c>
      <c r="X877" s="0" t="e">
        <f aca="true">MAX(0,W877*(1+(_xlfn.NORM.INV(RAND(),Inputs!$D$39,Inputs!$C$39)))-'Year Schedule'!$K$25+'Year Schedule'!$L$25)</f>
        <v>#VALUE!</v>
      </c>
      <c r="Y877" s="0" t="e">
        <f aca="true">MAX(0,X877*(1+(_xlfn.NORM.INV(RAND(),Inputs!$D$39,Inputs!$C$39)))-'Year Schedule'!$K$26+'Year Schedule'!$L$26)</f>
        <v>#VALUE!</v>
      </c>
      <c r="Z877" s="0" t="e">
        <f aca="true">MAX(0,Y877*(1+(_xlfn.NORM.INV(RAND(),Inputs!$D$39,Inputs!$C$39)))-'Year Schedule'!$K$27+'Year Schedule'!$L$27)</f>
        <v>#VALUE!</v>
      </c>
      <c r="AA877" s="0" t="e">
        <f aca="true">MAX(0,Z877*(1+(_xlfn.NORM.INV(RAND(),Inputs!$D$39,Inputs!$C$39)))-'Year Schedule'!$K$28+'Year Schedule'!$L$28)</f>
        <v>#VALUE!</v>
      </c>
      <c r="AB877" s="0" t="e">
        <f aca="true">MAX(0,AA877*(1+(_xlfn.NORM.INV(RAND(),Inputs!$D$39,Inputs!$C$39)))-'Year Schedule'!$K$29+'Year Schedule'!$L$29)</f>
        <v>#VALUE!</v>
      </c>
      <c r="AC877" s="0" t="e">
        <f aca="true">MAX(0,AB877*(1+(_xlfn.NORM.INV(RAND(),Inputs!$D$39,Inputs!$C$39)))-'Year Schedule'!$K$30+'Year Schedule'!$L$30)</f>
        <v>#VALUE!</v>
      </c>
      <c r="AD877" s="0" t="e">
        <f aca="true">MAX(0,AC877*(1+(_xlfn.NORM.INV(RAND(),Inputs!$D$39,Inputs!$C$39)))-'Year Schedule'!$K$31+'Year Schedule'!$L$31)</f>
        <v>#VALUE!</v>
      </c>
      <c r="AE877" s="0" t="e">
        <f aca="true">MAX(0,AD877*(1+(_xlfn.NORM.INV(RAND(),Inputs!$D$39,Inputs!$C$39)))-'Year Schedule'!$K$32+'Year Schedule'!$L$32)</f>
        <v>#VALUE!</v>
      </c>
      <c r="AF877" s="0" t="e">
        <f aca="true">MAX(0,AE877*(1+(_xlfn.NORM.INV(RAND(),Inputs!$D$39,Inputs!$C$39)))-'Year Schedule'!$K$33+'Year Schedule'!$L$33)</f>
        <v>#VALUE!</v>
      </c>
      <c r="AG877" s="0" t="e">
        <f aca="true">MAX(0,AF877*(1+(_xlfn.NORM.INV(RAND(),Inputs!$D$39,Inputs!$C$39)))-'Year Schedule'!$K$34+'Year Schedule'!$L$34)</f>
        <v>#VALUE!</v>
      </c>
      <c r="AH877" s="0" t="e">
        <f aca="true">MAX(0,AG877*(1+(_xlfn.NORM.INV(RAND(),Inputs!$D$39,Inputs!$C$39)))-'Year Schedule'!$K$35+'Year Schedule'!$L$35)</f>
        <v>#VALUE!</v>
      </c>
      <c r="AI877" s="0" t="e">
        <f aca="true">MAX(0,AH877*(1+(_xlfn.NORM.INV(RAND(),Inputs!$D$39,Inputs!$C$39)))-'Year Schedule'!$K$36+'Year Schedule'!$L$36)</f>
        <v>#VALUE!</v>
      </c>
      <c r="AJ877" s="0" t="e">
        <f aca="true">MAX(0,AI877*(1+(_xlfn.NORM.INV(RAND(),Inputs!$D$39,Inputs!$C$39)))-'Year Schedule'!$K$37+'Year Schedule'!$L$37)</f>
        <v>#VALUE!</v>
      </c>
      <c r="AK877" s="0" t="e">
        <f aca="true">MAX(0,AJ877*(1+(_xlfn.NORM.INV(RAND(),Inputs!$D$39,Inputs!$C$39)))-'Year Schedule'!$K$38+'Year Schedule'!$L$38)</f>
        <v>#VALUE!</v>
      </c>
      <c r="AL877" s="0" t="e">
        <f aca="true">MAX(0,AK877*(1+(_xlfn.NORM.INV(RAND(),Inputs!$D$39,Inputs!$C$39)))-'Year Schedule'!$K$39+'Year Schedule'!$L$39)</f>
        <v>#VALUE!</v>
      </c>
      <c r="AM877" s="0" t="e">
        <f aca="true">MAX(0,AL877*(1+(_xlfn.NORM.INV(RAND(),Inputs!$D$39,Inputs!$C$39)))-'Year Schedule'!$K$40+'Year Schedule'!$L$40)</f>
        <v>#VALUE!</v>
      </c>
      <c r="AN877" s="0" t="e">
        <f aca="true">MAX(0,AM877*(1+(_xlfn.NORM.INV(RAND(),Inputs!$D$39,Inputs!$C$39)))-'Year Schedule'!$K$41+'Year Schedule'!$L$41)</f>
        <v>#VALUE!</v>
      </c>
      <c r="AO877" s="0" t="e">
        <f aca="true">MAX(0,AN877*(1+(_xlfn.NORM.INV(RAND(),Inputs!$D$39,Inputs!$C$39)))-'Year Schedule'!$K$42+'Year Schedule'!$L$42)</f>
        <v>#VALUE!</v>
      </c>
      <c r="AP877" s="0" t="e">
        <f aca="true">MAX(0,AO877*(1+(_xlfn.NORM.INV(RAND(),Inputs!$D$39,Inputs!$C$39)))-'Year Schedule'!$K$43+'Year Schedule'!$L$43)</f>
        <v>#VALUE!</v>
      </c>
      <c r="AQ877" s="0" t="e">
        <f aca="true">MAX(0,AP877*(1+(_xlfn.NORM.INV(RAND(),Inputs!$D$39,Inputs!$C$39)))-'Year Schedule'!$K$44+'Year Schedule'!$L$44)</f>
        <v>#VALUE!</v>
      </c>
      <c r="AR877" s="0" t="e">
        <f aca="true">MAX(0,AQ877*(1+(_xlfn.NORM.INV(RAND(),Inputs!$D$39,Inputs!$C$39)))-'Year Schedule'!$K$45+'Year Schedule'!$L$45)</f>
        <v>#VALUE!</v>
      </c>
      <c r="AS877" s="0" t="e">
        <f aca="true">MAX(0,AR877*(1+(_xlfn.NORM.INV(RAND(),Inputs!$D$39,Inputs!$C$39)))-'Year Schedule'!$K$46+'Year Schedule'!$L$46)</f>
        <v>#VALUE!</v>
      </c>
      <c r="AT877" s="0" t="e">
        <f aca="true">MAX(0,AS877*(1+(_xlfn.NORM.INV(RAND(),Inputs!$D$39,Inputs!$C$39)))-'Year Schedule'!$K$47+'Year Schedule'!$L$47)</f>
        <v>#VALUE!</v>
      </c>
      <c r="AU877" s="0" t="e">
        <f aca="true">MAX(0,AT877*(1+(_xlfn.NORM.INV(RAND(),Inputs!$D$39,Inputs!$C$39)))-'Year Schedule'!$K$48+'Year Schedule'!$L$48)</f>
        <v>#VALUE!</v>
      </c>
      <c r="AV877" s="0" t="e">
        <f aca="true">MAX(0,AU877*(1+(_xlfn.NORM.INV(RAND(),Inputs!$D$39,Inputs!$C$39)))-'Year Schedule'!$K$49+'Year Schedule'!$L$49)</f>
        <v>#VALUE!</v>
      </c>
      <c r="AW877" s="0" t="e">
        <f aca="true">MAX(0,AV877*(1+(_xlfn.NORM.INV(RAND(),Inputs!$D$39,Inputs!$C$39)))-'Year Schedule'!$K$50+'Year Schedule'!$L$50)</f>
        <v>#VALUE!</v>
      </c>
      <c r="AX877" s="0" t="e">
        <f aca="true">MAX(0,AW877*(1+(_xlfn.NORM.INV(RAND(),Inputs!$D$39,Inputs!$C$39)))-'Year Schedule'!$K$51+'Year Schedule'!$L$51)</f>
        <v>#VALUE!</v>
      </c>
      <c r="AY877" s="0" t="e">
        <f aca="true">MAX(0,AX877*(1+(_xlfn.NORM.INV(RAND(),Inputs!$D$39,Inputs!$C$39)))-'Year Schedule'!$K$52+'Year Schedule'!$L$52)</f>
        <v>#VALUE!</v>
      </c>
      <c r="AZ877" s="0" t="e">
        <f aca="true">MAX(0,AY877*(1+(_xlfn.NORM.INV(RAND(),Inputs!$D$39,Inputs!$C$39)))-'Year Schedule'!$K$53+'Year Schedule'!$L$53)</f>
        <v>#VALUE!</v>
      </c>
      <c r="BA877" s="0" t="e">
        <f aca="false">INDEX(C877:AZ877,1,Inputs!$C$6)</f>
        <v>#VALUE!</v>
      </c>
      <c r="BB877" s="0" t="n">
        <f aca="false">IFERROR(EXP(SUMPRODUCT(LN((C877:INDEX(C877:AZ877,1,Inputs!$C$6)+$C$1004:INDEX($C$1004:$AZ$1004,1,Inputs!$C$6))/B877:INDEX(B877:AY877,1,Inputs!$C$6)))/Inputs!$C$6)-1,-1)</f>
        <v>-1</v>
      </c>
    </row>
    <row r="878" customFormat="false" ht="15" hidden="false" customHeight="true" outlineLevel="0" collapsed="false">
      <c r="A878" s="0" t="n">
        <v>876</v>
      </c>
      <c r="B878" s="177" t="n">
        <f aca="false">Inputs!$C$38</f>
        <v>0</v>
      </c>
      <c r="C878" s="0" t="e">
        <f aca="true">MAX(0,B878*(1+(_xlfn.NORM.INV(RAND(),Inputs!$D$39,Inputs!$C$39)))-'Year Schedule'!$K$4+'Year Schedule'!$L$4)</f>
        <v>#VALUE!</v>
      </c>
      <c r="D878" s="0" t="e">
        <f aca="true">MAX(0,C878*(1+(_xlfn.NORM.INV(RAND(),Inputs!$D$39,Inputs!$C$39)))-'Year Schedule'!$K$5+'Year Schedule'!$L$5)</f>
        <v>#VALUE!</v>
      </c>
      <c r="E878" s="0" t="e">
        <f aca="true">MAX(0,D878*(1+(_xlfn.NORM.INV(RAND(),Inputs!$D$39,Inputs!$C$39)))-'Year Schedule'!$K$6+'Year Schedule'!$L$6)</f>
        <v>#VALUE!</v>
      </c>
      <c r="F878" s="0" t="e">
        <f aca="true">MAX(0,E878*(1+(_xlfn.NORM.INV(RAND(),Inputs!$D$39,Inputs!$C$39)))-'Year Schedule'!$K$7+'Year Schedule'!$L$7)</f>
        <v>#VALUE!</v>
      </c>
      <c r="G878" s="0" t="e">
        <f aca="true">MAX(0,F878*(1+(_xlfn.NORM.INV(RAND(),Inputs!$D$39,Inputs!$C$39)))-'Year Schedule'!$K$8+'Year Schedule'!$L$8)</f>
        <v>#VALUE!</v>
      </c>
      <c r="H878" s="0" t="e">
        <f aca="true">MAX(0,G878*(1+(_xlfn.NORM.INV(RAND(),Inputs!$D$39,Inputs!$C$39)))-'Year Schedule'!$K$9+'Year Schedule'!$L$9)</f>
        <v>#VALUE!</v>
      </c>
      <c r="I878" s="0" t="e">
        <f aca="true">MAX(0,H878*(1+(_xlfn.NORM.INV(RAND(),Inputs!$D$39,Inputs!$C$39)))-'Year Schedule'!$K$10+'Year Schedule'!$L$10)</f>
        <v>#VALUE!</v>
      </c>
      <c r="J878" s="0" t="e">
        <f aca="true">MAX(0,I878*(1+(_xlfn.NORM.INV(RAND(),Inputs!$D$39,Inputs!$C$39)))-'Year Schedule'!$K$11+'Year Schedule'!$L$11)</f>
        <v>#VALUE!</v>
      </c>
      <c r="K878" s="0" t="e">
        <f aca="true">MAX(0,J878*(1+(_xlfn.NORM.INV(RAND(),Inputs!$D$39,Inputs!$C$39)))-'Year Schedule'!$K$12+'Year Schedule'!$L$12)</f>
        <v>#VALUE!</v>
      </c>
      <c r="L878" s="0" t="e">
        <f aca="true">MAX(0,K878*(1+(_xlfn.NORM.INV(RAND(),Inputs!$D$39,Inputs!$C$39)))-'Year Schedule'!$K$13+'Year Schedule'!$L$13)</f>
        <v>#VALUE!</v>
      </c>
      <c r="M878" s="0" t="e">
        <f aca="true">MAX(0,L878*(1+(_xlfn.NORM.INV(RAND(),Inputs!$D$39,Inputs!$C$39)))-'Year Schedule'!$K$14+'Year Schedule'!$L$14)</f>
        <v>#VALUE!</v>
      </c>
      <c r="N878" s="0" t="e">
        <f aca="true">MAX(0,M878*(1+(_xlfn.NORM.INV(RAND(),Inputs!$D$39,Inputs!$C$39)))-'Year Schedule'!$K$15+'Year Schedule'!$L$15)</f>
        <v>#VALUE!</v>
      </c>
      <c r="O878" s="0" t="e">
        <f aca="true">MAX(0,N878*(1+(_xlfn.NORM.INV(RAND(),Inputs!$D$39,Inputs!$C$39)))-'Year Schedule'!$K$16+'Year Schedule'!$L$16)</f>
        <v>#VALUE!</v>
      </c>
      <c r="P878" s="0" t="e">
        <f aca="true">MAX(0,O878*(1+(_xlfn.NORM.INV(RAND(),Inputs!$D$39,Inputs!$C$39)))-'Year Schedule'!$K$17+'Year Schedule'!$L$17)</f>
        <v>#VALUE!</v>
      </c>
      <c r="Q878" s="0" t="e">
        <f aca="true">MAX(0,P878*(1+(_xlfn.NORM.INV(RAND(),Inputs!$D$39,Inputs!$C$39)))-'Year Schedule'!$K$18+'Year Schedule'!$L$18)</f>
        <v>#VALUE!</v>
      </c>
      <c r="R878" s="0" t="e">
        <f aca="true">MAX(0,Q878*(1+(_xlfn.NORM.INV(RAND(),Inputs!$D$39,Inputs!$C$39)))-'Year Schedule'!$K$19+'Year Schedule'!$L$19)</f>
        <v>#VALUE!</v>
      </c>
      <c r="S878" s="0" t="e">
        <f aca="true">MAX(0,R878*(1+(_xlfn.NORM.INV(RAND(),Inputs!$D$39,Inputs!$C$39)))-'Year Schedule'!$K$20+'Year Schedule'!$L$20)</f>
        <v>#VALUE!</v>
      </c>
      <c r="T878" s="0" t="e">
        <f aca="true">MAX(0,S878*(1+(_xlfn.NORM.INV(RAND(),Inputs!$D$39,Inputs!$C$39)))-'Year Schedule'!$K$21+'Year Schedule'!$L$21)</f>
        <v>#VALUE!</v>
      </c>
      <c r="U878" s="0" t="e">
        <f aca="true">MAX(0,T878*(1+(_xlfn.NORM.INV(RAND(),Inputs!$D$39,Inputs!$C$39)))-'Year Schedule'!$K$22+'Year Schedule'!$L$22)</f>
        <v>#VALUE!</v>
      </c>
      <c r="V878" s="0" t="e">
        <f aca="true">MAX(0,U878*(1+(_xlfn.NORM.INV(RAND(),Inputs!$D$39,Inputs!$C$39)))-'Year Schedule'!$K$23+'Year Schedule'!$L$23)</f>
        <v>#VALUE!</v>
      </c>
      <c r="W878" s="0" t="e">
        <f aca="true">MAX(0,V878*(1+(_xlfn.NORM.INV(RAND(),Inputs!$D$39,Inputs!$C$39)))-'Year Schedule'!$K$24+'Year Schedule'!$L$24)</f>
        <v>#VALUE!</v>
      </c>
      <c r="X878" s="0" t="e">
        <f aca="true">MAX(0,W878*(1+(_xlfn.NORM.INV(RAND(),Inputs!$D$39,Inputs!$C$39)))-'Year Schedule'!$K$25+'Year Schedule'!$L$25)</f>
        <v>#VALUE!</v>
      </c>
      <c r="Y878" s="0" t="e">
        <f aca="true">MAX(0,X878*(1+(_xlfn.NORM.INV(RAND(),Inputs!$D$39,Inputs!$C$39)))-'Year Schedule'!$K$26+'Year Schedule'!$L$26)</f>
        <v>#VALUE!</v>
      </c>
      <c r="Z878" s="0" t="e">
        <f aca="true">MAX(0,Y878*(1+(_xlfn.NORM.INV(RAND(),Inputs!$D$39,Inputs!$C$39)))-'Year Schedule'!$K$27+'Year Schedule'!$L$27)</f>
        <v>#VALUE!</v>
      </c>
      <c r="AA878" s="0" t="e">
        <f aca="true">MAX(0,Z878*(1+(_xlfn.NORM.INV(RAND(),Inputs!$D$39,Inputs!$C$39)))-'Year Schedule'!$K$28+'Year Schedule'!$L$28)</f>
        <v>#VALUE!</v>
      </c>
      <c r="AB878" s="0" t="e">
        <f aca="true">MAX(0,AA878*(1+(_xlfn.NORM.INV(RAND(),Inputs!$D$39,Inputs!$C$39)))-'Year Schedule'!$K$29+'Year Schedule'!$L$29)</f>
        <v>#VALUE!</v>
      </c>
      <c r="AC878" s="0" t="e">
        <f aca="true">MAX(0,AB878*(1+(_xlfn.NORM.INV(RAND(),Inputs!$D$39,Inputs!$C$39)))-'Year Schedule'!$K$30+'Year Schedule'!$L$30)</f>
        <v>#VALUE!</v>
      </c>
      <c r="AD878" s="0" t="e">
        <f aca="true">MAX(0,AC878*(1+(_xlfn.NORM.INV(RAND(),Inputs!$D$39,Inputs!$C$39)))-'Year Schedule'!$K$31+'Year Schedule'!$L$31)</f>
        <v>#VALUE!</v>
      </c>
      <c r="AE878" s="0" t="e">
        <f aca="true">MAX(0,AD878*(1+(_xlfn.NORM.INV(RAND(),Inputs!$D$39,Inputs!$C$39)))-'Year Schedule'!$K$32+'Year Schedule'!$L$32)</f>
        <v>#VALUE!</v>
      </c>
      <c r="AF878" s="0" t="e">
        <f aca="true">MAX(0,AE878*(1+(_xlfn.NORM.INV(RAND(),Inputs!$D$39,Inputs!$C$39)))-'Year Schedule'!$K$33+'Year Schedule'!$L$33)</f>
        <v>#VALUE!</v>
      </c>
      <c r="AG878" s="0" t="e">
        <f aca="true">MAX(0,AF878*(1+(_xlfn.NORM.INV(RAND(),Inputs!$D$39,Inputs!$C$39)))-'Year Schedule'!$K$34+'Year Schedule'!$L$34)</f>
        <v>#VALUE!</v>
      </c>
      <c r="AH878" s="0" t="e">
        <f aca="true">MAX(0,AG878*(1+(_xlfn.NORM.INV(RAND(),Inputs!$D$39,Inputs!$C$39)))-'Year Schedule'!$K$35+'Year Schedule'!$L$35)</f>
        <v>#VALUE!</v>
      </c>
      <c r="AI878" s="0" t="e">
        <f aca="true">MAX(0,AH878*(1+(_xlfn.NORM.INV(RAND(),Inputs!$D$39,Inputs!$C$39)))-'Year Schedule'!$K$36+'Year Schedule'!$L$36)</f>
        <v>#VALUE!</v>
      </c>
      <c r="AJ878" s="0" t="e">
        <f aca="true">MAX(0,AI878*(1+(_xlfn.NORM.INV(RAND(),Inputs!$D$39,Inputs!$C$39)))-'Year Schedule'!$K$37+'Year Schedule'!$L$37)</f>
        <v>#VALUE!</v>
      </c>
      <c r="AK878" s="0" t="e">
        <f aca="true">MAX(0,AJ878*(1+(_xlfn.NORM.INV(RAND(),Inputs!$D$39,Inputs!$C$39)))-'Year Schedule'!$K$38+'Year Schedule'!$L$38)</f>
        <v>#VALUE!</v>
      </c>
      <c r="AL878" s="0" t="e">
        <f aca="true">MAX(0,AK878*(1+(_xlfn.NORM.INV(RAND(),Inputs!$D$39,Inputs!$C$39)))-'Year Schedule'!$K$39+'Year Schedule'!$L$39)</f>
        <v>#VALUE!</v>
      </c>
      <c r="AM878" s="0" t="e">
        <f aca="true">MAX(0,AL878*(1+(_xlfn.NORM.INV(RAND(),Inputs!$D$39,Inputs!$C$39)))-'Year Schedule'!$K$40+'Year Schedule'!$L$40)</f>
        <v>#VALUE!</v>
      </c>
      <c r="AN878" s="0" t="e">
        <f aca="true">MAX(0,AM878*(1+(_xlfn.NORM.INV(RAND(),Inputs!$D$39,Inputs!$C$39)))-'Year Schedule'!$K$41+'Year Schedule'!$L$41)</f>
        <v>#VALUE!</v>
      </c>
      <c r="AO878" s="0" t="e">
        <f aca="true">MAX(0,AN878*(1+(_xlfn.NORM.INV(RAND(),Inputs!$D$39,Inputs!$C$39)))-'Year Schedule'!$K$42+'Year Schedule'!$L$42)</f>
        <v>#VALUE!</v>
      </c>
      <c r="AP878" s="0" t="e">
        <f aca="true">MAX(0,AO878*(1+(_xlfn.NORM.INV(RAND(),Inputs!$D$39,Inputs!$C$39)))-'Year Schedule'!$K$43+'Year Schedule'!$L$43)</f>
        <v>#VALUE!</v>
      </c>
      <c r="AQ878" s="0" t="e">
        <f aca="true">MAX(0,AP878*(1+(_xlfn.NORM.INV(RAND(),Inputs!$D$39,Inputs!$C$39)))-'Year Schedule'!$K$44+'Year Schedule'!$L$44)</f>
        <v>#VALUE!</v>
      </c>
      <c r="AR878" s="0" t="e">
        <f aca="true">MAX(0,AQ878*(1+(_xlfn.NORM.INV(RAND(),Inputs!$D$39,Inputs!$C$39)))-'Year Schedule'!$K$45+'Year Schedule'!$L$45)</f>
        <v>#VALUE!</v>
      </c>
      <c r="AS878" s="0" t="e">
        <f aca="true">MAX(0,AR878*(1+(_xlfn.NORM.INV(RAND(),Inputs!$D$39,Inputs!$C$39)))-'Year Schedule'!$K$46+'Year Schedule'!$L$46)</f>
        <v>#VALUE!</v>
      </c>
      <c r="AT878" s="0" t="e">
        <f aca="true">MAX(0,AS878*(1+(_xlfn.NORM.INV(RAND(),Inputs!$D$39,Inputs!$C$39)))-'Year Schedule'!$K$47+'Year Schedule'!$L$47)</f>
        <v>#VALUE!</v>
      </c>
      <c r="AU878" s="0" t="e">
        <f aca="true">MAX(0,AT878*(1+(_xlfn.NORM.INV(RAND(),Inputs!$D$39,Inputs!$C$39)))-'Year Schedule'!$K$48+'Year Schedule'!$L$48)</f>
        <v>#VALUE!</v>
      </c>
      <c r="AV878" s="0" t="e">
        <f aca="true">MAX(0,AU878*(1+(_xlfn.NORM.INV(RAND(),Inputs!$D$39,Inputs!$C$39)))-'Year Schedule'!$K$49+'Year Schedule'!$L$49)</f>
        <v>#VALUE!</v>
      </c>
      <c r="AW878" s="0" t="e">
        <f aca="true">MAX(0,AV878*(1+(_xlfn.NORM.INV(RAND(),Inputs!$D$39,Inputs!$C$39)))-'Year Schedule'!$K$50+'Year Schedule'!$L$50)</f>
        <v>#VALUE!</v>
      </c>
      <c r="AX878" s="0" t="e">
        <f aca="true">MAX(0,AW878*(1+(_xlfn.NORM.INV(RAND(),Inputs!$D$39,Inputs!$C$39)))-'Year Schedule'!$K$51+'Year Schedule'!$L$51)</f>
        <v>#VALUE!</v>
      </c>
      <c r="AY878" s="0" t="e">
        <f aca="true">MAX(0,AX878*(1+(_xlfn.NORM.INV(RAND(),Inputs!$D$39,Inputs!$C$39)))-'Year Schedule'!$K$52+'Year Schedule'!$L$52)</f>
        <v>#VALUE!</v>
      </c>
      <c r="AZ878" s="0" t="e">
        <f aca="true">MAX(0,AY878*(1+(_xlfn.NORM.INV(RAND(),Inputs!$D$39,Inputs!$C$39)))-'Year Schedule'!$K$53+'Year Schedule'!$L$53)</f>
        <v>#VALUE!</v>
      </c>
      <c r="BA878" s="0" t="e">
        <f aca="false">INDEX(C878:AZ878,1,Inputs!$C$6)</f>
        <v>#VALUE!</v>
      </c>
      <c r="BB878" s="0" t="n">
        <f aca="false">IFERROR(EXP(SUMPRODUCT(LN((C878:INDEX(C878:AZ878,1,Inputs!$C$6)+$C$1004:INDEX($C$1004:$AZ$1004,1,Inputs!$C$6))/B878:INDEX(B878:AY878,1,Inputs!$C$6)))/Inputs!$C$6)-1,-1)</f>
        <v>-1</v>
      </c>
    </row>
    <row r="879" customFormat="false" ht="15" hidden="false" customHeight="true" outlineLevel="0" collapsed="false">
      <c r="A879" s="0" t="n">
        <v>877</v>
      </c>
      <c r="B879" s="177" t="n">
        <f aca="false">Inputs!$C$38</f>
        <v>0</v>
      </c>
      <c r="C879" s="0" t="e">
        <f aca="true">MAX(0,B879*(1+(_xlfn.NORM.INV(RAND(),Inputs!$D$39,Inputs!$C$39)))-'Year Schedule'!$K$4+'Year Schedule'!$L$4)</f>
        <v>#VALUE!</v>
      </c>
      <c r="D879" s="0" t="e">
        <f aca="true">MAX(0,C879*(1+(_xlfn.NORM.INV(RAND(),Inputs!$D$39,Inputs!$C$39)))-'Year Schedule'!$K$5+'Year Schedule'!$L$5)</f>
        <v>#VALUE!</v>
      </c>
      <c r="E879" s="0" t="e">
        <f aca="true">MAX(0,D879*(1+(_xlfn.NORM.INV(RAND(),Inputs!$D$39,Inputs!$C$39)))-'Year Schedule'!$K$6+'Year Schedule'!$L$6)</f>
        <v>#VALUE!</v>
      </c>
      <c r="F879" s="0" t="e">
        <f aca="true">MAX(0,E879*(1+(_xlfn.NORM.INV(RAND(),Inputs!$D$39,Inputs!$C$39)))-'Year Schedule'!$K$7+'Year Schedule'!$L$7)</f>
        <v>#VALUE!</v>
      </c>
      <c r="G879" s="0" t="e">
        <f aca="true">MAX(0,F879*(1+(_xlfn.NORM.INV(RAND(),Inputs!$D$39,Inputs!$C$39)))-'Year Schedule'!$K$8+'Year Schedule'!$L$8)</f>
        <v>#VALUE!</v>
      </c>
      <c r="H879" s="0" t="e">
        <f aca="true">MAX(0,G879*(1+(_xlfn.NORM.INV(RAND(),Inputs!$D$39,Inputs!$C$39)))-'Year Schedule'!$K$9+'Year Schedule'!$L$9)</f>
        <v>#VALUE!</v>
      </c>
      <c r="I879" s="0" t="e">
        <f aca="true">MAX(0,H879*(1+(_xlfn.NORM.INV(RAND(),Inputs!$D$39,Inputs!$C$39)))-'Year Schedule'!$K$10+'Year Schedule'!$L$10)</f>
        <v>#VALUE!</v>
      </c>
      <c r="J879" s="0" t="e">
        <f aca="true">MAX(0,I879*(1+(_xlfn.NORM.INV(RAND(),Inputs!$D$39,Inputs!$C$39)))-'Year Schedule'!$K$11+'Year Schedule'!$L$11)</f>
        <v>#VALUE!</v>
      </c>
      <c r="K879" s="0" t="e">
        <f aca="true">MAX(0,J879*(1+(_xlfn.NORM.INV(RAND(),Inputs!$D$39,Inputs!$C$39)))-'Year Schedule'!$K$12+'Year Schedule'!$L$12)</f>
        <v>#VALUE!</v>
      </c>
      <c r="L879" s="0" t="e">
        <f aca="true">MAX(0,K879*(1+(_xlfn.NORM.INV(RAND(),Inputs!$D$39,Inputs!$C$39)))-'Year Schedule'!$K$13+'Year Schedule'!$L$13)</f>
        <v>#VALUE!</v>
      </c>
      <c r="M879" s="0" t="e">
        <f aca="true">MAX(0,L879*(1+(_xlfn.NORM.INV(RAND(),Inputs!$D$39,Inputs!$C$39)))-'Year Schedule'!$K$14+'Year Schedule'!$L$14)</f>
        <v>#VALUE!</v>
      </c>
      <c r="N879" s="0" t="e">
        <f aca="true">MAX(0,M879*(1+(_xlfn.NORM.INV(RAND(),Inputs!$D$39,Inputs!$C$39)))-'Year Schedule'!$K$15+'Year Schedule'!$L$15)</f>
        <v>#VALUE!</v>
      </c>
      <c r="O879" s="0" t="e">
        <f aca="true">MAX(0,N879*(1+(_xlfn.NORM.INV(RAND(),Inputs!$D$39,Inputs!$C$39)))-'Year Schedule'!$K$16+'Year Schedule'!$L$16)</f>
        <v>#VALUE!</v>
      </c>
      <c r="P879" s="0" t="e">
        <f aca="true">MAX(0,O879*(1+(_xlfn.NORM.INV(RAND(),Inputs!$D$39,Inputs!$C$39)))-'Year Schedule'!$K$17+'Year Schedule'!$L$17)</f>
        <v>#VALUE!</v>
      </c>
      <c r="Q879" s="0" t="e">
        <f aca="true">MAX(0,P879*(1+(_xlfn.NORM.INV(RAND(),Inputs!$D$39,Inputs!$C$39)))-'Year Schedule'!$K$18+'Year Schedule'!$L$18)</f>
        <v>#VALUE!</v>
      </c>
      <c r="R879" s="0" t="e">
        <f aca="true">MAX(0,Q879*(1+(_xlfn.NORM.INV(RAND(),Inputs!$D$39,Inputs!$C$39)))-'Year Schedule'!$K$19+'Year Schedule'!$L$19)</f>
        <v>#VALUE!</v>
      </c>
      <c r="S879" s="0" t="e">
        <f aca="true">MAX(0,R879*(1+(_xlfn.NORM.INV(RAND(),Inputs!$D$39,Inputs!$C$39)))-'Year Schedule'!$K$20+'Year Schedule'!$L$20)</f>
        <v>#VALUE!</v>
      </c>
      <c r="T879" s="0" t="e">
        <f aca="true">MAX(0,S879*(1+(_xlfn.NORM.INV(RAND(),Inputs!$D$39,Inputs!$C$39)))-'Year Schedule'!$K$21+'Year Schedule'!$L$21)</f>
        <v>#VALUE!</v>
      </c>
      <c r="U879" s="0" t="e">
        <f aca="true">MAX(0,T879*(1+(_xlfn.NORM.INV(RAND(),Inputs!$D$39,Inputs!$C$39)))-'Year Schedule'!$K$22+'Year Schedule'!$L$22)</f>
        <v>#VALUE!</v>
      </c>
      <c r="V879" s="0" t="e">
        <f aca="true">MAX(0,U879*(1+(_xlfn.NORM.INV(RAND(),Inputs!$D$39,Inputs!$C$39)))-'Year Schedule'!$K$23+'Year Schedule'!$L$23)</f>
        <v>#VALUE!</v>
      </c>
      <c r="W879" s="0" t="e">
        <f aca="true">MAX(0,V879*(1+(_xlfn.NORM.INV(RAND(),Inputs!$D$39,Inputs!$C$39)))-'Year Schedule'!$K$24+'Year Schedule'!$L$24)</f>
        <v>#VALUE!</v>
      </c>
      <c r="X879" s="0" t="e">
        <f aca="true">MAX(0,W879*(1+(_xlfn.NORM.INV(RAND(),Inputs!$D$39,Inputs!$C$39)))-'Year Schedule'!$K$25+'Year Schedule'!$L$25)</f>
        <v>#VALUE!</v>
      </c>
      <c r="Y879" s="0" t="e">
        <f aca="true">MAX(0,X879*(1+(_xlfn.NORM.INV(RAND(),Inputs!$D$39,Inputs!$C$39)))-'Year Schedule'!$K$26+'Year Schedule'!$L$26)</f>
        <v>#VALUE!</v>
      </c>
      <c r="Z879" s="0" t="e">
        <f aca="true">MAX(0,Y879*(1+(_xlfn.NORM.INV(RAND(),Inputs!$D$39,Inputs!$C$39)))-'Year Schedule'!$K$27+'Year Schedule'!$L$27)</f>
        <v>#VALUE!</v>
      </c>
      <c r="AA879" s="0" t="e">
        <f aca="true">MAX(0,Z879*(1+(_xlfn.NORM.INV(RAND(),Inputs!$D$39,Inputs!$C$39)))-'Year Schedule'!$K$28+'Year Schedule'!$L$28)</f>
        <v>#VALUE!</v>
      </c>
      <c r="AB879" s="0" t="e">
        <f aca="true">MAX(0,AA879*(1+(_xlfn.NORM.INV(RAND(),Inputs!$D$39,Inputs!$C$39)))-'Year Schedule'!$K$29+'Year Schedule'!$L$29)</f>
        <v>#VALUE!</v>
      </c>
      <c r="AC879" s="0" t="e">
        <f aca="true">MAX(0,AB879*(1+(_xlfn.NORM.INV(RAND(),Inputs!$D$39,Inputs!$C$39)))-'Year Schedule'!$K$30+'Year Schedule'!$L$30)</f>
        <v>#VALUE!</v>
      </c>
      <c r="AD879" s="0" t="e">
        <f aca="true">MAX(0,AC879*(1+(_xlfn.NORM.INV(RAND(),Inputs!$D$39,Inputs!$C$39)))-'Year Schedule'!$K$31+'Year Schedule'!$L$31)</f>
        <v>#VALUE!</v>
      </c>
      <c r="AE879" s="0" t="e">
        <f aca="true">MAX(0,AD879*(1+(_xlfn.NORM.INV(RAND(),Inputs!$D$39,Inputs!$C$39)))-'Year Schedule'!$K$32+'Year Schedule'!$L$32)</f>
        <v>#VALUE!</v>
      </c>
      <c r="AF879" s="0" t="e">
        <f aca="true">MAX(0,AE879*(1+(_xlfn.NORM.INV(RAND(),Inputs!$D$39,Inputs!$C$39)))-'Year Schedule'!$K$33+'Year Schedule'!$L$33)</f>
        <v>#VALUE!</v>
      </c>
      <c r="AG879" s="0" t="e">
        <f aca="true">MAX(0,AF879*(1+(_xlfn.NORM.INV(RAND(),Inputs!$D$39,Inputs!$C$39)))-'Year Schedule'!$K$34+'Year Schedule'!$L$34)</f>
        <v>#VALUE!</v>
      </c>
      <c r="AH879" s="0" t="e">
        <f aca="true">MAX(0,AG879*(1+(_xlfn.NORM.INV(RAND(),Inputs!$D$39,Inputs!$C$39)))-'Year Schedule'!$K$35+'Year Schedule'!$L$35)</f>
        <v>#VALUE!</v>
      </c>
      <c r="AI879" s="0" t="e">
        <f aca="true">MAX(0,AH879*(1+(_xlfn.NORM.INV(RAND(),Inputs!$D$39,Inputs!$C$39)))-'Year Schedule'!$K$36+'Year Schedule'!$L$36)</f>
        <v>#VALUE!</v>
      </c>
      <c r="AJ879" s="0" t="e">
        <f aca="true">MAX(0,AI879*(1+(_xlfn.NORM.INV(RAND(),Inputs!$D$39,Inputs!$C$39)))-'Year Schedule'!$K$37+'Year Schedule'!$L$37)</f>
        <v>#VALUE!</v>
      </c>
      <c r="AK879" s="0" t="e">
        <f aca="true">MAX(0,AJ879*(1+(_xlfn.NORM.INV(RAND(),Inputs!$D$39,Inputs!$C$39)))-'Year Schedule'!$K$38+'Year Schedule'!$L$38)</f>
        <v>#VALUE!</v>
      </c>
      <c r="AL879" s="0" t="e">
        <f aca="true">MAX(0,AK879*(1+(_xlfn.NORM.INV(RAND(),Inputs!$D$39,Inputs!$C$39)))-'Year Schedule'!$K$39+'Year Schedule'!$L$39)</f>
        <v>#VALUE!</v>
      </c>
      <c r="AM879" s="0" t="e">
        <f aca="true">MAX(0,AL879*(1+(_xlfn.NORM.INV(RAND(),Inputs!$D$39,Inputs!$C$39)))-'Year Schedule'!$K$40+'Year Schedule'!$L$40)</f>
        <v>#VALUE!</v>
      </c>
      <c r="AN879" s="0" t="e">
        <f aca="true">MAX(0,AM879*(1+(_xlfn.NORM.INV(RAND(),Inputs!$D$39,Inputs!$C$39)))-'Year Schedule'!$K$41+'Year Schedule'!$L$41)</f>
        <v>#VALUE!</v>
      </c>
      <c r="AO879" s="0" t="e">
        <f aca="true">MAX(0,AN879*(1+(_xlfn.NORM.INV(RAND(),Inputs!$D$39,Inputs!$C$39)))-'Year Schedule'!$K$42+'Year Schedule'!$L$42)</f>
        <v>#VALUE!</v>
      </c>
      <c r="AP879" s="0" t="e">
        <f aca="true">MAX(0,AO879*(1+(_xlfn.NORM.INV(RAND(),Inputs!$D$39,Inputs!$C$39)))-'Year Schedule'!$K$43+'Year Schedule'!$L$43)</f>
        <v>#VALUE!</v>
      </c>
      <c r="AQ879" s="0" t="e">
        <f aca="true">MAX(0,AP879*(1+(_xlfn.NORM.INV(RAND(),Inputs!$D$39,Inputs!$C$39)))-'Year Schedule'!$K$44+'Year Schedule'!$L$44)</f>
        <v>#VALUE!</v>
      </c>
      <c r="AR879" s="0" t="e">
        <f aca="true">MAX(0,AQ879*(1+(_xlfn.NORM.INV(RAND(),Inputs!$D$39,Inputs!$C$39)))-'Year Schedule'!$K$45+'Year Schedule'!$L$45)</f>
        <v>#VALUE!</v>
      </c>
      <c r="AS879" s="0" t="e">
        <f aca="true">MAX(0,AR879*(1+(_xlfn.NORM.INV(RAND(),Inputs!$D$39,Inputs!$C$39)))-'Year Schedule'!$K$46+'Year Schedule'!$L$46)</f>
        <v>#VALUE!</v>
      </c>
      <c r="AT879" s="0" t="e">
        <f aca="true">MAX(0,AS879*(1+(_xlfn.NORM.INV(RAND(),Inputs!$D$39,Inputs!$C$39)))-'Year Schedule'!$K$47+'Year Schedule'!$L$47)</f>
        <v>#VALUE!</v>
      </c>
      <c r="AU879" s="0" t="e">
        <f aca="true">MAX(0,AT879*(1+(_xlfn.NORM.INV(RAND(),Inputs!$D$39,Inputs!$C$39)))-'Year Schedule'!$K$48+'Year Schedule'!$L$48)</f>
        <v>#VALUE!</v>
      </c>
      <c r="AV879" s="0" t="e">
        <f aca="true">MAX(0,AU879*(1+(_xlfn.NORM.INV(RAND(),Inputs!$D$39,Inputs!$C$39)))-'Year Schedule'!$K$49+'Year Schedule'!$L$49)</f>
        <v>#VALUE!</v>
      </c>
      <c r="AW879" s="0" t="e">
        <f aca="true">MAX(0,AV879*(1+(_xlfn.NORM.INV(RAND(),Inputs!$D$39,Inputs!$C$39)))-'Year Schedule'!$K$50+'Year Schedule'!$L$50)</f>
        <v>#VALUE!</v>
      </c>
      <c r="AX879" s="0" t="e">
        <f aca="true">MAX(0,AW879*(1+(_xlfn.NORM.INV(RAND(),Inputs!$D$39,Inputs!$C$39)))-'Year Schedule'!$K$51+'Year Schedule'!$L$51)</f>
        <v>#VALUE!</v>
      </c>
      <c r="AY879" s="0" t="e">
        <f aca="true">MAX(0,AX879*(1+(_xlfn.NORM.INV(RAND(),Inputs!$D$39,Inputs!$C$39)))-'Year Schedule'!$K$52+'Year Schedule'!$L$52)</f>
        <v>#VALUE!</v>
      </c>
      <c r="AZ879" s="0" t="e">
        <f aca="true">MAX(0,AY879*(1+(_xlfn.NORM.INV(RAND(),Inputs!$D$39,Inputs!$C$39)))-'Year Schedule'!$K$53+'Year Schedule'!$L$53)</f>
        <v>#VALUE!</v>
      </c>
      <c r="BA879" s="0" t="e">
        <f aca="false">INDEX(C879:AZ879,1,Inputs!$C$6)</f>
        <v>#VALUE!</v>
      </c>
      <c r="BB879" s="0" t="n">
        <f aca="false">IFERROR(EXP(SUMPRODUCT(LN((C879:INDEX(C879:AZ879,1,Inputs!$C$6)+$C$1004:INDEX($C$1004:$AZ$1004,1,Inputs!$C$6))/B879:INDEX(B879:AY879,1,Inputs!$C$6)))/Inputs!$C$6)-1,-1)</f>
        <v>-1</v>
      </c>
    </row>
    <row r="880" customFormat="false" ht="15" hidden="false" customHeight="true" outlineLevel="0" collapsed="false">
      <c r="A880" s="0" t="n">
        <v>878</v>
      </c>
      <c r="B880" s="177" t="n">
        <f aca="false">Inputs!$C$38</f>
        <v>0</v>
      </c>
      <c r="C880" s="0" t="e">
        <f aca="true">MAX(0,B880*(1+(_xlfn.NORM.INV(RAND(),Inputs!$D$39,Inputs!$C$39)))-'Year Schedule'!$K$4+'Year Schedule'!$L$4)</f>
        <v>#VALUE!</v>
      </c>
      <c r="D880" s="0" t="e">
        <f aca="true">MAX(0,C880*(1+(_xlfn.NORM.INV(RAND(),Inputs!$D$39,Inputs!$C$39)))-'Year Schedule'!$K$5+'Year Schedule'!$L$5)</f>
        <v>#VALUE!</v>
      </c>
      <c r="E880" s="0" t="e">
        <f aca="true">MAX(0,D880*(1+(_xlfn.NORM.INV(RAND(),Inputs!$D$39,Inputs!$C$39)))-'Year Schedule'!$K$6+'Year Schedule'!$L$6)</f>
        <v>#VALUE!</v>
      </c>
      <c r="F880" s="0" t="e">
        <f aca="true">MAX(0,E880*(1+(_xlfn.NORM.INV(RAND(),Inputs!$D$39,Inputs!$C$39)))-'Year Schedule'!$K$7+'Year Schedule'!$L$7)</f>
        <v>#VALUE!</v>
      </c>
      <c r="G880" s="0" t="e">
        <f aca="true">MAX(0,F880*(1+(_xlfn.NORM.INV(RAND(),Inputs!$D$39,Inputs!$C$39)))-'Year Schedule'!$K$8+'Year Schedule'!$L$8)</f>
        <v>#VALUE!</v>
      </c>
      <c r="H880" s="0" t="e">
        <f aca="true">MAX(0,G880*(1+(_xlfn.NORM.INV(RAND(),Inputs!$D$39,Inputs!$C$39)))-'Year Schedule'!$K$9+'Year Schedule'!$L$9)</f>
        <v>#VALUE!</v>
      </c>
      <c r="I880" s="0" t="e">
        <f aca="true">MAX(0,H880*(1+(_xlfn.NORM.INV(RAND(),Inputs!$D$39,Inputs!$C$39)))-'Year Schedule'!$K$10+'Year Schedule'!$L$10)</f>
        <v>#VALUE!</v>
      </c>
      <c r="J880" s="0" t="e">
        <f aca="true">MAX(0,I880*(1+(_xlfn.NORM.INV(RAND(),Inputs!$D$39,Inputs!$C$39)))-'Year Schedule'!$K$11+'Year Schedule'!$L$11)</f>
        <v>#VALUE!</v>
      </c>
      <c r="K880" s="0" t="e">
        <f aca="true">MAX(0,J880*(1+(_xlfn.NORM.INV(RAND(),Inputs!$D$39,Inputs!$C$39)))-'Year Schedule'!$K$12+'Year Schedule'!$L$12)</f>
        <v>#VALUE!</v>
      </c>
      <c r="L880" s="0" t="e">
        <f aca="true">MAX(0,K880*(1+(_xlfn.NORM.INV(RAND(),Inputs!$D$39,Inputs!$C$39)))-'Year Schedule'!$K$13+'Year Schedule'!$L$13)</f>
        <v>#VALUE!</v>
      </c>
      <c r="M880" s="0" t="e">
        <f aca="true">MAX(0,L880*(1+(_xlfn.NORM.INV(RAND(),Inputs!$D$39,Inputs!$C$39)))-'Year Schedule'!$K$14+'Year Schedule'!$L$14)</f>
        <v>#VALUE!</v>
      </c>
      <c r="N880" s="0" t="e">
        <f aca="true">MAX(0,M880*(1+(_xlfn.NORM.INV(RAND(),Inputs!$D$39,Inputs!$C$39)))-'Year Schedule'!$K$15+'Year Schedule'!$L$15)</f>
        <v>#VALUE!</v>
      </c>
      <c r="O880" s="0" t="e">
        <f aca="true">MAX(0,N880*(1+(_xlfn.NORM.INV(RAND(),Inputs!$D$39,Inputs!$C$39)))-'Year Schedule'!$K$16+'Year Schedule'!$L$16)</f>
        <v>#VALUE!</v>
      </c>
      <c r="P880" s="0" t="e">
        <f aca="true">MAX(0,O880*(1+(_xlfn.NORM.INV(RAND(),Inputs!$D$39,Inputs!$C$39)))-'Year Schedule'!$K$17+'Year Schedule'!$L$17)</f>
        <v>#VALUE!</v>
      </c>
      <c r="Q880" s="0" t="e">
        <f aca="true">MAX(0,P880*(1+(_xlfn.NORM.INV(RAND(),Inputs!$D$39,Inputs!$C$39)))-'Year Schedule'!$K$18+'Year Schedule'!$L$18)</f>
        <v>#VALUE!</v>
      </c>
      <c r="R880" s="0" t="e">
        <f aca="true">MAX(0,Q880*(1+(_xlfn.NORM.INV(RAND(),Inputs!$D$39,Inputs!$C$39)))-'Year Schedule'!$K$19+'Year Schedule'!$L$19)</f>
        <v>#VALUE!</v>
      </c>
      <c r="S880" s="0" t="e">
        <f aca="true">MAX(0,R880*(1+(_xlfn.NORM.INV(RAND(),Inputs!$D$39,Inputs!$C$39)))-'Year Schedule'!$K$20+'Year Schedule'!$L$20)</f>
        <v>#VALUE!</v>
      </c>
      <c r="T880" s="0" t="e">
        <f aca="true">MAX(0,S880*(1+(_xlfn.NORM.INV(RAND(),Inputs!$D$39,Inputs!$C$39)))-'Year Schedule'!$K$21+'Year Schedule'!$L$21)</f>
        <v>#VALUE!</v>
      </c>
      <c r="U880" s="0" t="e">
        <f aca="true">MAX(0,T880*(1+(_xlfn.NORM.INV(RAND(),Inputs!$D$39,Inputs!$C$39)))-'Year Schedule'!$K$22+'Year Schedule'!$L$22)</f>
        <v>#VALUE!</v>
      </c>
      <c r="V880" s="0" t="e">
        <f aca="true">MAX(0,U880*(1+(_xlfn.NORM.INV(RAND(),Inputs!$D$39,Inputs!$C$39)))-'Year Schedule'!$K$23+'Year Schedule'!$L$23)</f>
        <v>#VALUE!</v>
      </c>
      <c r="W880" s="0" t="e">
        <f aca="true">MAX(0,V880*(1+(_xlfn.NORM.INV(RAND(),Inputs!$D$39,Inputs!$C$39)))-'Year Schedule'!$K$24+'Year Schedule'!$L$24)</f>
        <v>#VALUE!</v>
      </c>
      <c r="X880" s="0" t="e">
        <f aca="true">MAX(0,W880*(1+(_xlfn.NORM.INV(RAND(),Inputs!$D$39,Inputs!$C$39)))-'Year Schedule'!$K$25+'Year Schedule'!$L$25)</f>
        <v>#VALUE!</v>
      </c>
      <c r="Y880" s="0" t="e">
        <f aca="true">MAX(0,X880*(1+(_xlfn.NORM.INV(RAND(),Inputs!$D$39,Inputs!$C$39)))-'Year Schedule'!$K$26+'Year Schedule'!$L$26)</f>
        <v>#VALUE!</v>
      </c>
      <c r="Z880" s="0" t="e">
        <f aca="true">MAX(0,Y880*(1+(_xlfn.NORM.INV(RAND(),Inputs!$D$39,Inputs!$C$39)))-'Year Schedule'!$K$27+'Year Schedule'!$L$27)</f>
        <v>#VALUE!</v>
      </c>
      <c r="AA880" s="0" t="e">
        <f aca="true">MAX(0,Z880*(1+(_xlfn.NORM.INV(RAND(),Inputs!$D$39,Inputs!$C$39)))-'Year Schedule'!$K$28+'Year Schedule'!$L$28)</f>
        <v>#VALUE!</v>
      </c>
      <c r="AB880" s="0" t="e">
        <f aca="true">MAX(0,AA880*(1+(_xlfn.NORM.INV(RAND(),Inputs!$D$39,Inputs!$C$39)))-'Year Schedule'!$K$29+'Year Schedule'!$L$29)</f>
        <v>#VALUE!</v>
      </c>
      <c r="AC880" s="0" t="e">
        <f aca="true">MAX(0,AB880*(1+(_xlfn.NORM.INV(RAND(),Inputs!$D$39,Inputs!$C$39)))-'Year Schedule'!$K$30+'Year Schedule'!$L$30)</f>
        <v>#VALUE!</v>
      </c>
      <c r="AD880" s="0" t="e">
        <f aca="true">MAX(0,AC880*(1+(_xlfn.NORM.INV(RAND(),Inputs!$D$39,Inputs!$C$39)))-'Year Schedule'!$K$31+'Year Schedule'!$L$31)</f>
        <v>#VALUE!</v>
      </c>
      <c r="AE880" s="0" t="e">
        <f aca="true">MAX(0,AD880*(1+(_xlfn.NORM.INV(RAND(),Inputs!$D$39,Inputs!$C$39)))-'Year Schedule'!$K$32+'Year Schedule'!$L$32)</f>
        <v>#VALUE!</v>
      </c>
      <c r="AF880" s="0" t="e">
        <f aca="true">MAX(0,AE880*(1+(_xlfn.NORM.INV(RAND(),Inputs!$D$39,Inputs!$C$39)))-'Year Schedule'!$K$33+'Year Schedule'!$L$33)</f>
        <v>#VALUE!</v>
      </c>
      <c r="AG880" s="0" t="e">
        <f aca="true">MAX(0,AF880*(1+(_xlfn.NORM.INV(RAND(),Inputs!$D$39,Inputs!$C$39)))-'Year Schedule'!$K$34+'Year Schedule'!$L$34)</f>
        <v>#VALUE!</v>
      </c>
      <c r="AH880" s="0" t="e">
        <f aca="true">MAX(0,AG880*(1+(_xlfn.NORM.INV(RAND(),Inputs!$D$39,Inputs!$C$39)))-'Year Schedule'!$K$35+'Year Schedule'!$L$35)</f>
        <v>#VALUE!</v>
      </c>
      <c r="AI880" s="0" t="e">
        <f aca="true">MAX(0,AH880*(1+(_xlfn.NORM.INV(RAND(),Inputs!$D$39,Inputs!$C$39)))-'Year Schedule'!$K$36+'Year Schedule'!$L$36)</f>
        <v>#VALUE!</v>
      </c>
      <c r="AJ880" s="0" t="e">
        <f aca="true">MAX(0,AI880*(1+(_xlfn.NORM.INV(RAND(),Inputs!$D$39,Inputs!$C$39)))-'Year Schedule'!$K$37+'Year Schedule'!$L$37)</f>
        <v>#VALUE!</v>
      </c>
      <c r="AK880" s="0" t="e">
        <f aca="true">MAX(0,AJ880*(1+(_xlfn.NORM.INV(RAND(),Inputs!$D$39,Inputs!$C$39)))-'Year Schedule'!$K$38+'Year Schedule'!$L$38)</f>
        <v>#VALUE!</v>
      </c>
      <c r="AL880" s="0" t="e">
        <f aca="true">MAX(0,AK880*(1+(_xlfn.NORM.INV(RAND(),Inputs!$D$39,Inputs!$C$39)))-'Year Schedule'!$K$39+'Year Schedule'!$L$39)</f>
        <v>#VALUE!</v>
      </c>
      <c r="AM880" s="0" t="e">
        <f aca="true">MAX(0,AL880*(1+(_xlfn.NORM.INV(RAND(),Inputs!$D$39,Inputs!$C$39)))-'Year Schedule'!$K$40+'Year Schedule'!$L$40)</f>
        <v>#VALUE!</v>
      </c>
      <c r="AN880" s="0" t="e">
        <f aca="true">MAX(0,AM880*(1+(_xlfn.NORM.INV(RAND(),Inputs!$D$39,Inputs!$C$39)))-'Year Schedule'!$K$41+'Year Schedule'!$L$41)</f>
        <v>#VALUE!</v>
      </c>
      <c r="AO880" s="0" t="e">
        <f aca="true">MAX(0,AN880*(1+(_xlfn.NORM.INV(RAND(),Inputs!$D$39,Inputs!$C$39)))-'Year Schedule'!$K$42+'Year Schedule'!$L$42)</f>
        <v>#VALUE!</v>
      </c>
      <c r="AP880" s="0" t="e">
        <f aca="true">MAX(0,AO880*(1+(_xlfn.NORM.INV(RAND(),Inputs!$D$39,Inputs!$C$39)))-'Year Schedule'!$K$43+'Year Schedule'!$L$43)</f>
        <v>#VALUE!</v>
      </c>
      <c r="AQ880" s="0" t="e">
        <f aca="true">MAX(0,AP880*(1+(_xlfn.NORM.INV(RAND(),Inputs!$D$39,Inputs!$C$39)))-'Year Schedule'!$K$44+'Year Schedule'!$L$44)</f>
        <v>#VALUE!</v>
      </c>
      <c r="AR880" s="0" t="e">
        <f aca="true">MAX(0,AQ880*(1+(_xlfn.NORM.INV(RAND(),Inputs!$D$39,Inputs!$C$39)))-'Year Schedule'!$K$45+'Year Schedule'!$L$45)</f>
        <v>#VALUE!</v>
      </c>
      <c r="AS880" s="0" t="e">
        <f aca="true">MAX(0,AR880*(1+(_xlfn.NORM.INV(RAND(),Inputs!$D$39,Inputs!$C$39)))-'Year Schedule'!$K$46+'Year Schedule'!$L$46)</f>
        <v>#VALUE!</v>
      </c>
      <c r="AT880" s="0" t="e">
        <f aca="true">MAX(0,AS880*(1+(_xlfn.NORM.INV(RAND(),Inputs!$D$39,Inputs!$C$39)))-'Year Schedule'!$K$47+'Year Schedule'!$L$47)</f>
        <v>#VALUE!</v>
      </c>
      <c r="AU880" s="0" t="e">
        <f aca="true">MAX(0,AT880*(1+(_xlfn.NORM.INV(RAND(),Inputs!$D$39,Inputs!$C$39)))-'Year Schedule'!$K$48+'Year Schedule'!$L$48)</f>
        <v>#VALUE!</v>
      </c>
      <c r="AV880" s="0" t="e">
        <f aca="true">MAX(0,AU880*(1+(_xlfn.NORM.INV(RAND(),Inputs!$D$39,Inputs!$C$39)))-'Year Schedule'!$K$49+'Year Schedule'!$L$49)</f>
        <v>#VALUE!</v>
      </c>
      <c r="AW880" s="0" t="e">
        <f aca="true">MAX(0,AV880*(1+(_xlfn.NORM.INV(RAND(),Inputs!$D$39,Inputs!$C$39)))-'Year Schedule'!$K$50+'Year Schedule'!$L$50)</f>
        <v>#VALUE!</v>
      </c>
      <c r="AX880" s="0" t="e">
        <f aca="true">MAX(0,AW880*(1+(_xlfn.NORM.INV(RAND(),Inputs!$D$39,Inputs!$C$39)))-'Year Schedule'!$K$51+'Year Schedule'!$L$51)</f>
        <v>#VALUE!</v>
      </c>
      <c r="AY880" s="0" t="e">
        <f aca="true">MAX(0,AX880*(1+(_xlfn.NORM.INV(RAND(),Inputs!$D$39,Inputs!$C$39)))-'Year Schedule'!$K$52+'Year Schedule'!$L$52)</f>
        <v>#VALUE!</v>
      </c>
      <c r="AZ880" s="0" t="e">
        <f aca="true">MAX(0,AY880*(1+(_xlfn.NORM.INV(RAND(),Inputs!$D$39,Inputs!$C$39)))-'Year Schedule'!$K$53+'Year Schedule'!$L$53)</f>
        <v>#VALUE!</v>
      </c>
      <c r="BA880" s="0" t="e">
        <f aca="false">INDEX(C880:AZ880,1,Inputs!$C$6)</f>
        <v>#VALUE!</v>
      </c>
      <c r="BB880" s="0" t="n">
        <f aca="false">IFERROR(EXP(SUMPRODUCT(LN((C880:INDEX(C880:AZ880,1,Inputs!$C$6)+$C$1004:INDEX($C$1004:$AZ$1004,1,Inputs!$C$6))/B880:INDEX(B880:AY880,1,Inputs!$C$6)))/Inputs!$C$6)-1,-1)</f>
        <v>-1</v>
      </c>
    </row>
    <row r="881" customFormat="false" ht="15" hidden="false" customHeight="true" outlineLevel="0" collapsed="false">
      <c r="A881" s="0" t="n">
        <v>879</v>
      </c>
      <c r="B881" s="177" t="n">
        <f aca="false">Inputs!$C$38</f>
        <v>0</v>
      </c>
      <c r="C881" s="0" t="e">
        <f aca="true">MAX(0,B881*(1+(_xlfn.NORM.INV(RAND(),Inputs!$D$39,Inputs!$C$39)))-'Year Schedule'!$K$4+'Year Schedule'!$L$4)</f>
        <v>#VALUE!</v>
      </c>
      <c r="D881" s="0" t="e">
        <f aca="true">MAX(0,C881*(1+(_xlfn.NORM.INV(RAND(),Inputs!$D$39,Inputs!$C$39)))-'Year Schedule'!$K$5+'Year Schedule'!$L$5)</f>
        <v>#VALUE!</v>
      </c>
      <c r="E881" s="0" t="e">
        <f aca="true">MAX(0,D881*(1+(_xlfn.NORM.INV(RAND(),Inputs!$D$39,Inputs!$C$39)))-'Year Schedule'!$K$6+'Year Schedule'!$L$6)</f>
        <v>#VALUE!</v>
      </c>
      <c r="F881" s="0" t="e">
        <f aca="true">MAX(0,E881*(1+(_xlfn.NORM.INV(RAND(),Inputs!$D$39,Inputs!$C$39)))-'Year Schedule'!$K$7+'Year Schedule'!$L$7)</f>
        <v>#VALUE!</v>
      </c>
      <c r="G881" s="0" t="e">
        <f aca="true">MAX(0,F881*(1+(_xlfn.NORM.INV(RAND(),Inputs!$D$39,Inputs!$C$39)))-'Year Schedule'!$K$8+'Year Schedule'!$L$8)</f>
        <v>#VALUE!</v>
      </c>
      <c r="H881" s="0" t="e">
        <f aca="true">MAX(0,G881*(1+(_xlfn.NORM.INV(RAND(),Inputs!$D$39,Inputs!$C$39)))-'Year Schedule'!$K$9+'Year Schedule'!$L$9)</f>
        <v>#VALUE!</v>
      </c>
      <c r="I881" s="0" t="e">
        <f aca="true">MAX(0,H881*(1+(_xlfn.NORM.INV(RAND(),Inputs!$D$39,Inputs!$C$39)))-'Year Schedule'!$K$10+'Year Schedule'!$L$10)</f>
        <v>#VALUE!</v>
      </c>
      <c r="J881" s="0" t="e">
        <f aca="true">MAX(0,I881*(1+(_xlfn.NORM.INV(RAND(),Inputs!$D$39,Inputs!$C$39)))-'Year Schedule'!$K$11+'Year Schedule'!$L$11)</f>
        <v>#VALUE!</v>
      </c>
      <c r="K881" s="0" t="e">
        <f aca="true">MAX(0,J881*(1+(_xlfn.NORM.INV(RAND(),Inputs!$D$39,Inputs!$C$39)))-'Year Schedule'!$K$12+'Year Schedule'!$L$12)</f>
        <v>#VALUE!</v>
      </c>
      <c r="L881" s="0" t="e">
        <f aca="true">MAX(0,K881*(1+(_xlfn.NORM.INV(RAND(),Inputs!$D$39,Inputs!$C$39)))-'Year Schedule'!$K$13+'Year Schedule'!$L$13)</f>
        <v>#VALUE!</v>
      </c>
      <c r="M881" s="0" t="e">
        <f aca="true">MAX(0,L881*(1+(_xlfn.NORM.INV(RAND(),Inputs!$D$39,Inputs!$C$39)))-'Year Schedule'!$K$14+'Year Schedule'!$L$14)</f>
        <v>#VALUE!</v>
      </c>
      <c r="N881" s="0" t="e">
        <f aca="true">MAX(0,M881*(1+(_xlfn.NORM.INV(RAND(),Inputs!$D$39,Inputs!$C$39)))-'Year Schedule'!$K$15+'Year Schedule'!$L$15)</f>
        <v>#VALUE!</v>
      </c>
      <c r="O881" s="0" t="e">
        <f aca="true">MAX(0,N881*(1+(_xlfn.NORM.INV(RAND(),Inputs!$D$39,Inputs!$C$39)))-'Year Schedule'!$K$16+'Year Schedule'!$L$16)</f>
        <v>#VALUE!</v>
      </c>
      <c r="P881" s="0" t="e">
        <f aca="true">MAX(0,O881*(1+(_xlfn.NORM.INV(RAND(),Inputs!$D$39,Inputs!$C$39)))-'Year Schedule'!$K$17+'Year Schedule'!$L$17)</f>
        <v>#VALUE!</v>
      </c>
      <c r="Q881" s="0" t="e">
        <f aca="true">MAX(0,P881*(1+(_xlfn.NORM.INV(RAND(),Inputs!$D$39,Inputs!$C$39)))-'Year Schedule'!$K$18+'Year Schedule'!$L$18)</f>
        <v>#VALUE!</v>
      </c>
      <c r="R881" s="0" t="e">
        <f aca="true">MAX(0,Q881*(1+(_xlfn.NORM.INV(RAND(),Inputs!$D$39,Inputs!$C$39)))-'Year Schedule'!$K$19+'Year Schedule'!$L$19)</f>
        <v>#VALUE!</v>
      </c>
      <c r="S881" s="0" t="e">
        <f aca="true">MAX(0,R881*(1+(_xlfn.NORM.INV(RAND(),Inputs!$D$39,Inputs!$C$39)))-'Year Schedule'!$K$20+'Year Schedule'!$L$20)</f>
        <v>#VALUE!</v>
      </c>
      <c r="T881" s="0" t="e">
        <f aca="true">MAX(0,S881*(1+(_xlfn.NORM.INV(RAND(),Inputs!$D$39,Inputs!$C$39)))-'Year Schedule'!$K$21+'Year Schedule'!$L$21)</f>
        <v>#VALUE!</v>
      </c>
      <c r="U881" s="0" t="e">
        <f aca="true">MAX(0,T881*(1+(_xlfn.NORM.INV(RAND(),Inputs!$D$39,Inputs!$C$39)))-'Year Schedule'!$K$22+'Year Schedule'!$L$22)</f>
        <v>#VALUE!</v>
      </c>
      <c r="V881" s="0" t="e">
        <f aca="true">MAX(0,U881*(1+(_xlfn.NORM.INV(RAND(),Inputs!$D$39,Inputs!$C$39)))-'Year Schedule'!$K$23+'Year Schedule'!$L$23)</f>
        <v>#VALUE!</v>
      </c>
      <c r="W881" s="0" t="e">
        <f aca="true">MAX(0,V881*(1+(_xlfn.NORM.INV(RAND(),Inputs!$D$39,Inputs!$C$39)))-'Year Schedule'!$K$24+'Year Schedule'!$L$24)</f>
        <v>#VALUE!</v>
      </c>
      <c r="X881" s="0" t="e">
        <f aca="true">MAX(0,W881*(1+(_xlfn.NORM.INV(RAND(),Inputs!$D$39,Inputs!$C$39)))-'Year Schedule'!$K$25+'Year Schedule'!$L$25)</f>
        <v>#VALUE!</v>
      </c>
      <c r="Y881" s="0" t="e">
        <f aca="true">MAX(0,X881*(1+(_xlfn.NORM.INV(RAND(),Inputs!$D$39,Inputs!$C$39)))-'Year Schedule'!$K$26+'Year Schedule'!$L$26)</f>
        <v>#VALUE!</v>
      </c>
      <c r="Z881" s="0" t="e">
        <f aca="true">MAX(0,Y881*(1+(_xlfn.NORM.INV(RAND(),Inputs!$D$39,Inputs!$C$39)))-'Year Schedule'!$K$27+'Year Schedule'!$L$27)</f>
        <v>#VALUE!</v>
      </c>
      <c r="AA881" s="0" t="e">
        <f aca="true">MAX(0,Z881*(1+(_xlfn.NORM.INV(RAND(),Inputs!$D$39,Inputs!$C$39)))-'Year Schedule'!$K$28+'Year Schedule'!$L$28)</f>
        <v>#VALUE!</v>
      </c>
      <c r="AB881" s="0" t="e">
        <f aca="true">MAX(0,AA881*(1+(_xlfn.NORM.INV(RAND(),Inputs!$D$39,Inputs!$C$39)))-'Year Schedule'!$K$29+'Year Schedule'!$L$29)</f>
        <v>#VALUE!</v>
      </c>
      <c r="AC881" s="0" t="e">
        <f aca="true">MAX(0,AB881*(1+(_xlfn.NORM.INV(RAND(),Inputs!$D$39,Inputs!$C$39)))-'Year Schedule'!$K$30+'Year Schedule'!$L$30)</f>
        <v>#VALUE!</v>
      </c>
      <c r="AD881" s="0" t="e">
        <f aca="true">MAX(0,AC881*(1+(_xlfn.NORM.INV(RAND(),Inputs!$D$39,Inputs!$C$39)))-'Year Schedule'!$K$31+'Year Schedule'!$L$31)</f>
        <v>#VALUE!</v>
      </c>
      <c r="AE881" s="0" t="e">
        <f aca="true">MAX(0,AD881*(1+(_xlfn.NORM.INV(RAND(),Inputs!$D$39,Inputs!$C$39)))-'Year Schedule'!$K$32+'Year Schedule'!$L$32)</f>
        <v>#VALUE!</v>
      </c>
      <c r="AF881" s="0" t="e">
        <f aca="true">MAX(0,AE881*(1+(_xlfn.NORM.INV(RAND(),Inputs!$D$39,Inputs!$C$39)))-'Year Schedule'!$K$33+'Year Schedule'!$L$33)</f>
        <v>#VALUE!</v>
      </c>
      <c r="AG881" s="0" t="e">
        <f aca="true">MAX(0,AF881*(1+(_xlfn.NORM.INV(RAND(),Inputs!$D$39,Inputs!$C$39)))-'Year Schedule'!$K$34+'Year Schedule'!$L$34)</f>
        <v>#VALUE!</v>
      </c>
      <c r="AH881" s="0" t="e">
        <f aca="true">MAX(0,AG881*(1+(_xlfn.NORM.INV(RAND(),Inputs!$D$39,Inputs!$C$39)))-'Year Schedule'!$K$35+'Year Schedule'!$L$35)</f>
        <v>#VALUE!</v>
      </c>
      <c r="AI881" s="0" t="e">
        <f aca="true">MAX(0,AH881*(1+(_xlfn.NORM.INV(RAND(),Inputs!$D$39,Inputs!$C$39)))-'Year Schedule'!$K$36+'Year Schedule'!$L$36)</f>
        <v>#VALUE!</v>
      </c>
      <c r="AJ881" s="0" t="e">
        <f aca="true">MAX(0,AI881*(1+(_xlfn.NORM.INV(RAND(),Inputs!$D$39,Inputs!$C$39)))-'Year Schedule'!$K$37+'Year Schedule'!$L$37)</f>
        <v>#VALUE!</v>
      </c>
      <c r="AK881" s="0" t="e">
        <f aca="true">MAX(0,AJ881*(1+(_xlfn.NORM.INV(RAND(),Inputs!$D$39,Inputs!$C$39)))-'Year Schedule'!$K$38+'Year Schedule'!$L$38)</f>
        <v>#VALUE!</v>
      </c>
      <c r="AL881" s="0" t="e">
        <f aca="true">MAX(0,AK881*(1+(_xlfn.NORM.INV(RAND(),Inputs!$D$39,Inputs!$C$39)))-'Year Schedule'!$K$39+'Year Schedule'!$L$39)</f>
        <v>#VALUE!</v>
      </c>
      <c r="AM881" s="0" t="e">
        <f aca="true">MAX(0,AL881*(1+(_xlfn.NORM.INV(RAND(),Inputs!$D$39,Inputs!$C$39)))-'Year Schedule'!$K$40+'Year Schedule'!$L$40)</f>
        <v>#VALUE!</v>
      </c>
      <c r="AN881" s="0" t="e">
        <f aca="true">MAX(0,AM881*(1+(_xlfn.NORM.INV(RAND(),Inputs!$D$39,Inputs!$C$39)))-'Year Schedule'!$K$41+'Year Schedule'!$L$41)</f>
        <v>#VALUE!</v>
      </c>
      <c r="AO881" s="0" t="e">
        <f aca="true">MAX(0,AN881*(1+(_xlfn.NORM.INV(RAND(),Inputs!$D$39,Inputs!$C$39)))-'Year Schedule'!$K$42+'Year Schedule'!$L$42)</f>
        <v>#VALUE!</v>
      </c>
      <c r="AP881" s="0" t="e">
        <f aca="true">MAX(0,AO881*(1+(_xlfn.NORM.INV(RAND(),Inputs!$D$39,Inputs!$C$39)))-'Year Schedule'!$K$43+'Year Schedule'!$L$43)</f>
        <v>#VALUE!</v>
      </c>
      <c r="AQ881" s="0" t="e">
        <f aca="true">MAX(0,AP881*(1+(_xlfn.NORM.INV(RAND(),Inputs!$D$39,Inputs!$C$39)))-'Year Schedule'!$K$44+'Year Schedule'!$L$44)</f>
        <v>#VALUE!</v>
      </c>
      <c r="AR881" s="0" t="e">
        <f aca="true">MAX(0,AQ881*(1+(_xlfn.NORM.INV(RAND(),Inputs!$D$39,Inputs!$C$39)))-'Year Schedule'!$K$45+'Year Schedule'!$L$45)</f>
        <v>#VALUE!</v>
      </c>
      <c r="AS881" s="0" t="e">
        <f aca="true">MAX(0,AR881*(1+(_xlfn.NORM.INV(RAND(),Inputs!$D$39,Inputs!$C$39)))-'Year Schedule'!$K$46+'Year Schedule'!$L$46)</f>
        <v>#VALUE!</v>
      </c>
      <c r="AT881" s="0" t="e">
        <f aca="true">MAX(0,AS881*(1+(_xlfn.NORM.INV(RAND(),Inputs!$D$39,Inputs!$C$39)))-'Year Schedule'!$K$47+'Year Schedule'!$L$47)</f>
        <v>#VALUE!</v>
      </c>
      <c r="AU881" s="0" t="e">
        <f aca="true">MAX(0,AT881*(1+(_xlfn.NORM.INV(RAND(),Inputs!$D$39,Inputs!$C$39)))-'Year Schedule'!$K$48+'Year Schedule'!$L$48)</f>
        <v>#VALUE!</v>
      </c>
      <c r="AV881" s="0" t="e">
        <f aca="true">MAX(0,AU881*(1+(_xlfn.NORM.INV(RAND(),Inputs!$D$39,Inputs!$C$39)))-'Year Schedule'!$K$49+'Year Schedule'!$L$49)</f>
        <v>#VALUE!</v>
      </c>
      <c r="AW881" s="0" t="e">
        <f aca="true">MAX(0,AV881*(1+(_xlfn.NORM.INV(RAND(),Inputs!$D$39,Inputs!$C$39)))-'Year Schedule'!$K$50+'Year Schedule'!$L$50)</f>
        <v>#VALUE!</v>
      </c>
      <c r="AX881" s="0" t="e">
        <f aca="true">MAX(0,AW881*(1+(_xlfn.NORM.INV(RAND(),Inputs!$D$39,Inputs!$C$39)))-'Year Schedule'!$K$51+'Year Schedule'!$L$51)</f>
        <v>#VALUE!</v>
      </c>
      <c r="AY881" s="0" t="e">
        <f aca="true">MAX(0,AX881*(1+(_xlfn.NORM.INV(RAND(),Inputs!$D$39,Inputs!$C$39)))-'Year Schedule'!$K$52+'Year Schedule'!$L$52)</f>
        <v>#VALUE!</v>
      </c>
      <c r="AZ881" s="0" t="e">
        <f aca="true">MAX(0,AY881*(1+(_xlfn.NORM.INV(RAND(),Inputs!$D$39,Inputs!$C$39)))-'Year Schedule'!$K$53+'Year Schedule'!$L$53)</f>
        <v>#VALUE!</v>
      </c>
      <c r="BA881" s="0" t="e">
        <f aca="false">INDEX(C881:AZ881,1,Inputs!$C$6)</f>
        <v>#VALUE!</v>
      </c>
      <c r="BB881" s="0" t="n">
        <f aca="false">IFERROR(EXP(SUMPRODUCT(LN((C881:INDEX(C881:AZ881,1,Inputs!$C$6)+$C$1004:INDEX($C$1004:$AZ$1004,1,Inputs!$C$6))/B881:INDEX(B881:AY881,1,Inputs!$C$6)))/Inputs!$C$6)-1,-1)</f>
        <v>-1</v>
      </c>
    </row>
    <row r="882" customFormat="false" ht="15" hidden="false" customHeight="true" outlineLevel="0" collapsed="false">
      <c r="A882" s="0" t="n">
        <v>880</v>
      </c>
      <c r="B882" s="177" t="n">
        <f aca="false">Inputs!$C$38</f>
        <v>0</v>
      </c>
      <c r="C882" s="0" t="e">
        <f aca="true">MAX(0,B882*(1+(_xlfn.NORM.INV(RAND(),Inputs!$D$39,Inputs!$C$39)))-'Year Schedule'!$K$4+'Year Schedule'!$L$4)</f>
        <v>#VALUE!</v>
      </c>
      <c r="D882" s="0" t="e">
        <f aca="true">MAX(0,C882*(1+(_xlfn.NORM.INV(RAND(),Inputs!$D$39,Inputs!$C$39)))-'Year Schedule'!$K$5+'Year Schedule'!$L$5)</f>
        <v>#VALUE!</v>
      </c>
      <c r="E882" s="0" t="e">
        <f aca="true">MAX(0,D882*(1+(_xlfn.NORM.INV(RAND(),Inputs!$D$39,Inputs!$C$39)))-'Year Schedule'!$K$6+'Year Schedule'!$L$6)</f>
        <v>#VALUE!</v>
      </c>
      <c r="F882" s="0" t="e">
        <f aca="true">MAX(0,E882*(1+(_xlfn.NORM.INV(RAND(),Inputs!$D$39,Inputs!$C$39)))-'Year Schedule'!$K$7+'Year Schedule'!$L$7)</f>
        <v>#VALUE!</v>
      </c>
      <c r="G882" s="0" t="e">
        <f aca="true">MAX(0,F882*(1+(_xlfn.NORM.INV(RAND(),Inputs!$D$39,Inputs!$C$39)))-'Year Schedule'!$K$8+'Year Schedule'!$L$8)</f>
        <v>#VALUE!</v>
      </c>
      <c r="H882" s="0" t="e">
        <f aca="true">MAX(0,G882*(1+(_xlfn.NORM.INV(RAND(),Inputs!$D$39,Inputs!$C$39)))-'Year Schedule'!$K$9+'Year Schedule'!$L$9)</f>
        <v>#VALUE!</v>
      </c>
      <c r="I882" s="0" t="e">
        <f aca="true">MAX(0,H882*(1+(_xlfn.NORM.INV(RAND(),Inputs!$D$39,Inputs!$C$39)))-'Year Schedule'!$K$10+'Year Schedule'!$L$10)</f>
        <v>#VALUE!</v>
      </c>
      <c r="J882" s="0" t="e">
        <f aca="true">MAX(0,I882*(1+(_xlfn.NORM.INV(RAND(),Inputs!$D$39,Inputs!$C$39)))-'Year Schedule'!$K$11+'Year Schedule'!$L$11)</f>
        <v>#VALUE!</v>
      </c>
      <c r="K882" s="0" t="e">
        <f aca="true">MAX(0,J882*(1+(_xlfn.NORM.INV(RAND(),Inputs!$D$39,Inputs!$C$39)))-'Year Schedule'!$K$12+'Year Schedule'!$L$12)</f>
        <v>#VALUE!</v>
      </c>
      <c r="L882" s="0" t="e">
        <f aca="true">MAX(0,K882*(1+(_xlfn.NORM.INV(RAND(),Inputs!$D$39,Inputs!$C$39)))-'Year Schedule'!$K$13+'Year Schedule'!$L$13)</f>
        <v>#VALUE!</v>
      </c>
      <c r="M882" s="0" t="e">
        <f aca="true">MAX(0,L882*(1+(_xlfn.NORM.INV(RAND(),Inputs!$D$39,Inputs!$C$39)))-'Year Schedule'!$K$14+'Year Schedule'!$L$14)</f>
        <v>#VALUE!</v>
      </c>
      <c r="N882" s="0" t="e">
        <f aca="true">MAX(0,M882*(1+(_xlfn.NORM.INV(RAND(),Inputs!$D$39,Inputs!$C$39)))-'Year Schedule'!$K$15+'Year Schedule'!$L$15)</f>
        <v>#VALUE!</v>
      </c>
      <c r="O882" s="0" t="e">
        <f aca="true">MAX(0,N882*(1+(_xlfn.NORM.INV(RAND(),Inputs!$D$39,Inputs!$C$39)))-'Year Schedule'!$K$16+'Year Schedule'!$L$16)</f>
        <v>#VALUE!</v>
      </c>
      <c r="P882" s="0" t="e">
        <f aca="true">MAX(0,O882*(1+(_xlfn.NORM.INV(RAND(),Inputs!$D$39,Inputs!$C$39)))-'Year Schedule'!$K$17+'Year Schedule'!$L$17)</f>
        <v>#VALUE!</v>
      </c>
      <c r="Q882" s="0" t="e">
        <f aca="true">MAX(0,P882*(1+(_xlfn.NORM.INV(RAND(),Inputs!$D$39,Inputs!$C$39)))-'Year Schedule'!$K$18+'Year Schedule'!$L$18)</f>
        <v>#VALUE!</v>
      </c>
      <c r="R882" s="0" t="e">
        <f aca="true">MAX(0,Q882*(1+(_xlfn.NORM.INV(RAND(),Inputs!$D$39,Inputs!$C$39)))-'Year Schedule'!$K$19+'Year Schedule'!$L$19)</f>
        <v>#VALUE!</v>
      </c>
      <c r="S882" s="0" t="e">
        <f aca="true">MAX(0,R882*(1+(_xlfn.NORM.INV(RAND(),Inputs!$D$39,Inputs!$C$39)))-'Year Schedule'!$K$20+'Year Schedule'!$L$20)</f>
        <v>#VALUE!</v>
      </c>
      <c r="T882" s="0" t="e">
        <f aca="true">MAX(0,S882*(1+(_xlfn.NORM.INV(RAND(),Inputs!$D$39,Inputs!$C$39)))-'Year Schedule'!$K$21+'Year Schedule'!$L$21)</f>
        <v>#VALUE!</v>
      </c>
      <c r="U882" s="0" t="e">
        <f aca="true">MAX(0,T882*(1+(_xlfn.NORM.INV(RAND(),Inputs!$D$39,Inputs!$C$39)))-'Year Schedule'!$K$22+'Year Schedule'!$L$22)</f>
        <v>#VALUE!</v>
      </c>
      <c r="V882" s="0" t="e">
        <f aca="true">MAX(0,U882*(1+(_xlfn.NORM.INV(RAND(),Inputs!$D$39,Inputs!$C$39)))-'Year Schedule'!$K$23+'Year Schedule'!$L$23)</f>
        <v>#VALUE!</v>
      </c>
      <c r="W882" s="0" t="e">
        <f aca="true">MAX(0,V882*(1+(_xlfn.NORM.INV(RAND(),Inputs!$D$39,Inputs!$C$39)))-'Year Schedule'!$K$24+'Year Schedule'!$L$24)</f>
        <v>#VALUE!</v>
      </c>
      <c r="X882" s="0" t="e">
        <f aca="true">MAX(0,W882*(1+(_xlfn.NORM.INV(RAND(),Inputs!$D$39,Inputs!$C$39)))-'Year Schedule'!$K$25+'Year Schedule'!$L$25)</f>
        <v>#VALUE!</v>
      </c>
      <c r="Y882" s="0" t="e">
        <f aca="true">MAX(0,X882*(1+(_xlfn.NORM.INV(RAND(),Inputs!$D$39,Inputs!$C$39)))-'Year Schedule'!$K$26+'Year Schedule'!$L$26)</f>
        <v>#VALUE!</v>
      </c>
      <c r="Z882" s="0" t="e">
        <f aca="true">MAX(0,Y882*(1+(_xlfn.NORM.INV(RAND(),Inputs!$D$39,Inputs!$C$39)))-'Year Schedule'!$K$27+'Year Schedule'!$L$27)</f>
        <v>#VALUE!</v>
      </c>
      <c r="AA882" s="0" t="e">
        <f aca="true">MAX(0,Z882*(1+(_xlfn.NORM.INV(RAND(),Inputs!$D$39,Inputs!$C$39)))-'Year Schedule'!$K$28+'Year Schedule'!$L$28)</f>
        <v>#VALUE!</v>
      </c>
      <c r="AB882" s="0" t="e">
        <f aca="true">MAX(0,AA882*(1+(_xlfn.NORM.INV(RAND(),Inputs!$D$39,Inputs!$C$39)))-'Year Schedule'!$K$29+'Year Schedule'!$L$29)</f>
        <v>#VALUE!</v>
      </c>
      <c r="AC882" s="0" t="e">
        <f aca="true">MAX(0,AB882*(1+(_xlfn.NORM.INV(RAND(),Inputs!$D$39,Inputs!$C$39)))-'Year Schedule'!$K$30+'Year Schedule'!$L$30)</f>
        <v>#VALUE!</v>
      </c>
      <c r="AD882" s="0" t="e">
        <f aca="true">MAX(0,AC882*(1+(_xlfn.NORM.INV(RAND(),Inputs!$D$39,Inputs!$C$39)))-'Year Schedule'!$K$31+'Year Schedule'!$L$31)</f>
        <v>#VALUE!</v>
      </c>
      <c r="AE882" s="0" t="e">
        <f aca="true">MAX(0,AD882*(1+(_xlfn.NORM.INV(RAND(),Inputs!$D$39,Inputs!$C$39)))-'Year Schedule'!$K$32+'Year Schedule'!$L$32)</f>
        <v>#VALUE!</v>
      </c>
      <c r="AF882" s="0" t="e">
        <f aca="true">MAX(0,AE882*(1+(_xlfn.NORM.INV(RAND(),Inputs!$D$39,Inputs!$C$39)))-'Year Schedule'!$K$33+'Year Schedule'!$L$33)</f>
        <v>#VALUE!</v>
      </c>
      <c r="AG882" s="0" t="e">
        <f aca="true">MAX(0,AF882*(1+(_xlfn.NORM.INV(RAND(),Inputs!$D$39,Inputs!$C$39)))-'Year Schedule'!$K$34+'Year Schedule'!$L$34)</f>
        <v>#VALUE!</v>
      </c>
      <c r="AH882" s="0" t="e">
        <f aca="true">MAX(0,AG882*(1+(_xlfn.NORM.INV(RAND(),Inputs!$D$39,Inputs!$C$39)))-'Year Schedule'!$K$35+'Year Schedule'!$L$35)</f>
        <v>#VALUE!</v>
      </c>
      <c r="AI882" s="0" t="e">
        <f aca="true">MAX(0,AH882*(1+(_xlfn.NORM.INV(RAND(),Inputs!$D$39,Inputs!$C$39)))-'Year Schedule'!$K$36+'Year Schedule'!$L$36)</f>
        <v>#VALUE!</v>
      </c>
      <c r="AJ882" s="0" t="e">
        <f aca="true">MAX(0,AI882*(1+(_xlfn.NORM.INV(RAND(),Inputs!$D$39,Inputs!$C$39)))-'Year Schedule'!$K$37+'Year Schedule'!$L$37)</f>
        <v>#VALUE!</v>
      </c>
      <c r="AK882" s="0" t="e">
        <f aca="true">MAX(0,AJ882*(1+(_xlfn.NORM.INV(RAND(),Inputs!$D$39,Inputs!$C$39)))-'Year Schedule'!$K$38+'Year Schedule'!$L$38)</f>
        <v>#VALUE!</v>
      </c>
      <c r="AL882" s="0" t="e">
        <f aca="true">MAX(0,AK882*(1+(_xlfn.NORM.INV(RAND(),Inputs!$D$39,Inputs!$C$39)))-'Year Schedule'!$K$39+'Year Schedule'!$L$39)</f>
        <v>#VALUE!</v>
      </c>
      <c r="AM882" s="0" t="e">
        <f aca="true">MAX(0,AL882*(1+(_xlfn.NORM.INV(RAND(),Inputs!$D$39,Inputs!$C$39)))-'Year Schedule'!$K$40+'Year Schedule'!$L$40)</f>
        <v>#VALUE!</v>
      </c>
      <c r="AN882" s="0" t="e">
        <f aca="true">MAX(0,AM882*(1+(_xlfn.NORM.INV(RAND(),Inputs!$D$39,Inputs!$C$39)))-'Year Schedule'!$K$41+'Year Schedule'!$L$41)</f>
        <v>#VALUE!</v>
      </c>
      <c r="AO882" s="0" t="e">
        <f aca="true">MAX(0,AN882*(1+(_xlfn.NORM.INV(RAND(),Inputs!$D$39,Inputs!$C$39)))-'Year Schedule'!$K$42+'Year Schedule'!$L$42)</f>
        <v>#VALUE!</v>
      </c>
      <c r="AP882" s="0" t="e">
        <f aca="true">MAX(0,AO882*(1+(_xlfn.NORM.INV(RAND(),Inputs!$D$39,Inputs!$C$39)))-'Year Schedule'!$K$43+'Year Schedule'!$L$43)</f>
        <v>#VALUE!</v>
      </c>
      <c r="AQ882" s="0" t="e">
        <f aca="true">MAX(0,AP882*(1+(_xlfn.NORM.INV(RAND(),Inputs!$D$39,Inputs!$C$39)))-'Year Schedule'!$K$44+'Year Schedule'!$L$44)</f>
        <v>#VALUE!</v>
      </c>
      <c r="AR882" s="0" t="e">
        <f aca="true">MAX(0,AQ882*(1+(_xlfn.NORM.INV(RAND(),Inputs!$D$39,Inputs!$C$39)))-'Year Schedule'!$K$45+'Year Schedule'!$L$45)</f>
        <v>#VALUE!</v>
      </c>
      <c r="AS882" s="0" t="e">
        <f aca="true">MAX(0,AR882*(1+(_xlfn.NORM.INV(RAND(),Inputs!$D$39,Inputs!$C$39)))-'Year Schedule'!$K$46+'Year Schedule'!$L$46)</f>
        <v>#VALUE!</v>
      </c>
      <c r="AT882" s="0" t="e">
        <f aca="true">MAX(0,AS882*(1+(_xlfn.NORM.INV(RAND(),Inputs!$D$39,Inputs!$C$39)))-'Year Schedule'!$K$47+'Year Schedule'!$L$47)</f>
        <v>#VALUE!</v>
      </c>
      <c r="AU882" s="0" t="e">
        <f aca="true">MAX(0,AT882*(1+(_xlfn.NORM.INV(RAND(),Inputs!$D$39,Inputs!$C$39)))-'Year Schedule'!$K$48+'Year Schedule'!$L$48)</f>
        <v>#VALUE!</v>
      </c>
      <c r="AV882" s="0" t="e">
        <f aca="true">MAX(0,AU882*(1+(_xlfn.NORM.INV(RAND(),Inputs!$D$39,Inputs!$C$39)))-'Year Schedule'!$K$49+'Year Schedule'!$L$49)</f>
        <v>#VALUE!</v>
      </c>
      <c r="AW882" s="0" t="e">
        <f aca="true">MAX(0,AV882*(1+(_xlfn.NORM.INV(RAND(),Inputs!$D$39,Inputs!$C$39)))-'Year Schedule'!$K$50+'Year Schedule'!$L$50)</f>
        <v>#VALUE!</v>
      </c>
      <c r="AX882" s="0" t="e">
        <f aca="true">MAX(0,AW882*(1+(_xlfn.NORM.INV(RAND(),Inputs!$D$39,Inputs!$C$39)))-'Year Schedule'!$K$51+'Year Schedule'!$L$51)</f>
        <v>#VALUE!</v>
      </c>
      <c r="AY882" s="0" t="e">
        <f aca="true">MAX(0,AX882*(1+(_xlfn.NORM.INV(RAND(),Inputs!$D$39,Inputs!$C$39)))-'Year Schedule'!$K$52+'Year Schedule'!$L$52)</f>
        <v>#VALUE!</v>
      </c>
      <c r="AZ882" s="0" t="e">
        <f aca="true">MAX(0,AY882*(1+(_xlfn.NORM.INV(RAND(),Inputs!$D$39,Inputs!$C$39)))-'Year Schedule'!$K$53+'Year Schedule'!$L$53)</f>
        <v>#VALUE!</v>
      </c>
      <c r="BA882" s="0" t="e">
        <f aca="false">INDEX(C882:AZ882,1,Inputs!$C$6)</f>
        <v>#VALUE!</v>
      </c>
      <c r="BB882" s="0" t="n">
        <f aca="false">IFERROR(EXP(SUMPRODUCT(LN((C882:INDEX(C882:AZ882,1,Inputs!$C$6)+$C$1004:INDEX($C$1004:$AZ$1004,1,Inputs!$C$6))/B882:INDEX(B882:AY882,1,Inputs!$C$6)))/Inputs!$C$6)-1,-1)</f>
        <v>-1</v>
      </c>
    </row>
    <row r="883" customFormat="false" ht="15" hidden="false" customHeight="true" outlineLevel="0" collapsed="false">
      <c r="A883" s="0" t="n">
        <v>881</v>
      </c>
      <c r="B883" s="177" t="n">
        <f aca="false">Inputs!$C$38</f>
        <v>0</v>
      </c>
      <c r="C883" s="0" t="e">
        <f aca="true">MAX(0,B883*(1+(_xlfn.NORM.INV(RAND(),Inputs!$D$39,Inputs!$C$39)))-'Year Schedule'!$K$4+'Year Schedule'!$L$4)</f>
        <v>#VALUE!</v>
      </c>
      <c r="D883" s="0" t="e">
        <f aca="true">MAX(0,C883*(1+(_xlfn.NORM.INV(RAND(),Inputs!$D$39,Inputs!$C$39)))-'Year Schedule'!$K$5+'Year Schedule'!$L$5)</f>
        <v>#VALUE!</v>
      </c>
      <c r="E883" s="0" t="e">
        <f aca="true">MAX(0,D883*(1+(_xlfn.NORM.INV(RAND(),Inputs!$D$39,Inputs!$C$39)))-'Year Schedule'!$K$6+'Year Schedule'!$L$6)</f>
        <v>#VALUE!</v>
      </c>
      <c r="F883" s="0" t="e">
        <f aca="true">MAX(0,E883*(1+(_xlfn.NORM.INV(RAND(),Inputs!$D$39,Inputs!$C$39)))-'Year Schedule'!$K$7+'Year Schedule'!$L$7)</f>
        <v>#VALUE!</v>
      </c>
      <c r="G883" s="0" t="e">
        <f aca="true">MAX(0,F883*(1+(_xlfn.NORM.INV(RAND(),Inputs!$D$39,Inputs!$C$39)))-'Year Schedule'!$K$8+'Year Schedule'!$L$8)</f>
        <v>#VALUE!</v>
      </c>
      <c r="H883" s="0" t="e">
        <f aca="true">MAX(0,G883*(1+(_xlfn.NORM.INV(RAND(),Inputs!$D$39,Inputs!$C$39)))-'Year Schedule'!$K$9+'Year Schedule'!$L$9)</f>
        <v>#VALUE!</v>
      </c>
      <c r="I883" s="0" t="e">
        <f aca="true">MAX(0,H883*(1+(_xlfn.NORM.INV(RAND(),Inputs!$D$39,Inputs!$C$39)))-'Year Schedule'!$K$10+'Year Schedule'!$L$10)</f>
        <v>#VALUE!</v>
      </c>
      <c r="J883" s="0" t="e">
        <f aca="true">MAX(0,I883*(1+(_xlfn.NORM.INV(RAND(),Inputs!$D$39,Inputs!$C$39)))-'Year Schedule'!$K$11+'Year Schedule'!$L$11)</f>
        <v>#VALUE!</v>
      </c>
      <c r="K883" s="0" t="e">
        <f aca="true">MAX(0,J883*(1+(_xlfn.NORM.INV(RAND(),Inputs!$D$39,Inputs!$C$39)))-'Year Schedule'!$K$12+'Year Schedule'!$L$12)</f>
        <v>#VALUE!</v>
      </c>
      <c r="L883" s="0" t="e">
        <f aca="true">MAX(0,K883*(1+(_xlfn.NORM.INV(RAND(),Inputs!$D$39,Inputs!$C$39)))-'Year Schedule'!$K$13+'Year Schedule'!$L$13)</f>
        <v>#VALUE!</v>
      </c>
      <c r="M883" s="0" t="e">
        <f aca="true">MAX(0,L883*(1+(_xlfn.NORM.INV(RAND(),Inputs!$D$39,Inputs!$C$39)))-'Year Schedule'!$K$14+'Year Schedule'!$L$14)</f>
        <v>#VALUE!</v>
      </c>
      <c r="N883" s="0" t="e">
        <f aca="true">MAX(0,M883*(1+(_xlfn.NORM.INV(RAND(),Inputs!$D$39,Inputs!$C$39)))-'Year Schedule'!$K$15+'Year Schedule'!$L$15)</f>
        <v>#VALUE!</v>
      </c>
      <c r="O883" s="0" t="e">
        <f aca="true">MAX(0,N883*(1+(_xlfn.NORM.INV(RAND(),Inputs!$D$39,Inputs!$C$39)))-'Year Schedule'!$K$16+'Year Schedule'!$L$16)</f>
        <v>#VALUE!</v>
      </c>
      <c r="P883" s="0" t="e">
        <f aca="true">MAX(0,O883*(1+(_xlfn.NORM.INV(RAND(),Inputs!$D$39,Inputs!$C$39)))-'Year Schedule'!$K$17+'Year Schedule'!$L$17)</f>
        <v>#VALUE!</v>
      </c>
      <c r="Q883" s="0" t="e">
        <f aca="true">MAX(0,P883*(1+(_xlfn.NORM.INV(RAND(),Inputs!$D$39,Inputs!$C$39)))-'Year Schedule'!$K$18+'Year Schedule'!$L$18)</f>
        <v>#VALUE!</v>
      </c>
      <c r="R883" s="0" t="e">
        <f aca="true">MAX(0,Q883*(1+(_xlfn.NORM.INV(RAND(),Inputs!$D$39,Inputs!$C$39)))-'Year Schedule'!$K$19+'Year Schedule'!$L$19)</f>
        <v>#VALUE!</v>
      </c>
      <c r="S883" s="0" t="e">
        <f aca="true">MAX(0,R883*(1+(_xlfn.NORM.INV(RAND(),Inputs!$D$39,Inputs!$C$39)))-'Year Schedule'!$K$20+'Year Schedule'!$L$20)</f>
        <v>#VALUE!</v>
      </c>
      <c r="T883" s="0" t="e">
        <f aca="true">MAX(0,S883*(1+(_xlfn.NORM.INV(RAND(),Inputs!$D$39,Inputs!$C$39)))-'Year Schedule'!$K$21+'Year Schedule'!$L$21)</f>
        <v>#VALUE!</v>
      </c>
      <c r="U883" s="0" t="e">
        <f aca="true">MAX(0,T883*(1+(_xlfn.NORM.INV(RAND(),Inputs!$D$39,Inputs!$C$39)))-'Year Schedule'!$K$22+'Year Schedule'!$L$22)</f>
        <v>#VALUE!</v>
      </c>
      <c r="V883" s="0" t="e">
        <f aca="true">MAX(0,U883*(1+(_xlfn.NORM.INV(RAND(),Inputs!$D$39,Inputs!$C$39)))-'Year Schedule'!$K$23+'Year Schedule'!$L$23)</f>
        <v>#VALUE!</v>
      </c>
      <c r="W883" s="0" t="e">
        <f aca="true">MAX(0,V883*(1+(_xlfn.NORM.INV(RAND(),Inputs!$D$39,Inputs!$C$39)))-'Year Schedule'!$K$24+'Year Schedule'!$L$24)</f>
        <v>#VALUE!</v>
      </c>
      <c r="X883" s="0" t="e">
        <f aca="true">MAX(0,W883*(1+(_xlfn.NORM.INV(RAND(),Inputs!$D$39,Inputs!$C$39)))-'Year Schedule'!$K$25+'Year Schedule'!$L$25)</f>
        <v>#VALUE!</v>
      </c>
      <c r="Y883" s="0" t="e">
        <f aca="true">MAX(0,X883*(1+(_xlfn.NORM.INV(RAND(),Inputs!$D$39,Inputs!$C$39)))-'Year Schedule'!$K$26+'Year Schedule'!$L$26)</f>
        <v>#VALUE!</v>
      </c>
      <c r="Z883" s="0" t="e">
        <f aca="true">MAX(0,Y883*(1+(_xlfn.NORM.INV(RAND(),Inputs!$D$39,Inputs!$C$39)))-'Year Schedule'!$K$27+'Year Schedule'!$L$27)</f>
        <v>#VALUE!</v>
      </c>
      <c r="AA883" s="0" t="e">
        <f aca="true">MAX(0,Z883*(1+(_xlfn.NORM.INV(RAND(),Inputs!$D$39,Inputs!$C$39)))-'Year Schedule'!$K$28+'Year Schedule'!$L$28)</f>
        <v>#VALUE!</v>
      </c>
      <c r="AB883" s="0" t="e">
        <f aca="true">MAX(0,AA883*(1+(_xlfn.NORM.INV(RAND(),Inputs!$D$39,Inputs!$C$39)))-'Year Schedule'!$K$29+'Year Schedule'!$L$29)</f>
        <v>#VALUE!</v>
      </c>
      <c r="AC883" s="0" t="e">
        <f aca="true">MAX(0,AB883*(1+(_xlfn.NORM.INV(RAND(),Inputs!$D$39,Inputs!$C$39)))-'Year Schedule'!$K$30+'Year Schedule'!$L$30)</f>
        <v>#VALUE!</v>
      </c>
      <c r="AD883" s="0" t="e">
        <f aca="true">MAX(0,AC883*(1+(_xlfn.NORM.INV(RAND(),Inputs!$D$39,Inputs!$C$39)))-'Year Schedule'!$K$31+'Year Schedule'!$L$31)</f>
        <v>#VALUE!</v>
      </c>
      <c r="AE883" s="0" t="e">
        <f aca="true">MAX(0,AD883*(1+(_xlfn.NORM.INV(RAND(),Inputs!$D$39,Inputs!$C$39)))-'Year Schedule'!$K$32+'Year Schedule'!$L$32)</f>
        <v>#VALUE!</v>
      </c>
      <c r="AF883" s="0" t="e">
        <f aca="true">MAX(0,AE883*(1+(_xlfn.NORM.INV(RAND(),Inputs!$D$39,Inputs!$C$39)))-'Year Schedule'!$K$33+'Year Schedule'!$L$33)</f>
        <v>#VALUE!</v>
      </c>
      <c r="AG883" s="0" t="e">
        <f aca="true">MAX(0,AF883*(1+(_xlfn.NORM.INV(RAND(),Inputs!$D$39,Inputs!$C$39)))-'Year Schedule'!$K$34+'Year Schedule'!$L$34)</f>
        <v>#VALUE!</v>
      </c>
      <c r="AH883" s="0" t="e">
        <f aca="true">MAX(0,AG883*(1+(_xlfn.NORM.INV(RAND(),Inputs!$D$39,Inputs!$C$39)))-'Year Schedule'!$K$35+'Year Schedule'!$L$35)</f>
        <v>#VALUE!</v>
      </c>
      <c r="AI883" s="0" t="e">
        <f aca="true">MAX(0,AH883*(1+(_xlfn.NORM.INV(RAND(),Inputs!$D$39,Inputs!$C$39)))-'Year Schedule'!$K$36+'Year Schedule'!$L$36)</f>
        <v>#VALUE!</v>
      </c>
      <c r="AJ883" s="0" t="e">
        <f aca="true">MAX(0,AI883*(1+(_xlfn.NORM.INV(RAND(),Inputs!$D$39,Inputs!$C$39)))-'Year Schedule'!$K$37+'Year Schedule'!$L$37)</f>
        <v>#VALUE!</v>
      </c>
      <c r="AK883" s="0" t="e">
        <f aca="true">MAX(0,AJ883*(1+(_xlfn.NORM.INV(RAND(),Inputs!$D$39,Inputs!$C$39)))-'Year Schedule'!$K$38+'Year Schedule'!$L$38)</f>
        <v>#VALUE!</v>
      </c>
      <c r="AL883" s="0" t="e">
        <f aca="true">MAX(0,AK883*(1+(_xlfn.NORM.INV(RAND(),Inputs!$D$39,Inputs!$C$39)))-'Year Schedule'!$K$39+'Year Schedule'!$L$39)</f>
        <v>#VALUE!</v>
      </c>
      <c r="AM883" s="0" t="e">
        <f aca="true">MAX(0,AL883*(1+(_xlfn.NORM.INV(RAND(),Inputs!$D$39,Inputs!$C$39)))-'Year Schedule'!$K$40+'Year Schedule'!$L$40)</f>
        <v>#VALUE!</v>
      </c>
      <c r="AN883" s="0" t="e">
        <f aca="true">MAX(0,AM883*(1+(_xlfn.NORM.INV(RAND(),Inputs!$D$39,Inputs!$C$39)))-'Year Schedule'!$K$41+'Year Schedule'!$L$41)</f>
        <v>#VALUE!</v>
      </c>
      <c r="AO883" s="0" t="e">
        <f aca="true">MAX(0,AN883*(1+(_xlfn.NORM.INV(RAND(),Inputs!$D$39,Inputs!$C$39)))-'Year Schedule'!$K$42+'Year Schedule'!$L$42)</f>
        <v>#VALUE!</v>
      </c>
      <c r="AP883" s="0" t="e">
        <f aca="true">MAX(0,AO883*(1+(_xlfn.NORM.INV(RAND(),Inputs!$D$39,Inputs!$C$39)))-'Year Schedule'!$K$43+'Year Schedule'!$L$43)</f>
        <v>#VALUE!</v>
      </c>
      <c r="AQ883" s="0" t="e">
        <f aca="true">MAX(0,AP883*(1+(_xlfn.NORM.INV(RAND(),Inputs!$D$39,Inputs!$C$39)))-'Year Schedule'!$K$44+'Year Schedule'!$L$44)</f>
        <v>#VALUE!</v>
      </c>
      <c r="AR883" s="0" t="e">
        <f aca="true">MAX(0,AQ883*(1+(_xlfn.NORM.INV(RAND(),Inputs!$D$39,Inputs!$C$39)))-'Year Schedule'!$K$45+'Year Schedule'!$L$45)</f>
        <v>#VALUE!</v>
      </c>
      <c r="AS883" s="0" t="e">
        <f aca="true">MAX(0,AR883*(1+(_xlfn.NORM.INV(RAND(),Inputs!$D$39,Inputs!$C$39)))-'Year Schedule'!$K$46+'Year Schedule'!$L$46)</f>
        <v>#VALUE!</v>
      </c>
      <c r="AT883" s="0" t="e">
        <f aca="true">MAX(0,AS883*(1+(_xlfn.NORM.INV(RAND(),Inputs!$D$39,Inputs!$C$39)))-'Year Schedule'!$K$47+'Year Schedule'!$L$47)</f>
        <v>#VALUE!</v>
      </c>
      <c r="AU883" s="0" t="e">
        <f aca="true">MAX(0,AT883*(1+(_xlfn.NORM.INV(RAND(),Inputs!$D$39,Inputs!$C$39)))-'Year Schedule'!$K$48+'Year Schedule'!$L$48)</f>
        <v>#VALUE!</v>
      </c>
      <c r="AV883" s="0" t="e">
        <f aca="true">MAX(0,AU883*(1+(_xlfn.NORM.INV(RAND(),Inputs!$D$39,Inputs!$C$39)))-'Year Schedule'!$K$49+'Year Schedule'!$L$49)</f>
        <v>#VALUE!</v>
      </c>
      <c r="AW883" s="0" t="e">
        <f aca="true">MAX(0,AV883*(1+(_xlfn.NORM.INV(RAND(),Inputs!$D$39,Inputs!$C$39)))-'Year Schedule'!$K$50+'Year Schedule'!$L$50)</f>
        <v>#VALUE!</v>
      </c>
      <c r="AX883" s="0" t="e">
        <f aca="true">MAX(0,AW883*(1+(_xlfn.NORM.INV(RAND(),Inputs!$D$39,Inputs!$C$39)))-'Year Schedule'!$K$51+'Year Schedule'!$L$51)</f>
        <v>#VALUE!</v>
      </c>
      <c r="AY883" s="0" t="e">
        <f aca="true">MAX(0,AX883*(1+(_xlfn.NORM.INV(RAND(),Inputs!$D$39,Inputs!$C$39)))-'Year Schedule'!$K$52+'Year Schedule'!$L$52)</f>
        <v>#VALUE!</v>
      </c>
      <c r="AZ883" s="0" t="e">
        <f aca="true">MAX(0,AY883*(1+(_xlfn.NORM.INV(RAND(),Inputs!$D$39,Inputs!$C$39)))-'Year Schedule'!$K$53+'Year Schedule'!$L$53)</f>
        <v>#VALUE!</v>
      </c>
      <c r="BA883" s="0" t="e">
        <f aca="false">INDEX(C883:AZ883,1,Inputs!$C$6)</f>
        <v>#VALUE!</v>
      </c>
      <c r="BB883" s="0" t="n">
        <f aca="false">IFERROR(EXP(SUMPRODUCT(LN((C883:INDEX(C883:AZ883,1,Inputs!$C$6)+$C$1004:INDEX($C$1004:$AZ$1004,1,Inputs!$C$6))/B883:INDEX(B883:AY883,1,Inputs!$C$6)))/Inputs!$C$6)-1,-1)</f>
        <v>-1</v>
      </c>
    </row>
    <row r="884" customFormat="false" ht="15" hidden="false" customHeight="true" outlineLevel="0" collapsed="false">
      <c r="A884" s="0" t="n">
        <v>882</v>
      </c>
      <c r="B884" s="177" t="n">
        <f aca="false">Inputs!$C$38</f>
        <v>0</v>
      </c>
      <c r="C884" s="0" t="e">
        <f aca="true">MAX(0,B884*(1+(_xlfn.NORM.INV(RAND(),Inputs!$D$39,Inputs!$C$39)))-'Year Schedule'!$K$4+'Year Schedule'!$L$4)</f>
        <v>#VALUE!</v>
      </c>
      <c r="D884" s="0" t="e">
        <f aca="true">MAX(0,C884*(1+(_xlfn.NORM.INV(RAND(),Inputs!$D$39,Inputs!$C$39)))-'Year Schedule'!$K$5+'Year Schedule'!$L$5)</f>
        <v>#VALUE!</v>
      </c>
      <c r="E884" s="0" t="e">
        <f aca="true">MAX(0,D884*(1+(_xlfn.NORM.INV(RAND(),Inputs!$D$39,Inputs!$C$39)))-'Year Schedule'!$K$6+'Year Schedule'!$L$6)</f>
        <v>#VALUE!</v>
      </c>
      <c r="F884" s="0" t="e">
        <f aca="true">MAX(0,E884*(1+(_xlfn.NORM.INV(RAND(),Inputs!$D$39,Inputs!$C$39)))-'Year Schedule'!$K$7+'Year Schedule'!$L$7)</f>
        <v>#VALUE!</v>
      </c>
      <c r="G884" s="0" t="e">
        <f aca="true">MAX(0,F884*(1+(_xlfn.NORM.INV(RAND(),Inputs!$D$39,Inputs!$C$39)))-'Year Schedule'!$K$8+'Year Schedule'!$L$8)</f>
        <v>#VALUE!</v>
      </c>
      <c r="H884" s="0" t="e">
        <f aca="true">MAX(0,G884*(1+(_xlfn.NORM.INV(RAND(),Inputs!$D$39,Inputs!$C$39)))-'Year Schedule'!$K$9+'Year Schedule'!$L$9)</f>
        <v>#VALUE!</v>
      </c>
      <c r="I884" s="0" t="e">
        <f aca="true">MAX(0,H884*(1+(_xlfn.NORM.INV(RAND(),Inputs!$D$39,Inputs!$C$39)))-'Year Schedule'!$K$10+'Year Schedule'!$L$10)</f>
        <v>#VALUE!</v>
      </c>
      <c r="J884" s="0" t="e">
        <f aca="true">MAX(0,I884*(1+(_xlfn.NORM.INV(RAND(),Inputs!$D$39,Inputs!$C$39)))-'Year Schedule'!$K$11+'Year Schedule'!$L$11)</f>
        <v>#VALUE!</v>
      </c>
      <c r="K884" s="0" t="e">
        <f aca="true">MAX(0,J884*(1+(_xlfn.NORM.INV(RAND(),Inputs!$D$39,Inputs!$C$39)))-'Year Schedule'!$K$12+'Year Schedule'!$L$12)</f>
        <v>#VALUE!</v>
      </c>
      <c r="L884" s="0" t="e">
        <f aca="true">MAX(0,K884*(1+(_xlfn.NORM.INV(RAND(),Inputs!$D$39,Inputs!$C$39)))-'Year Schedule'!$K$13+'Year Schedule'!$L$13)</f>
        <v>#VALUE!</v>
      </c>
      <c r="M884" s="0" t="e">
        <f aca="true">MAX(0,L884*(1+(_xlfn.NORM.INV(RAND(),Inputs!$D$39,Inputs!$C$39)))-'Year Schedule'!$K$14+'Year Schedule'!$L$14)</f>
        <v>#VALUE!</v>
      </c>
      <c r="N884" s="0" t="e">
        <f aca="true">MAX(0,M884*(1+(_xlfn.NORM.INV(RAND(),Inputs!$D$39,Inputs!$C$39)))-'Year Schedule'!$K$15+'Year Schedule'!$L$15)</f>
        <v>#VALUE!</v>
      </c>
      <c r="O884" s="0" t="e">
        <f aca="true">MAX(0,N884*(1+(_xlfn.NORM.INV(RAND(),Inputs!$D$39,Inputs!$C$39)))-'Year Schedule'!$K$16+'Year Schedule'!$L$16)</f>
        <v>#VALUE!</v>
      </c>
      <c r="P884" s="0" t="e">
        <f aca="true">MAX(0,O884*(1+(_xlfn.NORM.INV(RAND(),Inputs!$D$39,Inputs!$C$39)))-'Year Schedule'!$K$17+'Year Schedule'!$L$17)</f>
        <v>#VALUE!</v>
      </c>
      <c r="Q884" s="0" t="e">
        <f aca="true">MAX(0,P884*(1+(_xlfn.NORM.INV(RAND(),Inputs!$D$39,Inputs!$C$39)))-'Year Schedule'!$K$18+'Year Schedule'!$L$18)</f>
        <v>#VALUE!</v>
      </c>
      <c r="R884" s="0" t="e">
        <f aca="true">MAX(0,Q884*(1+(_xlfn.NORM.INV(RAND(),Inputs!$D$39,Inputs!$C$39)))-'Year Schedule'!$K$19+'Year Schedule'!$L$19)</f>
        <v>#VALUE!</v>
      </c>
      <c r="S884" s="0" t="e">
        <f aca="true">MAX(0,R884*(1+(_xlfn.NORM.INV(RAND(),Inputs!$D$39,Inputs!$C$39)))-'Year Schedule'!$K$20+'Year Schedule'!$L$20)</f>
        <v>#VALUE!</v>
      </c>
      <c r="T884" s="0" t="e">
        <f aca="true">MAX(0,S884*(1+(_xlfn.NORM.INV(RAND(),Inputs!$D$39,Inputs!$C$39)))-'Year Schedule'!$K$21+'Year Schedule'!$L$21)</f>
        <v>#VALUE!</v>
      </c>
      <c r="U884" s="0" t="e">
        <f aca="true">MAX(0,T884*(1+(_xlfn.NORM.INV(RAND(),Inputs!$D$39,Inputs!$C$39)))-'Year Schedule'!$K$22+'Year Schedule'!$L$22)</f>
        <v>#VALUE!</v>
      </c>
      <c r="V884" s="0" t="e">
        <f aca="true">MAX(0,U884*(1+(_xlfn.NORM.INV(RAND(),Inputs!$D$39,Inputs!$C$39)))-'Year Schedule'!$K$23+'Year Schedule'!$L$23)</f>
        <v>#VALUE!</v>
      </c>
      <c r="W884" s="0" t="e">
        <f aca="true">MAX(0,V884*(1+(_xlfn.NORM.INV(RAND(),Inputs!$D$39,Inputs!$C$39)))-'Year Schedule'!$K$24+'Year Schedule'!$L$24)</f>
        <v>#VALUE!</v>
      </c>
      <c r="X884" s="0" t="e">
        <f aca="true">MAX(0,W884*(1+(_xlfn.NORM.INV(RAND(),Inputs!$D$39,Inputs!$C$39)))-'Year Schedule'!$K$25+'Year Schedule'!$L$25)</f>
        <v>#VALUE!</v>
      </c>
      <c r="Y884" s="0" t="e">
        <f aca="true">MAX(0,X884*(1+(_xlfn.NORM.INV(RAND(),Inputs!$D$39,Inputs!$C$39)))-'Year Schedule'!$K$26+'Year Schedule'!$L$26)</f>
        <v>#VALUE!</v>
      </c>
      <c r="Z884" s="0" t="e">
        <f aca="true">MAX(0,Y884*(1+(_xlfn.NORM.INV(RAND(),Inputs!$D$39,Inputs!$C$39)))-'Year Schedule'!$K$27+'Year Schedule'!$L$27)</f>
        <v>#VALUE!</v>
      </c>
      <c r="AA884" s="0" t="e">
        <f aca="true">MAX(0,Z884*(1+(_xlfn.NORM.INV(RAND(),Inputs!$D$39,Inputs!$C$39)))-'Year Schedule'!$K$28+'Year Schedule'!$L$28)</f>
        <v>#VALUE!</v>
      </c>
      <c r="AB884" s="0" t="e">
        <f aca="true">MAX(0,AA884*(1+(_xlfn.NORM.INV(RAND(),Inputs!$D$39,Inputs!$C$39)))-'Year Schedule'!$K$29+'Year Schedule'!$L$29)</f>
        <v>#VALUE!</v>
      </c>
      <c r="AC884" s="0" t="e">
        <f aca="true">MAX(0,AB884*(1+(_xlfn.NORM.INV(RAND(),Inputs!$D$39,Inputs!$C$39)))-'Year Schedule'!$K$30+'Year Schedule'!$L$30)</f>
        <v>#VALUE!</v>
      </c>
      <c r="AD884" s="0" t="e">
        <f aca="true">MAX(0,AC884*(1+(_xlfn.NORM.INV(RAND(),Inputs!$D$39,Inputs!$C$39)))-'Year Schedule'!$K$31+'Year Schedule'!$L$31)</f>
        <v>#VALUE!</v>
      </c>
      <c r="AE884" s="0" t="e">
        <f aca="true">MAX(0,AD884*(1+(_xlfn.NORM.INV(RAND(),Inputs!$D$39,Inputs!$C$39)))-'Year Schedule'!$K$32+'Year Schedule'!$L$32)</f>
        <v>#VALUE!</v>
      </c>
      <c r="AF884" s="0" t="e">
        <f aca="true">MAX(0,AE884*(1+(_xlfn.NORM.INV(RAND(),Inputs!$D$39,Inputs!$C$39)))-'Year Schedule'!$K$33+'Year Schedule'!$L$33)</f>
        <v>#VALUE!</v>
      </c>
      <c r="AG884" s="0" t="e">
        <f aca="true">MAX(0,AF884*(1+(_xlfn.NORM.INV(RAND(),Inputs!$D$39,Inputs!$C$39)))-'Year Schedule'!$K$34+'Year Schedule'!$L$34)</f>
        <v>#VALUE!</v>
      </c>
      <c r="AH884" s="0" t="e">
        <f aca="true">MAX(0,AG884*(1+(_xlfn.NORM.INV(RAND(),Inputs!$D$39,Inputs!$C$39)))-'Year Schedule'!$K$35+'Year Schedule'!$L$35)</f>
        <v>#VALUE!</v>
      </c>
      <c r="AI884" s="0" t="e">
        <f aca="true">MAX(0,AH884*(1+(_xlfn.NORM.INV(RAND(),Inputs!$D$39,Inputs!$C$39)))-'Year Schedule'!$K$36+'Year Schedule'!$L$36)</f>
        <v>#VALUE!</v>
      </c>
      <c r="AJ884" s="0" t="e">
        <f aca="true">MAX(0,AI884*(1+(_xlfn.NORM.INV(RAND(),Inputs!$D$39,Inputs!$C$39)))-'Year Schedule'!$K$37+'Year Schedule'!$L$37)</f>
        <v>#VALUE!</v>
      </c>
      <c r="AK884" s="0" t="e">
        <f aca="true">MAX(0,AJ884*(1+(_xlfn.NORM.INV(RAND(),Inputs!$D$39,Inputs!$C$39)))-'Year Schedule'!$K$38+'Year Schedule'!$L$38)</f>
        <v>#VALUE!</v>
      </c>
      <c r="AL884" s="0" t="e">
        <f aca="true">MAX(0,AK884*(1+(_xlfn.NORM.INV(RAND(),Inputs!$D$39,Inputs!$C$39)))-'Year Schedule'!$K$39+'Year Schedule'!$L$39)</f>
        <v>#VALUE!</v>
      </c>
      <c r="AM884" s="0" t="e">
        <f aca="true">MAX(0,AL884*(1+(_xlfn.NORM.INV(RAND(),Inputs!$D$39,Inputs!$C$39)))-'Year Schedule'!$K$40+'Year Schedule'!$L$40)</f>
        <v>#VALUE!</v>
      </c>
      <c r="AN884" s="0" t="e">
        <f aca="true">MAX(0,AM884*(1+(_xlfn.NORM.INV(RAND(),Inputs!$D$39,Inputs!$C$39)))-'Year Schedule'!$K$41+'Year Schedule'!$L$41)</f>
        <v>#VALUE!</v>
      </c>
      <c r="AO884" s="0" t="e">
        <f aca="true">MAX(0,AN884*(1+(_xlfn.NORM.INV(RAND(),Inputs!$D$39,Inputs!$C$39)))-'Year Schedule'!$K$42+'Year Schedule'!$L$42)</f>
        <v>#VALUE!</v>
      </c>
      <c r="AP884" s="0" t="e">
        <f aca="true">MAX(0,AO884*(1+(_xlfn.NORM.INV(RAND(),Inputs!$D$39,Inputs!$C$39)))-'Year Schedule'!$K$43+'Year Schedule'!$L$43)</f>
        <v>#VALUE!</v>
      </c>
      <c r="AQ884" s="0" t="e">
        <f aca="true">MAX(0,AP884*(1+(_xlfn.NORM.INV(RAND(),Inputs!$D$39,Inputs!$C$39)))-'Year Schedule'!$K$44+'Year Schedule'!$L$44)</f>
        <v>#VALUE!</v>
      </c>
      <c r="AR884" s="0" t="e">
        <f aca="true">MAX(0,AQ884*(1+(_xlfn.NORM.INV(RAND(),Inputs!$D$39,Inputs!$C$39)))-'Year Schedule'!$K$45+'Year Schedule'!$L$45)</f>
        <v>#VALUE!</v>
      </c>
      <c r="AS884" s="0" t="e">
        <f aca="true">MAX(0,AR884*(1+(_xlfn.NORM.INV(RAND(),Inputs!$D$39,Inputs!$C$39)))-'Year Schedule'!$K$46+'Year Schedule'!$L$46)</f>
        <v>#VALUE!</v>
      </c>
      <c r="AT884" s="0" t="e">
        <f aca="true">MAX(0,AS884*(1+(_xlfn.NORM.INV(RAND(),Inputs!$D$39,Inputs!$C$39)))-'Year Schedule'!$K$47+'Year Schedule'!$L$47)</f>
        <v>#VALUE!</v>
      </c>
      <c r="AU884" s="0" t="e">
        <f aca="true">MAX(0,AT884*(1+(_xlfn.NORM.INV(RAND(),Inputs!$D$39,Inputs!$C$39)))-'Year Schedule'!$K$48+'Year Schedule'!$L$48)</f>
        <v>#VALUE!</v>
      </c>
      <c r="AV884" s="0" t="e">
        <f aca="true">MAX(0,AU884*(1+(_xlfn.NORM.INV(RAND(),Inputs!$D$39,Inputs!$C$39)))-'Year Schedule'!$K$49+'Year Schedule'!$L$49)</f>
        <v>#VALUE!</v>
      </c>
      <c r="AW884" s="0" t="e">
        <f aca="true">MAX(0,AV884*(1+(_xlfn.NORM.INV(RAND(),Inputs!$D$39,Inputs!$C$39)))-'Year Schedule'!$K$50+'Year Schedule'!$L$50)</f>
        <v>#VALUE!</v>
      </c>
      <c r="AX884" s="0" t="e">
        <f aca="true">MAX(0,AW884*(1+(_xlfn.NORM.INV(RAND(),Inputs!$D$39,Inputs!$C$39)))-'Year Schedule'!$K$51+'Year Schedule'!$L$51)</f>
        <v>#VALUE!</v>
      </c>
      <c r="AY884" s="0" t="e">
        <f aca="true">MAX(0,AX884*(1+(_xlfn.NORM.INV(RAND(),Inputs!$D$39,Inputs!$C$39)))-'Year Schedule'!$K$52+'Year Schedule'!$L$52)</f>
        <v>#VALUE!</v>
      </c>
      <c r="AZ884" s="0" t="e">
        <f aca="true">MAX(0,AY884*(1+(_xlfn.NORM.INV(RAND(),Inputs!$D$39,Inputs!$C$39)))-'Year Schedule'!$K$53+'Year Schedule'!$L$53)</f>
        <v>#VALUE!</v>
      </c>
      <c r="BA884" s="0" t="e">
        <f aca="false">INDEX(C884:AZ884,1,Inputs!$C$6)</f>
        <v>#VALUE!</v>
      </c>
      <c r="BB884" s="0" t="n">
        <f aca="false">IFERROR(EXP(SUMPRODUCT(LN((C884:INDEX(C884:AZ884,1,Inputs!$C$6)+$C$1004:INDEX($C$1004:$AZ$1004,1,Inputs!$C$6))/B884:INDEX(B884:AY884,1,Inputs!$C$6)))/Inputs!$C$6)-1,-1)</f>
        <v>-1</v>
      </c>
    </row>
    <row r="885" customFormat="false" ht="15" hidden="false" customHeight="true" outlineLevel="0" collapsed="false">
      <c r="A885" s="0" t="n">
        <v>883</v>
      </c>
      <c r="B885" s="177" t="n">
        <f aca="false">Inputs!$C$38</f>
        <v>0</v>
      </c>
      <c r="C885" s="0" t="e">
        <f aca="true">MAX(0,B885*(1+(_xlfn.NORM.INV(RAND(),Inputs!$D$39,Inputs!$C$39)))-'Year Schedule'!$K$4+'Year Schedule'!$L$4)</f>
        <v>#VALUE!</v>
      </c>
      <c r="D885" s="0" t="e">
        <f aca="true">MAX(0,C885*(1+(_xlfn.NORM.INV(RAND(),Inputs!$D$39,Inputs!$C$39)))-'Year Schedule'!$K$5+'Year Schedule'!$L$5)</f>
        <v>#VALUE!</v>
      </c>
      <c r="E885" s="0" t="e">
        <f aca="true">MAX(0,D885*(1+(_xlfn.NORM.INV(RAND(),Inputs!$D$39,Inputs!$C$39)))-'Year Schedule'!$K$6+'Year Schedule'!$L$6)</f>
        <v>#VALUE!</v>
      </c>
      <c r="F885" s="0" t="e">
        <f aca="true">MAX(0,E885*(1+(_xlfn.NORM.INV(RAND(),Inputs!$D$39,Inputs!$C$39)))-'Year Schedule'!$K$7+'Year Schedule'!$L$7)</f>
        <v>#VALUE!</v>
      </c>
      <c r="G885" s="0" t="e">
        <f aca="true">MAX(0,F885*(1+(_xlfn.NORM.INV(RAND(),Inputs!$D$39,Inputs!$C$39)))-'Year Schedule'!$K$8+'Year Schedule'!$L$8)</f>
        <v>#VALUE!</v>
      </c>
      <c r="H885" s="0" t="e">
        <f aca="true">MAX(0,G885*(1+(_xlfn.NORM.INV(RAND(),Inputs!$D$39,Inputs!$C$39)))-'Year Schedule'!$K$9+'Year Schedule'!$L$9)</f>
        <v>#VALUE!</v>
      </c>
      <c r="I885" s="0" t="e">
        <f aca="true">MAX(0,H885*(1+(_xlfn.NORM.INV(RAND(),Inputs!$D$39,Inputs!$C$39)))-'Year Schedule'!$K$10+'Year Schedule'!$L$10)</f>
        <v>#VALUE!</v>
      </c>
      <c r="J885" s="0" t="e">
        <f aca="true">MAX(0,I885*(1+(_xlfn.NORM.INV(RAND(),Inputs!$D$39,Inputs!$C$39)))-'Year Schedule'!$K$11+'Year Schedule'!$L$11)</f>
        <v>#VALUE!</v>
      </c>
      <c r="K885" s="0" t="e">
        <f aca="true">MAX(0,J885*(1+(_xlfn.NORM.INV(RAND(),Inputs!$D$39,Inputs!$C$39)))-'Year Schedule'!$K$12+'Year Schedule'!$L$12)</f>
        <v>#VALUE!</v>
      </c>
      <c r="L885" s="0" t="e">
        <f aca="true">MAX(0,K885*(1+(_xlfn.NORM.INV(RAND(),Inputs!$D$39,Inputs!$C$39)))-'Year Schedule'!$K$13+'Year Schedule'!$L$13)</f>
        <v>#VALUE!</v>
      </c>
      <c r="M885" s="0" t="e">
        <f aca="true">MAX(0,L885*(1+(_xlfn.NORM.INV(RAND(),Inputs!$D$39,Inputs!$C$39)))-'Year Schedule'!$K$14+'Year Schedule'!$L$14)</f>
        <v>#VALUE!</v>
      </c>
      <c r="N885" s="0" t="e">
        <f aca="true">MAX(0,M885*(1+(_xlfn.NORM.INV(RAND(),Inputs!$D$39,Inputs!$C$39)))-'Year Schedule'!$K$15+'Year Schedule'!$L$15)</f>
        <v>#VALUE!</v>
      </c>
      <c r="O885" s="0" t="e">
        <f aca="true">MAX(0,N885*(1+(_xlfn.NORM.INV(RAND(),Inputs!$D$39,Inputs!$C$39)))-'Year Schedule'!$K$16+'Year Schedule'!$L$16)</f>
        <v>#VALUE!</v>
      </c>
      <c r="P885" s="0" t="e">
        <f aca="true">MAX(0,O885*(1+(_xlfn.NORM.INV(RAND(),Inputs!$D$39,Inputs!$C$39)))-'Year Schedule'!$K$17+'Year Schedule'!$L$17)</f>
        <v>#VALUE!</v>
      </c>
      <c r="Q885" s="0" t="e">
        <f aca="true">MAX(0,P885*(1+(_xlfn.NORM.INV(RAND(),Inputs!$D$39,Inputs!$C$39)))-'Year Schedule'!$K$18+'Year Schedule'!$L$18)</f>
        <v>#VALUE!</v>
      </c>
      <c r="R885" s="0" t="e">
        <f aca="true">MAX(0,Q885*(1+(_xlfn.NORM.INV(RAND(),Inputs!$D$39,Inputs!$C$39)))-'Year Schedule'!$K$19+'Year Schedule'!$L$19)</f>
        <v>#VALUE!</v>
      </c>
      <c r="S885" s="0" t="e">
        <f aca="true">MAX(0,R885*(1+(_xlfn.NORM.INV(RAND(),Inputs!$D$39,Inputs!$C$39)))-'Year Schedule'!$K$20+'Year Schedule'!$L$20)</f>
        <v>#VALUE!</v>
      </c>
      <c r="T885" s="0" t="e">
        <f aca="true">MAX(0,S885*(1+(_xlfn.NORM.INV(RAND(),Inputs!$D$39,Inputs!$C$39)))-'Year Schedule'!$K$21+'Year Schedule'!$L$21)</f>
        <v>#VALUE!</v>
      </c>
      <c r="U885" s="0" t="e">
        <f aca="true">MAX(0,T885*(1+(_xlfn.NORM.INV(RAND(),Inputs!$D$39,Inputs!$C$39)))-'Year Schedule'!$K$22+'Year Schedule'!$L$22)</f>
        <v>#VALUE!</v>
      </c>
      <c r="V885" s="0" t="e">
        <f aca="true">MAX(0,U885*(1+(_xlfn.NORM.INV(RAND(),Inputs!$D$39,Inputs!$C$39)))-'Year Schedule'!$K$23+'Year Schedule'!$L$23)</f>
        <v>#VALUE!</v>
      </c>
      <c r="W885" s="0" t="e">
        <f aca="true">MAX(0,V885*(1+(_xlfn.NORM.INV(RAND(),Inputs!$D$39,Inputs!$C$39)))-'Year Schedule'!$K$24+'Year Schedule'!$L$24)</f>
        <v>#VALUE!</v>
      </c>
      <c r="X885" s="0" t="e">
        <f aca="true">MAX(0,W885*(1+(_xlfn.NORM.INV(RAND(),Inputs!$D$39,Inputs!$C$39)))-'Year Schedule'!$K$25+'Year Schedule'!$L$25)</f>
        <v>#VALUE!</v>
      </c>
      <c r="Y885" s="0" t="e">
        <f aca="true">MAX(0,X885*(1+(_xlfn.NORM.INV(RAND(),Inputs!$D$39,Inputs!$C$39)))-'Year Schedule'!$K$26+'Year Schedule'!$L$26)</f>
        <v>#VALUE!</v>
      </c>
      <c r="Z885" s="0" t="e">
        <f aca="true">MAX(0,Y885*(1+(_xlfn.NORM.INV(RAND(),Inputs!$D$39,Inputs!$C$39)))-'Year Schedule'!$K$27+'Year Schedule'!$L$27)</f>
        <v>#VALUE!</v>
      </c>
      <c r="AA885" s="0" t="e">
        <f aca="true">MAX(0,Z885*(1+(_xlfn.NORM.INV(RAND(),Inputs!$D$39,Inputs!$C$39)))-'Year Schedule'!$K$28+'Year Schedule'!$L$28)</f>
        <v>#VALUE!</v>
      </c>
      <c r="AB885" s="0" t="e">
        <f aca="true">MAX(0,AA885*(1+(_xlfn.NORM.INV(RAND(),Inputs!$D$39,Inputs!$C$39)))-'Year Schedule'!$K$29+'Year Schedule'!$L$29)</f>
        <v>#VALUE!</v>
      </c>
      <c r="AC885" s="0" t="e">
        <f aca="true">MAX(0,AB885*(1+(_xlfn.NORM.INV(RAND(),Inputs!$D$39,Inputs!$C$39)))-'Year Schedule'!$K$30+'Year Schedule'!$L$30)</f>
        <v>#VALUE!</v>
      </c>
      <c r="AD885" s="0" t="e">
        <f aca="true">MAX(0,AC885*(1+(_xlfn.NORM.INV(RAND(),Inputs!$D$39,Inputs!$C$39)))-'Year Schedule'!$K$31+'Year Schedule'!$L$31)</f>
        <v>#VALUE!</v>
      </c>
      <c r="AE885" s="0" t="e">
        <f aca="true">MAX(0,AD885*(1+(_xlfn.NORM.INV(RAND(),Inputs!$D$39,Inputs!$C$39)))-'Year Schedule'!$K$32+'Year Schedule'!$L$32)</f>
        <v>#VALUE!</v>
      </c>
      <c r="AF885" s="0" t="e">
        <f aca="true">MAX(0,AE885*(1+(_xlfn.NORM.INV(RAND(),Inputs!$D$39,Inputs!$C$39)))-'Year Schedule'!$K$33+'Year Schedule'!$L$33)</f>
        <v>#VALUE!</v>
      </c>
      <c r="AG885" s="0" t="e">
        <f aca="true">MAX(0,AF885*(1+(_xlfn.NORM.INV(RAND(),Inputs!$D$39,Inputs!$C$39)))-'Year Schedule'!$K$34+'Year Schedule'!$L$34)</f>
        <v>#VALUE!</v>
      </c>
      <c r="AH885" s="0" t="e">
        <f aca="true">MAX(0,AG885*(1+(_xlfn.NORM.INV(RAND(),Inputs!$D$39,Inputs!$C$39)))-'Year Schedule'!$K$35+'Year Schedule'!$L$35)</f>
        <v>#VALUE!</v>
      </c>
      <c r="AI885" s="0" t="e">
        <f aca="true">MAX(0,AH885*(1+(_xlfn.NORM.INV(RAND(),Inputs!$D$39,Inputs!$C$39)))-'Year Schedule'!$K$36+'Year Schedule'!$L$36)</f>
        <v>#VALUE!</v>
      </c>
      <c r="AJ885" s="0" t="e">
        <f aca="true">MAX(0,AI885*(1+(_xlfn.NORM.INV(RAND(),Inputs!$D$39,Inputs!$C$39)))-'Year Schedule'!$K$37+'Year Schedule'!$L$37)</f>
        <v>#VALUE!</v>
      </c>
      <c r="AK885" s="0" t="e">
        <f aca="true">MAX(0,AJ885*(1+(_xlfn.NORM.INV(RAND(),Inputs!$D$39,Inputs!$C$39)))-'Year Schedule'!$K$38+'Year Schedule'!$L$38)</f>
        <v>#VALUE!</v>
      </c>
      <c r="AL885" s="0" t="e">
        <f aca="true">MAX(0,AK885*(1+(_xlfn.NORM.INV(RAND(),Inputs!$D$39,Inputs!$C$39)))-'Year Schedule'!$K$39+'Year Schedule'!$L$39)</f>
        <v>#VALUE!</v>
      </c>
      <c r="AM885" s="0" t="e">
        <f aca="true">MAX(0,AL885*(1+(_xlfn.NORM.INV(RAND(),Inputs!$D$39,Inputs!$C$39)))-'Year Schedule'!$K$40+'Year Schedule'!$L$40)</f>
        <v>#VALUE!</v>
      </c>
      <c r="AN885" s="0" t="e">
        <f aca="true">MAX(0,AM885*(1+(_xlfn.NORM.INV(RAND(),Inputs!$D$39,Inputs!$C$39)))-'Year Schedule'!$K$41+'Year Schedule'!$L$41)</f>
        <v>#VALUE!</v>
      </c>
      <c r="AO885" s="0" t="e">
        <f aca="true">MAX(0,AN885*(1+(_xlfn.NORM.INV(RAND(),Inputs!$D$39,Inputs!$C$39)))-'Year Schedule'!$K$42+'Year Schedule'!$L$42)</f>
        <v>#VALUE!</v>
      </c>
      <c r="AP885" s="0" t="e">
        <f aca="true">MAX(0,AO885*(1+(_xlfn.NORM.INV(RAND(),Inputs!$D$39,Inputs!$C$39)))-'Year Schedule'!$K$43+'Year Schedule'!$L$43)</f>
        <v>#VALUE!</v>
      </c>
      <c r="AQ885" s="0" t="e">
        <f aca="true">MAX(0,AP885*(1+(_xlfn.NORM.INV(RAND(),Inputs!$D$39,Inputs!$C$39)))-'Year Schedule'!$K$44+'Year Schedule'!$L$44)</f>
        <v>#VALUE!</v>
      </c>
      <c r="AR885" s="0" t="e">
        <f aca="true">MAX(0,AQ885*(1+(_xlfn.NORM.INV(RAND(),Inputs!$D$39,Inputs!$C$39)))-'Year Schedule'!$K$45+'Year Schedule'!$L$45)</f>
        <v>#VALUE!</v>
      </c>
      <c r="AS885" s="0" t="e">
        <f aca="true">MAX(0,AR885*(1+(_xlfn.NORM.INV(RAND(),Inputs!$D$39,Inputs!$C$39)))-'Year Schedule'!$K$46+'Year Schedule'!$L$46)</f>
        <v>#VALUE!</v>
      </c>
      <c r="AT885" s="0" t="e">
        <f aca="true">MAX(0,AS885*(1+(_xlfn.NORM.INV(RAND(),Inputs!$D$39,Inputs!$C$39)))-'Year Schedule'!$K$47+'Year Schedule'!$L$47)</f>
        <v>#VALUE!</v>
      </c>
      <c r="AU885" s="0" t="e">
        <f aca="true">MAX(0,AT885*(1+(_xlfn.NORM.INV(RAND(),Inputs!$D$39,Inputs!$C$39)))-'Year Schedule'!$K$48+'Year Schedule'!$L$48)</f>
        <v>#VALUE!</v>
      </c>
      <c r="AV885" s="0" t="e">
        <f aca="true">MAX(0,AU885*(1+(_xlfn.NORM.INV(RAND(),Inputs!$D$39,Inputs!$C$39)))-'Year Schedule'!$K$49+'Year Schedule'!$L$49)</f>
        <v>#VALUE!</v>
      </c>
      <c r="AW885" s="0" t="e">
        <f aca="true">MAX(0,AV885*(1+(_xlfn.NORM.INV(RAND(),Inputs!$D$39,Inputs!$C$39)))-'Year Schedule'!$K$50+'Year Schedule'!$L$50)</f>
        <v>#VALUE!</v>
      </c>
      <c r="AX885" s="0" t="e">
        <f aca="true">MAX(0,AW885*(1+(_xlfn.NORM.INV(RAND(),Inputs!$D$39,Inputs!$C$39)))-'Year Schedule'!$K$51+'Year Schedule'!$L$51)</f>
        <v>#VALUE!</v>
      </c>
      <c r="AY885" s="0" t="e">
        <f aca="true">MAX(0,AX885*(1+(_xlfn.NORM.INV(RAND(),Inputs!$D$39,Inputs!$C$39)))-'Year Schedule'!$K$52+'Year Schedule'!$L$52)</f>
        <v>#VALUE!</v>
      </c>
      <c r="AZ885" s="0" t="e">
        <f aca="true">MAX(0,AY885*(1+(_xlfn.NORM.INV(RAND(),Inputs!$D$39,Inputs!$C$39)))-'Year Schedule'!$K$53+'Year Schedule'!$L$53)</f>
        <v>#VALUE!</v>
      </c>
      <c r="BA885" s="0" t="e">
        <f aca="false">INDEX(C885:AZ885,1,Inputs!$C$6)</f>
        <v>#VALUE!</v>
      </c>
      <c r="BB885" s="0" t="n">
        <f aca="false">IFERROR(EXP(SUMPRODUCT(LN((C885:INDEX(C885:AZ885,1,Inputs!$C$6)+$C$1004:INDEX($C$1004:$AZ$1004,1,Inputs!$C$6))/B885:INDEX(B885:AY885,1,Inputs!$C$6)))/Inputs!$C$6)-1,-1)</f>
        <v>-1</v>
      </c>
    </row>
    <row r="886" customFormat="false" ht="15" hidden="false" customHeight="true" outlineLevel="0" collapsed="false">
      <c r="A886" s="0" t="n">
        <v>884</v>
      </c>
      <c r="B886" s="177" t="n">
        <f aca="false">Inputs!$C$38</f>
        <v>0</v>
      </c>
      <c r="C886" s="0" t="e">
        <f aca="true">MAX(0,B886*(1+(_xlfn.NORM.INV(RAND(),Inputs!$D$39,Inputs!$C$39)))-'Year Schedule'!$K$4+'Year Schedule'!$L$4)</f>
        <v>#VALUE!</v>
      </c>
      <c r="D886" s="0" t="e">
        <f aca="true">MAX(0,C886*(1+(_xlfn.NORM.INV(RAND(),Inputs!$D$39,Inputs!$C$39)))-'Year Schedule'!$K$5+'Year Schedule'!$L$5)</f>
        <v>#VALUE!</v>
      </c>
      <c r="E886" s="0" t="e">
        <f aca="true">MAX(0,D886*(1+(_xlfn.NORM.INV(RAND(),Inputs!$D$39,Inputs!$C$39)))-'Year Schedule'!$K$6+'Year Schedule'!$L$6)</f>
        <v>#VALUE!</v>
      </c>
      <c r="F886" s="0" t="e">
        <f aca="true">MAX(0,E886*(1+(_xlfn.NORM.INV(RAND(),Inputs!$D$39,Inputs!$C$39)))-'Year Schedule'!$K$7+'Year Schedule'!$L$7)</f>
        <v>#VALUE!</v>
      </c>
      <c r="G886" s="0" t="e">
        <f aca="true">MAX(0,F886*(1+(_xlfn.NORM.INV(RAND(),Inputs!$D$39,Inputs!$C$39)))-'Year Schedule'!$K$8+'Year Schedule'!$L$8)</f>
        <v>#VALUE!</v>
      </c>
      <c r="H886" s="0" t="e">
        <f aca="true">MAX(0,G886*(1+(_xlfn.NORM.INV(RAND(),Inputs!$D$39,Inputs!$C$39)))-'Year Schedule'!$K$9+'Year Schedule'!$L$9)</f>
        <v>#VALUE!</v>
      </c>
      <c r="I886" s="0" t="e">
        <f aca="true">MAX(0,H886*(1+(_xlfn.NORM.INV(RAND(),Inputs!$D$39,Inputs!$C$39)))-'Year Schedule'!$K$10+'Year Schedule'!$L$10)</f>
        <v>#VALUE!</v>
      </c>
      <c r="J886" s="0" t="e">
        <f aca="true">MAX(0,I886*(1+(_xlfn.NORM.INV(RAND(),Inputs!$D$39,Inputs!$C$39)))-'Year Schedule'!$K$11+'Year Schedule'!$L$11)</f>
        <v>#VALUE!</v>
      </c>
      <c r="K886" s="0" t="e">
        <f aca="true">MAX(0,J886*(1+(_xlfn.NORM.INV(RAND(),Inputs!$D$39,Inputs!$C$39)))-'Year Schedule'!$K$12+'Year Schedule'!$L$12)</f>
        <v>#VALUE!</v>
      </c>
      <c r="L886" s="0" t="e">
        <f aca="true">MAX(0,K886*(1+(_xlfn.NORM.INV(RAND(),Inputs!$D$39,Inputs!$C$39)))-'Year Schedule'!$K$13+'Year Schedule'!$L$13)</f>
        <v>#VALUE!</v>
      </c>
      <c r="M886" s="0" t="e">
        <f aca="true">MAX(0,L886*(1+(_xlfn.NORM.INV(RAND(),Inputs!$D$39,Inputs!$C$39)))-'Year Schedule'!$K$14+'Year Schedule'!$L$14)</f>
        <v>#VALUE!</v>
      </c>
      <c r="N886" s="0" t="e">
        <f aca="true">MAX(0,M886*(1+(_xlfn.NORM.INV(RAND(),Inputs!$D$39,Inputs!$C$39)))-'Year Schedule'!$K$15+'Year Schedule'!$L$15)</f>
        <v>#VALUE!</v>
      </c>
      <c r="O886" s="0" t="e">
        <f aca="true">MAX(0,N886*(1+(_xlfn.NORM.INV(RAND(),Inputs!$D$39,Inputs!$C$39)))-'Year Schedule'!$K$16+'Year Schedule'!$L$16)</f>
        <v>#VALUE!</v>
      </c>
      <c r="P886" s="0" t="e">
        <f aca="true">MAX(0,O886*(1+(_xlfn.NORM.INV(RAND(),Inputs!$D$39,Inputs!$C$39)))-'Year Schedule'!$K$17+'Year Schedule'!$L$17)</f>
        <v>#VALUE!</v>
      </c>
      <c r="Q886" s="0" t="e">
        <f aca="true">MAX(0,P886*(1+(_xlfn.NORM.INV(RAND(),Inputs!$D$39,Inputs!$C$39)))-'Year Schedule'!$K$18+'Year Schedule'!$L$18)</f>
        <v>#VALUE!</v>
      </c>
      <c r="R886" s="0" t="e">
        <f aca="true">MAX(0,Q886*(1+(_xlfn.NORM.INV(RAND(),Inputs!$D$39,Inputs!$C$39)))-'Year Schedule'!$K$19+'Year Schedule'!$L$19)</f>
        <v>#VALUE!</v>
      </c>
      <c r="S886" s="0" t="e">
        <f aca="true">MAX(0,R886*(1+(_xlfn.NORM.INV(RAND(),Inputs!$D$39,Inputs!$C$39)))-'Year Schedule'!$K$20+'Year Schedule'!$L$20)</f>
        <v>#VALUE!</v>
      </c>
      <c r="T886" s="0" t="e">
        <f aca="true">MAX(0,S886*(1+(_xlfn.NORM.INV(RAND(),Inputs!$D$39,Inputs!$C$39)))-'Year Schedule'!$K$21+'Year Schedule'!$L$21)</f>
        <v>#VALUE!</v>
      </c>
      <c r="U886" s="0" t="e">
        <f aca="true">MAX(0,T886*(1+(_xlfn.NORM.INV(RAND(),Inputs!$D$39,Inputs!$C$39)))-'Year Schedule'!$K$22+'Year Schedule'!$L$22)</f>
        <v>#VALUE!</v>
      </c>
      <c r="V886" s="0" t="e">
        <f aca="true">MAX(0,U886*(1+(_xlfn.NORM.INV(RAND(),Inputs!$D$39,Inputs!$C$39)))-'Year Schedule'!$K$23+'Year Schedule'!$L$23)</f>
        <v>#VALUE!</v>
      </c>
      <c r="W886" s="0" t="e">
        <f aca="true">MAX(0,V886*(1+(_xlfn.NORM.INV(RAND(),Inputs!$D$39,Inputs!$C$39)))-'Year Schedule'!$K$24+'Year Schedule'!$L$24)</f>
        <v>#VALUE!</v>
      </c>
      <c r="X886" s="0" t="e">
        <f aca="true">MAX(0,W886*(1+(_xlfn.NORM.INV(RAND(),Inputs!$D$39,Inputs!$C$39)))-'Year Schedule'!$K$25+'Year Schedule'!$L$25)</f>
        <v>#VALUE!</v>
      </c>
      <c r="Y886" s="0" t="e">
        <f aca="true">MAX(0,X886*(1+(_xlfn.NORM.INV(RAND(),Inputs!$D$39,Inputs!$C$39)))-'Year Schedule'!$K$26+'Year Schedule'!$L$26)</f>
        <v>#VALUE!</v>
      </c>
      <c r="Z886" s="0" t="e">
        <f aca="true">MAX(0,Y886*(1+(_xlfn.NORM.INV(RAND(),Inputs!$D$39,Inputs!$C$39)))-'Year Schedule'!$K$27+'Year Schedule'!$L$27)</f>
        <v>#VALUE!</v>
      </c>
      <c r="AA886" s="0" t="e">
        <f aca="true">MAX(0,Z886*(1+(_xlfn.NORM.INV(RAND(),Inputs!$D$39,Inputs!$C$39)))-'Year Schedule'!$K$28+'Year Schedule'!$L$28)</f>
        <v>#VALUE!</v>
      </c>
      <c r="AB886" s="0" t="e">
        <f aca="true">MAX(0,AA886*(1+(_xlfn.NORM.INV(RAND(),Inputs!$D$39,Inputs!$C$39)))-'Year Schedule'!$K$29+'Year Schedule'!$L$29)</f>
        <v>#VALUE!</v>
      </c>
      <c r="AC886" s="0" t="e">
        <f aca="true">MAX(0,AB886*(1+(_xlfn.NORM.INV(RAND(),Inputs!$D$39,Inputs!$C$39)))-'Year Schedule'!$K$30+'Year Schedule'!$L$30)</f>
        <v>#VALUE!</v>
      </c>
      <c r="AD886" s="0" t="e">
        <f aca="true">MAX(0,AC886*(1+(_xlfn.NORM.INV(RAND(),Inputs!$D$39,Inputs!$C$39)))-'Year Schedule'!$K$31+'Year Schedule'!$L$31)</f>
        <v>#VALUE!</v>
      </c>
      <c r="AE886" s="0" t="e">
        <f aca="true">MAX(0,AD886*(1+(_xlfn.NORM.INV(RAND(),Inputs!$D$39,Inputs!$C$39)))-'Year Schedule'!$K$32+'Year Schedule'!$L$32)</f>
        <v>#VALUE!</v>
      </c>
      <c r="AF886" s="0" t="e">
        <f aca="true">MAX(0,AE886*(1+(_xlfn.NORM.INV(RAND(),Inputs!$D$39,Inputs!$C$39)))-'Year Schedule'!$K$33+'Year Schedule'!$L$33)</f>
        <v>#VALUE!</v>
      </c>
      <c r="AG886" s="0" t="e">
        <f aca="true">MAX(0,AF886*(1+(_xlfn.NORM.INV(RAND(),Inputs!$D$39,Inputs!$C$39)))-'Year Schedule'!$K$34+'Year Schedule'!$L$34)</f>
        <v>#VALUE!</v>
      </c>
      <c r="AH886" s="0" t="e">
        <f aca="true">MAX(0,AG886*(1+(_xlfn.NORM.INV(RAND(),Inputs!$D$39,Inputs!$C$39)))-'Year Schedule'!$K$35+'Year Schedule'!$L$35)</f>
        <v>#VALUE!</v>
      </c>
      <c r="AI886" s="0" t="e">
        <f aca="true">MAX(0,AH886*(1+(_xlfn.NORM.INV(RAND(),Inputs!$D$39,Inputs!$C$39)))-'Year Schedule'!$K$36+'Year Schedule'!$L$36)</f>
        <v>#VALUE!</v>
      </c>
      <c r="AJ886" s="0" t="e">
        <f aca="true">MAX(0,AI886*(1+(_xlfn.NORM.INV(RAND(),Inputs!$D$39,Inputs!$C$39)))-'Year Schedule'!$K$37+'Year Schedule'!$L$37)</f>
        <v>#VALUE!</v>
      </c>
      <c r="AK886" s="0" t="e">
        <f aca="true">MAX(0,AJ886*(1+(_xlfn.NORM.INV(RAND(),Inputs!$D$39,Inputs!$C$39)))-'Year Schedule'!$K$38+'Year Schedule'!$L$38)</f>
        <v>#VALUE!</v>
      </c>
      <c r="AL886" s="0" t="e">
        <f aca="true">MAX(0,AK886*(1+(_xlfn.NORM.INV(RAND(),Inputs!$D$39,Inputs!$C$39)))-'Year Schedule'!$K$39+'Year Schedule'!$L$39)</f>
        <v>#VALUE!</v>
      </c>
      <c r="AM886" s="0" t="e">
        <f aca="true">MAX(0,AL886*(1+(_xlfn.NORM.INV(RAND(),Inputs!$D$39,Inputs!$C$39)))-'Year Schedule'!$K$40+'Year Schedule'!$L$40)</f>
        <v>#VALUE!</v>
      </c>
      <c r="AN886" s="0" t="e">
        <f aca="true">MAX(0,AM886*(1+(_xlfn.NORM.INV(RAND(),Inputs!$D$39,Inputs!$C$39)))-'Year Schedule'!$K$41+'Year Schedule'!$L$41)</f>
        <v>#VALUE!</v>
      </c>
      <c r="AO886" s="0" t="e">
        <f aca="true">MAX(0,AN886*(1+(_xlfn.NORM.INV(RAND(),Inputs!$D$39,Inputs!$C$39)))-'Year Schedule'!$K$42+'Year Schedule'!$L$42)</f>
        <v>#VALUE!</v>
      </c>
      <c r="AP886" s="0" t="e">
        <f aca="true">MAX(0,AO886*(1+(_xlfn.NORM.INV(RAND(),Inputs!$D$39,Inputs!$C$39)))-'Year Schedule'!$K$43+'Year Schedule'!$L$43)</f>
        <v>#VALUE!</v>
      </c>
      <c r="AQ886" s="0" t="e">
        <f aca="true">MAX(0,AP886*(1+(_xlfn.NORM.INV(RAND(),Inputs!$D$39,Inputs!$C$39)))-'Year Schedule'!$K$44+'Year Schedule'!$L$44)</f>
        <v>#VALUE!</v>
      </c>
      <c r="AR886" s="0" t="e">
        <f aca="true">MAX(0,AQ886*(1+(_xlfn.NORM.INV(RAND(),Inputs!$D$39,Inputs!$C$39)))-'Year Schedule'!$K$45+'Year Schedule'!$L$45)</f>
        <v>#VALUE!</v>
      </c>
      <c r="AS886" s="0" t="e">
        <f aca="true">MAX(0,AR886*(1+(_xlfn.NORM.INV(RAND(),Inputs!$D$39,Inputs!$C$39)))-'Year Schedule'!$K$46+'Year Schedule'!$L$46)</f>
        <v>#VALUE!</v>
      </c>
      <c r="AT886" s="0" t="e">
        <f aca="true">MAX(0,AS886*(1+(_xlfn.NORM.INV(RAND(),Inputs!$D$39,Inputs!$C$39)))-'Year Schedule'!$K$47+'Year Schedule'!$L$47)</f>
        <v>#VALUE!</v>
      </c>
      <c r="AU886" s="0" t="e">
        <f aca="true">MAX(0,AT886*(1+(_xlfn.NORM.INV(RAND(),Inputs!$D$39,Inputs!$C$39)))-'Year Schedule'!$K$48+'Year Schedule'!$L$48)</f>
        <v>#VALUE!</v>
      </c>
      <c r="AV886" s="0" t="e">
        <f aca="true">MAX(0,AU886*(1+(_xlfn.NORM.INV(RAND(),Inputs!$D$39,Inputs!$C$39)))-'Year Schedule'!$K$49+'Year Schedule'!$L$49)</f>
        <v>#VALUE!</v>
      </c>
      <c r="AW886" s="0" t="e">
        <f aca="true">MAX(0,AV886*(1+(_xlfn.NORM.INV(RAND(),Inputs!$D$39,Inputs!$C$39)))-'Year Schedule'!$K$50+'Year Schedule'!$L$50)</f>
        <v>#VALUE!</v>
      </c>
      <c r="AX886" s="0" t="e">
        <f aca="true">MAX(0,AW886*(1+(_xlfn.NORM.INV(RAND(),Inputs!$D$39,Inputs!$C$39)))-'Year Schedule'!$K$51+'Year Schedule'!$L$51)</f>
        <v>#VALUE!</v>
      </c>
      <c r="AY886" s="0" t="e">
        <f aca="true">MAX(0,AX886*(1+(_xlfn.NORM.INV(RAND(),Inputs!$D$39,Inputs!$C$39)))-'Year Schedule'!$K$52+'Year Schedule'!$L$52)</f>
        <v>#VALUE!</v>
      </c>
      <c r="AZ886" s="0" t="e">
        <f aca="true">MAX(0,AY886*(1+(_xlfn.NORM.INV(RAND(),Inputs!$D$39,Inputs!$C$39)))-'Year Schedule'!$K$53+'Year Schedule'!$L$53)</f>
        <v>#VALUE!</v>
      </c>
      <c r="BA886" s="0" t="e">
        <f aca="false">INDEX(C886:AZ886,1,Inputs!$C$6)</f>
        <v>#VALUE!</v>
      </c>
      <c r="BB886" s="0" t="n">
        <f aca="false">IFERROR(EXP(SUMPRODUCT(LN((C886:INDEX(C886:AZ886,1,Inputs!$C$6)+$C$1004:INDEX($C$1004:$AZ$1004,1,Inputs!$C$6))/B886:INDEX(B886:AY886,1,Inputs!$C$6)))/Inputs!$C$6)-1,-1)</f>
        <v>-1</v>
      </c>
    </row>
    <row r="887" customFormat="false" ht="15" hidden="false" customHeight="true" outlineLevel="0" collapsed="false">
      <c r="A887" s="0" t="n">
        <v>885</v>
      </c>
      <c r="B887" s="177" t="n">
        <f aca="false">Inputs!$C$38</f>
        <v>0</v>
      </c>
      <c r="C887" s="0" t="e">
        <f aca="true">MAX(0,B887*(1+(_xlfn.NORM.INV(RAND(),Inputs!$D$39,Inputs!$C$39)))-'Year Schedule'!$K$4+'Year Schedule'!$L$4)</f>
        <v>#VALUE!</v>
      </c>
      <c r="D887" s="0" t="e">
        <f aca="true">MAX(0,C887*(1+(_xlfn.NORM.INV(RAND(),Inputs!$D$39,Inputs!$C$39)))-'Year Schedule'!$K$5+'Year Schedule'!$L$5)</f>
        <v>#VALUE!</v>
      </c>
      <c r="E887" s="0" t="e">
        <f aca="true">MAX(0,D887*(1+(_xlfn.NORM.INV(RAND(),Inputs!$D$39,Inputs!$C$39)))-'Year Schedule'!$K$6+'Year Schedule'!$L$6)</f>
        <v>#VALUE!</v>
      </c>
      <c r="F887" s="0" t="e">
        <f aca="true">MAX(0,E887*(1+(_xlfn.NORM.INV(RAND(),Inputs!$D$39,Inputs!$C$39)))-'Year Schedule'!$K$7+'Year Schedule'!$L$7)</f>
        <v>#VALUE!</v>
      </c>
      <c r="G887" s="0" t="e">
        <f aca="true">MAX(0,F887*(1+(_xlfn.NORM.INV(RAND(),Inputs!$D$39,Inputs!$C$39)))-'Year Schedule'!$K$8+'Year Schedule'!$L$8)</f>
        <v>#VALUE!</v>
      </c>
      <c r="H887" s="0" t="e">
        <f aca="true">MAX(0,G887*(1+(_xlfn.NORM.INV(RAND(),Inputs!$D$39,Inputs!$C$39)))-'Year Schedule'!$K$9+'Year Schedule'!$L$9)</f>
        <v>#VALUE!</v>
      </c>
      <c r="I887" s="0" t="e">
        <f aca="true">MAX(0,H887*(1+(_xlfn.NORM.INV(RAND(),Inputs!$D$39,Inputs!$C$39)))-'Year Schedule'!$K$10+'Year Schedule'!$L$10)</f>
        <v>#VALUE!</v>
      </c>
      <c r="J887" s="0" t="e">
        <f aca="true">MAX(0,I887*(1+(_xlfn.NORM.INV(RAND(),Inputs!$D$39,Inputs!$C$39)))-'Year Schedule'!$K$11+'Year Schedule'!$L$11)</f>
        <v>#VALUE!</v>
      </c>
      <c r="K887" s="0" t="e">
        <f aca="true">MAX(0,J887*(1+(_xlfn.NORM.INV(RAND(),Inputs!$D$39,Inputs!$C$39)))-'Year Schedule'!$K$12+'Year Schedule'!$L$12)</f>
        <v>#VALUE!</v>
      </c>
      <c r="L887" s="0" t="e">
        <f aca="true">MAX(0,K887*(1+(_xlfn.NORM.INV(RAND(),Inputs!$D$39,Inputs!$C$39)))-'Year Schedule'!$K$13+'Year Schedule'!$L$13)</f>
        <v>#VALUE!</v>
      </c>
      <c r="M887" s="0" t="e">
        <f aca="true">MAX(0,L887*(1+(_xlfn.NORM.INV(RAND(),Inputs!$D$39,Inputs!$C$39)))-'Year Schedule'!$K$14+'Year Schedule'!$L$14)</f>
        <v>#VALUE!</v>
      </c>
      <c r="N887" s="0" t="e">
        <f aca="true">MAX(0,M887*(1+(_xlfn.NORM.INV(RAND(),Inputs!$D$39,Inputs!$C$39)))-'Year Schedule'!$K$15+'Year Schedule'!$L$15)</f>
        <v>#VALUE!</v>
      </c>
      <c r="O887" s="0" t="e">
        <f aca="true">MAX(0,N887*(1+(_xlfn.NORM.INV(RAND(),Inputs!$D$39,Inputs!$C$39)))-'Year Schedule'!$K$16+'Year Schedule'!$L$16)</f>
        <v>#VALUE!</v>
      </c>
      <c r="P887" s="0" t="e">
        <f aca="true">MAX(0,O887*(1+(_xlfn.NORM.INV(RAND(),Inputs!$D$39,Inputs!$C$39)))-'Year Schedule'!$K$17+'Year Schedule'!$L$17)</f>
        <v>#VALUE!</v>
      </c>
      <c r="Q887" s="0" t="e">
        <f aca="true">MAX(0,P887*(1+(_xlfn.NORM.INV(RAND(),Inputs!$D$39,Inputs!$C$39)))-'Year Schedule'!$K$18+'Year Schedule'!$L$18)</f>
        <v>#VALUE!</v>
      </c>
      <c r="R887" s="0" t="e">
        <f aca="true">MAX(0,Q887*(1+(_xlfn.NORM.INV(RAND(),Inputs!$D$39,Inputs!$C$39)))-'Year Schedule'!$K$19+'Year Schedule'!$L$19)</f>
        <v>#VALUE!</v>
      </c>
      <c r="S887" s="0" t="e">
        <f aca="true">MAX(0,R887*(1+(_xlfn.NORM.INV(RAND(),Inputs!$D$39,Inputs!$C$39)))-'Year Schedule'!$K$20+'Year Schedule'!$L$20)</f>
        <v>#VALUE!</v>
      </c>
      <c r="T887" s="0" t="e">
        <f aca="true">MAX(0,S887*(1+(_xlfn.NORM.INV(RAND(),Inputs!$D$39,Inputs!$C$39)))-'Year Schedule'!$K$21+'Year Schedule'!$L$21)</f>
        <v>#VALUE!</v>
      </c>
      <c r="U887" s="0" t="e">
        <f aca="true">MAX(0,T887*(1+(_xlfn.NORM.INV(RAND(),Inputs!$D$39,Inputs!$C$39)))-'Year Schedule'!$K$22+'Year Schedule'!$L$22)</f>
        <v>#VALUE!</v>
      </c>
      <c r="V887" s="0" t="e">
        <f aca="true">MAX(0,U887*(1+(_xlfn.NORM.INV(RAND(),Inputs!$D$39,Inputs!$C$39)))-'Year Schedule'!$K$23+'Year Schedule'!$L$23)</f>
        <v>#VALUE!</v>
      </c>
      <c r="W887" s="0" t="e">
        <f aca="true">MAX(0,V887*(1+(_xlfn.NORM.INV(RAND(),Inputs!$D$39,Inputs!$C$39)))-'Year Schedule'!$K$24+'Year Schedule'!$L$24)</f>
        <v>#VALUE!</v>
      </c>
      <c r="X887" s="0" t="e">
        <f aca="true">MAX(0,W887*(1+(_xlfn.NORM.INV(RAND(),Inputs!$D$39,Inputs!$C$39)))-'Year Schedule'!$K$25+'Year Schedule'!$L$25)</f>
        <v>#VALUE!</v>
      </c>
      <c r="Y887" s="0" t="e">
        <f aca="true">MAX(0,X887*(1+(_xlfn.NORM.INV(RAND(),Inputs!$D$39,Inputs!$C$39)))-'Year Schedule'!$K$26+'Year Schedule'!$L$26)</f>
        <v>#VALUE!</v>
      </c>
      <c r="Z887" s="0" t="e">
        <f aca="true">MAX(0,Y887*(1+(_xlfn.NORM.INV(RAND(),Inputs!$D$39,Inputs!$C$39)))-'Year Schedule'!$K$27+'Year Schedule'!$L$27)</f>
        <v>#VALUE!</v>
      </c>
      <c r="AA887" s="0" t="e">
        <f aca="true">MAX(0,Z887*(1+(_xlfn.NORM.INV(RAND(),Inputs!$D$39,Inputs!$C$39)))-'Year Schedule'!$K$28+'Year Schedule'!$L$28)</f>
        <v>#VALUE!</v>
      </c>
      <c r="AB887" s="0" t="e">
        <f aca="true">MAX(0,AA887*(1+(_xlfn.NORM.INV(RAND(),Inputs!$D$39,Inputs!$C$39)))-'Year Schedule'!$K$29+'Year Schedule'!$L$29)</f>
        <v>#VALUE!</v>
      </c>
      <c r="AC887" s="0" t="e">
        <f aca="true">MAX(0,AB887*(1+(_xlfn.NORM.INV(RAND(),Inputs!$D$39,Inputs!$C$39)))-'Year Schedule'!$K$30+'Year Schedule'!$L$30)</f>
        <v>#VALUE!</v>
      </c>
      <c r="AD887" s="0" t="e">
        <f aca="true">MAX(0,AC887*(1+(_xlfn.NORM.INV(RAND(),Inputs!$D$39,Inputs!$C$39)))-'Year Schedule'!$K$31+'Year Schedule'!$L$31)</f>
        <v>#VALUE!</v>
      </c>
      <c r="AE887" s="0" t="e">
        <f aca="true">MAX(0,AD887*(1+(_xlfn.NORM.INV(RAND(),Inputs!$D$39,Inputs!$C$39)))-'Year Schedule'!$K$32+'Year Schedule'!$L$32)</f>
        <v>#VALUE!</v>
      </c>
      <c r="AF887" s="0" t="e">
        <f aca="true">MAX(0,AE887*(1+(_xlfn.NORM.INV(RAND(),Inputs!$D$39,Inputs!$C$39)))-'Year Schedule'!$K$33+'Year Schedule'!$L$33)</f>
        <v>#VALUE!</v>
      </c>
      <c r="AG887" s="0" t="e">
        <f aca="true">MAX(0,AF887*(1+(_xlfn.NORM.INV(RAND(),Inputs!$D$39,Inputs!$C$39)))-'Year Schedule'!$K$34+'Year Schedule'!$L$34)</f>
        <v>#VALUE!</v>
      </c>
      <c r="AH887" s="0" t="e">
        <f aca="true">MAX(0,AG887*(1+(_xlfn.NORM.INV(RAND(),Inputs!$D$39,Inputs!$C$39)))-'Year Schedule'!$K$35+'Year Schedule'!$L$35)</f>
        <v>#VALUE!</v>
      </c>
      <c r="AI887" s="0" t="e">
        <f aca="true">MAX(0,AH887*(1+(_xlfn.NORM.INV(RAND(),Inputs!$D$39,Inputs!$C$39)))-'Year Schedule'!$K$36+'Year Schedule'!$L$36)</f>
        <v>#VALUE!</v>
      </c>
      <c r="AJ887" s="0" t="e">
        <f aca="true">MAX(0,AI887*(1+(_xlfn.NORM.INV(RAND(),Inputs!$D$39,Inputs!$C$39)))-'Year Schedule'!$K$37+'Year Schedule'!$L$37)</f>
        <v>#VALUE!</v>
      </c>
      <c r="AK887" s="0" t="e">
        <f aca="true">MAX(0,AJ887*(1+(_xlfn.NORM.INV(RAND(),Inputs!$D$39,Inputs!$C$39)))-'Year Schedule'!$K$38+'Year Schedule'!$L$38)</f>
        <v>#VALUE!</v>
      </c>
      <c r="AL887" s="0" t="e">
        <f aca="true">MAX(0,AK887*(1+(_xlfn.NORM.INV(RAND(),Inputs!$D$39,Inputs!$C$39)))-'Year Schedule'!$K$39+'Year Schedule'!$L$39)</f>
        <v>#VALUE!</v>
      </c>
      <c r="AM887" s="0" t="e">
        <f aca="true">MAX(0,AL887*(1+(_xlfn.NORM.INV(RAND(),Inputs!$D$39,Inputs!$C$39)))-'Year Schedule'!$K$40+'Year Schedule'!$L$40)</f>
        <v>#VALUE!</v>
      </c>
      <c r="AN887" s="0" t="e">
        <f aca="true">MAX(0,AM887*(1+(_xlfn.NORM.INV(RAND(),Inputs!$D$39,Inputs!$C$39)))-'Year Schedule'!$K$41+'Year Schedule'!$L$41)</f>
        <v>#VALUE!</v>
      </c>
      <c r="AO887" s="0" t="e">
        <f aca="true">MAX(0,AN887*(1+(_xlfn.NORM.INV(RAND(),Inputs!$D$39,Inputs!$C$39)))-'Year Schedule'!$K$42+'Year Schedule'!$L$42)</f>
        <v>#VALUE!</v>
      </c>
      <c r="AP887" s="0" t="e">
        <f aca="true">MAX(0,AO887*(1+(_xlfn.NORM.INV(RAND(),Inputs!$D$39,Inputs!$C$39)))-'Year Schedule'!$K$43+'Year Schedule'!$L$43)</f>
        <v>#VALUE!</v>
      </c>
      <c r="AQ887" s="0" t="e">
        <f aca="true">MAX(0,AP887*(1+(_xlfn.NORM.INV(RAND(),Inputs!$D$39,Inputs!$C$39)))-'Year Schedule'!$K$44+'Year Schedule'!$L$44)</f>
        <v>#VALUE!</v>
      </c>
      <c r="AR887" s="0" t="e">
        <f aca="true">MAX(0,AQ887*(1+(_xlfn.NORM.INV(RAND(),Inputs!$D$39,Inputs!$C$39)))-'Year Schedule'!$K$45+'Year Schedule'!$L$45)</f>
        <v>#VALUE!</v>
      </c>
      <c r="AS887" s="0" t="e">
        <f aca="true">MAX(0,AR887*(1+(_xlfn.NORM.INV(RAND(),Inputs!$D$39,Inputs!$C$39)))-'Year Schedule'!$K$46+'Year Schedule'!$L$46)</f>
        <v>#VALUE!</v>
      </c>
      <c r="AT887" s="0" t="e">
        <f aca="true">MAX(0,AS887*(1+(_xlfn.NORM.INV(RAND(),Inputs!$D$39,Inputs!$C$39)))-'Year Schedule'!$K$47+'Year Schedule'!$L$47)</f>
        <v>#VALUE!</v>
      </c>
      <c r="AU887" s="0" t="e">
        <f aca="true">MAX(0,AT887*(1+(_xlfn.NORM.INV(RAND(),Inputs!$D$39,Inputs!$C$39)))-'Year Schedule'!$K$48+'Year Schedule'!$L$48)</f>
        <v>#VALUE!</v>
      </c>
      <c r="AV887" s="0" t="e">
        <f aca="true">MAX(0,AU887*(1+(_xlfn.NORM.INV(RAND(),Inputs!$D$39,Inputs!$C$39)))-'Year Schedule'!$K$49+'Year Schedule'!$L$49)</f>
        <v>#VALUE!</v>
      </c>
      <c r="AW887" s="0" t="e">
        <f aca="true">MAX(0,AV887*(1+(_xlfn.NORM.INV(RAND(),Inputs!$D$39,Inputs!$C$39)))-'Year Schedule'!$K$50+'Year Schedule'!$L$50)</f>
        <v>#VALUE!</v>
      </c>
      <c r="AX887" s="0" t="e">
        <f aca="true">MAX(0,AW887*(1+(_xlfn.NORM.INV(RAND(),Inputs!$D$39,Inputs!$C$39)))-'Year Schedule'!$K$51+'Year Schedule'!$L$51)</f>
        <v>#VALUE!</v>
      </c>
      <c r="AY887" s="0" t="e">
        <f aca="true">MAX(0,AX887*(1+(_xlfn.NORM.INV(RAND(),Inputs!$D$39,Inputs!$C$39)))-'Year Schedule'!$K$52+'Year Schedule'!$L$52)</f>
        <v>#VALUE!</v>
      </c>
      <c r="AZ887" s="0" t="e">
        <f aca="true">MAX(0,AY887*(1+(_xlfn.NORM.INV(RAND(),Inputs!$D$39,Inputs!$C$39)))-'Year Schedule'!$K$53+'Year Schedule'!$L$53)</f>
        <v>#VALUE!</v>
      </c>
      <c r="BA887" s="0" t="e">
        <f aca="false">INDEX(C887:AZ887,1,Inputs!$C$6)</f>
        <v>#VALUE!</v>
      </c>
      <c r="BB887" s="0" t="n">
        <f aca="false">IFERROR(EXP(SUMPRODUCT(LN((C887:INDEX(C887:AZ887,1,Inputs!$C$6)+$C$1004:INDEX($C$1004:$AZ$1004,1,Inputs!$C$6))/B887:INDEX(B887:AY887,1,Inputs!$C$6)))/Inputs!$C$6)-1,-1)</f>
        <v>-1</v>
      </c>
    </row>
    <row r="888" customFormat="false" ht="15" hidden="false" customHeight="true" outlineLevel="0" collapsed="false">
      <c r="A888" s="0" t="n">
        <v>886</v>
      </c>
      <c r="B888" s="177" t="n">
        <f aca="false">Inputs!$C$38</f>
        <v>0</v>
      </c>
      <c r="C888" s="0" t="e">
        <f aca="true">MAX(0,B888*(1+(_xlfn.NORM.INV(RAND(),Inputs!$D$39,Inputs!$C$39)))-'Year Schedule'!$K$4+'Year Schedule'!$L$4)</f>
        <v>#VALUE!</v>
      </c>
      <c r="D888" s="0" t="e">
        <f aca="true">MAX(0,C888*(1+(_xlfn.NORM.INV(RAND(),Inputs!$D$39,Inputs!$C$39)))-'Year Schedule'!$K$5+'Year Schedule'!$L$5)</f>
        <v>#VALUE!</v>
      </c>
      <c r="E888" s="0" t="e">
        <f aca="true">MAX(0,D888*(1+(_xlfn.NORM.INV(RAND(),Inputs!$D$39,Inputs!$C$39)))-'Year Schedule'!$K$6+'Year Schedule'!$L$6)</f>
        <v>#VALUE!</v>
      </c>
      <c r="F888" s="0" t="e">
        <f aca="true">MAX(0,E888*(1+(_xlfn.NORM.INV(RAND(),Inputs!$D$39,Inputs!$C$39)))-'Year Schedule'!$K$7+'Year Schedule'!$L$7)</f>
        <v>#VALUE!</v>
      </c>
      <c r="G888" s="0" t="e">
        <f aca="true">MAX(0,F888*(1+(_xlfn.NORM.INV(RAND(),Inputs!$D$39,Inputs!$C$39)))-'Year Schedule'!$K$8+'Year Schedule'!$L$8)</f>
        <v>#VALUE!</v>
      </c>
      <c r="H888" s="0" t="e">
        <f aca="true">MAX(0,G888*(1+(_xlfn.NORM.INV(RAND(),Inputs!$D$39,Inputs!$C$39)))-'Year Schedule'!$K$9+'Year Schedule'!$L$9)</f>
        <v>#VALUE!</v>
      </c>
      <c r="I888" s="0" t="e">
        <f aca="true">MAX(0,H888*(1+(_xlfn.NORM.INV(RAND(),Inputs!$D$39,Inputs!$C$39)))-'Year Schedule'!$K$10+'Year Schedule'!$L$10)</f>
        <v>#VALUE!</v>
      </c>
      <c r="J888" s="0" t="e">
        <f aca="true">MAX(0,I888*(1+(_xlfn.NORM.INV(RAND(),Inputs!$D$39,Inputs!$C$39)))-'Year Schedule'!$K$11+'Year Schedule'!$L$11)</f>
        <v>#VALUE!</v>
      </c>
      <c r="K888" s="0" t="e">
        <f aca="true">MAX(0,J888*(1+(_xlfn.NORM.INV(RAND(),Inputs!$D$39,Inputs!$C$39)))-'Year Schedule'!$K$12+'Year Schedule'!$L$12)</f>
        <v>#VALUE!</v>
      </c>
      <c r="L888" s="0" t="e">
        <f aca="true">MAX(0,K888*(1+(_xlfn.NORM.INV(RAND(),Inputs!$D$39,Inputs!$C$39)))-'Year Schedule'!$K$13+'Year Schedule'!$L$13)</f>
        <v>#VALUE!</v>
      </c>
      <c r="M888" s="0" t="e">
        <f aca="true">MAX(0,L888*(1+(_xlfn.NORM.INV(RAND(),Inputs!$D$39,Inputs!$C$39)))-'Year Schedule'!$K$14+'Year Schedule'!$L$14)</f>
        <v>#VALUE!</v>
      </c>
      <c r="N888" s="0" t="e">
        <f aca="true">MAX(0,M888*(1+(_xlfn.NORM.INV(RAND(),Inputs!$D$39,Inputs!$C$39)))-'Year Schedule'!$K$15+'Year Schedule'!$L$15)</f>
        <v>#VALUE!</v>
      </c>
      <c r="O888" s="0" t="e">
        <f aca="true">MAX(0,N888*(1+(_xlfn.NORM.INV(RAND(),Inputs!$D$39,Inputs!$C$39)))-'Year Schedule'!$K$16+'Year Schedule'!$L$16)</f>
        <v>#VALUE!</v>
      </c>
      <c r="P888" s="0" t="e">
        <f aca="true">MAX(0,O888*(1+(_xlfn.NORM.INV(RAND(),Inputs!$D$39,Inputs!$C$39)))-'Year Schedule'!$K$17+'Year Schedule'!$L$17)</f>
        <v>#VALUE!</v>
      </c>
      <c r="Q888" s="0" t="e">
        <f aca="true">MAX(0,P888*(1+(_xlfn.NORM.INV(RAND(),Inputs!$D$39,Inputs!$C$39)))-'Year Schedule'!$K$18+'Year Schedule'!$L$18)</f>
        <v>#VALUE!</v>
      </c>
      <c r="R888" s="0" t="e">
        <f aca="true">MAX(0,Q888*(1+(_xlfn.NORM.INV(RAND(),Inputs!$D$39,Inputs!$C$39)))-'Year Schedule'!$K$19+'Year Schedule'!$L$19)</f>
        <v>#VALUE!</v>
      </c>
      <c r="S888" s="0" t="e">
        <f aca="true">MAX(0,R888*(1+(_xlfn.NORM.INV(RAND(),Inputs!$D$39,Inputs!$C$39)))-'Year Schedule'!$K$20+'Year Schedule'!$L$20)</f>
        <v>#VALUE!</v>
      </c>
      <c r="T888" s="0" t="e">
        <f aca="true">MAX(0,S888*(1+(_xlfn.NORM.INV(RAND(),Inputs!$D$39,Inputs!$C$39)))-'Year Schedule'!$K$21+'Year Schedule'!$L$21)</f>
        <v>#VALUE!</v>
      </c>
      <c r="U888" s="0" t="e">
        <f aca="true">MAX(0,T888*(1+(_xlfn.NORM.INV(RAND(),Inputs!$D$39,Inputs!$C$39)))-'Year Schedule'!$K$22+'Year Schedule'!$L$22)</f>
        <v>#VALUE!</v>
      </c>
      <c r="V888" s="0" t="e">
        <f aca="true">MAX(0,U888*(1+(_xlfn.NORM.INV(RAND(),Inputs!$D$39,Inputs!$C$39)))-'Year Schedule'!$K$23+'Year Schedule'!$L$23)</f>
        <v>#VALUE!</v>
      </c>
      <c r="W888" s="0" t="e">
        <f aca="true">MAX(0,V888*(1+(_xlfn.NORM.INV(RAND(),Inputs!$D$39,Inputs!$C$39)))-'Year Schedule'!$K$24+'Year Schedule'!$L$24)</f>
        <v>#VALUE!</v>
      </c>
      <c r="X888" s="0" t="e">
        <f aca="true">MAX(0,W888*(1+(_xlfn.NORM.INV(RAND(),Inputs!$D$39,Inputs!$C$39)))-'Year Schedule'!$K$25+'Year Schedule'!$L$25)</f>
        <v>#VALUE!</v>
      </c>
      <c r="Y888" s="0" t="e">
        <f aca="true">MAX(0,X888*(1+(_xlfn.NORM.INV(RAND(),Inputs!$D$39,Inputs!$C$39)))-'Year Schedule'!$K$26+'Year Schedule'!$L$26)</f>
        <v>#VALUE!</v>
      </c>
      <c r="Z888" s="0" t="e">
        <f aca="true">MAX(0,Y888*(1+(_xlfn.NORM.INV(RAND(),Inputs!$D$39,Inputs!$C$39)))-'Year Schedule'!$K$27+'Year Schedule'!$L$27)</f>
        <v>#VALUE!</v>
      </c>
      <c r="AA888" s="0" t="e">
        <f aca="true">MAX(0,Z888*(1+(_xlfn.NORM.INV(RAND(),Inputs!$D$39,Inputs!$C$39)))-'Year Schedule'!$K$28+'Year Schedule'!$L$28)</f>
        <v>#VALUE!</v>
      </c>
      <c r="AB888" s="0" t="e">
        <f aca="true">MAX(0,AA888*(1+(_xlfn.NORM.INV(RAND(),Inputs!$D$39,Inputs!$C$39)))-'Year Schedule'!$K$29+'Year Schedule'!$L$29)</f>
        <v>#VALUE!</v>
      </c>
      <c r="AC888" s="0" t="e">
        <f aca="true">MAX(0,AB888*(1+(_xlfn.NORM.INV(RAND(),Inputs!$D$39,Inputs!$C$39)))-'Year Schedule'!$K$30+'Year Schedule'!$L$30)</f>
        <v>#VALUE!</v>
      </c>
      <c r="AD888" s="0" t="e">
        <f aca="true">MAX(0,AC888*(1+(_xlfn.NORM.INV(RAND(),Inputs!$D$39,Inputs!$C$39)))-'Year Schedule'!$K$31+'Year Schedule'!$L$31)</f>
        <v>#VALUE!</v>
      </c>
      <c r="AE888" s="0" t="e">
        <f aca="true">MAX(0,AD888*(1+(_xlfn.NORM.INV(RAND(),Inputs!$D$39,Inputs!$C$39)))-'Year Schedule'!$K$32+'Year Schedule'!$L$32)</f>
        <v>#VALUE!</v>
      </c>
      <c r="AF888" s="0" t="e">
        <f aca="true">MAX(0,AE888*(1+(_xlfn.NORM.INV(RAND(),Inputs!$D$39,Inputs!$C$39)))-'Year Schedule'!$K$33+'Year Schedule'!$L$33)</f>
        <v>#VALUE!</v>
      </c>
      <c r="AG888" s="0" t="e">
        <f aca="true">MAX(0,AF888*(1+(_xlfn.NORM.INV(RAND(),Inputs!$D$39,Inputs!$C$39)))-'Year Schedule'!$K$34+'Year Schedule'!$L$34)</f>
        <v>#VALUE!</v>
      </c>
      <c r="AH888" s="0" t="e">
        <f aca="true">MAX(0,AG888*(1+(_xlfn.NORM.INV(RAND(),Inputs!$D$39,Inputs!$C$39)))-'Year Schedule'!$K$35+'Year Schedule'!$L$35)</f>
        <v>#VALUE!</v>
      </c>
      <c r="AI888" s="0" t="e">
        <f aca="true">MAX(0,AH888*(1+(_xlfn.NORM.INV(RAND(),Inputs!$D$39,Inputs!$C$39)))-'Year Schedule'!$K$36+'Year Schedule'!$L$36)</f>
        <v>#VALUE!</v>
      </c>
      <c r="AJ888" s="0" t="e">
        <f aca="true">MAX(0,AI888*(1+(_xlfn.NORM.INV(RAND(),Inputs!$D$39,Inputs!$C$39)))-'Year Schedule'!$K$37+'Year Schedule'!$L$37)</f>
        <v>#VALUE!</v>
      </c>
      <c r="AK888" s="0" t="e">
        <f aca="true">MAX(0,AJ888*(1+(_xlfn.NORM.INV(RAND(),Inputs!$D$39,Inputs!$C$39)))-'Year Schedule'!$K$38+'Year Schedule'!$L$38)</f>
        <v>#VALUE!</v>
      </c>
      <c r="AL888" s="0" t="e">
        <f aca="true">MAX(0,AK888*(1+(_xlfn.NORM.INV(RAND(),Inputs!$D$39,Inputs!$C$39)))-'Year Schedule'!$K$39+'Year Schedule'!$L$39)</f>
        <v>#VALUE!</v>
      </c>
      <c r="AM888" s="0" t="e">
        <f aca="true">MAX(0,AL888*(1+(_xlfn.NORM.INV(RAND(),Inputs!$D$39,Inputs!$C$39)))-'Year Schedule'!$K$40+'Year Schedule'!$L$40)</f>
        <v>#VALUE!</v>
      </c>
      <c r="AN888" s="0" t="e">
        <f aca="true">MAX(0,AM888*(1+(_xlfn.NORM.INV(RAND(),Inputs!$D$39,Inputs!$C$39)))-'Year Schedule'!$K$41+'Year Schedule'!$L$41)</f>
        <v>#VALUE!</v>
      </c>
      <c r="AO888" s="0" t="e">
        <f aca="true">MAX(0,AN888*(1+(_xlfn.NORM.INV(RAND(),Inputs!$D$39,Inputs!$C$39)))-'Year Schedule'!$K$42+'Year Schedule'!$L$42)</f>
        <v>#VALUE!</v>
      </c>
      <c r="AP888" s="0" t="e">
        <f aca="true">MAX(0,AO888*(1+(_xlfn.NORM.INV(RAND(),Inputs!$D$39,Inputs!$C$39)))-'Year Schedule'!$K$43+'Year Schedule'!$L$43)</f>
        <v>#VALUE!</v>
      </c>
      <c r="AQ888" s="0" t="e">
        <f aca="true">MAX(0,AP888*(1+(_xlfn.NORM.INV(RAND(),Inputs!$D$39,Inputs!$C$39)))-'Year Schedule'!$K$44+'Year Schedule'!$L$44)</f>
        <v>#VALUE!</v>
      </c>
      <c r="AR888" s="0" t="e">
        <f aca="true">MAX(0,AQ888*(1+(_xlfn.NORM.INV(RAND(),Inputs!$D$39,Inputs!$C$39)))-'Year Schedule'!$K$45+'Year Schedule'!$L$45)</f>
        <v>#VALUE!</v>
      </c>
      <c r="AS888" s="0" t="e">
        <f aca="true">MAX(0,AR888*(1+(_xlfn.NORM.INV(RAND(),Inputs!$D$39,Inputs!$C$39)))-'Year Schedule'!$K$46+'Year Schedule'!$L$46)</f>
        <v>#VALUE!</v>
      </c>
      <c r="AT888" s="0" t="e">
        <f aca="true">MAX(0,AS888*(1+(_xlfn.NORM.INV(RAND(),Inputs!$D$39,Inputs!$C$39)))-'Year Schedule'!$K$47+'Year Schedule'!$L$47)</f>
        <v>#VALUE!</v>
      </c>
      <c r="AU888" s="0" t="e">
        <f aca="true">MAX(0,AT888*(1+(_xlfn.NORM.INV(RAND(),Inputs!$D$39,Inputs!$C$39)))-'Year Schedule'!$K$48+'Year Schedule'!$L$48)</f>
        <v>#VALUE!</v>
      </c>
      <c r="AV888" s="0" t="e">
        <f aca="true">MAX(0,AU888*(1+(_xlfn.NORM.INV(RAND(),Inputs!$D$39,Inputs!$C$39)))-'Year Schedule'!$K$49+'Year Schedule'!$L$49)</f>
        <v>#VALUE!</v>
      </c>
      <c r="AW888" s="0" t="e">
        <f aca="true">MAX(0,AV888*(1+(_xlfn.NORM.INV(RAND(),Inputs!$D$39,Inputs!$C$39)))-'Year Schedule'!$K$50+'Year Schedule'!$L$50)</f>
        <v>#VALUE!</v>
      </c>
      <c r="AX888" s="0" t="e">
        <f aca="true">MAX(0,AW888*(1+(_xlfn.NORM.INV(RAND(),Inputs!$D$39,Inputs!$C$39)))-'Year Schedule'!$K$51+'Year Schedule'!$L$51)</f>
        <v>#VALUE!</v>
      </c>
      <c r="AY888" s="0" t="e">
        <f aca="true">MAX(0,AX888*(1+(_xlfn.NORM.INV(RAND(),Inputs!$D$39,Inputs!$C$39)))-'Year Schedule'!$K$52+'Year Schedule'!$L$52)</f>
        <v>#VALUE!</v>
      </c>
      <c r="AZ888" s="0" t="e">
        <f aca="true">MAX(0,AY888*(1+(_xlfn.NORM.INV(RAND(),Inputs!$D$39,Inputs!$C$39)))-'Year Schedule'!$K$53+'Year Schedule'!$L$53)</f>
        <v>#VALUE!</v>
      </c>
      <c r="BA888" s="0" t="e">
        <f aca="false">INDEX(C888:AZ888,1,Inputs!$C$6)</f>
        <v>#VALUE!</v>
      </c>
      <c r="BB888" s="0" t="n">
        <f aca="false">IFERROR(EXP(SUMPRODUCT(LN((C888:INDEX(C888:AZ888,1,Inputs!$C$6)+$C$1004:INDEX($C$1004:$AZ$1004,1,Inputs!$C$6))/B888:INDEX(B888:AY888,1,Inputs!$C$6)))/Inputs!$C$6)-1,-1)</f>
        <v>-1</v>
      </c>
    </row>
    <row r="889" customFormat="false" ht="15" hidden="false" customHeight="true" outlineLevel="0" collapsed="false">
      <c r="A889" s="0" t="n">
        <v>887</v>
      </c>
      <c r="B889" s="177" t="n">
        <f aca="false">Inputs!$C$38</f>
        <v>0</v>
      </c>
      <c r="C889" s="0" t="e">
        <f aca="true">MAX(0,B889*(1+(_xlfn.NORM.INV(RAND(),Inputs!$D$39,Inputs!$C$39)))-'Year Schedule'!$K$4+'Year Schedule'!$L$4)</f>
        <v>#VALUE!</v>
      </c>
      <c r="D889" s="0" t="e">
        <f aca="true">MAX(0,C889*(1+(_xlfn.NORM.INV(RAND(),Inputs!$D$39,Inputs!$C$39)))-'Year Schedule'!$K$5+'Year Schedule'!$L$5)</f>
        <v>#VALUE!</v>
      </c>
      <c r="E889" s="0" t="e">
        <f aca="true">MAX(0,D889*(1+(_xlfn.NORM.INV(RAND(),Inputs!$D$39,Inputs!$C$39)))-'Year Schedule'!$K$6+'Year Schedule'!$L$6)</f>
        <v>#VALUE!</v>
      </c>
      <c r="F889" s="0" t="e">
        <f aca="true">MAX(0,E889*(1+(_xlfn.NORM.INV(RAND(),Inputs!$D$39,Inputs!$C$39)))-'Year Schedule'!$K$7+'Year Schedule'!$L$7)</f>
        <v>#VALUE!</v>
      </c>
      <c r="G889" s="0" t="e">
        <f aca="true">MAX(0,F889*(1+(_xlfn.NORM.INV(RAND(),Inputs!$D$39,Inputs!$C$39)))-'Year Schedule'!$K$8+'Year Schedule'!$L$8)</f>
        <v>#VALUE!</v>
      </c>
      <c r="H889" s="0" t="e">
        <f aca="true">MAX(0,G889*(1+(_xlfn.NORM.INV(RAND(),Inputs!$D$39,Inputs!$C$39)))-'Year Schedule'!$K$9+'Year Schedule'!$L$9)</f>
        <v>#VALUE!</v>
      </c>
      <c r="I889" s="0" t="e">
        <f aca="true">MAX(0,H889*(1+(_xlfn.NORM.INV(RAND(),Inputs!$D$39,Inputs!$C$39)))-'Year Schedule'!$K$10+'Year Schedule'!$L$10)</f>
        <v>#VALUE!</v>
      </c>
      <c r="J889" s="0" t="e">
        <f aca="true">MAX(0,I889*(1+(_xlfn.NORM.INV(RAND(),Inputs!$D$39,Inputs!$C$39)))-'Year Schedule'!$K$11+'Year Schedule'!$L$11)</f>
        <v>#VALUE!</v>
      </c>
      <c r="K889" s="0" t="e">
        <f aca="true">MAX(0,J889*(1+(_xlfn.NORM.INV(RAND(),Inputs!$D$39,Inputs!$C$39)))-'Year Schedule'!$K$12+'Year Schedule'!$L$12)</f>
        <v>#VALUE!</v>
      </c>
      <c r="L889" s="0" t="e">
        <f aca="true">MAX(0,K889*(1+(_xlfn.NORM.INV(RAND(),Inputs!$D$39,Inputs!$C$39)))-'Year Schedule'!$K$13+'Year Schedule'!$L$13)</f>
        <v>#VALUE!</v>
      </c>
      <c r="M889" s="0" t="e">
        <f aca="true">MAX(0,L889*(1+(_xlfn.NORM.INV(RAND(),Inputs!$D$39,Inputs!$C$39)))-'Year Schedule'!$K$14+'Year Schedule'!$L$14)</f>
        <v>#VALUE!</v>
      </c>
      <c r="N889" s="0" t="e">
        <f aca="true">MAX(0,M889*(1+(_xlfn.NORM.INV(RAND(),Inputs!$D$39,Inputs!$C$39)))-'Year Schedule'!$K$15+'Year Schedule'!$L$15)</f>
        <v>#VALUE!</v>
      </c>
      <c r="O889" s="0" t="e">
        <f aca="true">MAX(0,N889*(1+(_xlfn.NORM.INV(RAND(),Inputs!$D$39,Inputs!$C$39)))-'Year Schedule'!$K$16+'Year Schedule'!$L$16)</f>
        <v>#VALUE!</v>
      </c>
      <c r="P889" s="0" t="e">
        <f aca="true">MAX(0,O889*(1+(_xlfn.NORM.INV(RAND(),Inputs!$D$39,Inputs!$C$39)))-'Year Schedule'!$K$17+'Year Schedule'!$L$17)</f>
        <v>#VALUE!</v>
      </c>
      <c r="Q889" s="0" t="e">
        <f aca="true">MAX(0,P889*(1+(_xlfn.NORM.INV(RAND(),Inputs!$D$39,Inputs!$C$39)))-'Year Schedule'!$K$18+'Year Schedule'!$L$18)</f>
        <v>#VALUE!</v>
      </c>
      <c r="R889" s="0" t="e">
        <f aca="true">MAX(0,Q889*(1+(_xlfn.NORM.INV(RAND(),Inputs!$D$39,Inputs!$C$39)))-'Year Schedule'!$K$19+'Year Schedule'!$L$19)</f>
        <v>#VALUE!</v>
      </c>
      <c r="S889" s="0" t="e">
        <f aca="true">MAX(0,R889*(1+(_xlfn.NORM.INV(RAND(),Inputs!$D$39,Inputs!$C$39)))-'Year Schedule'!$K$20+'Year Schedule'!$L$20)</f>
        <v>#VALUE!</v>
      </c>
      <c r="T889" s="0" t="e">
        <f aca="true">MAX(0,S889*(1+(_xlfn.NORM.INV(RAND(),Inputs!$D$39,Inputs!$C$39)))-'Year Schedule'!$K$21+'Year Schedule'!$L$21)</f>
        <v>#VALUE!</v>
      </c>
      <c r="U889" s="0" t="e">
        <f aca="true">MAX(0,T889*(1+(_xlfn.NORM.INV(RAND(),Inputs!$D$39,Inputs!$C$39)))-'Year Schedule'!$K$22+'Year Schedule'!$L$22)</f>
        <v>#VALUE!</v>
      </c>
      <c r="V889" s="0" t="e">
        <f aca="true">MAX(0,U889*(1+(_xlfn.NORM.INV(RAND(),Inputs!$D$39,Inputs!$C$39)))-'Year Schedule'!$K$23+'Year Schedule'!$L$23)</f>
        <v>#VALUE!</v>
      </c>
      <c r="W889" s="0" t="e">
        <f aca="true">MAX(0,V889*(1+(_xlfn.NORM.INV(RAND(),Inputs!$D$39,Inputs!$C$39)))-'Year Schedule'!$K$24+'Year Schedule'!$L$24)</f>
        <v>#VALUE!</v>
      </c>
      <c r="X889" s="0" t="e">
        <f aca="true">MAX(0,W889*(1+(_xlfn.NORM.INV(RAND(),Inputs!$D$39,Inputs!$C$39)))-'Year Schedule'!$K$25+'Year Schedule'!$L$25)</f>
        <v>#VALUE!</v>
      </c>
      <c r="Y889" s="0" t="e">
        <f aca="true">MAX(0,X889*(1+(_xlfn.NORM.INV(RAND(),Inputs!$D$39,Inputs!$C$39)))-'Year Schedule'!$K$26+'Year Schedule'!$L$26)</f>
        <v>#VALUE!</v>
      </c>
      <c r="Z889" s="0" t="e">
        <f aca="true">MAX(0,Y889*(1+(_xlfn.NORM.INV(RAND(),Inputs!$D$39,Inputs!$C$39)))-'Year Schedule'!$K$27+'Year Schedule'!$L$27)</f>
        <v>#VALUE!</v>
      </c>
      <c r="AA889" s="0" t="e">
        <f aca="true">MAX(0,Z889*(1+(_xlfn.NORM.INV(RAND(),Inputs!$D$39,Inputs!$C$39)))-'Year Schedule'!$K$28+'Year Schedule'!$L$28)</f>
        <v>#VALUE!</v>
      </c>
      <c r="AB889" s="0" t="e">
        <f aca="true">MAX(0,AA889*(1+(_xlfn.NORM.INV(RAND(),Inputs!$D$39,Inputs!$C$39)))-'Year Schedule'!$K$29+'Year Schedule'!$L$29)</f>
        <v>#VALUE!</v>
      </c>
      <c r="AC889" s="0" t="e">
        <f aca="true">MAX(0,AB889*(1+(_xlfn.NORM.INV(RAND(),Inputs!$D$39,Inputs!$C$39)))-'Year Schedule'!$K$30+'Year Schedule'!$L$30)</f>
        <v>#VALUE!</v>
      </c>
      <c r="AD889" s="0" t="e">
        <f aca="true">MAX(0,AC889*(1+(_xlfn.NORM.INV(RAND(),Inputs!$D$39,Inputs!$C$39)))-'Year Schedule'!$K$31+'Year Schedule'!$L$31)</f>
        <v>#VALUE!</v>
      </c>
      <c r="AE889" s="0" t="e">
        <f aca="true">MAX(0,AD889*(1+(_xlfn.NORM.INV(RAND(),Inputs!$D$39,Inputs!$C$39)))-'Year Schedule'!$K$32+'Year Schedule'!$L$32)</f>
        <v>#VALUE!</v>
      </c>
      <c r="AF889" s="0" t="e">
        <f aca="true">MAX(0,AE889*(1+(_xlfn.NORM.INV(RAND(),Inputs!$D$39,Inputs!$C$39)))-'Year Schedule'!$K$33+'Year Schedule'!$L$33)</f>
        <v>#VALUE!</v>
      </c>
      <c r="AG889" s="0" t="e">
        <f aca="true">MAX(0,AF889*(1+(_xlfn.NORM.INV(RAND(),Inputs!$D$39,Inputs!$C$39)))-'Year Schedule'!$K$34+'Year Schedule'!$L$34)</f>
        <v>#VALUE!</v>
      </c>
      <c r="AH889" s="0" t="e">
        <f aca="true">MAX(0,AG889*(1+(_xlfn.NORM.INV(RAND(),Inputs!$D$39,Inputs!$C$39)))-'Year Schedule'!$K$35+'Year Schedule'!$L$35)</f>
        <v>#VALUE!</v>
      </c>
      <c r="AI889" s="0" t="e">
        <f aca="true">MAX(0,AH889*(1+(_xlfn.NORM.INV(RAND(),Inputs!$D$39,Inputs!$C$39)))-'Year Schedule'!$K$36+'Year Schedule'!$L$36)</f>
        <v>#VALUE!</v>
      </c>
      <c r="AJ889" s="0" t="e">
        <f aca="true">MAX(0,AI889*(1+(_xlfn.NORM.INV(RAND(),Inputs!$D$39,Inputs!$C$39)))-'Year Schedule'!$K$37+'Year Schedule'!$L$37)</f>
        <v>#VALUE!</v>
      </c>
      <c r="AK889" s="0" t="e">
        <f aca="true">MAX(0,AJ889*(1+(_xlfn.NORM.INV(RAND(),Inputs!$D$39,Inputs!$C$39)))-'Year Schedule'!$K$38+'Year Schedule'!$L$38)</f>
        <v>#VALUE!</v>
      </c>
      <c r="AL889" s="0" t="e">
        <f aca="true">MAX(0,AK889*(1+(_xlfn.NORM.INV(RAND(),Inputs!$D$39,Inputs!$C$39)))-'Year Schedule'!$K$39+'Year Schedule'!$L$39)</f>
        <v>#VALUE!</v>
      </c>
      <c r="AM889" s="0" t="e">
        <f aca="true">MAX(0,AL889*(1+(_xlfn.NORM.INV(RAND(),Inputs!$D$39,Inputs!$C$39)))-'Year Schedule'!$K$40+'Year Schedule'!$L$40)</f>
        <v>#VALUE!</v>
      </c>
      <c r="AN889" s="0" t="e">
        <f aca="true">MAX(0,AM889*(1+(_xlfn.NORM.INV(RAND(),Inputs!$D$39,Inputs!$C$39)))-'Year Schedule'!$K$41+'Year Schedule'!$L$41)</f>
        <v>#VALUE!</v>
      </c>
      <c r="AO889" s="0" t="e">
        <f aca="true">MAX(0,AN889*(1+(_xlfn.NORM.INV(RAND(),Inputs!$D$39,Inputs!$C$39)))-'Year Schedule'!$K$42+'Year Schedule'!$L$42)</f>
        <v>#VALUE!</v>
      </c>
      <c r="AP889" s="0" t="e">
        <f aca="true">MAX(0,AO889*(1+(_xlfn.NORM.INV(RAND(),Inputs!$D$39,Inputs!$C$39)))-'Year Schedule'!$K$43+'Year Schedule'!$L$43)</f>
        <v>#VALUE!</v>
      </c>
      <c r="AQ889" s="0" t="e">
        <f aca="true">MAX(0,AP889*(1+(_xlfn.NORM.INV(RAND(),Inputs!$D$39,Inputs!$C$39)))-'Year Schedule'!$K$44+'Year Schedule'!$L$44)</f>
        <v>#VALUE!</v>
      </c>
      <c r="AR889" s="0" t="e">
        <f aca="true">MAX(0,AQ889*(1+(_xlfn.NORM.INV(RAND(),Inputs!$D$39,Inputs!$C$39)))-'Year Schedule'!$K$45+'Year Schedule'!$L$45)</f>
        <v>#VALUE!</v>
      </c>
      <c r="AS889" s="0" t="e">
        <f aca="true">MAX(0,AR889*(1+(_xlfn.NORM.INV(RAND(),Inputs!$D$39,Inputs!$C$39)))-'Year Schedule'!$K$46+'Year Schedule'!$L$46)</f>
        <v>#VALUE!</v>
      </c>
      <c r="AT889" s="0" t="e">
        <f aca="true">MAX(0,AS889*(1+(_xlfn.NORM.INV(RAND(),Inputs!$D$39,Inputs!$C$39)))-'Year Schedule'!$K$47+'Year Schedule'!$L$47)</f>
        <v>#VALUE!</v>
      </c>
      <c r="AU889" s="0" t="e">
        <f aca="true">MAX(0,AT889*(1+(_xlfn.NORM.INV(RAND(),Inputs!$D$39,Inputs!$C$39)))-'Year Schedule'!$K$48+'Year Schedule'!$L$48)</f>
        <v>#VALUE!</v>
      </c>
      <c r="AV889" s="0" t="e">
        <f aca="true">MAX(0,AU889*(1+(_xlfn.NORM.INV(RAND(),Inputs!$D$39,Inputs!$C$39)))-'Year Schedule'!$K$49+'Year Schedule'!$L$49)</f>
        <v>#VALUE!</v>
      </c>
      <c r="AW889" s="0" t="e">
        <f aca="true">MAX(0,AV889*(1+(_xlfn.NORM.INV(RAND(),Inputs!$D$39,Inputs!$C$39)))-'Year Schedule'!$K$50+'Year Schedule'!$L$50)</f>
        <v>#VALUE!</v>
      </c>
      <c r="AX889" s="0" t="e">
        <f aca="true">MAX(0,AW889*(1+(_xlfn.NORM.INV(RAND(),Inputs!$D$39,Inputs!$C$39)))-'Year Schedule'!$K$51+'Year Schedule'!$L$51)</f>
        <v>#VALUE!</v>
      </c>
      <c r="AY889" s="0" t="e">
        <f aca="true">MAX(0,AX889*(1+(_xlfn.NORM.INV(RAND(),Inputs!$D$39,Inputs!$C$39)))-'Year Schedule'!$K$52+'Year Schedule'!$L$52)</f>
        <v>#VALUE!</v>
      </c>
      <c r="AZ889" s="0" t="e">
        <f aca="true">MAX(0,AY889*(1+(_xlfn.NORM.INV(RAND(),Inputs!$D$39,Inputs!$C$39)))-'Year Schedule'!$K$53+'Year Schedule'!$L$53)</f>
        <v>#VALUE!</v>
      </c>
      <c r="BA889" s="0" t="e">
        <f aca="false">INDEX(C889:AZ889,1,Inputs!$C$6)</f>
        <v>#VALUE!</v>
      </c>
      <c r="BB889" s="0" t="n">
        <f aca="false">IFERROR(EXP(SUMPRODUCT(LN((C889:INDEX(C889:AZ889,1,Inputs!$C$6)+$C$1004:INDEX($C$1004:$AZ$1004,1,Inputs!$C$6))/B889:INDEX(B889:AY889,1,Inputs!$C$6)))/Inputs!$C$6)-1,-1)</f>
        <v>-1</v>
      </c>
    </row>
    <row r="890" customFormat="false" ht="15" hidden="false" customHeight="true" outlineLevel="0" collapsed="false">
      <c r="A890" s="0" t="n">
        <v>888</v>
      </c>
      <c r="B890" s="177" t="n">
        <f aca="false">Inputs!$C$38</f>
        <v>0</v>
      </c>
      <c r="C890" s="0" t="e">
        <f aca="true">MAX(0,B890*(1+(_xlfn.NORM.INV(RAND(),Inputs!$D$39,Inputs!$C$39)))-'Year Schedule'!$K$4+'Year Schedule'!$L$4)</f>
        <v>#VALUE!</v>
      </c>
      <c r="D890" s="0" t="e">
        <f aca="true">MAX(0,C890*(1+(_xlfn.NORM.INV(RAND(),Inputs!$D$39,Inputs!$C$39)))-'Year Schedule'!$K$5+'Year Schedule'!$L$5)</f>
        <v>#VALUE!</v>
      </c>
      <c r="E890" s="0" t="e">
        <f aca="true">MAX(0,D890*(1+(_xlfn.NORM.INV(RAND(),Inputs!$D$39,Inputs!$C$39)))-'Year Schedule'!$K$6+'Year Schedule'!$L$6)</f>
        <v>#VALUE!</v>
      </c>
      <c r="F890" s="0" t="e">
        <f aca="true">MAX(0,E890*(1+(_xlfn.NORM.INV(RAND(),Inputs!$D$39,Inputs!$C$39)))-'Year Schedule'!$K$7+'Year Schedule'!$L$7)</f>
        <v>#VALUE!</v>
      </c>
      <c r="G890" s="0" t="e">
        <f aca="true">MAX(0,F890*(1+(_xlfn.NORM.INV(RAND(),Inputs!$D$39,Inputs!$C$39)))-'Year Schedule'!$K$8+'Year Schedule'!$L$8)</f>
        <v>#VALUE!</v>
      </c>
      <c r="H890" s="0" t="e">
        <f aca="true">MAX(0,G890*(1+(_xlfn.NORM.INV(RAND(),Inputs!$D$39,Inputs!$C$39)))-'Year Schedule'!$K$9+'Year Schedule'!$L$9)</f>
        <v>#VALUE!</v>
      </c>
      <c r="I890" s="0" t="e">
        <f aca="true">MAX(0,H890*(1+(_xlfn.NORM.INV(RAND(),Inputs!$D$39,Inputs!$C$39)))-'Year Schedule'!$K$10+'Year Schedule'!$L$10)</f>
        <v>#VALUE!</v>
      </c>
      <c r="J890" s="0" t="e">
        <f aca="true">MAX(0,I890*(1+(_xlfn.NORM.INV(RAND(),Inputs!$D$39,Inputs!$C$39)))-'Year Schedule'!$K$11+'Year Schedule'!$L$11)</f>
        <v>#VALUE!</v>
      </c>
      <c r="K890" s="0" t="e">
        <f aca="true">MAX(0,J890*(1+(_xlfn.NORM.INV(RAND(),Inputs!$D$39,Inputs!$C$39)))-'Year Schedule'!$K$12+'Year Schedule'!$L$12)</f>
        <v>#VALUE!</v>
      </c>
      <c r="L890" s="0" t="e">
        <f aca="true">MAX(0,K890*(1+(_xlfn.NORM.INV(RAND(),Inputs!$D$39,Inputs!$C$39)))-'Year Schedule'!$K$13+'Year Schedule'!$L$13)</f>
        <v>#VALUE!</v>
      </c>
      <c r="M890" s="0" t="e">
        <f aca="true">MAX(0,L890*(1+(_xlfn.NORM.INV(RAND(),Inputs!$D$39,Inputs!$C$39)))-'Year Schedule'!$K$14+'Year Schedule'!$L$14)</f>
        <v>#VALUE!</v>
      </c>
      <c r="N890" s="0" t="e">
        <f aca="true">MAX(0,M890*(1+(_xlfn.NORM.INV(RAND(),Inputs!$D$39,Inputs!$C$39)))-'Year Schedule'!$K$15+'Year Schedule'!$L$15)</f>
        <v>#VALUE!</v>
      </c>
      <c r="O890" s="0" t="e">
        <f aca="true">MAX(0,N890*(1+(_xlfn.NORM.INV(RAND(),Inputs!$D$39,Inputs!$C$39)))-'Year Schedule'!$K$16+'Year Schedule'!$L$16)</f>
        <v>#VALUE!</v>
      </c>
      <c r="P890" s="0" t="e">
        <f aca="true">MAX(0,O890*(1+(_xlfn.NORM.INV(RAND(),Inputs!$D$39,Inputs!$C$39)))-'Year Schedule'!$K$17+'Year Schedule'!$L$17)</f>
        <v>#VALUE!</v>
      </c>
      <c r="Q890" s="0" t="e">
        <f aca="true">MAX(0,P890*(1+(_xlfn.NORM.INV(RAND(),Inputs!$D$39,Inputs!$C$39)))-'Year Schedule'!$K$18+'Year Schedule'!$L$18)</f>
        <v>#VALUE!</v>
      </c>
      <c r="R890" s="0" t="e">
        <f aca="true">MAX(0,Q890*(1+(_xlfn.NORM.INV(RAND(),Inputs!$D$39,Inputs!$C$39)))-'Year Schedule'!$K$19+'Year Schedule'!$L$19)</f>
        <v>#VALUE!</v>
      </c>
      <c r="S890" s="0" t="e">
        <f aca="true">MAX(0,R890*(1+(_xlfn.NORM.INV(RAND(),Inputs!$D$39,Inputs!$C$39)))-'Year Schedule'!$K$20+'Year Schedule'!$L$20)</f>
        <v>#VALUE!</v>
      </c>
      <c r="T890" s="0" t="e">
        <f aca="true">MAX(0,S890*(1+(_xlfn.NORM.INV(RAND(),Inputs!$D$39,Inputs!$C$39)))-'Year Schedule'!$K$21+'Year Schedule'!$L$21)</f>
        <v>#VALUE!</v>
      </c>
      <c r="U890" s="0" t="e">
        <f aca="true">MAX(0,T890*(1+(_xlfn.NORM.INV(RAND(),Inputs!$D$39,Inputs!$C$39)))-'Year Schedule'!$K$22+'Year Schedule'!$L$22)</f>
        <v>#VALUE!</v>
      </c>
      <c r="V890" s="0" t="e">
        <f aca="true">MAX(0,U890*(1+(_xlfn.NORM.INV(RAND(),Inputs!$D$39,Inputs!$C$39)))-'Year Schedule'!$K$23+'Year Schedule'!$L$23)</f>
        <v>#VALUE!</v>
      </c>
      <c r="W890" s="0" t="e">
        <f aca="true">MAX(0,V890*(1+(_xlfn.NORM.INV(RAND(),Inputs!$D$39,Inputs!$C$39)))-'Year Schedule'!$K$24+'Year Schedule'!$L$24)</f>
        <v>#VALUE!</v>
      </c>
      <c r="X890" s="0" t="e">
        <f aca="true">MAX(0,W890*(1+(_xlfn.NORM.INV(RAND(),Inputs!$D$39,Inputs!$C$39)))-'Year Schedule'!$K$25+'Year Schedule'!$L$25)</f>
        <v>#VALUE!</v>
      </c>
      <c r="Y890" s="0" t="e">
        <f aca="true">MAX(0,X890*(1+(_xlfn.NORM.INV(RAND(),Inputs!$D$39,Inputs!$C$39)))-'Year Schedule'!$K$26+'Year Schedule'!$L$26)</f>
        <v>#VALUE!</v>
      </c>
      <c r="Z890" s="0" t="e">
        <f aca="true">MAX(0,Y890*(1+(_xlfn.NORM.INV(RAND(),Inputs!$D$39,Inputs!$C$39)))-'Year Schedule'!$K$27+'Year Schedule'!$L$27)</f>
        <v>#VALUE!</v>
      </c>
      <c r="AA890" s="0" t="e">
        <f aca="true">MAX(0,Z890*(1+(_xlfn.NORM.INV(RAND(),Inputs!$D$39,Inputs!$C$39)))-'Year Schedule'!$K$28+'Year Schedule'!$L$28)</f>
        <v>#VALUE!</v>
      </c>
      <c r="AB890" s="0" t="e">
        <f aca="true">MAX(0,AA890*(1+(_xlfn.NORM.INV(RAND(),Inputs!$D$39,Inputs!$C$39)))-'Year Schedule'!$K$29+'Year Schedule'!$L$29)</f>
        <v>#VALUE!</v>
      </c>
      <c r="AC890" s="0" t="e">
        <f aca="true">MAX(0,AB890*(1+(_xlfn.NORM.INV(RAND(),Inputs!$D$39,Inputs!$C$39)))-'Year Schedule'!$K$30+'Year Schedule'!$L$30)</f>
        <v>#VALUE!</v>
      </c>
      <c r="AD890" s="0" t="e">
        <f aca="true">MAX(0,AC890*(1+(_xlfn.NORM.INV(RAND(),Inputs!$D$39,Inputs!$C$39)))-'Year Schedule'!$K$31+'Year Schedule'!$L$31)</f>
        <v>#VALUE!</v>
      </c>
      <c r="AE890" s="0" t="e">
        <f aca="true">MAX(0,AD890*(1+(_xlfn.NORM.INV(RAND(),Inputs!$D$39,Inputs!$C$39)))-'Year Schedule'!$K$32+'Year Schedule'!$L$32)</f>
        <v>#VALUE!</v>
      </c>
      <c r="AF890" s="0" t="e">
        <f aca="true">MAX(0,AE890*(1+(_xlfn.NORM.INV(RAND(),Inputs!$D$39,Inputs!$C$39)))-'Year Schedule'!$K$33+'Year Schedule'!$L$33)</f>
        <v>#VALUE!</v>
      </c>
      <c r="AG890" s="0" t="e">
        <f aca="true">MAX(0,AF890*(1+(_xlfn.NORM.INV(RAND(),Inputs!$D$39,Inputs!$C$39)))-'Year Schedule'!$K$34+'Year Schedule'!$L$34)</f>
        <v>#VALUE!</v>
      </c>
      <c r="AH890" s="0" t="e">
        <f aca="true">MAX(0,AG890*(1+(_xlfn.NORM.INV(RAND(),Inputs!$D$39,Inputs!$C$39)))-'Year Schedule'!$K$35+'Year Schedule'!$L$35)</f>
        <v>#VALUE!</v>
      </c>
      <c r="AI890" s="0" t="e">
        <f aca="true">MAX(0,AH890*(1+(_xlfn.NORM.INV(RAND(),Inputs!$D$39,Inputs!$C$39)))-'Year Schedule'!$K$36+'Year Schedule'!$L$36)</f>
        <v>#VALUE!</v>
      </c>
      <c r="AJ890" s="0" t="e">
        <f aca="true">MAX(0,AI890*(1+(_xlfn.NORM.INV(RAND(),Inputs!$D$39,Inputs!$C$39)))-'Year Schedule'!$K$37+'Year Schedule'!$L$37)</f>
        <v>#VALUE!</v>
      </c>
      <c r="AK890" s="0" t="e">
        <f aca="true">MAX(0,AJ890*(1+(_xlfn.NORM.INV(RAND(),Inputs!$D$39,Inputs!$C$39)))-'Year Schedule'!$K$38+'Year Schedule'!$L$38)</f>
        <v>#VALUE!</v>
      </c>
      <c r="AL890" s="0" t="e">
        <f aca="true">MAX(0,AK890*(1+(_xlfn.NORM.INV(RAND(),Inputs!$D$39,Inputs!$C$39)))-'Year Schedule'!$K$39+'Year Schedule'!$L$39)</f>
        <v>#VALUE!</v>
      </c>
      <c r="AM890" s="0" t="e">
        <f aca="true">MAX(0,AL890*(1+(_xlfn.NORM.INV(RAND(),Inputs!$D$39,Inputs!$C$39)))-'Year Schedule'!$K$40+'Year Schedule'!$L$40)</f>
        <v>#VALUE!</v>
      </c>
      <c r="AN890" s="0" t="e">
        <f aca="true">MAX(0,AM890*(1+(_xlfn.NORM.INV(RAND(),Inputs!$D$39,Inputs!$C$39)))-'Year Schedule'!$K$41+'Year Schedule'!$L$41)</f>
        <v>#VALUE!</v>
      </c>
      <c r="AO890" s="0" t="e">
        <f aca="true">MAX(0,AN890*(1+(_xlfn.NORM.INV(RAND(),Inputs!$D$39,Inputs!$C$39)))-'Year Schedule'!$K$42+'Year Schedule'!$L$42)</f>
        <v>#VALUE!</v>
      </c>
      <c r="AP890" s="0" t="e">
        <f aca="true">MAX(0,AO890*(1+(_xlfn.NORM.INV(RAND(),Inputs!$D$39,Inputs!$C$39)))-'Year Schedule'!$K$43+'Year Schedule'!$L$43)</f>
        <v>#VALUE!</v>
      </c>
      <c r="AQ890" s="0" t="e">
        <f aca="true">MAX(0,AP890*(1+(_xlfn.NORM.INV(RAND(),Inputs!$D$39,Inputs!$C$39)))-'Year Schedule'!$K$44+'Year Schedule'!$L$44)</f>
        <v>#VALUE!</v>
      </c>
      <c r="AR890" s="0" t="e">
        <f aca="true">MAX(0,AQ890*(1+(_xlfn.NORM.INV(RAND(),Inputs!$D$39,Inputs!$C$39)))-'Year Schedule'!$K$45+'Year Schedule'!$L$45)</f>
        <v>#VALUE!</v>
      </c>
      <c r="AS890" s="0" t="e">
        <f aca="true">MAX(0,AR890*(1+(_xlfn.NORM.INV(RAND(),Inputs!$D$39,Inputs!$C$39)))-'Year Schedule'!$K$46+'Year Schedule'!$L$46)</f>
        <v>#VALUE!</v>
      </c>
      <c r="AT890" s="0" t="e">
        <f aca="true">MAX(0,AS890*(1+(_xlfn.NORM.INV(RAND(),Inputs!$D$39,Inputs!$C$39)))-'Year Schedule'!$K$47+'Year Schedule'!$L$47)</f>
        <v>#VALUE!</v>
      </c>
      <c r="AU890" s="0" t="e">
        <f aca="true">MAX(0,AT890*(1+(_xlfn.NORM.INV(RAND(),Inputs!$D$39,Inputs!$C$39)))-'Year Schedule'!$K$48+'Year Schedule'!$L$48)</f>
        <v>#VALUE!</v>
      </c>
      <c r="AV890" s="0" t="e">
        <f aca="true">MAX(0,AU890*(1+(_xlfn.NORM.INV(RAND(),Inputs!$D$39,Inputs!$C$39)))-'Year Schedule'!$K$49+'Year Schedule'!$L$49)</f>
        <v>#VALUE!</v>
      </c>
      <c r="AW890" s="0" t="e">
        <f aca="true">MAX(0,AV890*(1+(_xlfn.NORM.INV(RAND(),Inputs!$D$39,Inputs!$C$39)))-'Year Schedule'!$K$50+'Year Schedule'!$L$50)</f>
        <v>#VALUE!</v>
      </c>
      <c r="AX890" s="0" t="e">
        <f aca="true">MAX(0,AW890*(1+(_xlfn.NORM.INV(RAND(),Inputs!$D$39,Inputs!$C$39)))-'Year Schedule'!$K$51+'Year Schedule'!$L$51)</f>
        <v>#VALUE!</v>
      </c>
      <c r="AY890" s="0" t="e">
        <f aca="true">MAX(0,AX890*(1+(_xlfn.NORM.INV(RAND(),Inputs!$D$39,Inputs!$C$39)))-'Year Schedule'!$K$52+'Year Schedule'!$L$52)</f>
        <v>#VALUE!</v>
      </c>
      <c r="AZ890" s="0" t="e">
        <f aca="true">MAX(0,AY890*(1+(_xlfn.NORM.INV(RAND(),Inputs!$D$39,Inputs!$C$39)))-'Year Schedule'!$K$53+'Year Schedule'!$L$53)</f>
        <v>#VALUE!</v>
      </c>
      <c r="BA890" s="0" t="e">
        <f aca="false">INDEX(C890:AZ890,1,Inputs!$C$6)</f>
        <v>#VALUE!</v>
      </c>
      <c r="BB890" s="0" t="n">
        <f aca="false">IFERROR(EXP(SUMPRODUCT(LN((C890:INDEX(C890:AZ890,1,Inputs!$C$6)+$C$1004:INDEX($C$1004:$AZ$1004,1,Inputs!$C$6))/B890:INDEX(B890:AY890,1,Inputs!$C$6)))/Inputs!$C$6)-1,-1)</f>
        <v>-1</v>
      </c>
    </row>
    <row r="891" customFormat="false" ht="15" hidden="false" customHeight="true" outlineLevel="0" collapsed="false">
      <c r="A891" s="0" t="n">
        <v>889</v>
      </c>
      <c r="B891" s="177" t="n">
        <f aca="false">Inputs!$C$38</f>
        <v>0</v>
      </c>
      <c r="C891" s="0" t="e">
        <f aca="true">MAX(0,B891*(1+(_xlfn.NORM.INV(RAND(),Inputs!$D$39,Inputs!$C$39)))-'Year Schedule'!$K$4+'Year Schedule'!$L$4)</f>
        <v>#VALUE!</v>
      </c>
      <c r="D891" s="0" t="e">
        <f aca="true">MAX(0,C891*(1+(_xlfn.NORM.INV(RAND(),Inputs!$D$39,Inputs!$C$39)))-'Year Schedule'!$K$5+'Year Schedule'!$L$5)</f>
        <v>#VALUE!</v>
      </c>
      <c r="E891" s="0" t="e">
        <f aca="true">MAX(0,D891*(1+(_xlfn.NORM.INV(RAND(),Inputs!$D$39,Inputs!$C$39)))-'Year Schedule'!$K$6+'Year Schedule'!$L$6)</f>
        <v>#VALUE!</v>
      </c>
      <c r="F891" s="0" t="e">
        <f aca="true">MAX(0,E891*(1+(_xlfn.NORM.INV(RAND(),Inputs!$D$39,Inputs!$C$39)))-'Year Schedule'!$K$7+'Year Schedule'!$L$7)</f>
        <v>#VALUE!</v>
      </c>
      <c r="G891" s="0" t="e">
        <f aca="true">MAX(0,F891*(1+(_xlfn.NORM.INV(RAND(),Inputs!$D$39,Inputs!$C$39)))-'Year Schedule'!$K$8+'Year Schedule'!$L$8)</f>
        <v>#VALUE!</v>
      </c>
      <c r="H891" s="0" t="e">
        <f aca="true">MAX(0,G891*(1+(_xlfn.NORM.INV(RAND(),Inputs!$D$39,Inputs!$C$39)))-'Year Schedule'!$K$9+'Year Schedule'!$L$9)</f>
        <v>#VALUE!</v>
      </c>
      <c r="I891" s="0" t="e">
        <f aca="true">MAX(0,H891*(1+(_xlfn.NORM.INV(RAND(),Inputs!$D$39,Inputs!$C$39)))-'Year Schedule'!$K$10+'Year Schedule'!$L$10)</f>
        <v>#VALUE!</v>
      </c>
      <c r="J891" s="0" t="e">
        <f aca="true">MAX(0,I891*(1+(_xlfn.NORM.INV(RAND(),Inputs!$D$39,Inputs!$C$39)))-'Year Schedule'!$K$11+'Year Schedule'!$L$11)</f>
        <v>#VALUE!</v>
      </c>
      <c r="K891" s="0" t="e">
        <f aca="true">MAX(0,J891*(1+(_xlfn.NORM.INV(RAND(),Inputs!$D$39,Inputs!$C$39)))-'Year Schedule'!$K$12+'Year Schedule'!$L$12)</f>
        <v>#VALUE!</v>
      </c>
      <c r="L891" s="0" t="e">
        <f aca="true">MAX(0,K891*(1+(_xlfn.NORM.INV(RAND(),Inputs!$D$39,Inputs!$C$39)))-'Year Schedule'!$K$13+'Year Schedule'!$L$13)</f>
        <v>#VALUE!</v>
      </c>
      <c r="M891" s="0" t="e">
        <f aca="true">MAX(0,L891*(1+(_xlfn.NORM.INV(RAND(),Inputs!$D$39,Inputs!$C$39)))-'Year Schedule'!$K$14+'Year Schedule'!$L$14)</f>
        <v>#VALUE!</v>
      </c>
      <c r="N891" s="0" t="e">
        <f aca="true">MAX(0,M891*(1+(_xlfn.NORM.INV(RAND(),Inputs!$D$39,Inputs!$C$39)))-'Year Schedule'!$K$15+'Year Schedule'!$L$15)</f>
        <v>#VALUE!</v>
      </c>
      <c r="O891" s="0" t="e">
        <f aca="true">MAX(0,N891*(1+(_xlfn.NORM.INV(RAND(),Inputs!$D$39,Inputs!$C$39)))-'Year Schedule'!$K$16+'Year Schedule'!$L$16)</f>
        <v>#VALUE!</v>
      </c>
      <c r="P891" s="0" t="e">
        <f aca="true">MAX(0,O891*(1+(_xlfn.NORM.INV(RAND(),Inputs!$D$39,Inputs!$C$39)))-'Year Schedule'!$K$17+'Year Schedule'!$L$17)</f>
        <v>#VALUE!</v>
      </c>
      <c r="Q891" s="0" t="e">
        <f aca="true">MAX(0,P891*(1+(_xlfn.NORM.INV(RAND(),Inputs!$D$39,Inputs!$C$39)))-'Year Schedule'!$K$18+'Year Schedule'!$L$18)</f>
        <v>#VALUE!</v>
      </c>
      <c r="R891" s="0" t="e">
        <f aca="true">MAX(0,Q891*(1+(_xlfn.NORM.INV(RAND(),Inputs!$D$39,Inputs!$C$39)))-'Year Schedule'!$K$19+'Year Schedule'!$L$19)</f>
        <v>#VALUE!</v>
      </c>
      <c r="S891" s="0" t="e">
        <f aca="true">MAX(0,R891*(1+(_xlfn.NORM.INV(RAND(),Inputs!$D$39,Inputs!$C$39)))-'Year Schedule'!$K$20+'Year Schedule'!$L$20)</f>
        <v>#VALUE!</v>
      </c>
      <c r="T891" s="0" t="e">
        <f aca="true">MAX(0,S891*(1+(_xlfn.NORM.INV(RAND(),Inputs!$D$39,Inputs!$C$39)))-'Year Schedule'!$K$21+'Year Schedule'!$L$21)</f>
        <v>#VALUE!</v>
      </c>
      <c r="U891" s="0" t="e">
        <f aca="true">MAX(0,T891*(1+(_xlfn.NORM.INV(RAND(),Inputs!$D$39,Inputs!$C$39)))-'Year Schedule'!$K$22+'Year Schedule'!$L$22)</f>
        <v>#VALUE!</v>
      </c>
      <c r="V891" s="0" t="e">
        <f aca="true">MAX(0,U891*(1+(_xlfn.NORM.INV(RAND(),Inputs!$D$39,Inputs!$C$39)))-'Year Schedule'!$K$23+'Year Schedule'!$L$23)</f>
        <v>#VALUE!</v>
      </c>
      <c r="W891" s="0" t="e">
        <f aca="true">MAX(0,V891*(1+(_xlfn.NORM.INV(RAND(),Inputs!$D$39,Inputs!$C$39)))-'Year Schedule'!$K$24+'Year Schedule'!$L$24)</f>
        <v>#VALUE!</v>
      </c>
      <c r="X891" s="0" t="e">
        <f aca="true">MAX(0,W891*(1+(_xlfn.NORM.INV(RAND(),Inputs!$D$39,Inputs!$C$39)))-'Year Schedule'!$K$25+'Year Schedule'!$L$25)</f>
        <v>#VALUE!</v>
      </c>
      <c r="Y891" s="0" t="e">
        <f aca="true">MAX(0,X891*(1+(_xlfn.NORM.INV(RAND(),Inputs!$D$39,Inputs!$C$39)))-'Year Schedule'!$K$26+'Year Schedule'!$L$26)</f>
        <v>#VALUE!</v>
      </c>
      <c r="Z891" s="0" t="e">
        <f aca="true">MAX(0,Y891*(1+(_xlfn.NORM.INV(RAND(),Inputs!$D$39,Inputs!$C$39)))-'Year Schedule'!$K$27+'Year Schedule'!$L$27)</f>
        <v>#VALUE!</v>
      </c>
      <c r="AA891" s="0" t="e">
        <f aca="true">MAX(0,Z891*(1+(_xlfn.NORM.INV(RAND(),Inputs!$D$39,Inputs!$C$39)))-'Year Schedule'!$K$28+'Year Schedule'!$L$28)</f>
        <v>#VALUE!</v>
      </c>
      <c r="AB891" s="0" t="e">
        <f aca="true">MAX(0,AA891*(1+(_xlfn.NORM.INV(RAND(),Inputs!$D$39,Inputs!$C$39)))-'Year Schedule'!$K$29+'Year Schedule'!$L$29)</f>
        <v>#VALUE!</v>
      </c>
      <c r="AC891" s="0" t="e">
        <f aca="true">MAX(0,AB891*(1+(_xlfn.NORM.INV(RAND(),Inputs!$D$39,Inputs!$C$39)))-'Year Schedule'!$K$30+'Year Schedule'!$L$30)</f>
        <v>#VALUE!</v>
      </c>
      <c r="AD891" s="0" t="e">
        <f aca="true">MAX(0,AC891*(1+(_xlfn.NORM.INV(RAND(),Inputs!$D$39,Inputs!$C$39)))-'Year Schedule'!$K$31+'Year Schedule'!$L$31)</f>
        <v>#VALUE!</v>
      </c>
      <c r="AE891" s="0" t="e">
        <f aca="true">MAX(0,AD891*(1+(_xlfn.NORM.INV(RAND(),Inputs!$D$39,Inputs!$C$39)))-'Year Schedule'!$K$32+'Year Schedule'!$L$32)</f>
        <v>#VALUE!</v>
      </c>
      <c r="AF891" s="0" t="e">
        <f aca="true">MAX(0,AE891*(1+(_xlfn.NORM.INV(RAND(),Inputs!$D$39,Inputs!$C$39)))-'Year Schedule'!$K$33+'Year Schedule'!$L$33)</f>
        <v>#VALUE!</v>
      </c>
      <c r="AG891" s="0" t="e">
        <f aca="true">MAX(0,AF891*(1+(_xlfn.NORM.INV(RAND(),Inputs!$D$39,Inputs!$C$39)))-'Year Schedule'!$K$34+'Year Schedule'!$L$34)</f>
        <v>#VALUE!</v>
      </c>
      <c r="AH891" s="0" t="e">
        <f aca="true">MAX(0,AG891*(1+(_xlfn.NORM.INV(RAND(),Inputs!$D$39,Inputs!$C$39)))-'Year Schedule'!$K$35+'Year Schedule'!$L$35)</f>
        <v>#VALUE!</v>
      </c>
      <c r="AI891" s="0" t="e">
        <f aca="true">MAX(0,AH891*(1+(_xlfn.NORM.INV(RAND(),Inputs!$D$39,Inputs!$C$39)))-'Year Schedule'!$K$36+'Year Schedule'!$L$36)</f>
        <v>#VALUE!</v>
      </c>
      <c r="AJ891" s="0" t="e">
        <f aca="true">MAX(0,AI891*(1+(_xlfn.NORM.INV(RAND(),Inputs!$D$39,Inputs!$C$39)))-'Year Schedule'!$K$37+'Year Schedule'!$L$37)</f>
        <v>#VALUE!</v>
      </c>
      <c r="AK891" s="0" t="e">
        <f aca="true">MAX(0,AJ891*(1+(_xlfn.NORM.INV(RAND(),Inputs!$D$39,Inputs!$C$39)))-'Year Schedule'!$K$38+'Year Schedule'!$L$38)</f>
        <v>#VALUE!</v>
      </c>
      <c r="AL891" s="0" t="e">
        <f aca="true">MAX(0,AK891*(1+(_xlfn.NORM.INV(RAND(),Inputs!$D$39,Inputs!$C$39)))-'Year Schedule'!$K$39+'Year Schedule'!$L$39)</f>
        <v>#VALUE!</v>
      </c>
      <c r="AM891" s="0" t="e">
        <f aca="true">MAX(0,AL891*(1+(_xlfn.NORM.INV(RAND(),Inputs!$D$39,Inputs!$C$39)))-'Year Schedule'!$K$40+'Year Schedule'!$L$40)</f>
        <v>#VALUE!</v>
      </c>
      <c r="AN891" s="0" t="e">
        <f aca="true">MAX(0,AM891*(1+(_xlfn.NORM.INV(RAND(),Inputs!$D$39,Inputs!$C$39)))-'Year Schedule'!$K$41+'Year Schedule'!$L$41)</f>
        <v>#VALUE!</v>
      </c>
      <c r="AO891" s="0" t="e">
        <f aca="true">MAX(0,AN891*(1+(_xlfn.NORM.INV(RAND(),Inputs!$D$39,Inputs!$C$39)))-'Year Schedule'!$K$42+'Year Schedule'!$L$42)</f>
        <v>#VALUE!</v>
      </c>
      <c r="AP891" s="0" t="e">
        <f aca="true">MAX(0,AO891*(1+(_xlfn.NORM.INV(RAND(),Inputs!$D$39,Inputs!$C$39)))-'Year Schedule'!$K$43+'Year Schedule'!$L$43)</f>
        <v>#VALUE!</v>
      </c>
      <c r="AQ891" s="0" t="e">
        <f aca="true">MAX(0,AP891*(1+(_xlfn.NORM.INV(RAND(),Inputs!$D$39,Inputs!$C$39)))-'Year Schedule'!$K$44+'Year Schedule'!$L$44)</f>
        <v>#VALUE!</v>
      </c>
      <c r="AR891" s="0" t="e">
        <f aca="true">MAX(0,AQ891*(1+(_xlfn.NORM.INV(RAND(),Inputs!$D$39,Inputs!$C$39)))-'Year Schedule'!$K$45+'Year Schedule'!$L$45)</f>
        <v>#VALUE!</v>
      </c>
      <c r="AS891" s="0" t="e">
        <f aca="true">MAX(0,AR891*(1+(_xlfn.NORM.INV(RAND(),Inputs!$D$39,Inputs!$C$39)))-'Year Schedule'!$K$46+'Year Schedule'!$L$46)</f>
        <v>#VALUE!</v>
      </c>
      <c r="AT891" s="0" t="e">
        <f aca="true">MAX(0,AS891*(1+(_xlfn.NORM.INV(RAND(),Inputs!$D$39,Inputs!$C$39)))-'Year Schedule'!$K$47+'Year Schedule'!$L$47)</f>
        <v>#VALUE!</v>
      </c>
      <c r="AU891" s="0" t="e">
        <f aca="true">MAX(0,AT891*(1+(_xlfn.NORM.INV(RAND(),Inputs!$D$39,Inputs!$C$39)))-'Year Schedule'!$K$48+'Year Schedule'!$L$48)</f>
        <v>#VALUE!</v>
      </c>
      <c r="AV891" s="0" t="e">
        <f aca="true">MAX(0,AU891*(1+(_xlfn.NORM.INV(RAND(),Inputs!$D$39,Inputs!$C$39)))-'Year Schedule'!$K$49+'Year Schedule'!$L$49)</f>
        <v>#VALUE!</v>
      </c>
      <c r="AW891" s="0" t="e">
        <f aca="true">MAX(0,AV891*(1+(_xlfn.NORM.INV(RAND(),Inputs!$D$39,Inputs!$C$39)))-'Year Schedule'!$K$50+'Year Schedule'!$L$50)</f>
        <v>#VALUE!</v>
      </c>
      <c r="AX891" s="0" t="e">
        <f aca="true">MAX(0,AW891*(1+(_xlfn.NORM.INV(RAND(),Inputs!$D$39,Inputs!$C$39)))-'Year Schedule'!$K$51+'Year Schedule'!$L$51)</f>
        <v>#VALUE!</v>
      </c>
      <c r="AY891" s="0" t="e">
        <f aca="true">MAX(0,AX891*(1+(_xlfn.NORM.INV(RAND(),Inputs!$D$39,Inputs!$C$39)))-'Year Schedule'!$K$52+'Year Schedule'!$L$52)</f>
        <v>#VALUE!</v>
      </c>
      <c r="AZ891" s="0" t="e">
        <f aca="true">MAX(0,AY891*(1+(_xlfn.NORM.INV(RAND(),Inputs!$D$39,Inputs!$C$39)))-'Year Schedule'!$K$53+'Year Schedule'!$L$53)</f>
        <v>#VALUE!</v>
      </c>
      <c r="BA891" s="0" t="e">
        <f aca="false">INDEX(C891:AZ891,1,Inputs!$C$6)</f>
        <v>#VALUE!</v>
      </c>
      <c r="BB891" s="0" t="n">
        <f aca="false">IFERROR(EXP(SUMPRODUCT(LN((C891:INDEX(C891:AZ891,1,Inputs!$C$6)+$C$1004:INDEX($C$1004:$AZ$1004,1,Inputs!$C$6))/B891:INDEX(B891:AY891,1,Inputs!$C$6)))/Inputs!$C$6)-1,-1)</f>
        <v>-1</v>
      </c>
    </row>
    <row r="892" customFormat="false" ht="15" hidden="false" customHeight="true" outlineLevel="0" collapsed="false">
      <c r="A892" s="0" t="n">
        <v>890</v>
      </c>
      <c r="B892" s="177" t="n">
        <f aca="false">Inputs!$C$38</f>
        <v>0</v>
      </c>
      <c r="C892" s="0" t="e">
        <f aca="true">MAX(0,B892*(1+(_xlfn.NORM.INV(RAND(),Inputs!$D$39,Inputs!$C$39)))-'Year Schedule'!$K$4+'Year Schedule'!$L$4)</f>
        <v>#VALUE!</v>
      </c>
      <c r="D892" s="0" t="e">
        <f aca="true">MAX(0,C892*(1+(_xlfn.NORM.INV(RAND(),Inputs!$D$39,Inputs!$C$39)))-'Year Schedule'!$K$5+'Year Schedule'!$L$5)</f>
        <v>#VALUE!</v>
      </c>
      <c r="E892" s="0" t="e">
        <f aca="true">MAX(0,D892*(1+(_xlfn.NORM.INV(RAND(),Inputs!$D$39,Inputs!$C$39)))-'Year Schedule'!$K$6+'Year Schedule'!$L$6)</f>
        <v>#VALUE!</v>
      </c>
      <c r="F892" s="0" t="e">
        <f aca="true">MAX(0,E892*(1+(_xlfn.NORM.INV(RAND(),Inputs!$D$39,Inputs!$C$39)))-'Year Schedule'!$K$7+'Year Schedule'!$L$7)</f>
        <v>#VALUE!</v>
      </c>
      <c r="G892" s="0" t="e">
        <f aca="true">MAX(0,F892*(1+(_xlfn.NORM.INV(RAND(),Inputs!$D$39,Inputs!$C$39)))-'Year Schedule'!$K$8+'Year Schedule'!$L$8)</f>
        <v>#VALUE!</v>
      </c>
      <c r="H892" s="0" t="e">
        <f aca="true">MAX(0,G892*(1+(_xlfn.NORM.INV(RAND(),Inputs!$D$39,Inputs!$C$39)))-'Year Schedule'!$K$9+'Year Schedule'!$L$9)</f>
        <v>#VALUE!</v>
      </c>
      <c r="I892" s="0" t="e">
        <f aca="true">MAX(0,H892*(1+(_xlfn.NORM.INV(RAND(),Inputs!$D$39,Inputs!$C$39)))-'Year Schedule'!$K$10+'Year Schedule'!$L$10)</f>
        <v>#VALUE!</v>
      </c>
      <c r="J892" s="0" t="e">
        <f aca="true">MAX(0,I892*(1+(_xlfn.NORM.INV(RAND(),Inputs!$D$39,Inputs!$C$39)))-'Year Schedule'!$K$11+'Year Schedule'!$L$11)</f>
        <v>#VALUE!</v>
      </c>
      <c r="K892" s="0" t="e">
        <f aca="true">MAX(0,J892*(1+(_xlfn.NORM.INV(RAND(),Inputs!$D$39,Inputs!$C$39)))-'Year Schedule'!$K$12+'Year Schedule'!$L$12)</f>
        <v>#VALUE!</v>
      </c>
      <c r="L892" s="0" t="e">
        <f aca="true">MAX(0,K892*(1+(_xlfn.NORM.INV(RAND(),Inputs!$D$39,Inputs!$C$39)))-'Year Schedule'!$K$13+'Year Schedule'!$L$13)</f>
        <v>#VALUE!</v>
      </c>
      <c r="M892" s="0" t="e">
        <f aca="true">MAX(0,L892*(1+(_xlfn.NORM.INV(RAND(),Inputs!$D$39,Inputs!$C$39)))-'Year Schedule'!$K$14+'Year Schedule'!$L$14)</f>
        <v>#VALUE!</v>
      </c>
      <c r="N892" s="0" t="e">
        <f aca="true">MAX(0,M892*(1+(_xlfn.NORM.INV(RAND(),Inputs!$D$39,Inputs!$C$39)))-'Year Schedule'!$K$15+'Year Schedule'!$L$15)</f>
        <v>#VALUE!</v>
      </c>
      <c r="O892" s="0" t="e">
        <f aca="true">MAX(0,N892*(1+(_xlfn.NORM.INV(RAND(),Inputs!$D$39,Inputs!$C$39)))-'Year Schedule'!$K$16+'Year Schedule'!$L$16)</f>
        <v>#VALUE!</v>
      </c>
      <c r="P892" s="0" t="e">
        <f aca="true">MAX(0,O892*(1+(_xlfn.NORM.INV(RAND(),Inputs!$D$39,Inputs!$C$39)))-'Year Schedule'!$K$17+'Year Schedule'!$L$17)</f>
        <v>#VALUE!</v>
      </c>
      <c r="Q892" s="0" t="e">
        <f aca="true">MAX(0,P892*(1+(_xlfn.NORM.INV(RAND(),Inputs!$D$39,Inputs!$C$39)))-'Year Schedule'!$K$18+'Year Schedule'!$L$18)</f>
        <v>#VALUE!</v>
      </c>
      <c r="R892" s="0" t="e">
        <f aca="true">MAX(0,Q892*(1+(_xlfn.NORM.INV(RAND(),Inputs!$D$39,Inputs!$C$39)))-'Year Schedule'!$K$19+'Year Schedule'!$L$19)</f>
        <v>#VALUE!</v>
      </c>
      <c r="S892" s="0" t="e">
        <f aca="true">MAX(0,R892*(1+(_xlfn.NORM.INV(RAND(),Inputs!$D$39,Inputs!$C$39)))-'Year Schedule'!$K$20+'Year Schedule'!$L$20)</f>
        <v>#VALUE!</v>
      </c>
      <c r="T892" s="0" t="e">
        <f aca="true">MAX(0,S892*(1+(_xlfn.NORM.INV(RAND(),Inputs!$D$39,Inputs!$C$39)))-'Year Schedule'!$K$21+'Year Schedule'!$L$21)</f>
        <v>#VALUE!</v>
      </c>
      <c r="U892" s="0" t="e">
        <f aca="true">MAX(0,T892*(1+(_xlfn.NORM.INV(RAND(),Inputs!$D$39,Inputs!$C$39)))-'Year Schedule'!$K$22+'Year Schedule'!$L$22)</f>
        <v>#VALUE!</v>
      </c>
      <c r="V892" s="0" t="e">
        <f aca="true">MAX(0,U892*(1+(_xlfn.NORM.INV(RAND(),Inputs!$D$39,Inputs!$C$39)))-'Year Schedule'!$K$23+'Year Schedule'!$L$23)</f>
        <v>#VALUE!</v>
      </c>
      <c r="W892" s="0" t="e">
        <f aca="true">MAX(0,V892*(1+(_xlfn.NORM.INV(RAND(),Inputs!$D$39,Inputs!$C$39)))-'Year Schedule'!$K$24+'Year Schedule'!$L$24)</f>
        <v>#VALUE!</v>
      </c>
      <c r="X892" s="0" t="e">
        <f aca="true">MAX(0,W892*(1+(_xlfn.NORM.INV(RAND(),Inputs!$D$39,Inputs!$C$39)))-'Year Schedule'!$K$25+'Year Schedule'!$L$25)</f>
        <v>#VALUE!</v>
      </c>
      <c r="Y892" s="0" t="e">
        <f aca="true">MAX(0,X892*(1+(_xlfn.NORM.INV(RAND(),Inputs!$D$39,Inputs!$C$39)))-'Year Schedule'!$K$26+'Year Schedule'!$L$26)</f>
        <v>#VALUE!</v>
      </c>
      <c r="Z892" s="0" t="e">
        <f aca="true">MAX(0,Y892*(1+(_xlfn.NORM.INV(RAND(),Inputs!$D$39,Inputs!$C$39)))-'Year Schedule'!$K$27+'Year Schedule'!$L$27)</f>
        <v>#VALUE!</v>
      </c>
      <c r="AA892" s="0" t="e">
        <f aca="true">MAX(0,Z892*(1+(_xlfn.NORM.INV(RAND(),Inputs!$D$39,Inputs!$C$39)))-'Year Schedule'!$K$28+'Year Schedule'!$L$28)</f>
        <v>#VALUE!</v>
      </c>
      <c r="AB892" s="0" t="e">
        <f aca="true">MAX(0,AA892*(1+(_xlfn.NORM.INV(RAND(),Inputs!$D$39,Inputs!$C$39)))-'Year Schedule'!$K$29+'Year Schedule'!$L$29)</f>
        <v>#VALUE!</v>
      </c>
      <c r="AC892" s="0" t="e">
        <f aca="true">MAX(0,AB892*(1+(_xlfn.NORM.INV(RAND(),Inputs!$D$39,Inputs!$C$39)))-'Year Schedule'!$K$30+'Year Schedule'!$L$30)</f>
        <v>#VALUE!</v>
      </c>
      <c r="AD892" s="0" t="e">
        <f aca="true">MAX(0,AC892*(1+(_xlfn.NORM.INV(RAND(),Inputs!$D$39,Inputs!$C$39)))-'Year Schedule'!$K$31+'Year Schedule'!$L$31)</f>
        <v>#VALUE!</v>
      </c>
      <c r="AE892" s="0" t="e">
        <f aca="true">MAX(0,AD892*(1+(_xlfn.NORM.INV(RAND(),Inputs!$D$39,Inputs!$C$39)))-'Year Schedule'!$K$32+'Year Schedule'!$L$32)</f>
        <v>#VALUE!</v>
      </c>
      <c r="AF892" s="0" t="e">
        <f aca="true">MAX(0,AE892*(1+(_xlfn.NORM.INV(RAND(),Inputs!$D$39,Inputs!$C$39)))-'Year Schedule'!$K$33+'Year Schedule'!$L$33)</f>
        <v>#VALUE!</v>
      </c>
      <c r="AG892" s="0" t="e">
        <f aca="true">MAX(0,AF892*(1+(_xlfn.NORM.INV(RAND(),Inputs!$D$39,Inputs!$C$39)))-'Year Schedule'!$K$34+'Year Schedule'!$L$34)</f>
        <v>#VALUE!</v>
      </c>
      <c r="AH892" s="0" t="e">
        <f aca="true">MAX(0,AG892*(1+(_xlfn.NORM.INV(RAND(),Inputs!$D$39,Inputs!$C$39)))-'Year Schedule'!$K$35+'Year Schedule'!$L$35)</f>
        <v>#VALUE!</v>
      </c>
      <c r="AI892" s="0" t="e">
        <f aca="true">MAX(0,AH892*(1+(_xlfn.NORM.INV(RAND(),Inputs!$D$39,Inputs!$C$39)))-'Year Schedule'!$K$36+'Year Schedule'!$L$36)</f>
        <v>#VALUE!</v>
      </c>
      <c r="AJ892" s="0" t="e">
        <f aca="true">MAX(0,AI892*(1+(_xlfn.NORM.INV(RAND(),Inputs!$D$39,Inputs!$C$39)))-'Year Schedule'!$K$37+'Year Schedule'!$L$37)</f>
        <v>#VALUE!</v>
      </c>
      <c r="AK892" s="0" t="e">
        <f aca="true">MAX(0,AJ892*(1+(_xlfn.NORM.INV(RAND(),Inputs!$D$39,Inputs!$C$39)))-'Year Schedule'!$K$38+'Year Schedule'!$L$38)</f>
        <v>#VALUE!</v>
      </c>
      <c r="AL892" s="0" t="e">
        <f aca="true">MAX(0,AK892*(1+(_xlfn.NORM.INV(RAND(),Inputs!$D$39,Inputs!$C$39)))-'Year Schedule'!$K$39+'Year Schedule'!$L$39)</f>
        <v>#VALUE!</v>
      </c>
      <c r="AM892" s="0" t="e">
        <f aca="true">MAX(0,AL892*(1+(_xlfn.NORM.INV(RAND(),Inputs!$D$39,Inputs!$C$39)))-'Year Schedule'!$K$40+'Year Schedule'!$L$40)</f>
        <v>#VALUE!</v>
      </c>
      <c r="AN892" s="0" t="e">
        <f aca="true">MAX(0,AM892*(1+(_xlfn.NORM.INV(RAND(),Inputs!$D$39,Inputs!$C$39)))-'Year Schedule'!$K$41+'Year Schedule'!$L$41)</f>
        <v>#VALUE!</v>
      </c>
      <c r="AO892" s="0" t="e">
        <f aca="true">MAX(0,AN892*(1+(_xlfn.NORM.INV(RAND(),Inputs!$D$39,Inputs!$C$39)))-'Year Schedule'!$K$42+'Year Schedule'!$L$42)</f>
        <v>#VALUE!</v>
      </c>
      <c r="AP892" s="0" t="e">
        <f aca="true">MAX(0,AO892*(1+(_xlfn.NORM.INV(RAND(),Inputs!$D$39,Inputs!$C$39)))-'Year Schedule'!$K$43+'Year Schedule'!$L$43)</f>
        <v>#VALUE!</v>
      </c>
      <c r="AQ892" s="0" t="e">
        <f aca="true">MAX(0,AP892*(1+(_xlfn.NORM.INV(RAND(),Inputs!$D$39,Inputs!$C$39)))-'Year Schedule'!$K$44+'Year Schedule'!$L$44)</f>
        <v>#VALUE!</v>
      </c>
      <c r="AR892" s="0" t="e">
        <f aca="true">MAX(0,AQ892*(1+(_xlfn.NORM.INV(RAND(),Inputs!$D$39,Inputs!$C$39)))-'Year Schedule'!$K$45+'Year Schedule'!$L$45)</f>
        <v>#VALUE!</v>
      </c>
      <c r="AS892" s="0" t="e">
        <f aca="true">MAX(0,AR892*(1+(_xlfn.NORM.INV(RAND(),Inputs!$D$39,Inputs!$C$39)))-'Year Schedule'!$K$46+'Year Schedule'!$L$46)</f>
        <v>#VALUE!</v>
      </c>
      <c r="AT892" s="0" t="e">
        <f aca="true">MAX(0,AS892*(1+(_xlfn.NORM.INV(RAND(),Inputs!$D$39,Inputs!$C$39)))-'Year Schedule'!$K$47+'Year Schedule'!$L$47)</f>
        <v>#VALUE!</v>
      </c>
      <c r="AU892" s="0" t="e">
        <f aca="true">MAX(0,AT892*(1+(_xlfn.NORM.INV(RAND(),Inputs!$D$39,Inputs!$C$39)))-'Year Schedule'!$K$48+'Year Schedule'!$L$48)</f>
        <v>#VALUE!</v>
      </c>
      <c r="AV892" s="0" t="e">
        <f aca="true">MAX(0,AU892*(1+(_xlfn.NORM.INV(RAND(),Inputs!$D$39,Inputs!$C$39)))-'Year Schedule'!$K$49+'Year Schedule'!$L$49)</f>
        <v>#VALUE!</v>
      </c>
      <c r="AW892" s="0" t="e">
        <f aca="true">MAX(0,AV892*(1+(_xlfn.NORM.INV(RAND(),Inputs!$D$39,Inputs!$C$39)))-'Year Schedule'!$K$50+'Year Schedule'!$L$50)</f>
        <v>#VALUE!</v>
      </c>
      <c r="AX892" s="0" t="e">
        <f aca="true">MAX(0,AW892*(1+(_xlfn.NORM.INV(RAND(),Inputs!$D$39,Inputs!$C$39)))-'Year Schedule'!$K$51+'Year Schedule'!$L$51)</f>
        <v>#VALUE!</v>
      </c>
      <c r="AY892" s="0" t="e">
        <f aca="true">MAX(0,AX892*(1+(_xlfn.NORM.INV(RAND(),Inputs!$D$39,Inputs!$C$39)))-'Year Schedule'!$K$52+'Year Schedule'!$L$52)</f>
        <v>#VALUE!</v>
      </c>
      <c r="AZ892" s="0" t="e">
        <f aca="true">MAX(0,AY892*(1+(_xlfn.NORM.INV(RAND(),Inputs!$D$39,Inputs!$C$39)))-'Year Schedule'!$K$53+'Year Schedule'!$L$53)</f>
        <v>#VALUE!</v>
      </c>
      <c r="BA892" s="0" t="e">
        <f aca="false">INDEX(C892:AZ892,1,Inputs!$C$6)</f>
        <v>#VALUE!</v>
      </c>
      <c r="BB892" s="0" t="n">
        <f aca="false">IFERROR(EXP(SUMPRODUCT(LN((C892:INDEX(C892:AZ892,1,Inputs!$C$6)+$C$1004:INDEX($C$1004:$AZ$1004,1,Inputs!$C$6))/B892:INDEX(B892:AY892,1,Inputs!$C$6)))/Inputs!$C$6)-1,-1)</f>
        <v>-1</v>
      </c>
    </row>
    <row r="893" customFormat="false" ht="15" hidden="false" customHeight="true" outlineLevel="0" collapsed="false">
      <c r="A893" s="0" t="n">
        <v>891</v>
      </c>
      <c r="B893" s="177" t="n">
        <f aca="false">Inputs!$C$38</f>
        <v>0</v>
      </c>
      <c r="C893" s="0" t="e">
        <f aca="true">MAX(0,B893*(1+(_xlfn.NORM.INV(RAND(),Inputs!$D$39,Inputs!$C$39)))-'Year Schedule'!$K$4+'Year Schedule'!$L$4)</f>
        <v>#VALUE!</v>
      </c>
      <c r="D893" s="0" t="e">
        <f aca="true">MAX(0,C893*(1+(_xlfn.NORM.INV(RAND(),Inputs!$D$39,Inputs!$C$39)))-'Year Schedule'!$K$5+'Year Schedule'!$L$5)</f>
        <v>#VALUE!</v>
      </c>
      <c r="E893" s="0" t="e">
        <f aca="true">MAX(0,D893*(1+(_xlfn.NORM.INV(RAND(),Inputs!$D$39,Inputs!$C$39)))-'Year Schedule'!$K$6+'Year Schedule'!$L$6)</f>
        <v>#VALUE!</v>
      </c>
      <c r="F893" s="0" t="e">
        <f aca="true">MAX(0,E893*(1+(_xlfn.NORM.INV(RAND(),Inputs!$D$39,Inputs!$C$39)))-'Year Schedule'!$K$7+'Year Schedule'!$L$7)</f>
        <v>#VALUE!</v>
      </c>
      <c r="G893" s="0" t="e">
        <f aca="true">MAX(0,F893*(1+(_xlfn.NORM.INV(RAND(),Inputs!$D$39,Inputs!$C$39)))-'Year Schedule'!$K$8+'Year Schedule'!$L$8)</f>
        <v>#VALUE!</v>
      </c>
      <c r="H893" s="0" t="e">
        <f aca="true">MAX(0,G893*(1+(_xlfn.NORM.INV(RAND(),Inputs!$D$39,Inputs!$C$39)))-'Year Schedule'!$K$9+'Year Schedule'!$L$9)</f>
        <v>#VALUE!</v>
      </c>
      <c r="I893" s="0" t="e">
        <f aca="true">MAX(0,H893*(1+(_xlfn.NORM.INV(RAND(),Inputs!$D$39,Inputs!$C$39)))-'Year Schedule'!$K$10+'Year Schedule'!$L$10)</f>
        <v>#VALUE!</v>
      </c>
      <c r="J893" s="0" t="e">
        <f aca="true">MAX(0,I893*(1+(_xlfn.NORM.INV(RAND(),Inputs!$D$39,Inputs!$C$39)))-'Year Schedule'!$K$11+'Year Schedule'!$L$11)</f>
        <v>#VALUE!</v>
      </c>
      <c r="K893" s="0" t="e">
        <f aca="true">MAX(0,J893*(1+(_xlfn.NORM.INV(RAND(),Inputs!$D$39,Inputs!$C$39)))-'Year Schedule'!$K$12+'Year Schedule'!$L$12)</f>
        <v>#VALUE!</v>
      </c>
      <c r="L893" s="0" t="e">
        <f aca="true">MAX(0,K893*(1+(_xlfn.NORM.INV(RAND(),Inputs!$D$39,Inputs!$C$39)))-'Year Schedule'!$K$13+'Year Schedule'!$L$13)</f>
        <v>#VALUE!</v>
      </c>
      <c r="M893" s="0" t="e">
        <f aca="true">MAX(0,L893*(1+(_xlfn.NORM.INV(RAND(),Inputs!$D$39,Inputs!$C$39)))-'Year Schedule'!$K$14+'Year Schedule'!$L$14)</f>
        <v>#VALUE!</v>
      </c>
      <c r="N893" s="0" t="e">
        <f aca="true">MAX(0,M893*(1+(_xlfn.NORM.INV(RAND(),Inputs!$D$39,Inputs!$C$39)))-'Year Schedule'!$K$15+'Year Schedule'!$L$15)</f>
        <v>#VALUE!</v>
      </c>
      <c r="O893" s="0" t="e">
        <f aca="true">MAX(0,N893*(1+(_xlfn.NORM.INV(RAND(),Inputs!$D$39,Inputs!$C$39)))-'Year Schedule'!$K$16+'Year Schedule'!$L$16)</f>
        <v>#VALUE!</v>
      </c>
      <c r="P893" s="0" t="e">
        <f aca="true">MAX(0,O893*(1+(_xlfn.NORM.INV(RAND(),Inputs!$D$39,Inputs!$C$39)))-'Year Schedule'!$K$17+'Year Schedule'!$L$17)</f>
        <v>#VALUE!</v>
      </c>
      <c r="Q893" s="0" t="e">
        <f aca="true">MAX(0,P893*(1+(_xlfn.NORM.INV(RAND(),Inputs!$D$39,Inputs!$C$39)))-'Year Schedule'!$K$18+'Year Schedule'!$L$18)</f>
        <v>#VALUE!</v>
      </c>
      <c r="R893" s="0" t="e">
        <f aca="true">MAX(0,Q893*(1+(_xlfn.NORM.INV(RAND(),Inputs!$D$39,Inputs!$C$39)))-'Year Schedule'!$K$19+'Year Schedule'!$L$19)</f>
        <v>#VALUE!</v>
      </c>
      <c r="S893" s="0" t="e">
        <f aca="true">MAX(0,R893*(1+(_xlfn.NORM.INV(RAND(),Inputs!$D$39,Inputs!$C$39)))-'Year Schedule'!$K$20+'Year Schedule'!$L$20)</f>
        <v>#VALUE!</v>
      </c>
      <c r="T893" s="0" t="e">
        <f aca="true">MAX(0,S893*(1+(_xlfn.NORM.INV(RAND(),Inputs!$D$39,Inputs!$C$39)))-'Year Schedule'!$K$21+'Year Schedule'!$L$21)</f>
        <v>#VALUE!</v>
      </c>
      <c r="U893" s="0" t="e">
        <f aca="true">MAX(0,T893*(1+(_xlfn.NORM.INV(RAND(),Inputs!$D$39,Inputs!$C$39)))-'Year Schedule'!$K$22+'Year Schedule'!$L$22)</f>
        <v>#VALUE!</v>
      </c>
      <c r="V893" s="0" t="e">
        <f aca="true">MAX(0,U893*(1+(_xlfn.NORM.INV(RAND(),Inputs!$D$39,Inputs!$C$39)))-'Year Schedule'!$K$23+'Year Schedule'!$L$23)</f>
        <v>#VALUE!</v>
      </c>
      <c r="W893" s="0" t="e">
        <f aca="true">MAX(0,V893*(1+(_xlfn.NORM.INV(RAND(),Inputs!$D$39,Inputs!$C$39)))-'Year Schedule'!$K$24+'Year Schedule'!$L$24)</f>
        <v>#VALUE!</v>
      </c>
      <c r="X893" s="0" t="e">
        <f aca="true">MAX(0,W893*(1+(_xlfn.NORM.INV(RAND(),Inputs!$D$39,Inputs!$C$39)))-'Year Schedule'!$K$25+'Year Schedule'!$L$25)</f>
        <v>#VALUE!</v>
      </c>
      <c r="Y893" s="0" t="e">
        <f aca="true">MAX(0,X893*(1+(_xlfn.NORM.INV(RAND(),Inputs!$D$39,Inputs!$C$39)))-'Year Schedule'!$K$26+'Year Schedule'!$L$26)</f>
        <v>#VALUE!</v>
      </c>
      <c r="Z893" s="0" t="e">
        <f aca="true">MAX(0,Y893*(1+(_xlfn.NORM.INV(RAND(),Inputs!$D$39,Inputs!$C$39)))-'Year Schedule'!$K$27+'Year Schedule'!$L$27)</f>
        <v>#VALUE!</v>
      </c>
      <c r="AA893" s="0" t="e">
        <f aca="true">MAX(0,Z893*(1+(_xlfn.NORM.INV(RAND(),Inputs!$D$39,Inputs!$C$39)))-'Year Schedule'!$K$28+'Year Schedule'!$L$28)</f>
        <v>#VALUE!</v>
      </c>
      <c r="AB893" s="0" t="e">
        <f aca="true">MAX(0,AA893*(1+(_xlfn.NORM.INV(RAND(),Inputs!$D$39,Inputs!$C$39)))-'Year Schedule'!$K$29+'Year Schedule'!$L$29)</f>
        <v>#VALUE!</v>
      </c>
      <c r="AC893" s="0" t="e">
        <f aca="true">MAX(0,AB893*(1+(_xlfn.NORM.INV(RAND(),Inputs!$D$39,Inputs!$C$39)))-'Year Schedule'!$K$30+'Year Schedule'!$L$30)</f>
        <v>#VALUE!</v>
      </c>
      <c r="AD893" s="0" t="e">
        <f aca="true">MAX(0,AC893*(1+(_xlfn.NORM.INV(RAND(),Inputs!$D$39,Inputs!$C$39)))-'Year Schedule'!$K$31+'Year Schedule'!$L$31)</f>
        <v>#VALUE!</v>
      </c>
      <c r="AE893" s="0" t="e">
        <f aca="true">MAX(0,AD893*(1+(_xlfn.NORM.INV(RAND(),Inputs!$D$39,Inputs!$C$39)))-'Year Schedule'!$K$32+'Year Schedule'!$L$32)</f>
        <v>#VALUE!</v>
      </c>
      <c r="AF893" s="0" t="e">
        <f aca="true">MAX(0,AE893*(1+(_xlfn.NORM.INV(RAND(),Inputs!$D$39,Inputs!$C$39)))-'Year Schedule'!$K$33+'Year Schedule'!$L$33)</f>
        <v>#VALUE!</v>
      </c>
      <c r="AG893" s="0" t="e">
        <f aca="true">MAX(0,AF893*(1+(_xlfn.NORM.INV(RAND(),Inputs!$D$39,Inputs!$C$39)))-'Year Schedule'!$K$34+'Year Schedule'!$L$34)</f>
        <v>#VALUE!</v>
      </c>
      <c r="AH893" s="0" t="e">
        <f aca="true">MAX(0,AG893*(1+(_xlfn.NORM.INV(RAND(),Inputs!$D$39,Inputs!$C$39)))-'Year Schedule'!$K$35+'Year Schedule'!$L$35)</f>
        <v>#VALUE!</v>
      </c>
      <c r="AI893" s="0" t="e">
        <f aca="true">MAX(0,AH893*(1+(_xlfn.NORM.INV(RAND(),Inputs!$D$39,Inputs!$C$39)))-'Year Schedule'!$K$36+'Year Schedule'!$L$36)</f>
        <v>#VALUE!</v>
      </c>
      <c r="AJ893" s="0" t="e">
        <f aca="true">MAX(0,AI893*(1+(_xlfn.NORM.INV(RAND(),Inputs!$D$39,Inputs!$C$39)))-'Year Schedule'!$K$37+'Year Schedule'!$L$37)</f>
        <v>#VALUE!</v>
      </c>
      <c r="AK893" s="0" t="e">
        <f aca="true">MAX(0,AJ893*(1+(_xlfn.NORM.INV(RAND(),Inputs!$D$39,Inputs!$C$39)))-'Year Schedule'!$K$38+'Year Schedule'!$L$38)</f>
        <v>#VALUE!</v>
      </c>
      <c r="AL893" s="0" t="e">
        <f aca="true">MAX(0,AK893*(1+(_xlfn.NORM.INV(RAND(),Inputs!$D$39,Inputs!$C$39)))-'Year Schedule'!$K$39+'Year Schedule'!$L$39)</f>
        <v>#VALUE!</v>
      </c>
      <c r="AM893" s="0" t="e">
        <f aca="true">MAX(0,AL893*(1+(_xlfn.NORM.INV(RAND(),Inputs!$D$39,Inputs!$C$39)))-'Year Schedule'!$K$40+'Year Schedule'!$L$40)</f>
        <v>#VALUE!</v>
      </c>
      <c r="AN893" s="0" t="e">
        <f aca="true">MAX(0,AM893*(1+(_xlfn.NORM.INV(RAND(),Inputs!$D$39,Inputs!$C$39)))-'Year Schedule'!$K$41+'Year Schedule'!$L$41)</f>
        <v>#VALUE!</v>
      </c>
      <c r="AO893" s="0" t="e">
        <f aca="true">MAX(0,AN893*(1+(_xlfn.NORM.INV(RAND(),Inputs!$D$39,Inputs!$C$39)))-'Year Schedule'!$K$42+'Year Schedule'!$L$42)</f>
        <v>#VALUE!</v>
      </c>
      <c r="AP893" s="0" t="e">
        <f aca="true">MAX(0,AO893*(1+(_xlfn.NORM.INV(RAND(),Inputs!$D$39,Inputs!$C$39)))-'Year Schedule'!$K$43+'Year Schedule'!$L$43)</f>
        <v>#VALUE!</v>
      </c>
      <c r="AQ893" s="0" t="e">
        <f aca="true">MAX(0,AP893*(1+(_xlfn.NORM.INV(RAND(),Inputs!$D$39,Inputs!$C$39)))-'Year Schedule'!$K$44+'Year Schedule'!$L$44)</f>
        <v>#VALUE!</v>
      </c>
      <c r="AR893" s="0" t="e">
        <f aca="true">MAX(0,AQ893*(1+(_xlfn.NORM.INV(RAND(),Inputs!$D$39,Inputs!$C$39)))-'Year Schedule'!$K$45+'Year Schedule'!$L$45)</f>
        <v>#VALUE!</v>
      </c>
      <c r="AS893" s="0" t="e">
        <f aca="true">MAX(0,AR893*(1+(_xlfn.NORM.INV(RAND(),Inputs!$D$39,Inputs!$C$39)))-'Year Schedule'!$K$46+'Year Schedule'!$L$46)</f>
        <v>#VALUE!</v>
      </c>
      <c r="AT893" s="0" t="e">
        <f aca="true">MAX(0,AS893*(1+(_xlfn.NORM.INV(RAND(),Inputs!$D$39,Inputs!$C$39)))-'Year Schedule'!$K$47+'Year Schedule'!$L$47)</f>
        <v>#VALUE!</v>
      </c>
      <c r="AU893" s="0" t="e">
        <f aca="true">MAX(0,AT893*(1+(_xlfn.NORM.INV(RAND(),Inputs!$D$39,Inputs!$C$39)))-'Year Schedule'!$K$48+'Year Schedule'!$L$48)</f>
        <v>#VALUE!</v>
      </c>
      <c r="AV893" s="0" t="e">
        <f aca="true">MAX(0,AU893*(1+(_xlfn.NORM.INV(RAND(),Inputs!$D$39,Inputs!$C$39)))-'Year Schedule'!$K$49+'Year Schedule'!$L$49)</f>
        <v>#VALUE!</v>
      </c>
      <c r="AW893" s="0" t="e">
        <f aca="true">MAX(0,AV893*(1+(_xlfn.NORM.INV(RAND(),Inputs!$D$39,Inputs!$C$39)))-'Year Schedule'!$K$50+'Year Schedule'!$L$50)</f>
        <v>#VALUE!</v>
      </c>
      <c r="AX893" s="0" t="e">
        <f aca="true">MAX(0,AW893*(1+(_xlfn.NORM.INV(RAND(),Inputs!$D$39,Inputs!$C$39)))-'Year Schedule'!$K$51+'Year Schedule'!$L$51)</f>
        <v>#VALUE!</v>
      </c>
      <c r="AY893" s="0" t="e">
        <f aca="true">MAX(0,AX893*(1+(_xlfn.NORM.INV(RAND(),Inputs!$D$39,Inputs!$C$39)))-'Year Schedule'!$K$52+'Year Schedule'!$L$52)</f>
        <v>#VALUE!</v>
      </c>
      <c r="AZ893" s="0" t="e">
        <f aca="true">MAX(0,AY893*(1+(_xlfn.NORM.INV(RAND(),Inputs!$D$39,Inputs!$C$39)))-'Year Schedule'!$K$53+'Year Schedule'!$L$53)</f>
        <v>#VALUE!</v>
      </c>
      <c r="BA893" s="0" t="e">
        <f aca="false">INDEX(C893:AZ893,1,Inputs!$C$6)</f>
        <v>#VALUE!</v>
      </c>
      <c r="BB893" s="0" t="n">
        <f aca="false">IFERROR(EXP(SUMPRODUCT(LN((C893:INDEX(C893:AZ893,1,Inputs!$C$6)+$C$1004:INDEX($C$1004:$AZ$1004,1,Inputs!$C$6))/B893:INDEX(B893:AY893,1,Inputs!$C$6)))/Inputs!$C$6)-1,-1)</f>
        <v>-1</v>
      </c>
    </row>
    <row r="894" customFormat="false" ht="15" hidden="false" customHeight="true" outlineLevel="0" collapsed="false">
      <c r="A894" s="0" t="n">
        <v>892</v>
      </c>
      <c r="B894" s="177" t="n">
        <f aca="false">Inputs!$C$38</f>
        <v>0</v>
      </c>
      <c r="C894" s="0" t="e">
        <f aca="true">MAX(0,B894*(1+(_xlfn.NORM.INV(RAND(),Inputs!$D$39,Inputs!$C$39)))-'Year Schedule'!$K$4+'Year Schedule'!$L$4)</f>
        <v>#VALUE!</v>
      </c>
      <c r="D894" s="0" t="e">
        <f aca="true">MAX(0,C894*(1+(_xlfn.NORM.INV(RAND(),Inputs!$D$39,Inputs!$C$39)))-'Year Schedule'!$K$5+'Year Schedule'!$L$5)</f>
        <v>#VALUE!</v>
      </c>
      <c r="E894" s="0" t="e">
        <f aca="true">MAX(0,D894*(1+(_xlfn.NORM.INV(RAND(),Inputs!$D$39,Inputs!$C$39)))-'Year Schedule'!$K$6+'Year Schedule'!$L$6)</f>
        <v>#VALUE!</v>
      </c>
      <c r="F894" s="0" t="e">
        <f aca="true">MAX(0,E894*(1+(_xlfn.NORM.INV(RAND(),Inputs!$D$39,Inputs!$C$39)))-'Year Schedule'!$K$7+'Year Schedule'!$L$7)</f>
        <v>#VALUE!</v>
      </c>
      <c r="G894" s="0" t="e">
        <f aca="true">MAX(0,F894*(1+(_xlfn.NORM.INV(RAND(),Inputs!$D$39,Inputs!$C$39)))-'Year Schedule'!$K$8+'Year Schedule'!$L$8)</f>
        <v>#VALUE!</v>
      </c>
      <c r="H894" s="0" t="e">
        <f aca="true">MAX(0,G894*(1+(_xlfn.NORM.INV(RAND(),Inputs!$D$39,Inputs!$C$39)))-'Year Schedule'!$K$9+'Year Schedule'!$L$9)</f>
        <v>#VALUE!</v>
      </c>
      <c r="I894" s="0" t="e">
        <f aca="true">MAX(0,H894*(1+(_xlfn.NORM.INV(RAND(),Inputs!$D$39,Inputs!$C$39)))-'Year Schedule'!$K$10+'Year Schedule'!$L$10)</f>
        <v>#VALUE!</v>
      </c>
      <c r="J894" s="0" t="e">
        <f aca="true">MAX(0,I894*(1+(_xlfn.NORM.INV(RAND(),Inputs!$D$39,Inputs!$C$39)))-'Year Schedule'!$K$11+'Year Schedule'!$L$11)</f>
        <v>#VALUE!</v>
      </c>
      <c r="K894" s="0" t="e">
        <f aca="true">MAX(0,J894*(1+(_xlfn.NORM.INV(RAND(),Inputs!$D$39,Inputs!$C$39)))-'Year Schedule'!$K$12+'Year Schedule'!$L$12)</f>
        <v>#VALUE!</v>
      </c>
      <c r="L894" s="0" t="e">
        <f aca="true">MAX(0,K894*(1+(_xlfn.NORM.INV(RAND(),Inputs!$D$39,Inputs!$C$39)))-'Year Schedule'!$K$13+'Year Schedule'!$L$13)</f>
        <v>#VALUE!</v>
      </c>
      <c r="M894" s="0" t="e">
        <f aca="true">MAX(0,L894*(1+(_xlfn.NORM.INV(RAND(),Inputs!$D$39,Inputs!$C$39)))-'Year Schedule'!$K$14+'Year Schedule'!$L$14)</f>
        <v>#VALUE!</v>
      </c>
      <c r="N894" s="0" t="e">
        <f aca="true">MAX(0,M894*(1+(_xlfn.NORM.INV(RAND(),Inputs!$D$39,Inputs!$C$39)))-'Year Schedule'!$K$15+'Year Schedule'!$L$15)</f>
        <v>#VALUE!</v>
      </c>
      <c r="O894" s="0" t="e">
        <f aca="true">MAX(0,N894*(1+(_xlfn.NORM.INV(RAND(),Inputs!$D$39,Inputs!$C$39)))-'Year Schedule'!$K$16+'Year Schedule'!$L$16)</f>
        <v>#VALUE!</v>
      </c>
      <c r="P894" s="0" t="e">
        <f aca="true">MAX(0,O894*(1+(_xlfn.NORM.INV(RAND(),Inputs!$D$39,Inputs!$C$39)))-'Year Schedule'!$K$17+'Year Schedule'!$L$17)</f>
        <v>#VALUE!</v>
      </c>
      <c r="Q894" s="0" t="e">
        <f aca="true">MAX(0,P894*(1+(_xlfn.NORM.INV(RAND(),Inputs!$D$39,Inputs!$C$39)))-'Year Schedule'!$K$18+'Year Schedule'!$L$18)</f>
        <v>#VALUE!</v>
      </c>
      <c r="R894" s="0" t="e">
        <f aca="true">MAX(0,Q894*(1+(_xlfn.NORM.INV(RAND(),Inputs!$D$39,Inputs!$C$39)))-'Year Schedule'!$K$19+'Year Schedule'!$L$19)</f>
        <v>#VALUE!</v>
      </c>
      <c r="S894" s="0" t="e">
        <f aca="true">MAX(0,R894*(1+(_xlfn.NORM.INV(RAND(),Inputs!$D$39,Inputs!$C$39)))-'Year Schedule'!$K$20+'Year Schedule'!$L$20)</f>
        <v>#VALUE!</v>
      </c>
      <c r="T894" s="0" t="e">
        <f aca="true">MAX(0,S894*(1+(_xlfn.NORM.INV(RAND(),Inputs!$D$39,Inputs!$C$39)))-'Year Schedule'!$K$21+'Year Schedule'!$L$21)</f>
        <v>#VALUE!</v>
      </c>
      <c r="U894" s="0" t="e">
        <f aca="true">MAX(0,T894*(1+(_xlfn.NORM.INV(RAND(),Inputs!$D$39,Inputs!$C$39)))-'Year Schedule'!$K$22+'Year Schedule'!$L$22)</f>
        <v>#VALUE!</v>
      </c>
      <c r="V894" s="0" t="e">
        <f aca="true">MAX(0,U894*(1+(_xlfn.NORM.INV(RAND(),Inputs!$D$39,Inputs!$C$39)))-'Year Schedule'!$K$23+'Year Schedule'!$L$23)</f>
        <v>#VALUE!</v>
      </c>
      <c r="W894" s="0" t="e">
        <f aca="true">MAX(0,V894*(1+(_xlfn.NORM.INV(RAND(),Inputs!$D$39,Inputs!$C$39)))-'Year Schedule'!$K$24+'Year Schedule'!$L$24)</f>
        <v>#VALUE!</v>
      </c>
      <c r="X894" s="0" t="e">
        <f aca="true">MAX(0,W894*(1+(_xlfn.NORM.INV(RAND(),Inputs!$D$39,Inputs!$C$39)))-'Year Schedule'!$K$25+'Year Schedule'!$L$25)</f>
        <v>#VALUE!</v>
      </c>
      <c r="Y894" s="0" t="e">
        <f aca="true">MAX(0,X894*(1+(_xlfn.NORM.INV(RAND(),Inputs!$D$39,Inputs!$C$39)))-'Year Schedule'!$K$26+'Year Schedule'!$L$26)</f>
        <v>#VALUE!</v>
      </c>
      <c r="Z894" s="0" t="e">
        <f aca="true">MAX(0,Y894*(1+(_xlfn.NORM.INV(RAND(),Inputs!$D$39,Inputs!$C$39)))-'Year Schedule'!$K$27+'Year Schedule'!$L$27)</f>
        <v>#VALUE!</v>
      </c>
      <c r="AA894" s="0" t="e">
        <f aca="true">MAX(0,Z894*(1+(_xlfn.NORM.INV(RAND(),Inputs!$D$39,Inputs!$C$39)))-'Year Schedule'!$K$28+'Year Schedule'!$L$28)</f>
        <v>#VALUE!</v>
      </c>
      <c r="AB894" s="0" t="e">
        <f aca="true">MAX(0,AA894*(1+(_xlfn.NORM.INV(RAND(),Inputs!$D$39,Inputs!$C$39)))-'Year Schedule'!$K$29+'Year Schedule'!$L$29)</f>
        <v>#VALUE!</v>
      </c>
      <c r="AC894" s="0" t="e">
        <f aca="true">MAX(0,AB894*(1+(_xlfn.NORM.INV(RAND(),Inputs!$D$39,Inputs!$C$39)))-'Year Schedule'!$K$30+'Year Schedule'!$L$30)</f>
        <v>#VALUE!</v>
      </c>
      <c r="AD894" s="0" t="e">
        <f aca="true">MAX(0,AC894*(1+(_xlfn.NORM.INV(RAND(),Inputs!$D$39,Inputs!$C$39)))-'Year Schedule'!$K$31+'Year Schedule'!$L$31)</f>
        <v>#VALUE!</v>
      </c>
      <c r="AE894" s="0" t="e">
        <f aca="true">MAX(0,AD894*(1+(_xlfn.NORM.INV(RAND(),Inputs!$D$39,Inputs!$C$39)))-'Year Schedule'!$K$32+'Year Schedule'!$L$32)</f>
        <v>#VALUE!</v>
      </c>
      <c r="AF894" s="0" t="e">
        <f aca="true">MAX(0,AE894*(1+(_xlfn.NORM.INV(RAND(),Inputs!$D$39,Inputs!$C$39)))-'Year Schedule'!$K$33+'Year Schedule'!$L$33)</f>
        <v>#VALUE!</v>
      </c>
      <c r="AG894" s="0" t="e">
        <f aca="true">MAX(0,AF894*(1+(_xlfn.NORM.INV(RAND(),Inputs!$D$39,Inputs!$C$39)))-'Year Schedule'!$K$34+'Year Schedule'!$L$34)</f>
        <v>#VALUE!</v>
      </c>
      <c r="AH894" s="0" t="e">
        <f aca="true">MAX(0,AG894*(1+(_xlfn.NORM.INV(RAND(),Inputs!$D$39,Inputs!$C$39)))-'Year Schedule'!$K$35+'Year Schedule'!$L$35)</f>
        <v>#VALUE!</v>
      </c>
      <c r="AI894" s="0" t="e">
        <f aca="true">MAX(0,AH894*(1+(_xlfn.NORM.INV(RAND(),Inputs!$D$39,Inputs!$C$39)))-'Year Schedule'!$K$36+'Year Schedule'!$L$36)</f>
        <v>#VALUE!</v>
      </c>
      <c r="AJ894" s="0" t="e">
        <f aca="true">MAX(0,AI894*(1+(_xlfn.NORM.INV(RAND(),Inputs!$D$39,Inputs!$C$39)))-'Year Schedule'!$K$37+'Year Schedule'!$L$37)</f>
        <v>#VALUE!</v>
      </c>
      <c r="AK894" s="0" t="e">
        <f aca="true">MAX(0,AJ894*(1+(_xlfn.NORM.INV(RAND(),Inputs!$D$39,Inputs!$C$39)))-'Year Schedule'!$K$38+'Year Schedule'!$L$38)</f>
        <v>#VALUE!</v>
      </c>
      <c r="AL894" s="0" t="e">
        <f aca="true">MAX(0,AK894*(1+(_xlfn.NORM.INV(RAND(),Inputs!$D$39,Inputs!$C$39)))-'Year Schedule'!$K$39+'Year Schedule'!$L$39)</f>
        <v>#VALUE!</v>
      </c>
      <c r="AM894" s="0" t="e">
        <f aca="true">MAX(0,AL894*(1+(_xlfn.NORM.INV(RAND(),Inputs!$D$39,Inputs!$C$39)))-'Year Schedule'!$K$40+'Year Schedule'!$L$40)</f>
        <v>#VALUE!</v>
      </c>
      <c r="AN894" s="0" t="e">
        <f aca="true">MAX(0,AM894*(1+(_xlfn.NORM.INV(RAND(),Inputs!$D$39,Inputs!$C$39)))-'Year Schedule'!$K$41+'Year Schedule'!$L$41)</f>
        <v>#VALUE!</v>
      </c>
      <c r="AO894" s="0" t="e">
        <f aca="true">MAX(0,AN894*(1+(_xlfn.NORM.INV(RAND(),Inputs!$D$39,Inputs!$C$39)))-'Year Schedule'!$K$42+'Year Schedule'!$L$42)</f>
        <v>#VALUE!</v>
      </c>
      <c r="AP894" s="0" t="e">
        <f aca="true">MAX(0,AO894*(1+(_xlfn.NORM.INV(RAND(),Inputs!$D$39,Inputs!$C$39)))-'Year Schedule'!$K$43+'Year Schedule'!$L$43)</f>
        <v>#VALUE!</v>
      </c>
      <c r="AQ894" s="0" t="e">
        <f aca="true">MAX(0,AP894*(1+(_xlfn.NORM.INV(RAND(),Inputs!$D$39,Inputs!$C$39)))-'Year Schedule'!$K$44+'Year Schedule'!$L$44)</f>
        <v>#VALUE!</v>
      </c>
      <c r="AR894" s="0" t="e">
        <f aca="true">MAX(0,AQ894*(1+(_xlfn.NORM.INV(RAND(),Inputs!$D$39,Inputs!$C$39)))-'Year Schedule'!$K$45+'Year Schedule'!$L$45)</f>
        <v>#VALUE!</v>
      </c>
      <c r="AS894" s="0" t="e">
        <f aca="true">MAX(0,AR894*(1+(_xlfn.NORM.INV(RAND(),Inputs!$D$39,Inputs!$C$39)))-'Year Schedule'!$K$46+'Year Schedule'!$L$46)</f>
        <v>#VALUE!</v>
      </c>
      <c r="AT894" s="0" t="e">
        <f aca="true">MAX(0,AS894*(1+(_xlfn.NORM.INV(RAND(),Inputs!$D$39,Inputs!$C$39)))-'Year Schedule'!$K$47+'Year Schedule'!$L$47)</f>
        <v>#VALUE!</v>
      </c>
      <c r="AU894" s="0" t="e">
        <f aca="true">MAX(0,AT894*(1+(_xlfn.NORM.INV(RAND(),Inputs!$D$39,Inputs!$C$39)))-'Year Schedule'!$K$48+'Year Schedule'!$L$48)</f>
        <v>#VALUE!</v>
      </c>
      <c r="AV894" s="0" t="e">
        <f aca="true">MAX(0,AU894*(1+(_xlfn.NORM.INV(RAND(),Inputs!$D$39,Inputs!$C$39)))-'Year Schedule'!$K$49+'Year Schedule'!$L$49)</f>
        <v>#VALUE!</v>
      </c>
      <c r="AW894" s="0" t="e">
        <f aca="true">MAX(0,AV894*(1+(_xlfn.NORM.INV(RAND(),Inputs!$D$39,Inputs!$C$39)))-'Year Schedule'!$K$50+'Year Schedule'!$L$50)</f>
        <v>#VALUE!</v>
      </c>
      <c r="AX894" s="0" t="e">
        <f aca="true">MAX(0,AW894*(1+(_xlfn.NORM.INV(RAND(),Inputs!$D$39,Inputs!$C$39)))-'Year Schedule'!$K$51+'Year Schedule'!$L$51)</f>
        <v>#VALUE!</v>
      </c>
      <c r="AY894" s="0" t="e">
        <f aca="true">MAX(0,AX894*(1+(_xlfn.NORM.INV(RAND(),Inputs!$D$39,Inputs!$C$39)))-'Year Schedule'!$K$52+'Year Schedule'!$L$52)</f>
        <v>#VALUE!</v>
      </c>
      <c r="AZ894" s="0" t="e">
        <f aca="true">MAX(0,AY894*(1+(_xlfn.NORM.INV(RAND(),Inputs!$D$39,Inputs!$C$39)))-'Year Schedule'!$K$53+'Year Schedule'!$L$53)</f>
        <v>#VALUE!</v>
      </c>
      <c r="BA894" s="0" t="e">
        <f aca="false">INDEX(C894:AZ894,1,Inputs!$C$6)</f>
        <v>#VALUE!</v>
      </c>
      <c r="BB894" s="0" t="n">
        <f aca="false">IFERROR(EXP(SUMPRODUCT(LN((C894:INDEX(C894:AZ894,1,Inputs!$C$6)+$C$1004:INDEX($C$1004:$AZ$1004,1,Inputs!$C$6))/B894:INDEX(B894:AY894,1,Inputs!$C$6)))/Inputs!$C$6)-1,-1)</f>
        <v>-1</v>
      </c>
    </row>
    <row r="895" customFormat="false" ht="15" hidden="false" customHeight="true" outlineLevel="0" collapsed="false">
      <c r="A895" s="0" t="n">
        <v>893</v>
      </c>
      <c r="B895" s="177" t="n">
        <f aca="false">Inputs!$C$38</f>
        <v>0</v>
      </c>
      <c r="C895" s="0" t="e">
        <f aca="true">MAX(0,B895*(1+(_xlfn.NORM.INV(RAND(),Inputs!$D$39,Inputs!$C$39)))-'Year Schedule'!$K$4+'Year Schedule'!$L$4)</f>
        <v>#VALUE!</v>
      </c>
      <c r="D895" s="0" t="e">
        <f aca="true">MAX(0,C895*(1+(_xlfn.NORM.INV(RAND(),Inputs!$D$39,Inputs!$C$39)))-'Year Schedule'!$K$5+'Year Schedule'!$L$5)</f>
        <v>#VALUE!</v>
      </c>
      <c r="E895" s="0" t="e">
        <f aca="true">MAX(0,D895*(1+(_xlfn.NORM.INV(RAND(),Inputs!$D$39,Inputs!$C$39)))-'Year Schedule'!$K$6+'Year Schedule'!$L$6)</f>
        <v>#VALUE!</v>
      </c>
      <c r="F895" s="0" t="e">
        <f aca="true">MAX(0,E895*(1+(_xlfn.NORM.INV(RAND(),Inputs!$D$39,Inputs!$C$39)))-'Year Schedule'!$K$7+'Year Schedule'!$L$7)</f>
        <v>#VALUE!</v>
      </c>
      <c r="G895" s="0" t="e">
        <f aca="true">MAX(0,F895*(1+(_xlfn.NORM.INV(RAND(),Inputs!$D$39,Inputs!$C$39)))-'Year Schedule'!$K$8+'Year Schedule'!$L$8)</f>
        <v>#VALUE!</v>
      </c>
      <c r="H895" s="0" t="e">
        <f aca="true">MAX(0,G895*(1+(_xlfn.NORM.INV(RAND(),Inputs!$D$39,Inputs!$C$39)))-'Year Schedule'!$K$9+'Year Schedule'!$L$9)</f>
        <v>#VALUE!</v>
      </c>
      <c r="I895" s="0" t="e">
        <f aca="true">MAX(0,H895*(1+(_xlfn.NORM.INV(RAND(),Inputs!$D$39,Inputs!$C$39)))-'Year Schedule'!$K$10+'Year Schedule'!$L$10)</f>
        <v>#VALUE!</v>
      </c>
      <c r="J895" s="0" t="e">
        <f aca="true">MAX(0,I895*(1+(_xlfn.NORM.INV(RAND(),Inputs!$D$39,Inputs!$C$39)))-'Year Schedule'!$K$11+'Year Schedule'!$L$11)</f>
        <v>#VALUE!</v>
      </c>
      <c r="K895" s="0" t="e">
        <f aca="true">MAX(0,J895*(1+(_xlfn.NORM.INV(RAND(),Inputs!$D$39,Inputs!$C$39)))-'Year Schedule'!$K$12+'Year Schedule'!$L$12)</f>
        <v>#VALUE!</v>
      </c>
      <c r="L895" s="0" t="e">
        <f aca="true">MAX(0,K895*(1+(_xlfn.NORM.INV(RAND(),Inputs!$D$39,Inputs!$C$39)))-'Year Schedule'!$K$13+'Year Schedule'!$L$13)</f>
        <v>#VALUE!</v>
      </c>
      <c r="M895" s="0" t="e">
        <f aca="true">MAX(0,L895*(1+(_xlfn.NORM.INV(RAND(),Inputs!$D$39,Inputs!$C$39)))-'Year Schedule'!$K$14+'Year Schedule'!$L$14)</f>
        <v>#VALUE!</v>
      </c>
      <c r="N895" s="0" t="e">
        <f aca="true">MAX(0,M895*(1+(_xlfn.NORM.INV(RAND(),Inputs!$D$39,Inputs!$C$39)))-'Year Schedule'!$K$15+'Year Schedule'!$L$15)</f>
        <v>#VALUE!</v>
      </c>
      <c r="O895" s="0" t="e">
        <f aca="true">MAX(0,N895*(1+(_xlfn.NORM.INV(RAND(),Inputs!$D$39,Inputs!$C$39)))-'Year Schedule'!$K$16+'Year Schedule'!$L$16)</f>
        <v>#VALUE!</v>
      </c>
      <c r="P895" s="0" t="e">
        <f aca="true">MAX(0,O895*(1+(_xlfn.NORM.INV(RAND(),Inputs!$D$39,Inputs!$C$39)))-'Year Schedule'!$K$17+'Year Schedule'!$L$17)</f>
        <v>#VALUE!</v>
      </c>
      <c r="Q895" s="0" t="e">
        <f aca="true">MAX(0,P895*(1+(_xlfn.NORM.INV(RAND(),Inputs!$D$39,Inputs!$C$39)))-'Year Schedule'!$K$18+'Year Schedule'!$L$18)</f>
        <v>#VALUE!</v>
      </c>
      <c r="R895" s="0" t="e">
        <f aca="true">MAX(0,Q895*(1+(_xlfn.NORM.INV(RAND(),Inputs!$D$39,Inputs!$C$39)))-'Year Schedule'!$K$19+'Year Schedule'!$L$19)</f>
        <v>#VALUE!</v>
      </c>
      <c r="S895" s="0" t="e">
        <f aca="true">MAX(0,R895*(1+(_xlfn.NORM.INV(RAND(),Inputs!$D$39,Inputs!$C$39)))-'Year Schedule'!$K$20+'Year Schedule'!$L$20)</f>
        <v>#VALUE!</v>
      </c>
      <c r="T895" s="0" t="e">
        <f aca="true">MAX(0,S895*(1+(_xlfn.NORM.INV(RAND(),Inputs!$D$39,Inputs!$C$39)))-'Year Schedule'!$K$21+'Year Schedule'!$L$21)</f>
        <v>#VALUE!</v>
      </c>
      <c r="U895" s="0" t="e">
        <f aca="true">MAX(0,T895*(1+(_xlfn.NORM.INV(RAND(),Inputs!$D$39,Inputs!$C$39)))-'Year Schedule'!$K$22+'Year Schedule'!$L$22)</f>
        <v>#VALUE!</v>
      </c>
      <c r="V895" s="0" t="e">
        <f aca="true">MAX(0,U895*(1+(_xlfn.NORM.INV(RAND(),Inputs!$D$39,Inputs!$C$39)))-'Year Schedule'!$K$23+'Year Schedule'!$L$23)</f>
        <v>#VALUE!</v>
      </c>
      <c r="W895" s="0" t="e">
        <f aca="true">MAX(0,V895*(1+(_xlfn.NORM.INV(RAND(),Inputs!$D$39,Inputs!$C$39)))-'Year Schedule'!$K$24+'Year Schedule'!$L$24)</f>
        <v>#VALUE!</v>
      </c>
      <c r="X895" s="0" t="e">
        <f aca="true">MAX(0,W895*(1+(_xlfn.NORM.INV(RAND(),Inputs!$D$39,Inputs!$C$39)))-'Year Schedule'!$K$25+'Year Schedule'!$L$25)</f>
        <v>#VALUE!</v>
      </c>
      <c r="Y895" s="0" t="e">
        <f aca="true">MAX(0,X895*(1+(_xlfn.NORM.INV(RAND(),Inputs!$D$39,Inputs!$C$39)))-'Year Schedule'!$K$26+'Year Schedule'!$L$26)</f>
        <v>#VALUE!</v>
      </c>
      <c r="Z895" s="0" t="e">
        <f aca="true">MAX(0,Y895*(1+(_xlfn.NORM.INV(RAND(),Inputs!$D$39,Inputs!$C$39)))-'Year Schedule'!$K$27+'Year Schedule'!$L$27)</f>
        <v>#VALUE!</v>
      </c>
      <c r="AA895" s="0" t="e">
        <f aca="true">MAX(0,Z895*(1+(_xlfn.NORM.INV(RAND(),Inputs!$D$39,Inputs!$C$39)))-'Year Schedule'!$K$28+'Year Schedule'!$L$28)</f>
        <v>#VALUE!</v>
      </c>
      <c r="AB895" s="0" t="e">
        <f aca="true">MAX(0,AA895*(1+(_xlfn.NORM.INV(RAND(),Inputs!$D$39,Inputs!$C$39)))-'Year Schedule'!$K$29+'Year Schedule'!$L$29)</f>
        <v>#VALUE!</v>
      </c>
      <c r="AC895" s="0" t="e">
        <f aca="true">MAX(0,AB895*(1+(_xlfn.NORM.INV(RAND(),Inputs!$D$39,Inputs!$C$39)))-'Year Schedule'!$K$30+'Year Schedule'!$L$30)</f>
        <v>#VALUE!</v>
      </c>
      <c r="AD895" s="0" t="e">
        <f aca="true">MAX(0,AC895*(1+(_xlfn.NORM.INV(RAND(),Inputs!$D$39,Inputs!$C$39)))-'Year Schedule'!$K$31+'Year Schedule'!$L$31)</f>
        <v>#VALUE!</v>
      </c>
      <c r="AE895" s="0" t="e">
        <f aca="true">MAX(0,AD895*(1+(_xlfn.NORM.INV(RAND(),Inputs!$D$39,Inputs!$C$39)))-'Year Schedule'!$K$32+'Year Schedule'!$L$32)</f>
        <v>#VALUE!</v>
      </c>
      <c r="AF895" s="0" t="e">
        <f aca="true">MAX(0,AE895*(1+(_xlfn.NORM.INV(RAND(),Inputs!$D$39,Inputs!$C$39)))-'Year Schedule'!$K$33+'Year Schedule'!$L$33)</f>
        <v>#VALUE!</v>
      </c>
      <c r="AG895" s="0" t="e">
        <f aca="true">MAX(0,AF895*(1+(_xlfn.NORM.INV(RAND(),Inputs!$D$39,Inputs!$C$39)))-'Year Schedule'!$K$34+'Year Schedule'!$L$34)</f>
        <v>#VALUE!</v>
      </c>
      <c r="AH895" s="0" t="e">
        <f aca="true">MAX(0,AG895*(1+(_xlfn.NORM.INV(RAND(),Inputs!$D$39,Inputs!$C$39)))-'Year Schedule'!$K$35+'Year Schedule'!$L$35)</f>
        <v>#VALUE!</v>
      </c>
      <c r="AI895" s="0" t="e">
        <f aca="true">MAX(0,AH895*(1+(_xlfn.NORM.INV(RAND(),Inputs!$D$39,Inputs!$C$39)))-'Year Schedule'!$K$36+'Year Schedule'!$L$36)</f>
        <v>#VALUE!</v>
      </c>
      <c r="AJ895" s="0" t="e">
        <f aca="true">MAX(0,AI895*(1+(_xlfn.NORM.INV(RAND(),Inputs!$D$39,Inputs!$C$39)))-'Year Schedule'!$K$37+'Year Schedule'!$L$37)</f>
        <v>#VALUE!</v>
      </c>
      <c r="AK895" s="0" t="e">
        <f aca="true">MAX(0,AJ895*(1+(_xlfn.NORM.INV(RAND(),Inputs!$D$39,Inputs!$C$39)))-'Year Schedule'!$K$38+'Year Schedule'!$L$38)</f>
        <v>#VALUE!</v>
      </c>
      <c r="AL895" s="0" t="e">
        <f aca="true">MAX(0,AK895*(1+(_xlfn.NORM.INV(RAND(),Inputs!$D$39,Inputs!$C$39)))-'Year Schedule'!$K$39+'Year Schedule'!$L$39)</f>
        <v>#VALUE!</v>
      </c>
      <c r="AM895" s="0" t="e">
        <f aca="true">MAX(0,AL895*(1+(_xlfn.NORM.INV(RAND(),Inputs!$D$39,Inputs!$C$39)))-'Year Schedule'!$K$40+'Year Schedule'!$L$40)</f>
        <v>#VALUE!</v>
      </c>
      <c r="AN895" s="0" t="e">
        <f aca="true">MAX(0,AM895*(1+(_xlfn.NORM.INV(RAND(),Inputs!$D$39,Inputs!$C$39)))-'Year Schedule'!$K$41+'Year Schedule'!$L$41)</f>
        <v>#VALUE!</v>
      </c>
      <c r="AO895" s="0" t="e">
        <f aca="true">MAX(0,AN895*(1+(_xlfn.NORM.INV(RAND(),Inputs!$D$39,Inputs!$C$39)))-'Year Schedule'!$K$42+'Year Schedule'!$L$42)</f>
        <v>#VALUE!</v>
      </c>
      <c r="AP895" s="0" t="e">
        <f aca="true">MAX(0,AO895*(1+(_xlfn.NORM.INV(RAND(),Inputs!$D$39,Inputs!$C$39)))-'Year Schedule'!$K$43+'Year Schedule'!$L$43)</f>
        <v>#VALUE!</v>
      </c>
      <c r="AQ895" s="0" t="e">
        <f aca="true">MAX(0,AP895*(1+(_xlfn.NORM.INV(RAND(),Inputs!$D$39,Inputs!$C$39)))-'Year Schedule'!$K$44+'Year Schedule'!$L$44)</f>
        <v>#VALUE!</v>
      </c>
      <c r="AR895" s="0" t="e">
        <f aca="true">MAX(0,AQ895*(1+(_xlfn.NORM.INV(RAND(),Inputs!$D$39,Inputs!$C$39)))-'Year Schedule'!$K$45+'Year Schedule'!$L$45)</f>
        <v>#VALUE!</v>
      </c>
      <c r="AS895" s="0" t="e">
        <f aca="true">MAX(0,AR895*(1+(_xlfn.NORM.INV(RAND(),Inputs!$D$39,Inputs!$C$39)))-'Year Schedule'!$K$46+'Year Schedule'!$L$46)</f>
        <v>#VALUE!</v>
      </c>
      <c r="AT895" s="0" t="e">
        <f aca="true">MAX(0,AS895*(1+(_xlfn.NORM.INV(RAND(),Inputs!$D$39,Inputs!$C$39)))-'Year Schedule'!$K$47+'Year Schedule'!$L$47)</f>
        <v>#VALUE!</v>
      </c>
      <c r="AU895" s="0" t="e">
        <f aca="true">MAX(0,AT895*(1+(_xlfn.NORM.INV(RAND(),Inputs!$D$39,Inputs!$C$39)))-'Year Schedule'!$K$48+'Year Schedule'!$L$48)</f>
        <v>#VALUE!</v>
      </c>
      <c r="AV895" s="0" t="e">
        <f aca="true">MAX(0,AU895*(1+(_xlfn.NORM.INV(RAND(),Inputs!$D$39,Inputs!$C$39)))-'Year Schedule'!$K$49+'Year Schedule'!$L$49)</f>
        <v>#VALUE!</v>
      </c>
      <c r="AW895" s="0" t="e">
        <f aca="true">MAX(0,AV895*(1+(_xlfn.NORM.INV(RAND(),Inputs!$D$39,Inputs!$C$39)))-'Year Schedule'!$K$50+'Year Schedule'!$L$50)</f>
        <v>#VALUE!</v>
      </c>
      <c r="AX895" s="0" t="e">
        <f aca="true">MAX(0,AW895*(1+(_xlfn.NORM.INV(RAND(),Inputs!$D$39,Inputs!$C$39)))-'Year Schedule'!$K$51+'Year Schedule'!$L$51)</f>
        <v>#VALUE!</v>
      </c>
      <c r="AY895" s="0" t="e">
        <f aca="true">MAX(0,AX895*(1+(_xlfn.NORM.INV(RAND(),Inputs!$D$39,Inputs!$C$39)))-'Year Schedule'!$K$52+'Year Schedule'!$L$52)</f>
        <v>#VALUE!</v>
      </c>
      <c r="AZ895" s="0" t="e">
        <f aca="true">MAX(0,AY895*(1+(_xlfn.NORM.INV(RAND(),Inputs!$D$39,Inputs!$C$39)))-'Year Schedule'!$K$53+'Year Schedule'!$L$53)</f>
        <v>#VALUE!</v>
      </c>
      <c r="BA895" s="0" t="e">
        <f aca="false">INDEX(C895:AZ895,1,Inputs!$C$6)</f>
        <v>#VALUE!</v>
      </c>
      <c r="BB895" s="0" t="n">
        <f aca="false">IFERROR(EXP(SUMPRODUCT(LN((C895:INDEX(C895:AZ895,1,Inputs!$C$6)+$C$1004:INDEX($C$1004:$AZ$1004,1,Inputs!$C$6))/B895:INDEX(B895:AY895,1,Inputs!$C$6)))/Inputs!$C$6)-1,-1)</f>
        <v>-1</v>
      </c>
    </row>
    <row r="896" customFormat="false" ht="15" hidden="false" customHeight="true" outlineLevel="0" collapsed="false">
      <c r="A896" s="0" t="n">
        <v>894</v>
      </c>
      <c r="B896" s="177" t="n">
        <f aca="false">Inputs!$C$38</f>
        <v>0</v>
      </c>
      <c r="C896" s="0" t="e">
        <f aca="true">MAX(0,B896*(1+(_xlfn.NORM.INV(RAND(),Inputs!$D$39,Inputs!$C$39)))-'Year Schedule'!$K$4+'Year Schedule'!$L$4)</f>
        <v>#VALUE!</v>
      </c>
      <c r="D896" s="0" t="e">
        <f aca="true">MAX(0,C896*(1+(_xlfn.NORM.INV(RAND(),Inputs!$D$39,Inputs!$C$39)))-'Year Schedule'!$K$5+'Year Schedule'!$L$5)</f>
        <v>#VALUE!</v>
      </c>
      <c r="E896" s="0" t="e">
        <f aca="true">MAX(0,D896*(1+(_xlfn.NORM.INV(RAND(),Inputs!$D$39,Inputs!$C$39)))-'Year Schedule'!$K$6+'Year Schedule'!$L$6)</f>
        <v>#VALUE!</v>
      </c>
      <c r="F896" s="0" t="e">
        <f aca="true">MAX(0,E896*(1+(_xlfn.NORM.INV(RAND(),Inputs!$D$39,Inputs!$C$39)))-'Year Schedule'!$K$7+'Year Schedule'!$L$7)</f>
        <v>#VALUE!</v>
      </c>
      <c r="G896" s="0" t="e">
        <f aca="true">MAX(0,F896*(1+(_xlfn.NORM.INV(RAND(),Inputs!$D$39,Inputs!$C$39)))-'Year Schedule'!$K$8+'Year Schedule'!$L$8)</f>
        <v>#VALUE!</v>
      </c>
      <c r="H896" s="0" t="e">
        <f aca="true">MAX(0,G896*(1+(_xlfn.NORM.INV(RAND(),Inputs!$D$39,Inputs!$C$39)))-'Year Schedule'!$K$9+'Year Schedule'!$L$9)</f>
        <v>#VALUE!</v>
      </c>
      <c r="I896" s="0" t="e">
        <f aca="true">MAX(0,H896*(1+(_xlfn.NORM.INV(RAND(),Inputs!$D$39,Inputs!$C$39)))-'Year Schedule'!$K$10+'Year Schedule'!$L$10)</f>
        <v>#VALUE!</v>
      </c>
      <c r="J896" s="0" t="e">
        <f aca="true">MAX(0,I896*(1+(_xlfn.NORM.INV(RAND(),Inputs!$D$39,Inputs!$C$39)))-'Year Schedule'!$K$11+'Year Schedule'!$L$11)</f>
        <v>#VALUE!</v>
      </c>
      <c r="K896" s="0" t="e">
        <f aca="true">MAX(0,J896*(1+(_xlfn.NORM.INV(RAND(),Inputs!$D$39,Inputs!$C$39)))-'Year Schedule'!$K$12+'Year Schedule'!$L$12)</f>
        <v>#VALUE!</v>
      </c>
      <c r="L896" s="0" t="e">
        <f aca="true">MAX(0,K896*(1+(_xlfn.NORM.INV(RAND(),Inputs!$D$39,Inputs!$C$39)))-'Year Schedule'!$K$13+'Year Schedule'!$L$13)</f>
        <v>#VALUE!</v>
      </c>
      <c r="M896" s="0" t="e">
        <f aca="true">MAX(0,L896*(1+(_xlfn.NORM.INV(RAND(),Inputs!$D$39,Inputs!$C$39)))-'Year Schedule'!$K$14+'Year Schedule'!$L$14)</f>
        <v>#VALUE!</v>
      </c>
      <c r="N896" s="0" t="e">
        <f aca="true">MAX(0,M896*(1+(_xlfn.NORM.INV(RAND(),Inputs!$D$39,Inputs!$C$39)))-'Year Schedule'!$K$15+'Year Schedule'!$L$15)</f>
        <v>#VALUE!</v>
      </c>
      <c r="O896" s="0" t="e">
        <f aca="true">MAX(0,N896*(1+(_xlfn.NORM.INV(RAND(),Inputs!$D$39,Inputs!$C$39)))-'Year Schedule'!$K$16+'Year Schedule'!$L$16)</f>
        <v>#VALUE!</v>
      </c>
      <c r="P896" s="0" t="e">
        <f aca="true">MAX(0,O896*(1+(_xlfn.NORM.INV(RAND(),Inputs!$D$39,Inputs!$C$39)))-'Year Schedule'!$K$17+'Year Schedule'!$L$17)</f>
        <v>#VALUE!</v>
      </c>
      <c r="Q896" s="0" t="e">
        <f aca="true">MAX(0,P896*(1+(_xlfn.NORM.INV(RAND(),Inputs!$D$39,Inputs!$C$39)))-'Year Schedule'!$K$18+'Year Schedule'!$L$18)</f>
        <v>#VALUE!</v>
      </c>
      <c r="R896" s="0" t="e">
        <f aca="true">MAX(0,Q896*(1+(_xlfn.NORM.INV(RAND(),Inputs!$D$39,Inputs!$C$39)))-'Year Schedule'!$K$19+'Year Schedule'!$L$19)</f>
        <v>#VALUE!</v>
      </c>
      <c r="S896" s="0" t="e">
        <f aca="true">MAX(0,R896*(1+(_xlfn.NORM.INV(RAND(),Inputs!$D$39,Inputs!$C$39)))-'Year Schedule'!$K$20+'Year Schedule'!$L$20)</f>
        <v>#VALUE!</v>
      </c>
      <c r="T896" s="0" t="e">
        <f aca="true">MAX(0,S896*(1+(_xlfn.NORM.INV(RAND(),Inputs!$D$39,Inputs!$C$39)))-'Year Schedule'!$K$21+'Year Schedule'!$L$21)</f>
        <v>#VALUE!</v>
      </c>
      <c r="U896" s="0" t="e">
        <f aca="true">MAX(0,T896*(1+(_xlfn.NORM.INV(RAND(),Inputs!$D$39,Inputs!$C$39)))-'Year Schedule'!$K$22+'Year Schedule'!$L$22)</f>
        <v>#VALUE!</v>
      </c>
      <c r="V896" s="0" t="e">
        <f aca="true">MAX(0,U896*(1+(_xlfn.NORM.INV(RAND(),Inputs!$D$39,Inputs!$C$39)))-'Year Schedule'!$K$23+'Year Schedule'!$L$23)</f>
        <v>#VALUE!</v>
      </c>
      <c r="W896" s="0" t="e">
        <f aca="true">MAX(0,V896*(1+(_xlfn.NORM.INV(RAND(),Inputs!$D$39,Inputs!$C$39)))-'Year Schedule'!$K$24+'Year Schedule'!$L$24)</f>
        <v>#VALUE!</v>
      </c>
      <c r="X896" s="0" t="e">
        <f aca="true">MAX(0,W896*(1+(_xlfn.NORM.INV(RAND(),Inputs!$D$39,Inputs!$C$39)))-'Year Schedule'!$K$25+'Year Schedule'!$L$25)</f>
        <v>#VALUE!</v>
      </c>
      <c r="Y896" s="0" t="e">
        <f aca="true">MAX(0,X896*(1+(_xlfn.NORM.INV(RAND(),Inputs!$D$39,Inputs!$C$39)))-'Year Schedule'!$K$26+'Year Schedule'!$L$26)</f>
        <v>#VALUE!</v>
      </c>
      <c r="Z896" s="0" t="e">
        <f aca="true">MAX(0,Y896*(1+(_xlfn.NORM.INV(RAND(),Inputs!$D$39,Inputs!$C$39)))-'Year Schedule'!$K$27+'Year Schedule'!$L$27)</f>
        <v>#VALUE!</v>
      </c>
      <c r="AA896" s="0" t="e">
        <f aca="true">MAX(0,Z896*(1+(_xlfn.NORM.INV(RAND(),Inputs!$D$39,Inputs!$C$39)))-'Year Schedule'!$K$28+'Year Schedule'!$L$28)</f>
        <v>#VALUE!</v>
      </c>
      <c r="AB896" s="0" t="e">
        <f aca="true">MAX(0,AA896*(1+(_xlfn.NORM.INV(RAND(),Inputs!$D$39,Inputs!$C$39)))-'Year Schedule'!$K$29+'Year Schedule'!$L$29)</f>
        <v>#VALUE!</v>
      </c>
      <c r="AC896" s="0" t="e">
        <f aca="true">MAX(0,AB896*(1+(_xlfn.NORM.INV(RAND(),Inputs!$D$39,Inputs!$C$39)))-'Year Schedule'!$K$30+'Year Schedule'!$L$30)</f>
        <v>#VALUE!</v>
      </c>
      <c r="AD896" s="0" t="e">
        <f aca="true">MAX(0,AC896*(1+(_xlfn.NORM.INV(RAND(),Inputs!$D$39,Inputs!$C$39)))-'Year Schedule'!$K$31+'Year Schedule'!$L$31)</f>
        <v>#VALUE!</v>
      </c>
      <c r="AE896" s="0" t="e">
        <f aca="true">MAX(0,AD896*(1+(_xlfn.NORM.INV(RAND(),Inputs!$D$39,Inputs!$C$39)))-'Year Schedule'!$K$32+'Year Schedule'!$L$32)</f>
        <v>#VALUE!</v>
      </c>
      <c r="AF896" s="0" t="e">
        <f aca="true">MAX(0,AE896*(1+(_xlfn.NORM.INV(RAND(),Inputs!$D$39,Inputs!$C$39)))-'Year Schedule'!$K$33+'Year Schedule'!$L$33)</f>
        <v>#VALUE!</v>
      </c>
      <c r="AG896" s="0" t="e">
        <f aca="true">MAX(0,AF896*(1+(_xlfn.NORM.INV(RAND(),Inputs!$D$39,Inputs!$C$39)))-'Year Schedule'!$K$34+'Year Schedule'!$L$34)</f>
        <v>#VALUE!</v>
      </c>
      <c r="AH896" s="0" t="e">
        <f aca="true">MAX(0,AG896*(1+(_xlfn.NORM.INV(RAND(),Inputs!$D$39,Inputs!$C$39)))-'Year Schedule'!$K$35+'Year Schedule'!$L$35)</f>
        <v>#VALUE!</v>
      </c>
      <c r="AI896" s="0" t="e">
        <f aca="true">MAX(0,AH896*(1+(_xlfn.NORM.INV(RAND(),Inputs!$D$39,Inputs!$C$39)))-'Year Schedule'!$K$36+'Year Schedule'!$L$36)</f>
        <v>#VALUE!</v>
      </c>
      <c r="AJ896" s="0" t="e">
        <f aca="true">MAX(0,AI896*(1+(_xlfn.NORM.INV(RAND(),Inputs!$D$39,Inputs!$C$39)))-'Year Schedule'!$K$37+'Year Schedule'!$L$37)</f>
        <v>#VALUE!</v>
      </c>
      <c r="AK896" s="0" t="e">
        <f aca="true">MAX(0,AJ896*(1+(_xlfn.NORM.INV(RAND(),Inputs!$D$39,Inputs!$C$39)))-'Year Schedule'!$K$38+'Year Schedule'!$L$38)</f>
        <v>#VALUE!</v>
      </c>
      <c r="AL896" s="0" t="e">
        <f aca="true">MAX(0,AK896*(1+(_xlfn.NORM.INV(RAND(),Inputs!$D$39,Inputs!$C$39)))-'Year Schedule'!$K$39+'Year Schedule'!$L$39)</f>
        <v>#VALUE!</v>
      </c>
      <c r="AM896" s="0" t="e">
        <f aca="true">MAX(0,AL896*(1+(_xlfn.NORM.INV(RAND(),Inputs!$D$39,Inputs!$C$39)))-'Year Schedule'!$K$40+'Year Schedule'!$L$40)</f>
        <v>#VALUE!</v>
      </c>
      <c r="AN896" s="0" t="e">
        <f aca="true">MAX(0,AM896*(1+(_xlfn.NORM.INV(RAND(),Inputs!$D$39,Inputs!$C$39)))-'Year Schedule'!$K$41+'Year Schedule'!$L$41)</f>
        <v>#VALUE!</v>
      </c>
      <c r="AO896" s="0" t="e">
        <f aca="true">MAX(0,AN896*(1+(_xlfn.NORM.INV(RAND(),Inputs!$D$39,Inputs!$C$39)))-'Year Schedule'!$K$42+'Year Schedule'!$L$42)</f>
        <v>#VALUE!</v>
      </c>
      <c r="AP896" s="0" t="e">
        <f aca="true">MAX(0,AO896*(1+(_xlfn.NORM.INV(RAND(),Inputs!$D$39,Inputs!$C$39)))-'Year Schedule'!$K$43+'Year Schedule'!$L$43)</f>
        <v>#VALUE!</v>
      </c>
      <c r="AQ896" s="0" t="e">
        <f aca="true">MAX(0,AP896*(1+(_xlfn.NORM.INV(RAND(),Inputs!$D$39,Inputs!$C$39)))-'Year Schedule'!$K$44+'Year Schedule'!$L$44)</f>
        <v>#VALUE!</v>
      </c>
      <c r="AR896" s="0" t="e">
        <f aca="true">MAX(0,AQ896*(1+(_xlfn.NORM.INV(RAND(),Inputs!$D$39,Inputs!$C$39)))-'Year Schedule'!$K$45+'Year Schedule'!$L$45)</f>
        <v>#VALUE!</v>
      </c>
      <c r="AS896" s="0" t="e">
        <f aca="true">MAX(0,AR896*(1+(_xlfn.NORM.INV(RAND(),Inputs!$D$39,Inputs!$C$39)))-'Year Schedule'!$K$46+'Year Schedule'!$L$46)</f>
        <v>#VALUE!</v>
      </c>
      <c r="AT896" s="0" t="e">
        <f aca="true">MAX(0,AS896*(1+(_xlfn.NORM.INV(RAND(),Inputs!$D$39,Inputs!$C$39)))-'Year Schedule'!$K$47+'Year Schedule'!$L$47)</f>
        <v>#VALUE!</v>
      </c>
      <c r="AU896" s="0" t="e">
        <f aca="true">MAX(0,AT896*(1+(_xlfn.NORM.INV(RAND(),Inputs!$D$39,Inputs!$C$39)))-'Year Schedule'!$K$48+'Year Schedule'!$L$48)</f>
        <v>#VALUE!</v>
      </c>
      <c r="AV896" s="0" t="e">
        <f aca="true">MAX(0,AU896*(1+(_xlfn.NORM.INV(RAND(),Inputs!$D$39,Inputs!$C$39)))-'Year Schedule'!$K$49+'Year Schedule'!$L$49)</f>
        <v>#VALUE!</v>
      </c>
      <c r="AW896" s="0" t="e">
        <f aca="true">MAX(0,AV896*(1+(_xlfn.NORM.INV(RAND(),Inputs!$D$39,Inputs!$C$39)))-'Year Schedule'!$K$50+'Year Schedule'!$L$50)</f>
        <v>#VALUE!</v>
      </c>
      <c r="AX896" s="0" t="e">
        <f aca="true">MAX(0,AW896*(1+(_xlfn.NORM.INV(RAND(),Inputs!$D$39,Inputs!$C$39)))-'Year Schedule'!$K$51+'Year Schedule'!$L$51)</f>
        <v>#VALUE!</v>
      </c>
      <c r="AY896" s="0" t="e">
        <f aca="true">MAX(0,AX896*(1+(_xlfn.NORM.INV(RAND(),Inputs!$D$39,Inputs!$C$39)))-'Year Schedule'!$K$52+'Year Schedule'!$L$52)</f>
        <v>#VALUE!</v>
      </c>
      <c r="AZ896" s="0" t="e">
        <f aca="true">MAX(0,AY896*(1+(_xlfn.NORM.INV(RAND(),Inputs!$D$39,Inputs!$C$39)))-'Year Schedule'!$K$53+'Year Schedule'!$L$53)</f>
        <v>#VALUE!</v>
      </c>
      <c r="BA896" s="0" t="e">
        <f aca="false">INDEX(C896:AZ896,1,Inputs!$C$6)</f>
        <v>#VALUE!</v>
      </c>
      <c r="BB896" s="0" t="n">
        <f aca="false">IFERROR(EXP(SUMPRODUCT(LN((C896:INDEX(C896:AZ896,1,Inputs!$C$6)+$C$1004:INDEX($C$1004:$AZ$1004,1,Inputs!$C$6))/B896:INDEX(B896:AY896,1,Inputs!$C$6)))/Inputs!$C$6)-1,-1)</f>
        <v>-1</v>
      </c>
    </row>
    <row r="897" customFormat="false" ht="15" hidden="false" customHeight="true" outlineLevel="0" collapsed="false">
      <c r="A897" s="0" t="n">
        <v>895</v>
      </c>
      <c r="B897" s="177" t="n">
        <f aca="false">Inputs!$C$38</f>
        <v>0</v>
      </c>
      <c r="C897" s="0" t="e">
        <f aca="true">MAX(0,B897*(1+(_xlfn.NORM.INV(RAND(),Inputs!$D$39,Inputs!$C$39)))-'Year Schedule'!$K$4+'Year Schedule'!$L$4)</f>
        <v>#VALUE!</v>
      </c>
      <c r="D897" s="0" t="e">
        <f aca="true">MAX(0,C897*(1+(_xlfn.NORM.INV(RAND(),Inputs!$D$39,Inputs!$C$39)))-'Year Schedule'!$K$5+'Year Schedule'!$L$5)</f>
        <v>#VALUE!</v>
      </c>
      <c r="E897" s="0" t="e">
        <f aca="true">MAX(0,D897*(1+(_xlfn.NORM.INV(RAND(),Inputs!$D$39,Inputs!$C$39)))-'Year Schedule'!$K$6+'Year Schedule'!$L$6)</f>
        <v>#VALUE!</v>
      </c>
      <c r="F897" s="0" t="e">
        <f aca="true">MAX(0,E897*(1+(_xlfn.NORM.INV(RAND(),Inputs!$D$39,Inputs!$C$39)))-'Year Schedule'!$K$7+'Year Schedule'!$L$7)</f>
        <v>#VALUE!</v>
      </c>
      <c r="G897" s="0" t="e">
        <f aca="true">MAX(0,F897*(1+(_xlfn.NORM.INV(RAND(),Inputs!$D$39,Inputs!$C$39)))-'Year Schedule'!$K$8+'Year Schedule'!$L$8)</f>
        <v>#VALUE!</v>
      </c>
      <c r="H897" s="0" t="e">
        <f aca="true">MAX(0,G897*(1+(_xlfn.NORM.INV(RAND(),Inputs!$D$39,Inputs!$C$39)))-'Year Schedule'!$K$9+'Year Schedule'!$L$9)</f>
        <v>#VALUE!</v>
      </c>
      <c r="I897" s="0" t="e">
        <f aca="true">MAX(0,H897*(1+(_xlfn.NORM.INV(RAND(),Inputs!$D$39,Inputs!$C$39)))-'Year Schedule'!$K$10+'Year Schedule'!$L$10)</f>
        <v>#VALUE!</v>
      </c>
      <c r="J897" s="0" t="e">
        <f aca="true">MAX(0,I897*(1+(_xlfn.NORM.INV(RAND(),Inputs!$D$39,Inputs!$C$39)))-'Year Schedule'!$K$11+'Year Schedule'!$L$11)</f>
        <v>#VALUE!</v>
      </c>
      <c r="K897" s="0" t="e">
        <f aca="true">MAX(0,J897*(1+(_xlfn.NORM.INV(RAND(),Inputs!$D$39,Inputs!$C$39)))-'Year Schedule'!$K$12+'Year Schedule'!$L$12)</f>
        <v>#VALUE!</v>
      </c>
      <c r="L897" s="0" t="e">
        <f aca="true">MAX(0,K897*(1+(_xlfn.NORM.INV(RAND(),Inputs!$D$39,Inputs!$C$39)))-'Year Schedule'!$K$13+'Year Schedule'!$L$13)</f>
        <v>#VALUE!</v>
      </c>
      <c r="M897" s="0" t="e">
        <f aca="true">MAX(0,L897*(1+(_xlfn.NORM.INV(RAND(),Inputs!$D$39,Inputs!$C$39)))-'Year Schedule'!$K$14+'Year Schedule'!$L$14)</f>
        <v>#VALUE!</v>
      </c>
      <c r="N897" s="0" t="e">
        <f aca="true">MAX(0,M897*(1+(_xlfn.NORM.INV(RAND(),Inputs!$D$39,Inputs!$C$39)))-'Year Schedule'!$K$15+'Year Schedule'!$L$15)</f>
        <v>#VALUE!</v>
      </c>
      <c r="O897" s="0" t="e">
        <f aca="true">MAX(0,N897*(1+(_xlfn.NORM.INV(RAND(),Inputs!$D$39,Inputs!$C$39)))-'Year Schedule'!$K$16+'Year Schedule'!$L$16)</f>
        <v>#VALUE!</v>
      </c>
      <c r="P897" s="0" t="e">
        <f aca="true">MAX(0,O897*(1+(_xlfn.NORM.INV(RAND(),Inputs!$D$39,Inputs!$C$39)))-'Year Schedule'!$K$17+'Year Schedule'!$L$17)</f>
        <v>#VALUE!</v>
      </c>
      <c r="Q897" s="0" t="e">
        <f aca="true">MAX(0,P897*(1+(_xlfn.NORM.INV(RAND(),Inputs!$D$39,Inputs!$C$39)))-'Year Schedule'!$K$18+'Year Schedule'!$L$18)</f>
        <v>#VALUE!</v>
      </c>
      <c r="R897" s="0" t="e">
        <f aca="true">MAX(0,Q897*(1+(_xlfn.NORM.INV(RAND(),Inputs!$D$39,Inputs!$C$39)))-'Year Schedule'!$K$19+'Year Schedule'!$L$19)</f>
        <v>#VALUE!</v>
      </c>
      <c r="S897" s="0" t="e">
        <f aca="true">MAX(0,R897*(1+(_xlfn.NORM.INV(RAND(),Inputs!$D$39,Inputs!$C$39)))-'Year Schedule'!$K$20+'Year Schedule'!$L$20)</f>
        <v>#VALUE!</v>
      </c>
      <c r="T897" s="0" t="e">
        <f aca="true">MAX(0,S897*(1+(_xlfn.NORM.INV(RAND(),Inputs!$D$39,Inputs!$C$39)))-'Year Schedule'!$K$21+'Year Schedule'!$L$21)</f>
        <v>#VALUE!</v>
      </c>
      <c r="U897" s="0" t="e">
        <f aca="true">MAX(0,T897*(1+(_xlfn.NORM.INV(RAND(),Inputs!$D$39,Inputs!$C$39)))-'Year Schedule'!$K$22+'Year Schedule'!$L$22)</f>
        <v>#VALUE!</v>
      </c>
      <c r="V897" s="0" t="e">
        <f aca="true">MAX(0,U897*(1+(_xlfn.NORM.INV(RAND(),Inputs!$D$39,Inputs!$C$39)))-'Year Schedule'!$K$23+'Year Schedule'!$L$23)</f>
        <v>#VALUE!</v>
      </c>
      <c r="W897" s="0" t="e">
        <f aca="true">MAX(0,V897*(1+(_xlfn.NORM.INV(RAND(),Inputs!$D$39,Inputs!$C$39)))-'Year Schedule'!$K$24+'Year Schedule'!$L$24)</f>
        <v>#VALUE!</v>
      </c>
      <c r="X897" s="0" t="e">
        <f aca="true">MAX(0,W897*(1+(_xlfn.NORM.INV(RAND(),Inputs!$D$39,Inputs!$C$39)))-'Year Schedule'!$K$25+'Year Schedule'!$L$25)</f>
        <v>#VALUE!</v>
      </c>
      <c r="Y897" s="0" t="e">
        <f aca="true">MAX(0,X897*(1+(_xlfn.NORM.INV(RAND(),Inputs!$D$39,Inputs!$C$39)))-'Year Schedule'!$K$26+'Year Schedule'!$L$26)</f>
        <v>#VALUE!</v>
      </c>
      <c r="Z897" s="0" t="e">
        <f aca="true">MAX(0,Y897*(1+(_xlfn.NORM.INV(RAND(),Inputs!$D$39,Inputs!$C$39)))-'Year Schedule'!$K$27+'Year Schedule'!$L$27)</f>
        <v>#VALUE!</v>
      </c>
      <c r="AA897" s="0" t="e">
        <f aca="true">MAX(0,Z897*(1+(_xlfn.NORM.INV(RAND(),Inputs!$D$39,Inputs!$C$39)))-'Year Schedule'!$K$28+'Year Schedule'!$L$28)</f>
        <v>#VALUE!</v>
      </c>
      <c r="AB897" s="0" t="e">
        <f aca="true">MAX(0,AA897*(1+(_xlfn.NORM.INV(RAND(),Inputs!$D$39,Inputs!$C$39)))-'Year Schedule'!$K$29+'Year Schedule'!$L$29)</f>
        <v>#VALUE!</v>
      </c>
      <c r="AC897" s="0" t="e">
        <f aca="true">MAX(0,AB897*(1+(_xlfn.NORM.INV(RAND(),Inputs!$D$39,Inputs!$C$39)))-'Year Schedule'!$K$30+'Year Schedule'!$L$30)</f>
        <v>#VALUE!</v>
      </c>
      <c r="AD897" s="0" t="e">
        <f aca="true">MAX(0,AC897*(1+(_xlfn.NORM.INV(RAND(),Inputs!$D$39,Inputs!$C$39)))-'Year Schedule'!$K$31+'Year Schedule'!$L$31)</f>
        <v>#VALUE!</v>
      </c>
      <c r="AE897" s="0" t="e">
        <f aca="true">MAX(0,AD897*(1+(_xlfn.NORM.INV(RAND(),Inputs!$D$39,Inputs!$C$39)))-'Year Schedule'!$K$32+'Year Schedule'!$L$32)</f>
        <v>#VALUE!</v>
      </c>
      <c r="AF897" s="0" t="e">
        <f aca="true">MAX(0,AE897*(1+(_xlfn.NORM.INV(RAND(),Inputs!$D$39,Inputs!$C$39)))-'Year Schedule'!$K$33+'Year Schedule'!$L$33)</f>
        <v>#VALUE!</v>
      </c>
      <c r="AG897" s="0" t="e">
        <f aca="true">MAX(0,AF897*(1+(_xlfn.NORM.INV(RAND(),Inputs!$D$39,Inputs!$C$39)))-'Year Schedule'!$K$34+'Year Schedule'!$L$34)</f>
        <v>#VALUE!</v>
      </c>
      <c r="AH897" s="0" t="e">
        <f aca="true">MAX(0,AG897*(1+(_xlfn.NORM.INV(RAND(),Inputs!$D$39,Inputs!$C$39)))-'Year Schedule'!$K$35+'Year Schedule'!$L$35)</f>
        <v>#VALUE!</v>
      </c>
      <c r="AI897" s="0" t="e">
        <f aca="true">MAX(0,AH897*(1+(_xlfn.NORM.INV(RAND(),Inputs!$D$39,Inputs!$C$39)))-'Year Schedule'!$K$36+'Year Schedule'!$L$36)</f>
        <v>#VALUE!</v>
      </c>
      <c r="AJ897" s="0" t="e">
        <f aca="true">MAX(0,AI897*(1+(_xlfn.NORM.INV(RAND(),Inputs!$D$39,Inputs!$C$39)))-'Year Schedule'!$K$37+'Year Schedule'!$L$37)</f>
        <v>#VALUE!</v>
      </c>
      <c r="AK897" s="0" t="e">
        <f aca="true">MAX(0,AJ897*(1+(_xlfn.NORM.INV(RAND(),Inputs!$D$39,Inputs!$C$39)))-'Year Schedule'!$K$38+'Year Schedule'!$L$38)</f>
        <v>#VALUE!</v>
      </c>
      <c r="AL897" s="0" t="e">
        <f aca="true">MAX(0,AK897*(1+(_xlfn.NORM.INV(RAND(),Inputs!$D$39,Inputs!$C$39)))-'Year Schedule'!$K$39+'Year Schedule'!$L$39)</f>
        <v>#VALUE!</v>
      </c>
      <c r="AM897" s="0" t="e">
        <f aca="true">MAX(0,AL897*(1+(_xlfn.NORM.INV(RAND(),Inputs!$D$39,Inputs!$C$39)))-'Year Schedule'!$K$40+'Year Schedule'!$L$40)</f>
        <v>#VALUE!</v>
      </c>
      <c r="AN897" s="0" t="e">
        <f aca="true">MAX(0,AM897*(1+(_xlfn.NORM.INV(RAND(),Inputs!$D$39,Inputs!$C$39)))-'Year Schedule'!$K$41+'Year Schedule'!$L$41)</f>
        <v>#VALUE!</v>
      </c>
      <c r="AO897" s="0" t="e">
        <f aca="true">MAX(0,AN897*(1+(_xlfn.NORM.INV(RAND(),Inputs!$D$39,Inputs!$C$39)))-'Year Schedule'!$K$42+'Year Schedule'!$L$42)</f>
        <v>#VALUE!</v>
      </c>
      <c r="AP897" s="0" t="e">
        <f aca="true">MAX(0,AO897*(1+(_xlfn.NORM.INV(RAND(),Inputs!$D$39,Inputs!$C$39)))-'Year Schedule'!$K$43+'Year Schedule'!$L$43)</f>
        <v>#VALUE!</v>
      </c>
      <c r="AQ897" s="0" t="e">
        <f aca="true">MAX(0,AP897*(1+(_xlfn.NORM.INV(RAND(),Inputs!$D$39,Inputs!$C$39)))-'Year Schedule'!$K$44+'Year Schedule'!$L$44)</f>
        <v>#VALUE!</v>
      </c>
      <c r="AR897" s="0" t="e">
        <f aca="true">MAX(0,AQ897*(1+(_xlfn.NORM.INV(RAND(),Inputs!$D$39,Inputs!$C$39)))-'Year Schedule'!$K$45+'Year Schedule'!$L$45)</f>
        <v>#VALUE!</v>
      </c>
      <c r="AS897" s="0" t="e">
        <f aca="true">MAX(0,AR897*(1+(_xlfn.NORM.INV(RAND(),Inputs!$D$39,Inputs!$C$39)))-'Year Schedule'!$K$46+'Year Schedule'!$L$46)</f>
        <v>#VALUE!</v>
      </c>
      <c r="AT897" s="0" t="e">
        <f aca="true">MAX(0,AS897*(1+(_xlfn.NORM.INV(RAND(),Inputs!$D$39,Inputs!$C$39)))-'Year Schedule'!$K$47+'Year Schedule'!$L$47)</f>
        <v>#VALUE!</v>
      </c>
      <c r="AU897" s="0" t="e">
        <f aca="true">MAX(0,AT897*(1+(_xlfn.NORM.INV(RAND(),Inputs!$D$39,Inputs!$C$39)))-'Year Schedule'!$K$48+'Year Schedule'!$L$48)</f>
        <v>#VALUE!</v>
      </c>
      <c r="AV897" s="0" t="e">
        <f aca="true">MAX(0,AU897*(1+(_xlfn.NORM.INV(RAND(),Inputs!$D$39,Inputs!$C$39)))-'Year Schedule'!$K$49+'Year Schedule'!$L$49)</f>
        <v>#VALUE!</v>
      </c>
      <c r="AW897" s="0" t="e">
        <f aca="true">MAX(0,AV897*(1+(_xlfn.NORM.INV(RAND(),Inputs!$D$39,Inputs!$C$39)))-'Year Schedule'!$K$50+'Year Schedule'!$L$50)</f>
        <v>#VALUE!</v>
      </c>
      <c r="AX897" s="0" t="e">
        <f aca="true">MAX(0,AW897*(1+(_xlfn.NORM.INV(RAND(),Inputs!$D$39,Inputs!$C$39)))-'Year Schedule'!$K$51+'Year Schedule'!$L$51)</f>
        <v>#VALUE!</v>
      </c>
      <c r="AY897" s="0" t="e">
        <f aca="true">MAX(0,AX897*(1+(_xlfn.NORM.INV(RAND(),Inputs!$D$39,Inputs!$C$39)))-'Year Schedule'!$K$52+'Year Schedule'!$L$52)</f>
        <v>#VALUE!</v>
      </c>
      <c r="AZ897" s="0" t="e">
        <f aca="true">MAX(0,AY897*(1+(_xlfn.NORM.INV(RAND(),Inputs!$D$39,Inputs!$C$39)))-'Year Schedule'!$K$53+'Year Schedule'!$L$53)</f>
        <v>#VALUE!</v>
      </c>
      <c r="BA897" s="0" t="e">
        <f aca="false">INDEX(C897:AZ897,1,Inputs!$C$6)</f>
        <v>#VALUE!</v>
      </c>
      <c r="BB897" s="0" t="n">
        <f aca="false">IFERROR(EXP(SUMPRODUCT(LN((C897:INDEX(C897:AZ897,1,Inputs!$C$6)+$C$1004:INDEX($C$1004:$AZ$1004,1,Inputs!$C$6))/B897:INDEX(B897:AY897,1,Inputs!$C$6)))/Inputs!$C$6)-1,-1)</f>
        <v>-1</v>
      </c>
    </row>
    <row r="898" customFormat="false" ht="15" hidden="false" customHeight="true" outlineLevel="0" collapsed="false">
      <c r="A898" s="0" t="n">
        <v>896</v>
      </c>
      <c r="B898" s="177" t="n">
        <f aca="false">Inputs!$C$38</f>
        <v>0</v>
      </c>
      <c r="C898" s="0" t="e">
        <f aca="true">MAX(0,B898*(1+(_xlfn.NORM.INV(RAND(),Inputs!$D$39,Inputs!$C$39)))-'Year Schedule'!$K$4+'Year Schedule'!$L$4)</f>
        <v>#VALUE!</v>
      </c>
      <c r="D898" s="0" t="e">
        <f aca="true">MAX(0,C898*(1+(_xlfn.NORM.INV(RAND(),Inputs!$D$39,Inputs!$C$39)))-'Year Schedule'!$K$5+'Year Schedule'!$L$5)</f>
        <v>#VALUE!</v>
      </c>
      <c r="E898" s="0" t="e">
        <f aca="true">MAX(0,D898*(1+(_xlfn.NORM.INV(RAND(),Inputs!$D$39,Inputs!$C$39)))-'Year Schedule'!$K$6+'Year Schedule'!$L$6)</f>
        <v>#VALUE!</v>
      </c>
      <c r="F898" s="0" t="e">
        <f aca="true">MAX(0,E898*(1+(_xlfn.NORM.INV(RAND(),Inputs!$D$39,Inputs!$C$39)))-'Year Schedule'!$K$7+'Year Schedule'!$L$7)</f>
        <v>#VALUE!</v>
      </c>
      <c r="G898" s="0" t="e">
        <f aca="true">MAX(0,F898*(1+(_xlfn.NORM.INV(RAND(),Inputs!$D$39,Inputs!$C$39)))-'Year Schedule'!$K$8+'Year Schedule'!$L$8)</f>
        <v>#VALUE!</v>
      </c>
      <c r="H898" s="0" t="e">
        <f aca="true">MAX(0,G898*(1+(_xlfn.NORM.INV(RAND(),Inputs!$D$39,Inputs!$C$39)))-'Year Schedule'!$K$9+'Year Schedule'!$L$9)</f>
        <v>#VALUE!</v>
      </c>
      <c r="I898" s="0" t="e">
        <f aca="true">MAX(0,H898*(1+(_xlfn.NORM.INV(RAND(),Inputs!$D$39,Inputs!$C$39)))-'Year Schedule'!$K$10+'Year Schedule'!$L$10)</f>
        <v>#VALUE!</v>
      </c>
      <c r="J898" s="0" t="e">
        <f aca="true">MAX(0,I898*(1+(_xlfn.NORM.INV(RAND(),Inputs!$D$39,Inputs!$C$39)))-'Year Schedule'!$K$11+'Year Schedule'!$L$11)</f>
        <v>#VALUE!</v>
      </c>
      <c r="K898" s="0" t="e">
        <f aca="true">MAX(0,J898*(1+(_xlfn.NORM.INV(RAND(),Inputs!$D$39,Inputs!$C$39)))-'Year Schedule'!$K$12+'Year Schedule'!$L$12)</f>
        <v>#VALUE!</v>
      </c>
      <c r="L898" s="0" t="e">
        <f aca="true">MAX(0,K898*(1+(_xlfn.NORM.INV(RAND(),Inputs!$D$39,Inputs!$C$39)))-'Year Schedule'!$K$13+'Year Schedule'!$L$13)</f>
        <v>#VALUE!</v>
      </c>
      <c r="M898" s="0" t="e">
        <f aca="true">MAX(0,L898*(1+(_xlfn.NORM.INV(RAND(),Inputs!$D$39,Inputs!$C$39)))-'Year Schedule'!$K$14+'Year Schedule'!$L$14)</f>
        <v>#VALUE!</v>
      </c>
      <c r="N898" s="0" t="e">
        <f aca="true">MAX(0,M898*(1+(_xlfn.NORM.INV(RAND(),Inputs!$D$39,Inputs!$C$39)))-'Year Schedule'!$K$15+'Year Schedule'!$L$15)</f>
        <v>#VALUE!</v>
      </c>
      <c r="O898" s="0" t="e">
        <f aca="true">MAX(0,N898*(1+(_xlfn.NORM.INV(RAND(),Inputs!$D$39,Inputs!$C$39)))-'Year Schedule'!$K$16+'Year Schedule'!$L$16)</f>
        <v>#VALUE!</v>
      </c>
      <c r="P898" s="0" t="e">
        <f aca="true">MAX(0,O898*(1+(_xlfn.NORM.INV(RAND(),Inputs!$D$39,Inputs!$C$39)))-'Year Schedule'!$K$17+'Year Schedule'!$L$17)</f>
        <v>#VALUE!</v>
      </c>
      <c r="Q898" s="0" t="e">
        <f aca="true">MAX(0,P898*(1+(_xlfn.NORM.INV(RAND(),Inputs!$D$39,Inputs!$C$39)))-'Year Schedule'!$K$18+'Year Schedule'!$L$18)</f>
        <v>#VALUE!</v>
      </c>
      <c r="R898" s="0" t="e">
        <f aca="true">MAX(0,Q898*(1+(_xlfn.NORM.INV(RAND(),Inputs!$D$39,Inputs!$C$39)))-'Year Schedule'!$K$19+'Year Schedule'!$L$19)</f>
        <v>#VALUE!</v>
      </c>
      <c r="S898" s="0" t="e">
        <f aca="true">MAX(0,R898*(1+(_xlfn.NORM.INV(RAND(),Inputs!$D$39,Inputs!$C$39)))-'Year Schedule'!$K$20+'Year Schedule'!$L$20)</f>
        <v>#VALUE!</v>
      </c>
      <c r="T898" s="0" t="e">
        <f aca="true">MAX(0,S898*(1+(_xlfn.NORM.INV(RAND(),Inputs!$D$39,Inputs!$C$39)))-'Year Schedule'!$K$21+'Year Schedule'!$L$21)</f>
        <v>#VALUE!</v>
      </c>
      <c r="U898" s="0" t="e">
        <f aca="true">MAX(0,T898*(1+(_xlfn.NORM.INV(RAND(),Inputs!$D$39,Inputs!$C$39)))-'Year Schedule'!$K$22+'Year Schedule'!$L$22)</f>
        <v>#VALUE!</v>
      </c>
      <c r="V898" s="0" t="e">
        <f aca="true">MAX(0,U898*(1+(_xlfn.NORM.INV(RAND(),Inputs!$D$39,Inputs!$C$39)))-'Year Schedule'!$K$23+'Year Schedule'!$L$23)</f>
        <v>#VALUE!</v>
      </c>
      <c r="W898" s="0" t="e">
        <f aca="true">MAX(0,V898*(1+(_xlfn.NORM.INV(RAND(),Inputs!$D$39,Inputs!$C$39)))-'Year Schedule'!$K$24+'Year Schedule'!$L$24)</f>
        <v>#VALUE!</v>
      </c>
      <c r="X898" s="0" t="e">
        <f aca="true">MAX(0,W898*(1+(_xlfn.NORM.INV(RAND(),Inputs!$D$39,Inputs!$C$39)))-'Year Schedule'!$K$25+'Year Schedule'!$L$25)</f>
        <v>#VALUE!</v>
      </c>
      <c r="Y898" s="0" t="e">
        <f aca="true">MAX(0,X898*(1+(_xlfn.NORM.INV(RAND(),Inputs!$D$39,Inputs!$C$39)))-'Year Schedule'!$K$26+'Year Schedule'!$L$26)</f>
        <v>#VALUE!</v>
      </c>
      <c r="Z898" s="0" t="e">
        <f aca="true">MAX(0,Y898*(1+(_xlfn.NORM.INV(RAND(),Inputs!$D$39,Inputs!$C$39)))-'Year Schedule'!$K$27+'Year Schedule'!$L$27)</f>
        <v>#VALUE!</v>
      </c>
      <c r="AA898" s="0" t="e">
        <f aca="true">MAX(0,Z898*(1+(_xlfn.NORM.INV(RAND(),Inputs!$D$39,Inputs!$C$39)))-'Year Schedule'!$K$28+'Year Schedule'!$L$28)</f>
        <v>#VALUE!</v>
      </c>
      <c r="AB898" s="0" t="e">
        <f aca="true">MAX(0,AA898*(1+(_xlfn.NORM.INV(RAND(),Inputs!$D$39,Inputs!$C$39)))-'Year Schedule'!$K$29+'Year Schedule'!$L$29)</f>
        <v>#VALUE!</v>
      </c>
      <c r="AC898" s="0" t="e">
        <f aca="true">MAX(0,AB898*(1+(_xlfn.NORM.INV(RAND(),Inputs!$D$39,Inputs!$C$39)))-'Year Schedule'!$K$30+'Year Schedule'!$L$30)</f>
        <v>#VALUE!</v>
      </c>
      <c r="AD898" s="0" t="e">
        <f aca="true">MAX(0,AC898*(1+(_xlfn.NORM.INV(RAND(),Inputs!$D$39,Inputs!$C$39)))-'Year Schedule'!$K$31+'Year Schedule'!$L$31)</f>
        <v>#VALUE!</v>
      </c>
      <c r="AE898" s="0" t="e">
        <f aca="true">MAX(0,AD898*(1+(_xlfn.NORM.INV(RAND(),Inputs!$D$39,Inputs!$C$39)))-'Year Schedule'!$K$32+'Year Schedule'!$L$32)</f>
        <v>#VALUE!</v>
      </c>
      <c r="AF898" s="0" t="e">
        <f aca="true">MAX(0,AE898*(1+(_xlfn.NORM.INV(RAND(),Inputs!$D$39,Inputs!$C$39)))-'Year Schedule'!$K$33+'Year Schedule'!$L$33)</f>
        <v>#VALUE!</v>
      </c>
      <c r="AG898" s="0" t="e">
        <f aca="true">MAX(0,AF898*(1+(_xlfn.NORM.INV(RAND(),Inputs!$D$39,Inputs!$C$39)))-'Year Schedule'!$K$34+'Year Schedule'!$L$34)</f>
        <v>#VALUE!</v>
      </c>
      <c r="AH898" s="0" t="e">
        <f aca="true">MAX(0,AG898*(1+(_xlfn.NORM.INV(RAND(),Inputs!$D$39,Inputs!$C$39)))-'Year Schedule'!$K$35+'Year Schedule'!$L$35)</f>
        <v>#VALUE!</v>
      </c>
      <c r="AI898" s="0" t="e">
        <f aca="true">MAX(0,AH898*(1+(_xlfn.NORM.INV(RAND(),Inputs!$D$39,Inputs!$C$39)))-'Year Schedule'!$K$36+'Year Schedule'!$L$36)</f>
        <v>#VALUE!</v>
      </c>
      <c r="AJ898" s="0" t="e">
        <f aca="true">MAX(0,AI898*(1+(_xlfn.NORM.INV(RAND(),Inputs!$D$39,Inputs!$C$39)))-'Year Schedule'!$K$37+'Year Schedule'!$L$37)</f>
        <v>#VALUE!</v>
      </c>
      <c r="AK898" s="0" t="e">
        <f aca="true">MAX(0,AJ898*(1+(_xlfn.NORM.INV(RAND(),Inputs!$D$39,Inputs!$C$39)))-'Year Schedule'!$K$38+'Year Schedule'!$L$38)</f>
        <v>#VALUE!</v>
      </c>
      <c r="AL898" s="0" t="e">
        <f aca="true">MAX(0,AK898*(1+(_xlfn.NORM.INV(RAND(),Inputs!$D$39,Inputs!$C$39)))-'Year Schedule'!$K$39+'Year Schedule'!$L$39)</f>
        <v>#VALUE!</v>
      </c>
      <c r="AM898" s="0" t="e">
        <f aca="true">MAX(0,AL898*(1+(_xlfn.NORM.INV(RAND(),Inputs!$D$39,Inputs!$C$39)))-'Year Schedule'!$K$40+'Year Schedule'!$L$40)</f>
        <v>#VALUE!</v>
      </c>
      <c r="AN898" s="0" t="e">
        <f aca="true">MAX(0,AM898*(1+(_xlfn.NORM.INV(RAND(),Inputs!$D$39,Inputs!$C$39)))-'Year Schedule'!$K$41+'Year Schedule'!$L$41)</f>
        <v>#VALUE!</v>
      </c>
      <c r="AO898" s="0" t="e">
        <f aca="true">MAX(0,AN898*(1+(_xlfn.NORM.INV(RAND(),Inputs!$D$39,Inputs!$C$39)))-'Year Schedule'!$K$42+'Year Schedule'!$L$42)</f>
        <v>#VALUE!</v>
      </c>
      <c r="AP898" s="0" t="e">
        <f aca="true">MAX(0,AO898*(1+(_xlfn.NORM.INV(RAND(),Inputs!$D$39,Inputs!$C$39)))-'Year Schedule'!$K$43+'Year Schedule'!$L$43)</f>
        <v>#VALUE!</v>
      </c>
      <c r="AQ898" s="0" t="e">
        <f aca="true">MAX(0,AP898*(1+(_xlfn.NORM.INV(RAND(),Inputs!$D$39,Inputs!$C$39)))-'Year Schedule'!$K$44+'Year Schedule'!$L$44)</f>
        <v>#VALUE!</v>
      </c>
      <c r="AR898" s="0" t="e">
        <f aca="true">MAX(0,AQ898*(1+(_xlfn.NORM.INV(RAND(),Inputs!$D$39,Inputs!$C$39)))-'Year Schedule'!$K$45+'Year Schedule'!$L$45)</f>
        <v>#VALUE!</v>
      </c>
      <c r="AS898" s="0" t="e">
        <f aca="true">MAX(0,AR898*(1+(_xlfn.NORM.INV(RAND(),Inputs!$D$39,Inputs!$C$39)))-'Year Schedule'!$K$46+'Year Schedule'!$L$46)</f>
        <v>#VALUE!</v>
      </c>
      <c r="AT898" s="0" t="e">
        <f aca="true">MAX(0,AS898*(1+(_xlfn.NORM.INV(RAND(),Inputs!$D$39,Inputs!$C$39)))-'Year Schedule'!$K$47+'Year Schedule'!$L$47)</f>
        <v>#VALUE!</v>
      </c>
      <c r="AU898" s="0" t="e">
        <f aca="true">MAX(0,AT898*(1+(_xlfn.NORM.INV(RAND(),Inputs!$D$39,Inputs!$C$39)))-'Year Schedule'!$K$48+'Year Schedule'!$L$48)</f>
        <v>#VALUE!</v>
      </c>
      <c r="AV898" s="0" t="e">
        <f aca="true">MAX(0,AU898*(1+(_xlfn.NORM.INV(RAND(),Inputs!$D$39,Inputs!$C$39)))-'Year Schedule'!$K$49+'Year Schedule'!$L$49)</f>
        <v>#VALUE!</v>
      </c>
      <c r="AW898" s="0" t="e">
        <f aca="true">MAX(0,AV898*(1+(_xlfn.NORM.INV(RAND(),Inputs!$D$39,Inputs!$C$39)))-'Year Schedule'!$K$50+'Year Schedule'!$L$50)</f>
        <v>#VALUE!</v>
      </c>
      <c r="AX898" s="0" t="e">
        <f aca="true">MAX(0,AW898*(1+(_xlfn.NORM.INV(RAND(),Inputs!$D$39,Inputs!$C$39)))-'Year Schedule'!$K$51+'Year Schedule'!$L$51)</f>
        <v>#VALUE!</v>
      </c>
      <c r="AY898" s="0" t="e">
        <f aca="true">MAX(0,AX898*(1+(_xlfn.NORM.INV(RAND(),Inputs!$D$39,Inputs!$C$39)))-'Year Schedule'!$K$52+'Year Schedule'!$L$52)</f>
        <v>#VALUE!</v>
      </c>
      <c r="AZ898" s="0" t="e">
        <f aca="true">MAX(0,AY898*(1+(_xlfn.NORM.INV(RAND(),Inputs!$D$39,Inputs!$C$39)))-'Year Schedule'!$K$53+'Year Schedule'!$L$53)</f>
        <v>#VALUE!</v>
      </c>
      <c r="BA898" s="0" t="e">
        <f aca="false">INDEX(C898:AZ898,1,Inputs!$C$6)</f>
        <v>#VALUE!</v>
      </c>
      <c r="BB898" s="0" t="n">
        <f aca="false">IFERROR(EXP(SUMPRODUCT(LN((C898:INDEX(C898:AZ898,1,Inputs!$C$6)+$C$1004:INDEX($C$1004:$AZ$1004,1,Inputs!$C$6))/B898:INDEX(B898:AY898,1,Inputs!$C$6)))/Inputs!$C$6)-1,-1)</f>
        <v>-1</v>
      </c>
    </row>
    <row r="899" customFormat="false" ht="15" hidden="false" customHeight="true" outlineLevel="0" collapsed="false">
      <c r="A899" s="0" t="n">
        <v>897</v>
      </c>
      <c r="B899" s="177" t="n">
        <f aca="false">Inputs!$C$38</f>
        <v>0</v>
      </c>
      <c r="C899" s="0" t="e">
        <f aca="true">MAX(0,B899*(1+(_xlfn.NORM.INV(RAND(),Inputs!$D$39,Inputs!$C$39)))-'Year Schedule'!$K$4+'Year Schedule'!$L$4)</f>
        <v>#VALUE!</v>
      </c>
      <c r="D899" s="0" t="e">
        <f aca="true">MAX(0,C899*(1+(_xlfn.NORM.INV(RAND(),Inputs!$D$39,Inputs!$C$39)))-'Year Schedule'!$K$5+'Year Schedule'!$L$5)</f>
        <v>#VALUE!</v>
      </c>
      <c r="E899" s="0" t="e">
        <f aca="true">MAX(0,D899*(1+(_xlfn.NORM.INV(RAND(),Inputs!$D$39,Inputs!$C$39)))-'Year Schedule'!$K$6+'Year Schedule'!$L$6)</f>
        <v>#VALUE!</v>
      </c>
      <c r="F899" s="0" t="e">
        <f aca="true">MAX(0,E899*(1+(_xlfn.NORM.INV(RAND(),Inputs!$D$39,Inputs!$C$39)))-'Year Schedule'!$K$7+'Year Schedule'!$L$7)</f>
        <v>#VALUE!</v>
      </c>
      <c r="G899" s="0" t="e">
        <f aca="true">MAX(0,F899*(1+(_xlfn.NORM.INV(RAND(),Inputs!$D$39,Inputs!$C$39)))-'Year Schedule'!$K$8+'Year Schedule'!$L$8)</f>
        <v>#VALUE!</v>
      </c>
      <c r="H899" s="0" t="e">
        <f aca="true">MAX(0,G899*(1+(_xlfn.NORM.INV(RAND(),Inputs!$D$39,Inputs!$C$39)))-'Year Schedule'!$K$9+'Year Schedule'!$L$9)</f>
        <v>#VALUE!</v>
      </c>
      <c r="I899" s="0" t="e">
        <f aca="true">MAX(0,H899*(1+(_xlfn.NORM.INV(RAND(),Inputs!$D$39,Inputs!$C$39)))-'Year Schedule'!$K$10+'Year Schedule'!$L$10)</f>
        <v>#VALUE!</v>
      </c>
      <c r="J899" s="0" t="e">
        <f aca="true">MAX(0,I899*(1+(_xlfn.NORM.INV(RAND(),Inputs!$D$39,Inputs!$C$39)))-'Year Schedule'!$K$11+'Year Schedule'!$L$11)</f>
        <v>#VALUE!</v>
      </c>
      <c r="K899" s="0" t="e">
        <f aca="true">MAX(0,J899*(1+(_xlfn.NORM.INV(RAND(),Inputs!$D$39,Inputs!$C$39)))-'Year Schedule'!$K$12+'Year Schedule'!$L$12)</f>
        <v>#VALUE!</v>
      </c>
      <c r="L899" s="0" t="e">
        <f aca="true">MAX(0,K899*(1+(_xlfn.NORM.INV(RAND(),Inputs!$D$39,Inputs!$C$39)))-'Year Schedule'!$K$13+'Year Schedule'!$L$13)</f>
        <v>#VALUE!</v>
      </c>
      <c r="M899" s="0" t="e">
        <f aca="true">MAX(0,L899*(1+(_xlfn.NORM.INV(RAND(),Inputs!$D$39,Inputs!$C$39)))-'Year Schedule'!$K$14+'Year Schedule'!$L$14)</f>
        <v>#VALUE!</v>
      </c>
      <c r="N899" s="0" t="e">
        <f aca="true">MAX(0,M899*(1+(_xlfn.NORM.INV(RAND(),Inputs!$D$39,Inputs!$C$39)))-'Year Schedule'!$K$15+'Year Schedule'!$L$15)</f>
        <v>#VALUE!</v>
      </c>
      <c r="O899" s="0" t="e">
        <f aca="true">MAX(0,N899*(1+(_xlfn.NORM.INV(RAND(),Inputs!$D$39,Inputs!$C$39)))-'Year Schedule'!$K$16+'Year Schedule'!$L$16)</f>
        <v>#VALUE!</v>
      </c>
      <c r="P899" s="0" t="e">
        <f aca="true">MAX(0,O899*(1+(_xlfn.NORM.INV(RAND(),Inputs!$D$39,Inputs!$C$39)))-'Year Schedule'!$K$17+'Year Schedule'!$L$17)</f>
        <v>#VALUE!</v>
      </c>
      <c r="Q899" s="0" t="e">
        <f aca="true">MAX(0,P899*(1+(_xlfn.NORM.INV(RAND(),Inputs!$D$39,Inputs!$C$39)))-'Year Schedule'!$K$18+'Year Schedule'!$L$18)</f>
        <v>#VALUE!</v>
      </c>
      <c r="R899" s="0" t="e">
        <f aca="true">MAX(0,Q899*(1+(_xlfn.NORM.INV(RAND(),Inputs!$D$39,Inputs!$C$39)))-'Year Schedule'!$K$19+'Year Schedule'!$L$19)</f>
        <v>#VALUE!</v>
      </c>
      <c r="S899" s="0" t="e">
        <f aca="true">MAX(0,R899*(1+(_xlfn.NORM.INV(RAND(),Inputs!$D$39,Inputs!$C$39)))-'Year Schedule'!$K$20+'Year Schedule'!$L$20)</f>
        <v>#VALUE!</v>
      </c>
      <c r="T899" s="0" t="e">
        <f aca="true">MAX(0,S899*(1+(_xlfn.NORM.INV(RAND(),Inputs!$D$39,Inputs!$C$39)))-'Year Schedule'!$K$21+'Year Schedule'!$L$21)</f>
        <v>#VALUE!</v>
      </c>
      <c r="U899" s="0" t="e">
        <f aca="true">MAX(0,T899*(1+(_xlfn.NORM.INV(RAND(),Inputs!$D$39,Inputs!$C$39)))-'Year Schedule'!$K$22+'Year Schedule'!$L$22)</f>
        <v>#VALUE!</v>
      </c>
      <c r="V899" s="0" t="e">
        <f aca="true">MAX(0,U899*(1+(_xlfn.NORM.INV(RAND(),Inputs!$D$39,Inputs!$C$39)))-'Year Schedule'!$K$23+'Year Schedule'!$L$23)</f>
        <v>#VALUE!</v>
      </c>
      <c r="W899" s="0" t="e">
        <f aca="true">MAX(0,V899*(1+(_xlfn.NORM.INV(RAND(),Inputs!$D$39,Inputs!$C$39)))-'Year Schedule'!$K$24+'Year Schedule'!$L$24)</f>
        <v>#VALUE!</v>
      </c>
      <c r="X899" s="0" t="e">
        <f aca="true">MAX(0,W899*(1+(_xlfn.NORM.INV(RAND(),Inputs!$D$39,Inputs!$C$39)))-'Year Schedule'!$K$25+'Year Schedule'!$L$25)</f>
        <v>#VALUE!</v>
      </c>
      <c r="Y899" s="0" t="e">
        <f aca="true">MAX(0,X899*(1+(_xlfn.NORM.INV(RAND(),Inputs!$D$39,Inputs!$C$39)))-'Year Schedule'!$K$26+'Year Schedule'!$L$26)</f>
        <v>#VALUE!</v>
      </c>
      <c r="Z899" s="0" t="e">
        <f aca="true">MAX(0,Y899*(1+(_xlfn.NORM.INV(RAND(),Inputs!$D$39,Inputs!$C$39)))-'Year Schedule'!$K$27+'Year Schedule'!$L$27)</f>
        <v>#VALUE!</v>
      </c>
      <c r="AA899" s="0" t="e">
        <f aca="true">MAX(0,Z899*(1+(_xlfn.NORM.INV(RAND(),Inputs!$D$39,Inputs!$C$39)))-'Year Schedule'!$K$28+'Year Schedule'!$L$28)</f>
        <v>#VALUE!</v>
      </c>
      <c r="AB899" s="0" t="e">
        <f aca="true">MAX(0,AA899*(1+(_xlfn.NORM.INV(RAND(),Inputs!$D$39,Inputs!$C$39)))-'Year Schedule'!$K$29+'Year Schedule'!$L$29)</f>
        <v>#VALUE!</v>
      </c>
      <c r="AC899" s="0" t="e">
        <f aca="true">MAX(0,AB899*(1+(_xlfn.NORM.INV(RAND(),Inputs!$D$39,Inputs!$C$39)))-'Year Schedule'!$K$30+'Year Schedule'!$L$30)</f>
        <v>#VALUE!</v>
      </c>
      <c r="AD899" s="0" t="e">
        <f aca="true">MAX(0,AC899*(1+(_xlfn.NORM.INV(RAND(),Inputs!$D$39,Inputs!$C$39)))-'Year Schedule'!$K$31+'Year Schedule'!$L$31)</f>
        <v>#VALUE!</v>
      </c>
      <c r="AE899" s="0" t="e">
        <f aca="true">MAX(0,AD899*(1+(_xlfn.NORM.INV(RAND(),Inputs!$D$39,Inputs!$C$39)))-'Year Schedule'!$K$32+'Year Schedule'!$L$32)</f>
        <v>#VALUE!</v>
      </c>
      <c r="AF899" s="0" t="e">
        <f aca="true">MAX(0,AE899*(1+(_xlfn.NORM.INV(RAND(),Inputs!$D$39,Inputs!$C$39)))-'Year Schedule'!$K$33+'Year Schedule'!$L$33)</f>
        <v>#VALUE!</v>
      </c>
      <c r="AG899" s="0" t="e">
        <f aca="true">MAX(0,AF899*(1+(_xlfn.NORM.INV(RAND(),Inputs!$D$39,Inputs!$C$39)))-'Year Schedule'!$K$34+'Year Schedule'!$L$34)</f>
        <v>#VALUE!</v>
      </c>
      <c r="AH899" s="0" t="e">
        <f aca="true">MAX(0,AG899*(1+(_xlfn.NORM.INV(RAND(),Inputs!$D$39,Inputs!$C$39)))-'Year Schedule'!$K$35+'Year Schedule'!$L$35)</f>
        <v>#VALUE!</v>
      </c>
      <c r="AI899" s="0" t="e">
        <f aca="true">MAX(0,AH899*(1+(_xlfn.NORM.INV(RAND(),Inputs!$D$39,Inputs!$C$39)))-'Year Schedule'!$K$36+'Year Schedule'!$L$36)</f>
        <v>#VALUE!</v>
      </c>
      <c r="AJ899" s="0" t="e">
        <f aca="true">MAX(0,AI899*(1+(_xlfn.NORM.INV(RAND(),Inputs!$D$39,Inputs!$C$39)))-'Year Schedule'!$K$37+'Year Schedule'!$L$37)</f>
        <v>#VALUE!</v>
      </c>
      <c r="AK899" s="0" t="e">
        <f aca="true">MAX(0,AJ899*(1+(_xlfn.NORM.INV(RAND(),Inputs!$D$39,Inputs!$C$39)))-'Year Schedule'!$K$38+'Year Schedule'!$L$38)</f>
        <v>#VALUE!</v>
      </c>
      <c r="AL899" s="0" t="e">
        <f aca="true">MAX(0,AK899*(1+(_xlfn.NORM.INV(RAND(),Inputs!$D$39,Inputs!$C$39)))-'Year Schedule'!$K$39+'Year Schedule'!$L$39)</f>
        <v>#VALUE!</v>
      </c>
      <c r="AM899" s="0" t="e">
        <f aca="true">MAX(0,AL899*(1+(_xlfn.NORM.INV(RAND(),Inputs!$D$39,Inputs!$C$39)))-'Year Schedule'!$K$40+'Year Schedule'!$L$40)</f>
        <v>#VALUE!</v>
      </c>
      <c r="AN899" s="0" t="e">
        <f aca="true">MAX(0,AM899*(1+(_xlfn.NORM.INV(RAND(),Inputs!$D$39,Inputs!$C$39)))-'Year Schedule'!$K$41+'Year Schedule'!$L$41)</f>
        <v>#VALUE!</v>
      </c>
      <c r="AO899" s="0" t="e">
        <f aca="true">MAX(0,AN899*(1+(_xlfn.NORM.INV(RAND(),Inputs!$D$39,Inputs!$C$39)))-'Year Schedule'!$K$42+'Year Schedule'!$L$42)</f>
        <v>#VALUE!</v>
      </c>
      <c r="AP899" s="0" t="e">
        <f aca="true">MAX(0,AO899*(1+(_xlfn.NORM.INV(RAND(),Inputs!$D$39,Inputs!$C$39)))-'Year Schedule'!$K$43+'Year Schedule'!$L$43)</f>
        <v>#VALUE!</v>
      </c>
      <c r="AQ899" s="0" t="e">
        <f aca="true">MAX(0,AP899*(1+(_xlfn.NORM.INV(RAND(),Inputs!$D$39,Inputs!$C$39)))-'Year Schedule'!$K$44+'Year Schedule'!$L$44)</f>
        <v>#VALUE!</v>
      </c>
      <c r="AR899" s="0" t="e">
        <f aca="true">MAX(0,AQ899*(1+(_xlfn.NORM.INV(RAND(),Inputs!$D$39,Inputs!$C$39)))-'Year Schedule'!$K$45+'Year Schedule'!$L$45)</f>
        <v>#VALUE!</v>
      </c>
      <c r="AS899" s="0" t="e">
        <f aca="true">MAX(0,AR899*(1+(_xlfn.NORM.INV(RAND(),Inputs!$D$39,Inputs!$C$39)))-'Year Schedule'!$K$46+'Year Schedule'!$L$46)</f>
        <v>#VALUE!</v>
      </c>
      <c r="AT899" s="0" t="e">
        <f aca="true">MAX(0,AS899*(1+(_xlfn.NORM.INV(RAND(),Inputs!$D$39,Inputs!$C$39)))-'Year Schedule'!$K$47+'Year Schedule'!$L$47)</f>
        <v>#VALUE!</v>
      </c>
      <c r="AU899" s="0" t="e">
        <f aca="true">MAX(0,AT899*(1+(_xlfn.NORM.INV(RAND(),Inputs!$D$39,Inputs!$C$39)))-'Year Schedule'!$K$48+'Year Schedule'!$L$48)</f>
        <v>#VALUE!</v>
      </c>
      <c r="AV899" s="0" t="e">
        <f aca="true">MAX(0,AU899*(1+(_xlfn.NORM.INV(RAND(),Inputs!$D$39,Inputs!$C$39)))-'Year Schedule'!$K$49+'Year Schedule'!$L$49)</f>
        <v>#VALUE!</v>
      </c>
      <c r="AW899" s="0" t="e">
        <f aca="true">MAX(0,AV899*(1+(_xlfn.NORM.INV(RAND(),Inputs!$D$39,Inputs!$C$39)))-'Year Schedule'!$K$50+'Year Schedule'!$L$50)</f>
        <v>#VALUE!</v>
      </c>
      <c r="AX899" s="0" t="e">
        <f aca="true">MAX(0,AW899*(1+(_xlfn.NORM.INV(RAND(),Inputs!$D$39,Inputs!$C$39)))-'Year Schedule'!$K$51+'Year Schedule'!$L$51)</f>
        <v>#VALUE!</v>
      </c>
      <c r="AY899" s="0" t="e">
        <f aca="true">MAX(0,AX899*(1+(_xlfn.NORM.INV(RAND(),Inputs!$D$39,Inputs!$C$39)))-'Year Schedule'!$K$52+'Year Schedule'!$L$52)</f>
        <v>#VALUE!</v>
      </c>
      <c r="AZ899" s="0" t="e">
        <f aca="true">MAX(0,AY899*(1+(_xlfn.NORM.INV(RAND(),Inputs!$D$39,Inputs!$C$39)))-'Year Schedule'!$K$53+'Year Schedule'!$L$53)</f>
        <v>#VALUE!</v>
      </c>
      <c r="BA899" s="0" t="e">
        <f aca="false">INDEX(C899:AZ899,1,Inputs!$C$6)</f>
        <v>#VALUE!</v>
      </c>
      <c r="BB899" s="0" t="n">
        <f aca="false">IFERROR(EXP(SUMPRODUCT(LN((C899:INDEX(C899:AZ899,1,Inputs!$C$6)+$C$1004:INDEX($C$1004:$AZ$1004,1,Inputs!$C$6))/B899:INDEX(B899:AY899,1,Inputs!$C$6)))/Inputs!$C$6)-1,-1)</f>
        <v>-1</v>
      </c>
    </row>
    <row r="900" customFormat="false" ht="15" hidden="false" customHeight="true" outlineLevel="0" collapsed="false">
      <c r="A900" s="0" t="n">
        <v>898</v>
      </c>
      <c r="B900" s="177" t="n">
        <f aca="false">Inputs!$C$38</f>
        <v>0</v>
      </c>
      <c r="C900" s="0" t="e">
        <f aca="true">MAX(0,B900*(1+(_xlfn.NORM.INV(RAND(),Inputs!$D$39,Inputs!$C$39)))-'Year Schedule'!$K$4+'Year Schedule'!$L$4)</f>
        <v>#VALUE!</v>
      </c>
      <c r="D900" s="0" t="e">
        <f aca="true">MAX(0,C900*(1+(_xlfn.NORM.INV(RAND(),Inputs!$D$39,Inputs!$C$39)))-'Year Schedule'!$K$5+'Year Schedule'!$L$5)</f>
        <v>#VALUE!</v>
      </c>
      <c r="E900" s="0" t="e">
        <f aca="true">MAX(0,D900*(1+(_xlfn.NORM.INV(RAND(),Inputs!$D$39,Inputs!$C$39)))-'Year Schedule'!$K$6+'Year Schedule'!$L$6)</f>
        <v>#VALUE!</v>
      </c>
      <c r="F900" s="0" t="e">
        <f aca="true">MAX(0,E900*(1+(_xlfn.NORM.INV(RAND(),Inputs!$D$39,Inputs!$C$39)))-'Year Schedule'!$K$7+'Year Schedule'!$L$7)</f>
        <v>#VALUE!</v>
      </c>
      <c r="G900" s="0" t="e">
        <f aca="true">MAX(0,F900*(1+(_xlfn.NORM.INV(RAND(),Inputs!$D$39,Inputs!$C$39)))-'Year Schedule'!$K$8+'Year Schedule'!$L$8)</f>
        <v>#VALUE!</v>
      </c>
      <c r="H900" s="0" t="e">
        <f aca="true">MAX(0,G900*(1+(_xlfn.NORM.INV(RAND(),Inputs!$D$39,Inputs!$C$39)))-'Year Schedule'!$K$9+'Year Schedule'!$L$9)</f>
        <v>#VALUE!</v>
      </c>
      <c r="I900" s="0" t="e">
        <f aca="true">MAX(0,H900*(1+(_xlfn.NORM.INV(RAND(),Inputs!$D$39,Inputs!$C$39)))-'Year Schedule'!$K$10+'Year Schedule'!$L$10)</f>
        <v>#VALUE!</v>
      </c>
      <c r="J900" s="0" t="e">
        <f aca="true">MAX(0,I900*(1+(_xlfn.NORM.INV(RAND(),Inputs!$D$39,Inputs!$C$39)))-'Year Schedule'!$K$11+'Year Schedule'!$L$11)</f>
        <v>#VALUE!</v>
      </c>
      <c r="K900" s="0" t="e">
        <f aca="true">MAX(0,J900*(1+(_xlfn.NORM.INV(RAND(),Inputs!$D$39,Inputs!$C$39)))-'Year Schedule'!$K$12+'Year Schedule'!$L$12)</f>
        <v>#VALUE!</v>
      </c>
      <c r="L900" s="0" t="e">
        <f aca="true">MAX(0,K900*(1+(_xlfn.NORM.INV(RAND(),Inputs!$D$39,Inputs!$C$39)))-'Year Schedule'!$K$13+'Year Schedule'!$L$13)</f>
        <v>#VALUE!</v>
      </c>
      <c r="M900" s="0" t="e">
        <f aca="true">MAX(0,L900*(1+(_xlfn.NORM.INV(RAND(),Inputs!$D$39,Inputs!$C$39)))-'Year Schedule'!$K$14+'Year Schedule'!$L$14)</f>
        <v>#VALUE!</v>
      </c>
      <c r="N900" s="0" t="e">
        <f aca="true">MAX(0,M900*(1+(_xlfn.NORM.INV(RAND(),Inputs!$D$39,Inputs!$C$39)))-'Year Schedule'!$K$15+'Year Schedule'!$L$15)</f>
        <v>#VALUE!</v>
      </c>
      <c r="O900" s="0" t="e">
        <f aca="true">MAX(0,N900*(1+(_xlfn.NORM.INV(RAND(),Inputs!$D$39,Inputs!$C$39)))-'Year Schedule'!$K$16+'Year Schedule'!$L$16)</f>
        <v>#VALUE!</v>
      </c>
      <c r="P900" s="0" t="e">
        <f aca="true">MAX(0,O900*(1+(_xlfn.NORM.INV(RAND(),Inputs!$D$39,Inputs!$C$39)))-'Year Schedule'!$K$17+'Year Schedule'!$L$17)</f>
        <v>#VALUE!</v>
      </c>
      <c r="Q900" s="0" t="e">
        <f aca="true">MAX(0,P900*(1+(_xlfn.NORM.INV(RAND(),Inputs!$D$39,Inputs!$C$39)))-'Year Schedule'!$K$18+'Year Schedule'!$L$18)</f>
        <v>#VALUE!</v>
      </c>
      <c r="R900" s="0" t="e">
        <f aca="true">MAX(0,Q900*(1+(_xlfn.NORM.INV(RAND(),Inputs!$D$39,Inputs!$C$39)))-'Year Schedule'!$K$19+'Year Schedule'!$L$19)</f>
        <v>#VALUE!</v>
      </c>
      <c r="S900" s="0" t="e">
        <f aca="true">MAX(0,R900*(1+(_xlfn.NORM.INV(RAND(),Inputs!$D$39,Inputs!$C$39)))-'Year Schedule'!$K$20+'Year Schedule'!$L$20)</f>
        <v>#VALUE!</v>
      </c>
      <c r="T900" s="0" t="e">
        <f aca="true">MAX(0,S900*(1+(_xlfn.NORM.INV(RAND(),Inputs!$D$39,Inputs!$C$39)))-'Year Schedule'!$K$21+'Year Schedule'!$L$21)</f>
        <v>#VALUE!</v>
      </c>
      <c r="U900" s="0" t="e">
        <f aca="true">MAX(0,T900*(1+(_xlfn.NORM.INV(RAND(),Inputs!$D$39,Inputs!$C$39)))-'Year Schedule'!$K$22+'Year Schedule'!$L$22)</f>
        <v>#VALUE!</v>
      </c>
      <c r="V900" s="0" t="e">
        <f aca="true">MAX(0,U900*(1+(_xlfn.NORM.INV(RAND(),Inputs!$D$39,Inputs!$C$39)))-'Year Schedule'!$K$23+'Year Schedule'!$L$23)</f>
        <v>#VALUE!</v>
      </c>
      <c r="W900" s="0" t="e">
        <f aca="true">MAX(0,V900*(1+(_xlfn.NORM.INV(RAND(),Inputs!$D$39,Inputs!$C$39)))-'Year Schedule'!$K$24+'Year Schedule'!$L$24)</f>
        <v>#VALUE!</v>
      </c>
      <c r="X900" s="0" t="e">
        <f aca="true">MAX(0,W900*(1+(_xlfn.NORM.INV(RAND(),Inputs!$D$39,Inputs!$C$39)))-'Year Schedule'!$K$25+'Year Schedule'!$L$25)</f>
        <v>#VALUE!</v>
      </c>
      <c r="Y900" s="0" t="e">
        <f aca="true">MAX(0,X900*(1+(_xlfn.NORM.INV(RAND(),Inputs!$D$39,Inputs!$C$39)))-'Year Schedule'!$K$26+'Year Schedule'!$L$26)</f>
        <v>#VALUE!</v>
      </c>
      <c r="Z900" s="0" t="e">
        <f aca="true">MAX(0,Y900*(1+(_xlfn.NORM.INV(RAND(),Inputs!$D$39,Inputs!$C$39)))-'Year Schedule'!$K$27+'Year Schedule'!$L$27)</f>
        <v>#VALUE!</v>
      </c>
      <c r="AA900" s="0" t="e">
        <f aca="true">MAX(0,Z900*(1+(_xlfn.NORM.INV(RAND(),Inputs!$D$39,Inputs!$C$39)))-'Year Schedule'!$K$28+'Year Schedule'!$L$28)</f>
        <v>#VALUE!</v>
      </c>
      <c r="AB900" s="0" t="e">
        <f aca="true">MAX(0,AA900*(1+(_xlfn.NORM.INV(RAND(),Inputs!$D$39,Inputs!$C$39)))-'Year Schedule'!$K$29+'Year Schedule'!$L$29)</f>
        <v>#VALUE!</v>
      </c>
      <c r="AC900" s="0" t="e">
        <f aca="true">MAX(0,AB900*(1+(_xlfn.NORM.INV(RAND(),Inputs!$D$39,Inputs!$C$39)))-'Year Schedule'!$K$30+'Year Schedule'!$L$30)</f>
        <v>#VALUE!</v>
      </c>
      <c r="AD900" s="0" t="e">
        <f aca="true">MAX(0,AC900*(1+(_xlfn.NORM.INV(RAND(),Inputs!$D$39,Inputs!$C$39)))-'Year Schedule'!$K$31+'Year Schedule'!$L$31)</f>
        <v>#VALUE!</v>
      </c>
      <c r="AE900" s="0" t="e">
        <f aca="true">MAX(0,AD900*(1+(_xlfn.NORM.INV(RAND(),Inputs!$D$39,Inputs!$C$39)))-'Year Schedule'!$K$32+'Year Schedule'!$L$32)</f>
        <v>#VALUE!</v>
      </c>
      <c r="AF900" s="0" t="e">
        <f aca="true">MAX(0,AE900*(1+(_xlfn.NORM.INV(RAND(),Inputs!$D$39,Inputs!$C$39)))-'Year Schedule'!$K$33+'Year Schedule'!$L$33)</f>
        <v>#VALUE!</v>
      </c>
      <c r="AG900" s="0" t="e">
        <f aca="true">MAX(0,AF900*(1+(_xlfn.NORM.INV(RAND(),Inputs!$D$39,Inputs!$C$39)))-'Year Schedule'!$K$34+'Year Schedule'!$L$34)</f>
        <v>#VALUE!</v>
      </c>
      <c r="AH900" s="0" t="e">
        <f aca="true">MAX(0,AG900*(1+(_xlfn.NORM.INV(RAND(),Inputs!$D$39,Inputs!$C$39)))-'Year Schedule'!$K$35+'Year Schedule'!$L$35)</f>
        <v>#VALUE!</v>
      </c>
      <c r="AI900" s="0" t="e">
        <f aca="true">MAX(0,AH900*(1+(_xlfn.NORM.INV(RAND(),Inputs!$D$39,Inputs!$C$39)))-'Year Schedule'!$K$36+'Year Schedule'!$L$36)</f>
        <v>#VALUE!</v>
      </c>
      <c r="AJ900" s="0" t="e">
        <f aca="true">MAX(0,AI900*(1+(_xlfn.NORM.INV(RAND(),Inputs!$D$39,Inputs!$C$39)))-'Year Schedule'!$K$37+'Year Schedule'!$L$37)</f>
        <v>#VALUE!</v>
      </c>
      <c r="AK900" s="0" t="e">
        <f aca="true">MAX(0,AJ900*(1+(_xlfn.NORM.INV(RAND(),Inputs!$D$39,Inputs!$C$39)))-'Year Schedule'!$K$38+'Year Schedule'!$L$38)</f>
        <v>#VALUE!</v>
      </c>
      <c r="AL900" s="0" t="e">
        <f aca="true">MAX(0,AK900*(1+(_xlfn.NORM.INV(RAND(),Inputs!$D$39,Inputs!$C$39)))-'Year Schedule'!$K$39+'Year Schedule'!$L$39)</f>
        <v>#VALUE!</v>
      </c>
      <c r="AM900" s="0" t="e">
        <f aca="true">MAX(0,AL900*(1+(_xlfn.NORM.INV(RAND(),Inputs!$D$39,Inputs!$C$39)))-'Year Schedule'!$K$40+'Year Schedule'!$L$40)</f>
        <v>#VALUE!</v>
      </c>
      <c r="AN900" s="0" t="e">
        <f aca="true">MAX(0,AM900*(1+(_xlfn.NORM.INV(RAND(),Inputs!$D$39,Inputs!$C$39)))-'Year Schedule'!$K$41+'Year Schedule'!$L$41)</f>
        <v>#VALUE!</v>
      </c>
      <c r="AO900" s="0" t="e">
        <f aca="true">MAX(0,AN900*(1+(_xlfn.NORM.INV(RAND(),Inputs!$D$39,Inputs!$C$39)))-'Year Schedule'!$K$42+'Year Schedule'!$L$42)</f>
        <v>#VALUE!</v>
      </c>
      <c r="AP900" s="0" t="e">
        <f aca="true">MAX(0,AO900*(1+(_xlfn.NORM.INV(RAND(),Inputs!$D$39,Inputs!$C$39)))-'Year Schedule'!$K$43+'Year Schedule'!$L$43)</f>
        <v>#VALUE!</v>
      </c>
      <c r="AQ900" s="0" t="e">
        <f aca="true">MAX(0,AP900*(1+(_xlfn.NORM.INV(RAND(),Inputs!$D$39,Inputs!$C$39)))-'Year Schedule'!$K$44+'Year Schedule'!$L$44)</f>
        <v>#VALUE!</v>
      </c>
      <c r="AR900" s="0" t="e">
        <f aca="true">MAX(0,AQ900*(1+(_xlfn.NORM.INV(RAND(),Inputs!$D$39,Inputs!$C$39)))-'Year Schedule'!$K$45+'Year Schedule'!$L$45)</f>
        <v>#VALUE!</v>
      </c>
      <c r="AS900" s="0" t="e">
        <f aca="true">MAX(0,AR900*(1+(_xlfn.NORM.INV(RAND(),Inputs!$D$39,Inputs!$C$39)))-'Year Schedule'!$K$46+'Year Schedule'!$L$46)</f>
        <v>#VALUE!</v>
      </c>
      <c r="AT900" s="0" t="e">
        <f aca="true">MAX(0,AS900*(1+(_xlfn.NORM.INV(RAND(),Inputs!$D$39,Inputs!$C$39)))-'Year Schedule'!$K$47+'Year Schedule'!$L$47)</f>
        <v>#VALUE!</v>
      </c>
      <c r="AU900" s="0" t="e">
        <f aca="true">MAX(0,AT900*(1+(_xlfn.NORM.INV(RAND(),Inputs!$D$39,Inputs!$C$39)))-'Year Schedule'!$K$48+'Year Schedule'!$L$48)</f>
        <v>#VALUE!</v>
      </c>
      <c r="AV900" s="0" t="e">
        <f aca="true">MAX(0,AU900*(1+(_xlfn.NORM.INV(RAND(),Inputs!$D$39,Inputs!$C$39)))-'Year Schedule'!$K$49+'Year Schedule'!$L$49)</f>
        <v>#VALUE!</v>
      </c>
      <c r="AW900" s="0" t="e">
        <f aca="true">MAX(0,AV900*(1+(_xlfn.NORM.INV(RAND(),Inputs!$D$39,Inputs!$C$39)))-'Year Schedule'!$K$50+'Year Schedule'!$L$50)</f>
        <v>#VALUE!</v>
      </c>
      <c r="AX900" s="0" t="e">
        <f aca="true">MAX(0,AW900*(1+(_xlfn.NORM.INV(RAND(),Inputs!$D$39,Inputs!$C$39)))-'Year Schedule'!$K$51+'Year Schedule'!$L$51)</f>
        <v>#VALUE!</v>
      </c>
      <c r="AY900" s="0" t="e">
        <f aca="true">MAX(0,AX900*(1+(_xlfn.NORM.INV(RAND(),Inputs!$D$39,Inputs!$C$39)))-'Year Schedule'!$K$52+'Year Schedule'!$L$52)</f>
        <v>#VALUE!</v>
      </c>
      <c r="AZ900" s="0" t="e">
        <f aca="true">MAX(0,AY900*(1+(_xlfn.NORM.INV(RAND(),Inputs!$D$39,Inputs!$C$39)))-'Year Schedule'!$K$53+'Year Schedule'!$L$53)</f>
        <v>#VALUE!</v>
      </c>
      <c r="BA900" s="0" t="e">
        <f aca="false">INDEX(C900:AZ900,1,Inputs!$C$6)</f>
        <v>#VALUE!</v>
      </c>
      <c r="BB900" s="0" t="n">
        <f aca="false">IFERROR(EXP(SUMPRODUCT(LN((C900:INDEX(C900:AZ900,1,Inputs!$C$6)+$C$1004:INDEX($C$1004:$AZ$1004,1,Inputs!$C$6))/B900:INDEX(B900:AY900,1,Inputs!$C$6)))/Inputs!$C$6)-1,-1)</f>
        <v>-1</v>
      </c>
    </row>
    <row r="901" customFormat="false" ht="15" hidden="false" customHeight="true" outlineLevel="0" collapsed="false">
      <c r="A901" s="0" t="n">
        <v>899</v>
      </c>
      <c r="B901" s="177" t="n">
        <f aca="false">Inputs!$C$38</f>
        <v>0</v>
      </c>
      <c r="C901" s="0" t="e">
        <f aca="true">MAX(0,B901*(1+(_xlfn.NORM.INV(RAND(),Inputs!$D$39,Inputs!$C$39)))-'Year Schedule'!$K$4+'Year Schedule'!$L$4)</f>
        <v>#VALUE!</v>
      </c>
      <c r="D901" s="0" t="e">
        <f aca="true">MAX(0,C901*(1+(_xlfn.NORM.INV(RAND(),Inputs!$D$39,Inputs!$C$39)))-'Year Schedule'!$K$5+'Year Schedule'!$L$5)</f>
        <v>#VALUE!</v>
      </c>
      <c r="E901" s="0" t="e">
        <f aca="true">MAX(0,D901*(1+(_xlfn.NORM.INV(RAND(),Inputs!$D$39,Inputs!$C$39)))-'Year Schedule'!$K$6+'Year Schedule'!$L$6)</f>
        <v>#VALUE!</v>
      </c>
      <c r="F901" s="0" t="e">
        <f aca="true">MAX(0,E901*(1+(_xlfn.NORM.INV(RAND(),Inputs!$D$39,Inputs!$C$39)))-'Year Schedule'!$K$7+'Year Schedule'!$L$7)</f>
        <v>#VALUE!</v>
      </c>
      <c r="G901" s="0" t="e">
        <f aca="true">MAX(0,F901*(1+(_xlfn.NORM.INV(RAND(),Inputs!$D$39,Inputs!$C$39)))-'Year Schedule'!$K$8+'Year Schedule'!$L$8)</f>
        <v>#VALUE!</v>
      </c>
      <c r="H901" s="0" t="e">
        <f aca="true">MAX(0,G901*(1+(_xlfn.NORM.INV(RAND(),Inputs!$D$39,Inputs!$C$39)))-'Year Schedule'!$K$9+'Year Schedule'!$L$9)</f>
        <v>#VALUE!</v>
      </c>
      <c r="I901" s="0" t="e">
        <f aca="true">MAX(0,H901*(1+(_xlfn.NORM.INV(RAND(),Inputs!$D$39,Inputs!$C$39)))-'Year Schedule'!$K$10+'Year Schedule'!$L$10)</f>
        <v>#VALUE!</v>
      </c>
      <c r="J901" s="0" t="e">
        <f aca="true">MAX(0,I901*(1+(_xlfn.NORM.INV(RAND(),Inputs!$D$39,Inputs!$C$39)))-'Year Schedule'!$K$11+'Year Schedule'!$L$11)</f>
        <v>#VALUE!</v>
      </c>
      <c r="K901" s="0" t="e">
        <f aca="true">MAX(0,J901*(1+(_xlfn.NORM.INV(RAND(),Inputs!$D$39,Inputs!$C$39)))-'Year Schedule'!$K$12+'Year Schedule'!$L$12)</f>
        <v>#VALUE!</v>
      </c>
      <c r="L901" s="0" t="e">
        <f aca="true">MAX(0,K901*(1+(_xlfn.NORM.INV(RAND(),Inputs!$D$39,Inputs!$C$39)))-'Year Schedule'!$K$13+'Year Schedule'!$L$13)</f>
        <v>#VALUE!</v>
      </c>
      <c r="M901" s="0" t="e">
        <f aca="true">MAX(0,L901*(1+(_xlfn.NORM.INV(RAND(),Inputs!$D$39,Inputs!$C$39)))-'Year Schedule'!$K$14+'Year Schedule'!$L$14)</f>
        <v>#VALUE!</v>
      </c>
      <c r="N901" s="0" t="e">
        <f aca="true">MAX(0,M901*(1+(_xlfn.NORM.INV(RAND(),Inputs!$D$39,Inputs!$C$39)))-'Year Schedule'!$K$15+'Year Schedule'!$L$15)</f>
        <v>#VALUE!</v>
      </c>
      <c r="O901" s="0" t="e">
        <f aca="true">MAX(0,N901*(1+(_xlfn.NORM.INV(RAND(),Inputs!$D$39,Inputs!$C$39)))-'Year Schedule'!$K$16+'Year Schedule'!$L$16)</f>
        <v>#VALUE!</v>
      </c>
      <c r="P901" s="0" t="e">
        <f aca="true">MAX(0,O901*(1+(_xlfn.NORM.INV(RAND(),Inputs!$D$39,Inputs!$C$39)))-'Year Schedule'!$K$17+'Year Schedule'!$L$17)</f>
        <v>#VALUE!</v>
      </c>
      <c r="Q901" s="0" t="e">
        <f aca="true">MAX(0,P901*(1+(_xlfn.NORM.INV(RAND(),Inputs!$D$39,Inputs!$C$39)))-'Year Schedule'!$K$18+'Year Schedule'!$L$18)</f>
        <v>#VALUE!</v>
      </c>
      <c r="R901" s="0" t="e">
        <f aca="true">MAX(0,Q901*(1+(_xlfn.NORM.INV(RAND(),Inputs!$D$39,Inputs!$C$39)))-'Year Schedule'!$K$19+'Year Schedule'!$L$19)</f>
        <v>#VALUE!</v>
      </c>
      <c r="S901" s="0" t="e">
        <f aca="true">MAX(0,R901*(1+(_xlfn.NORM.INV(RAND(),Inputs!$D$39,Inputs!$C$39)))-'Year Schedule'!$K$20+'Year Schedule'!$L$20)</f>
        <v>#VALUE!</v>
      </c>
      <c r="T901" s="0" t="e">
        <f aca="true">MAX(0,S901*(1+(_xlfn.NORM.INV(RAND(),Inputs!$D$39,Inputs!$C$39)))-'Year Schedule'!$K$21+'Year Schedule'!$L$21)</f>
        <v>#VALUE!</v>
      </c>
      <c r="U901" s="0" t="e">
        <f aca="true">MAX(0,T901*(1+(_xlfn.NORM.INV(RAND(),Inputs!$D$39,Inputs!$C$39)))-'Year Schedule'!$K$22+'Year Schedule'!$L$22)</f>
        <v>#VALUE!</v>
      </c>
      <c r="V901" s="0" t="e">
        <f aca="true">MAX(0,U901*(1+(_xlfn.NORM.INV(RAND(),Inputs!$D$39,Inputs!$C$39)))-'Year Schedule'!$K$23+'Year Schedule'!$L$23)</f>
        <v>#VALUE!</v>
      </c>
      <c r="W901" s="0" t="e">
        <f aca="true">MAX(0,V901*(1+(_xlfn.NORM.INV(RAND(),Inputs!$D$39,Inputs!$C$39)))-'Year Schedule'!$K$24+'Year Schedule'!$L$24)</f>
        <v>#VALUE!</v>
      </c>
      <c r="X901" s="0" t="e">
        <f aca="true">MAX(0,W901*(1+(_xlfn.NORM.INV(RAND(),Inputs!$D$39,Inputs!$C$39)))-'Year Schedule'!$K$25+'Year Schedule'!$L$25)</f>
        <v>#VALUE!</v>
      </c>
      <c r="Y901" s="0" t="e">
        <f aca="true">MAX(0,X901*(1+(_xlfn.NORM.INV(RAND(),Inputs!$D$39,Inputs!$C$39)))-'Year Schedule'!$K$26+'Year Schedule'!$L$26)</f>
        <v>#VALUE!</v>
      </c>
      <c r="Z901" s="0" t="e">
        <f aca="true">MAX(0,Y901*(1+(_xlfn.NORM.INV(RAND(),Inputs!$D$39,Inputs!$C$39)))-'Year Schedule'!$K$27+'Year Schedule'!$L$27)</f>
        <v>#VALUE!</v>
      </c>
      <c r="AA901" s="0" t="e">
        <f aca="true">MAX(0,Z901*(1+(_xlfn.NORM.INV(RAND(),Inputs!$D$39,Inputs!$C$39)))-'Year Schedule'!$K$28+'Year Schedule'!$L$28)</f>
        <v>#VALUE!</v>
      </c>
      <c r="AB901" s="0" t="e">
        <f aca="true">MAX(0,AA901*(1+(_xlfn.NORM.INV(RAND(),Inputs!$D$39,Inputs!$C$39)))-'Year Schedule'!$K$29+'Year Schedule'!$L$29)</f>
        <v>#VALUE!</v>
      </c>
      <c r="AC901" s="0" t="e">
        <f aca="true">MAX(0,AB901*(1+(_xlfn.NORM.INV(RAND(),Inputs!$D$39,Inputs!$C$39)))-'Year Schedule'!$K$30+'Year Schedule'!$L$30)</f>
        <v>#VALUE!</v>
      </c>
      <c r="AD901" s="0" t="e">
        <f aca="true">MAX(0,AC901*(1+(_xlfn.NORM.INV(RAND(),Inputs!$D$39,Inputs!$C$39)))-'Year Schedule'!$K$31+'Year Schedule'!$L$31)</f>
        <v>#VALUE!</v>
      </c>
      <c r="AE901" s="0" t="e">
        <f aca="true">MAX(0,AD901*(1+(_xlfn.NORM.INV(RAND(),Inputs!$D$39,Inputs!$C$39)))-'Year Schedule'!$K$32+'Year Schedule'!$L$32)</f>
        <v>#VALUE!</v>
      </c>
      <c r="AF901" s="0" t="e">
        <f aca="true">MAX(0,AE901*(1+(_xlfn.NORM.INV(RAND(),Inputs!$D$39,Inputs!$C$39)))-'Year Schedule'!$K$33+'Year Schedule'!$L$33)</f>
        <v>#VALUE!</v>
      </c>
      <c r="AG901" s="0" t="e">
        <f aca="true">MAX(0,AF901*(1+(_xlfn.NORM.INV(RAND(),Inputs!$D$39,Inputs!$C$39)))-'Year Schedule'!$K$34+'Year Schedule'!$L$34)</f>
        <v>#VALUE!</v>
      </c>
      <c r="AH901" s="0" t="e">
        <f aca="true">MAX(0,AG901*(1+(_xlfn.NORM.INV(RAND(),Inputs!$D$39,Inputs!$C$39)))-'Year Schedule'!$K$35+'Year Schedule'!$L$35)</f>
        <v>#VALUE!</v>
      </c>
      <c r="AI901" s="0" t="e">
        <f aca="true">MAX(0,AH901*(1+(_xlfn.NORM.INV(RAND(),Inputs!$D$39,Inputs!$C$39)))-'Year Schedule'!$K$36+'Year Schedule'!$L$36)</f>
        <v>#VALUE!</v>
      </c>
      <c r="AJ901" s="0" t="e">
        <f aca="true">MAX(0,AI901*(1+(_xlfn.NORM.INV(RAND(),Inputs!$D$39,Inputs!$C$39)))-'Year Schedule'!$K$37+'Year Schedule'!$L$37)</f>
        <v>#VALUE!</v>
      </c>
      <c r="AK901" s="0" t="e">
        <f aca="true">MAX(0,AJ901*(1+(_xlfn.NORM.INV(RAND(),Inputs!$D$39,Inputs!$C$39)))-'Year Schedule'!$K$38+'Year Schedule'!$L$38)</f>
        <v>#VALUE!</v>
      </c>
      <c r="AL901" s="0" t="e">
        <f aca="true">MAX(0,AK901*(1+(_xlfn.NORM.INV(RAND(),Inputs!$D$39,Inputs!$C$39)))-'Year Schedule'!$K$39+'Year Schedule'!$L$39)</f>
        <v>#VALUE!</v>
      </c>
      <c r="AM901" s="0" t="e">
        <f aca="true">MAX(0,AL901*(1+(_xlfn.NORM.INV(RAND(),Inputs!$D$39,Inputs!$C$39)))-'Year Schedule'!$K$40+'Year Schedule'!$L$40)</f>
        <v>#VALUE!</v>
      </c>
      <c r="AN901" s="0" t="e">
        <f aca="true">MAX(0,AM901*(1+(_xlfn.NORM.INV(RAND(),Inputs!$D$39,Inputs!$C$39)))-'Year Schedule'!$K$41+'Year Schedule'!$L$41)</f>
        <v>#VALUE!</v>
      </c>
      <c r="AO901" s="0" t="e">
        <f aca="true">MAX(0,AN901*(1+(_xlfn.NORM.INV(RAND(),Inputs!$D$39,Inputs!$C$39)))-'Year Schedule'!$K$42+'Year Schedule'!$L$42)</f>
        <v>#VALUE!</v>
      </c>
      <c r="AP901" s="0" t="e">
        <f aca="true">MAX(0,AO901*(1+(_xlfn.NORM.INV(RAND(),Inputs!$D$39,Inputs!$C$39)))-'Year Schedule'!$K$43+'Year Schedule'!$L$43)</f>
        <v>#VALUE!</v>
      </c>
      <c r="AQ901" s="0" t="e">
        <f aca="true">MAX(0,AP901*(1+(_xlfn.NORM.INV(RAND(),Inputs!$D$39,Inputs!$C$39)))-'Year Schedule'!$K$44+'Year Schedule'!$L$44)</f>
        <v>#VALUE!</v>
      </c>
      <c r="AR901" s="0" t="e">
        <f aca="true">MAX(0,AQ901*(1+(_xlfn.NORM.INV(RAND(),Inputs!$D$39,Inputs!$C$39)))-'Year Schedule'!$K$45+'Year Schedule'!$L$45)</f>
        <v>#VALUE!</v>
      </c>
      <c r="AS901" s="0" t="e">
        <f aca="true">MAX(0,AR901*(1+(_xlfn.NORM.INV(RAND(),Inputs!$D$39,Inputs!$C$39)))-'Year Schedule'!$K$46+'Year Schedule'!$L$46)</f>
        <v>#VALUE!</v>
      </c>
      <c r="AT901" s="0" t="e">
        <f aca="true">MAX(0,AS901*(1+(_xlfn.NORM.INV(RAND(),Inputs!$D$39,Inputs!$C$39)))-'Year Schedule'!$K$47+'Year Schedule'!$L$47)</f>
        <v>#VALUE!</v>
      </c>
      <c r="AU901" s="0" t="e">
        <f aca="true">MAX(0,AT901*(1+(_xlfn.NORM.INV(RAND(),Inputs!$D$39,Inputs!$C$39)))-'Year Schedule'!$K$48+'Year Schedule'!$L$48)</f>
        <v>#VALUE!</v>
      </c>
      <c r="AV901" s="0" t="e">
        <f aca="true">MAX(0,AU901*(1+(_xlfn.NORM.INV(RAND(),Inputs!$D$39,Inputs!$C$39)))-'Year Schedule'!$K$49+'Year Schedule'!$L$49)</f>
        <v>#VALUE!</v>
      </c>
      <c r="AW901" s="0" t="e">
        <f aca="true">MAX(0,AV901*(1+(_xlfn.NORM.INV(RAND(),Inputs!$D$39,Inputs!$C$39)))-'Year Schedule'!$K$50+'Year Schedule'!$L$50)</f>
        <v>#VALUE!</v>
      </c>
      <c r="AX901" s="0" t="e">
        <f aca="true">MAX(0,AW901*(1+(_xlfn.NORM.INV(RAND(),Inputs!$D$39,Inputs!$C$39)))-'Year Schedule'!$K$51+'Year Schedule'!$L$51)</f>
        <v>#VALUE!</v>
      </c>
      <c r="AY901" s="0" t="e">
        <f aca="true">MAX(0,AX901*(1+(_xlfn.NORM.INV(RAND(),Inputs!$D$39,Inputs!$C$39)))-'Year Schedule'!$K$52+'Year Schedule'!$L$52)</f>
        <v>#VALUE!</v>
      </c>
      <c r="AZ901" s="0" t="e">
        <f aca="true">MAX(0,AY901*(1+(_xlfn.NORM.INV(RAND(),Inputs!$D$39,Inputs!$C$39)))-'Year Schedule'!$K$53+'Year Schedule'!$L$53)</f>
        <v>#VALUE!</v>
      </c>
      <c r="BA901" s="0" t="e">
        <f aca="false">INDEX(C901:AZ901,1,Inputs!$C$6)</f>
        <v>#VALUE!</v>
      </c>
      <c r="BB901" s="0" t="n">
        <f aca="false">IFERROR(EXP(SUMPRODUCT(LN((C901:INDEX(C901:AZ901,1,Inputs!$C$6)+$C$1004:INDEX($C$1004:$AZ$1004,1,Inputs!$C$6))/B901:INDEX(B901:AY901,1,Inputs!$C$6)))/Inputs!$C$6)-1,-1)</f>
        <v>-1</v>
      </c>
    </row>
    <row r="902" customFormat="false" ht="15" hidden="false" customHeight="true" outlineLevel="0" collapsed="false">
      <c r="A902" s="0" t="n">
        <v>900</v>
      </c>
      <c r="B902" s="177" t="n">
        <f aca="false">Inputs!$C$38</f>
        <v>0</v>
      </c>
      <c r="C902" s="0" t="e">
        <f aca="true">MAX(0,B902*(1+(_xlfn.NORM.INV(RAND(),Inputs!$D$39,Inputs!$C$39)))-'Year Schedule'!$K$4+'Year Schedule'!$L$4)</f>
        <v>#VALUE!</v>
      </c>
      <c r="D902" s="0" t="e">
        <f aca="true">MAX(0,C902*(1+(_xlfn.NORM.INV(RAND(),Inputs!$D$39,Inputs!$C$39)))-'Year Schedule'!$K$5+'Year Schedule'!$L$5)</f>
        <v>#VALUE!</v>
      </c>
      <c r="E902" s="0" t="e">
        <f aca="true">MAX(0,D902*(1+(_xlfn.NORM.INV(RAND(),Inputs!$D$39,Inputs!$C$39)))-'Year Schedule'!$K$6+'Year Schedule'!$L$6)</f>
        <v>#VALUE!</v>
      </c>
      <c r="F902" s="0" t="e">
        <f aca="true">MAX(0,E902*(1+(_xlfn.NORM.INV(RAND(),Inputs!$D$39,Inputs!$C$39)))-'Year Schedule'!$K$7+'Year Schedule'!$L$7)</f>
        <v>#VALUE!</v>
      </c>
      <c r="G902" s="0" t="e">
        <f aca="true">MAX(0,F902*(1+(_xlfn.NORM.INV(RAND(),Inputs!$D$39,Inputs!$C$39)))-'Year Schedule'!$K$8+'Year Schedule'!$L$8)</f>
        <v>#VALUE!</v>
      </c>
      <c r="H902" s="0" t="e">
        <f aca="true">MAX(0,G902*(1+(_xlfn.NORM.INV(RAND(),Inputs!$D$39,Inputs!$C$39)))-'Year Schedule'!$K$9+'Year Schedule'!$L$9)</f>
        <v>#VALUE!</v>
      </c>
      <c r="I902" s="0" t="e">
        <f aca="true">MAX(0,H902*(1+(_xlfn.NORM.INV(RAND(),Inputs!$D$39,Inputs!$C$39)))-'Year Schedule'!$K$10+'Year Schedule'!$L$10)</f>
        <v>#VALUE!</v>
      </c>
      <c r="J902" s="0" t="e">
        <f aca="true">MAX(0,I902*(1+(_xlfn.NORM.INV(RAND(),Inputs!$D$39,Inputs!$C$39)))-'Year Schedule'!$K$11+'Year Schedule'!$L$11)</f>
        <v>#VALUE!</v>
      </c>
      <c r="K902" s="0" t="e">
        <f aca="true">MAX(0,J902*(1+(_xlfn.NORM.INV(RAND(),Inputs!$D$39,Inputs!$C$39)))-'Year Schedule'!$K$12+'Year Schedule'!$L$12)</f>
        <v>#VALUE!</v>
      </c>
      <c r="L902" s="0" t="e">
        <f aca="true">MAX(0,K902*(1+(_xlfn.NORM.INV(RAND(),Inputs!$D$39,Inputs!$C$39)))-'Year Schedule'!$K$13+'Year Schedule'!$L$13)</f>
        <v>#VALUE!</v>
      </c>
      <c r="M902" s="0" t="e">
        <f aca="true">MAX(0,L902*(1+(_xlfn.NORM.INV(RAND(),Inputs!$D$39,Inputs!$C$39)))-'Year Schedule'!$K$14+'Year Schedule'!$L$14)</f>
        <v>#VALUE!</v>
      </c>
      <c r="N902" s="0" t="e">
        <f aca="true">MAX(0,M902*(1+(_xlfn.NORM.INV(RAND(),Inputs!$D$39,Inputs!$C$39)))-'Year Schedule'!$K$15+'Year Schedule'!$L$15)</f>
        <v>#VALUE!</v>
      </c>
      <c r="O902" s="0" t="e">
        <f aca="true">MAX(0,N902*(1+(_xlfn.NORM.INV(RAND(),Inputs!$D$39,Inputs!$C$39)))-'Year Schedule'!$K$16+'Year Schedule'!$L$16)</f>
        <v>#VALUE!</v>
      </c>
      <c r="P902" s="0" t="e">
        <f aca="true">MAX(0,O902*(1+(_xlfn.NORM.INV(RAND(),Inputs!$D$39,Inputs!$C$39)))-'Year Schedule'!$K$17+'Year Schedule'!$L$17)</f>
        <v>#VALUE!</v>
      </c>
      <c r="Q902" s="0" t="e">
        <f aca="true">MAX(0,P902*(1+(_xlfn.NORM.INV(RAND(),Inputs!$D$39,Inputs!$C$39)))-'Year Schedule'!$K$18+'Year Schedule'!$L$18)</f>
        <v>#VALUE!</v>
      </c>
      <c r="R902" s="0" t="e">
        <f aca="true">MAX(0,Q902*(1+(_xlfn.NORM.INV(RAND(),Inputs!$D$39,Inputs!$C$39)))-'Year Schedule'!$K$19+'Year Schedule'!$L$19)</f>
        <v>#VALUE!</v>
      </c>
      <c r="S902" s="0" t="e">
        <f aca="true">MAX(0,R902*(1+(_xlfn.NORM.INV(RAND(),Inputs!$D$39,Inputs!$C$39)))-'Year Schedule'!$K$20+'Year Schedule'!$L$20)</f>
        <v>#VALUE!</v>
      </c>
      <c r="T902" s="0" t="e">
        <f aca="true">MAX(0,S902*(1+(_xlfn.NORM.INV(RAND(),Inputs!$D$39,Inputs!$C$39)))-'Year Schedule'!$K$21+'Year Schedule'!$L$21)</f>
        <v>#VALUE!</v>
      </c>
      <c r="U902" s="0" t="e">
        <f aca="true">MAX(0,T902*(1+(_xlfn.NORM.INV(RAND(),Inputs!$D$39,Inputs!$C$39)))-'Year Schedule'!$K$22+'Year Schedule'!$L$22)</f>
        <v>#VALUE!</v>
      </c>
      <c r="V902" s="0" t="e">
        <f aca="true">MAX(0,U902*(1+(_xlfn.NORM.INV(RAND(),Inputs!$D$39,Inputs!$C$39)))-'Year Schedule'!$K$23+'Year Schedule'!$L$23)</f>
        <v>#VALUE!</v>
      </c>
      <c r="W902" s="0" t="e">
        <f aca="true">MAX(0,V902*(1+(_xlfn.NORM.INV(RAND(),Inputs!$D$39,Inputs!$C$39)))-'Year Schedule'!$K$24+'Year Schedule'!$L$24)</f>
        <v>#VALUE!</v>
      </c>
      <c r="X902" s="0" t="e">
        <f aca="true">MAX(0,W902*(1+(_xlfn.NORM.INV(RAND(),Inputs!$D$39,Inputs!$C$39)))-'Year Schedule'!$K$25+'Year Schedule'!$L$25)</f>
        <v>#VALUE!</v>
      </c>
      <c r="Y902" s="0" t="e">
        <f aca="true">MAX(0,X902*(1+(_xlfn.NORM.INV(RAND(),Inputs!$D$39,Inputs!$C$39)))-'Year Schedule'!$K$26+'Year Schedule'!$L$26)</f>
        <v>#VALUE!</v>
      </c>
      <c r="Z902" s="0" t="e">
        <f aca="true">MAX(0,Y902*(1+(_xlfn.NORM.INV(RAND(),Inputs!$D$39,Inputs!$C$39)))-'Year Schedule'!$K$27+'Year Schedule'!$L$27)</f>
        <v>#VALUE!</v>
      </c>
      <c r="AA902" s="0" t="e">
        <f aca="true">MAX(0,Z902*(1+(_xlfn.NORM.INV(RAND(),Inputs!$D$39,Inputs!$C$39)))-'Year Schedule'!$K$28+'Year Schedule'!$L$28)</f>
        <v>#VALUE!</v>
      </c>
      <c r="AB902" s="0" t="e">
        <f aca="true">MAX(0,AA902*(1+(_xlfn.NORM.INV(RAND(),Inputs!$D$39,Inputs!$C$39)))-'Year Schedule'!$K$29+'Year Schedule'!$L$29)</f>
        <v>#VALUE!</v>
      </c>
      <c r="AC902" s="0" t="e">
        <f aca="true">MAX(0,AB902*(1+(_xlfn.NORM.INV(RAND(),Inputs!$D$39,Inputs!$C$39)))-'Year Schedule'!$K$30+'Year Schedule'!$L$30)</f>
        <v>#VALUE!</v>
      </c>
      <c r="AD902" s="0" t="e">
        <f aca="true">MAX(0,AC902*(1+(_xlfn.NORM.INV(RAND(),Inputs!$D$39,Inputs!$C$39)))-'Year Schedule'!$K$31+'Year Schedule'!$L$31)</f>
        <v>#VALUE!</v>
      </c>
      <c r="AE902" s="0" t="e">
        <f aca="true">MAX(0,AD902*(1+(_xlfn.NORM.INV(RAND(),Inputs!$D$39,Inputs!$C$39)))-'Year Schedule'!$K$32+'Year Schedule'!$L$32)</f>
        <v>#VALUE!</v>
      </c>
      <c r="AF902" s="0" t="e">
        <f aca="true">MAX(0,AE902*(1+(_xlfn.NORM.INV(RAND(),Inputs!$D$39,Inputs!$C$39)))-'Year Schedule'!$K$33+'Year Schedule'!$L$33)</f>
        <v>#VALUE!</v>
      </c>
      <c r="AG902" s="0" t="e">
        <f aca="true">MAX(0,AF902*(1+(_xlfn.NORM.INV(RAND(),Inputs!$D$39,Inputs!$C$39)))-'Year Schedule'!$K$34+'Year Schedule'!$L$34)</f>
        <v>#VALUE!</v>
      </c>
      <c r="AH902" s="0" t="e">
        <f aca="true">MAX(0,AG902*(1+(_xlfn.NORM.INV(RAND(),Inputs!$D$39,Inputs!$C$39)))-'Year Schedule'!$K$35+'Year Schedule'!$L$35)</f>
        <v>#VALUE!</v>
      </c>
      <c r="AI902" s="0" t="e">
        <f aca="true">MAX(0,AH902*(1+(_xlfn.NORM.INV(RAND(),Inputs!$D$39,Inputs!$C$39)))-'Year Schedule'!$K$36+'Year Schedule'!$L$36)</f>
        <v>#VALUE!</v>
      </c>
      <c r="AJ902" s="0" t="e">
        <f aca="true">MAX(0,AI902*(1+(_xlfn.NORM.INV(RAND(),Inputs!$D$39,Inputs!$C$39)))-'Year Schedule'!$K$37+'Year Schedule'!$L$37)</f>
        <v>#VALUE!</v>
      </c>
      <c r="AK902" s="0" t="e">
        <f aca="true">MAX(0,AJ902*(1+(_xlfn.NORM.INV(RAND(),Inputs!$D$39,Inputs!$C$39)))-'Year Schedule'!$K$38+'Year Schedule'!$L$38)</f>
        <v>#VALUE!</v>
      </c>
      <c r="AL902" s="0" t="e">
        <f aca="true">MAX(0,AK902*(1+(_xlfn.NORM.INV(RAND(),Inputs!$D$39,Inputs!$C$39)))-'Year Schedule'!$K$39+'Year Schedule'!$L$39)</f>
        <v>#VALUE!</v>
      </c>
      <c r="AM902" s="0" t="e">
        <f aca="true">MAX(0,AL902*(1+(_xlfn.NORM.INV(RAND(),Inputs!$D$39,Inputs!$C$39)))-'Year Schedule'!$K$40+'Year Schedule'!$L$40)</f>
        <v>#VALUE!</v>
      </c>
      <c r="AN902" s="0" t="e">
        <f aca="true">MAX(0,AM902*(1+(_xlfn.NORM.INV(RAND(),Inputs!$D$39,Inputs!$C$39)))-'Year Schedule'!$K$41+'Year Schedule'!$L$41)</f>
        <v>#VALUE!</v>
      </c>
      <c r="AO902" s="0" t="e">
        <f aca="true">MAX(0,AN902*(1+(_xlfn.NORM.INV(RAND(),Inputs!$D$39,Inputs!$C$39)))-'Year Schedule'!$K$42+'Year Schedule'!$L$42)</f>
        <v>#VALUE!</v>
      </c>
      <c r="AP902" s="0" t="e">
        <f aca="true">MAX(0,AO902*(1+(_xlfn.NORM.INV(RAND(),Inputs!$D$39,Inputs!$C$39)))-'Year Schedule'!$K$43+'Year Schedule'!$L$43)</f>
        <v>#VALUE!</v>
      </c>
      <c r="AQ902" s="0" t="e">
        <f aca="true">MAX(0,AP902*(1+(_xlfn.NORM.INV(RAND(),Inputs!$D$39,Inputs!$C$39)))-'Year Schedule'!$K$44+'Year Schedule'!$L$44)</f>
        <v>#VALUE!</v>
      </c>
      <c r="AR902" s="0" t="e">
        <f aca="true">MAX(0,AQ902*(1+(_xlfn.NORM.INV(RAND(),Inputs!$D$39,Inputs!$C$39)))-'Year Schedule'!$K$45+'Year Schedule'!$L$45)</f>
        <v>#VALUE!</v>
      </c>
      <c r="AS902" s="0" t="e">
        <f aca="true">MAX(0,AR902*(1+(_xlfn.NORM.INV(RAND(),Inputs!$D$39,Inputs!$C$39)))-'Year Schedule'!$K$46+'Year Schedule'!$L$46)</f>
        <v>#VALUE!</v>
      </c>
      <c r="AT902" s="0" t="e">
        <f aca="true">MAX(0,AS902*(1+(_xlfn.NORM.INV(RAND(),Inputs!$D$39,Inputs!$C$39)))-'Year Schedule'!$K$47+'Year Schedule'!$L$47)</f>
        <v>#VALUE!</v>
      </c>
      <c r="AU902" s="0" t="e">
        <f aca="true">MAX(0,AT902*(1+(_xlfn.NORM.INV(RAND(),Inputs!$D$39,Inputs!$C$39)))-'Year Schedule'!$K$48+'Year Schedule'!$L$48)</f>
        <v>#VALUE!</v>
      </c>
      <c r="AV902" s="0" t="e">
        <f aca="true">MAX(0,AU902*(1+(_xlfn.NORM.INV(RAND(),Inputs!$D$39,Inputs!$C$39)))-'Year Schedule'!$K$49+'Year Schedule'!$L$49)</f>
        <v>#VALUE!</v>
      </c>
      <c r="AW902" s="0" t="e">
        <f aca="true">MAX(0,AV902*(1+(_xlfn.NORM.INV(RAND(),Inputs!$D$39,Inputs!$C$39)))-'Year Schedule'!$K$50+'Year Schedule'!$L$50)</f>
        <v>#VALUE!</v>
      </c>
      <c r="AX902" s="0" t="e">
        <f aca="true">MAX(0,AW902*(1+(_xlfn.NORM.INV(RAND(),Inputs!$D$39,Inputs!$C$39)))-'Year Schedule'!$K$51+'Year Schedule'!$L$51)</f>
        <v>#VALUE!</v>
      </c>
      <c r="AY902" s="0" t="e">
        <f aca="true">MAX(0,AX902*(1+(_xlfn.NORM.INV(RAND(),Inputs!$D$39,Inputs!$C$39)))-'Year Schedule'!$K$52+'Year Schedule'!$L$52)</f>
        <v>#VALUE!</v>
      </c>
      <c r="AZ902" s="0" t="e">
        <f aca="true">MAX(0,AY902*(1+(_xlfn.NORM.INV(RAND(),Inputs!$D$39,Inputs!$C$39)))-'Year Schedule'!$K$53+'Year Schedule'!$L$53)</f>
        <v>#VALUE!</v>
      </c>
      <c r="BA902" s="0" t="e">
        <f aca="false">INDEX(C902:AZ902,1,Inputs!$C$6)</f>
        <v>#VALUE!</v>
      </c>
      <c r="BB902" s="0" t="n">
        <f aca="false">IFERROR(EXP(SUMPRODUCT(LN((C902:INDEX(C902:AZ902,1,Inputs!$C$6)+$C$1004:INDEX($C$1004:$AZ$1004,1,Inputs!$C$6))/B902:INDEX(B902:AY902,1,Inputs!$C$6)))/Inputs!$C$6)-1,-1)</f>
        <v>-1</v>
      </c>
    </row>
    <row r="903" customFormat="false" ht="15" hidden="false" customHeight="true" outlineLevel="0" collapsed="false">
      <c r="A903" s="0" t="n">
        <v>901</v>
      </c>
      <c r="B903" s="177" t="n">
        <f aca="false">Inputs!$C$38</f>
        <v>0</v>
      </c>
      <c r="C903" s="0" t="e">
        <f aca="true">MAX(0,B903*(1+(_xlfn.NORM.INV(RAND(),Inputs!$D$39,Inputs!$C$39)))-'Year Schedule'!$K$4+'Year Schedule'!$L$4)</f>
        <v>#VALUE!</v>
      </c>
      <c r="D903" s="0" t="e">
        <f aca="true">MAX(0,C903*(1+(_xlfn.NORM.INV(RAND(),Inputs!$D$39,Inputs!$C$39)))-'Year Schedule'!$K$5+'Year Schedule'!$L$5)</f>
        <v>#VALUE!</v>
      </c>
      <c r="E903" s="0" t="e">
        <f aca="true">MAX(0,D903*(1+(_xlfn.NORM.INV(RAND(),Inputs!$D$39,Inputs!$C$39)))-'Year Schedule'!$K$6+'Year Schedule'!$L$6)</f>
        <v>#VALUE!</v>
      </c>
      <c r="F903" s="0" t="e">
        <f aca="true">MAX(0,E903*(1+(_xlfn.NORM.INV(RAND(),Inputs!$D$39,Inputs!$C$39)))-'Year Schedule'!$K$7+'Year Schedule'!$L$7)</f>
        <v>#VALUE!</v>
      </c>
      <c r="G903" s="0" t="e">
        <f aca="true">MAX(0,F903*(1+(_xlfn.NORM.INV(RAND(),Inputs!$D$39,Inputs!$C$39)))-'Year Schedule'!$K$8+'Year Schedule'!$L$8)</f>
        <v>#VALUE!</v>
      </c>
      <c r="H903" s="0" t="e">
        <f aca="true">MAX(0,G903*(1+(_xlfn.NORM.INV(RAND(),Inputs!$D$39,Inputs!$C$39)))-'Year Schedule'!$K$9+'Year Schedule'!$L$9)</f>
        <v>#VALUE!</v>
      </c>
      <c r="I903" s="0" t="e">
        <f aca="true">MAX(0,H903*(1+(_xlfn.NORM.INV(RAND(),Inputs!$D$39,Inputs!$C$39)))-'Year Schedule'!$K$10+'Year Schedule'!$L$10)</f>
        <v>#VALUE!</v>
      </c>
      <c r="J903" s="0" t="e">
        <f aca="true">MAX(0,I903*(1+(_xlfn.NORM.INV(RAND(),Inputs!$D$39,Inputs!$C$39)))-'Year Schedule'!$K$11+'Year Schedule'!$L$11)</f>
        <v>#VALUE!</v>
      </c>
      <c r="K903" s="0" t="e">
        <f aca="true">MAX(0,J903*(1+(_xlfn.NORM.INV(RAND(),Inputs!$D$39,Inputs!$C$39)))-'Year Schedule'!$K$12+'Year Schedule'!$L$12)</f>
        <v>#VALUE!</v>
      </c>
      <c r="L903" s="0" t="e">
        <f aca="true">MAX(0,K903*(1+(_xlfn.NORM.INV(RAND(),Inputs!$D$39,Inputs!$C$39)))-'Year Schedule'!$K$13+'Year Schedule'!$L$13)</f>
        <v>#VALUE!</v>
      </c>
      <c r="M903" s="0" t="e">
        <f aca="true">MAX(0,L903*(1+(_xlfn.NORM.INV(RAND(),Inputs!$D$39,Inputs!$C$39)))-'Year Schedule'!$K$14+'Year Schedule'!$L$14)</f>
        <v>#VALUE!</v>
      </c>
      <c r="N903" s="0" t="e">
        <f aca="true">MAX(0,M903*(1+(_xlfn.NORM.INV(RAND(),Inputs!$D$39,Inputs!$C$39)))-'Year Schedule'!$K$15+'Year Schedule'!$L$15)</f>
        <v>#VALUE!</v>
      </c>
      <c r="O903" s="0" t="e">
        <f aca="true">MAX(0,N903*(1+(_xlfn.NORM.INV(RAND(),Inputs!$D$39,Inputs!$C$39)))-'Year Schedule'!$K$16+'Year Schedule'!$L$16)</f>
        <v>#VALUE!</v>
      </c>
      <c r="P903" s="0" t="e">
        <f aca="true">MAX(0,O903*(1+(_xlfn.NORM.INV(RAND(),Inputs!$D$39,Inputs!$C$39)))-'Year Schedule'!$K$17+'Year Schedule'!$L$17)</f>
        <v>#VALUE!</v>
      </c>
      <c r="Q903" s="0" t="e">
        <f aca="true">MAX(0,P903*(1+(_xlfn.NORM.INV(RAND(),Inputs!$D$39,Inputs!$C$39)))-'Year Schedule'!$K$18+'Year Schedule'!$L$18)</f>
        <v>#VALUE!</v>
      </c>
      <c r="R903" s="0" t="e">
        <f aca="true">MAX(0,Q903*(1+(_xlfn.NORM.INV(RAND(),Inputs!$D$39,Inputs!$C$39)))-'Year Schedule'!$K$19+'Year Schedule'!$L$19)</f>
        <v>#VALUE!</v>
      </c>
      <c r="S903" s="0" t="e">
        <f aca="true">MAX(0,R903*(1+(_xlfn.NORM.INV(RAND(),Inputs!$D$39,Inputs!$C$39)))-'Year Schedule'!$K$20+'Year Schedule'!$L$20)</f>
        <v>#VALUE!</v>
      </c>
      <c r="T903" s="0" t="e">
        <f aca="true">MAX(0,S903*(1+(_xlfn.NORM.INV(RAND(),Inputs!$D$39,Inputs!$C$39)))-'Year Schedule'!$K$21+'Year Schedule'!$L$21)</f>
        <v>#VALUE!</v>
      </c>
      <c r="U903" s="0" t="e">
        <f aca="true">MAX(0,T903*(1+(_xlfn.NORM.INV(RAND(),Inputs!$D$39,Inputs!$C$39)))-'Year Schedule'!$K$22+'Year Schedule'!$L$22)</f>
        <v>#VALUE!</v>
      </c>
      <c r="V903" s="0" t="e">
        <f aca="true">MAX(0,U903*(1+(_xlfn.NORM.INV(RAND(),Inputs!$D$39,Inputs!$C$39)))-'Year Schedule'!$K$23+'Year Schedule'!$L$23)</f>
        <v>#VALUE!</v>
      </c>
      <c r="W903" s="0" t="e">
        <f aca="true">MAX(0,V903*(1+(_xlfn.NORM.INV(RAND(),Inputs!$D$39,Inputs!$C$39)))-'Year Schedule'!$K$24+'Year Schedule'!$L$24)</f>
        <v>#VALUE!</v>
      </c>
      <c r="X903" s="0" t="e">
        <f aca="true">MAX(0,W903*(1+(_xlfn.NORM.INV(RAND(),Inputs!$D$39,Inputs!$C$39)))-'Year Schedule'!$K$25+'Year Schedule'!$L$25)</f>
        <v>#VALUE!</v>
      </c>
      <c r="Y903" s="0" t="e">
        <f aca="true">MAX(0,X903*(1+(_xlfn.NORM.INV(RAND(),Inputs!$D$39,Inputs!$C$39)))-'Year Schedule'!$K$26+'Year Schedule'!$L$26)</f>
        <v>#VALUE!</v>
      </c>
      <c r="Z903" s="0" t="e">
        <f aca="true">MAX(0,Y903*(1+(_xlfn.NORM.INV(RAND(),Inputs!$D$39,Inputs!$C$39)))-'Year Schedule'!$K$27+'Year Schedule'!$L$27)</f>
        <v>#VALUE!</v>
      </c>
      <c r="AA903" s="0" t="e">
        <f aca="true">MAX(0,Z903*(1+(_xlfn.NORM.INV(RAND(),Inputs!$D$39,Inputs!$C$39)))-'Year Schedule'!$K$28+'Year Schedule'!$L$28)</f>
        <v>#VALUE!</v>
      </c>
      <c r="AB903" s="0" t="e">
        <f aca="true">MAX(0,AA903*(1+(_xlfn.NORM.INV(RAND(),Inputs!$D$39,Inputs!$C$39)))-'Year Schedule'!$K$29+'Year Schedule'!$L$29)</f>
        <v>#VALUE!</v>
      </c>
      <c r="AC903" s="0" t="e">
        <f aca="true">MAX(0,AB903*(1+(_xlfn.NORM.INV(RAND(),Inputs!$D$39,Inputs!$C$39)))-'Year Schedule'!$K$30+'Year Schedule'!$L$30)</f>
        <v>#VALUE!</v>
      </c>
      <c r="AD903" s="0" t="e">
        <f aca="true">MAX(0,AC903*(1+(_xlfn.NORM.INV(RAND(),Inputs!$D$39,Inputs!$C$39)))-'Year Schedule'!$K$31+'Year Schedule'!$L$31)</f>
        <v>#VALUE!</v>
      </c>
      <c r="AE903" s="0" t="e">
        <f aca="true">MAX(0,AD903*(1+(_xlfn.NORM.INV(RAND(),Inputs!$D$39,Inputs!$C$39)))-'Year Schedule'!$K$32+'Year Schedule'!$L$32)</f>
        <v>#VALUE!</v>
      </c>
      <c r="AF903" s="0" t="e">
        <f aca="true">MAX(0,AE903*(1+(_xlfn.NORM.INV(RAND(),Inputs!$D$39,Inputs!$C$39)))-'Year Schedule'!$K$33+'Year Schedule'!$L$33)</f>
        <v>#VALUE!</v>
      </c>
      <c r="AG903" s="0" t="e">
        <f aca="true">MAX(0,AF903*(1+(_xlfn.NORM.INV(RAND(),Inputs!$D$39,Inputs!$C$39)))-'Year Schedule'!$K$34+'Year Schedule'!$L$34)</f>
        <v>#VALUE!</v>
      </c>
      <c r="AH903" s="0" t="e">
        <f aca="true">MAX(0,AG903*(1+(_xlfn.NORM.INV(RAND(),Inputs!$D$39,Inputs!$C$39)))-'Year Schedule'!$K$35+'Year Schedule'!$L$35)</f>
        <v>#VALUE!</v>
      </c>
      <c r="AI903" s="0" t="e">
        <f aca="true">MAX(0,AH903*(1+(_xlfn.NORM.INV(RAND(),Inputs!$D$39,Inputs!$C$39)))-'Year Schedule'!$K$36+'Year Schedule'!$L$36)</f>
        <v>#VALUE!</v>
      </c>
      <c r="AJ903" s="0" t="e">
        <f aca="true">MAX(0,AI903*(1+(_xlfn.NORM.INV(RAND(),Inputs!$D$39,Inputs!$C$39)))-'Year Schedule'!$K$37+'Year Schedule'!$L$37)</f>
        <v>#VALUE!</v>
      </c>
      <c r="AK903" s="0" t="e">
        <f aca="true">MAX(0,AJ903*(1+(_xlfn.NORM.INV(RAND(),Inputs!$D$39,Inputs!$C$39)))-'Year Schedule'!$K$38+'Year Schedule'!$L$38)</f>
        <v>#VALUE!</v>
      </c>
      <c r="AL903" s="0" t="e">
        <f aca="true">MAX(0,AK903*(1+(_xlfn.NORM.INV(RAND(),Inputs!$D$39,Inputs!$C$39)))-'Year Schedule'!$K$39+'Year Schedule'!$L$39)</f>
        <v>#VALUE!</v>
      </c>
      <c r="AM903" s="0" t="e">
        <f aca="true">MAX(0,AL903*(1+(_xlfn.NORM.INV(RAND(),Inputs!$D$39,Inputs!$C$39)))-'Year Schedule'!$K$40+'Year Schedule'!$L$40)</f>
        <v>#VALUE!</v>
      </c>
      <c r="AN903" s="0" t="e">
        <f aca="true">MAX(0,AM903*(1+(_xlfn.NORM.INV(RAND(),Inputs!$D$39,Inputs!$C$39)))-'Year Schedule'!$K$41+'Year Schedule'!$L$41)</f>
        <v>#VALUE!</v>
      </c>
      <c r="AO903" s="0" t="e">
        <f aca="true">MAX(0,AN903*(1+(_xlfn.NORM.INV(RAND(),Inputs!$D$39,Inputs!$C$39)))-'Year Schedule'!$K$42+'Year Schedule'!$L$42)</f>
        <v>#VALUE!</v>
      </c>
      <c r="AP903" s="0" t="e">
        <f aca="true">MAX(0,AO903*(1+(_xlfn.NORM.INV(RAND(),Inputs!$D$39,Inputs!$C$39)))-'Year Schedule'!$K$43+'Year Schedule'!$L$43)</f>
        <v>#VALUE!</v>
      </c>
      <c r="AQ903" s="0" t="e">
        <f aca="true">MAX(0,AP903*(1+(_xlfn.NORM.INV(RAND(),Inputs!$D$39,Inputs!$C$39)))-'Year Schedule'!$K$44+'Year Schedule'!$L$44)</f>
        <v>#VALUE!</v>
      </c>
      <c r="AR903" s="0" t="e">
        <f aca="true">MAX(0,AQ903*(1+(_xlfn.NORM.INV(RAND(),Inputs!$D$39,Inputs!$C$39)))-'Year Schedule'!$K$45+'Year Schedule'!$L$45)</f>
        <v>#VALUE!</v>
      </c>
      <c r="AS903" s="0" t="e">
        <f aca="true">MAX(0,AR903*(1+(_xlfn.NORM.INV(RAND(),Inputs!$D$39,Inputs!$C$39)))-'Year Schedule'!$K$46+'Year Schedule'!$L$46)</f>
        <v>#VALUE!</v>
      </c>
      <c r="AT903" s="0" t="e">
        <f aca="true">MAX(0,AS903*(1+(_xlfn.NORM.INV(RAND(),Inputs!$D$39,Inputs!$C$39)))-'Year Schedule'!$K$47+'Year Schedule'!$L$47)</f>
        <v>#VALUE!</v>
      </c>
      <c r="AU903" s="0" t="e">
        <f aca="true">MAX(0,AT903*(1+(_xlfn.NORM.INV(RAND(),Inputs!$D$39,Inputs!$C$39)))-'Year Schedule'!$K$48+'Year Schedule'!$L$48)</f>
        <v>#VALUE!</v>
      </c>
      <c r="AV903" s="0" t="e">
        <f aca="true">MAX(0,AU903*(1+(_xlfn.NORM.INV(RAND(),Inputs!$D$39,Inputs!$C$39)))-'Year Schedule'!$K$49+'Year Schedule'!$L$49)</f>
        <v>#VALUE!</v>
      </c>
      <c r="AW903" s="0" t="e">
        <f aca="true">MAX(0,AV903*(1+(_xlfn.NORM.INV(RAND(),Inputs!$D$39,Inputs!$C$39)))-'Year Schedule'!$K$50+'Year Schedule'!$L$50)</f>
        <v>#VALUE!</v>
      </c>
      <c r="AX903" s="0" t="e">
        <f aca="true">MAX(0,AW903*(1+(_xlfn.NORM.INV(RAND(),Inputs!$D$39,Inputs!$C$39)))-'Year Schedule'!$K$51+'Year Schedule'!$L$51)</f>
        <v>#VALUE!</v>
      </c>
      <c r="AY903" s="0" t="e">
        <f aca="true">MAX(0,AX903*(1+(_xlfn.NORM.INV(RAND(),Inputs!$D$39,Inputs!$C$39)))-'Year Schedule'!$K$52+'Year Schedule'!$L$52)</f>
        <v>#VALUE!</v>
      </c>
      <c r="AZ903" s="0" t="e">
        <f aca="true">MAX(0,AY903*(1+(_xlfn.NORM.INV(RAND(),Inputs!$D$39,Inputs!$C$39)))-'Year Schedule'!$K$53+'Year Schedule'!$L$53)</f>
        <v>#VALUE!</v>
      </c>
      <c r="BA903" s="0" t="e">
        <f aca="false">INDEX(C903:AZ903,1,Inputs!$C$6)</f>
        <v>#VALUE!</v>
      </c>
      <c r="BB903" s="0" t="n">
        <f aca="false">IFERROR(EXP(SUMPRODUCT(LN((C903:INDEX(C903:AZ903,1,Inputs!$C$6)+$C$1004:INDEX($C$1004:$AZ$1004,1,Inputs!$C$6))/B903:INDEX(B903:AY903,1,Inputs!$C$6)))/Inputs!$C$6)-1,-1)</f>
        <v>-1</v>
      </c>
    </row>
    <row r="904" customFormat="false" ht="15" hidden="false" customHeight="true" outlineLevel="0" collapsed="false">
      <c r="A904" s="0" t="n">
        <v>902</v>
      </c>
      <c r="B904" s="177" t="n">
        <f aca="false">Inputs!$C$38</f>
        <v>0</v>
      </c>
      <c r="C904" s="0" t="e">
        <f aca="true">MAX(0,B904*(1+(_xlfn.NORM.INV(RAND(),Inputs!$D$39,Inputs!$C$39)))-'Year Schedule'!$K$4+'Year Schedule'!$L$4)</f>
        <v>#VALUE!</v>
      </c>
      <c r="D904" s="0" t="e">
        <f aca="true">MAX(0,C904*(1+(_xlfn.NORM.INV(RAND(),Inputs!$D$39,Inputs!$C$39)))-'Year Schedule'!$K$5+'Year Schedule'!$L$5)</f>
        <v>#VALUE!</v>
      </c>
      <c r="E904" s="0" t="e">
        <f aca="true">MAX(0,D904*(1+(_xlfn.NORM.INV(RAND(),Inputs!$D$39,Inputs!$C$39)))-'Year Schedule'!$K$6+'Year Schedule'!$L$6)</f>
        <v>#VALUE!</v>
      </c>
      <c r="F904" s="0" t="e">
        <f aca="true">MAX(0,E904*(1+(_xlfn.NORM.INV(RAND(),Inputs!$D$39,Inputs!$C$39)))-'Year Schedule'!$K$7+'Year Schedule'!$L$7)</f>
        <v>#VALUE!</v>
      </c>
      <c r="G904" s="0" t="e">
        <f aca="true">MAX(0,F904*(1+(_xlfn.NORM.INV(RAND(),Inputs!$D$39,Inputs!$C$39)))-'Year Schedule'!$K$8+'Year Schedule'!$L$8)</f>
        <v>#VALUE!</v>
      </c>
      <c r="H904" s="0" t="e">
        <f aca="true">MAX(0,G904*(1+(_xlfn.NORM.INV(RAND(),Inputs!$D$39,Inputs!$C$39)))-'Year Schedule'!$K$9+'Year Schedule'!$L$9)</f>
        <v>#VALUE!</v>
      </c>
      <c r="I904" s="0" t="e">
        <f aca="true">MAX(0,H904*(1+(_xlfn.NORM.INV(RAND(),Inputs!$D$39,Inputs!$C$39)))-'Year Schedule'!$K$10+'Year Schedule'!$L$10)</f>
        <v>#VALUE!</v>
      </c>
      <c r="J904" s="0" t="e">
        <f aca="true">MAX(0,I904*(1+(_xlfn.NORM.INV(RAND(),Inputs!$D$39,Inputs!$C$39)))-'Year Schedule'!$K$11+'Year Schedule'!$L$11)</f>
        <v>#VALUE!</v>
      </c>
      <c r="K904" s="0" t="e">
        <f aca="true">MAX(0,J904*(1+(_xlfn.NORM.INV(RAND(),Inputs!$D$39,Inputs!$C$39)))-'Year Schedule'!$K$12+'Year Schedule'!$L$12)</f>
        <v>#VALUE!</v>
      </c>
      <c r="L904" s="0" t="e">
        <f aca="true">MAX(0,K904*(1+(_xlfn.NORM.INV(RAND(),Inputs!$D$39,Inputs!$C$39)))-'Year Schedule'!$K$13+'Year Schedule'!$L$13)</f>
        <v>#VALUE!</v>
      </c>
      <c r="M904" s="0" t="e">
        <f aca="true">MAX(0,L904*(1+(_xlfn.NORM.INV(RAND(),Inputs!$D$39,Inputs!$C$39)))-'Year Schedule'!$K$14+'Year Schedule'!$L$14)</f>
        <v>#VALUE!</v>
      </c>
      <c r="N904" s="0" t="e">
        <f aca="true">MAX(0,M904*(1+(_xlfn.NORM.INV(RAND(),Inputs!$D$39,Inputs!$C$39)))-'Year Schedule'!$K$15+'Year Schedule'!$L$15)</f>
        <v>#VALUE!</v>
      </c>
      <c r="O904" s="0" t="e">
        <f aca="true">MAX(0,N904*(1+(_xlfn.NORM.INV(RAND(),Inputs!$D$39,Inputs!$C$39)))-'Year Schedule'!$K$16+'Year Schedule'!$L$16)</f>
        <v>#VALUE!</v>
      </c>
      <c r="P904" s="0" t="e">
        <f aca="true">MAX(0,O904*(1+(_xlfn.NORM.INV(RAND(),Inputs!$D$39,Inputs!$C$39)))-'Year Schedule'!$K$17+'Year Schedule'!$L$17)</f>
        <v>#VALUE!</v>
      </c>
      <c r="Q904" s="0" t="e">
        <f aca="true">MAX(0,P904*(1+(_xlfn.NORM.INV(RAND(),Inputs!$D$39,Inputs!$C$39)))-'Year Schedule'!$K$18+'Year Schedule'!$L$18)</f>
        <v>#VALUE!</v>
      </c>
      <c r="R904" s="0" t="e">
        <f aca="true">MAX(0,Q904*(1+(_xlfn.NORM.INV(RAND(),Inputs!$D$39,Inputs!$C$39)))-'Year Schedule'!$K$19+'Year Schedule'!$L$19)</f>
        <v>#VALUE!</v>
      </c>
      <c r="S904" s="0" t="e">
        <f aca="true">MAX(0,R904*(1+(_xlfn.NORM.INV(RAND(),Inputs!$D$39,Inputs!$C$39)))-'Year Schedule'!$K$20+'Year Schedule'!$L$20)</f>
        <v>#VALUE!</v>
      </c>
      <c r="T904" s="0" t="e">
        <f aca="true">MAX(0,S904*(1+(_xlfn.NORM.INV(RAND(),Inputs!$D$39,Inputs!$C$39)))-'Year Schedule'!$K$21+'Year Schedule'!$L$21)</f>
        <v>#VALUE!</v>
      </c>
      <c r="U904" s="0" t="e">
        <f aca="true">MAX(0,T904*(1+(_xlfn.NORM.INV(RAND(),Inputs!$D$39,Inputs!$C$39)))-'Year Schedule'!$K$22+'Year Schedule'!$L$22)</f>
        <v>#VALUE!</v>
      </c>
      <c r="V904" s="0" t="e">
        <f aca="true">MAX(0,U904*(1+(_xlfn.NORM.INV(RAND(),Inputs!$D$39,Inputs!$C$39)))-'Year Schedule'!$K$23+'Year Schedule'!$L$23)</f>
        <v>#VALUE!</v>
      </c>
      <c r="W904" s="0" t="e">
        <f aca="true">MAX(0,V904*(1+(_xlfn.NORM.INV(RAND(),Inputs!$D$39,Inputs!$C$39)))-'Year Schedule'!$K$24+'Year Schedule'!$L$24)</f>
        <v>#VALUE!</v>
      </c>
      <c r="X904" s="0" t="e">
        <f aca="true">MAX(0,W904*(1+(_xlfn.NORM.INV(RAND(),Inputs!$D$39,Inputs!$C$39)))-'Year Schedule'!$K$25+'Year Schedule'!$L$25)</f>
        <v>#VALUE!</v>
      </c>
      <c r="Y904" s="0" t="e">
        <f aca="true">MAX(0,X904*(1+(_xlfn.NORM.INV(RAND(),Inputs!$D$39,Inputs!$C$39)))-'Year Schedule'!$K$26+'Year Schedule'!$L$26)</f>
        <v>#VALUE!</v>
      </c>
      <c r="Z904" s="0" t="e">
        <f aca="true">MAX(0,Y904*(1+(_xlfn.NORM.INV(RAND(),Inputs!$D$39,Inputs!$C$39)))-'Year Schedule'!$K$27+'Year Schedule'!$L$27)</f>
        <v>#VALUE!</v>
      </c>
      <c r="AA904" s="0" t="e">
        <f aca="true">MAX(0,Z904*(1+(_xlfn.NORM.INV(RAND(),Inputs!$D$39,Inputs!$C$39)))-'Year Schedule'!$K$28+'Year Schedule'!$L$28)</f>
        <v>#VALUE!</v>
      </c>
      <c r="AB904" s="0" t="e">
        <f aca="true">MAX(0,AA904*(1+(_xlfn.NORM.INV(RAND(),Inputs!$D$39,Inputs!$C$39)))-'Year Schedule'!$K$29+'Year Schedule'!$L$29)</f>
        <v>#VALUE!</v>
      </c>
      <c r="AC904" s="0" t="e">
        <f aca="true">MAX(0,AB904*(1+(_xlfn.NORM.INV(RAND(),Inputs!$D$39,Inputs!$C$39)))-'Year Schedule'!$K$30+'Year Schedule'!$L$30)</f>
        <v>#VALUE!</v>
      </c>
      <c r="AD904" s="0" t="e">
        <f aca="true">MAX(0,AC904*(1+(_xlfn.NORM.INV(RAND(),Inputs!$D$39,Inputs!$C$39)))-'Year Schedule'!$K$31+'Year Schedule'!$L$31)</f>
        <v>#VALUE!</v>
      </c>
      <c r="AE904" s="0" t="e">
        <f aca="true">MAX(0,AD904*(1+(_xlfn.NORM.INV(RAND(),Inputs!$D$39,Inputs!$C$39)))-'Year Schedule'!$K$32+'Year Schedule'!$L$32)</f>
        <v>#VALUE!</v>
      </c>
      <c r="AF904" s="0" t="e">
        <f aca="true">MAX(0,AE904*(1+(_xlfn.NORM.INV(RAND(),Inputs!$D$39,Inputs!$C$39)))-'Year Schedule'!$K$33+'Year Schedule'!$L$33)</f>
        <v>#VALUE!</v>
      </c>
      <c r="AG904" s="0" t="e">
        <f aca="true">MAX(0,AF904*(1+(_xlfn.NORM.INV(RAND(),Inputs!$D$39,Inputs!$C$39)))-'Year Schedule'!$K$34+'Year Schedule'!$L$34)</f>
        <v>#VALUE!</v>
      </c>
      <c r="AH904" s="0" t="e">
        <f aca="true">MAX(0,AG904*(1+(_xlfn.NORM.INV(RAND(),Inputs!$D$39,Inputs!$C$39)))-'Year Schedule'!$K$35+'Year Schedule'!$L$35)</f>
        <v>#VALUE!</v>
      </c>
      <c r="AI904" s="0" t="e">
        <f aca="true">MAX(0,AH904*(1+(_xlfn.NORM.INV(RAND(),Inputs!$D$39,Inputs!$C$39)))-'Year Schedule'!$K$36+'Year Schedule'!$L$36)</f>
        <v>#VALUE!</v>
      </c>
      <c r="AJ904" s="0" t="e">
        <f aca="true">MAX(0,AI904*(1+(_xlfn.NORM.INV(RAND(),Inputs!$D$39,Inputs!$C$39)))-'Year Schedule'!$K$37+'Year Schedule'!$L$37)</f>
        <v>#VALUE!</v>
      </c>
      <c r="AK904" s="0" t="e">
        <f aca="true">MAX(0,AJ904*(1+(_xlfn.NORM.INV(RAND(),Inputs!$D$39,Inputs!$C$39)))-'Year Schedule'!$K$38+'Year Schedule'!$L$38)</f>
        <v>#VALUE!</v>
      </c>
      <c r="AL904" s="0" t="e">
        <f aca="true">MAX(0,AK904*(1+(_xlfn.NORM.INV(RAND(),Inputs!$D$39,Inputs!$C$39)))-'Year Schedule'!$K$39+'Year Schedule'!$L$39)</f>
        <v>#VALUE!</v>
      </c>
      <c r="AM904" s="0" t="e">
        <f aca="true">MAX(0,AL904*(1+(_xlfn.NORM.INV(RAND(),Inputs!$D$39,Inputs!$C$39)))-'Year Schedule'!$K$40+'Year Schedule'!$L$40)</f>
        <v>#VALUE!</v>
      </c>
      <c r="AN904" s="0" t="e">
        <f aca="true">MAX(0,AM904*(1+(_xlfn.NORM.INV(RAND(),Inputs!$D$39,Inputs!$C$39)))-'Year Schedule'!$K$41+'Year Schedule'!$L$41)</f>
        <v>#VALUE!</v>
      </c>
      <c r="AO904" s="0" t="e">
        <f aca="true">MAX(0,AN904*(1+(_xlfn.NORM.INV(RAND(),Inputs!$D$39,Inputs!$C$39)))-'Year Schedule'!$K$42+'Year Schedule'!$L$42)</f>
        <v>#VALUE!</v>
      </c>
      <c r="AP904" s="0" t="e">
        <f aca="true">MAX(0,AO904*(1+(_xlfn.NORM.INV(RAND(),Inputs!$D$39,Inputs!$C$39)))-'Year Schedule'!$K$43+'Year Schedule'!$L$43)</f>
        <v>#VALUE!</v>
      </c>
      <c r="AQ904" s="0" t="e">
        <f aca="true">MAX(0,AP904*(1+(_xlfn.NORM.INV(RAND(),Inputs!$D$39,Inputs!$C$39)))-'Year Schedule'!$K$44+'Year Schedule'!$L$44)</f>
        <v>#VALUE!</v>
      </c>
      <c r="AR904" s="0" t="e">
        <f aca="true">MAX(0,AQ904*(1+(_xlfn.NORM.INV(RAND(),Inputs!$D$39,Inputs!$C$39)))-'Year Schedule'!$K$45+'Year Schedule'!$L$45)</f>
        <v>#VALUE!</v>
      </c>
      <c r="AS904" s="0" t="e">
        <f aca="true">MAX(0,AR904*(1+(_xlfn.NORM.INV(RAND(),Inputs!$D$39,Inputs!$C$39)))-'Year Schedule'!$K$46+'Year Schedule'!$L$46)</f>
        <v>#VALUE!</v>
      </c>
      <c r="AT904" s="0" t="e">
        <f aca="true">MAX(0,AS904*(1+(_xlfn.NORM.INV(RAND(),Inputs!$D$39,Inputs!$C$39)))-'Year Schedule'!$K$47+'Year Schedule'!$L$47)</f>
        <v>#VALUE!</v>
      </c>
      <c r="AU904" s="0" t="e">
        <f aca="true">MAX(0,AT904*(1+(_xlfn.NORM.INV(RAND(),Inputs!$D$39,Inputs!$C$39)))-'Year Schedule'!$K$48+'Year Schedule'!$L$48)</f>
        <v>#VALUE!</v>
      </c>
      <c r="AV904" s="0" t="e">
        <f aca="true">MAX(0,AU904*(1+(_xlfn.NORM.INV(RAND(),Inputs!$D$39,Inputs!$C$39)))-'Year Schedule'!$K$49+'Year Schedule'!$L$49)</f>
        <v>#VALUE!</v>
      </c>
      <c r="AW904" s="0" t="e">
        <f aca="true">MAX(0,AV904*(1+(_xlfn.NORM.INV(RAND(),Inputs!$D$39,Inputs!$C$39)))-'Year Schedule'!$K$50+'Year Schedule'!$L$50)</f>
        <v>#VALUE!</v>
      </c>
      <c r="AX904" s="0" t="e">
        <f aca="true">MAX(0,AW904*(1+(_xlfn.NORM.INV(RAND(),Inputs!$D$39,Inputs!$C$39)))-'Year Schedule'!$K$51+'Year Schedule'!$L$51)</f>
        <v>#VALUE!</v>
      </c>
      <c r="AY904" s="0" t="e">
        <f aca="true">MAX(0,AX904*(1+(_xlfn.NORM.INV(RAND(),Inputs!$D$39,Inputs!$C$39)))-'Year Schedule'!$K$52+'Year Schedule'!$L$52)</f>
        <v>#VALUE!</v>
      </c>
      <c r="AZ904" s="0" t="e">
        <f aca="true">MAX(0,AY904*(1+(_xlfn.NORM.INV(RAND(),Inputs!$D$39,Inputs!$C$39)))-'Year Schedule'!$K$53+'Year Schedule'!$L$53)</f>
        <v>#VALUE!</v>
      </c>
      <c r="BA904" s="0" t="e">
        <f aca="false">INDEX(C904:AZ904,1,Inputs!$C$6)</f>
        <v>#VALUE!</v>
      </c>
      <c r="BB904" s="0" t="n">
        <f aca="false">IFERROR(EXP(SUMPRODUCT(LN((C904:INDEX(C904:AZ904,1,Inputs!$C$6)+$C$1004:INDEX($C$1004:$AZ$1004,1,Inputs!$C$6))/B904:INDEX(B904:AY904,1,Inputs!$C$6)))/Inputs!$C$6)-1,-1)</f>
        <v>-1</v>
      </c>
    </row>
    <row r="905" customFormat="false" ht="15" hidden="false" customHeight="true" outlineLevel="0" collapsed="false">
      <c r="A905" s="0" t="n">
        <v>903</v>
      </c>
      <c r="B905" s="177" t="n">
        <f aca="false">Inputs!$C$38</f>
        <v>0</v>
      </c>
      <c r="C905" s="0" t="e">
        <f aca="true">MAX(0,B905*(1+(_xlfn.NORM.INV(RAND(),Inputs!$D$39,Inputs!$C$39)))-'Year Schedule'!$K$4+'Year Schedule'!$L$4)</f>
        <v>#VALUE!</v>
      </c>
      <c r="D905" s="0" t="e">
        <f aca="true">MAX(0,C905*(1+(_xlfn.NORM.INV(RAND(),Inputs!$D$39,Inputs!$C$39)))-'Year Schedule'!$K$5+'Year Schedule'!$L$5)</f>
        <v>#VALUE!</v>
      </c>
      <c r="E905" s="0" t="e">
        <f aca="true">MAX(0,D905*(1+(_xlfn.NORM.INV(RAND(),Inputs!$D$39,Inputs!$C$39)))-'Year Schedule'!$K$6+'Year Schedule'!$L$6)</f>
        <v>#VALUE!</v>
      </c>
      <c r="F905" s="0" t="e">
        <f aca="true">MAX(0,E905*(1+(_xlfn.NORM.INV(RAND(),Inputs!$D$39,Inputs!$C$39)))-'Year Schedule'!$K$7+'Year Schedule'!$L$7)</f>
        <v>#VALUE!</v>
      </c>
      <c r="G905" s="0" t="e">
        <f aca="true">MAX(0,F905*(1+(_xlfn.NORM.INV(RAND(),Inputs!$D$39,Inputs!$C$39)))-'Year Schedule'!$K$8+'Year Schedule'!$L$8)</f>
        <v>#VALUE!</v>
      </c>
      <c r="H905" s="0" t="e">
        <f aca="true">MAX(0,G905*(1+(_xlfn.NORM.INV(RAND(),Inputs!$D$39,Inputs!$C$39)))-'Year Schedule'!$K$9+'Year Schedule'!$L$9)</f>
        <v>#VALUE!</v>
      </c>
      <c r="I905" s="0" t="e">
        <f aca="true">MAX(0,H905*(1+(_xlfn.NORM.INV(RAND(),Inputs!$D$39,Inputs!$C$39)))-'Year Schedule'!$K$10+'Year Schedule'!$L$10)</f>
        <v>#VALUE!</v>
      </c>
      <c r="J905" s="0" t="e">
        <f aca="true">MAX(0,I905*(1+(_xlfn.NORM.INV(RAND(),Inputs!$D$39,Inputs!$C$39)))-'Year Schedule'!$K$11+'Year Schedule'!$L$11)</f>
        <v>#VALUE!</v>
      </c>
      <c r="K905" s="0" t="e">
        <f aca="true">MAX(0,J905*(1+(_xlfn.NORM.INV(RAND(),Inputs!$D$39,Inputs!$C$39)))-'Year Schedule'!$K$12+'Year Schedule'!$L$12)</f>
        <v>#VALUE!</v>
      </c>
      <c r="L905" s="0" t="e">
        <f aca="true">MAX(0,K905*(1+(_xlfn.NORM.INV(RAND(),Inputs!$D$39,Inputs!$C$39)))-'Year Schedule'!$K$13+'Year Schedule'!$L$13)</f>
        <v>#VALUE!</v>
      </c>
      <c r="M905" s="0" t="e">
        <f aca="true">MAX(0,L905*(1+(_xlfn.NORM.INV(RAND(),Inputs!$D$39,Inputs!$C$39)))-'Year Schedule'!$K$14+'Year Schedule'!$L$14)</f>
        <v>#VALUE!</v>
      </c>
      <c r="N905" s="0" t="e">
        <f aca="true">MAX(0,M905*(1+(_xlfn.NORM.INV(RAND(),Inputs!$D$39,Inputs!$C$39)))-'Year Schedule'!$K$15+'Year Schedule'!$L$15)</f>
        <v>#VALUE!</v>
      </c>
      <c r="O905" s="0" t="e">
        <f aca="true">MAX(0,N905*(1+(_xlfn.NORM.INV(RAND(),Inputs!$D$39,Inputs!$C$39)))-'Year Schedule'!$K$16+'Year Schedule'!$L$16)</f>
        <v>#VALUE!</v>
      </c>
      <c r="P905" s="0" t="e">
        <f aca="true">MAX(0,O905*(1+(_xlfn.NORM.INV(RAND(),Inputs!$D$39,Inputs!$C$39)))-'Year Schedule'!$K$17+'Year Schedule'!$L$17)</f>
        <v>#VALUE!</v>
      </c>
      <c r="Q905" s="0" t="e">
        <f aca="true">MAX(0,P905*(1+(_xlfn.NORM.INV(RAND(),Inputs!$D$39,Inputs!$C$39)))-'Year Schedule'!$K$18+'Year Schedule'!$L$18)</f>
        <v>#VALUE!</v>
      </c>
      <c r="R905" s="0" t="e">
        <f aca="true">MAX(0,Q905*(1+(_xlfn.NORM.INV(RAND(),Inputs!$D$39,Inputs!$C$39)))-'Year Schedule'!$K$19+'Year Schedule'!$L$19)</f>
        <v>#VALUE!</v>
      </c>
      <c r="S905" s="0" t="e">
        <f aca="true">MAX(0,R905*(1+(_xlfn.NORM.INV(RAND(),Inputs!$D$39,Inputs!$C$39)))-'Year Schedule'!$K$20+'Year Schedule'!$L$20)</f>
        <v>#VALUE!</v>
      </c>
      <c r="T905" s="0" t="e">
        <f aca="true">MAX(0,S905*(1+(_xlfn.NORM.INV(RAND(),Inputs!$D$39,Inputs!$C$39)))-'Year Schedule'!$K$21+'Year Schedule'!$L$21)</f>
        <v>#VALUE!</v>
      </c>
      <c r="U905" s="0" t="e">
        <f aca="true">MAX(0,T905*(1+(_xlfn.NORM.INV(RAND(),Inputs!$D$39,Inputs!$C$39)))-'Year Schedule'!$K$22+'Year Schedule'!$L$22)</f>
        <v>#VALUE!</v>
      </c>
      <c r="V905" s="0" t="e">
        <f aca="true">MAX(0,U905*(1+(_xlfn.NORM.INV(RAND(),Inputs!$D$39,Inputs!$C$39)))-'Year Schedule'!$K$23+'Year Schedule'!$L$23)</f>
        <v>#VALUE!</v>
      </c>
      <c r="W905" s="0" t="e">
        <f aca="true">MAX(0,V905*(1+(_xlfn.NORM.INV(RAND(),Inputs!$D$39,Inputs!$C$39)))-'Year Schedule'!$K$24+'Year Schedule'!$L$24)</f>
        <v>#VALUE!</v>
      </c>
      <c r="X905" s="0" t="e">
        <f aca="true">MAX(0,W905*(1+(_xlfn.NORM.INV(RAND(),Inputs!$D$39,Inputs!$C$39)))-'Year Schedule'!$K$25+'Year Schedule'!$L$25)</f>
        <v>#VALUE!</v>
      </c>
      <c r="Y905" s="0" t="e">
        <f aca="true">MAX(0,X905*(1+(_xlfn.NORM.INV(RAND(),Inputs!$D$39,Inputs!$C$39)))-'Year Schedule'!$K$26+'Year Schedule'!$L$26)</f>
        <v>#VALUE!</v>
      </c>
      <c r="Z905" s="0" t="e">
        <f aca="true">MAX(0,Y905*(1+(_xlfn.NORM.INV(RAND(),Inputs!$D$39,Inputs!$C$39)))-'Year Schedule'!$K$27+'Year Schedule'!$L$27)</f>
        <v>#VALUE!</v>
      </c>
      <c r="AA905" s="0" t="e">
        <f aca="true">MAX(0,Z905*(1+(_xlfn.NORM.INV(RAND(),Inputs!$D$39,Inputs!$C$39)))-'Year Schedule'!$K$28+'Year Schedule'!$L$28)</f>
        <v>#VALUE!</v>
      </c>
      <c r="AB905" s="0" t="e">
        <f aca="true">MAX(0,AA905*(1+(_xlfn.NORM.INV(RAND(),Inputs!$D$39,Inputs!$C$39)))-'Year Schedule'!$K$29+'Year Schedule'!$L$29)</f>
        <v>#VALUE!</v>
      </c>
      <c r="AC905" s="0" t="e">
        <f aca="true">MAX(0,AB905*(1+(_xlfn.NORM.INV(RAND(),Inputs!$D$39,Inputs!$C$39)))-'Year Schedule'!$K$30+'Year Schedule'!$L$30)</f>
        <v>#VALUE!</v>
      </c>
      <c r="AD905" s="0" t="e">
        <f aca="true">MAX(0,AC905*(1+(_xlfn.NORM.INV(RAND(),Inputs!$D$39,Inputs!$C$39)))-'Year Schedule'!$K$31+'Year Schedule'!$L$31)</f>
        <v>#VALUE!</v>
      </c>
      <c r="AE905" s="0" t="e">
        <f aca="true">MAX(0,AD905*(1+(_xlfn.NORM.INV(RAND(),Inputs!$D$39,Inputs!$C$39)))-'Year Schedule'!$K$32+'Year Schedule'!$L$32)</f>
        <v>#VALUE!</v>
      </c>
      <c r="AF905" s="0" t="e">
        <f aca="true">MAX(0,AE905*(1+(_xlfn.NORM.INV(RAND(),Inputs!$D$39,Inputs!$C$39)))-'Year Schedule'!$K$33+'Year Schedule'!$L$33)</f>
        <v>#VALUE!</v>
      </c>
      <c r="AG905" s="0" t="e">
        <f aca="true">MAX(0,AF905*(1+(_xlfn.NORM.INV(RAND(),Inputs!$D$39,Inputs!$C$39)))-'Year Schedule'!$K$34+'Year Schedule'!$L$34)</f>
        <v>#VALUE!</v>
      </c>
      <c r="AH905" s="0" t="e">
        <f aca="true">MAX(0,AG905*(1+(_xlfn.NORM.INV(RAND(),Inputs!$D$39,Inputs!$C$39)))-'Year Schedule'!$K$35+'Year Schedule'!$L$35)</f>
        <v>#VALUE!</v>
      </c>
      <c r="AI905" s="0" t="e">
        <f aca="true">MAX(0,AH905*(1+(_xlfn.NORM.INV(RAND(),Inputs!$D$39,Inputs!$C$39)))-'Year Schedule'!$K$36+'Year Schedule'!$L$36)</f>
        <v>#VALUE!</v>
      </c>
      <c r="AJ905" s="0" t="e">
        <f aca="true">MAX(0,AI905*(1+(_xlfn.NORM.INV(RAND(),Inputs!$D$39,Inputs!$C$39)))-'Year Schedule'!$K$37+'Year Schedule'!$L$37)</f>
        <v>#VALUE!</v>
      </c>
      <c r="AK905" s="0" t="e">
        <f aca="true">MAX(0,AJ905*(1+(_xlfn.NORM.INV(RAND(),Inputs!$D$39,Inputs!$C$39)))-'Year Schedule'!$K$38+'Year Schedule'!$L$38)</f>
        <v>#VALUE!</v>
      </c>
      <c r="AL905" s="0" t="e">
        <f aca="true">MAX(0,AK905*(1+(_xlfn.NORM.INV(RAND(),Inputs!$D$39,Inputs!$C$39)))-'Year Schedule'!$K$39+'Year Schedule'!$L$39)</f>
        <v>#VALUE!</v>
      </c>
      <c r="AM905" s="0" t="e">
        <f aca="true">MAX(0,AL905*(1+(_xlfn.NORM.INV(RAND(),Inputs!$D$39,Inputs!$C$39)))-'Year Schedule'!$K$40+'Year Schedule'!$L$40)</f>
        <v>#VALUE!</v>
      </c>
      <c r="AN905" s="0" t="e">
        <f aca="true">MAX(0,AM905*(1+(_xlfn.NORM.INV(RAND(),Inputs!$D$39,Inputs!$C$39)))-'Year Schedule'!$K$41+'Year Schedule'!$L$41)</f>
        <v>#VALUE!</v>
      </c>
      <c r="AO905" s="0" t="e">
        <f aca="true">MAX(0,AN905*(1+(_xlfn.NORM.INV(RAND(),Inputs!$D$39,Inputs!$C$39)))-'Year Schedule'!$K$42+'Year Schedule'!$L$42)</f>
        <v>#VALUE!</v>
      </c>
      <c r="AP905" s="0" t="e">
        <f aca="true">MAX(0,AO905*(1+(_xlfn.NORM.INV(RAND(),Inputs!$D$39,Inputs!$C$39)))-'Year Schedule'!$K$43+'Year Schedule'!$L$43)</f>
        <v>#VALUE!</v>
      </c>
      <c r="AQ905" s="0" t="e">
        <f aca="true">MAX(0,AP905*(1+(_xlfn.NORM.INV(RAND(),Inputs!$D$39,Inputs!$C$39)))-'Year Schedule'!$K$44+'Year Schedule'!$L$44)</f>
        <v>#VALUE!</v>
      </c>
      <c r="AR905" s="0" t="e">
        <f aca="true">MAX(0,AQ905*(1+(_xlfn.NORM.INV(RAND(),Inputs!$D$39,Inputs!$C$39)))-'Year Schedule'!$K$45+'Year Schedule'!$L$45)</f>
        <v>#VALUE!</v>
      </c>
      <c r="AS905" s="0" t="e">
        <f aca="true">MAX(0,AR905*(1+(_xlfn.NORM.INV(RAND(),Inputs!$D$39,Inputs!$C$39)))-'Year Schedule'!$K$46+'Year Schedule'!$L$46)</f>
        <v>#VALUE!</v>
      </c>
      <c r="AT905" s="0" t="e">
        <f aca="true">MAX(0,AS905*(1+(_xlfn.NORM.INV(RAND(),Inputs!$D$39,Inputs!$C$39)))-'Year Schedule'!$K$47+'Year Schedule'!$L$47)</f>
        <v>#VALUE!</v>
      </c>
      <c r="AU905" s="0" t="e">
        <f aca="true">MAX(0,AT905*(1+(_xlfn.NORM.INV(RAND(),Inputs!$D$39,Inputs!$C$39)))-'Year Schedule'!$K$48+'Year Schedule'!$L$48)</f>
        <v>#VALUE!</v>
      </c>
      <c r="AV905" s="0" t="e">
        <f aca="true">MAX(0,AU905*(1+(_xlfn.NORM.INV(RAND(),Inputs!$D$39,Inputs!$C$39)))-'Year Schedule'!$K$49+'Year Schedule'!$L$49)</f>
        <v>#VALUE!</v>
      </c>
      <c r="AW905" s="0" t="e">
        <f aca="true">MAX(0,AV905*(1+(_xlfn.NORM.INV(RAND(),Inputs!$D$39,Inputs!$C$39)))-'Year Schedule'!$K$50+'Year Schedule'!$L$50)</f>
        <v>#VALUE!</v>
      </c>
      <c r="AX905" s="0" t="e">
        <f aca="true">MAX(0,AW905*(1+(_xlfn.NORM.INV(RAND(),Inputs!$D$39,Inputs!$C$39)))-'Year Schedule'!$K$51+'Year Schedule'!$L$51)</f>
        <v>#VALUE!</v>
      </c>
      <c r="AY905" s="0" t="e">
        <f aca="true">MAX(0,AX905*(1+(_xlfn.NORM.INV(RAND(),Inputs!$D$39,Inputs!$C$39)))-'Year Schedule'!$K$52+'Year Schedule'!$L$52)</f>
        <v>#VALUE!</v>
      </c>
      <c r="AZ905" s="0" t="e">
        <f aca="true">MAX(0,AY905*(1+(_xlfn.NORM.INV(RAND(),Inputs!$D$39,Inputs!$C$39)))-'Year Schedule'!$K$53+'Year Schedule'!$L$53)</f>
        <v>#VALUE!</v>
      </c>
      <c r="BA905" s="0" t="e">
        <f aca="false">INDEX(C905:AZ905,1,Inputs!$C$6)</f>
        <v>#VALUE!</v>
      </c>
      <c r="BB905" s="0" t="n">
        <f aca="false">IFERROR(EXP(SUMPRODUCT(LN((C905:INDEX(C905:AZ905,1,Inputs!$C$6)+$C$1004:INDEX($C$1004:$AZ$1004,1,Inputs!$C$6))/B905:INDEX(B905:AY905,1,Inputs!$C$6)))/Inputs!$C$6)-1,-1)</f>
        <v>-1</v>
      </c>
    </row>
    <row r="906" customFormat="false" ht="15" hidden="false" customHeight="true" outlineLevel="0" collapsed="false">
      <c r="A906" s="0" t="n">
        <v>904</v>
      </c>
      <c r="B906" s="177" t="n">
        <f aca="false">Inputs!$C$38</f>
        <v>0</v>
      </c>
      <c r="C906" s="0" t="e">
        <f aca="true">MAX(0,B906*(1+(_xlfn.NORM.INV(RAND(),Inputs!$D$39,Inputs!$C$39)))-'Year Schedule'!$K$4+'Year Schedule'!$L$4)</f>
        <v>#VALUE!</v>
      </c>
      <c r="D906" s="0" t="e">
        <f aca="true">MAX(0,C906*(1+(_xlfn.NORM.INV(RAND(),Inputs!$D$39,Inputs!$C$39)))-'Year Schedule'!$K$5+'Year Schedule'!$L$5)</f>
        <v>#VALUE!</v>
      </c>
      <c r="E906" s="0" t="e">
        <f aca="true">MAX(0,D906*(1+(_xlfn.NORM.INV(RAND(),Inputs!$D$39,Inputs!$C$39)))-'Year Schedule'!$K$6+'Year Schedule'!$L$6)</f>
        <v>#VALUE!</v>
      </c>
      <c r="F906" s="0" t="e">
        <f aca="true">MAX(0,E906*(1+(_xlfn.NORM.INV(RAND(),Inputs!$D$39,Inputs!$C$39)))-'Year Schedule'!$K$7+'Year Schedule'!$L$7)</f>
        <v>#VALUE!</v>
      </c>
      <c r="G906" s="0" t="e">
        <f aca="true">MAX(0,F906*(1+(_xlfn.NORM.INV(RAND(),Inputs!$D$39,Inputs!$C$39)))-'Year Schedule'!$K$8+'Year Schedule'!$L$8)</f>
        <v>#VALUE!</v>
      </c>
      <c r="H906" s="0" t="e">
        <f aca="true">MAX(0,G906*(1+(_xlfn.NORM.INV(RAND(),Inputs!$D$39,Inputs!$C$39)))-'Year Schedule'!$K$9+'Year Schedule'!$L$9)</f>
        <v>#VALUE!</v>
      </c>
      <c r="I906" s="0" t="e">
        <f aca="true">MAX(0,H906*(1+(_xlfn.NORM.INV(RAND(),Inputs!$D$39,Inputs!$C$39)))-'Year Schedule'!$K$10+'Year Schedule'!$L$10)</f>
        <v>#VALUE!</v>
      </c>
      <c r="J906" s="0" t="e">
        <f aca="true">MAX(0,I906*(1+(_xlfn.NORM.INV(RAND(),Inputs!$D$39,Inputs!$C$39)))-'Year Schedule'!$K$11+'Year Schedule'!$L$11)</f>
        <v>#VALUE!</v>
      </c>
      <c r="K906" s="0" t="e">
        <f aca="true">MAX(0,J906*(1+(_xlfn.NORM.INV(RAND(),Inputs!$D$39,Inputs!$C$39)))-'Year Schedule'!$K$12+'Year Schedule'!$L$12)</f>
        <v>#VALUE!</v>
      </c>
      <c r="L906" s="0" t="e">
        <f aca="true">MAX(0,K906*(1+(_xlfn.NORM.INV(RAND(),Inputs!$D$39,Inputs!$C$39)))-'Year Schedule'!$K$13+'Year Schedule'!$L$13)</f>
        <v>#VALUE!</v>
      </c>
      <c r="M906" s="0" t="e">
        <f aca="true">MAX(0,L906*(1+(_xlfn.NORM.INV(RAND(),Inputs!$D$39,Inputs!$C$39)))-'Year Schedule'!$K$14+'Year Schedule'!$L$14)</f>
        <v>#VALUE!</v>
      </c>
      <c r="N906" s="0" t="e">
        <f aca="true">MAX(0,M906*(1+(_xlfn.NORM.INV(RAND(),Inputs!$D$39,Inputs!$C$39)))-'Year Schedule'!$K$15+'Year Schedule'!$L$15)</f>
        <v>#VALUE!</v>
      </c>
      <c r="O906" s="0" t="e">
        <f aca="true">MAX(0,N906*(1+(_xlfn.NORM.INV(RAND(),Inputs!$D$39,Inputs!$C$39)))-'Year Schedule'!$K$16+'Year Schedule'!$L$16)</f>
        <v>#VALUE!</v>
      </c>
      <c r="P906" s="0" t="e">
        <f aca="true">MAX(0,O906*(1+(_xlfn.NORM.INV(RAND(),Inputs!$D$39,Inputs!$C$39)))-'Year Schedule'!$K$17+'Year Schedule'!$L$17)</f>
        <v>#VALUE!</v>
      </c>
      <c r="Q906" s="0" t="e">
        <f aca="true">MAX(0,P906*(1+(_xlfn.NORM.INV(RAND(),Inputs!$D$39,Inputs!$C$39)))-'Year Schedule'!$K$18+'Year Schedule'!$L$18)</f>
        <v>#VALUE!</v>
      </c>
      <c r="R906" s="0" t="e">
        <f aca="true">MAX(0,Q906*(1+(_xlfn.NORM.INV(RAND(),Inputs!$D$39,Inputs!$C$39)))-'Year Schedule'!$K$19+'Year Schedule'!$L$19)</f>
        <v>#VALUE!</v>
      </c>
      <c r="S906" s="0" t="e">
        <f aca="true">MAX(0,R906*(1+(_xlfn.NORM.INV(RAND(),Inputs!$D$39,Inputs!$C$39)))-'Year Schedule'!$K$20+'Year Schedule'!$L$20)</f>
        <v>#VALUE!</v>
      </c>
      <c r="T906" s="0" t="e">
        <f aca="true">MAX(0,S906*(1+(_xlfn.NORM.INV(RAND(),Inputs!$D$39,Inputs!$C$39)))-'Year Schedule'!$K$21+'Year Schedule'!$L$21)</f>
        <v>#VALUE!</v>
      </c>
      <c r="U906" s="0" t="e">
        <f aca="true">MAX(0,T906*(1+(_xlfn.NORM.INV(RAND(),Inputs!$D$39,Inputs!$C$39)))-'Year Schedule'!$K$22+'Year Schedule'!$L$22)</f>
        <v>#VALUE!</v>
      </c>
      <c r="V906" s="0" t="e">
        <f aca="true">MAX(0,U906*(1+(_xlfn.NORM.INV(RAND(),Inputs!$D$39,Inputs!$C$39)))-'Year Schedule'!$K$23+'Year Schedule'!$L$23)</f>
        <v>#VALUE!</v>
      </c>
      <c r="W906" s="0" t="e">
        <f aca="true">MAX(0,V906*(1+(_xlfn.NORM.INV(RAND(),Inputs!$D$39,Inputs!$C$39)))-'Year Schedule'!$K$24+'Year Schedule'!$L$24)</f>
        <v>#VALUE!</v>
      </c>
      <c r="X906" s="0" t="e">
        <f aca="true">MAX(0,W906*(1+(_xlfn.NORM.INV(RAND(),Inputs!$D$39,Inputs!$C$39)))-'Year Schedule'!$K$25+'Year Schedule'!$L$25)</f>
        <v>#VALUE!</v>
      </c>
      <c r="Y906" s="0" t="e">
        <f aca="true">MAX(0,X906*(1+(_xlfn.NORM.INV(RAND(),Inputs!$D$39,Inputs!$C$39)))-'Year Schedule'!$K$26+'Year Schedule'!$L$26)</f>
        <v>#VALUE!</v>
      </c>
      <c r="Z906" s="0" t="e">
        <f aca="true">MAX(0,Y906*(1+(_xlfn.NORM.INV(RAND(),Inputs!$D$39,Inputs!$C$39)))-'Year Schedule'!$K$27+'Year Schedule'!$L$27)</f>
        <v>#VALUE!</v>
      </c>
      <c r="AA906" s="0" t="e">
        <f aca="true">MAX(0,Z906*(1+(_xlfn.NORM.INV(RAND(),Inputs!$D$39,Inputs!$C$39)))-'Year Schedule'!$K$28+'Year Schedule'!$L$28)</f>
        <v>#VALUE!</v>
      </c>
      <c r="AB906" s="0" t="e">
        <f aca="true">MAX(0,AA906*(1+(_xlfn.NORM.INV(RAND(),Inputs!$D$39,Inputs!$C$39)))-'Year Schedule'!$K$29+'Year Schedule'!$L$29)</f>
        <v>#VALUE!</v>
      </c>
      <c r="AC906" s="0" t="e">
        <f aca="true">MAX(0,AB906*(1+(_xlfn.NORM.INV(RAND(),Inputs!$D$39,Inputs!$C$39)))-'Year Schedule'!$K$30+'Year Schedule'!$L$30)</f>
        <v>#VALUE!</v>
      </c>
      <c r="AD906" s="0" t="e">
        <f aca="true">MAX(0,AC906*(1+(_xlfn.NORM.INV(RAND(),Inputs!$D$39,Inputs!$C$39)))-'Year Schedule'!$K$31+'Year Schedule'!$L$31)</f>
        <v>#VALUE!</v>
      </c>
      <c r="AE906" s="0" t="e">
        <f aca="true">MAX(0,AD906*(1+(_xlfn.NORM.INV(RAND(),Inputs!$D$39,Inputs!$C$39)))-'Year Schedule'!$K$32+'Year Schedule'!$L$32)</f>
        <v>#VALUE!</v>
      </c>
      <c r="AF906" s="0" t="e">
        <f aca="true">MAX(0,AE906*(1+(_xlfn.NORM.INV(RAND(),Inputs!$D$39,Inputs!$C$39)))-'Year Schedule'!$K$33+'Year Schedule'!$L$33)</f>
        <v>#VALUE!</v>
      </c>
      <c r="AG906" s="0" t="e">
        <f aca="true">MAX(0,AF906*(1+(_xlfn.NORM.INV(RAND(),Inputs!$D$39,Inputs!$C$39)))-'Year Schedule'!$K$34+'Year Schedule'!$L$34)</f>
        <v>#VALUE!</v>
      </c>
      <c r="AH906" s="0" t="e">
        <f aca="true">MAX(0,AG906*(1+(_xlfn.NORM.INV(RAND(),Inputs!$D$39,Inputs!$C$39)))-'Year Schedule'!$K$35+'Year Schedule'!$L$35)</f>
        <v>#VALUE!</v>
      </c>
      <c r="AI906" s="0" t="e">
        <f aca="true">MAX(0,AH906*(1+(_xlfn.NORM.INV(RAND(),Inputs!$D$39,Inputs!$C$39)))-'Year Schedule'!$K$36+'Year Schedule'!$L$36)</f>
        <v>#VALUE!</v>
      </c>
      <c r="AJ906" s="0" t="e">
        <f aca="true">MAX(0,AI906*(1+(_xlfn.NORM.INV(RAND(),Inputs!$D$39,Inputs!$C$39)))-'Year Schedule'!$K$37+'Year Schedule'!$L$37)</f>
        <v>#VALUE!</v>
      </c>
      <c r="AK906" s="0" t="e">
        <f aca="true">MAX(0,AJ906*(1+(_xlfn.NORM.INV(RAND(),Inputs!$D$39,Inputs!$C$39)))-'Year Schedule'!$K$38+'Year Schedule'!$L$38)</f>
        <v>#VALUE!</v>
      </c>
      <c r="AL906" s="0" t="e">
        <f aca="true">MAX(0,AK906*(1+(_xlfn.NORM.INV(RAND(),Inputs!$D$39,Inputs!$C$39)))-'Year Schedule'!$K$39+'Year Schedule'!$L$39)</f>
        <v>#VALUE!</v>
      </c>
      <c r="AM906" s="0" t="e">
        <f aca="true">MAX(0,AL906*(1+(_xlfn.NORM.INV(RAND(),Inputs!$D$39,Inputs!$C$39)))-'Year Schedule'!$K$40+'Year Schedule'!$L$40)</f>
        <v>#VALUE!</v>
      </c>
      <c r="AN906" s="0" t="e">
        <f aca="true">MAX(0,AM906*(1+(_xlfn.NORM.INV(RAND(),Inputs!$D$39,Inputs!$C$39)))-'Year Schedule'!$K$41+'Year Schedule'!$L$41)</f>
        <v>#VALUE!</v>
      </c>
      <c r="AO906" s="0" t="e">
        <f aca="true">MAX(0,AN906*(1+(_xlfn.NORM.INV(RAND(),Inputs!$D$39,Inputs!$C$39)))-'Year Schedule'!$K$42+'Year Schedule'!$L$42)</f>
        <v>#VALUE!</v>
      </c>
      <c r="AP906" s="0" t="e">
        <f aca="true">MAX(0,AO906*(1+(_xlfn.NORM.INV(RAND(),Inputs!$D$39,Inputs!$C$39)))-'Year Schedule'!$K$43+'Year Schedule'!$L$43)</f>
        <v>#VALUE!</v>
      </c>
      <c r="AQ906" s="0" t="e">
        <f aca="true">MAX(0,AP906*(1+(_xlfn.NORM.INV(RAND(),Inputs!$D$39,Inputs!$C$39)))-'Year Schedule'!$K$44+'Year Schedule'!$L$44)</f>
        <v>#VALUE!</v>
      </c>
      <c r="AR906" s="0" t="e">
        <f aca="true">MAX(0,AQ906*(1+(_xlfn.NORM.INV(RAND(),Inputs!$D$39,Inputs!$C$39)))-'Year Schedule'!$K$45+'Year Schedule'!$L$45)</f>
        <v>#VALUE!</v>
      </c>
      <c r="AS906" s="0" t="e">
        <f aca="true">MAX(0,AR906*(1+(_xlfn.NORM.INV(RAND(),Inputs!$D$39,Inputs!$C$39)))-'Year Schedule'!$K$46+'Year Schedule'!$L$46)</f>
        <v>#VALUE!</v>
      </c>
      <c r="AT906" s="0" t="e">
        <f aca="true">MAX(0,AS906*(1+(_xlfn.NORM.INV(RAND(),Inputs!$D$39,Inputs!$C$39)))-'Year Schedule'!$K$47+'Year Schedule'!$L$47)</f>
        <v>#VALUE!</v>
      </c>
      <c r="AU906" s="0" t="e">
        <f aca="true">MAX(0,AT906*(1+(_xlfn.NORM.INV(RAND(),Inputs!$D$39,Inputs!$C$39)))-'Year Schedule'!$K$48+'Year Schedule'!$L$48)</f>
        <v>#VALUE!</v>
      </c>
      <c r="AV906" s="0" t="e">
        <f aca="true">MAX(0,AU906*(1+(_xlfn.NORM.INV(RAND(),Inputs!$D$39,Inputs!$C$39)))-'Year Schedule'!$K$49+'Year Schedule'!$L$49)</f>
        <v>#VALUE!</v>
      </c>
      <c r="AW906" s="0" t="e">
        <f aca="true">MAX(0,AV906*(1+(_xlfn.NORM.INV(RAND(),Inputs!$D$39,Inputs!$C$39)))-'Year Schedule'!$K$50+'Year Schedule'!$L$50)</f>
        <v>#VALUE!</v>
      </c>
      <c r="AX906" s="0" t="e">
        <f aca="true">MAX(0,AW906*(1+(_xlfn.NORM.INV(RAND(),Inputs!$D$39,Inputs!$C$39)))-'Year Schedule'!$K$51+'Year Schedule'!$L$51)</f>
        <v>#VALUE!</v>
      </c>
      <c r="AY906" s="0" t="e">
        <f aca="true">MAX(0,AX906*(1+(_xlfn.NORM.INV(RAND(),Inputs!$D$39,Inputs!$C$39)))-'Year Schedule'!$K$52+'Year Schedule'!$L$52)</f>
        <v>#VALUE!</v>
      </c>
      <c r="AZ906" s="0" t="e">
        <f aca="true">MAX(0,AY906*(1+(_xlfn.NORM.INV(RAND(),Inputs!$D$39,Inputs!$C$39)))-'Year Schedule'!$K$53+'Year Schedule'!$L$53)</f>
        <v>#VALUE!</v>
      </c>
      <c r="BA906" s="0" t="e">
        <f aca="false">INDEX(C906:AZ906,1,Inputs!$C$6)</f>
        <v>#VALUE!</v>
      </c>
      <c r="BB906" s="0" t="n">
        <f aca="false">IFERROR(EXP(SUMPRODUCT(LN((C906:INDEX(C906:AZ906,1,Inputs!$C$6)+$C$1004:INDEX($C$1004:$AZ$1004,1,Inputs!$C$6))/B906:INDEX(B906:AY906,1,Inputs!$C$6)))/Inputs!$C$6)-1,-1)</f>
        <v>-1</v>
      </c>
    </row>
    <row r="907" customFormat="false" ht="15" hidden="false" customHeight="true" outlineLevel="0" collapsed="false">
      <c r="A907" s="0" t="n">
        <v>905</v>
      </c>
      <c r="B907" s="177" t="n">
        <f aca="false">Inputs!$C$38</f>
        <v>0</v>
      </c>
      <c r="C907" s="0" t="e">
        <f aca="true">MAX(0,B907*(1+(_xlfn.NORM.INV(RAND(),Inputs!$D$39,Inputs!$C$39)))-'Year Schedule'!$K$4+'Year Schedule'!$L$4)</f>
        <v>#VALUE!</v>
      </c>
      <c r="D907" s="0" t="e">
        <f aca="true">MAX(0,C907*(1+(_xlfn.NORM.INV(RAND(),Inputs!$D$39,Inputs!$C$39)))-'Year Schedule'!$K$5+'Year Schedule'!$L$5)</f>
        <v>#VALUE!</v>
      </c>
      <c r="E907" s="0" t="e">
        <f aca="true">MAX(0,D907*(1+(_xlfn.NORM.INV(RAND(),Inputs!$D$39,Inputs!$C$39)))-'Year Schedule'!$K$6+'Year Schedule'!$L$6)</f>
        <v>#VALUE!</v>
      </c>
      <c r="F907" s="0" t="e">
        <f aca="true">MAX(0,E907*(1+(_xlfn.NORM.INV(RAND(),Inputs!$D$39,Inputs!$C$39)))-'Year Schedule'!$K$7+'Year Schedule'!$L$7)</f>
        <v>#VALUE!</v>
      </c>
      <c r="G907" s="0" t="e">
        <f aca="true">MAX(0,F907*(1+(_xlfn.NORM.INV(RAND(),Inputs!$D$39,Inputs!$C$39)))-'Year Schedule'!$K$8+'Year Schedule'!$L$8)</f>
        <v>#VALUE!</v>
      </c>
      <c r="H907" s="0" t="e">
        <f aca="true">MAX(0,G907*(1+(_xlfn.NORM.INV(RAND(),Inputs!$D$39,Inputs!$C$39)))-'Year Schedule'!$K$9+'Year Schedule'!$L$9)</f>
        <v>#VALUE!</v>
      </c>
      <c r="I907" s="0" t="e">
        <f aca="true">MAX(0,H907*(1+(_xlfn.NORM.INV(RAND(),Inputs!$D$39,Inputs!$C$39)))-'Year Schedule'!$K$10+'Year Schedule'!$L$10)</f>
        <v>#VALUE!</v>
      </c>
      <c r="J907" s="0" t="e">
        <f aca="true">MAX(0,I907*(1+(_xlfn.NORM.INV(RAND(),Inputs!$D$39,Inputs!$C$39)))-'Year Schedule'!$K$11+'Year Schedule'!$L$11)</f>
        <v>#VALUE!</v>
      </c>
      <c r="K907" s="0" t="e">
        <f aca="true">MAX(0,J907*(1+(_xlfn.NORM.INV(RAND(),Inputs!$D$39,Inputs!$C$39)))-'Year Schedule'!$K$12+'Year Schedule'!$L$12)</f>
        <v>#VALUE!</v>
      </c>
      <c r="L907" s="0" t="e">
        <f aca="true">MAX(0,K907*(1+(_xlfn.NORM.INV(RAND(),Inputs!$D$39,Inputs!$C$39)))-'Year Schedule'!$K$13+'Year Schedule'!$L$13)</f>
        <v>#VALUE!</v>
      </c>
      <c r="M907" s="0" t="e">
        <f aca="true">MAX(0,L907*(1+(_xlfn.NORM.INV(RAND(),Inputs!$D$39,Inputs!$C$39)))-'Year Schedule'!$K$14+'Year Schedule'!$L$14)</f>
        <v>#VALUE!</v>
      </c>
      <c r="N907" s="0" t="e">
        <f aca="true">MAX(0,M907*(1+(_xlfn.NORM.INV(RAND(),Inputs!$D$39,Inputs!$C$39)))-'Year Schedule'!$K$15+'Year Schedule'!$L$15)</f>
        <v>#VALUE!</v>
      </c>
      <c r="O907" s="0" t="e">
        <f aca="true">MAX(0,N907*(1+(_xlfn.NORM.INV(RAND(),Inputs!$D$39,Inputs!$C$39)))-'Year Schedule'!$K$16+'Year Schedule'!$L$16)</f>
        <v>#VALUE!</v>
      </c>
      <c r="P907" s="0" t="e">
        <f aca="true">MAX(0,O907*(1+(_xlfn.NORM.INV(RAND(),Inputs!$D$39,Inputs!$C$39)))-'Year Schedule'!$K$17+'Year Schedule'!$L$17)</f>
        <v>#VALUE!</v>
      </c>
      <c r="Q907" s="0" t="e">
        <f aca="true">MAX(0,P907*(1+(_xlfn.NORM.INV(RAND(),Inputs!$D$39,Inputs!$C$39)))-'Year Schedule'!$K$18+'Year Schedule'!$L$18)</f>
        <v>#VALUE!</v>
      </c>
      <c r="R907" s="0" t="e">
        <f aca="true">MAX(0,Q907*(1+(_xlfn.NORM.INV(RAND(),Inputs!$D$39,Inputs!$C$39)))-'Year Schedule'!$K$19+'Year Schedule'!$L$19)</f>
        <v>#VALUE!</v>
      </c>
      <c r="S907" s="0" t="e">
        <f aca="true">MAX(0,R907*(1+(_xlfn.NORM.INV(RAND(),Inputs!$D$39,Inputs!$C$39)))-'Year Schedule'!$K$20+'Year Schedule'!$L$20)</f>
        <v>#VALUE!</v>
      </c>
      <c r="T907" s="0" t="e">
        <f aca="true">MAX(0,S907*(1+(_xlfn.NORM.INV(RAND(),Inputs!$D$39,Inputs!$C$39)))-'Year Schedule'!$K$21+'Year Schedule'!$L$21)</f>
        <v>#VALUE!</v>
      </c>
      <c r="U907" s="0" t="e">
        <f aca="true">MAX(0,T907*(1+(_xlfn.NORM.INV(RAND(),Inputs!$D$39,Inputs!$C$39)))-'Year Schedule'!$K$22+'Year Schedule'!$L$22)</f>
        <v>#VALUE!</v>
      </c>
      <c r="V907" s="0" t="e">
        <f aca="true">MAX(0,U907*(1+(_xlfn.NORM.INV(RAND(),Inputs!$D$39,Inputs!$C$39)))-'Year Schedule'!$K$23+'Year Schedule'!$L$23)</f>
        <v>#VALUE!</v>
      </c>
      <c r="W907" s="0" t="e">
        <f aca="true">MAX(0,V907*(1+(_xlfn.NORM.INV(RAND(),Inputs!$D$39,Inputs!$C$39)))-'Year Schedule'!$K$24+'Year Schedule'!$L$24)</f>
        <v>#VALUE!</v>
      </c>
      <c r="X907" s="0" t="e">
        <f aca="true">MAX(0,W907*(1+(_xlfn.NORM.INV(RAND(),Inputs!$D$39,Inputs!$C$39)))-'Year Schedule'!$K$25+'Year Schedule'!$L$25)</f>
        <v>#VALUE!</v>
      </c>
      <c r="Y907" s="0" t="e">
        <f aca="true">MAX(0,X907*(1+(_xlfn.NORM.INV(RAND(),Inputs!$D$39,Inputs!$C$39)))-'Year Schedule'!$K$26+'Year Schedule'!$L$26)</f>
        <v>#VALUE!</v>
      </c>
      <c r="Z907" s="0" t="e">
        <f aca="true">MAX(0,Y907*(1+(_xlfn.NORM.INV(RAND(),Inputs!$D$39,Inputs!$C$39)))-'Year Schedule'!$K$27+'Year Schedule'!$L$27)</f>
        <v>#VALUE!</v>
      </c>
      <c r="AA907" s="0" t="e">
        <f aca="true">MAX(0,Z907*(1+(_xlfn.NORM.INV(RAND(),Inputs!$D$39,Inputs!$C$39)))-'Year Schedule'!$K$28+'Year Schedule'!$L$28)</f>
        <v>#VALUE!</v>
      </c>
      <c r="AB907" s="0" t="e">
        <f aca="true">MAX(0,AA907*(1+(_xlfn.NORM.INV(RAND(),Inputs!$D$39,Inputs!$C$39)))-'Year Schedule'!$K$29+'Year Schedule'!$L$29)</f>
        <v>#VALUE!</v>
      </c>
      <c r="AC907" s="0" t="e">
        <f aca="true">MAX(0,AB907*(1+(_xlfn.NORM.INV(RAND(),Inputs!$D$39,Inputs!$C$39)))-'Year Schedule'!$K$30+'Year Schedule'!$L$30)</f>
        <v>#VALUE!</v>
      </c>
      <c r="AD907" s="0" t="e">
        <f aca="true">MAX(0,AC907*(1+(_xlfn.NORM.INV(RAND(),Inputs!$D$39,Inputs!$C$39)))-'Year Schedule'!$K$31+'Year Schedule'!$L$31)</f>
        <v>#VALUE!</v>
      </c>
      <c r="AE907" s="0" t="e">
        <f aca="true">MAX(0,AD907*(1+(_xlfn.NORM.INV(RAND(),Inputs!$D$39,Inputs!$C$39)))-'Year Schedule'!$K$32+'Year Schedule'!$L$32)</f>
        <v>#VALUE!</v>
      </c>
      <c r="AF907" s="0" t="e">
        <f aca="true">MAX(0,AE907*(1+(_xlfn.NORM.INV(RAND(),Inputs!$D$39,Inputs!$C$39)))-'Year Schedule'!$K$33+'Year Schedule'!$L$33)</f>
        <v>#VALUE!</v>
      </c>
      <c r="AG907" s="0" t="e">
        <f aca="true">MAX(0,AF907*(1+(_xlfn.NORM.INV(RAND(),Inputs!$D$39,Inputs!$C$39)))-'Year Schedule'!$K$34+'Year Schedule'!$L$34)</f>
        <v>#VALUE!</v>
      </c>
      <c r="AH907" s="0" t="e">
        <f aca="true">MAX(0,AG907*(1+(_xlfn.NORM.INV(RAND(),Inputs!$D$39,Inputs!$C$39)))-'Year Schedule'!$K$35+'Year Schedule'!$L$35)</f>
        <v>#VALUE!</v>
      </c>
      <c r="AI907" s="0" t="e">
        <f aca="true">MAX(0,AH907*(1+(_xlfn.NORM.INV(RAND(),Inputs!$D$39,Inputs!$C$39)))-'Year Schedule'!$K$36+'Year Schedule'!$L$36)</f>
        <v>#VALUE!</v>
      </c>
      <c r="AJ907" s="0" t="e">
        <f aca="true">MAX(0,AI907*(1+(_xlfn.NORM.INV(RAND(),Inputs!$D$39,Inputs!$C$39)))-'Year Schedule'!$K$37+'Year Schedule'!$L$37)</f>
        <v>#VALUE!</v>
      </c>
      <c r="AK907" s="0" t="e">
        <f aca="true">MAX(0,AJ907*(1+(_xlfn.NORM.INV(RAND(),Inputs!$D$39,Inputs!$C$39)))-'Year Schedule'!$K$38+'Year Schedule'!$L$38)</f>
        <v>#VALUE!</v>
      </c>
      <c r="AL907" s="0" t="e">
        <f aca="true">MAX(0,AK907*(1+(_xlfn.NORM.INV(RAND(),Inputs!$D$39,Inputs!$C$39)))-'Year Schedule'!$K$39+'Year Schedule'!$L$39)</f>
        <v>#VALUE!</v>
      </c>
      <c r="AM907" s="0" t="e">
        <f aca="true">MAX(0,AL907*(1+(_xlfn.NORM.INV(RAND(),Inputs!$D$39,Inputs!$C$39)))-'Year Schedule'!$K$40+'Year Schedule'!$L$40)</f>
        <v>#VALUE!</v>
      </c>
      <c r="AN907" s="0" t="e">
        <f aca="true">MAX(0,AM907*(1+(_xlfn.NORM.INV(RAND(),Inputs!$D$39,Inputs!$C$39)))-'Year Schedule'!$K$41+'Year Schedule'!$L$41)</f>
        <v>#VALUE!</v>
      </c>
      <c r="AO907" s="0" t="e">
        <f aca="true">MAX(0,AN907*(1+(_xlfn.NORM.INV(RAND(),Inputs!$D$39,Inputs!$C$39)))-'Year Schedule'!$K$42+'Year Schedule'!$L$42)</f>
        <v>#VALUE!</v>
      </c>
      <c r="AP907" s="0" t="e">
        <f aca="true">MAX(0,AO907*(1+(_xlfn.NORM.INV(RAND(),Inputs!$D$39,Inputs!$C$39)))-'Year Schedule'!$K$43+'Year Schedule'!$L$43)</f>
        <v>#VALUE!</v>
      </c>
      <c r="AQ907" s="0" t="e">
        <f aca="true">MAX(0,AP907*(1+(_xlfn.NORM.INV(RAND(),Inputs!$D$39,Inputs!$C$39)))-'Year Schedule'!$K$44+'Year Schedule'!$L$44)</f>
        <v>#VALUE!</v>
      </c>
      <c r="AR907" s="0" t="e">
        <f aca="true">MAX(0,AQ907*(1+(_xlfn.NORM.INV(RAND(),Inputs!$D$39,Inputs!$C$39)))-'Year Schedule'!$K$45+'Year Schedule'!$L$45)</f>
        <v>#VALUE!</v>
      </c>
      <c r="AS907" s="0" t="e">
        <f aca="true">MAX(0,AR907*(1+(_xlfn.NORM.INV(RAND(),Inputs!$D$39,Inputs!$C$39)))-'Year Schedule'!$K$46+'Year Schedule'!$L$46)</f>
        <v>#VALUE!</v>
      </c>
      <c r="AT907" s="0" t="e">
        <f aca="true">MAX(0,AS907*(1+(_xlfn.NORM.INV(RAND(),Inputs!$D$39,Inputs!$C$39)))-'Year Schedule'!$K$47+'Year Schedule'!$L$47)</f>
        <v>#VALUE!</v>
      </c>
      <c r="AU907" s="0" t="e">
        <f aca="true">MAX(0,AT907*(1+(_xlfn.NORM.INV(RAND(),Inputs!$D$39,Inputs!$C$39)))-'Year Schedule'!$K$48+'Year Schedule'!$L$48)</f>
        <v>#VALUE!</v>
      </c>
      <c r="AV907" s="0" t="e">
        <f aca="true">MAX(0,AU907*(1+(_xlfn.NORM.INV(RAND(),Inputs!$D$39,Inputs!$C$39)))-'Year Schedule'!$K$49+'Year Schedule'!$L$49)</f>
        <v>#VALUE!</v>
      </c>
      <c r="AW907" s="0" t="e">
        <f aca="true">MAX(0,AV907*(1+(_xlfn.NORM.INV(RAND(),Inputs!$D$39,Inputs!$C$39)))-'Year Schedule'!$K$50+'Year Schedule'!$L$50)</f>
        <v>#VALUE!</v>
      </c>
      <c r="AX907" s="0" t="e">
        <f aca="true">MAX(0,AW907*(1+(_xlfn.NORM.INV(RAND(),Inputs!$D$39,Inputs!$C$39)))-'Year Schedule'!$K$51+'Year Schedule'!$L$51)</f>
        <v>#VALUE!</v>
      </c>
      <c r="AY907" s="0" t="e">
        <f aca="true">MAX(0,AX907*(1+(_xlfn.NORM.INV(RAND(),Inputs!$D$39,Inputs!$C$39)))-'Year Schedule'!$K$52+'Year Schedule'!$L$52)</f>
        <v>#VALUE!</v>
      </c>
      <c r="AZ907" s="0" t="e">
        <f aca="true">MAX(0,AY907*(1+(_xlfn.NORM.INV(RAND(),Inputs!$D$39,Inputs!$C$39)))-'Year Schedule'!$K$53+'Year Schedule'!$L$53)</f>
        <v>#VALUE!</v>
      </c>
      <c r="BA907" s="0" t="e">
        <f aca="false">INDEX(C907:AZ907,1,Inputs!$C$6)</f>
        <v>#VALUE!</v>
      </c>
      <c r="BB907" s="0" t="n">
        <f aca="false">IFERROR(EXP(SUMPRODUCT(LN((C907:INDEX(C907:AZ907,1,Inputs!$C$6)+$C$1004:INDEX($C$1004:$AZ$1004,1,Inputs!$C$6))/B907:INDEX(B907:AY907,1,Inputs!$C$6)))/Inputs!$C$6)-1,-1)</f>
        <v>-1</v>
      </c>
    </row>
    <row r="908" customFormat="false" ht="15" hidden="false" customHeight="true" outlineLevel="0" collapsed="false">
      <c r="A908" s="0" t="n">
        <v>906</v>
      </c>
      <c r="B908" s="177" t="n">
        <f aca="false">Inputs!$C$38</f>
        <v>0</v>
      </c>
      <c r="C908" s="0" t="e">
        <f aca="true">MAX(0,B908*(1+(_xlfn.NORM.INV(RAND(),Inputs!$D$39,Inputs!$C$39)))-'Year Schedule'!$K$4+'Year Schedule'!$L$4)</f>
        <v>#VALUE!</v>
      </c>
      <c r="D908" s="0" t="e">
        <f aca="true">MAX(0,C908*(1+(_xlfn.NORM.INV(RAND(),Inputs!$D$39,Inputs!$C$39)))-'Year Schedule'!$K$5+'Year Schedule'!$L$5)</f>
        <v>#VALUE!</v>
      </c>
      <c r="E908" s="0" t="e">
        <f aca="true">MAX(0,D908*(1+(_xlfn.NORM.INV(RAND(),Inputs!$D$39,Inputs!$C$39)))-'Year Schedule'!$K$6+'Year Schedule'!$L$6)</f>
        <v>#VALUE!</v>
      </c>
      <c r="F908" s="0" t="e">
        <f aca="true">MAX(0,E908*(1+(_xlfn.NORM.INV(RAND(),Inputs!$D$39,Inputs!$C$39)))-'Year Schedule'!$K$7+'Year Schedule'!$L$7)</f>
        <v>#VALUE!</v>
      </c>
      <c r="G908" s="0" t="e">
        <f aca="true">MAX(0,F908*(1+(_xlfn.NORM.INV(RAND(),Inputs!$D$39,Inputs!$C$39)))-'Year Schedule'!$K$8+'Year Schedule'!$L$8)</f>
        <v>#VALUE!</v>
      </c>
      <c r="H908" s="0" t="e">
        <f aca="true">MAX(0,G908*(1+(_xlfn.NORM.INV(RAND(),Inputs!$D$39,Inputs!$C$39)))-'Year Schedule'!$K$9+'Year Schedule'!$L$9)</f>
        <v>#VALUE!</v>
      </c>
      <c r="I908" s="0" t="e">
        <f aca="true">MAX(0,H908*(1+(_xlfn.NORM.INV(RAND(),Inputs!$D$39,Inputs!$C$39)))-'Year Schedule'!$K$10+'Year Schedule'!$L$10)</f>
        <v>#VALUE!</v>
      </c>
      <c r="J908" s="0" t="e">
        <f aca="true">MAX(0,I908*(1+(_xlfn.NORM.INV(RAND(),Inputs!$D$39,Inputs!$C$39)))-'Year Schedule'!$K$11+'Year Schedule'!$L$11)</f>
        <v>#VALUE!</v>
      </c>
      <c r="K908" s="0" t="e">
        <f aca="true">MAX(0,J908*(1+(_xlfn.NORM.INV(RAND(),Inputs!$D$39,Inputs!$C$39)))-'Year Schedule'!$K$12+'Year Schedule'!$L$12)</f>
        <v>#VALUE!</v>
      </c>
      <c r="L908" s="0" t="e">
        <f aca="true">MAX(0,K908*(1+(_xlfn.NORM.INV(RAND(),Inputs!$D$39,Inputs!$C$39)))-'Year Schedule'!$K$13+'Year Schedule'!$L$13)</f>
        <v>#VALUE!</v>
      </c>
      <c r="M908" s="0" t="e">
        <f aca="true">MAX(0,L908*(1+(_xlfn.NORM.INV(RAND(),Inputs!$D$39,Inputs!$C$39)))-'Year Schedule'!$K$14+'Year Schedule'!$L$14)</f>
        <v>#VALUE!</v>
      </c>
      <c r="N908" s="0" t="e">
        <f aca="true">MAX(0,M908*(1+(_xlfn.NORM.INV(RAND(),Inputs!$D$39,Inputs!$C$39)))-'Year Schedule'!$K$15+'Year Schedule'!$L$15)</f>
        <v>#VALUE!</v>
      </c>
      <c r="O908" s="0" t="e">
        <f aca="true">MAX(0,N908*(1+(_xlfn.NORM.INV(RAND(),Inputs!$D$39,Inputs!$C$39)))-'Year Schedule'!$K$16+'Year Schedule'!$L$16)</f>
        <v>#VALUE!</v>
      </c>
      <c r="P908" s="0" t="e">
        <f aca="true">MAX(0,O908*(1+(_xlfn.NORM.INV(RAND(),Inputs!$D$39,Inputs!$C$39)))-'Year Schedule'!$K$17+'Year Schedule'!$L$17)</f>
        <v>#VALUE!</v>
      </c>
      <c r="Q908" s="0" t="e">
        <f aca="true">MAX(0,P908*(1+(_xlfn.NORM.INV(RAND(),Inputs!$D$39,Inputs!$C$39)))-'Year Schedule'!$K$18+'Year Schedule'!$L$18)</f>
        <v>#VALUE!</v>
      </c>
      <c r="R908" s="0" t="e">
        <f aca="true">MAX(0,Q908*(1+(_xlfn.NORM.INV(RAND(),Inputs!$D$39,Inputs!$C$39)))-'Year Schedule'!$K$19+'Year Schedule'!$L$19)</f>
        <v>#VALUE!</v>
      </c>
      <c r="S908" s="0" t="e">
        <f aca="true">MAX(0,R908*(1+(_xlfn.NORM.INV(RAND(),Inputs!$D$39,Inputs!$C$39)))-'Year Schedule'!$K$20+'Year Schedule'!$L$20)</f>
        <v>#VALUE!</v>
      </c>
      <c r="T908" s="0" t="e">
        <f aca="true">MAX(0,S908*(1+(_xlfn.NORM.INV(RAND(),Inputs!$D$39,Inputs!$C$39)))-'Year Schedule'!$K$21+'Year Schedule'!$L$21)</f>
        <v>#VALUE!</v>
      </c>
      <c r="U908" s="0" t="e">
        <f aca="true">MAX(0,T908*(1+(_xlfn.NORM.INV(RAND(),Inputs!$D$39,Inputs!$C$39)))-'Year Schedule'!$K$22+'Year Schedule'!$L$22)</f>
        <v>#VALUE!</v>
      </c>
      <c r="V908" s="0" t="e">
        <f aca="true">MAX(0,U908*(1+(_xlfn.NORM.INV(RAND(),Inputs!$D$39,Inputs!$C$39)))-'Year Schedule'!$K$23+'Year Schedule'!$L$23)</f>
        <v>#VALUE!</v>
      </c>
      <c r="W908" s="0" t="e">
        <f aca="true">MAX(0,V908*(1+(_xlfn.NORM.INV(RAND(),Inputs!$D$39,Inputs!$C$39)))-'Year Schedule'!$K$24+'Year Schedule'!$L$24)</f>
        <v>#VALUE!</v>
      </c>
      <c r="X908" s="0" t="e">
        <f aca="true">MAX(0,W908*(1+(_xlfn.NORM.INV(RAND(),Inputs!$D$39,Inputs!$C$39)))-'Year Schedule'!$K$25+'Year Schedule'!$L$25)</f>
        <v>#VALUE!</v>
      </c>
      <c r="Y908" s="0" t="e">
        <f aca="true">MAX(0,X908*(1+(_xlfn.NORM.INV(RAND(),Inputs!$D$39,Inputs!$C$39)))-'Year Schedule'!$K$26+'Year Schedule'!$L$26)</f>
        <v>#VALUE!</v>
      </c>
      <c r="Z908" s="0" t="e">
        <f aca="true">MAX(0,Y908*(1+(_xlfn.NORM.INV(RAND(),Inputs!$D$39,Inputs!$C$39)))-'Year Schedule'!$K$27+'Year Schedule'!$L$27)</f>
        <v>#VALUE!</v>
      </c>
      <c r="AA908" s="0" t="e">
        <f aca="true">MAX(0,Z908*(1+(_xlfn.NORM.INV(RAND(),Inputs!$D$39,Inputs!$C$39)))-'Year Schedule'!$K$28+'Year Schedule'!$L$28)</f>
        <v>#VALUE!</v>
      </c>
      <c r="AB908" s="0" t="e">
        <f aca="true">MAX(0,AA908*(1+(_xlfn.NORM.INV(RAND(),Inputs!$D$39,Inputs!$C$39)))-'Year Schedule'!$K$29+'Year Schedule'!$L$29)</f>
        <v>#VALUE!</v>
      </c>
      <c r="AC908" s="0" t="e">
        <f aca="true">MAX(0,AB908*(1+(_xlfn.NORM.INV(RAND(),Inputs!$D$39,Inputs!$C$39)))-'Year Schedule'!$K$30+'Year Schedule'!$L$30)</f>
        <v>#VALUE!</v>
      </c>
      <c r="AD908" s="0" t="e">
        <f aca="true">MAX(0,AC908*(1+(_xlfn.NORM.INV(RAND(),Inputs!$D$39,Inputs!$C$39)))-'Year Schedule'!$K$31+'Year Schedule'!$L$31)</f>
        <v>#VALUE!</v>
      </c>
      <c r="AE908" s="0" t="e">
        <f aca="true">MAX(0,AD908*(1+(_xlfn.NORM.INV(RAND(),Inputs!$D$39,Inputs!$C$39)))-'Year Schedule'!$K$32+'Year Schedule'!$L$32)</f>
        <v>#VALUE!</v>
      </c>
      <c r="AF908" s="0" t="e">
        <f aca="true">MAX(0,AE908*(1+(_xlfn.NORM.INV(RAND(),Inputs!$D$39,Inputs!$C$39)))-'Year Schedule'!$K$33+'Year Schedule'!$L$33)</f>
        <v>#VALUE!</v>
      </c>
      <c r="AG908" s="0" t="e">
        <f aca="true">MAX(0,AF908*(1+(_xlfn.NORM.INV(RAND(),Inputs!$D$39,Inputs!$C$39)))-'Year Schedule'!$K$34+'Year Schedule'!$L$34)</f>
        <v>#VALUE!</v>
      </c>
      <c r="AH908" s="0" t="e">
        <f aca="true">MAX(0,AG908*(1+(_xlfn.NORM.INV(RAND(),Inputs!$D$39,Inputs!$C$39)))-'Year Schedule'!$K$35+'Year Schedule'!$L$35)</f>
        <v>#VALUE!</v>
      </c>
      <c r="AI908" s="0" t="e">
        <f aca="true">MAX(0,AH908*(1+(_xlfn.NORM.INV(RAND(),Inputs!$D$39,Inputs!$C$39)))-'Year Schedule'!$K$36+'Year Schedule'!$L$36)</f>
        <v>#VALUE!</v>
      </c>
      <c r="AJ908" s="0" t="e">
        <f aca="true">MAX(0,AI908*(1+(_xlfn.NORM.INV(RAND(),Inputs!$D$39,Inputs!$C$39)))-'Year Schedule'!$K$37+'Year Schedule'!$L$37)</f>
        <v>#VALUE!</v>
      </c>
      <c r="AK908" s="0" t="e">
        <f aca="true">MAX(0,AJ908*(1+(_xlfn.NORM.INV(RAND(),Inputs!$D$39,Inputs!$C$39)))-'Year Schedule'!$K$38+'Year Schedule'!$L$38)</f>
        <v>#VALUE!</v>
      </c>
      <c r="AL908" s="0" t="e">
        <f aca="true">MAX(0,AK908*(1+(_xlfn.NORM.INV(RAND(),Inputs!$D$39,Inputs!$C$39)))-'Year Schedule'!$K$39+'Year Schedule'!$L$39)</f>
        <v>#VALUE!</v>
      </c>
      <c r="AM908" s="0" t="e">
        <f aca="true">MAX(0,AL908*(1+(_xlfn.NORM.INV(RAND(),Inputs!$D$39,Inputs!$C$39)))-'Year Schedule'!$K$40+'Year Schedule'!$L$40)</f>
        <v>#VALUE!</v>
      </c>
      <c r="AN908" s="0" t="e">
        <f aca="true">MAX(0,AM908*(1+(_xlfn.NORM.INV(RAND(),Inputs!$D$39,Inputs!$C$39)))-'Year Schedule'!$K$41+'Year Schedule'!$L$41)</f>
        <v>#VALUE!</v>
      </c>
      <c r="AO908" s="0" t="e">
        <f aca="true">MAX(0,AN908*(1+(_xlfn.NORM.INV(RAND(),Inputs!$D$39,Inputs!$C$39)))-'Year Schedule'!$K$42+'Year Schedule'!$L$42)</f>
        <v>#VALUE!</v>
      </c>
      <c r="AP908" s="0" t="e">
        <f aca="true">MAX(0,AO908*(1+(_xlfn.NORM.INV(RAND(),Inputs!$D$39,Inputs!$C$39)))-'Year Schedule'!$K$43+'Year Schedule'!$L$43)</f>
        <v>#VALUE!</v>
      </c>
      <c r="AQ908" s="0" t="e">
        <f aca="true">MAX(0,AP908*(1+(_xlfn.NORM.INV(RAND(),Inputs!$D$39,Inputs!$C$39)))-'Year Schedule'!$K$44+'Year Schedule'!$L$44)</f>
        <v>#VALUE!</v>
      </c>
      <c r="AR908" s="0" t="e">
        <f aca="true">MAX(0,AQ908*(1+(_xlfn.NORM.INV(RAND(),Inputs!$D$39,Inputs!$C$39)))-'Year Schedule'!$K$45+'Year Schedule'!$L$45)</f>
        <v>#VALUE!</v>
      </c>
      <c r="AS908" s="0" t="e">
        <f aca="true">MAX(0,AR908*(1+(_xlfn.NORM.INV(RAND(),Inputs!$D$39,Inputs!$C$39)))-'Year Schedule'!$K$46+'Year Schedule'!$L$46)</f>
        <v>#VALUE!</v>
      </c>
      <c r="AT908" s="0" t="e">
        <f aca="true">MAX(0,AS908*(1+(_xlfn.NORM.INV(RAND(),Inputs!$D$39,Inputs!$C$39)))-'Year Schedule'!$K$47+'Year Schedule'!$L$47)</f>
        <v>#VALUE!</v>
      </c>
      <c r="AU908" s="0" t="e">
        <f aca="true">MAX(0,AT908*(1+(_xlfn.NORM.INV(RAND(),Inputs!$D$39,Inputs!$C$39)))-'Year Schedule'!$K$48+'Year Schedule'!$L$48)</f>
        <v>#VALUE!</v>
      </c>
      <c r="AV908" s="0" t="e">
        <f aca="true">MAX(0,AU908*(1+(_xlfn.NORM.INV(RAND(),Inputs!$D$39,Inputs!$C$39)))-'Year Schedule'!$K$49+'Year Schedule'!$L$49)</f>
        <v>#VALUE!</v>
      </c>
      <c r="AW908" s="0" t="e">
        <f aca="true">MAX(0,AV908*(1+(_xlfn.NORM.INV(RAND(),Inputs!$D$39,Inputs!$C$39)))-'Year Schedule'!$K$50+'Year Schedule'!$L$50)</f>
        <v>#VALUE!</v>
      </c>
      <c r="AX908" s="0" t="e">
        <f aca="true">MAX(0,AW908*(1+(_xlfn.NORM.INV(RAND(),Inputs!$D$39,Inputs!$C$39)))-'Year Schedule'!$K$51+'Year Schedule'!$L$51)</f>
        <v>#VALUE!</v>
      </c>
      <c r="AY908" s="0" t="e">
        <f aca="true">MAX(0,AX908*(1+(_xlfn.NORM.INV(RAND(),Inputs!$D$39,Inputs!$C$39)))-'Year Schedule'!$K$52+'Year Schedule'!$L$52)</f>
        <v>#VALUE!</v>
      </c>
      <c r="AZ908" s="0" t="e">
        <f aca="true">MAX(0,AY908*(1+(_xlfn.NORM.INV(RAND(),Inputs!$D$39,Inputs!$C$39)))-'Year Schedule'!$K$53+'Year Schedule'!$L$53)</f>
        <v>#VALUE!</v>
      </c>
      <c r="BA908" s="0" t="e">
        <f aca="false">INDEX(C908:AZ908,1,Inputs!$C$6)</f>
        <v>#VALUE!</v>
      </c>
      <c r="BB908" s="0" t="n">
        <f aca="false">IFERROR(EXP(SUMPRODUCT(LN((C908:INDEX(C908:AZ908,1,Inputs!$C$6)+$C$1004:INDEX($C$1004:$AZ$1004,1,Inputs!$C$6))/B908:INDEX(B908:AY908,1,Inputs!$C$6)))/Inputs!$C$6)-1,-1)</f>
        <v>-1</v>
      </c>
    </row>
    <row r="909" customFormat="false" ht="15" hidden="false" customHeight="true" outlineLevel="0" collapsed="false">
      <c r="A909" s="0" t="n">
        <v>907</v>
      </c>
      <c r="B909" s="177" t="n">
        <f aca="false">Inputs!$C$38</f>
        <v>0</v>
      </c>
      <c r="C909" s="0" t="e">
        <f aca="true">MAX(0,B909*(1+(_xlfn.NORM.INV(RAND(),Inputs!$D$39,Inputs!$C$39)))-'Year Schedule'!$K$4+'Year Schedule'!$L$4)</f>
        <v>#VALUE!</v>
      </c>
      <c r="D909" s="0" t="e">
        <f aca="true">MAX(0,C909*(1+(_xlfn.NORM.INV(RAND(),Inputs!$D$39,Inputs!$C$39)))-'Year Schedule'!$K$5+'Year Schedule'!$L$5)</f>
        <v>#VALUE!</v>
      </c>
      <c r="E909" s="0" t="e">
        <f aca="true">MAX(0,D909*(1+(_xlfn.NORM.INV(RAND(),Inputs!$D$39,Inputs!$C$39)))-'Year Schedule'!$K$6+'Year Schedule'!$L$6)</f>
        <v>#VALUE!</v>
      </c>
      <c r="F909" s="0" t="e">
        <f aca="true">MAX(0,E909*(1+(_xlfn.NORM.INV(RAND(),Inputs!$D$39,Inputs!$C$39)))-'Year Schedule'!$K$7+'Year Schedule'!$L$7)</f>
        <v>#VALUE!</v>
      </c>
      <c r="G909" s="0" t="e">
        <f aca="true">MAX(0,F909*(1+(_xlfn.NORM.INV(RAND(),Inputs!$D$39,Inputs!$C$39)))-'Year Schedule'!$K$8+'Year Schedule'!$L$8)</f>
        <v>#VALUE!</v>
      </c>
      <c r="H909" s="0" t="e">
        <f aca="true">MAX(0,G909*(1+(_xlfn.NORM.INV(RAND(),Inputs!$D$39,Inputs!$C$39)))-'Year Schedule'!$K$9+'Year Schedule'!$L$9)</f>
        <v>#VALUE!</v>
      </c>
      <c r="I909" s="0" t="e">
        <f aca="true">MAX(0,H909*(1+(_xlfn.NORM.INV(RAND(),Inputs!$D$39,Inputs!$C$39)))-'Year Schedule'!$K$10+'Year Schedule'!$L$10)</f>
        <v>#VALUE!</v>
      </c>
      <c r="J909" s="0" t="e">
        <f aca="true">MAX(0,I909*(1+(_xlfn.NORM.INV(RAND(),Inputs!$D$39,Inputs!$C$39)))-'Year Schedule'!$K$11+'Year Schedule'!$L$11)</f>
        <v>#VALUE!</v>
      </c>
      <c r="K909" s="0" t="e">
        <f aca="true">MAX(0,J909*(1+(_xlfn.NORM.INV(RAND(),Inputs!$D$39,Inputs!$C$39)))-'Year Schedule'!$K$12+'Year Schedule'!$L$12)</f>
        <v>#VALUE!</v>
      </c>
      <c r="L909" s="0" t="e">
        <f aca="true">MAX(0,K909*(1+(_xlfn.NORM.INV(RAND(),Inputs!$D$39,Inputs!$C$39)))-'Year Schedule'!$K$13+'Year Schedule'!$L$13)</f>
        <v>#VALUE!</v>
      </c>
      <c r="M909" s="0" t="e">
        <f aca="true">MAX(0,L909*(1+(_xlfn.NORM.INV(RAND(),Inputs!$D$39,Inputs!$C$39)))-'Year Schedule'!$K$14+'Year Schedule'!$L$14)</f>
        <v>#VALUE!</v>
      </c>
      <c r="N909" s="0" t="e">
        <f aca="true">MAX(0,M909*(1+(_xlfn.NORM.INV(RAND(),Inputs!$D$39,Inputs!$C$39)))-'Year Schedule'!$K$15+'Year Schedule'!$L$15)</f>
        <v>#VALUE!</v>
      </c>
      <c r="O909" s="0" t="e">
        <f aca="true">MAX(0,N909*(1+(_xlfn.NORM.INV(RAND(),Inputs!$D$39,Inputs!$C$39)))-'Year Schedule'!$K$16+'Year Schedule'!$L$16)</f>
        <v>#VALUE!</v>
      </c>
      <c r="P909" s="0" t="e">
        <f aca="true">MAX(0,O909*(1+(_xlfn.NORM.INV(RAND(),Inputs!$D$39,Inputs!$C$39)))-'Year Schedule'!$K$17+'Year Schedule'!$L$17)</f>
        <v>#VALUE!</v>
      </c>
      <c r="Q909" s="0" t="e">
        <f aca="true">MAX(0,P909*(1+(_xlfn.NORM.INV(RAND(),Inputs!$D$39,Inputs!$C$39)))-'Year Schedule'!$K$18+'Year Schedule'!$L$18)</f>
        <v>#VALUE!</v>
      </c>
      <c r="R909" s="0" t="e">
        <f aca="true">MAX(0,Q909*(1+(_xlfn.NORM.INV(RAND(),Inputs!$D$39,Inputs!$C$39)))-'Year Schedule'!$K$19+'Year Schedule'!$L$19)</f>
        <v>#VALUE!</v>
      </c>
      <c r="S909" s="0" t="e">
        <f aca="true">MAX(0,R909*(1+(_xlfn.NORM.INV(RAND(),Inputs!$D$39,Inputs!$C$39)))-'Year Schedule'!$K$20+'Year Schedule'!$L$20)</f>
        <v>#VALUE!</v>
      </c>
      <c r="T909" s="0" t="e">
        <f aca="true">MAX(0,S909*(1+(_xlfn.NORM.INV(RAND(),Inputs!$D$39,Inputs!$C$39)))-'Year Schedule'!$K$21+'Year Schedule'!$L$21)</f>
        <v>#VALUE!</v>
      </c>
      <c r="U909" s="0" t="e">
        <f aca="true">MAX(0,T909*(1+(_xlfn.NORM.INV(RAND(),Inputs!$D$39,Inputs!$C$39)))-'Year Schedule'!$K$22+'Year Schedule'!$L$22)</f>
        <v>#VALUE!</v>
      </c>
      <c r="V909" s="0" t="e">
        <f aca="true">MAX(0,U909*(1+(_xlfn.NORM.INV(RAND(),Inputs!$D$39,Inputs!$C$39)))-'Year Schedule'!$K$23+'Year Schedule'!$L$23)</f>
        <v>#VALUE!</v>
      </c>
      <c r="W909" s="0" t="e">
        <f aca="true">MAX(0,V909*(1+(_xlfn.NORM.INV(RAND(),Inputs!$D$39,Inputs!$C$39)))-'Year Schedule'!$K$24+'Year Schedule'!$L$24)</f>
        <v>#VALUE!</v>
      </c>
      <c r="X909" s="0" t="e">
        <f aca="true">MAX(0,W909*(1+(_xlfn.NORM.INV(RAND(),Inputs!$D$39,Inputs!$C$39)))-'Year Schedule'!$K$25+'Year Schedule'!$L$25)</f>
        <v>#VALUE!</v>
      </c>
      <c r="Y909" s="0" t="e">
        <f aca="true">MAX(0,X909*(1+(_xlfn.NORM.INV(RAND(),Inputs!$D$39,Inputs!$C$39)))-'Year Schedule'!$K$26+'Year Schedule'!$L$26)</f>
        <v>#VALUE!</v>
      </c>
      <c r="Z909" s="0" t="e">
        <f aca="true">MAX(0,Y909*(1+(_xlfn.NORM.INV(RAND(),Inputs!$D$39,Inputs!$C$39)))-'Year Schedule'!$K$27+'Year Schedule'!$L$27)</f>
        <v>#VALUE!</v>
      </c>
      <c r="AA909" s="0" t="e">
        <f aca="true">MAX(0,Z909*(1+(_xlfn.NORM.INV(RAND(),Inputs!$D$39,Inputs!$C$39)))-'Year Schedule'!$K$28+'Year Schedule'!$L$28)</f>
        <v>#VALUE!</v>
      </c>
      <c r="AB909" s="0" t="e">
        <f aca="true">MAX(0,AA909*(1+(_xlfn.NORM.INV(RAND(),Inputs!$D$39,Inputs!$C$39)))-'Year Schedule'!$K$29+'Year Schedule'!$L$29)</f>
        <v>#VALUE!</v>
      </c>
      <c r="AC909" s="0" t="e">
        <f aca="true">MAX(0,AB909*(1+(_xlfn.NORM.INV(RAND(),Inputs!$D$39,Inputs!$C$39)))-'Year Schedule'!$K$30+'Year Schedule'!$L$30)</f>
        <v>#VALUE!</v>
      </c>
      <c r="AD909" s="0" t="e">
        <f aca="true">MAX(0,AC909*(1+(_xlfn.NORM.INV(RAND(),Inputs!$D$39,Inputs!$C$39)))-'Year Schedule'!$K$31+'Year Schedule'!$L$31)</f>
        <v>#VALUE!</v>
      </c>
      <c r="AE909" s="0" t="e">
        <f aca="true">MAX(0,AD909*(1+(_xlfn.NORM.INV(RAND(),Inputs!$D$39,Inputs!$C$39)))-'Year Schedule'!$K$32+'Year Schedule'!$L$32)</f>
        <v>#VALUE!</v>
      </c>
      <c r="AF909" s="0" t="e">
        <f aca="true">MAX(0,AE909*(1+(_xlfn.NORM.INV(RAND(),Inputs!$D$39,Inputs!$C$39)))-'Year Schedule'!$K$33+'Year Schedule'!$L$33)</f>
        <v>#VALUE!</v>
      </c>
      <c r="AG909" s="0" t="e">
        <f aca="true">MAX(0,AF909*(1+(_xlfn.NORM.INV(RAND(),Inputs!$D$39,Inputs!$C$39)))-'Year Schedule'!$K$34+'Year Schedule'!$L$34)</f>
        <v>#VALUE!</v>
      </c>
      <c r="AH909" s="0" t="e">
        <f aca="true">MAX(0,AG909*(1+(_xlfn.NORM.INV(RAND(),Inputs!$D$39,Inputs!$C$39)))-'Year Schedule'!$K$35+'Year Schedule'!$L$35)</f>
        <v>#VALUE!</v>
      </c>
      <c r="AI909" s="0" t="e">
        <f aca="true">MAX(0,AH909*(1+(_xlfn.NORM.INV(RAND(),Inputs!$D$39,Inputs!$C$39)))-'Year Schedule'!$K$36+'Year Schedule'!$L$36)</f>
        <v>#VALUE!</v>
      </c>
      <c r="AJ909" s="0" t="e">
        <f aca="true">MAX(0,AI909*(1+(_xlfn.NORM.INV(RAND(),Inputs!$D$39,Inputs!$C$39)))-'Year Schedule'!$K$37+'Year Schedule'!$L$37)</f>
        <v>#VALUE!</v>
      </c>
      <c r="AK909" s="0" t="e">
        <f aca="true">MAX(0,AJ909*(1+(_xlfn.NORM.INV(RAND(),Inputs!$D$39,Inputs!$C$39)))-'Year Schedule'!$K$38+'Year Schedule'!$L$38)</f>
        <v>#VALUE!</v>
      </c>
      <c r="AL909" s="0" t="e">
        <f aca="true">MAX(0,AK909*(1+(_xlfn.NORM.INV(RAND(),Inputs!$D$39,Inputs!$C$39)))-'Year Schedule'!$K$39+'Year Schedule'!$L$39)</f>
        <v>#VALUE!</v>
      </c>
      <c r="AM909" s="0" t="e">
        <f aca="true">MAX(0,AL909*(1+(_xlfn.NORM.INV(RAND(),Inputs!$D$39,Inputs!$C$39)))-'Year Schedule'!$K$40+'Year Schedule'!$L$40)</f>
        <v>#VALUE!</v>
      </c>
      <c r="AN909" s="0" t="e">
        <f aca="true">MAX(0,AM909*(1+(_xlfn.NORM.INV(RAND(),Inputs!$D$39,Inputs!$C$39)))-'Year Schedule'!$K$41+'Year Schedule'!$L$41)</f>
        <v>#VALUE!</v>
      </c>
      <c r="AO909" s="0" t="e">
        <f aca="true">MAX(0,AN909*(1+(_xlfn.NORM.INV(RAND(),Inputs!$D$39,Inputs!$C$39)))-'Year Schedule'!$K$42+'Year Schedule'!$L$42)</f>
        <v>#VALUE!</v>
      </c>
      <c r="AP909" s="0" t="e">
        <f aca="true">MAX(0,AO909*(1+(_xlfn.NORM.INV(RAND(),Inputs!$D$39,Inputs!$C$39)))-'Year Schedule'!$K$43+'Year Schedule'!$L$43)</f>
        <v>#VALUE!</v>
      </c>
      <c r="AQ909" s="0" t="e">
        <f aca="true">MAX(0,AP909*(1+(_xlfn.NORM.INV(RAND(),Inputs!$D$39,Inputs!$C$39)))-'Year Schedule'!$K$44+'Year Schedule'!$L$44)</f>
        <v>#VALUE!</v>
      </c>
      <c r="AR909" s="0" t="e">
        <f aca="true">MAX(0,AQ909*(1+(_xlfn.NORM.INV(RAND(),Inputs!$D$39,Inputs!$C$39)))-'Year Schedule'!$K$45+'Year Schedule'!$L$45)</f>
        <v>#VALUE!</v>
      </c>
      <c r="AS909" s="0" t="e">
        <f aca="true">MAX(0,AR909*(1+(_xlfn.NORM.INV(RAND(),Inputs!$D$39,Inputs!$C$39)))-'Year Schedule'!$K$46+'Year Schedule'!$L$46)</f>
        <v>#VALUE!</v>
      </c>
      <c r="AT909" s="0" t="e">
        <f aca="true">MAX(0,AS909*(1+(_xlfn.NORM.INV(RAND(),Inputs!$D$39,Inputs!$C$39)))-'Year Schedule'!$K$47+'Year Schedule'!$L$47)</f>
        <v>#VALUE!</v>
      </c>
      <c r="AU909" s="0" t="e">
        <f aca="true">MAX(0,AT909*(1+(_xlfn.NORM.INV(RAND(),Inputs!$D$39,Inputs!$C$39)))-'Year Schedule'!$K$48+'Year Schedule'!$L$48)</f>
        <v>#VALUE!</v>
      </c>
      <c r="AV909" s="0" t="e">
        <f aca="true">MAX(0,AU909*(1+(_xlfn.NORM.INV(RAND(),Inputs!$D$39,Inputs!$C$39)))-'Year Schedule'!$K$49+'Year Schedule'!$L$49)</f>
        <v>#VALUE!</v>
      </c>
      <c r="AW909" s="0" t="e">
        <f aca="true">MAX(0,AV909*(1+(_xlfn.NORM.INV(RAND(),Inputs!$D$39,Inputs!$C$39)))-'Year Schedule'!$K$50+'Year Schedule'!$L$50)</f>
        <v>#VALUE!</v>
      </c>
      <c r="AX909" s="0" t="e">
        <f aca="true">MAX(0,AW909*(1+(_xlfn.NORM.INV(RAND(),Inputs!$D$39,Inputs!$C$39)))-'Year Schedule'!$K$51+'Year Schedule'!$L$51)</f>
        <v>#VALUE!</v>
      </c>
      <c r="AY909" s="0" t="e">
        <f aca="true">MAX(0,AX909*(1+(_xlfn.NORM.INV(RAND(),Inputs!$D$39,Inputs!$C$39)))-'Year Schedule'!$K$52+'Year Schedule'!$L$52)</f>
        <v>#VALUE!</v>
      </c>
      <c r="AZ909" s="0" t="e">
        <f aca="true">MAX(0,AY909*(1+(_xlfn.NORM.INV(RAND(),Inputs!$D$39,Inputs!$C$39)))-'Year Schedule'!$K$53+'Year Schedule'!$L$53)</f>
        <v>#VALUE!</v>
      </c>
      <c r="BA909" s="0" t="e">
        <f aca="false">INDEX(C909:AZ909,1,Inputs!$C$6)</f>
        <v>#VALUE!</v>
      </c>
      <c r="BB909" s="0" t="n">
        <f aca="false">IFERROR(EXP(SUMPRODUCT(LN((C909:INDEX(C909:AZ909,1,Inputs!$C$6)+$C$1004:INDEX($C$1004:$AZ$1004,1,Inputs!$C$6))/B909:INDEX(B909:AY909,1,Inputs!$C$6)))/Inputs!$C$6)-1,-1)</f>
        <v>-1</v>
      </c>
    </row>
    <row r="910" customFormat="false" ht="15" hidden="false" customHeight="true" outlineLevel="0" collapsed="false">
      <c r="A910" s="0" t="n">
        <v>908</v>
      </c>
      <c r="B910" s="177" t="n">
        <f aca="false">Inputs!$C$38</f>
        <v>0</v>
      </c>
      <c r="C910" s="0" t="e">
        <f aca="true">MAX(0,B910*(1+(_xlfn.NORM.INV(RAND(),Inputs!$D$39,Inputs!$C$39)))-'Year Schedule'!$K$4+'Year Schedule'!$L$4)</f>
        <v>#VALUE!</v>
      </c>
      <c r="D910" s="0" t="e">
        <f aca="true">MAX(0,C910*(1+(_xlfn.NORM.INV(RAND(),Inputs!$D$39,Inputs!$C$39)))-'Year Schedule'!$K$5+'Year Schedule'!$L$5)</f>
        <v>#VALUE!</v>
      </c>
      <c r="E910" s="0" t="e">
        <f aca="true">MAX(0,D910*(1+(_xlfn.NORM.INV(RAND(),Inputs!$D$39,Inputs!$C$39)))-'Year Schedule'!$K$6+'Year Schedule'!$L$6)</f>
        <v>#VALUE!</v>
      </c>
      <c r="F910" s="0" t="e">
        <f aca="true">MAX(0,E910*(1+(_xlfn.NORM.INV(RAND(),Inputs!$D$39,Inputs!$C$39)))-'Year Schedule'!$K$7+'Year Schedule'!$L$7)</f>
        <v>#VALUE!</v>
      </c>
      <c r="G910" s="0" t="e">
        <f aca="true">MAX(0,F910*(1+(_xlfn.NORM.INV(RAND(),Inputs!$D$39,Inputs!$C$39)))-'Year Schedule'!$K$8+'Year Schedule'!$L$8)</f>
        <v>#VALUE!</v>
      </c>
      <c r="H910" s="0" t="e">
        <f aca="true">MAX(0,G910*(1+(_xlfn.NORM.INV(RAND(),Inputs!$D$39,Inputs!$C$39)))-'Year Schedule'!$K$9+'Year Schedule'!$L$9)</f>
        <v>#VALUE!</v>
      </c>
      <c r="I910" s="0" t="e">
        <f aca="true">MAX(0,H910*(1+(_xlfn.NORM.INV(RAND(),Inputs!$D$39,Inputs!$C$39)))-'Year Schedule'!$K$10+'Year Schedule'!$L$10)</f>
        <v>#VALUE!</v>
      </c>
      <c r="J910" s="0" t="e">
        <f aca="true">MAX(0,I910*(1+(_xlfn.NORM.INV(RAND(),Inputs!$D$39,Inputs!$C$39)))-'Year Schedule'!$K$11+'Year Schedule'!$L$11)</f>
        <v>#VALUE!</v>
      </c>
      <c r="K910" s="0" t="e">
        <f aca="true">MAX(0,J910*(1+(_xlfn.NORM.INV(RAND(),Inputs!$D$39,Inputs!$C$39)))-'Year Schedule'!$K$12+'Year Schedule'!$L$12)</f>
        <v>#VALUE!</v>
      </c>
      <c r="L910" s="0" t="e">
        <f aca="true">MAX(0,K910*(1+(_xlfn.NORM.INV(RAND(),Inputs!$D$39,Inputs!$C$39)))-'Year Schedule'!$K$13+'Year Schedule'!$L$13)</f>
        <v>#VALUE!</v>
      </c>
      <c r="M910" s="0" t="e">
        <f aca="true">MAX(0,L910*(1+(_xlfn.NORM.INV(RAND(),Inputs!$D$39,Inputs!$C$39)))-'Year Schedule'!$K$14+'Year Schedule'!$L$14)</f>
        <v>#VALUE!</v>
      </c>
      <c r="N910" s="0" t="e">
        <f aca="true">MAX(0,M910*(1+(_xlfn.NORM.INV(RAND(),Inputs!$D$39,Inputs!$C$39)))-'Year Schedule'!$K$15+'Year Schedule'!$L$15)</f>
        <v>#VALUE!</v>
      </c>
      <c r="O910" s="0" t="e">
        <f aca="true">MAX(0,N910*(1+(_xlfn.NORM.INV(RAND(),Inputs!$D$39,Inputs!$C$39)))-'Year Schedule'!$K$16+'Year Schedule'!$L$16)</f>
        <v>#VALUE!</v>
      </c>
      <c r="P910" s="0" t="e">
        <f aca="true">MAX(0,O910*(1+(_xlfn.NORM.INV(RAND(),Inputs!$D$39,Inputs!$C$39)))-'Year Schedule'!$K$17+'Year Schedule'!$L$17)</f>
        <v>#VALUE!</v>
      </c>
      <c r="Q910" s="0" t="e">
        <f aca="true">MAX(0,P910*(1+(_xlfn.NORM.INV(RAND(),Inputs!$D$39,Inputs!$C$39)))-'Year Schedule'!$K$18+'Year Schedule'!$L$18)</f>
        <v>#VALUE!</v>
      </c>
      <c r="R910" s="0" t="e">
        <f aca="true">MAX(0,Q910*(1+(_xlfn.NORM.INV(RAND(),Inputs!$D$39,Inputs!$C$39)))-'Year Schedule'!$K$19+'Year Schedule'!$L$19)</f>
        <v>#VALUE!</v>
      </c>
      <c r="S910" s="0" t="e">
        <f aca="true">MAX(0,R910*(1+(_xlfn.NORM.INV(RAND(),Inputs!$D$39,Inputs!$C$39)))-'Year Schedule'!$K$20+'Year Schedule'!$L$20)</f>
        <v>#VALUE!</v>
      </c>
      <c r="T910" s="0" t="e">
        <f aca="true">MAX(0,S910*(1+(_xlfn.NORM.INV(RAND(),Inputs!$D$39,Inputs!$C$39)))-'Year Schedule'!$K$21+'Year Schedule'!$L$21)</f>
        <v>#VALUE!</v>
      </c>
      <c r="U910" s="0" t="e">
        <f aca="true">MAX(0,T910*(1+(_xlfn.NORM.INV(RAND(),Inputs!$D$39,Inputs!$C$39)))-'Year Schedule'!$K$22+'Year Schedule'!$L$22)</f>
        <v>#VALUE!</v>
      </c>
      <c r="V910" s="0" t="e">
        <f aca="true">MAX(0,U910*(1+(_xlfn.NORM.INV(RAND(),Inputs!$D$39,Inputs!$C$39)))-'Year Schedule'!$K$23+'Year Schedule'!$L$23)</f>
        <v>#VALUE!</v>
      </c>
      <c r="W910" s="0" t="e">
        <f aca="true">MAX(0,V910*(1+(_xlfn.NORM.INV(RAND(),Inputs!$D$39,Inputs!$C$39)))-'Year Schedule'!$K$24+'Year Schedule'!$L$24)</f>
        <v>#VALUE!</v>
      </c>
      <c r="X910" s="0" t="e">
        <f aca="true">MAX(0,W910*(1+(_xlfn.NORM.INV(RAND(),Inputs!$D$39,Inputs!$C$39)))-'Year Schedule'!$K$25+'Year Schedule'!$L$25)</f>
        <v>#VALUE!</v>
      </c>
      <c r="Y910" s="0" t="e">
        <f aca="true">MAX(0,X910*(1+(_xlfn.NORM.INV(RAND(),Inputs!$D$39,Inputs!$C$39)))-'Year Schedule'!$K$26+'Year Schedule'!$L$26)</f>
        <v>#VALUE!</v>
      </c>
      <c r="Z910" s="0" t="e">
        <f aca="true">MAX(0,Y910*(1+(_xlfn.NORM.INV(RAND(),Inputs!$D$39,Inputs!$C$39)))-'Year Schedule'!$K$27+'Year Schedule'!$L$27)</f>
        <v>#VALUE!</v>
      </c>
      <c r="AA910" s="0" t="e">
        <f aca="true">MAX(0,Z910*(1+(_xlfn.NORM.INV(RAND(),Inputs!$D$39,Inputs!$C$39)))-'Year Schedule'!$K$28+'Year Schedule'!$L$28)</f>
        <v>#VALUE!</v>
      </c>
      <c r="AB910" s="0" t="e">
        <f aca="true">MAX(0,AA910*(1+(_xlfn.NORM.INV(RAND(),Inputs!$D$39,Inputs!$C$39)))-'Year Schedule'!$K$29+'Year Schedule'!$L$29)</f>
        <v>#VALUE!</v>
      </c>
      <c r="AC910" s="0" t="e">
        <f aca="true">MAX(0,AB910*(1+(_xlfn.NORM.INV(RAND(),Inputs!$D$39,Inputs!$C$39)))-'Year Schedule'!$K$30+'Year Schedule'!$L$30)</f>
        <v>#VALUE!</v>
      </c>
      <c r="AD910" s="0" t="e">
        <f aca="true">MAX(0,AC910*(1+(_xlfn.NORM.INV(RAND(),Inputs!$D$39,Inputs!$C$39)))-'Year Schedule'!$K$31+'Year Schedule'!$L$31)</f>
        <v>#VALUE!</v>
      </c>
      <c r="AE910" s="0" t="e">
        <f aca="true">MAX(0,AD910*(1+(_xlfn.NORM.INV(RAND(),Inputs!$D$39,Inputs!$C$39)))-'Year Schedule'!$K$32+'Year Schedule'!$L$32)</f>
        <v>#VALUE!</v>
      </c>
      <c r="AF910" s="0" t="e">
        <f aca="true">MAX(0,AE910*(1+(_xlfn.NORM.INV(RAND(),Inputs!$D$39,Inputs!$C$39)))-'Year Schedule'!$K$33+'Year Schedule'!$L$33)</f>
        <v>#VALUE!</v>
      </c>
      <c r="AG910" s="0" t="e">
        <f aca="true">MAX(0,AF910*(1+(_xlfn.NORM.INV(RAND(),Inputs!$D$39,Inputs!$C$39)))-'Year Schedule'!$K$34+'Year Schedule'!$L$34)</f>
        <v>#VALUE!</v>
      </c>
      <c r="AH910" s="0" t="e">
        <f aca="true">MAX(0,AG910*(1+(_xlfn.NORM.INV(RAND(),Inputs!$D$39,Inputs!$C$39)))-'Year Schedule'!$K$35+'Year Schedule'!$L$35)</f>
        <v>#VALUE!</v>
      </c>
      <c r="AI910" s="0" t="e">
        <f aca="true">MAX(0,AH910*(1+(_xlfn.NORM.INV(RAND(),Inputs!$D$39,Inputs!$C$39)))-'Year Schedule'!$K$36+'Year Schedule'!$L$36)</f>
        <v>#VALUE!</v>
      </c>
      <c r="AJ910" s="0" t="e">
        <f aca="true">MAX(0,AI910*(1+(_xlfn.NORM.INV(RAND(),Inputs!$D$39,Inputs!$C$39)))-'Year Schedule'!$K$37+'Year Schedule'!$L$37)</f>
        <v>#VALUE!</v>
      </c>
      <c r="AK910" s="0" t="e">
        <f aca="true">MAX(0,AJ910*(1+(_xlfn.NORM.INV(RAND(),Inputs!$D$39,Inputs!$C$39)))-'Year Schedule'!$K$38+'Year Schedule'!$L$38)</f>
        <v>#VALUE!</v>
      </c>
      <c r="AL910" s="0" t="e">
        <f aca="true">MAX(0,AK910*(1+(_xlfn.NORM.INV(RAND(),Inputs!$D$39,Inputs!$C$39)))-'Year Schedule'!$K$39+'Year Schedule'!$L$39)</f>
        <v>#VALUE!</v>
      </c>
      <c r="AM910" s="0" t="e">
        <f aca="true">MAX(0,AL910*(1+(_xlfn.NORM.INV(RAND(),Inputs!$D$39,Inputs!$C$39)))-'Year Schedule'!$K$40+'Year Schedule'!$L$40)</f>
        <v>#VALUE!</v>
      </c>
      <c r="AN910" s="0" t="e">
        <f aca="true">MAX(0,AM910*(1+(_xlfn.NORM.INV(RAND(),Inputs!$D$39,Inputs!$C$39)))-'Year Schedule'!$K$41+'Year Schedule'!$L$41)</f>
        <v>#VALUE!</v>
      </c>
      <c r="AO910" s="0" t="e">
        <f aca="true">MAX(0,AN910*(1+(_xlfn.NORM.INV(RAND(),Inputs!$D$39,Inputs!$C$39)))-'Year Schedule'!$K$42+'Year Schedule'!$L$42)</f>
        <v>#VALUE!</v>
      </c>
      <c r="AP910" s="0" t="e">
        <f aca="true">MAX(0,AO910*(1+(_xlfn.NORM.INV(RAND(),Inputs!$D$39,Inputs!$C$39)))-'Year Schedule'!$K$43+'Year Schedule'!$L$43)</f>
        <v>#VALUE!</v>
      </c>
      <c r="AQ910" s="0" t="e">
        <f aca="true">MAX(0,AP910*(1+(_xlfn.NORM.INV(RAND(),Inputs!$D$39,Inputs!$C$39)))-'Year Schedule'!$K$44+'Year Schedule'!$L$44)</f>
        <v>#VALUE!</v>
      </c>
      <c r="AR910" s="0" t="e">
        <f aca="true">MAX(0,AQ910*(1+(_xlfn.NORM.INV(RAND(),Inputs!$D$39,Inputs!$C$39)))-'Year Schedule'!$K$45+'Year Schedule'!$L$45)</f>
        <v>#VALUE!</v>
      </c>
      <c r="AS910" s="0" t="e">
        <f aca="true">MAX(0,AR910*(1+(_xlfn.NORM.INV(RAND(),Inputs!$D$39,Inputs!$C$39)))-'Year Schedule'!$K$46+'Year Schedule'!$L$46)</f>
        <v>#VALUE!</v>
      </c>
      <c r="AT910" s="0" t="e">
        <f aca="true">MAX(0,AS910*(1+(_xlfn.NORM.INV(RAND(),Inputs!$D$39,Inputs!$C$39)))-'Year Schedule'!$K$47+'Year Schedule'!$L$47)</f>
        <v>#VALUE!</v>
      </c>
      <c r="AU910" s="0" t="e">
        <f aca="true">MAX(0,AT910*(1+(_xlfn.NORM.INV(RAND(),Inputs!$D$39,Inputs!$C$39)))-'Year Schedule'!$K$48+'Year Schedule'!$L$48)</f>
        <v>#VALUE!</v>
      </c>
      <c r="AV910" s="0" t="e">
        <f aca="true">MAX(0,AU910*(1+(_xlfn.NORM.INV(RAND(),Inputs!$D$39,Inputs!$C$39)))-'Year Schedule'!$K$49+'Year Schedule'!$L$49)</f>
        <v>#VALUE!</v>
      </c>
      <c r="AW910" s="0" t="e">
        <f aca="true">MAX(0,AV910*(1+(_xlfn.NORM.INV(RAND(),Inputs!$D$39,Inputs!$C$39)))-'Year Schedule'!$K$50+'Year Schedule'!$L$50)</f>
        <v>#VALUE!</v>
      </c>
      <c r="AX910" s="0" t="e">
        <f aca="true">MAX(0,AW910*(1+(_xlfn.NORM.INV(RAND(),Inputs!$D$39,Inputs!$C$39)))-'Year Schedule'!$K$51+'Year Schedule'!$L$51)</f>
        <v>#VALUE!</v>
      </c>
      <c r="AY910" s="0" t="e">
        <f aca="true">MAX(0,AX910*(1+(_xlfn.NORM.INV(RAND(),Inputs!$D$39,Inputs!$C$39)))-'Year Schedule'!$K$52+'Year Schedule'!$L$52)</f>
        <v>#VALUE!</v>
      </c>
      <c r="AZ910" s="0" t="e">
        <f aca="true">MAX(0,AY910*(1+(_xlfn.NORM.INV(RAND(),Inputs!$D$39,Inputs!$C$39)))-'Year Schedule'!$K$53+'Year Schedule'!$L$53)</f>
        <v>#VALUE!</v>
      </c>
      <c r="BA910" s="0" t="e">
        <f aca="false">INDEX(C910:AZ910,1,Inputs!$C$6)</f>
        <v>#VALUE!</v>
      </c>
      <c r="BB910" s="0" t="n">
        <f aca="false">IFERROR(EXP(SUMPRODUCT(LN((C910:INDEX(C910:AZ910,1,Inputs!$C$6)+$C$1004:INDEX($C$1004:$AZ$1004,1,Inputs!$C$6))/B910:INDEX(B910:AY910,1,Inputs!$C$6)))/Inputs!$C$6)-1,-1)</f>
        <v>-1</v>
      </c>
    </row>
    <row r="911" customFormat="false" ht="15" hidden="false" customHeight="true" outlineLevel="0" collapsed="false">
      <c r="A911" s="0" t="n">
        <v>909</v>
      </c>
      <c r="B911" s="177" t="n">
        <f aca="false">Inputs!$C$38</f>
        <v>0</v>
      </c>
      <c r="C911" s="0" t="e">
        <f aca="true">MAX(0,B911*(1+(_xlfn.NORM.INV(RAND(),Inputs!$D$39,Inputs!$C$39)))-'Year Schedule'!$K$4+'Year Schedule'!$L$4)</f>
        <v>#VALUE!</v>
      </c>
      <c r="D911" s="0" t="e">
        <f aca="true">MAX(0,C911*(1+(_xlfn.NORM.INV(RAND(),Inputs!$D$39,Inputs!$C$39)))-'Year Schedule'!$K$5+'Year Schedule'!$L$5)</f>
        <v>#VALUE!</v>
      </c>
      <c r="E911" s="0" t="e">
        <f aca="true">MAX(0,D911*(1+(_xlfn.NORM.INV(RAND(),Inputs!$D$39,Inputs!$C$39)))-'Year Schedule'!$K$6+'Year Schedule'!$L$6)</f>
        <v>#VALUE!</v>
      </c>
      <c r="F911" s="0" t="e">
        <f aca="true">MAX(0,E911*(1+(_xlfn.NORM.INV(RAND(),Inputs!$D$39,Inputs!$C$39)))-'Year Schedule'!$K$7+'Year Schedule'!$L$7)</f>
        <v>#VALUE!</v>
      </c>
      <c r="G911" s="0" t="e">
        <f aca="true">MAX(0,F911*(1+(_xlfn.NORM.INV(RAND(),Inputs!$D$39,Inputs!$C$39)))-'Year Schedule'!$K$8+'Year Schedule'!$L$8)</f>
        <v>#VALUE!</v>
      </c>
      <c r="H911" s="0" t="e">
        <f aca="true">MAX(0,G911*(1+(_xlfn.NORM.INV(RAND(),Inputs!$D$39,Inputs!$C$39)))-'Year Schedule'!$K$9+'Year Schedule'!$L$9)</f>
        <v>#VALUE!</v>
      </c>
      <c r="I911" s="0" t="e">
        <f aca="true">MAX(0,H911*(1+(_xlfn.NORM.INV(RAND(),Inputs!$D$39,Inputs!$C$39)))-'Year Schedule'!$K$10+'Year Schedule'!$L$10)</f>
        <v>#VALUE!</v>
      </c>
      <c r="J911" s="0" t="e">
        <f aca="true">MAX(0,I911*(1+(_xlfn.NORM.INV(RAND(),Inputs!$D$39,Inputs!$C$39)))-'Year Schedule'!$K$11+'Year Schedule'!$L$11)</f>
        <v>#VALUE!</v>
      </c>
      <c r="K911" s="0" t="e">
        <f aca="true">MAX(0,J911*(1+(_xlfn.NORM.INV(RAND(),Inputs!$D$39,Inputs!$C$39)))-'Year Schedule'!$K$12+'Year Schedule'!$L$12)</f>
        <v>#VALUE!</v>
      </c>
      <c r="L911" s="0" t="e">
        <f aca="true">MAX(0,K911*(1+(_xlfn.NORM.INV(RAND(),Inputs!$D$39,Inputs!$C$39)))-'Year Schedule'!$K$13+'Year Schedule'!$L$13)</f>
        <v>#VALUE!</v>
      </c>
      <c r="M911" s="0" t="e">
        <f aca="true">MAX(0,L911*(1+(_xlfn.NORM.INV(RAND(),Inputs!$D$39,Inputs!$C$39)))-'Year Schedule'!$K$14+'Year Schedule'!$L$14)</f>
        <v>#VALUE!</v>
      </c>
      <c r="N911" s="0" t="e">
        <f aca="true">MAX(0,M911*(1+(_xlfn.NORM.INV(RAND(),Inputs!$D$39,Inputs!$C$39)))-'Year Schedule'!$K$15+'Year Schedule'!$L$15)</f>
        <v>#VALUE!</v>
      </c>
      <c r="O911" s="0" t="e">
        <f aca="true">MAX(0,N911*(1+(_xlfn.NORM.INV(RAND(),Inputs!$D$39,Inputs!$C$39)))-'Year Schedule'!$K$16+'Year Schedule'!$L$16)</f>
        <v>#VALUE!</v>
      </c>
      <c r="P911" s="0" t="e">
        <f aca="true">MAX(0,O911*(1+(_xlfn.NORM.INV(RAND(),Inputs!$D$39,Inputs!$C$39)))-'Year Schedule'!$K$17+'Year Schedule'!$L$17)</f>
        <v>#VALUE!</v>
      </c>
      <c r="Q911" s="0" t="e">
        <f aca="true">MAX(0,P911*(1+(_xlfn.NORM.INV(RAND(),Inputs!$D$39,Inputs!$C$39)))-'Year Schedule'!$K$18+'Year Schedule'!$L$18)</f>
        <v>#VALUE!</v>
      </c>
      <c r="R911" s="0" t="e">
        <f aca="true">MAX(0,Q911*(1+(_xlfn.NORM.INV(RAND(),Inputs!$D$39,Inputs!$C$39)))-'Year Schedule'!$K$19+'Year Schedule'!$L$19)</f>
        <v>#VALUE!</v>
      </c>
      <c r="S911" s="0" t="e">
        <f aca="true">MAX(0,R911*(1+(_xlfn.NORM.INV(RAND(),Inputs!$D$39,Inputs!$C$39)))-'Year Schedule'!$K$20+'Year Schedule'!$L$20)</f>
        <v>#VALUE!</v>
      </c>
      <c r="T911" s="0" t="e">
        <f aca="true">MAX(0,S911*(1+(_xlfn.NORM.INV(RAND(),Inputs!$D$39,Inputs!$C$39)))-'Year Schedule'!$K$21+'Year Schedule'!$L$21)</f>
        <v>#VALUE!</v>
      </c>
      <c r="U911" s="0" t="e">
        <f aca="true">MAX(0,T911*(1+(_xlfn.NORM.INV(RAND(),Inputs!$D$39,Inputs!$C$39)))-'Year Schedule'!$K$22+'Year Schedule'!$L$22)</f>
        <v>#VALUE!</v>
      </c>
      <c r="V911" s="0" t="e">
        <f aca="true">MAX(0,U911*(1+(_xlfn.NORM.INV(RAND(),Inputs!$D$39,Inputs!$C$39)))-'Year Schedule'!$K$23+'Year Schedule'!$L$23)</f>
        <v>#VALUE!</v>
      </c>
      <c r="W911" s="0" t="e">
        <f aca="true">MAX(0,V911*(1+(_xlfn.NORM.INV(RAND(),Inputs!$D$39,Inputs!$C$39)))-'Year Schedule'!$K$24+'Year Schedule'!$L$24)</f>
        <v>#VALUE!</v>
      </c>
      <c r="X911" s="0" t="e">
        <f aca="true">MAX(0,W911*(1+(_xlfn.NORM.INV(RAND(),Inputs!$D$39,Inputs!$C$39)))-'Year Schedule'!$K$25+'Year Schedule'!$L$25)</f>
        <v>#VALUE!</v>
      </c>
      <c r="Y911" s="0" t="e">
        <f aca="true">MAX(0,X911*(1+(_xlfn.NORM.INV(RAND(),Inputs!$D$39,Inputs!$C$39)))-'Year Schedule'!$K$26+'Year Schedule'!$L$26)</f>
        <v>#VALUE!</v>
      </c>
      <c r="Z911" s="0" t="e">
        <f aca="true">MAX(0,Y911*(1+(_xlfn.NORM.INV(RAND(),Inputs!$D$39,Inputs!$C$39)))-'Year Schedule'!$K$27+'Year Schedule'!$L$27)</f>
        <v>#VALUE!</v>
      </c>
      <c r="AA911" s="0" t="e">
        <f aca="true">MAX(0,Z911*(1+(_xlfn.NORM.INV(RAND(),Inputs!$D$39,Inputs!$C$39)))-'Year Schedule'!$K$28+'Year Schedule'!$L$28)</f>
        <v>#VALUE!</v>
      </c>
      <c r="AB911" s="0" t="e">
        <f aca="true">MAX(0,AA911*(1+(_xlfn.NORM.INV(RAND(),Inputs!$D$39,Inputs!$C$39)))-'Year Schedule'!$K$29+'Year Schedule'!$L$29)</f>
        <v>#VALUE!</v>
      </c>
      <c r="AC911" s="0" t="e">
        <f aca="true">MAX(0,AB911*(1+(_xlfn.NORM.INV(RAND(),Inputs!$D$39,Inputs!$C$39)))-'Year Schedule'!$K$30+'Year Schedule'!$L$30)</f>
        <v>#VALUE!</v>
      </c>
      <c r="AD911" s="0" t="e">
        <f aca="true">MAX(0,AC911*(1+(_xlfn.NORM.INV(RAND(),Inputs!$D$39,Inputs!$C$39)))-'Year Schedule'!$K$31+'Year Schedule'!$L$31)</f>
        <v>#VALUE!</v>
      </c>
      <c r="AE911" s="0" t="e">
        <f aca="true">MAX(0,AD911*(1+(_xlfn.NORM.INV(RAND(),Inputs!$D$39,Inputs!$C$39)))-'Year Schedule'!$K$32+'Year Schedule'!$L$32)</f>
        <v>#VALUE!</v>
      </c>
      <c r="AF911" s="0" t="e">
        <f aca="true">MAX(0,AE911*(1+(_xlfn.NORM.INV(RAND(),Inputs!$D$39,Inputs!$C$39)))-'Year Schedule'!$K$33+'Year Schedule'!$L$33)</f>
        <v>#VALUE!</v>
      </c>
      <c r="AG911" s="0" t="e">
        <f aca="true">MAX(0,AF911*(1+(_xlfn.NORM.INV(RAND(),Inputs!$D$39,Inputs!$C$39)))-'Year Schedule'!$K$34+'Year Schedule'!$L$34)</f>
        <v>#VALUE!</v>
      </c>
      <c r="AH911" s="0" t="e">
        <f aca="true">MAX(0,AG911*(1+(_xlfn.NORM.INV(RAND(),Inputs!$D$39,Inputs!$C$39)))-'Year Schedule'!$K$35+'Year Schedule'!$L$35)</f>
        <v>#VALUE!</v>
      </c>
      <c r="AI911" s="0" t="e">
        <f aca="true">MAX(0,AH911*(1+(_xlfn.NORM.INV(RAND(),Inputs!$D$39,Inputs!$C$39)))-'Year Schedule'!$K$36+'Year Schedule'!$L$36)</f>
        <v>#VALUE!</v>
      </c>
      <c r="AJ911" s="0" t="e">
        <f aca="true">MAX(0,AI911*(1+(_xlfn.NORM.INV(RAND(),Inputs!$D$39,Inputs!$C$39)))-'Year Schedule'!$K$37+'Year Schedule'!$L$37)</f>
        <v>#VALUE!</v>
      </c>
      <c r="AK911" s="0" t="e">
        <f aca="true">MAX(0,AJ911*(1+(_xlfn.NORM.INV(RAND(),Inputs!$D$39,Inputs!$C$39)))-'Year Schedule'!$K$38+'Year Schedule'!$L$38)</f>
        <v>#VALUE!</v>
      </c>
      <c r="AL911" s="0" t="e">
        <f aca="true">MAX(0,AK911*(1+(_xlfn.NORM.INV(RAND(),Inputs!$D$39,Inputs!$C$39)))-'Year Schedule'!$K$39+'Year Schedule'!$L$39)</f>
        <v>#VALUE!</v>
      </c>
      <c r="AM911" s="0" t="e">
        <f aca="true">MAX(0,AL911*(1+(_xlfn.NORM.INV(RAND(),Inputs!$D$39,Inputs!$C$39)))-'Year Schedule'!$K$40+'Year Schedule'!$L$40)</f>
        <v>#VALUE!</v>
      </c>
      <c r="AN911" s="0" t="e">
        <f aca="true">MAX(0,AM911*(1+(_xlfn.NORM.INV(RAND(),Inputs!$D$39,Inputs!$C$39)))-'Year Schedule'!$K$41+'Year Schedule'!$L$41)</f>
        <v>#VALUE!</v>
      </c>
      <c r="AO911" s="0" t="e">
        <f aca="true">MAX(0,AN911*(1+(_xlfn.NORM.INV(RAND(),Inputs!$D$39,Inputs!$C$39)))-'Year Schedule'!$K$42+'Year Schedule'!$L$42)</f>
        <v>#VALUE!</v>
      </c>
      <c r="AP911" s="0" t="e">
        <f aca="true">MAX(0,AO911*(1+(_xlfn.NORM.INV(RAND(),Inputs!$D$39,Inputs!$C$39)))-'Year Schedule'!$K$43+'Year Schedule'!$L$43)</f>
        <v>#VALUE!</v>
      </c>
      <c r="AQ911" s="0" t="e">
        <f aca="true">MAX(0,AP911*(1+(_xlfn.NORM.INV(RAND(),Inputs!$D$39,Inputs!$C$39)))-'Year Schedule'!$K$44+'Year Schedule'!$L$44)</f>
        <v>#VALUE!</v>
      </c>
      <c r="AR911" s="0" t="e">
        <f aca="true">MAX(0,AQ911*(1+(_xlfn.NORM.INV(RAND(),Inputs!$D$39,Inputs!$C$39)))-'Year Schedule'!$K$45+'Year Schedule'!$L$45)</f>
        <v>#VALUE!</v>
      </c>
      <c r="AS911" s="0" t="e">
        <f aca="true">MAX(0,AR911*(1+(_xlfn.NORM.INV(RAND(),Inputs!$D$39,Inputs!$C$39)))-'Year Schedule'!$K$46+'Year Schedule'!$L$46)</f>
        <v>#VALUE!</v>
      </c>
      <c r="AT911" s="0" t="e">
        <f aca="true">MAX(0,AS911*(1+(_xlfn.NORM.INV(RAND(),Inputs!$D$39,Inputs!$C$39)))-'Year Schedule'!$K$47+'Year Schedule'!$L$47)</f>
        <v>#VALUE!</v>
      </c>
      <c r="AU911" s="0" t="e">
        <f aca="true">MAX(0,AT911*(1+(_xlfn.NORM.INV(RAND(),Inputs!$D$39,Inputs!$C$39)))-'Year Schedule'!$K$48+'Year Schedule'!$L$48)</f>
        <v>#VALUE!</v>
      </c>
      <c r="AV911" s="0" t="e">
        <f aca="true">MAX(0,AU911*(1+(_xlfn.NORM.INV(RAND(),Inputs!$D$39,Inputs!$C$39)))-'Year Schedule'!$K$49+'Year Schedule'!$L$49)</f>
        <v>#VALUE!</v>
      </c>
      <c r="AW911" s="0" t="e">
        <f aca="true">MAX(0,AV911*(1+(_xlfn.NORM.INV(RAND(),Inputs!$D$39,Inputs!$C$39)))-'Year Schedule'!$K$50+'Year Schedule'!$L$50)</f>
        <v>#VALUE!</v>
      </c>
      <c r="AX911" s="0" t="e">
        <f aca="true">MAX(0,AW911*(1+(_xlfn.NORM.INV(RAND(),Inputs!$D$39,Inputs!$C$39)))-'Year Schedule'!$K$51+'Year Schedule'!$L$51)</f>
        <v>#VALUE!</v>
      </c>
      <c r="AY911" s="0" t="e">
        <f aca="true">MAX(0,AX911*(1+(_xlfn.NORM.INV(RAND(),Inputs!$D$39,Inputs!$C$39)))-'Year Schedule'!$K$52+'Year Schedule'!$L$52)</f>
        <v>#VALUE!</v>
      </c>
      <c r="AZ911" s="0" t="e">
        <f aca="true">MAX(0,AY911*(1+(_xlfn.NORM.INV(RAND(),Inputs!$D$39,Inputs!$C$39)))-'Year Schedule'!$K$53+'Year Schedule'!$L$53)</f>
        <v>#VALUE!</v>
      </c>
      <c r="BA911" s="0" t="e">
        <f aca="false">INDEX(C911:AZ911,1,Inputs!$C$6)</f>
        <v>#VALUE!</v>
      </c>
      <c r="BB911" s="0" t="n">
        <f aca="false">IFERROR(EXP(SUMPRODUCT(LN((C911:INDEX(C911:AZ911,1,Inputs!$C$6)+$C$1004:INDEX($C$1004:$AZ$1004,1,Inputs!$C$6))/B911:INDEX(B911:AY911,1,Inputs!$C$6)))/Inputs!$C$6)-1,-1)</f>
        <v>-1</v>
      </c>
    </row>
    <row r="912" customFormat="false" ht="15" hidden="false" customHeight="true" outlineLevel="0" collapsed="false">
      <c r="A912" s="0" t="n">
        <v>910</v>
      </c>
      <c r="B912" s="177" t="n">
        <f aca="false">Inputs!$C$38</f>
        <v>0</v>
      </c>
      <c r="C912" s="0" t="e">
        <f aca="true">MAX(0,B912*(1+(_xlfn.NORM.INV(RAND(),Inputs!$D$39,Inputs!$C$39)))-'Year Schedule'!$K$4+'Year Schedule'!$L$4)</f>
        <v>#VALUE!</v>
      </c>
      <c r="D912" s="0" t="e">
        <f aca="true">MAX(0,C912*(1+(_xlfn.NORM.INV(RAND(),Inputs!$D$39,Inputs!$C$39)))-'Year Schedule'!$K$5+'Year Schedule'!$L$5)</f>
        <v>#VALUE!</v>
      </c>
      <c r="E912" s="0" t="e">
        <f aca="true">MAX(0,D912*(1+(_xlfn.NORM.INV(RAND(),Inputs!$D$39,Inputs!$C$39)))-'Year Schedule'!$K$6+'Year Schedule'!$L$6)</f>
        <v>#VALUE!</v>
      </c>
      <c r="F912" s="0" t="e">
        <f aca="true">MAX(0,E912*(1+(_xlfn.NORM.INV(RAND(),Inputs!$D$39,Inputs!$C$39)))-'Year Schedule'!$K$7+'Year Schedule'!$L$7)</f>
        <v>#VALUE!</v>
      </c>
      <c r="G912" s="0" t="e">
        <f aca="true">MAX(0,F912*(1+(_xlfn.NORM.INV(RAND(),Inputs!$D$39,Inputs!$C$39)))-'Year Schedule'!$K$8+'Year Schedule'!$L$8)</f>
        <v>#VALUE!</v>
      </c>
      <c r="H912" s="0" t="e">
        <f aca="true">MAX(0,G912*(1+(_xlfn.NORM.INV(RAND(),Inputs!$D$39,Inputs!$C$39)))-'Year Schedule'!$K$9+'Year Schedule'!$L$9)</f>
        <v>#VALUE!</v>
      </c>
      <c r="I912" s="0" t="e">
        <f aca="true">MAX(0,H912*(1+(_xlfn.NORM.INV(RAND(),Inputs!$D$39,Inputs!$C$39)))-'Year Schedule'!$K$10+'Year Schedule'!$L$10)</f>
        <v>#VALUE!</v>
      </c>
      <c r="J912" s="0" t="e">
        <f aca="true">MAX(0,I912*(1+(_xlfn.NORM.INV(RAND(),Inputs!$D$39,Inputs!$C$39)))-'Year Schedule'!$K$11+'Year Schedule'!$L$11)</f>
        <v>#VALUE!</v>
      </c>
      <c r="K912" s="0" t="e">
        <f aca="true">MAX(0,J912*(1+(_xlfn.NORM.INV(RAND(),Inputs!$D$39,Inputs!$C$39)))-'Year Schedule'!$K$12+'Year Schedule'!$L$12)</f>
        <v>#VALUE!</v>
      </c>
      <c r="L912" s="0" t="e">
        <f aca="true">MAX(0,K912*(1+(_xlfn.NORM.INV(RAND(),Inputs!$D$39,Inputs!$C$39)))-'Year Schedule'!$K$13+'Year Schedule'!$L$13)</f>
        <v>#VALUE!</v>
      </c>
      <c r="M912" s="0" t="e">
        <f aca="true">MAX(0,L912*(1+(_xlfn.NORM.INV(RAND(),Inputs!$D$39,Inputs!$C$39)))-'Year Schedule'!$K$14+'Year Schedule'!$L$14)</f>
        <v>#VALUE!</v>
      </c>
      <c r="N912" s="0" t="e">
        <f aca="true">MAX(0,M912*(1+(_xlfn.NORM.INV(RAND(),Inputs!$D$39,Inputs!$C$39)))-'Year Schedule'!$K$15+'Year Schedule'!$L$15)</f>
        <v>#VALUE!</v>
      </c>
      <c r="O912" s="0" t="e">
        <f aca="true">MAX(0,N912*(1+(_xlfn.NORM.INV(RAND(),Inputs!$D$39,Inputs!$C$39)))-'Year Schedule'!$K$16+'Year Schedule'!$L$16)</f>
        <v>#VALUE!</v>
      </c>
      <c r="P912" s="0" t="e">
        <f aca="true">MAX(0,O912*(1+(_xlfn.NORM.INV(RAND(),Inputs!$D$39,Inputs!$C$39)))-'Year Schedule'!$K$17+'Year Schedule'!$L$17)</f>
        <v>#VALUE!</v>
      </c>
      <c r="Q912" s="0" t="e">
        <f aca="true">MAX(0,P912*(1+(_xlfn.NORM.INV(RAND(),Inputs!$D$39,Inputs!$C$39)))-'Year Schedule'!$K$18+'Year Schedule'!$L$18)</f>
        <v>#VALUE!</v>
      </c>
      <c r="R912" s="0" t="e">
        <f aca="true">MAX(0,Q912*(1+(_xlfn.NORM.INV(RAND(),Inputs!$D$39,Inputs!$C$39)))-'Year Schedule'!$K$19+'Year Schedule'!$L$19)</f>
        <v>#VALUE!</v>
      </c>
      <c r="S912" s="0" t="e">
        <f aca="true">MAX(0,R912*(1+(_xlfn.NORM.INV(RAND(),Inputs!$D$39,Inputs!$C$39)))-'Year Schedule'!$K$20+'Year Schedule'!$L$20)</f>
        <v>#VALUE!</v>
      </c>
      <c r="T912" s="0" t="e">
        <f aca="true">MAX(0,S912*(1+(_xlfn.NORM.INV(RAND(),Inputs!$D$39,Inputs!$C$39)))-'Year Schedule'!$K$21+'Year Schedule'!$L$21)</f>
        <v>#VALUE!</v>
      </c>
      <c r="U912" s="0" t="e">
        <f aca="true">MAX(0,T912*(1+(_xlfn.NORM.INV(RAND(),Inputs!$D$39,Inputs!$C$39)))-'Year Schedule'!$K$22+'Year Schedule'!$L$22)</f>
        <v>#VALUE!</v>
      </c>
      <c r="V912" s="0" t="e">
        <f aca="true">MAX(0,U912*(1+(_xlfn.NORM.INV(RAND(),Inputs!$D$39,Inputs!$C$39)))-'Year Schedule'!$K$23+'Year Schedule'!$L$23)</f>
        <v>#VALUE!</v>
      </c>
      <c r="W912" s="0" t="e">
        <f aca="true">MAX(0,V912*(1+(_xlfn.NORM.INV(RAND(),Inputs!$D$39,Inputs!$C$39)))-'Year Schedule'!$K$24+'Year Schedule'!$L$24)</f>
        <v>#VALUE!</v>
      </c>
      <c r="X912" s="0" t="e">
        <f aca="true">MAX(0,W912*(1+(_xlfn.NORM.INV(RAND(),Inputs!$D$39,Inputs!$C$39)))-'Year Schedule'!$K$25+'Year Schedule'!$L$25)</f>
        <v>#VALUE!</v>
      </c>
      <c r="Y912" s="0" t="e">
        <f aca="true">MAX(0,X912*(1+(_xlfn.NORM.INV(RAND(),Inputs!$D$39,Inputs!$C$39)))-'Year Schedule'!$K$26+'Year Schedule'!$L$26)</f>
        <v>#VALUE!</v>
      </c>
      <c r="Z912" s="0" t="e">
        <f aca="true">MAX(0,Y912*(1+(_xlfn.NORM.INV(RAND(),Inputs!$D$39,Inputs!$C$39)))-'Year Schedule'!$K$27+'Year Schedule'!$L$27)</f>
        <v>#VALUE!</v>
      </c>
      <c r="AA912" s="0" t="e">
        <f aca="true">MAX(0,Z912*(1+(_xlfn.NORM.INV(RAND(),Inputs!$D$39,Inputs!$C$39)))-'Year Schedule'!$K$28+'Year Schedule'!$L$28)</f>
        <v>#VALUE!</v>
      </c>
      <c r="AB912" s="0" t="e">
        <f aca="true">MAX(0,AA912*(1+(_xlfn.NORM.INV(RAND(),Inputs!$D$39,Inputs!$C$39)))-'Year Schedule'!$K$29+'Year Schedule'!$L$29)</f>
        <v>#VALUE!</v>
      </c>
      <c r="AC912" s="0" t="e">
        <f aca="true">MAX(0,AB912*(1+(_xlfn.NORM.INV(RAND(),Inputs!$D$39,Inputs!$C$39)))-'Year Schedule'!$K$30+'Year Schedule'!$L$30)</f>
        <v>#VALUE!</v>
      </c>
      <c r="AD912" s="0" t="e">
        <f aca="true">MAX(0,AC912*(1+(_xlfn.NORM.INV(RAND(),Inputs!$D$39,Inputs!$C$39)))-'Year Schedule'!$K$31+'Year Schedule'!$L$31)</f>
        <v>#VALUE!</v>
      </c>
      <c r="AE912" s="0" t="e">
        <f aca="true">MAX(0,AD912*(1+(_xlfn.NORM.INV(RAND(),Inputs!$D$39,Inputs!$C$39)))-'Year Schedule'!$K$32+'Year Schedule'!$L$32)</f>
        <v>#VALUE!</v>
      </c>
      <c r="AF912" s="0" t="e">
        <f aca="true">MAX(0,AE912*(1+(_xlfn.NORM.INV(RAND(),Inputs!$D$39,Inputs!$C$39)))-'Year Schedule'!$K$33+'Year Schedule'!$L$33)</f>
        <v>#VALUE!</v>
      </c>
      <c r="AG912" s="0" t="e">
        <f aca="true">MAX(0,AF912*(1+(_xlfn.NORM.INV(RAND(),Inputs!$D$39,Inputs!$C$39)))-'Year Schedule'!$K$34+'Year Schedule'!$L$34)</f>
        <v>#VALUE!</v>
      </c>
      <c r="AH912" s="0" t="e">
        <f aca="true">MAX(0,AG912*(1+(_xlfn.NORM.INV(RAND(),Inputs!$D$39,Inputs!$C$39)))-'Year Schedule'!$K$35+'Year Schedule'!$L$35)</f>
        <v>#VALUE!</v>
      </c>
      <c r="AI912" s="0" t="e">
        <f aca="true">MAX(0,AH912*(1+(_xlfn.NORM.INV(RAND(),Inputs!$D$39,Inputs!$C$39)))-'Year Schedule'!$K$36+'Year Schedule'!$L$36)</f>
        <v>#VALUE!</v>
      </c>
      <c r="AJ912" s="0" t="e">
        <f aca="true">MAX(0,AI912*(1+(_xlfn.NORM.INV(RAND(),Inputs!$D$39,Inputs!$C$39)))-'Year Schedule'!$K$37+'Year Schedule'!$L$37)</f>
        <v>#VALUE!</v>
      </c>
      <c r="AK912" s="0" t="e">
        <f aca="true">MAX(0,AJ912*(1+(_xlfn.NORM.INV(RAND(),Inputs!$D$39,Inputs!$C$39)))-'Year Schedule'!$K$38+'Year Schedule'!$L$38)</f>
        <v>#VALUE!</v>
      </c>
      <c r="AL912" s="0" t="e">
        <f aca="true">MAX(0,AK912*(1+(_xlfn.NORM.INV(RAND(),Inputs!$D$39,Inputs!$C$39)))-'Year Schedule'!$K$39+'Year Schedule'!$L$39)</f>
        <v>#VALUE!</v>
      </c>
      <c r="AM912" s="0" t="e">
        <f aca="true">MAX(0,AL912*(1+(_xlfn.NORM.INV(RAND(),Inputs!$D$39,Inputs!$C$39)))-'Year Schedule'!$K$40+'Year Schedule'!$L$40)</f>
        <v>#VALUE!</v>
      </c>
      <c r="AN912" s="0" t="e">
        <f aca="true">MAX(0,AM912*(1+(_xlfn.NORM.INV(RAND(),Inputs!$D$39,Inputs!$C$39)))-'Year Schedule'!$K$41+'Year Schedule'!$L$41)</f>
        <v>#VALUE!</v>
      </c>
      <c r="AO912" s="0" t="e">
        <f aca="true">MAX(0,AN912*(1+(_xlfn.NORM.INV(RAND(),Inputs!$D$39,Inputs!$C$39)))-'Year Schedule'!$K$42+'Year Schedule'!$L$42)</f>
        <v>#VALUE!</v>
      </c>
      <c r="AP912" s="0" t="e">
        <f aca="true">MAX(0,AO912*(1+(_xlfn.NORM.INV(RAND(),Inputs!$D$39,Inputs!$C$39)))-'Year Schedule'!$K$43+'Year Schedule'!$L$43)</f>
        <v>#VALUE!</v>
      </c>
      <c r="AQ912" s="0" t="e">
        <f aca="true">MAX(0,AP912*(1+(_xlfn.NORM.INV(RAND(),Inputs!$D$39,Inputs!$C$39)))-'Year Schedule'!$K$44+'Year Schedule'!$L$44)</f>
        <v>#VALUE!</v>
      </c>
      <c r="AR912" s="0" t="e">
        <f aca="true">MAX(0,AQ912*(1+(_xlfn.NORM.INV(RAND(),Inputs!$D$39,Inputs!$C$39)))-'Year Schedule'!$K$45+'Year Schedule'!$L$45)</f>
        <v>#VALUE!</v>
      </c>
      <c r="AS912" s="0" t="e">
        <f aca="true">MAX(0,AR912*(1+(_xlfn.NORM.INV(RAND(),Inputs!$D$39,Inputs!$C$39)))-'Year Schedule'!$K$46+'Year Schedule'!$L$46)</f>
        <v>#VALUE!</v>
      </c>
      <c r="AT912" s="0" t="e">
        <f aca="true">MAX(0,AS912*(1+(_xlfn.NORM.INV(RAND(),Inputs!$D$39,Inputs!$C$39)))-'Year Schedule'!$K$47+'Year Schedule'!$L$47)</f>
        <v>#VALUE!</v>
      </c>
      <c r="AU912" s="0" t="e">
        <f aca="true">MAX(0,AT912*(1+(_xlfn.NORM.INV(RAND(),Inputs!$D$39,Inputs!$C$39)))-'Year Schedule'!$K$48+'Year Schedule'!$L$48)</f>
        <v>#VALUE!</v>
      </c>
      <c r="AV912" s="0" t="e">
        <f aca="true">MAX(0,AU912*(1+(_xlfn.NORM.INV(RAND(),Inputs!$D$39,Inputs!$C$39)))-'Year Schedule'!$K$49+'Year Schedule'!$L$49)</f>
        <v>#VALUE!</v>
      </c>
      <c r="AW912" s="0" t="e">
        <f aca="true">MAX(0,AV912*(1+(_xlfn.NORM.INV(RAND(),Inputs!$D$39,Inputs!$C$39)))-'Year Schedule'!$K$50+'Year Schedule'!$L$50)</f>
        <v>#VALUE!</v>
      </c>
      <c r="AX912" s="0" t="e">
        <f aca="true">MAX(0,AW912*(1+(_xlfn.NORM.INV(RAND(),Inputs!$D$39,Inputs!$C$39)))-'Year Schedule'!$K$51+'Year Schedule'!$L$51)</f>
        <v>#VALUE!</v>
      </c>
      <c r="AY912" s="0" t="e">
        <f aca="true">MAX(0,AX912*(1+(_xlfn.NORM.INV(RAND(),Inputs!$D$39,Inputs!$C$39)))-'Year Schedule'!$K$52+'Year Schedule'!$L$52)</f>
        <v>#VALUE!</v>
      </c>
      <c r="AZ912" s="0" t="e">
        <f aca="true">MAX(0,AY912*(1+(_xlfn.NORM.INV(RAND(),Inputs!$D$39,Inputs!$C$39)))-'Year Schedule'!$K$53+'Year Schedule'!$L$53)</f>
        <v>#VALUE!</v>
      </c>
      <c r="BA912" s="0" t="e">
        <f aca="false">INDEX(C912:AZ912,1,Inputs!$C$6)</f>
        <v>#VALUE!</v>
      </c>
      <c r="BB912" s="0" t="n">
        <f aca="false">IFERROR(EXP(SUMPRODUCT(LN((C912:INDEX(C912:AZ912,1,Inputs!$C$6)+$C$1004:INDEX($C$1004:$AZ$1004,1,Inputs!$C$6))/B912:INDEX(B912:AY912,1,Inputs!$C$6)))/Inputs!$C$6)-1,-1)</f>
        <v>-1</v>
      </c>
    </row>
    <row r="913" customFormat="false" ht="15" hidden="false" customHeight="true" outlineLevel="0" collapsed="false">
      <c r="A913" s="0" t="n">
        <v>911</v>
      </c>
      <c r="B913" s="177" t="n">
        <f aca="false">Inputs!$C$38</f>
        <v>0</v>
      </c>
      <c r="C913" s="0" t="e">
        <f aca="true">MAX(0,B913*(1+(_xlfn.NORM.INV(RAND(),Inputs!$D$39,Inputs!$C$39)))-'Year Schedule'!$K$4+'Year Schedule'!$L$4)</f>
        <v>#VALUE!</v>
      </c>
      <c r="D913" s="0" t="e">
        <f aca="true">MAX(0,C913*(1+(_xlfn.NORM.INV(RAND(),Inputs!$D$39,Inputs!$C$39)))-'Year Schedule'!$K$5+'Year Schedule'!$L$5)</f>
        <v>#VALUE!</v>
      </c>
      <c r="E913" s="0" t="e">
        <f aca="true">MAX(0,D913*(1+(_xlfn.NORM.INV(RAND(),Inputs!$D$39,Inputs!$C$39)))-'Year Schedule'!$K$6+'Year Schedule'!$L$6)</f>
        <v>#VALUE!</v>
      </c>
      <c r="F913" s="0" t="e">
        <f aca="true">MAX(0,E913*(1+(_xlfn.NORM.INV(RAND(),Inputs!$D$39,Inputs!$C$39)))-'Year Schedule'!$K$7+'Year Schedule'!$L$7)</f>
        <v>#VALUE!</v>
      </c>
      <c r="G913" s="0" t="e">
        <f aca="true">MAX(0,F913*(1+(_xlfn.NORM.INV(RAND(),Inputs!$D$39,Inputs!$C$39)))-'Year Schedule'!$K$8+'Year Schedule'!$L$8)</f>
        <v>#VALUE!</v>
      </c>
      <c r="H913" s="0" t="e">
        <f aca="true">MAX(0,G913*(1+(_xlfn.NORM.INV(RAND(),Inputs!$D$39,Inputs!$C$39)))-'Year Schedule'!$K$9+'Year Schedule'!$L$9)</f>
        <v>#VALUE!</v>
      </c>
      <c r="I913" s="0" t="e">
        <f aca="true">MAX(0,H913*(1+(_xlfn.NORM.INV(RAND(),Inputs!$D$39,Inputs!$C$39)))-'Year Schedule'!$K$10+'Year Schedule'!$L$10)</f>
        <v>#VALUE!</v>
      </c>
      <c r="J913" s="0" t="e">
        <f aca="true">MAX(0,I913*(1+(_xlfn.NORM.INV(RAND(),Inputs!$D$39,Inputs!$C$39)))-'Year Schedule'!$K$11+'Year Schedule'!$L$11)</f>
        <v>#VALUE!</v>
      </c>
      <c r="K913" s="0" t="e">
        <f aca="true">MAX(0,J913*(1+(_xlfn.NORM.INV(RAND(),Inputs!$D$39,Inputs!$C$39)))-'Year Schedule'!$K$12+'Year Schedule'!$L$12)</f>
        <v>#VALUE!</v>
      </c>
      <c r="L913" s="0" t="e">
        <f aca="true">MAX(0,K913*(1+(_xlfn.NORM.INV(RAND(),Inputs!$D$39,Inputs!$C$39)))-'Year Schedule'!$K$13+'Year Schedule'!$L$13)</f>
        <v>#VALUE!</v>
      </c>
      <c r="M913" s="0" t="e">
        <f aca="true">MAX(0,L913*(1+(_xlfn.NORM.INV(RAND(),Inputs!$D$39,Inputs!$C$39)))-'Year Schedule'!$K$14+'Year Schedule'!$L$14)</f>
        <v>#VALUE!</v>
      </c>
      <c r="N913" s="0" t="e">
        <f aca="true">MAX(0,M913*(1+(_xlfn.NORM.INV(RAND(),Inputs!$D$39,Inputs!$C$39)))-'Year Schedule'!$K$15+'Year Schedule'!$L$15)</f>
        <v>#VALUE!</v>
      </c>
      <c r="O913" s="0" t="e">
        <f aca="true">MAX(0,N913*(1+(_xlfn.NORM.INV(RAND(),Inputs!$D$39,Inputs!$C$39)))-'Year Schedule'!$K$16+'Year Schedule'!$L$16)</f>
        <v>#VALUE!</v>
      </c>
      <c r="P913" s="0" t="e">
        <f aca="true">MAX(0,O913*(1+(_xlfn.NORM.INV(RAND(),Inputs!$D$39,Inputs!$C$39)))-'Year Schedule'!$K$17+'Year Schedule'!$L$17)</f>
        <v>#VALUE!</v>
      </c>
      <c r="Q913" s="0" t="e">
        <f aca="true">MAX(0,P913*(1+(_xlfn.NORM.INV(RAND(),Inputs!$D$39,Inputs!$C$39)))-'Year Schedule'!$K$18+'Year Schedule'!$L$18)</f>
        <v>#VALUE!</v>
      </c>
      <c r="R913" s="0" t="e">
        <f aca="true">MAX(0,Q913*(1+(_xlfn.NORM.INV(RAND(),Inputs!$D$39,Inputs!$C$39)))-'Year Schedule'!$K$19+'Year Schedule'!$L$19)</f>
        <v>#VALUE!</v>
      </c>
      <c r="S913" s="0" t="e">
        <f aca="true">MAX(0,R913*(1+(_xlfn.NORM.INV(RAND(),Inputs!$D$39,Inputs!$C$39)))-'Year Schedule'!$K$20+'Year Schedule'!$L$20)</f>
        <v>#VALUE!</v>
      </c>
      <c r="T913" s="0" t="e">
        <f aca="true">MAX(0,S913*(1+(_xlfn.NORM.INV(RAND(),Inputs!$D$39,Inputs!$C$39)))-'Year Schedule'!$K$21+'Year Schedule'!$L$21)</f>
        <v>#VALUE!</v>
      </c>
      <c r="U913" s="0" t="e">
        <f aca="true">MAX(0,T913*(1+(_xlfn.NORM.INV(RAND(),Inputs!$D$39,Inputs!$C$39)))-'Year Schedule'!$K$22+'Year Schedule'!$L$22)</f>
        <v>#VALUE!</v>
      </c>
      <c r="V913" s="0" t="e">
        <f aca="true">MAX(0,U913*(1+(_xlfn.NORM.INV(RAND(),Inputs!$D$39,Inputs!$C$39)))-'Year Schedule'!$K$23+'Year Schedule'!$L$23)</f>
        <v>#VALUE!</v>
      </c>
      <c r="W913" s="0" t="e">
        <f aca="true">MAX(0,V913*(1+(_xlfn.NORM.INV(RAND(),Inputs!$D$39,Inputs!$C$39)))-'Year Schedule'!$K$24+'Year Schedule'!$L$24)</f>
        <v>#VALUE!</v>
      </c>
      <c r="X913" s="0" t="e">
        <f aca="true">MAX(0,W913*(1+(_xlfn.NORM.INV(RAND(),Inputs!$D$39,Inputs!$C$39)))-'Year Schedule'!$K$25+'Year Schedule'!$L$25)</f>
        <v>#VALUE!</v>
      </c>
      <c r="Y913" s="0" t="e">
        <f aca="true">MAX(0,X913*(1+(_xlfn.NORM.INV(RAND(),Inputs!$D$39,Inputs!$C$39)))-'Year Schedule'!$K$26+'Year Schedule'!$L$26)</f>
        <v>#VALUE!</v>
      </c>
      <c r="Z913" s="0" t="e">
        <f aca="true">MAX(0,Y913*(1+(_xlfn.NORM.INV(RAND(),Inputs!$D$39,Inputs!$C$39)))-'Year Schedule'!$K$27+'Year Schedule'!$L$27)</f>
        <v>#VALUE!</v>
      </c>
      <c r="AA913" s="0" t="e">
        <f aca="true">MAX(0,Z913*(1+(_xlfn.NORM.INV(RAND(),Inputs!$D$39,Inputs!$C$39)))-'Year Schedule'!$K$28+'Year Schedule'!$L$28)</f>
        <v>#VALUE!</v>
      </c>
      <c r="AB913" s="0" t="e">
        <f aca="true">MAX(0,AA913*(1+(_xlfn.NORM.INV(RAND(),Inputs!$D$39,Inputs!$C$39)))-'Year Schedule'!$K$29+'Year Schedule'!$L$29)</f>
        <v>#VALUE!</v>
      </c>
      <c r="AC913" s="0" t="e">
        <f aca="true">MAX(0,AB913*(1+(_xlfn.NORM.INV(RAND(),Inputs!$D$39,Inputs!$C$39)))-'Year Schedule'!$K$30+'Year Schedule'!$L$30)</f>
        <v>#VALUE!</v>
      </c>
      <c r="AD913" s="0" t="e">
        <f aca="true">MAX(0,AC913*(1+(_xlfn.NORM.INV(RAND(),Inputs!$D$39,Inputs!$C$39)))-'Year Schedule'!$K$31+'Year Schedule'!$L$31)</f>
        <v>#VALUE!</v>
      </c>
      <c r="AE913" s="0" t="e">
        <f aca="true">MAX(0,AD913*(1+(_xlfn.NORM.INV(RAND(),Inputs!$D$39,Inputs!$C$39)))-'Year Schedule'!$K$32+'Year Schedule'!$L$32)</f>
        <v>#VALUE!</v>
      </c>
      <c r="AF913" s="0" t="e">
        <f aca="true">MAX(0,AE913*(1+(_xlfn.NORM.INV(RAND(),Inputs!$D$39,Inputs!$C$39)))-'Year Schedule'!$K$33+'Year Schedule'!$L$33)</f>
        <v>#VALUE!</v>
      </c>
      <c r="AG913" s="0" t="e">
        <f aca="true">MAX(0,AF913*(1+(_xlfn.NORM.INV(RAND(),Inputs!$D$39,Inputs!$C$39)))-'Year Schedule'!$K$34+'Year Schedule'!$L$34)</f>
        <v>#VALUE!</v>
      </c>
      <c r="AH913" s="0" t="e">
        <f aca="true">MAX(0,AG913*(1+(_xlfn.NORM.INV(RAND(),Inputs!$D$39,Inputs!$C$39)))-'Year Schedule'!$K$35+'Year Schedule'!$L$35)</f>
        <v>#VALUE!</v>
      </c>
      <c r="AI913" s="0" t="e">
        <f aca="true">MAX(0,AH913*(1+(_xlfn.NORM.INV(RAND(),Inputs!$D$39,Inputs!$C$39)))-'Year Schedule'!$K$36+'Year Schedule'!$L$36)</f>
        <v>#VALUE!</v>
      </c>
      <c r="AJ913" s="0" t="e">
        <f aca="true">MAX(0,AI913*(1+(_xlfn.NORM.INV(RAND(),Inputs!$D$39,Inputs!$C$39)))-'Year Schedule'!$K$37+'Year Schedule'!$L$37)</f>
        <v>#VALUE!</v>
      </c>
      <c r="AK913" s="0" t="e">
        <f aca="true">MAX(0,AJ913*(1+(_xlfn.NORM.INV(RAND(),Inputs!$D$39,Inputs!$C$39)))-'Year Schedule'!$K$38+'Year Schedule'!$L$38)</f>
        <v>#VALUE!</v>
      </c>
      <c r="AL913" s="0" t="e">
        <f aca="true">MAX(0,AK913*(1+(_xlfn.NORM.INV(RAND(),Inputs!$D$39,Inputs!$C$39)))-'Year Schedule'!$K$39+'Year Schedule'!$L$39)</f>
        <v>#VALUE!</v>
      </c>
      <c r="AM913" s="0" t="e">
        <f aca="true">MAX(0,AL913*(1+(_xlfn.NORM.INV(RAND(),Inputs!$D$39,Inputs!$C$39)))-'Year Schedule'!$K$40+'Year Schedule'!$L$40)</f>
        <v>#VALUE!</v>
      </c>
      <c r="AN913" s="0" t="e">
        <f aca="true">MAX(0,AM913*(1+(_xlfn.NORM.INV(RAND(),Inputs!$D$39,Inputs!$C$39)))-'Year Schedule'!$K$41+'Year Schedule'!$L$41)</f>
        <v>#VALUE!</v>
      </c>
      <c r="AO913" s="0" t="e">
        <f aca="true">MAX(0,AN913*(1+(_xlfn.NORM.INV(RAND(),Inputs!$D$39,Inputs!$C$39)))-'Year Schedule'!$K$42+'Year Schedule'!$L$42)</f>
        <v>#VALUE!</v>
      </c>
      <c r="AP913" s="0" t="e">
        <f aca="true">MAX(0,AO913*(1+(_xlfn.NORM.INV(RAND(),Inputs!$D$39,Inputs!$C$39)))-'Year Schedule'!$K$43+'Year Schedule'!$L$43)</f>
        <v>#VALUE!</v>
      </c>
      <c r="AQ913" s="0" t="e">
        <f aca="true">MAX(0,AP913*(1+(_xlfn.NORM.INV(RAND(),Inputs!$D$39,Inputs!$C$39)))-'Year Schedule'!$K$44+'Year Schedule'!$L$44)</f>
        <v>#VALUE!</v>
      </c>
      <c r="AR913" s="0" t="e">
        <f aca="true">MAX(0,AQ913*(1+(_xlfn.NORM.INV(RAND(),Inputs!$D$39,Inputs!$C$39)))-'Year Schedule'!$K$45+'Year Schedule'!$L$45)</f>
        <v>#VALUE!</v>
      </c>
      <c r="AS913" s="0" t="e">
        <f aca="true">MAX(0,AR913*(1+(_xlfn.NORM.INV(RAND(),Inputs!$D$39,Inputs!$C$39)))-'Year Schedule'!$K$46+'Year Schedule'!$L$46)</f>
        <v>#VALUE!</v>
      </c>
      <c r="AT913" s="0" t="e">
        <f aca="true">MAX(0,AS913*(1+(_xlfn.NORM.INV(RAND(),Inputs!$D$39,Inputs!$C$39)))-'Year Schedule'!$K$47+'Year Schedule'!$L$47)</f>
        <v>#VALUE!</v>
      </c>
      <c r="AU913" s="0" t="e">
        <f aca="true">MAX(0,AT913*(1+(_xlfn.NORM.INV(RAND(),Inputs!$D$39,Inputs!$C$39)))-'Year Schedule'!$K$48+'Year Schedule'!$L$48)</f>
        <v>#VALUE!</v>
      </c>
      <c r="AV913" s="0" t="e">
        <f aca="true">MAX(0,AU913*(1+(_xlfn.NORM.INV(RAND(),Inputs!$D$39,Inputs!$C$39)))-'Year Schedule'!$K$49+'Year Schedule'!$L$49)</f>
        <v>#VALUE!</v>
      </c>
      <c r="AW913" s="0" t="e">
        <f aca="true">MAX(0,AV913*(1+(_xlfn.NORM.INV(RAND(),Inputs!$D$39,Inputs!$C$39)))-'Year Schedule'!$K$50+'Year Schedule'!$L$50)</f>
        <v>#VALUE!</v>
      </c>
      <c r="AX913" s="0" t="e">
        <f aca="true">MAX(0,AW913*(1+(_xlfn.NORM.INV(RAND(),Inputs!$D$39,Inputs!$C$39)))-'Year Schedule'!$K$51+'Year Schedule'!$L$51)</f>
        <v>#VALUE!</v>
      </c>
      <c r="AY913" s="0" t="e">
        <f aca="true">MAX(0,AX913*(1+(_xlfn.NORM.INV(RAND(),Inputs!$D$39,Inputs!$C$39)))-'Year Schedule'!$K$52+'Year Schedule'!$L$52)</f>
        <v>#VALUE!</v>
      </c>
      <c r="AZ913" s="0" t="e">
        <f aca="true">MAX(0,AY913*(1+(_xlfn.NORM.INV(RAND(),Inputs!$D$39,Inputs!$C$39)))-'Year Schedule'!$K$53+'Year Schedule'!$L$53)</f>
        <v>#VALUE!</v>
      </c>
      <c r="BA913" s="0" t="e">
        <f aca="false">INDEX(C913:AZ913,1,Inputs!$C$6)</f>
        <v>#VALUE!</v>
      </c>
      <c r="BB913" s="0" t="n">
        <f aca="false">IFERROR(EXP(SUMPRODUCT(LN((C913:INDEX(C913:AZ913,1,Inputs!$C$6)+$C$1004:INDEX($C$1004:$AZ$1004,1,Inputs!$C$6))/B913:INDEX(B913:AY913,1,Inputs!$C$6)))/Inputs!$C$6)-1,-1)</f>
        <v>-1</v>
      </c>
    </row>
    <row r="914" customFormat="false" ht="15" hidden="false" customHeight="true" outlineLevel="0" collapsed="false">
      <c r="A914" s="0" t="n">
        <v>912</v>
      </c>
      <c r="B914" s="177" t="n">
        <f aca="false">Inputs!$C$38</f>
        <v>0</v>
      </c>
      <c r="C914" s="0" t="e">
        <f aca="true">MAX(0,B914*(1+(_xlfn.NORM.INV(RAND(),Inputs!$D$39,Inputs!$C$39)))-'Year Schedule'!$K$4+'Year Schedule'!$L$4)</f>
        <v>#VALUE!</v>
      </c>
      <c r="D914" s="0" t="e">
        <f aca="true">MAX(0,C914*(1+(_xlfn.NORM.INV(RAND(),Inputs!$D$39,Inputs!$C$39)))-'Year Schedule'!$K$5+'Year Schedule'!$L$5)</f>
        <v>#VALUE!</v>
      </c>
      <c r="E914" s="0" t="e">
        <f aca="true">MAX(0,D914*(1+(_xlfn.NORM.INV(RAND(),Inputs!$D$39,Inputs!$C$39)))-'Year Schedule'!$K$6+'Year Schedule'!$L$6)</f>
        <v>#VALUE!</v>
      </c>
      <c r="F914" s="0" t="e">
        <f aca="true">MAX(0,E914*(1+(_xlfn.NORM.INV(RAND(),Inputs!$D$39,Inputs!$C$39)))-'Year Schedule'!$K$7+'Year Schedule'!$L$7)</f>
        <v>#VALUE!</v>
      </c>
      <c r="G914" s="0" t="e">
        <f aca="true">MAX(0,F914*(1+(_xlfn.NORM.INV(RAND(),Inputs!$D$39,Inputs!$C$39)))-'Year Schedule'!$K$8+'Year Schedule'!$L$8)</f>
        <v>#VALUE!</v>
      </c>
      <c r="H914" s="0" t="e">
        <f aca="true">MAX(0,G914*(1+(_xlfn.NORM.INV(RAND(),Inputs!$D$39,Inputs!$C$39)))-'Year Schedule'!$K$9+'Year Schedule'!$L$9)</f>
        <v>#VALUE!</v>
      </c>
      <c r="I914" s="0" t="e">
        <f aca="true">MAX(0,H914*(1+(_xlfn.NORM.INV(RAND(),Inputs!$D$39,Inputs!$C$39)))-'Year Schedule'!$K$10+'Year Schedule'!$L$10)</f>
        <v>#VALUE!</v>
      </c>
      <c r="J914" s="0" t="e">
        <f aca="true">MAX(0,I914*(1+(_xlfn.NORM.INV(RAND(),Inputs!$D$39,Inputs!$C$39)))-'Year Schedule'!$K$11+'Year Schedule'!$L$11)</f>
        <v>#VALUE!</v>
      </c>
      <c r="K914" s="0" t="e">
        <f aca="true">MAX(0,J914*(1+(_xlfn.NORM.INV(RAND(),Inputs!$D$39,Inputs!$C$39)))-'Year Schedule'!$K$12+'Year Schedule'!$L$12)</f>
        <v>#VALUE!</v>
      </c>
      <c r="L914" s="0" t="e">
        <f aca="true">MAX(0,K914*(1+(_xlfn.NORM.INV(RAND(),Inputs!$D$39,Inputs!$C$39)))-'Year Schedule'!$K$13+'Year Schedule'!$L$13)</f>
        <v>#VALUE!</v>
      </c>
      <c r="M914" s="0" t="e">
        <f aca="true">MAX(0,L914*(1+(_xlfn.NORM.INV(RAND(),Inputs!$D$39,Inputs!$C$39)))-'Year Schedule'!$K$14+'Year Schedule'!$L$14)</f>
        <v>#VALUE!</v>
      </c>
      <c r="N914" s="0" t="e">
        <f aca="true">MAX(0,M914*(1+(_xlfn.NORM.INV(RAND(),Inputs!$D$39,Inputs!$C$39)))-'Year Schedule'!$K$15+'Year Schedule'!$L$15)</f>
        <v>#VALUE!</v>
      </c>
      <c r="O914" s="0" t="e">
        <f aca="true">MAX(0,N914*(1+(_xlfn.NORM.INV(RAND(),Inputs!$D$39,Inputs!$C$39)))-'Year Schedule'!$K$16+'Year Schedule'!$L$16)</f>
        <v>#VALUE!</v>
      </c>
      <c r="P914" s="0" t="e">
        <f aca="true">MAX(0,O914*(1+(_xlfn.NORM.INV(RAND(),Inputs!$D$39,Inputs!$C$39)))-'Year Schedule'!$K$17+'Year Schedule'!$L$17)</f>
        <v>#VALUE!</v>
      </c>
      <c r="Q914" s="0" t="e">
        <f aca="true">MAX(0,P914*(1+(_xlfn.NORM.INV(RAND(),Inputs!$D$39,Inputs!$C$39)))-'Year Schedule'!$K$18+'Year Schedule'!$L$18)</f>
        <v>#VALUE!</v>
      </c>
      <c r="R914" s="0" t="e">
        <f aca="true">MAX(0,Q914*(1+(_xlfn.NORM.INV(RAND(),Inputs!$D$39,Inputs!$C$39)))-'Year Schedule'!$K$19+'Year Schedule'!$L$19)</f>
        <v>#VALUE!</v>
      </c>
      <c r="S914" s="0" t="e">
        <f aca="true">MAX(0,R914*(1+(_xlfn.NORM.INV(RAND(),Inputs!$D$39,Inputs!$C$39)))-'Year Schedule'!$K$20+'Year Schedule'!$L$20)</f>
        <v>#VALUE!</v>
      </c>
      <c r="T914" s="0" t="e">
        <f aca="true">MAX(0,S914*(1+(_xlfn.NORM.INV(RAND(),Inputs!$D$39,Inputs!$C$39)))-'Year Schedule'!$K$21+'Year Schedule'!$L$21)</f>
        <v>#VALUE!</v>
      </c>
      <c r="U914" s="0" t="e">
        <f aca="true">MAX(0,T914*(1+(_xlfn.NORM.INV(RAND(),Inputs!$D$39,Inputs!$C$39)))-'Year Schedule'!$K$22+'Year Schedule'!$L$22)</f>
        <v>#VALUE!</v>
      </c>
      <c r="V914" s="0" t="e">
        <f aca="true">MAX(0,U914*(1+(_xlfn.NORM.INV(RAND(),Inputs!$D$39,Inputs!$C$39)))-'Year Schedule'!$K$23+'Year Schedule'!$L$23)</f>
        <v>#VALUE!</v>
      </c>
      <c r="W914" s="0" t="e">
        <f aca="true">MAX(0,V914*(1+(_xlfn.NORM.INV(RAND(),Inputs!$D$39,Inputs!$C$39)))-'Year Schedule'!$K$24+'Year Schedule'!$L$24)</f>
        <v>#VALUE!</v>
      </c>
      <c r="X914" s="0" t="e">
        <f aca="true">MAX(0,W914*(1+(_xlfn.NORM.INV(RAND(),Inputs!$D$39,Inputs!$C$39)))-'Year Schedule'!$K$25+'Year Schedule'!$L$25)</f>
        <v>#VALUE!</v>
      </c>
      <c r="Y914" s="0" t="e">
        <f aca="true">MAX(0,X914*(1+(_xlfn.NORM.INV(RAND(),Inputs!$D$39,Inputs!$C$39)))-'Year Schedule'!$K$26+'Year Schedule'!$L$26)</f>
        <v>#VALUE!</v>
      </c>
      <c r="Z914" s="0" t="e">
        <f aca="true">MAX(0,Y914*(1+(_xlfn.NORM.INV(RAND(),Inputs!$D$39,Inputs!$C$39)))-'Year Schedule'!$K$27+'Year Schedule'!$L$27)</f>
        <v>#VALUE!</v>
      </c>
      <c r="AA914" s="0" t="e">
        <f aca="true">MAX(0,Z914*(1+(_xlfn.NORM.INV(RAND(),Inputs!$D$39,Inputs!$C$39)))-'Year Schedule'!$K$28+'Year Schedule'!$L$28)</f>
        <v>#VALUE!</v>
      </c>
      <c r="AB914" s="0" t="e">
        <f aca="true">MAX(0,AA914*(1+(_xlfn.NORM.INV(RAND(),Inputs!$D$39,Inputs!$C$39)))-'Year Schedule'!$K$29+'Year Schedule'!$L$29)</f>
        <v>#VALUE!</v>
      </c>
      <c r="AC914" s="0" t="e">
        <f aca="true">MAX(0,AB914*(1+(_xlfn.NORM.INV(RAND(),Inputs!$D$39,Inputs!$C$39)))-'Year Schedule'!$K$30+'Year Schedule'!$L$30)</f>
        <v>#VALUE!</v>
      </c>
      <c r="AD914" s="0" t="e">
        <f aca="true">MAX(0,AC914*(1+(_xlfn.NORM.INV(RAND(),Inputs!$D$39,Inputs!$C$39)))-'Year Schedule'!$K$31+'Year Schedule'!$L$31)</f>
        <v>#VALUE!</v>
      </c>
      <c r="AE914" s="0" t="e">
        <f aca="true">MAX(0,AD914*(1+(_xlfn.NORM.INV(RAND(),Inputs!$D$39,Inputs!$C$39)))-'Year Schedule'!$K$32+'Year Schedule'!$L$32)</f>
        <v>#VALUE!</v>
      </c>
      <c r="AF914" s="0" t="e">
        <f aca="true">MAX(0,AE914*(1+(_xlfn.NORM.INV(RAND(),Inputs!$D$39,Inputs!$C$39)))-'Year Schedule'!$K$33+'Year Schedule'!$L$33)</f>
        <v>#VALUE!</v>
      </c>
      <c r="AG914" s="0" t="e">
        <f aca="true">MAX(0,AF914*(1+(_xlfn.NORM.INV(RAND(),Inputs!$D$39,Inputs!$C$39)))-'Year Schedule'!$K$34+'Year Schedule'!$L$34)</f>
        <v>#VALUE!</v>
      </c>
      <c r="AH914" s="0" t="e">
        <f aca="true">MAX(0,AG914*(1+(_xlfn.NORM.INV(RAND(),Inputs!$D$39,Inputs!$C$39)))-'Year Schedule'!$K$35+'Year Schedule'!$L$35)</f>
        <v>#VALUE!</v>
      </c>
      <c r="AI914" s="0" t="e">
        <f aca="true">MAX(0,AH914*(1+(_xlfn.NORM.INV(RAND(),Inputs!$D$39,Inputs!$C$39)))-'Year Schedule'!$K$36+'Year Schedule'!$L$36)</f>
        <v>#VALUE!</v>
      </c>
      <c r="AJ914" s="0" t="e">
        <f aca="true">MAX(0,AI914*(1+(_xlfn.NORM.INV(RAND(),Inputs!$D$39,Inputs!$C$39)))-'Year Schedule'!$K$37+'Year Schedule'!$L$37)</f>
        <v>#VALUE!</v>
      </c>
      <c r="AK914" s="0" t="e">
        <f aca="true">MAX(0,AJ914*(1+(_xlfn.NORM.INV(RAND(),Inputs!$D$39,Inputs!$C$39)))-'Year Schedule'!$K$38+'Year Schedule'!$L$38)</f>
        <v>#VALUE!</v>
      </c>
      <c r="AL914" s="0" t="e">
        <f aca="true">MAX(0,AK914*(1+(_xlfn.NORM.INV(RAND(),Inputs!$D$39,Inputs!$C$39)))-'Year Schedule'!$K$39+'Year Schedule'!$L$39)</f>
        <v>#VALUE!</v>
      </c>
      <c r="AM914" s="0" t="e">
        <f aca="true">MAX(0,AL914*(1+(_xlfn.NORM.INV(RAND(),Inputs!$D$39,Inputs!$C$39)))-'Year Schedule'!$K$40+'Year Schedule'!$L$40)</f>
        <v>#VALUE!</v>
      </c>
      <c r="AN914" s="0" t="e">
        <f aca="true">MAX(0,AM914*(1+(_xlfn.NORM.INV(RAND(),Inputs!$D$39,Inputs!$C$39)))-'Year Schedule'!$K$41+'Year Schedule'!$L$41)</f>
        <v>#VALUE!</v>
      </c>
      <c r="AO914" s="0" t="e">
        <f aca="true">MAX(0,AN914*(1+(_xlfn.NORM.INV(RAND(),Inputs!$D$39,Inputs!$C$39)))-'Year Schedule'!$K$42+'Year Schedule'!$L$42)</f>
        <v>#VALUE!</v>
      </c>
      <c r="AP914" s="0" t="e">
        <f aca="true">MAX(0,AO914*(1+(_xlfn.NORM.INV(RAND(),Inputs!$D$39,Inputs!$C$39)))-'Year Schedule'!$K$43+'Year Schedule'!$L$43)</f>
        <v>#VALUE!</v>
      </c>
      <c r="AQ914" s="0" t="e">
        <f aca="true">MAX(0,AP914*(1+(_xlfn.NORM.INV(RAND(),Inputs!$D$39,Inputs!$C$39)))-'Year Schedule'!$K$44+'Year Schedule'!$L$44)</f>
        <v>#VALUE!</v>
      </c>
      <c r="AR914" s="0" t="e">
        <f aca="true">MAX(0,AQ914*(1+(_xlfn.NORM.INV(RAND(),Inputs!$D$39,Inputs!$C$39)))-'Year Schedule'!$K$45+'Year Schedule'!$L$45)</f>
        <v>#VALUE!</v>
      </c>
      <c r="AS914" s="0" t="e">
        <f aca="true">MAX(0,AR914*(1+(_xlfn.NORM.INV(RAND(),Inputs!$D$39,Inputs!$C$39)))-'Year Schedule'!$K$46+'Year Schedule'!$L$46)</f>
        <v>#VALUE!</v>
      </c>
      <c r="AT914" s="0" t="e">
        <f aca="true">MAX(0,AS914*(1+(_xlfn.NORM.INV(RAND(),Inputs!$D$39,Inputs!$C$39)))-'Year Schedule'!$K$47+'Year Schedule'!$L$47)</f>
        <v>#VALUE!</v>
      </c>
      <c r="AU914" s="0" t="e">
        <f aca="true">MAX(0,AT914*(1+(_xlfn.NORM.INV(RAND(),Inputs!$D$39,Inputs!$C$39)))-'Year Schedule'!$K$48+'Year Schedule'!$L$48)</f>
        <v>#VALUE!</v>
      </c>
      <c r="AV914" s="0" t="e">
        <f aca="true">MAX(0,AU914*(1+(_xlfn.NORM.INV(RAND(),Inputs!$D$39,Inputs!$C$39)))-'Year Schedule'!$K$49+'Year Schedule'!$L$49)</f>
        <v>#VALUE!</v>
      </c>
      <c r="AW914" s="0" t="e">
        <f aca="true">MAX(0,AV914*(1+(_xlfn.NORM.INV(RAND(),Inputs!$D$39,Inputs!$C$39)))-'Year Schedule'!$K$50+'Year Schedule'!$L$50)</f>
        <v>#VALUE!</v>
      </c>
      <c r="AX914" s="0" t="e">
        <f aca="true">MAX(0,AW914*(1+(_xlfn.NORM.INV(RAND(),Inputs!$D$39,Inputs!$C$39)))-'Year Schedule'!$K$51+'Year Schedule'!$L$51)</f>
        <v>#VALUE!</v>
      </c>
      <c r="AY914" s="0" t="e">
        <f aca="true">MAX(0,AX914*(1+(_xlfn.NORM.INV(RAND(),Inputs!$D$39,Inputs!$C$39)))-'Year Schedule'!$K$52+'Year Schedule'!$L$52)</f>
        <v>#VALUE!</v>
      </c>
      <c r="AZ914" s="0" t="e">
        <f aca="true">MAX(0,AY914*(1+(_xlfn.NORM.INV(RAND(),Inputs!$D$39,Inputs!$C$39)))-'Year Schedule'!$K$53+'Year Schedule'!$L$53)</f>
        <v>#VALUE!</v>
      </c>
      <c r="BA914" s="0" t="e">
        <f aca="false">INDEX(C914:AZ914,1,Inputs!$C$6)</f>
        <v>#VALUE!</v>
      </c>
      <c r="BB914" s="0" t="n">
        <f aca="false">IFERROR(EXP(SUMPRODUCT(LN((C914:INDEX(C914:AZ914,1,Inputs!$C$6)+$C$1004:INDEX($C$1004:$AZ$1004,1,Inputs!$C$6))/B914:INDEX(B914:AY914,1,Inputs!$C$6)))/Inputs!$C$6)-1,-1)</f>
        <v>-1</v>
      </c>
    </row>
    <row r="915" customFormat="false" ht="15" hidden="false" customHeight="true" outlineLevel="0" collapsed="false">
      <c r="A915" s="0" t="n">
        <v>913</v>
      </c>
      <c r="B915" s="177" t="n">
        <f aca="false">Inputs!$C$38</f>
        <v>0</v>
      </c>
      <c r="C915" s="0" t="e">
        <f aca="true">MAX(0,B915*(1+(_xlfn.NORM.INV(RAND(),Inputs!$D$39,Inputs!$C$39)))-'Year Schedule'!$K$4+'Year Schedule'!$L$4)</f>
        <v>#VALUE!</v>
      </c>
      <c r="D915" s="0" t="e">
        <f aca="true">MAX(0,C915*(1+(_xlfn.NORM.INV(RAND(),Inputs!$D$39,Inputs!$C$39)))-'Year Schedule'!$K$5+'Year Schedule'!$L$5)</f>
        <v>#VALUE!</v>
      </c>
      <c r="E915" s="0" t="e">
        <f aca="true">MAX(0,D915*(1+(_xlfn.NORM.INV(RAND(),Inputs!$D$39,Inputs!$C$39)))-'Year Schedule'!$K$6+'Year Schedule'!$L$6)</f>
        <v>#VALUE!</v>
      </c>
      <c r="F915" s="0" t="e">
        <f aca="true">MAX(0,E915*(1+(_xlfn.NORM.INV(RAND(),Inputs!$D$39,Inputs!$C$39)))-'Year Schedule'!$K$7+'Year Schedule'!$L$7)</f>
        <v>#VALUE!</v>
      </c>
      <c r="G915" s="0" t="e">
        <f aca="true">MAX(0,F915*(1+(_xlfn.NORM.INV(RAND(),Inputs!$D$39,Inputs!$C$39)))-'Year Schedule'!$K$8+'Year Schedule'!$L$8)</f>
        <v>#VALUE!</v>
      </c>
      <c r="H915" s="0" t="e">
        <f aca="true">MAX(0,G915*(1+(_xlfn.NORM.INV(RAND(),Inputs!$D$39,Inputs!$C$39)))-'Year Schedule'!$K$9+'Year Schedule'!$L$9)</f>
        <v>#VALUE!</v>
      </c>
      <c r="I915" s="0" t="e">
        <f aca="true">MAX(0,H915*(1+(_xlfn.NORM.INV(RAND(),Inputs!$D$39,Inputs!$C$39)))-'Year Schedule'!$K$10+'Year Schedule'!$L$10)</f>
        <v>#VALUE!</v>
      </c>
      <c r="J915" s="0" t="e">
        <f aca="true">MAX(0,I915*(1+(_xlfn.NORM.INV(RAND(),Inputs!$D$39,Inputs!$C$39)))-'Year Schedule'!$K$11+'Year Schedule'!$L$11)</f>
        <v>#VALUE!</v>
      </c>
      <c r="K915" s="0" t="e">
        <f aca="true">MAX(0,J915*(1+(_xlfn.NORM.INV(RAND(),Inputs!$D$39,Inputs!$C$39)))-'Year Schedule'!$K$12+'Year Schedule'!$L$12)</f>
        <v>#VALUE!</v>
      </c>
      <c r="L915" s="0" t="e">
        <f aca="true">MAX(0,K915*(1+(_xlfn.NORM.INV(RAND(),Inputs!$D$39,Inputs!$C$39)))-'Year Schedule'!$K$13+'Year Schedule'!$L$13)</f>
        <v>#VALUE!</v>
      </c>
      <c r="M915" s="0" t="e">
        <f aca="true">MAX(0,L915*(1+(_xlfn.NORM.INV(RAND(),Inputs!$D$39,Inputs!$C$39)))-'Year Schedule'!$K$14+'Year Schedule'!$L$14)</f>
        <v>#VALUE!</v>
      </c>
      <c r="N915" s="0" t="e">
        <f aca="true">MAX(0,M915*(1+(_xlfn.NORM.INV(RAND(),Inputs!$D$39,Inputs!$C$39)))-'Year Schedule'!$K$15+'Year Schedule'!$L$15)</f>
        <v>#VALUE!</v>
      </c>
      <c r="O915" s="0" t="e">
        <f aca="true">MAX(0,N915*(1+(_xlfn.NORM.INV(RAND(),Inputs!$D$39,Inputs!$C$39)))-'Year Schedule'!$K$16+'Year Schedule'!$L$16)</f>
        <v>#VALUE!</v>
      </c>
      <c r="P915" s="0" t="e">
        <f aca="true">MAX(0,O915*(1+(_xlfn.NORM.INV(RAND(),Inputs!$D$39,Inputs!$C$39)))-'Year Schedule'!$K$17+'Year Schedule'!$L$17)</f>
        <v>#VALUE!</v>
      </c>
      <c r="Q915" s="0" t="e">
        <f aca="true">MAX(0,P915*(1+(_xlfn.NORM.INV(RAND(),Inputs!$D$39,Inputs!$C$39)))-'Year Schedule'!$K$18+'Year Schedule'!$L$18)</f>
        <v>#VALUE!</v>
      </c>
      <c r="R915" s="0" t="e">
        <f aca="true">MAX(0,Q915*(1+(_xlfn.NORM.INV(RAND(),Inputs!$D$39,Inputs!$C$39)))-'Year Schedule'!$K$19+'Year Schedule'!$L$19)</f>
        <v>#VALUE!</v>
      </c>
      <c r="S915" s="0" t="e">
        <f aca="true">MAX(0,R915*(1+(_xlfn.NORM.INV(RAND(),Inputs!$D$39,Inputs!$C$39)))-'Year Schedule'!$K$20+'Year Schedule'!$L$20)</f>
        <v>#VALUE!</v>
      </c>
      <c r="T915" s="0" t="e">
        <f aca="true">MAX(0,S915*(1+(_xlfn.NORM.INV(RAND(),Inputs!$D$39,Inputs!$C$39)))-'Year Schedule'!$K$21+'Year Schedule'!$L$21)</f>
        <v>#VALUE!</v>
      </c>
      <c r="U915" s="0" t="e">
        <f aca="true">MAX(0,T915*(1+(_xlfn.NORM.INV(RAND(),Inputs!$D$39,Inputs!$C$39)))-'Year Schedule'!$K$22+'Year Schedule'!$L$22)</f>
        <v>#VALUE!</v>
      </c>
      <c r="V915" s="0" t="e">
        <f aca="true">MAX(0,U915*(1+(_xlfn.NORM.INV(RAND(),Inputs!$D$39,Inputs!$C$39)))-'Year Schedule'!$K$23+'Year Schedule'!$L$23)</f>
        <v>#VALUE!</v>
      </c>
      <c r="W915" s="0" t="e">
        <f aca="true">MAX(0,V915*(1+(_xlfn.NORM.INV(RAND(),Inputs!$D$39,Inputs!$C$39)))-'Year Schedule'!$K$24+'Year Schedule'!$L$24)</f>
        <v>#VALUE!</v>
      </c>
      <c r="X915" s="0" t="e">
        <f aca="true">MAX(0,W915*(1+(_xlfn.NORM.INV(RAND(),Inputs!$D$39,Inputs!$C$39)))-'Year Schedule'!$K$25+'Year Schedule'!$L$25)</f>
        <v>#VALUE!</v>
      </c>
      <c r="Y915" s="0" t="e">
        <f aca="true">MAX(0,X915*(1+(_xlfn.NORM.INV(RAND(),Inputs!$D$39,Inputs!$C$39)))-'Year Schedule'!$K$26+'Year Schedule'!$L$26)</f>
        <v>#VALUE!</v>
      </c>
      <c r="Z915" s="0" t="e">
        <f aca="true">MAX(0,Y915*(1+(_xlfn.NORM.INV(RAND(),Inputs!$D$39,Inputs!$C$39)))-'Year Schedule'!$K$27+'Year Schedule'!$L$27)</f>
        <v>#VALUE!</v>
      </c>
      <c r="AA915" s="0" t="e">
        <f aca="true">MAX(0,Z915*(1+(_xlfn.NORM.INV(RAND(),Inputs!$D$39,Inputs!$C$39)))-'Year Schedule'!$K$28+'Year Schedule'!$L$28)</f>
        <v>#VALUE!</v>
      </c>
      <c r="AB915" s="0" t="e">
        <f aca="true">MAX(0,AA915*(1+(_xlfn.NORM.INV(RAND(),Inputs!$D$39,Inputs!$C$39)))-'Year Schedule'!$K$29+'Year Schedule'!$L$29)</f>
        <v>#VALUE!</v>
      </c>
      <c r="AC915" s="0" t="e">
        <f aca="true">MAX(0,AB915*(1+(_xlfn.NORM.INV(RAND(),Inputs!$D$39,Inputs!$C$39)))-'Year Schedule'!$K$30+'Year Schedule'!$L$30)</f>
        <v>#VALUE!</v>
      </c>
      <c r="AD915" s="0" t="e">
        <f aca="true">MAX(0,AC915*(1+(_xlfn.NORM.INV(RAND(),Inputs!$D$39,Inputs!$C$39)))-'Year Schedule'!$K$31+'Year Schedule'!$L$31)</f>
        <v>#VALUE!</v>
      </c>
      <c r="AE915" s="0" t="e">
        <f aca="true">MAX(0,AD915*(1+(_xlfn.NORM.INV(RAND(),Inputs!$D$39,Inputs!$C$39)))-'Year Schedule'!$K$32+'Year Schedule'!$L$32)</f>
        <v>#VALUE!</v>
      </c>
      <c r="AF915" s="0" t="e">
        <f aca="true">MAX(0,AE915*(1+(_xlfn.NORM.INV(RAND(),Inputs!$D$39,Inputs!$C$39)))-'Year Schedule'!$K$33+'Year Schedule'!$L$33)</f>
        <v>#VALUE!</v>
      </c>
      <c r="AG915" s="0" t="e">
        <f aca="true">MAX(0,AF915*(1+(_xlfn.NORM.INV(RAND(),Inputs!$D$39,Inputs!$C$39)))-'Year Schedule'!$K$34+'Year Schedule'!$L$34)</f>
        <v>#VALUE!</v>
      </c>
      <c r="AH915" s="0" t="e">
        <f aca="true">MAX(0,AG915*(1+(_xlfn.NORM.INV(RAND(),Inputs!$D$39,Inputs!$C$39)))-'Year Schedule'!$K$35+'Year Schedule'!$L$35)</f>
        <v>#VALUE!</v>
      </c>
      <c r="AI915" s="0" t="e">
        <f aca="true">MAX(0,AH915*(1+(_xlfn.NORM.INV(RAND(),Inputs!$D$39,Inputs!$C$39)))-'Year Schedule'!$K$36+'Year Schedule'!$L$36)</f>
        <v>#VALUE!</v>
      </c>
      <c r="AJ915" s="0" t="e">
        <f aca="true">MAX(0,AI915*(1+(_xlfn.NORM.INV(RAND(),Inputs!$D$39,Inputs!$C$39)))-'Year Schedule'!$K$37+'Year Schedule'!$L$37)</f>
        <v>#VALUE!</v>
      </c>
      <c r="AK915" s="0" t="e">
        <f aca="true">MAX(0,AJ915*(1+(_xlfn.NORM.INV(RAND(),Inputs!$D$39,Inputs!$C$39)))-'Year Schedule'!$K$38+'Year Schedule'!$L$38)</f>
        <v>#VALUE!</v>
      </c>
      <c r="AL915" s="0" t="e">
        <f aca="true">MAX(0,AK915*(1+(_xlfn.NORM.INV(RAND(),Inputs!$D$39,Inputs!$C$39)))-'Year Schedule'!$K$39+'Year Schedule'!$L$39)</f>
        <v>#VALUE!</v>
      </c>
      <c r="AM915" s="0" t="e">
        <f aca="true">MAX(0,AL915*(1+(_xlfn.NORM.INV(RAND(),Inputs!$D$39,Inputs!$C$39)))-'Year Schedule'!$K$40+'Year Schedule'!$L$40)</f>
        <v>#VALUE!</v>
      </c>
      <c r="AN915" s="0" t="e">
        <f aca="true">MAX(0,AM915*(1+(_xlfn.NORM.INV(RAND(),Inputs!$D$39,Inputs!$C$39)))-'Year Schedule'!$K$41+'Year Schedule'!$L$41)</f>
        <v>#VALUE!</v>
      </c>
      <c r="AO915" s="0" t="e">
        <f aca="true">MAX(0,AN915*(1+(_xlfn.NORM.INV(RAND(),Inputs!$D$39,Inputs!$C$39)))-'Year Schedule'!$K$42+'Year Schedule'!$L$42)</f>
        <v>#VALUE!</v>
      </c>
      <c r="AP915" s="0" t="e">
        <f aca="true">MAX(0,AO915*(1+(_xlfn.NORM.INV(RAND(),Inputs!$D$39,Inputs!$C$39)))-'Year Schedule'!$K$43+'Year Schedule'!$L$43)</f>
        <v>#VALUE!</v>
      </c>
      <c r="AQ915" s="0" t="e">
        <f aca="true">MAX(0,AP915*(1+(_xlfn.NORM.INV(RAND(),Inputs!$D$39,Inputs!$C$39)))-'Year Schedule'!$K$44+'Year Schedule'!$L$44)</f>
        <v>#VALUE!</v>
      </c>
      <c r="AR915" s="0" t="e">
        <f aca="true">MAX(0,AQ915*(1+(_xlfn.NORM.INV(RAND(),Inputs!$D$39,Inputs!$C$39)))-'Year Schedule'!$K$45+'Year Schedule'!$L$45)</f>
        <v>#VALUE!</v>
      </c>
      <c r="AS915" s="0" t="e">
        <f aca="true">MAX(0,AR915*(1+(_xlfn.NORM.INV(RAND(),Inputs!$D$39,Inputs!$C$39)))-'Year Schedule'!$K$46+'Year Schedule'!$L$46)</f>
        <v>#VALUE!</v>
      </c>
      <c r="AT915" s="0" t="e">
        <f aca="true">MAX(0,AS915*(1+(_xlfn.NORM.INV(RAND(),Inputs!$D$39,Inputs!$C$39)))-'Year Schedule'!$K$47+'Year Schedule'!$L$47)</f>
        <v>#VALUE!</v>
      </c>
      <c r="AU915" s="0" t="e">
        <f aca="true">MAX(0,AT915*(1+(_xlfn.NORM.INV(RAND(),Inputs!$D$39,Inputs!$C$39)))-'Year Schedule'!$K$48+'Year Schedule'!$L$48)</f>
        <v>#VALUE!</v>
      </c>
      <c r="AV915" s="0" t="e">
        <f aca="true">MAX(0,AU915*(1+(_xlfn.NORM.INV(RAND(),Inputs!$D$39,Inputs!$C$39)))-'Year Schedule'!$K$49+'Year Schedule'!$L$49)</f>
        <v>#VALUE!</v>
      </c>
      <c r="AW915" s="0" t="e">
        <f aca="true">MAX(0,AV915*(1+(_xlfn.NORM.INV(RAND(),Inputs!$D$39,Inputs!$C$39)))-'Year Schedule'!$K$50+'Year Schedule'!$L$50)</f>
        <v>#VALUE!</v>
      </c>
      <c r="AX915" s="0" t="e">
        <f aca="true">MAX(0,AW915*(1+(_xlfn.NORM.INV(RAND(),Inputs!$D$39,Inputs!$C$39)))-'Year Schedule'!$K$51+'Year Schedule'!$L$51)</f>
        <v>#VALUE!</v>
      </c>
      <c r="AY915" s="0" t="e">
        <f aca="true">MAX(0,AX915*(1+(_xlfn.NORM.INV(RAND(),Inputs!$D$39,Inputs!$C$39)))-'Year Schedule'!$K$52+'Year Schedule'!$L$52)</f>
        <v>#VALUE!</v>
      </c>
      <c r="AZ915" s="0" t="e">
        <f aca="true">MAX(0,AY915*(1+(_xlfn.NORM.INV(RAND(),Inputs!$D$39,Inputs!$C$39)))-'Year Schedule'!$K$53+'Year Schedule'!$L$53)</f>
        <v>#VALUE!</v>
      </c>
      <c r="BA915" s="0" t="e">
        <f aca="false">INDEX(C915:AZ915,1,Inputs!$C$6)</f>
        <v>#VALUE!</v>
      </c>
      <c r="BB915" s="0" t="n">
        <f aca="false">IFERROR(EXP(SUMPRODUCT(LN((C915:INDEX(C915:AZ915,1,Inputs!$C$6)+$C$1004:INDEX($C$1004:$AZ$1004,1,Inputs!$C$6))/B915:INDEX(B915:AY915,1,Inputs!$C$6)))/Inputs!$C$6)-1,-1)</f>
        <v>-1</v>
      </c>
    </row>
    <row r="916" customFormat="false" ht="15" hidden="false" customHeight="true" outlineLevel="0" collapsed="false">
      <c r="A916" s="0" t="n">
        <v>914</v>
      </c>
      <c r="B916" s="177" t="n">
        <f aca="false">Inputs!$C$38</f>
        <v>0</v>
      </c>
      <c r="C916" s="0" t="e">
        <f aca="true">MAX(0,B916*(1+(_xlfn.NORM.INV(RAND(),Inputs!$D$39,Inputs!$C$39)))-'Year Schedule'!$K$4+'Year Schedule'!$L$4)</f>
        <v>#VALUE!</v>
      </c>
      <c r="D916" s="0" t="e">
        <f aca="true">MAX(0,C916*(1+(_xlfn.NORM.INV(RAND(),Inputs!$D$39,Inputs!$C$39)))-'Year Schedule'!$K$5+'Year Schedule'!$L$5)</f>
        <v>#VALUE!</v>
      </c>
      <c r="E916" s="0" t="e">
        <f aca="true">MAX(0,D916*(1+(_xlfn.NORM.INV(RAND(),Inputs!$D$39,Inputs!$C$39)))-'Year Schedule'!$K$6+'Year Schedule'!$L$6)</f>
        <v>#VALUE!</v>
      </c>
      <c r="F916" s="0" t="e">
        <f aca="true">MAX(0,E916*(1+(_xlfn.NORM.INV(RAND(),Inputs!$D$39,Inputs!$C$39)))-'Year Schedule'!$K$7+'Year Schedule'!$L$7)</f>
        <v>#VALUE!</v>
      </c>
      <c r="G916" s="0" t="e">
        <f aca="true">MAX(0,F916*(1+(_xlfn.NORM.INV(RAND(),Inputs!$D$39,Inputs!$C$39)))-'Year Schedule'!$K$8+'Year Schedule'!$L$8)</f>
        <v>#VALUE!</v>
      </c>
      <c r="H916" s="0" t="e">
        <f aca="true">MAX(0,G916*(1+(_xlfn.NORM.INV(RAND(),Inputs!$D$39,Inputs!$C$39)))-'Year Schedule'!$K$9+'Year Schedule'!$L$9)</f>
        <v>#VALUE!</v>
      </c>
      <c r="I916" s="0" t="e">
        <f aca="true">MAX(0,H916*(1+(_xlfn.NORM.INV(RAND(),Inputs!$D$39,Inputs!$C$39)))-'Year Schedule'!$K$10+'Year Schedule'!$L$10)</f>
        <v>#VALUE!</v>
      </c>
      <c r="J916" s="0" t="e">
        <f aca="true">MAX(0,I916*(1+(_xlfn.NORM.INV(RAND(),Inputs!$D$39,Inputs!$C$39)))-'Year Schedule'!$K$11+'Year Schedule'!$L$11)</f>
        <v>#VALUE!</v>
      </c>
      <c r="K916" s="0" t="e">
        <f aca="true">MAX(0,J916*(1+(_xlfn.NORM.INV(RAND(),Inputs!$D$39,Inputs!$C$39)))-'Year Schedule'!$K$12+'Year Schedule'!$L$12)</f>
        <v>#VALUE!</v>
      </c>
      <c r="L916" s="0" t="e">
        <f aca="true">MAX(0,K916*(1+(_xlfn.NORM.INV(RAND(),Inputs!$D$39,Inputs!$C$39)))-'Year Schedule'!$K$13+'Year Schedule'!$L$13)</f>
        <v>#VALUE!</v>
      </c>
      <c r="M916" s="0" t="e">
        <f aca="true">MAX(0,L916*(1+(_xlfn.NORM.INV(RAND(),Inputs!$D$39,Inputs!$C$39)))-'Year Schedule'!$K$14+'Year Schedule'!$L$14)</f>
        <v>#VALUE!</v>
      </c>
      <c r="N916" s="0" t="e">
        <f aca="true">MAX(0,M916*(1+(_xlfn.NORM.INV(RAND(),Inputs!$D$39,Inputs!$C$39)))-'Year Schedule'!$K$15+'Year Schedule'!$L$15)</f>
        <v>#VALUE!</v>
      </c>
      <c r="O916" s="0" t="e">
        <f aca="true">MAX(0,N916*(1+(_xlfn.NORM.INV(RAND(),Inputs!$D$39,Inputs!$C$39)))-'Year Schedule'!$K$16+'Year Schedule'!$L$16)</f>
        <v>#VALUE!</v>
      </c>
      <c r="P916" s="0" t="e">
        <f aca="true">MAX(0,O916*(1+(_xlfn.NORM.INV(RAND(),Inputs!$D$39,Inputs!$C$39)))-'Year Schedule'!$K$17+'Year Schedule'!$L$17)</f>
        <v>#VALUE!</v>
      </c>
      <c r="Q916" s="0" t="e">
        <f aca="true">MAX(0,P916*(1+(_xlfn.NORM.INV(RAND(),Inputs!$D$39,Inputs!$C$39)))-'Year Schedule'!$K$18+'Year Schedule'!$L$18)</f>
        <v>#VALUE!</v>
      </c>
      <c r="R916" s="0" t="e">
        <f aca="true">MAX(0,Q916*(1+(_xlfn.NORM.INV(RAND(),Inputs!$D$39,Inputs!$C$39)))-'Year Schedule'!$K$19+'Year Schedule'!$L$19)</f>
        <v>#VALUE!</v>
      </c>
      <c r="S916" s="0" t="e">
        <f aca="true">MAX(0,R916*(1+(_xlfn.NORM.INV(RAND(),Inputs!$D$39,Inputs!$C$39)))-'Year Schedule'!$K$20+'Year Schedule'!$L$20)</f>
        <v>#VALUE!</v>
      </c>
      <c r="T916" s="0" t="e">
        <f aca="true">MAX(0,S916*(1+(_xlfn.NORM.INV(RAND(),Inputs!$D$39,Inputs!$C$39)))-'Year Schedule'!$K$21+'Year Schedule'!$L$21)</f>
        <v>#VALUE!</v>
      </c>
      <c r="U916" s="0" t="e">
        <f aca="true">MAX(0,T916*(1+(_xlfn.NORM.INV(RAND(),Inputs!$D$39,Inputs!$C$39)))-'Year Schedule'!$K$22+'Year Schedule'!$L$22)</f>
        <v>#VALUE!</v>
      </c>
      <c r="V916" s="0" t="e">
        <f aca="true">MAX(0,U916*(1+(_xlfn.NORM.INV(RAND(),Inputs!$D$39,Inputs!$C$39)))-'Year Schedule'!$K$23+'Year Schedule'!$L$23)</f>
        <v>#VALUE!</v>
      </c>
      <c r="W916" s="0" t="e">
        <f aca="true">MAX(0,V916*(1+(_xlfn.NORM.INV(RAND(),Inputs!$D$39,Inputs!$C$39)))-'Year Schedule'!$K$24+'Year Schedule'!$L$24)</f>
        <v>#VALUE!</v>
      </c>
      <c r="X916" s="0" t="e">
        <f aca="true">MAX(0,W916*(1+(_xlfn.NORM.INV(RAND(),Inputs!$D$39,Inputs!$C$39)))-'Year Schedule'!$K$25+'Year Schedule'!$L$25)</f>
        <v>#VALUE!</v>
      </c>
      <c r="Y916" s="0" t="e">
        <f aca="true">MAX(0,X916*(1+(_xlfn.NORM.INV(RAND(),Inputs!$D$39,Inputs!$C$39)))-'Year Schedule'!$K$26+'Year Schedule'!$L$26)</f>
        <v>#VALUE!</v>
      </c>
      <c r="Z916" s="0" t="e">
        <f aca="true">MAX(0,Y916*(1+(_xlfn.NORM.INV(RAND(),Inputs!$D$39,Inputs!$C$39)))-'Year Schedule'!$K$27+'Year Schedule'!$L$27)</f>
        <v>#VALUE!</v>
      </c>
      <c r="AA916" s="0" t="e">
        <f aca="true">MAX(0,Z916*(1+(_xlfn.NORM.INV(RAND(),Inputs!$D$39,Inputs!$C$39)))-'Year Schedule'!$K$28+'Year Schedule'!$L$28)</f>
        <v>#VALUE!</v>
      </c>
      <c r="AB916" s="0" t="e">
        <f aca="true">MAX(0,AA916*(1+(_xlfn.NORM.INV(RAND(),Inputs!$D$39,Inputs!$C$39)))-'Year Schedule'!$K$29+'Year Schedule'!$L$29)</f>
        <v>#VALUE!</v>
      </c>
      <c r="AC916" s="0" t="e">
        <f aca="true">MAX(0,AB916*(1+(_xlfn.NORM.INV(RAND(),Inputs!$D$39,Inputs!$C$39)))-'Year Schedule'!$K$30+'Year Schedule'!$L$30)</f>
        <v>#VALUE!</v>
      </c>
      <c r="AD916" s="0" t="e">
        <f aca="true">MAX(0,AC916*(1+(_xlfn.NORM.INV(RAND(),Inputs!$D$39,Inputs!$C$39)))-'Year Schedule'!$K$31+'Year Schedule'!$L$31)</f>
        <v>#VALUE!</v>
      </c>
      <c r="AE916" s="0" t="e">
        <f aca="true">MAX(0,AD916*(1+(_xlfn.NORM.INV(RAND(),Inputs!$D$39,Inputs!$C$39)))-'Year Schedule'!$K$32+'Year Schedule'!$L$32)</f>
        <v>#VALUE!</v>
      </c>
      <c r="AF916" s="0" t="e">
        <f aca="true">MAX(0,AE916*(1+(_xlfn.NORM.INV(RAND(),Inputs!$D$39,Inputs!$C$39)))-'Year Schedule'!$K$33+'Year Schedule'!$L$33)</f>
        <v>#VALUE!</v>
      </c>
      <c r="AG916" s="0" t="e">
        <f aca="true">MAX(0,AF916*(1+(_xlfn.NORM.INV(RAND(),Inputs!$D$39,Inputs!$C$39)))-'Year Schedule'!$K$34+'Year Schedule'!$L$34)</f>
        <v>#VALUE!</v>
      </c>
      <c r="AH916" s="0" t="e">
        <f aca="true">MAX(0,AG916*(1+(_xlfn.NORM.INV(RAND(),Inputs!$D$39,Inputs!$C$39)))-'Year Schedule'!$K$35+'Year Schedule'!$L$35)</f>
        <v>#VALUE!</v>
      </c>
      <c r="AI916" s="0" t="e">
        <f aca="true">MAX(0,AH916*(1+(_xlfn.NORM.INV(RAND(),Inputs!$D$39,Inputs!$C$39)))-'Year Schedule'!$K$36+'Year Schedule'!$L$36)</f>
        <v>#VALUE!</v>
      </c>
      <c r="AJ916" s="0" t="e">
        <f aca="true">MAX(0,AI916*(1+(_xlfn.NORM.INV(RAND(),Inputs!$D$39,Inputs!$C$39)))-'Year Schedule'!$K$37+'Year Schedule'!$L$37)</f>
        <v>#VALUE!</v>
      </c>
      <c r="AK916" s="0" t="e">
        <f aca="true">MAX(0,AJ916*(1+(_xlfn.NORM.INV(RAND(),Inputs!$D$39,Inputs!$C$39)))-'Year Schedule'!$K$38+'Year Schedule'!$L$38)</f>
        <v>#VALUE!</v>
      </c>
      <c r="AL916" s="0" t="e">
        <f aca="true">MAX(0,AK916*(1+(_xlfn.NORM.INV(RAND(),Inputs!$D$39,Inputs!$C$39)))-'Year Schedule'!$K$39+'Year Schedule'!$L$39)</f>
        <v>#VALUE!</v>
      </c>
      <c r="AM916" s="0" t="e">
        <f aca="true">MAX(0,AL916*(1+(_xlfn.NORM.INV(RAND(),Inputs!$D$39,Inputs!$C$39)))-'Year Schedule'!$K$40+'Year Schedule'!$L$40)</f>
        <v>#VALUE!</v>
      </c>
      <c r="AN916" s="0" t="e">
        <f aca="true">MAX(0,AM916*(1+(_xlfn.NORM.INV(RAND(),Inputs!$D$39,Inputs!$C$39)))-'Year Schedule'!$K$41+'Year Schedule'!$L$41)</f>
        <v>#VALUE!</v>
      </c>
      <c r="AO916" s="0" t="e">
        <f aca="true">MAX(0,AN916*(1+(_xlfn.NORM.INV(RAND(),Inputs!$D$39,Inputs!$C$39)))-'Year Schedule'!$K$42+'Year Schedule'!$L$42)</f>
        <v>#VALUE!</v>
      </c>
      <c r="AP916" s="0" t="e">
        <f aca="true">MAX(0,AO916*(1+(_xlfn.NORM.INV(RAND(),Inputs!$D$39,Inputs!$C$39)))-'Year Schedule'!$K$43+'Year Schedule'!$L$43)</f>
        <v>#VALUE!</v>
      </c>
      <c r="AQ916" s="0" t="e">
        <f aca="true">MAX(0,AP916*(1+(_xlfn.NORM.INV(RAND(),Inputs!$D$39,Inputs!$C$39)))-'Year Schedule'!$K$44+'Year Schedule'!$L$44)</f>
        <v>#VALUE!</v>
      </c>
      <c r="AR916" s="0" t="e">
        <f aca="true">MAX(0,AQ916*(1+(_xlfn.NORM.INV(RAND(),Inputs!$D$39,Inputs!$C$39)))-'Year Schedule'!$K$45+'Year Schedule'!$L$45)</f>
        <v>#VALUE!</v>
      </c>
      <c r="AS916" s="0" t="e">
        <f aca="true">MAX(0,AR916*(1+(_xlfn.NORM.INV(RAND(),Inputs!$D$39,Inputs!$C$39)))-'Year Schedule'!$K$46+'Year Schedule'!$L$46)</f>
        <v>#VALUE!</v>
      </c>
      <c r="AT916" s="0" t="e">
        <f aca="true">MAX(0,AS916*(1+(_xlfn.NORM.INV(RAND(),Inputs!$D$39,Inputs!$C$39)))-'Year Schedule'!$K$47+'Year Schedule'!$L$47)</f>
        <v>#VALUE!</v>
      </c>
      <c r="AU916" s="0" t="e">
        <f aca="true">MAX(0,AT916*(1+(_xlfn.NORM.INV(RAND(),Inputs!$D$39,Inputs!$C$39)))-'Year Schedule'!$K$48+'Year Schedule'!$L$48)</f>
        <v>#VALUE!</v>
      </c>
      <c r="AV916" s="0" t="e">
        <f aca="true">MAX(0,AU916*(1+(_xlfn.NORM.INV(RAND(),Inputs!$D$39,Inputs!$C$39)))-'Year Schedule'!$K$49+'Year Schedule'!$L$49)</f>
        <v>#VALUE!</v>
      </c>
      <c r="AW916" s="0" t="e">
        <f aca="true">MAX(0,AV916*(1+(_xlfn.NORM.INV(RAND(),Inputs!$D$39,Inputs!$C$39)))-'Year Schedule'!$K$50+'Year Schedule'!$L$50)</f>
        <v>#VALUE!</v>
      </c>
      <c r="AX916" s="0" t="e">
        <f aca="true">MAX(0,AW916*(1+(_xlfn.NORM.INV(RAND(),Inputs!$D$39,Inputs!$C$39)))-'Year Schedule'!$K$51+'Year Schedule'!$L$51)</f>
        <v>#VALUE!</v>
      </c>
      <c r="AY916" s="0" t="e">
        <f aca="true">MAX(0,AX916*(1+(_xlfn.NORM.INV(RAND(),Inputs!$D$39,Inputs!$C$39)))-'Year Schedule'!$K$52+'Year Schedule'!$L$52)</f>
        <v>#VALUE!</v>
      </c>
      <c r="AZ916" s="0" t="e">
        <f aca="true">MAX(0,AY916*(1+(_xlfn.NORM.INV(RAND(),Inputs!$D$39,Inputs!$C$39)))-'Year Schedule'!$K$53+'Year Schedule'!$L$53)</f>
        <v>#VALUE!</v>
      </c>
      <c r="BA916" s="0" t="e">
        <f aca="false">INDEX(C916:AZ916,1,Inputs!$C$6)</f>
        <v>#VALUE!</v>
      </c>
      <c r="BB916" s="0" t="n">
        <f aca="false">IFERROR(EXP(SUMPRODUCT(LN((C916:INDEX(C916:AZ916,1,Inputs!$C$6)+$C$1004:INDEX($C$1004:$AZ$1004,1,Inputs!$C$6))/B916:INDEX(B916:AY916,1,Inputs!$C$6)))/Inputs!$C$6)-1,-1)</f>
        <v>-1</v>
      </c>
    </row>
    <row r="917" customFormat="false" ht="15" hidden="false" customHeight="true" outlineLevel="0" collapsed="false">
      <c r="A917" s="0" t="n">
        <v>915</v>
      </c>
      <c r="B917" s="177" t="n">
        <f aca="false">Inputs!$C$38</f>
        <v>0</v>
      </c>
      <c r="C917" s="0" t="e">
        <f aca="true">MAX(0,B917*(1+(_xlfn.NORM.INV(RAND(),Inputs!$D$39,Inputs!$C$39)))-'Year Schedule'!$K$4+'Year Schedule'!$L$4)</f>
        <v>#VALUE!</v>
      </c>
      <c r="D917" s="0" t="e">
        <f aca="true">MAX(0,C917*(1+(_xlfn.NORM.INV(RAND(),Inputs!$D$39,Inputs!$C$39)))-'Year Schedule'!$K$5+'Year Schedule'!$L$5)</f>
        <v>#VALUE!</v>
      </c>
      <c r="E917" s="0" t="e">
        <f aca="true">MAX(0,D917*(1+(_xlfn.NORM.INV(RAND(),Inputs!$D$39,Inputs!$C$39)))-'Year Schedule'!$K$6+'Year Schedule'!$L$6)</f>
        <v>#VALUE!</v>
      </c>
      <c r="F917" s="0" t="e">
        <f aca="true">MAX(0,E917*(1+(_xlfn.NORM.INV(RAND(),Inputs!$D$39,Inputs!$C$39)))-'Year Schedule'!$K$7+'Year Schedule'!$L$7)</f>
        <v>#VALUE!</v>
      </c>
      <c r="G917" s="0" t="e">
        <f aca="true">MAX(0,F917*(1+(_xlfn.NORM.INV(RAND(),Inputs!$D$39,Inputs!$C$39)))-'Year Schedule'!$K$8+'Year Schedule'!$L$8)</f>
        <v>#VALUE!</v>
      </c>
      <c r="H917" s="0" t="e">
        <f aca="true">MAX(0,G917*(1+(_xlfn.NORM.INV(RAND(),Inputs!$D$39,Inputs!$C$39)))-'Year Schedule'!$K$9+'Year Schedule'!$L$9)</f>
        <v>#VALUE!</v>
      </c>
      <c r="I917" s="0" t="e">
        <f aca="true">MAX(0,H917*(1+(_xlfn.NORM.INV(RAND(),Inputs!$D$39,Inputs!$C$39)))-'Year Schedule'!$K$10+'Year Schedule'!$L$10)</f>
        <v>#VALUE!</v>
      </c>
      <c r="J917" s="0" t="e">
        <f aca="true">MAX(0,I917*(1+(_xlfn.NORM.INV(RAND(),Inputs!$D$39,Inputs!$C$39)))-'Year Schedule'!$K$11+'Year Schedule'!$L$11)</f>
        <v>#VALUE!</v>
      </c>
      <c r="K917" s="0" t="e">
        <f aca="true">MAX(0,J917*(1+(_xlfn.NORM.INV(RAND(),Inputs!$D$39,Inputs!$C$39)))-'Year Schedule'!$K$12+'Year Schedule'!$L$12)</f>
        <v>#VALUE!</v>
      </c>
      <c r="L917" s="0" t="e">
        <f aca="true">MAX(0,K917*(1+(_xlfn.NORM.INV(RAND(),Inputs!$D$39,Inputs!$C$39)))-'Year Schedule'!$K$13+'Year Schedule'!$L$13)</f>
        <v>#VALUE!</v>
      </c>
      <c r="M917" s="0" t="e">
        <f aca="true">MAX(0,L917*(1+(_xlfn.NORM.INV(RAND(),Inputs!$D$39,Inputs!$C$39)))-'Year Schedule'!$K$14+'Year Schedule'!$L$14)</f>
        <v>#VALUE!</v>
      </c>
      <c r="N917" s="0" t="e">
        <f aca="true">MAX(0,M917*(1+(_xlfn.NORM.INV(RAND(),Inputs!$D$39,Inputs!$C$39)))-'Year Schedule'!$K$15+'Year Schedule'!$L$15)</f>
        <v>#VALUE!</v>
      </c>
      <c r="O917" s="0" t="e">
        <f aca="true">MAX(0,N917*(1+(_xlfn.NORM.INV(RAND(),Inputs!$D$39,Inputs!$C$39)))-'Year Schedule'!$K$16+'Year Schedule'!$L$16)</f>
        <v>#VALUE!</v>
      </c>
      <c r="P917" s="0" t="e">
        <f aca="true">MAX(0,O917*(1+(_xlfn.NORM.INV(RAND(),Inputs!$D$39,Inputs!$C$39)))-'Year Schedule'!$K$17+'Year Schedule'!$L$17)</f>
        <v>#VALUE!</v>
      </c>
      <c r="Q917" s="0" t="e">
        <f aca="true">MAX(0,P917*(1+(_xlfn.NORM.INV(RAND(),Inputs!$D$39,Inputs!$C$39)))-'Year Schedule'!$K$18+'Year Schedule'!$L$18)</f>
        <v>#VALUE!</v>
      </c>
      <c r="R917" s="0" t="e">
        <f aca="true">MAX(0,Q917*(1+(_xlfn.NORM.INV(RAND(),Inputs!$D$39,Inputs!$C$39)))-'Year Schedule'!$K$19+'Year Schedule'!$L$19)</f>
        <v>#VALUE!</v>
      </c>
      <c r="S917" s="0" t="e">
        <f aca="true">MAX(0,R917*(1+(_xlfn.NORM.INV(RAND(),Inputs!$D$39,Inputs!$C$39)))-'Year Schedule'!$K$20+'Year Schedule'!$L$20)</f>
        <v>#VALUE!</v>
      </c>
      <c r="T917" s="0" t="e">
        <f aca="true">MAX(0,S917*(1+(_xlfn.NORM.INV(RAND(),Inputs!$D$39,Inputs!$C$39)))-'Year Schedule'!$K$21+'Year Schedule'!$L$21)</f>
        <v>#VALUE!</v>
      </c>
      <c r="U917" s="0" t="e">
        <f aca="true">MAX(0,T917*(1+(_xlfn.NORM.INV(RAND(),Inputs!$D$39,Inputs!$C$39)))-'Year Schedule'!$K$22+'Year Schedule'!$L$22)</f>
        <v>#VALUE!</v>
      </c>
      <c r="V917" s="0" t="e">
        <f aca="true">MAX(0,U917*(1+(_xlfn.NORM.INV(RAND(),Inputs!$D$39,Inputs!$C$39)))-'Year Schedule'!$K$23+'Year Schedule'!$L$23)</f>
        <v>#VALUE!</v>
      </c>
      <c r="W917" s="0" t="e">
        <f aca="true">MAX(0,V917*(1+(_xlfn.NORM.INV(RAND(),Inputs!$D$39,Inputs!$C$39)))-'Year Schedule'!$K$24+'Year Schedule'!$L$24)</f>
        <v>#VALUE!</v>
      </c>
      <c r="X917" s="0" t="e">
        <f aca="true">MAX(0,W917*(1+(_xlfn.NORM.INV(RAND(),Inputs!$D$39,Inputs!$C$39)))-'Year Schedule'!$K$25+'Year Schedule'!$L$25)</f>
        <v>#VALUE!</v>
      </c>
      <c r="Y917" s="0" t="e">
        <f aca="true">MAX(0,X917*(1+(_xlfn.NORM.INV(RAND(),Inputs!$D$39,Inputs!$C$39)))-'Year Schedule'!$K$26+'Year Schedule'!$L$26)</f>
        <v>#VALUE!</v>
      </c>
      <c r="Z917" s="0" t="e">
        <f aca="true">MAX(0,Y917*(1+(_xlfn.NORM.INV(RAND(),Inputs!$D$39,Inputs!$C$39)))-'Year Schedule'!$K$27+'Year Schedule'!$L$27)</f>
        <v>#VALUE!</v>
      </c>
      <c r="AA917" s="0" t="e">
        <f aca="true">MAX(0,Z917*(1+(_xlfn.NORM.INV(RAND(),Inputs!$D$39,Inputs!$C$39)))-'Year Schedule'!$K$28+'Year Schedule'!$L$28)</f>
        <v>#VALUE!</v>
      </c>
      <c r="AB917" s="0" t="e">
        <f aca="true">MAX(0,AA917*(1+(_xlfn.NORM.INV(RAND(),Inputs!$D$39,Inputs!$C$39)))-'Year Schedule'!$K$29+'Year Schedule'!$L$29)</f>
        <v>#VALUE!</v>
      </c>
      <c r="AC917" s="0" t="e">
        <f aca="true">MAX(0,AB917*(1+(_xlfn.NORM.INV(RAND(),Inputs!$D$39,Inputs!$C$39)))-'Year Schedule'!$K$30+'Year Schedule'!$L$30)</f>
        <v>#VALUE!</v>
      </c>
      <c r="AD917" s="0" t="e">
        <f aca="true">MAX(0,AC917*(1+(_xlfn.NORM.INV(RAND(),Inputs!$D$39,Inputs!$C$39)))-'Year Schedule'!$K$31+'Year Schedule'!$L$31)</f>
        <v>#VALUE!</v>
      </c>
      <c r="AE917" s="0" t="e">
        <f aca="true">MAX(0,AD917*(1+(_xlfn.NORM.INV(RAND(),Inputs!$D$39,Inputs!$C$39)))-'Year Schedule'!$K$32+'Year Schedule'!$L$32)</f>
        <v>#VALUE!</v>
      </c>
      <c r="AF917" s="0" t="e">
        <f aca="true">MAX(0,AE917*(1+(_xlfn.NORM.INV(RAND(),Inputs!$D$39,Inputs!$C$39)))-'Year Schedule'!$K$33+'Year Schedule'!$L$33)</f>
        <v>#VALUE!</v>
      </c>
      <c r="AG917" s="0" t="e">
        <f aca="true">MAX(0,AF917*(1+(_xlfn.NORM.INV(RAND(),Inputs!$D$39,Inputs!$C$39)))-'Year Schedule'!$K$34+'Year Schedule'!$L$34)</f>
        <v>#VALUE!</v>
      </c>
      <c r="AH917" s="0" t="e">
        <f aca="true">MAX(0,AG917*(1+(_xlfn.NORM.INV(RAND(),Inputs!$D$39,Inputs!$C$39)))-'Year Schedule'!$K$35+'Year Schedule'!$L$35)</f>
        <v>#VALUE!</v>
      </c>
      <c r="AI917" s="0" t="e">
        <f aca="true">MAX(0,AH917*(1+(_xlfn.NORM.INV(RAND(),Inputs!$D$39,Inputs!$C$39)))-'Year Schedule'!$K$36+'Year Schedule'!$L$36)</f>
        <v>#VALUE!</v>
      </c>
      <c r="AJ917" s="0" t="e">
        <f aca="true">MAX(0,AI917*(1+(_xlfn.NORM.INV(RAND(),Inputs!$D$39,Inputs!$C$39)))-'Year Schedule'!$K$37+'Year Schedule'!$L$37)</f>
        <v>#VALUE!</v>
      </c>
      <c r="AK917" s="0" t="e">
        <f aca="true">MAX(0,AJ917*(1+(_xlfn.NORM.INV(RAND(),Inputs!$D$39,Inputs!$C$39)))-'Year Schedule'!$K$38+'Year Schedule'!$L$38)</f>
        <v>#VALUE!</v>
      </c>
      <c r="AL917" s="0" t="e">
        <f aca="true">MAX(0,AK917*(1+(_xlfn.NORM.INV(RAND(),Inputs!$D$39,Inputs!$C$39)))-'Year Schedule'!$K$39+'Year Schedule'!$L$39)</f>
        <v>#VALUE!</v>
      </c>
      <c r="AM917" s="0" t="e">
        <f aca="true">MAX(0,AL917*(1+(_xlfn.NORM.INV(RAND(),Inputs!$D$39,Inputs!$C$39)))-'Year Schedule'!$K$40+'Year Schedule'!$L$40)</f>
        <v>#VALUE!</v>
      </c>
      <c r="AN917" s="0" t="e">
        <f aca="true">MAX(0,AM917*(1+(_xlfn.NORM.INV(RAND(),Inputs!$D$39,Inputs!$C$39)))-'Year Schedule'!$K$41+'Year Schedule'!$L$41)</f>
        <v>#VALUE!</v>
      </c>
      <c r="AO917" s="0" t="e">
        <f aca="true">MAX(0,AN917*(1+(_xlfn.NORM.INV(RAND(),Inputs!$D$39,Inputs!$C$39)))-'Year Schedule'!$K$42+'Year Schedule'!$L$42)</f>
        <v>#VALUE!</v>
      </c>
      <c r="AP917" s="0" t="e">
        <f aca="true">MAX(0,AO917*(1+(_xlfn.NORM.INV(RAND(),Inputs!$D$39,Inputs!$C$39)))-'Year Schedule'!$K$43+'Year Schedule'!$L$43)</f>
        <v>#VALUE!</v>
      </c>
      <c r="AQ917" s="0" t="e">
        <f aca="true">MAX(0,AP917*(1+(_xlfn.NORM.INV(RAND(),Inputs!$D$39,Inputs!$C$39)))-'Year Schedule'!$K$44+'Year Schedule'!$L$44)</f>
        <v>#VALUE!</v>
      </c>
      <c r="AR917" s="0" t="e">
        <f aca="true">MAX(0,AQ917*(1+(_xlfn.NORM.INV(RAND(),Inputs!$D$39,Inputs!$C$39)))-'Year Schedule'!$K$45+'Year Schedule'!$L$45)</f>
        <v>#VALUE!</v>
      </c>
      <c r="AS917" s="0" t="e">
        <f aca="true">MAX(0,AR917*(1+(_xlfn.NORM.INV(RAND(),Inputs!$D$39,Inputs!$C$39)))-'Year Schedule'!$K$46+'Year Schedule'!$L$46)</f>
        <v>#VALUE!</v>
      </c>
      <c r="AT917" s="0" t="e">
        <f aca="true">MAX(0,AS917*(1+(_xlfn.NORM.INV(RAND(),Inputs!$D$39,Inputs!$C$39)))-'Year Schedule'!$K$47+'Year Schedule'!$L$47)</f>
        <v>#VALUE!</v>
      </c>
      <c r="AU917" s="0" t="e">
        <f aca="true">MAX(0,AT917*(1+(_xlfn.NORM.INV(RAND(),Inputs!$D$39,Inputs!$C$39)))-'Year Schedule'!$K$48+'Year Schedule'!$L$48)</f>
        <v>#VALUE!</v>
      </c>
      <c r="AV917" s="0" t="e">
        <f aca="true">MAX(0,AU917*(1+(_xlfn.NORM.INV(RAND(),Inputs!$D$39,Inputs!$C$39)))-'Year Schedule'!$K$49+'Year Schedule'!$L$49)</f>
        <v>#VALUE!</v>
      </c>
      <c r="AW917" s="0" t="e">
        <f aca="true">MAX(0,AV917*(1+(_xlfn.NORM.INV(RAND(),Inputs!$D$39,Inputs!$C$39)))-'Year Schedule'!$K$50+'Year Schedule'!$L$50)</f>
        <v>#VALUE!</v>
      </c>
      <c r="AX917" s="0" t="e">
        <f aca="true">MAX(0,AW917*(1+(_xlfn.NORM.INV(RAND(),Inputs!$D$39,Inputs!$C$39)))-'Year Schedule'!$K$51+'Year Schedule'!$L$51)</f>
        <v>#VALUE!</v>
      </c>
      <c r="AY917" s="0" t="e">
        <f aca="true">MAX(0,AX917*(1+(_xlfn.NORM.INV(RAND(),Inputs!$D$39,Inputs!$C$39)))-'Year Schedule'!$K$52+'Year Schedule'!$L$52)</f>
        <v>#VALUE!</v>
      </c>
      <c r="AZ917" s="0" t="e">
        <f aca="true">MAX(0,AY917*(1+(_xlfn.NORM.INV(RAND(),Inputs!$D$39,Inputs!$C$39)))-'Year Schedule'!$K$53+'Year Schedule'!$L$53)</f>
        <v>#VALUE!</v>
      </c>
      <c r="BA917" s="0" t="e">
        <f aca="false">INDEX(C917:AZ917,1,Inputs!$C$6)</f>
        <v>#VALUE!</v>
      </c>
      <c r="BB917" s="0" t="n">
        <f aca="false">IFERROR(EXP(SUMPRODUCT(LN((C917:INDEX(C917:AZ917,1,Inputs!$C$6)+$C$1004:INDEX($C$1004:$AZ$1004,1,Inputs!$C$6))/B917:INDEX(B917:AY917,1,Inputs!$C$6)))/Inputs!$C$6)-1,-1)</f>
        <v>-1</v>
      </c>
    </row>
    <row r="918" customFormat="false" ht="15" hidden="false" customHeight="true" outlineLevel="0" collapsed="false">
      <c r="A918" s="0" t="n">
        <v>916</v>
      </c>
      <c r="B918" s="177" t="n">
        <f aca="false">Inputs!$C$38</f>
        <v>0</v>
      </c>
      <c r="C918" s="0" t="e">
        <f aca="true">MAX(0,B918*(1+(_xlfn.NORM.INV(RAND(),Inputs!$D$39,Inputs!$C$39)))-'Year Schedule'!$K$4+'Year Schedule'!$L$4)</f>
        <v>#VALUE!</v>
      </c>
      <c r="D918" s="0" t="e">
        <f aca="true">MAX(0,C918*(1+(_xlfn.NORM.INV(RAND(),Inputs!$D$39,Inputs!$C$39)))-'Year Schedule'!$K$5+'Year Schedule'!$L$5)</f>
        <v>#VALUE!</v>
      </c>
      <c r="E918" s="0" t="e">
        <f aca="true">MAX(0,D918*(1+(_xlfn.NORM.INV(RAND(),Inputs!$D$39,Inputs!$C$39)))-'Year Schedule'!$K$6+'Year Schedule'!$L$6)</f>
        <v>#VALUE!</v>
      </c>
      <c r="F918" s="0" t="e">
        <f aca="true">MAX(0,E918*(1+(_xlfn.NORM.INV(RAND(),Inputs!$D$39,Inputs!$C$39)))-'Year Schedule'!$K$7+'Year Schedule'!$L$7)</f>
        <v>#VALUE!</v>
      </c>
      <c r="G918" s="0" t="e">
        <f aca="true">MAX(0,F918*(1+(_xlfn.NORM.INV(RAND(),Inputs!$D$39,Inputs!$C$39)))-'Year Schedule'!$K$8+'Year Schedule'!$L$8)</f>
        <v>#VALUE!</v>
      </c>
      <c r="H918" s="0" t="e">
        <f aca="true">MAX(0,G918*(1+(_xlfn.NORM.INV(RAND(),Inputs!$D$39,Inputs!$C$39)))-'Year Schedule'!$K$9+'Year Schedule'!$L$9)</f>
        <v>#VALUE!</v>
      </c>
      <c r="I918" s="0" t="e">
        <f aca="true">MAX(0,H918*(1+(_xlfn.NORM.INV(RAND(),Inputs!$D$39,Inputs!$C$39)))-'Year Schedule'!$K$10+'Year Schedule'!$L$10)</f>
        <v>#VALUE!</v>
      </c>
      <c r="J918" s="0" t="e">
        <f aca="true">MAX(0,I918*(1+(_xlfn.NORM.INV(RAND(),Inputs!$D$39,Inputs!$C$39)))-'Year Schedule'!$K$11+'Year Schedule'!$L$11)</f>
        <v>#VALUE!</v>
      </c>
      <c r="K918" s="0" t="e">
        <f aca="true">MAX(0,J918*(1+(_xlfn.NORM.INV(RAND(),Inputs!$D$39,Inputs!$C$39)))-'Year Schedule'!$K$12+'Year Schedule'!$L$12)</f>
        <v>#VALUE!</v>
      </c>
      <c r="L918" s="0" t="e">
        <f aca="true">MAX(0,K918*(1+(_xlfn.NORM.INV(RAND(),Inputs!$D$39,Inputs!$C$39)))-'Year Schedule'!$K$13+'Year Schedule'!$L$13)</f>
        <v>#VALUE!</v>
      </c>
      <c r="M918" s="0" t="e">
        <f aca="true">MAX(0,L918*(1+(_xlfn.NORM.INV(RAND(),Inputs!$D$39,Inputs!$C$39)))-'Year Schedule'!$K$14+'Year Schedule'!$L$14)</f>
        <v>#VALUE!</v>
      </c>
      <c r="N918" s="0" t="e">
        <f aca="true">MAX(0,M918*(1+(_xlfn.NORM.INV(RAND(),Inputs!$D$39,Inputs!$C$39)))-'Year Schedule'!$K$15+'Year Schedule'!$L$15)</f>
        <v>#VALUE!</v>
      </c>
      <c r="O918" s="0" t="e">
        <f aca="true">MAX(0,N918*(1+(_xlfn.NORM.INV(RAND(),Inputs!$D$39,Inputs!$C$39)))-'Year Schedule'!$K$16+'Year Schedule'!$L$16)</f>
        <v>#VALUE!</v>
      </c>
      <c r="P918" s="0" t="e">
        <f aca="true">MAX(0,O918*(1+(_xlfn.NORM.INV(RAND(),Inputs!$D$39,Inputs!$C$39)))-'Year Schedule'!$K$17+'Year Schedule'!$L$17)</f>
        <v>#VALUE!</v>
      </c>
      <c r="Q918" s="0" t="e">
        <f aca="true">MAX(0,P918*(1+(_xlfn.NORM.INV(RAND(),Inputs!$D$39,Inputs!$C$39)))-'Year Schedule'!$K$18+'Year Schedule'!$L$18)</f>
        <v>#VALUE!</v>
      </c>
      <c r="R918" s="0" t="e">
        <f aca="true">MAX(0,Q918*(1+(_xlfn.NORM.INV(RAND(),Inputs!$D$39,Inputs!$C$39)))-'Year Schedule'!$K$19+'Year Schedule'!$L$19)</f>
        <v>#VALUE!</v>
      </c>
      <c r="S918" s="0" t="e">
        <f aca="true">MAX(0,R918*(1+(_xlfn.NORM.INV(RAND(),Inputs!$D$39,Inputs!$C$39)))-'Year Schedule'!$K$20+'Year Schedule'!$L$20)</f>
        <v>#VALUE!</v>
      </c>
      <c r="T918" s="0" t="e">
        <f aca="true">MAX(0,S918*(1+(_xlfn.NORM.INV(RAND(),Inputs!$D$39,Inputs!$C$39)))-'Year Schedule'!$K$21+'Year Schedule'!$L$21)</f>
        <v>#VALUE!</v>
      </c>
      <c r="U918" s="0" t="e">
        <f aca="true">MAX(0,T918*(1+(_xlfn.NORM.INV(RAND(),Inputs!$D$39,Inputs!$C$39)))-'Year Schedule'!$K$22+'Year Schedule'!$L$22)</f>
        <v>#VALUE!</v>
      </c>
      <c r="V918" s="0" t="e">
        <f aca="true">MAX(0,U918*(1+(_xlfn.NORM.INV(RAND(),Inputs!$D$39,Inputs!$C$39)))-'Year Schedule'!$K$23+'Year Schedule'!$L$23)</f>
        <v>#VALUE!</v>
      </c>
      <c r="W918" s="0" t="e">
        <f aca="true">MAX(0,V918*(1+(_xlfn.NORM.INV(RAND(),Inputs!$D$39,Inputs!$C$39)))-'Year Schedule'!$K$24+'Year Schedule'!$L$24)</f>
        <v>#VALUE!</v>
      </c>
      <c r="X918" s="0" t="e">
        <f aca="true">MAX(0,W918*(1+(_xlfn.NORM.INV(RAND(),Inputs!$D$39,Inputs!$C$39)))-'Year Schedule'!$K$25+'Year Schedule'!$L$25)</f>
        <v>#VALUE!</v>
      </c>
      <c r="Y918" s="0" t="e">
        <f aca="true">MAX(0,X918*(1+(_xlfn.NORM.INV(RAND(),Inputs!$D$39,Inputs!$C$39)))-'Year Schedule'!$K$26+'Year Schedule'!$L$26)</f>
        <v>#VALUE!</v>
      </c>
      <c r="Z918" s="0" t="e">
        <f aca="true">MAX(0,Y918*(1+(_xlfn.NORM.INV(RAND(),Inputs!$D$39,Inputs!$C$39)))-'Year Schedule'!$K$27+'Year Schedule'!$L$27)</f>
        <v>#VALUE!</v>
      </c>
      <c r="AA918" s="0" t="e">
        <f aca="true">MAX(0,Z918*(1+(_xlfn.NORM.INV(RAND(),Inputs!$D$39,Inputs!$C$39)))-'Year Schedule'!$K$28+'Year Schedule'!$L$28)</f>
        <v>#VALUE!</v>
      </c>
      <c r="AB918" s="0" t="e">
        <f aca="true">MAX(0,AA918*(1+(_xlfn.NORM.INV(RAND(),Inputs!$D$39,Inputs!$C$39)))-'Year Schedule'!$K$29+'Year Schedule'!$L$29)</f>
        <v>#VALUE!</v>
      </c>
      <c r="AC918" s="0" t="e">
        <f aca="true">MAX(0,AB918*(1+(_xlfn.NORM.INV(RAND(),Inputs!$D$39,Inputs!$C$39)))-'Year Schedule'!$K$30+'Year Schedule'!$L$30)</f>
        <v>#VALUE!</v>
      </c>
      <c r="AD918" s="0" t="e">
        <f aca="true">MAX(0,AC918*(1+(_xlfn.NORM.INV(RAND(),Inputs!$D$39,Inputs!$C$39)))-'Year Schedule'!$K$31+'Year Schedule'!$L$31)</f>
        <v>#VALUE!</v>
      </c>
      <c r="AE918" s="0" t="e">
        <f aca="true">MAX(0,AD918*(1+(_xlfn.NORM.INV(RAND(),Inputs!$D$39,Inputs!$C$39)))-'Year Schedule'!$K$32+'Year Schedule'!$L$32)</f>
        <v>#VALUE!</v>
      </c>
      <c r="AF918" s="0" t="e">
        <f aca="true">MAX(0,AE918*(1+(_xlfn.NORM.INV(RAND(),Inputs!$D$39,Inputs!$C$39)))-'Year Schedule'!$K$33+'Year Schedule'!$L$33)</f>
        <v>#VALUE!</v>
      </c>
      <c r="AG918" s="0" t="e">
        <f aca="true">MAX(0,AF918*(1+(_xlfn.NORM.INV(RAND(),Inputs!$D$39,Inputs!$C$39)))-'Year Schedule'!$K$34+'Year Schedule'!$L$34)</f>
        <v>#VALUE!</v>
      </c>
      <c r="AH918" s="0" t="e">
        <f aca="true">MAX(0,AG918*(1+(_xlfn.NORM.INV(RAND(),Inputs!$D$39,Inputs!$C$39)))-'Year Schedule'!$K$35+'Year Schedule'!$L$35)</f>
        <v>#VALUE!</v>
      </c>
      <c r="AI918" s="0" t="e">
        <f aca="true">MAX(0,AH918*(1+(_xlfn.NORM.INV(RAND(),Inputs!$D$39,Inputs!$C$39)))-'Year Schedule'!$K$36+'Year Schedule'!$L$36)</f>
        <v>#VALUE!</v>
      </c>
      <c r="AJ918" s="0" t="e">
        <f aca="true">MAX(0,AI918*(1+(_xlfn.NORM.INV(RAND(),Inputs!$D$39,Inputs!$C$39)))-'Year Schedule'!$K$37+'Year Schedule'!$L$37)</f>
        <v>#VALUE!</v>
      </c>
      <c r="AK918" s="0" t="e">
        <f aca="true">MAX(0,AJ918*(1+(_xlfn.NORM.INV(RAND(),Inputs!$D$39,Inputs!$C$39)))-'Year Schedule'!$K$38+'Year Schedule'!$L$38)</f>
        <v>#VALUE!</v>
      </c>
      <c r="AL918" s="0" t="e">
        <f aca="true">MAX(0,AK918*(1+(_xlfn.NORM.INV(RAND(),Inputs!$D$39,Inputs!$C$39)))-'Year Schedule'!$K$39+'Year Schedule'!$L$39)</f>
        <v>#VALUE!</v>
      </c>
      <c r="AM918" s="0" t="e">
        <f aca="true">MAX(0,AL918*(1+(_xlfn.NORM.INV(RAND(),Inputs!$D$39,Inputs!$C$39)))-'Year Schedule'!$K$40+'Year Schedule'!$L$40)</f>
        <v>#VALUE!</v>
      </c>
      <c r="AN918" s="0" t="e">
        <f aca="true">MAX(0,AM918*(1+(_xlfn.NORM.INV(RAND(),Inputs!$D$39,Inputs!$C$39)))-'Year Schedule'!$K$41+'Year Schedule'!$L$41)</f>
        <v>#VALUE!</v>
      </c>
      <c r="AO918" s="0" t="e">
        <f aca="true">MAX(0,AN918*(1+(_xlfn.NORM.INV(RAND(),Inputs!$D$39,Inputs!$C$39)))-'Year Schedule'!$K$42+'Year Schedule'!$L$42)</f>
        <v>#VALUE!</v>
      </c>
      <c r="AP918" s="0" t="e">
        <f aca="true">MAX(0,AO918*(1+(_xlfn.NORM.INV(RAND(),Inputs!$D$39,Inputs!$C$39)))-'Year Schedule'!$K$43+'Year Schedule'!$L$43)</f>
        <v>#VALUE!</v>
      </c>
      <c r="AQ918" s="0" t="e">
        <f aca="true">MAX(0,AP918*(1+(_xlfn.NORM.INV(RAND(),Inputs!$D$39,Inputs!$C$39)))-'Year Schedule'!$K$44+'Year Schedule'!$L$44)</f>
        <v>#VALUE!</v>
      </c>
      <c r="AR918" s="0" t="e">
        <f aca="true">MAX(0,AQ918*(1+(_xlfn.NORM.INV(RAND(),Inputs!$D$39,Inputs!$C$39)))-'Year Schedule'!$K$45+'Year Schedule'!$L$45)</f>
        <v>#VALUE!</v>
      </c>
      <c r="AS918" s="0" t="e">
        <f aca="true">MAX(0,AR918*(1+(_xlfn.NORM.INV(RAND(),Inputs!$D$39,Inputs!$C$39)))-'Year Schedule'!$K$46+'Year Schedule'!$L$46)</f>
        <v>#VALUE!</v>
      </c>
      <c r="AT918" s="0" t="e">
        <f aca="true">MAX(0,AS918*(1+(_xlfn.NORM.INV(RAND(),Inputs!$D$39,Inputs!$C$39)))-'Year Schedule'!$K$47+'Year Schedule'!$L$47)</f>
        <v>#VALUE!</v>
      </c>
      <c r="AU918" s="0" t="e">
        <f aca="true">MAX(0,AT918*(1+(_xlfn.NORM.INV(RAND(),Inputs!$D$39,Inputs!$C$39)))-'Year Schedule'!$K$48+'Year Schedule'!$L$48)</f>
        <v>#VALUE!</v>
      </c>
      <c r="AV918" s="0" t="e">
        <f aca="true">MAX(0,AU918*(1+(_xlfn.NORM.INV(RAND(),Inputs!$D$39,Inputs!$C$39)))-'Year Schedule'!$K$49+'Year Schedule'!$L$49)</f>
        <v>#VALUE!</v>
      </c>
      <c r="AW918" s="0" t="e">
        <f aca="true">MAX(0,AV918*(1+(_xlfn.NORM.INV(RAND(),Inputs!$D$39,Inputs!$C$39)))-'Year Schedule'!$K$50+'Year Schedule'!$L$50)</f>
        <v>#VALUE!</v>
      </c>
      <c r="AX918" s="0" t="e">
        <f aca="true">MAX(0,AW918*(1+(_xlfn.NORM.INV(RAND(),Inputs!$D$39,Inputs!$C$39)))-'Year Schedule'!$K$51+'Year Schedule'!$L$51)</f>
        <v>#VALUE!</v>
      </c>
      <c r="AY918" s="0" t="e">
        <f aca="true">MAX(0,AX918*(1+(_xlfn.NORM.INV(RAND(),Inputs!$D$39,Inputs!$C$39)))-'Year Schedule'!$K$52+'Year Schedule'!$L$52)</f>
        <v>#VALUE!</v>
      </c>
      <c r="AZ918" s="0" t="e">
        <f aca="true">MAX(0,AY918*(1+(_xlfn.NORM.INV(RAND(),Inputs!$D$39,Inputs!$C$39)))-'Year Schedule'!$K$53+'Year Schedule'!$L$53)</f>
        <v>#VALUE!</v>
      </c>
      <c r="BA918" s="0" t="e">
        <f aca="false">INDEX(C918:AZ918,1,Inputs!$C$6)</f>
        <v>#VALUE!</v>
      </c>
      <c r="BB918" s="0" t="n">
        <f aca="false">IFERROR(EXP(SUMPRODUCT(LN((C918:INDEX(C918:AZ918,1,Inputs!$C$6)+$C$1004:INDEX($C$1004:$AZ$1004,1,Inputs!$C$6))/B918:INDEX(B918:AY918,1,Inputs!$C$6)))/Inputs!$C$6)-1,-1)</f>
        <v>-1</v>
      </c>
    </row>
    <row r="919" customFormat="false" ht="15" hidden="false" customHeight="true" outlineLevel="0" collapsed="false">
      <c r="A919" s="0" t="n">
        <v>917</v>
      </c>
      <c r="B919" s="177" t="n">
        <f aca="false">Inputs!$C$38</f>
        <v>0</v>
      </c>
      <c r="C919" s="0" t="e">
        <f aca="true">MAX(0,B919*(1+(_xlfn.NORM.INV(RAND(),Inputs!$D$39,Inputs!$C$39)))-'Year Schedule'!$K$4+'Year Schedule'!$L$4)</f>
        <v>#VALUE!</v>
      </c>
      <c r="D919" s="0" t="e">
        <f aca="true">MAX(0,C919*(1+(_xlfn.NORM.INV(RAND(),Inputs!$D$39,Inputs!$C$39)))-'Year Schedule'!$K$5+'Year Schedule'!$L$5)</f>
        <v>#VALUE!</v>
      </c>
      <c r="E919" s="0" t="e">
        <f aca="true">MAX(0,D919*(1+(_xlfn.NORM.INV(RAND(),Inputs!$D$39,Inputs!$C$39)))-'Year Schedule'!$K$6+'Year Schedule'!$L$6)</f>
        <v>#VALUE!</v>
      </c>
      <c r="F919" s="0" t="e">
        <f aca="true">MAX(0,E919*(1+(_xlfn.NORM.INV(RAND(),Inputs!$D$39,Inputs!$C$39)))-'Year Schedule'!$K$7+'Year Schedule'!$L$7)</f>
        <v>#VALUE!</v>
      </c>
      <c r="G919" s="0" t="e">
        <f aca="true">MAX(0,F919*(1+(_xlfn.NORM.INV(RAND(),Inputs!$D$39,Inputs!$C$39)))-'Year Schedule'!$K$8+'Year Schedule'!$L$8)</f>
        <v>#VALUE!</v>
      </c>
      <c r="H919" s="0" t="e">
        <f aca="true">MAX(0,G919*(1+(_xlfn.NORM.INV(RAND(),Inputs!$D$39,Inputs!$C$39)))-'Year Schedule'!$K$9+'Year Schedule'!$L$9)</f>
        <v>#VALUE!</v>
      </c>
      <c r="I919" s="0" t="e">
        <f aca="true">MAX(0,H919*(1+(_xlfn.NORM.INV(RAND(),Inputs!$D$39,Inputs!$C$39)))-'Year Schedule'!$K$10+'Year Schedule'!$L$10)</f>
        <v>#VALUE!</v>
      </c>
      <c r="J919" s="0" t="e">
        <f aca="true">MAX(0,I919*(1+(_xlfn.NORM.INV(RAND(),Inputs!$D$39,Inputs!$C$39)))-'Year Schedule'!$K$11+'Year Schedule'!$L$11)</f>
        <v>#VALUE!</v>
      </c>
      <c r="K919" s="0" t="e">
        <f aca="true">MAX(0,J919*(1+(_xlfn.NORM.INV(RAND(),Inputs!$D$39,Inputs!$C$39)))-'Year Schedule'!$K$12+'Year Schedule'!$L$12)</f>
        <v>#VALUE!</v>
      </c>
      <c r="L919" s="0" t="e">
        <f aca="true">MAX(0,K919*(1+(_xlfn.NORM.INV(RAND(),Inputs!$D$39,Inputs!$C$39)))-'Year Schedule'!$K$13+'Year Schedule'!$L$13)</f>
        <v>#VALUE!</v>
      </c>
      <c r="M919" s="0" t="e">
        <f aca="true">MAX(0,L919*(1+(_xlfn.NORM.INV(RAND(),Inputs!$D$39,Inputs!$C$39)))-'Year Schedule'!$K$14+'Year Schedule'!$L$14)</f>
        <v>#VALUE!</v>
      </c>
      <c r="N919" s="0" t="e">
        <f aca="true">MAX(0,M919*(1+(_xlfn.NORM.INV(RAND(),Inputs!$D$39,Inputs!$C$39)))-'Year Schedule'!$K$15+'Year Schedule'!$L$15)</f>
        <v>#VALUE!</v>
      </c>
      <c r="O919" s="0" t="e">
        <f aca="true">MAX(0,N919*(1+(_xlfn.NORM.INV(RAND(),Inputs!$D$39,Inputs!$C$39)))-'Year Schedule'!$K$16+'Year Schedule'!$L$16)</f>
        <v>#VALUE!</v>
      </c>
      <c r="P919" s="0" t="e">
        <f aca="true">MAX(0,O919*(1+(_xlfn.NORM.INV(RAND(),Inputs!$D$39,Inputs!$C$39)))-'Year Schedule'!$K$17+'Year Schedule'!$L$17)</f>
        <v>#VALUE!</v>
      </c>
      <c r="Q919" s="0" t="e">
        <f aca="true">MAX(0,P919*(1+(_xlfn.NORM.INV(RAND(),Inputs!$D$39,Inputs!$C$39)))-'Year Schedule'!$K$18+'Year Schedule'!$L$18)</f>
        <v>#VALUE!</v>
      </c>
      <c r="R919" s="0" t="e">
        <f aca="true">MAX(0,Q919*(1+(_xlfn.NORM.INV(RAND(),Inputs!$D$39,Inputs!$C$39)))-'Year Schedule'!$K$19+'Year Schedule'!$L$19)</f>
        <v>#VALUE!</v>
      </c>
      <c r="S919" s="0" t="e">
        <f aca="true">MAX(0,R919*(1+(_xlfn.NORM.INV(RAND(),Inputs!$D$39,Inputs!$C$39)))-'Year Schedule'!$K$20+'Year Schedule'!$L$20)</f>
        <v>#VALUE!</v>
      </c>
      <c r="T919" s="0" t="e">
        <f aca="true">MAX(0,S919*(1+(_xlfn.NORM.INV(RAND(),Inputs!$D$39,Inputs!$C$39)))-'Year Schedule'!$K$21+'Year Schedule'!$L$21)</f>
        <v>#VALUE!</v>
      </c>
      <c r="U919" s="0" t="e">
        <f aca="true">MAX(0,T919*(1+(_xlfn.NORM.INV(RAND(),Inputs!$D$39,Inputs!$C$39)))-'Year Schedule'!$K$22+'Year Schedule'!$L$22)</f>
        <v>#VALUE!</v>
      </c>
      <c r="V919" s="0" t="e">
        <f aca="true">MAX(0,U919*(1+(_xlfn.NORM.INV(RAND(),Inputs!$D$39,Inputs!$C$39)))-'Year Schedule'!$K$23+'Year Schedule'!$L$23)</f>
        <v>#VALUE!</v>
      </c>
      <c r="W919" s="0" t="e">
        <f aca="true">MAX(0,V919*(1+(_xlfn.NORM.INV(RAND(),Inputs!$D$39,Inputs!$C$39)))-'Year Schedule'!$K$24+'Year Schedule'!$L$24)</f>
        <v>#VALUE!</v>
      </c>
      <c r="X919" s="0" t="e">
        <f aca="true">MAX(0,W919*(1+(_xlfn.NORM.INV(RAND(),Inputs!$D$39,Inputs!$C$39)))-'Year Schedule'!$K$25+'Year Schedule'!$L$25)</f>
        <v>#VALUE!</v>
      </c>
      <c r="Y919" s="0" t="e">
        <f aca="true">MAX(0,X919*(1+(_xlfn.NORM.INV(RAND(),Inputs!$D$39,Inputs!$C$39)))-'Year Schedule'!$K$26+'Year Schedule'!$L$26)</f>
        <v>#VALUE!</v>
      </c>
      <c r="Z919" s="0" t="e">
        <f aca="true">MAX(0,Y919*(1+(_xlfn.NORM.INV(RAND(),Inputs!$D$39,Inputs!$C$39)))-'Year Schedule'!$K$27+'Year Schedule'!$L$27)</f>
        <v>#VALUE!</v>
      </c>
      <c r="AA919" s="0" t="e">
        <f aca="true">MAX(0,Z919*(1+(_xlfn.NORM.INV(RAND(),Inputs!$D$39,Inputs!$C$39)))-'Year Schedule'!$K$28+'Year Schedule'!$L$28)</f>
        <v>#VALUE!</v>
      </c>
      <c r="AB919" s="0" t="e">
        <f aca="true">MAX(0,AA919*(1+(_xlfn.NORM.INV(RAND(),Inputs!$D$39,Inputs!$C$39)))-'Year Schedule'!$K$29+'Year Schedule'!$L$29)</f>
        <v>#VALUE!</v>
      </c>
      <c r="AC919" s="0" t="e">
        <f aca="true">MAX(0,AB919*(1+(_xlfn.NORM.INV(RAND(),Inputs!$D$39,Inputs!$C$39)))-'Year Schedule'!$K$30+'Year Schedule'!$L$30)</f>
        <v>#VALUE!</v>
      </c>
      <c r="AD919" s="0" t="e">
        <f aca="true">MAX(0,AC919*(1+(_xlfn.NORM.INV(RAND(),Inputs!$D$39,Inputs!$C$39)))-'Year Schedule'!$K$31+'Year Schedule'!$L$31)</f>
        <v>#VALUE!</v>
      </c>
      <c r="AE919" s="0" t="e">
        <f aca="true">MAX(0,AD919*(1+(_xlfn.NORM.INV(RAND(),Inputs!$D$39,Inputs!$C$39)))-'Year Schedule'!$K$32+'Year Schedule'!$L$32)</f>
        <v>#VALUE!</v>
      </c>
      <c r="AF919" s="0" t="e">
        <f aca="true">MAX(0,AE919*(1+(_xlfn.NORM.INV(RAND(),Inputs!$D$39,Inputs!$C$39)))-'Year Schedule'!$K$33+'Year Schedule'!$L$33)</f>
        <v>#VALUE!</v>
      </c>
      <c r="AG919" s="0" t="e">
        <f aca="true">MAX(0,AF919*(1+(_xlfn.NORM.INV(RAND(),Inputs!$D$39,Inputs!$C$39)))-'Year Schedule'!$K$34+'Year Schedule'!$L$34)</f>
        <v>#VALUE!</v>
      </c>
      <c r="AH919" s="0" t="e">
        <f aca="true">MAX(0,AG919*(1+(_xlfn.NORM.INV(RAND(),Inputs!$D$39,Inputs!$C$39)))-'Year Schedule'!$K$35+'Year Schedule'!$L$35)</f>
        <v>#VALUE!</v>
      </c>
      <c r="AI919" s="0" t="e">
        <f aca="true">MAX(0,AH919*(1+(_xlfn.NORM.INV(RAND(),Inputs!$D$39,Inputs!$C$39)))-'Year Schedule'!$K$36+'Year Schedule'!$L$36)</f>
        <v>#VALUE!</v>
      </c>
      <c r="AJ919" s="0" t="e">
        <f aca="true">MAX(0,AI919*(1+(_xlfn.NORM.INV(RAND(),Inputs!$D$39,Inputs!$C$39)))-'Year Schedule'!$K$37+'Year Schedule'!$L$37)</f>
        <v>#VALUE!</v>
      </c>
      <c r="AK919" s="0" t="e">
        <f aca="true">MAX(0,AJ919*(1+(_xlfn.NORM.INV(RAND(),Inputs!$D$39,Inputs!$C$39)))-'Year Schedule'!$K$38+'Year Schedule'!$L$38)</f>
        <v>#VALUE!</v>
      </c>
      <c r="AL919" s="0" t="e">
        <f aca="true">MAX(0,AK919*(1+(_xlfn.NORM.INV(RAND(),Inputs!$D$39,Inputs!$C$39)))-'Year Schedule'!$K$39+'Year Schedule'!$L$39)</f>
        <v>#VALUE!</v>
      </c>
      <c r="AM919" s="0" t="e">
        <f aca="true">MAX(0,AL919*(1+(_xlfn.NORM.INV(RAND(),Inputs!$D$39,Inputs!$C$39)))-'Year Schedule'!$K$40+'Year Schedule'!$L$40)</f>
        <v>#VALUE!</v>
      </c>
      <c r="AN919" s="0" t="e">
        <f aca="true">MAX(0,AM919*(1+(_xlfn.NORM.INV(RAND(),Inputs!$D$39,Inputs!$C$39)))-'Year Schedule'!$K$41+'Year Schedule'!$L$41)</f>
        <v>#VALUE!</v>
      </c>
      <c r="AO919" s="0" t="e">
        <f aca="true">MAX(0,AN919*(1+(_xlfn.NORM.INV(RAND(),Inputs!$D$39,Inputs!$C$39)))-'Year Schedule'!$K$42+'Year Schedule'!$L$42)</f>
        <v>#VALUE!</v>
      </c>
      <c r="AP919" s="0" t="e">
        <f aca="true">MAX(0,AO919*(1+(_xlfn.NORM.INV(RAND(),Inputs!$D$39,Inputs!$C$39)))-'Year Schedule'!$K$43+'Year Schedule'!$L$43)</f>
        <v>#VALUE!</v>
      </c>
      <c r="AQ919" s="0" t="e">
        <f aca="true">MAX(0,AP919*(1+(_xlfn.NORM.INV(RAND(),Inputs!$D$39,Inputs!$C$39)))-'Year Schedule'!$K$44+'Year Schedule'!$L$44)</f>
        <v>#VALUE!</v>
      </c>
      <c r="AR919" s="0" t="e">
        <f aca="true">MAX(0,AQ919*(1+(_xlfn.NORM.INV(RAND(),Inputs!$D$39,Inputs!$C$39)))-'Year Schedule'!$K$45+'Year Schedule'!$L$45)</f>
        <v>#VALUE!</v>
      </c>
      <c r="AS919" s="0" t="e">
        <f aca="true">MAX(0,AR919*(1+(_xlfn.NORM.INV(RAND(),Inputs!$D$39,Inputs!$C$39)))-'Year Schedule'!$K$46+'Year Schedule'!$L$46)</f>
        <v>#VALUE!</v>
      </c>
      <c r="AT919" s="0" t="e">
        <f aca="true">MAX(0,AS919*(1+(_xlfn.NORM.INV(RAND(),Inputs!$D$39,Inputs!$C$39)))-'Year Schedule'!$K$47+'Year Schedule'!$L$47)</f>
        <v>#VALUE!</v>
      </c>
      <c r="AU919" s="0" t="e">
        <f aca="true">MAX(0,AT919*(1+(_xlfn.NORM.INV(RAND(),Inputs!$D$39,Inputs!$C$39)))-'Year Schedule'!$K$48+'Year Schedule'!$L$48)</f>
        <v>#VALUE!</v>
      </c>
      <c r="AV919" s="0" t="e">
        <f aca="true">MAX(0,AU919*(1+(_xlfn.NORM.INV(RAND(),Inputs!$D$39,Inputs!$C$39)))-'Year Schedule'!$K$49+'Year Schedule'!$L$49)</f>
        <v>#VALUE!</v>
      </c>
      <c r="AW919" s="0" t="e">
        <f aca="true">MAX(0,AV919*(1+(_xlfn.NORM.INV(RAND(),Inputs!$D$39,Inputs!$C$39)))-'Year Schedule'!$K$50+'Year Schedule'!$L$50)</f>
        <v>#VALUE!</v>
      </c>
      <c r="AX919" s="0" t="e">
        <f aca="true">MAX(0,AW919*(1+(_xlfn.NORM.INV(RAND(),Inputs!$D$39,Inputs!$C$39)))-'Year Schedule'!$K$51+'Year Schedule'!$L$51)</f>
        <v>#VALUE!</v>
      </c>
      <c r="AY919" s="0" t="e">
        <f aca="true">MAX(0,AX919*(1+(_xlfn.NORM.INV(RAND(),Inputs!$D$39,Inputs!$C$39)))-'Year Schedule'!$K$52+'Year Schedule'!$L$52)</f>
        <v>#VALUE!</v>
      </c>
      <c r="AZ919" s="0" t="e">
        <f aca="true">MAX(0,AY919*(1+(_xlfn.NORM.INV(RAND(),Inputs!$D$39,Inputs!$C$39)))-'Year Schedule'!$K$53+'Year Schedule'!$L$53)</f>
        <v>#VALUE!</v>
      </c>
      <c r="BA919" s="0" t="e">
        <f aca="false">INDEX(C919:AZ919,1,Inputs!$C$6)</f>
        <v>#VALUE!</v>
      </c>
      <c r="BB919" s="0" t="n">
        <f aca="false">IFERROR(EXP(SUMPRODUCT(LN((C919:INDEX(C919:AZ919,1,Inputs!$C$6)+$C$1004:INDEX($C$1004:$AZ$1004,1,Inputs!$C$6))/B919:INDEX(B919:AY919,1,Inputs!$C$6)))/Inputs!$C$6)-1,-1)</f>
        <v>-1</v>
      </c>
    </row>
    <row r="920" customFormat="false" ht="15" hidden="false" customHeight="true" outlineLevel="0" collapsed="false">
      <c r="A920" s="0" t="n">
        <v>918</v>
      </c>
      <c r="B920" s="177" t="n">
        <f aca="false">Inputs!$C$38</f>
        <v>0</v>
      </c>
      <c r="C920" s="0" t="e">
        <f aca="true">MAX(0,B920*(1+(_xlfn.NORM.INV(RAND(),Inputs!$D$39,Inputs!$C$39)))-'Year Schedule'!$K$4+'Year Schedule'!$L$4)</f>
        <v>#VALUE!</v>
      </c>
      <c r="D920" s="0" t="e">
        <f aca="true">MAX(0,C920*(1+(_xlfn.NORM.INV(RAND(),Inputs!$D$39,Inputs!$C$39)))-'Year Schedule'!$K$5+'Year Schedule'!$L$5)</f>
        <v>#VALUE!</v>
      </c>
      <c r="E920" s="0" t="e">
        <f aca="true">MAX(0,D920*(1+(_xlfn.NORM.INV(RAND(),Inputs!$D$39,Inputs!$C$39)))-'Year Schedule'!$K$6+'Year Schedule'!$L$6)</f>
        <v>#VALUE!</v>
      </c>
      <c r="F920" s="0" t="e">
        <f aca="true">MAX(0,E920*(1+(_xlfn.NORM.INV(RAND(),Inputs!$D$39,Inputs!$C$39)))-'Year Schedule'!$K$7+'Year Schedule'!$L$7)</f>
        <v>#VALUE!</v>
      </c>
      <c r="G920" s="0" t="e">
        <f aca="true">MAX(0,F920*(1+(_xlfn.NORM.INV(RAND(),Inputs!$D$39,Inputs!$C$39)))-'Year Schedule'!$K$8+'Year Schedule'!$L$8)</f>
        <v>#VALUE!</v>
      </c>
      <c r="H920" s="0" t="e">
        <f aca="true">MAX(0,G920*(1+(_xlfn.NORM.INV(RAND(),Inputs!$D$39,Inputs!$C$39)))-'Year Schedule'!$K$9+'Year Schedule'!$L$9)</f>
        <v>#VALUE!</v>
      </c>
      <c r="I920" s="0" t="e">
        <f aca="true">MAX(0,H920*(1+(_xlfn.NORM.INV(RAND(),Inputs!$D$39,Inputs!$C$39)))-'Year Schedule'!$K$10+'Year Schedule'!$L$10)</f>
        <v>#VALUE!</v>
      </c>
      <c r="J920" s="0" t="e">
        <f aca="true">MAX(0,I920*(1+(_xlfn.NORM.INV(RAND(),Inputs!$D$39,Inputs!$C$39)))-'Year Schedule'!$K$11+'Year Schedule'!$L$11)</f>
        <v>#VALUE!</v>
      </c>
      <c r="K920" s="0" t="e">
        <f aca="true">MAX(0,J920*(1+(_xlfn.NORM.INV(RAND(),Inputs!$D$39,Inputs!$C$39)))-'Year Schedule'!$K$12+'Year Schedule'!$L$12)</f>
        <v>#VALUE!</v>
      </c>
      <c r="L920" s="0" t="e">
        <f aca="true">MAX(0,K920*(1+(_xlfn.NORM.INV(RAND(),Inputs!$D$39,Inputs!$C$39)))-'Year Schedule'!$K$13+'Year Schedule'!$L$13)</f>
        <v>#VALUE!</v>
      </c>
      <c r="M920" s="0" t="e">
        <f aca="true">MAX(0,L920*(1+(_xlfn.NORM.INV(RAND(),Inputs!$D$39,Inputs!$C$39)))-'Year Schedule'!$K$14+'Year Schedule'!$L$14)</f>
        <v>#VALUE!</v>
      </c>
      <c r="N920" s="0" t="e">
        <f aca="true">MAX(0,M920*(1+(_xlfn.NORM.INV(RAND(),Inputs!$D$39,Inputs!$C$39)))-'Year Schedule'!$K$15+'Year Schedule'!$L$15)</f>
        <v>#VALUE!</v>
      </c>
      <c r="O920" s="0" t="e">
        <f aca="true">MAX(0,N920*(1+(_xlfn.NORM.INV(RAND(),Inputs!$D$39,Inputs!$C$39)))-'Year Schedule'!$K$16+'Year Schedule'!$L$16)</f>
        <v>#VALUE!</v>
      </c>
      <c r="P920" s="0" t="e">
        <f aca="true">MAX(0,O920*(1+(_xlfn.NORM.INV(RAND(),Inputs!$D$39,Inputs!$C$39)))-'Year Schedule'!$K$17+'Year Schedule'!$L$17)</f>
        <v>#VALUE!</v>
      </c>
      <c r="Q920" s="0" t="e">
        <f aca="true">MAX(0,P920*(1+(_xlfn.NORM.INV(RAND(),Inputs!$D$39,Inputs!$C$39)))-'Year Schedule'!$K$18+'Year Schedule'!$L$18)</f>
        <v>#VALUE!</v>
      </c>
      <c r="R920" s="0" t="e">
        <f aca="true">MAX(0,Q920*(1+(_xlfn.NORM.INV(RAND(),Inputs!$D$39,Inputs!$C$39)))-'Year Schedule'!$K$19+'Year Schedule'!$L$19)</f>
        <v>#VALUE!</v>
      </c>
      <c r="S920" s="0" t="e">
        <f aca="true">MAX(0,R920*(1+(_xlfn.NORM.INV(RAND(),Inputs!$D$39,Inputs!$C$39)))-'Year Schedule'!$K$20+'Year Schedule'!$L$20)</f>
        <v>#VALUE!</v>
      </c>
      <c r="T920" s="0" t="e">
        <f aca="true">MAX(0,S920*(1+(_xlfn.NORM.INV(RAND(),Inputs!$D$39,Inputs!$C$39)))-'Year Schedule'!$K$21+'Year Schedule'!$L$21)</f>
        <v>#VALUE!</v>
      </c>
      <c r="U920" s="0" t="e">
        <f aca="true">MAX(0,T920*(1+(_xlfn.NORM.INV(RAND(),Inputs!$D$39,Inputs!$C$39)))-'Year Schedule'!$K$22+'Year Schedule'!$L$22)</f>
        <v>#VALUE!</v>
      </c>
      <c r="V920" s="0" t="e">
        <f aca="true">MAX(0,U920*(1+(_xlfn.NORM.INV(RAND(),Inputs!$D$39,Inputs!$C$39)))-'Year Schedule'!$K$23+'Year Schedule'!$L$23)</f>
        <v>#VALUE!</v>
      </c>
      <c r="W920" s="0" t="e">
        <f aca="true">MAX(0,V920*(1+(_xlfn.NORM.INV(RAND(),Inputs!$D$39,Inputs!$C$39)))-'Year Schedule'!$K$24+'Year Schedule'!$L$24)</f>
        <v>#VALUE!</v>
      </c>
      <c r="X920" s="0" t="e">
        <f aca="true">MAX(0,W920*(1+(_xlfn.NORM.INV(RAND(),Inputs!$D$39,Inputs!$C$39)))-'Year Schedule'!$K$25+'Year Schedule'!$L$25)</f>
        <v>#VALUE!</v>
      </c>
      <c r="Y920" s="0" t="e">
        <f aca="true">MAX(0,X920*(1+(_xlfn.NORM.INV(RAND(),Inputs!$D$39,Inputs!$C$39)))-'Year Schedule'!$K$26+'Year Schedule'!$L$26)</f>
        <v>#VALUE!</v>
      </c>
      <c r="Z920" s="0" t="e">
        <f aca="true">MAX(0,Y920*(1+(_xlfn.NORM.INV(RAND(),Inputs!$D$39,Inputs!$C$39)))-'Year Schedule'!$K$27+'Year Schedule'!$L$27)</f>
        <v>#VALUE!</v>
      </c>
      <c r="AA920" s="0" t="e">
        <f aca="true">MAX(0,Z920*(1+(_xlfn.NORM.INV(RAND(),Inputs!$D$39,Inputs!$C$39)))-'Year Schedule'!$K$28+'Year Schedule'!$L$28)</f>
        <v>#VALUE!</v>
      </c>
      <c r="AB920" s="0" t="e">
        <f aca="true">MAX(0,AA920*(1+(_xlfn.NORM.INV(RAND(),Inputs!$D$39,Inputs!$C$39)))-'Year Schedule'!$K$29+'Year Schedule'!$L$29)</f>
        <v>#VALUE!</v>
      </c>
      <c r="AC920" s="0" t="e">
        <f aca="true">MAX(0,AB920*(1+(_xlfn.NORM.INV(RAND(),Inputs!$D$39,Inputs!$C$39)))-'Year Schedule'!$K$30+'Year Schedule'!$L$30)</f>
        <v>#VALUE!</v>
      </c>
      <c r="AD920" s="0" t="e">
        <f aca="true">MAX(0,AC920*(1+(_xlfn.NORM.INV(RAND(),Inputs!$D$39,Inputs!$C$39)))-'Year Schedule'!$K$31+'Year Schedule'!$L$31)</f>
        <v>#VALUE!</v>
      </c>
      <c r="AE920" s="0" t="e">
        <f aca="true">MAX(0,AD920*(1+(_xlfn.NORM.INV(RAND(),Inputs!$D$39,Inputs!$C$39)))-'Year Schedule'!$K$32+'Year Schedule'!$L$32)</f>
        <v>#VALUE!</v>
      </c>
      <c r="AF920" s="0" t="e">
        <f aca="true">MAX(0,AE920*(1+(_xlfn.NORM.INV(RAND(),Inputs!$D$39,Inputs!$C$39)))-'Year Schedule'!$K$33+'Year Schedule'!$L$33)</f>
        <v>#VALUE!</v>
      </c>
      <c r="AG920" s="0" t="e">
        <f aca="true">MAX(0,AF920*(1+(_xlfn.NORM.INV(RAND(),Inputs!$D$39,Inputs!$C$39)))-'Year Schedule'!$K$34+'Year Schedule'!$L$34)</f>
        <v>#VALUE!</v>
      </c>
      <c r="AH920" s="0" t="e">
        <f aca="true">MAX(0,AG920*(1+(_xlfn.NORM.INV(RAND(),Inputs!$D$39,Inputs!$C$39)))-'Year Schedule'!$K$35+'Year Schedule'!$L$35)</f>
        <v>#VALUE!</v>
      </c>
      <c r="AI920" s="0" t="e">
        <f aca="true">MAX(0,AH920*(1+(_xlfn.NORM.INV(RAND(),Inputs!$D$39,Inputs!$C$39)))-'Year Schedule'!$K$36+'Year Schedule'!$L$36)</f>
        <v>#VALUE!</v>
      </c>
      <c r="AJ920" s="0" t="e">
        <f aca="true">MAX(0,AI920*(1+(_xlfn.NORM.INV(RAND(),Inputs!$D$39,Inputs!$C$39)))-'Year Schedule'!$K$37+'Year Schedule'!$L$37)</f>
        <v>#VALUE!</v>
      </c>
      <c r="AK920" s="0" t="e">
        <f aca="true">MAX(0,AJ920*(1+(_xlfn.NORM.INV(RAND(),Inputs!$D$39,Inputs!$C$39)))-'Year Schedule'!$K$38+'Year Schedule'!$L$38)</f>
        <v>#VALUE!</v>
      </c>
      <c r="AL920" s="0" t="e">
        <f aca="true">MAX(0,AK920*(1+(_xlfn.NORM.INV(RAND(),Inputs!$D$39,Inputs!$C$39)))-'Year Schedule'!$K$39+'Year Schedule'!$L$39)</f>
        <v>#VALUE!</v>
      </c>
      <c r="AM920" s="0" t="e">
        <f aca="true">MAX(0,AL920*(1+(_xlfn.NORM.INV(RAND(),Inputs!$D$39,Inputs!$C$39)))-'Year Schedule'!$K$40+'Year Schedule'!$L$40)</f>
        <v>#VALUE!</v>
      </c>
      <c r="AN920" s="0" t="e">
        <f aca="true">MAX(0,AM920*(1+(_xlfn.NORM.INV(RAND(),Inputs!$D$39,Inputs!$C$39)))-'Year Schedule'!$K$41+'Year Schedule'!$L$41)</f>
        <v>#VALUE!</v>
      </c>
      <c r="AO920" s="0" t="e">
        <f aca="true">MAX(0,AN920*(1+(_xlfn.NORM.INV(RAND(),Inputs!$D$39,Inputs!$C$39)))-'Year Schedule'!$K$42+'Year Schedule'!$L$42)</f>
        <v>#VALUE!</v>
      </c>
      <c r="AP920" s="0" t="e">
        <f aca="true">MAX(0,AO920*(1+(_xlfn.NORM.INV(RAND(),Inputs!$D$39,Inputs!$C$39)))-'Year Schedule'!$K$43+'Year Schedule'!$L$43)</f>
        <v>#VALUE!</v>
      </c>
      <c r="AQ920" s="0" t="e">
        <f aca="true">MAX(0,AP920*(1+(_xlfn.NORM.INV(RAND(),Inputs!$D$39,Inputs!$C$39)))-'Year Schedule'!$K$44+'Year Schedule'!$L$44)</f>
        <v>#VALUE!</v>
      </c>
      <c r="AR920" s="0" t="e">
        <f aca="true">MAX(0,AQ920*(1+(_xlfn.NORM.INV(RAND(),Inputs!$D$39,Inputs!$C$39)))-'Year Schedule'!$K$45+'Year Schedule'!$L$45)</f>
        <v>#VALUE!</v>
      </c>
      <c r="AS920" s="0" t="e">
        <f aca="true">MAX(0,AR920*(1+(_xlfn.NORM.INV(RAND(),Inputs!$D$39,Inputs!$C$39)))-'Year Schedule'!$K$46+'Year Schedule'!$L$46)</f>
        <v>#VALUE!</v>
      </c>
      <c r="AT920" s="0" t="e">
        <f aca="true">MAX(0,AS920*(1+(_xlfn.NORM.INV(RAND(),Inputs!$D$39,Inputs!$C$39)))-'Year Schedule'!$K$47+'Year Schedule'!$L$47)</f>
        <v>#VALUE!</v>
      </c>
      <c r="AU920" s="0" t="e">
        <f aca="true">MAX(0,AT920*(1+(_xlfn.NORM.INV(RAND(),Inputs!$D$39,Inputs!$C$39)))-'Year Schedule'!$K$48+'Year Schedule'!$L$48)</f>
        <v>#VALUE!</v>
      </c>
      <c r="AV920" s="0" t="e">
        <f aca="true">MAX(0,AU920*(1+(_xlfn.NORM.INV(RAND(),Inputs!$D$39,Inputs!$C$39)))-'Year Schedule'!$K$49+'Year Schedule'!$L$49)</f>
        <v>#VALUE!</v>
      </c>
      <c r="AW920" s="0" t="e">
        <f aca="true">MAX(0,AV920*(1+(_xlfn.NORM.INV(RAND(),Inputs!$D$39,Inputs!$C$39)))-'Year Schedule'!$K$50+'Year Schedule'!$L$50)</f>
        <v>#VALUE!</v>
      </c>
      <c r="AX920" s="0" t="e">
        <f aca="true">MAX(0,AW920*(1+(_xlfn.NORM.INV(RAND(),Inputs!$D$39,Inputs!$C$39)))-'Year Schedule'!$K$51+'Year Schedule'!$L$51)</f>
        <v>#VALUE!</v>
      </c>
      <c r="AY920" s="0" t="e">
        <f aca="true">MAX(0,AX920*(1+(_xlfn.NORM.INV(RAND(),Inputs!$D$39,Inputs!$C$39)))-'Year Schedule'!$K$52+'Year Schedule'!$L$52)</f>
        <v>#VALUE!</v>
      </c>
      <c r="AZ920" s="0" t="e">
        <f aca="true">MAX(0,AY920*(1+(_xlfn.NORM.INV(RAND(),Inputs!$D$39,Inputs!$C$39)))-'Year Schedule'!$K$53+'Year Schedule'!$L$53)</f>
        <v>#VALUE!</v>
      </c>
      <c r="BA920" s="0" t="e">
        <f aca="false">INDEX(C920:AZ920,1,Inputs!$C$6)</f>
        <v>#VALUE!</v>
      </c>
      <c r="BB920" s="0" t="n">
        <f aca="false">IFERROR(EXP(SUMPRODUCT(LN((C920:INDEX(C920:AZ920,1,Inputs!$C$6)+$C$1004:INDEX($C$1004:$AZ$1004,1,Inputs!$C$6))/B920:INDEX(B920:AY920,1,Inputs!$C$6)))/Inputs!$C$6)-1,-1)</f>
        <v>-1</v>
      </c>
    </row>
    <row r="921" customFormat="false" ht="15" hidden="false" customHeight="true" outlineLevel="0" collapsed="false">
      <c r="A921" s="0" t="n">
        <v>919</v>
      </c>
      <c r="B921" s="177" t="n">
        <f aca="false">Inputs!$C$38</f>
        <v>0</v>
      </c>
      <c r="C921" s="0" t="e">
        <f aca="true">MAX(0,B921*(1+(_xlfn.NORM.INV(RAND(),Inputs!$D$39,Inputs!$C$39)))-'Year Schedule'!$K$4+'Year Schedule'!$L$4)</f>
        <v>#VALUE!</v>
      </c>
      <c r="D921" s="0" t="e">
        <f aca="true">MAX(0,C921*(1+(_xlfn.NORM.INV(RAND(),Inputs!$D$39,Inputs!$C$39)))-'Year Schedule'!$K$5+'Year Schedule'!$L$5)</f>
        <v>#VALUE!</v>
      </c>
      <c r="E921" s="0" t="e">
        <f aca="true">MAX(0,D921*(1+(_xlfn.NORM.INV(RAND(),Inputs!$D$39,Inputs!$C$39)))-'Year Schedule'!$K$6+'Year Schedule'!$L$6)</f>
        <v>#VALUE!</v>
      </c>
      <c r="F921" s="0" t="e">
        <f aca="true">MAX(0,E921*(1+(_xlfn.NORM.INV(RAND(),Inputs!$D$39,Inputs!$C$39)))-'Year Schedule'!$K$7+'Year Schedule'!$L$7)</f>
        <v>#VALUE!</v>
      </c>
      <c r="G921" s="0" t="e">
        <f aca="true">MAX(0,F921*(1+(_xlfn.NORM.INV(RAND(),Inputs!$D$39,Inputs!$C$39)))-'Year Schedule'!$K$8+'Year Schedule'!$L$8)</f>
        <v>#VALUE!</v>
      </c>
      <c r="H921" s="0" t="e">
        <f aca="true">MAX(0,G921*(1+(_xlfn.NORM.INV(RAND(),Inputs!$D$39,Inputs!$C$39)))-'Year Schedule'!$K$9+'Year Schedule'!$L$9)</f>
        <v>#VALUE!</v>
      </c>
      <c r="I921" s="0" t="e">
        <f aca="true">MAX(0,H921*(1+(_xlfn.NORM.INV(RAND(),Inputs!$D$39,Inputs!$C$39)))-'Year Schedule'!$K$10+'Year Schedule'!$L$10)</f>
        <v>#VALUE!</v>
      </c>
      <c r="J921" s="0" t="e">
        <f aca="true">MAX(0,I921*(1+(_xlfn.NORM.INV(RAND(),Inputs!$D$39,Inputs!$C$39)))-'Year Schedule'!$K$11+'Year Schedule'!$L$11)</f>
        <v>#VALUE!</v>
      </c>
      <c r="K921" s="0" t="e">
        <f aca="true">MAX(0,J921*(1+(_xlfn.NORM.INV(RAND(),Inputs!$D$39,Inputs!$C$39)))-'Year Schedule'!$K$12+'Year Schedule'!$L$12)</f>
        <v>#VALUE!</v>
      </c>
      <c r="L921" s="0" t="e">
        <f aca="true">MAX(0,K921*(1+(_xlfn.NORM.INV(RAND(),Inputs!$D$39,Inputs!$C$39)))-'Year Schedule'!$K$13+'Year Schedule'!$L$13)</f>
        <v>#VALUE!</v>
      </c>
      <c r="M921" s="0" t="e">
        <f aca="true">MAX(0,L921*(1+(_xlfn.NORM.INV(RAND(),Inputs!$D$39,Inputs!$C$39)))-'Year Schedule'!$K$14+'Year Schedule'!$L$14)</f>
        <v>#VALUE!</v>
      </c>
      <c r="N921" s="0" t="e">
        <f aca="true">MAX(0,M921*(1+(_xlfn.NORM.INV(RAND(),Inputs!$D$39,Inputs!$C$39)))-'Year Schedule'!$K$15+'Year Schedule'!$L$15)</f>
        <v>#VALUE!</v>
      </c>
      <c r="O921" s="0" t="e">
        <f aca="true">MAX(0,N921*(1+(_xlfn.NORM.INV(RAND(),Inputs!$D$39,Inputs!$C$39)))-'Year Schedule'!$K$16+'Year Schedule'!$L$16)</f>
        <v>#VALUE!</v>
      </c>
      <c r="P921" s="0" t="e">
        <f aca="true">MAX(0,O921*(1+(_xlfn.NORM.INV(RAND(),Inputs!$D$39,Inputs!$C$39)))-'Year Schedule'!$K$17+'Year Schedule'!$L$17)</f>
        <v>#VALUE!</v>
      </c>
      <c r="Q921" s="0" t="e">
        <f aca="true">MAX(0,P921*(1+(_xlfn.NORM.INV(RAND(),Inputs!$D$39,Inputs!$C$39)))-'Year Schedule'!$K$18+'Year Schedule'!$L$18)</f>
        <v>#VALUE!</v>
      </c>
      <c r="R921" s="0" t="e">
        <f aca="true">MAX(0,Q921*(1+(_xlfn.NORM.INV(RAND(),Inputs!$D$39,Inputs!$C$39)))-'Year Schedule'!$K$19+'Year Schedule'!$L$19)</f>
        <v>#VALUE!</v>
      </c>
      <c r="S921" s="0" t="e">
        <f aca="true">MAX(0,R921*(1+(_xlfn.NORM.INV(RAND(),Inputs!$D$39,Inputs!$C$39)))-'Year Schedule'!$K$20+'Year Schedule'!$L$20)</f>
        <v>#VALUE!</v>
      </c>
      <c r="T921" s="0" t="e">
        <f aca="true">MAX(0,S921*(1+(_xlfn.NORM.INV(RAND(),Inputs!$D$39,Inputs!$C$39)))-'Year Schedule'!$K$21+'Year Schedule'!$L$21)</f>
        <v>#VALUE!</v>
      </c>
      <c r="U921" s="0" t="e">
        <f aca="true">MAX(0,T921*(1+(_xlfn.NORM.INV(RAND(),Inputs!$D$39,Inputs!$C$39)))-'Year Schedule'!$K$22+'Year Schedule'!$L$22)</f>
        <v>#VALUE!</v>
      </c>
      <c r="V921" s="0" t="e">
        <f aca="true">MAX(0,U921*(1+(_xlfn.NORM.INV(RAND(),Inputs!$D$39,Inputs!$C$39)))-'Year Schedule'!$K$23+'Year Schedule'!$L$23)</f>
        <v>#VALUE!</v>
      </c>
      <c r="W921" s="0" t="e">
        <f aca="true">MAX(0,V921*(1+(_xlfn.NORM.INV(RAND(),Inputs!$D$39,Inputs!$C$39)))-'Year Schedule'!$K$24+'Year Schedule'!$L$24)</f>
        <v>#VALUE!</v>
      </c>
      <c r="X921" s="0" t="e">
        <f aca="true">MAX(0,W921*(1+(_xlfn.NORM.INV(RAND(),Inputs!$D$39,Inputs!$C$39)))-'Year Schedule'!$K$25+'Year Schedule'!$L$25)</f>
        <v>#VALUE!</v>
      </c>
      <c r="Y921" s="0" t="e">
        <f aca="true">MAX(0,X921*(1+(_xlfn.NORM.INV(RAND(),Inputs!$D$39,Inputs!$C$39)))-'Year Schedule'!$K$26+'Year Schedule'!$L$26)</f>
        <v>#VALUE!</v>
      </c>
      <c r="Z921" s="0" t="e">
        <f aca="true">MAX(0,Y921*(1+(_xlfn.NORM.INV(RAND(),Inputs!$D$39,Inputs!$C$39)))-'Year Schedule'!$K$27+'Year Schedule'!$L$27)</f>
        <v>#VALUE!</v>
      </c>
      <c r="AA921" s="0" t="e">
        <f aca="true">MAX(0,Z921*(1+(_xlfn.NORM.INV(RAND(),Inputs!$D$39,Inputs!$C$39)))-'Year Schedule'!$K$28+'Year Schedule'!$L$28)</f>
        <v>#VALUE!</v>
      </c>
      <c r="AB921" s="0" t="e">
        <f aca="true">MAX(0,AA921*(1+(_xlfn.NORM.INV(RAND(),Inputs!$D$39,Inputs!$C$39)))-'Year Schedule'!$K$29+'Year Schedule'!$L$29)</f>
        <v>#VALUE!</v>
      </c>
      <c r="AC921" s="0" t="e">
        <f aca="true">MAX(0,AB921*(1+(_xlfn.NORM.INV(RAND(),Inputs!$D$39,Inputs!$C$39)))-'Year Schedule'!$K$30+'Year Schedule'!$L$30)</f>
        <v>#VALUE!</v>
      </c>
      <c r="AD921" s="0" t="e">
        <f aca="true">MAX(0,AC921*(1+(_xlfn.NORM.INV(RAND(),Inputs!$D$39,Inputs!$C$39)))-'Year Schedule'!$K$31+'Year Schedule'!$L$31)</f>
        <v>#VALUE!</v>
      </c>
      <c r="AE921" s="0" t="e">
        <f aca="true">MAX(0,AD921*(1+(_xlfn.NORM.INV(RAND(),Inputs!$D$39,Inputs!$C$39)))-'Year Schedule'!$K$32+'Year Schedule'!$L$32)</f>
        <v>#VALUE!</v>
      </c>
      <c r="AF921" s="0" t="e">
        <f aca="true">MAX(0,AE921*(1+(_xlfn.NORM.INV(RAND(),Inputs!$D$39,Inputs!$C$39)))-'Year Schedule'!$K$33+'Year Schedule'!$L$33)</f>
        <v>#VALUE!</v>
      </c>
      <c r="AG921" s="0" t="e">
        <f aca="true">MAX(0,AF921*(1+(_xlfn.NORM.INV(RAND(),Inputs!$D$39,Inputs!$C$39)))-'Year Schedule'!$K$34+'Year Schedule'!$L$34)</f>
        <v>#VALUE!</v>
      </c>
      <c r="AH921" s="0" t="e">
        <f aca="true">MAX(0,AG921*(1+(_xlfn.NORM.INV(RAND(),Inputs!$D$39,Inputs!$C$39)))-'Year Schedule'!$K$35+'Year Schedule'!$L$35)</f>
        <v>#VALUE!</v>
      </c>
      <c r="AI921" s="0" t="e">
        <f aca="true">MAX(0,AH921*(1+(_xlfn.NORM.INV(RAND(),Inputs!$D$39,Inputs!$C$39)))-'Year Schedule'!$K$36+'Year Schedule'!$L$36)</f>
        <v>#VALUE!</v>
      </c>
      <c r="AJ921" s="0" t="e">
        <f aca="true">MAX(0,AI921*(1+(_xlfn.NORM.INV(RAND(),Inputs!$D$39,Inputs!$C$39)))-'Year Schedule'!$K$37+'Year Schedule'!$L$37)</f>
        <v>#VALUE!</v>
      </c>
      <c r="AK921" s="0" t="e">
        <f aca="true">MAX(0,AJ921*(1+(_xlfn.NORM.INV(RAND(),Inputs!$D$39,Inputs!$C$39)))-'Year Schedule'!$K$38+'Year Schedule'!$L$38)</f>
        <v>#VALUE!</v>
      </c>
      <c r="AL921" s="0" t="e">
        <f aca="true">MAX(0,AK921*(1+(_xlfn.NORM.INV(RAND(),Inputs!$D$39,Inputs!$C$39)))-'Year Schedule'!$K$39+'Year Schedule'!$L$39)</f>
        <v>#VALUE!</v>
      </c>
      <c r="AM921" s="0" t="e">
        <f aca="true">MAX(0,AL921*(1+(_xlfn.NORM.INV(RAND(),Inputs!$D$39,Inputs!$C$39)))-'Year Schedule'!$K$40+'Year Schedule'!$L$40)</f>
        <v>#VALUE!</v>
      </c>
      <c r="AN921" s="0" t="e">
        <f aca="true">MAX(0,AM921*(1+(_xlfn.NORM.INV(RAND(),Inputs!$D$39,Inputs!$C$39)))-'Year Schedule'!$K$41+'Year Schedule'!$L$41)</f>
        <v>#VALUE!</v>
      </c>
      <c r="AO921" s="0" t="e">
        <f aca="true">MAX(0,AN921*(1+(_xlfn.NORM.INV(RAND(),Inputs!$D$39,Inputs!$C$39)))-'Year Schedule'!$K$42+'Year Schedule'!$L$42)</f>
        <v>#VALUE!</v>
      </c>
      <c r="AP921" s="0" t="e">
        <f aca="true">MAX(0,AO921*(1+(_xlfn.NORM.INV(RAND(),Inputs!$D$39,Inputs!$C$39)))-'Year Schedule'!$K$43+'Year Schedule'!$L$43)</f>
        <v>#VALUE!</v>
      </c>
      <c r="AQ921" s="0" t="e">
        <f aca="true">MAX(0,AP921*(1+(_xlfn.NORM.INV(RAND(),Inputs!$D$39,Inputs!$C$39)))-'Year Schedule'!$K$44+'Year Schedule'!$L$44)</f>
        <v>#VALUE!</v>
      </c>
      <c r="AR921" s="0" t="e">
        <f aca="true">MAX(0,AQ921*(1+(_xlfn.NORM.INV(RAND(),Inputs!$D$39,Inputs!$C$39)))-'Year Schedule'!$K$45+'Year Schedule'!$L$45)</f>
        <v>#VALUE!</v>
      </c>
      <c r="AS921" s="0" t="e">
        <f aca="true">MAX(0,AR921*(1+(_xlfn.NORM.INV(RAND(),Inputs!$D$39,Inputs!$C$39)))-'Year Schedule'!$K$46+'Year Schedule'!$L$46)</f>
        <v>#VALUE!</v>
      </c>
      <c r="AT921" s="0" t="e">
        <f aca="true">MAX(0,AS921*(1+(_xlfn.NORM.INV(RAND(),Inputs!$D$39,Inputs!$C$39)))-'Year Schedule'!$K$47+'Year Schedule'!$L$47)</f>
        <v>#VALUE!</v>
      </c>
      <c r="AU921" s="0" t="e">
        <f aca="true">MAX(0,AT921*(1+(_xlfn.NORM.INV(RAND(),Inputs!$D$39,Inputs!$C$39)))-'Year Schedule'!$K$48+'Year Schedule'!$L$48)</f>
        <v>#VALUE!</v>
      </c>
      <c r="AV921" s="0" t="e">
        <f aca="true">MAX(0,AU921*(1+(_xlfn.NORM.INV(RAND(),Inputs!$D$39,Inputs!$C$39)))-'Year Schedule'!$K$49+'Year Schedule'!$L$49)</f>
        <v>#VALUE!</v>
      </c>
      <c r="AW921" s="0" t="e">
        <f aca="true">MAX(0,AV921*(1+(_xlfn.NORM.INV(RAND(),Inputs!$D$39,Inputs!$C$39)))-'Year Schedule'!$K$50+'Year Schedule'!$L$50)</f>
        <v>#VALUE!</v>
      </c>
      <c r="AX921" s="0" t="e">
        <f aca="true">MAX(0,AW921*(1+(_xlfn.NORM.INV(RAND(),Inputs!$D$39,Inputs!$C$39)))-'Year Schedule'!$K$51+'Year Schedule'!$L$51)</f>
        <v>#VALUE!</v>
      </c>
      <c r="AY921" s="0" t="e">
        <f aca="true">MAX(0,AX921*(1+(_xlfn.NORM.INV(RAND(),Inputs!$D$39,Inputs!$C$39)))-'Year Schedule'!$K$52+'Year Schedule'!$L$52)</f>
        <v>#VALUE!</v>
      </c>
      <c r="AZ921" s="0" t="e">
        <f aca="true">MAX(0,AY921*(1+(_xlfn.NORM.INV(RAND(),Inputs!$D$39,Inputs!$C$39)))-'Year Schedule'!$K$53+'Year Schedule'!$L$53)</f>
        <v>#VALUE!</v>
      </c>
      <c r="BA921" s="0" t="e">
        <f aca="false">INDEX(C921:AZ921,1,Inputs!$C$6)</f>
        <v>#VALUE!</v>
      </c>
      <c r="BB921" s="0" t="n">
        <f aca="false">IFERROR(EXP(SUMPRODUCT(LN((C921:INDEX(C921:AZ921,1,Inputs!$C$6)+$C$1004:INDEX($C$1004:$AZ$1004,1,Inputs!$C$6))/B921:INDEX(B921:AY921,1,Inputs!$C$6)))/Inputs!$C$6)-1,-1)</f>
        <v>-1</v>
      </c>
    </row>
    <row r="922" customFormat="false" ht="15" hidden="false" customHeight="true" outlineLevel="0" collapsed="false">
      <c r="A922" s="0" t="n">
        <v>920</v>
      </c>
      <c r="B922" s="177" t="n">
        <f aca="false">Inputs!$C$38</f>
        <v>0</v>
      </c>
      <c r="C922" s="0" t="e">
        <f aca="true">MAX(0,B922*(1+(_xlfn.NORM.INV(RAND(),Inputs!$D$39,Inputs!$C$39)))-'Year Schedule'!$K$4+'Year Schedule'!$L$4)</f>
        <v>#VALUE!</v>
      </c>
      <c r="D922" s="0" t="e">
        <f aca="true">MAX(0,C922*(1+(_xlfn.NORM.INV(RAND(),Inputs!$D$39,Inputs!$C$39)))-'Year Schedule'!$K$5+'Year Schedule'!$L$5)</f>
        <v>#VALUE!</v>
      </c>
      <c r="E922" s="0" t="e">
        <f aca="true">MAX(0,D922*(1+(_xlfn.NORM.INV(RAND(),Inputs!$D$39,Inputs!$C$39)))-'Year Schedule'!$K$6+'Year Schedule'!$L$6)</f>
        <v>#VALUE!</v>
      </c>
      <c r="F922" s="0" t="e">
        <f aca="true">MAX(0,E922*(1+(_xlfn.NORM.INV(RAND(),Inputs!$D$39,Inputs!$C$39)))-'Year Schedule'!$K$7+'Year Schedule'!$L$7)</f>
        <v>#VALUE!</v>
      </c>
      <c r="G922" s="0" t="e">
        <f aca="true">MAX(0,F922*(1+(_xlfn.NORM.INV(RAND(),Inputs!$D$39,Inputs!$C$39)))-'Year Schedule'!$K$8+'Year Schedule'!$L$8)</f>
        <v>#VALUE!</v>
      </c>
      <c r="H922" s="0" t="e">
        <f aca="true">MAX(0,G922*(1+(_xlfn.NORM.INV(RAND(),Inputs!$D$39,Inputs!$C$39)))-'Year Schedule'!$K$9+'Year Schedule'!$L$9)</f>
        <v>#VALUE!</v>
      </c>
      <c r="I922" s="0" t="e">
        <f aca="true">MAX(0,H922*(1+(_xlfn.NORM.INV(RAND(),Inputs!$D$39,Inputs!$C$39)))-'Year Schedule'!$K$10+'Year Schedule'!$L$10)</f>
        <v>#VALUE!</v>
      </c>
      <c r="J922" s="0" t="e">
        <f aca="true">MAX(0,I922*(1+(_xlfn.NORM.INV(RAND(),Inputs!$D$39,Inputs!$C$39)))-'Year Schedule'!$K$11+'Year Schedule'!$L$11)</f>
        <v>#VALUE!</v>
      </c>
      <c r="K922" s="0" t="e">
        <f aca="true">MAX(0,J922*(1+(_xlfn.NORM.INV(RAND(),Inputs!$D$39,Inputs!$C$39)))-'Year Schedule'!$K$12+'Year Schedule'!$L$12)</f>
        <v>#VALUE!</v>
      </c>
      <c r="L922" s="0" t="e">
        <f aca="true">MAX(0,K922*(1+(_xlfn.NORM.INV(RAND(),Inputs!$D$39,Inputs!$C$39)))-'Year Schedule'!$K$13+'Year Schedule'!$L$13)</f>
        <v>#VALUE!</v>
      </c>
      <c r="M922" s="0" t="e">
        <f aca="true">MAX(0,L922*(1+(_xlfn.NORM.INV(RAND(),Inputs!$D$39,Inputs!$C$39)))-'Year Schedule'!$K$14+'Year Schedule'!$L$14)</f>
        <v>#VALUE!</v>
      </c>
      <c r="N922" s="0" t="e">
        <f aca="true">MAX(0,M922*(1+(_xlfn.NORM.INV(RAND(),Inputs!$D$39,Inputs!$C$39)))-'Year Schedule'!$K$15+'Year Schedule'!$L$15)</f>
        <v>#VALUE!</v>
      </c>
      <c r="O922" s="0" t="e">
        <f aca="true">MAX(0,N922*(1+(_xlfn.NORM.INV(RAND(),Inputs!$D$39,Inputs!$C$39)))-'Year Schedule'!$K$16+'Year Schedule'!$L$16)</f>
        <v>#VALUE!</v>
      </c>
      <c r="P922" s="0" t="e">
        <f aca="true">MAX(0,O922*(1+(_xlfn.NORM.INV(RAND(),Inputs!$D$39,Inputs!$C$39)))-'Year Schedule'!$K$17+'Year Schedule'!$L$17)</f>
        <v>#VALUE!</v>
      </c>
      <c r="Q922" s="0" t="e">
        <f aca="true">MAX(0,P922*(1+(_xlfn.NORM.INV(RAND(),Inputs!$D$39,Inputs!$C$39)))-'Year Schedule'!$K$18+'Year Schedule'!$L$18)</f>
        <v>#VALUE!</v>
      </c>
      <c r="R922" s="0" t="e">
        <f aca="true">MAX(0,Q922*(1+(_xlfn.NORM.INV(RAND(),Inputs!$D$39,Inputs!$C$39)))-'Year Schedule'!$K$19+'Year Schedule'!$L$19)</f>
        <v>#VALUE!</v>
      </c>
      <c r="S922" s="0" t="e">
        <f aca="true">MAX(0,R922*(1+(_xlfn.NORM.INV(RAND(),Inputs!$D$39,Inputs!$C$39)))-'Year Schedule'!$K$20+'Year Schedule'!$L$20)</f>
        <v>#VALUE!</v>
      </c>
      <c r="T922" s="0" t="e">
        <f aca="true">MAX(0,S922*(1+(_xlfn.NORM.INV(RAND(),Inputs!$D$39,Inputs!$C$39)))-'Year Schedule'!$K$21+'Year Schedule'!$L$21)</f>
        <v>#VALUE!</v>
      </c>
      <c r="U922" s="0" t="e">
        <f aca="true">MAX(0,T922*(1+(_xlfn.NORM.INV(RAND(),Inputs!$D$39,Inputs!$C$39)))-'Year Schedule'!$K$22+'Year Schedule'!$L$22)</f>
        <v>#VALUE!</v>
      </c>
      <c r="V922" s="0" t="e">
        <f aca="true">MAX(0,U922*(1+(_xlfn.NORM.INV(RAND(),Inputs!$D$39,Inputs!$C$39)))-'Year Schedule'!$K$23+'Year Schedule'!$L$23)</f>
        <v>#VALUE!</v>
      </c>
      <c r="W922" s="0" t="e">
        <f aca="true">MAX(0,V922*(1+(_xlfn.NORM.INV(RAND(),Inputs!$D$39,Inputs!$C$39)))-'Year Schedule'!$K$24+'Year Schedule'!$L$24)</f>
        <v>#VALUE!</v>
      </c>
      <c r="X922" s="0" t="e">
        <f aca="true">MAX(0,W922*(1+(_xlfn.NORM.INV(RAND(),Inputs!$D$39,Inputs!$C$39)))-'Year Schedule'!$K$25+'Year Schedule'!$L$25)</f>
        <v>#VALUE!</v>
      </c>
      <c r="Y922" s="0" t="e">
        <f aca="true">MAX(0,X922*(1+(_xlfn.NORM.INV(RAND(),Inputs!$D$39,Inputs!$C$39)))-'Year Schedule'!$K$26+'Year Schedule'!$L$26)</f>
        <v>#VALUE!</v>
      </c>
      <c r="Z922" s="0" t="e">
        <f aca="true">MAX(0,Y922*(1+(_xlfn.NORM.INV(RAND(),Inputs!$D$39,Inputs!$C$39)))-'Year Schedule'!$K$27+'Year Schedule'!$L$27)</f>
        <v>#VALUE!</v>
      </c>
      <c r="AA922" s="0" t="e">
        <f aca="true">MAX(0,Z922*(1+(_xlfn.NORM.INV(RAND(),Inputs!$D$39,Inputs!$C$39)))-'Year Schedule'!$K$28+'Year Schedule'!$L$28)</f>
        <v>#VALUE!</v>
      </c>
      <c r="AB922" s="0" t="e">
        <f aca="true">MAX(0,AA922*(1+(_xlfn.NORM.INV(RAND(),Inputs!$D$39,Inputs!$C$39)))-'Year Schedule'!$K$29+'Year Schedule'!$L$29)</f>
        <v>#VALUE!</v>
      </c>
      <c r="AC922" s="0" t="e">
        <f aca="true">MAX(0,AB922*(1+(_xlfn.NORM.INV(RAND(),Inputs!$D$39,Inputs!$C$39)))-'Year Schedule'!$K$30+'Year Schedule'!$L$30)</f>
        <v>#VALUE!</v>
      </c>
      <c r="AD922" s="0" t="e">
        <f aca="true">MAX(0,AC922*(1+(_xlfn.NORM.INV(RAND(),Inputs!$D$39,Inputs!$C$39)))-'Year Schedule'!$K$31+'Year Schedule'!$L$31)</f>
        <v>#VALUE!</v>
      </c>
      <c r="AE922" s="0" t="e">
        <f aca="true">MAX(0,AD922*(1+(_xlfn.NORM.INV(RAND(),Inputs!$D$39,Inputs!$C$39)))-'Year Schedule'!$K$32+'Year Schedule'!$L$32)</f>
        <v>#VALUE!</v>
      </c>
      <c r="AF922" s="0" t="e">
        <f aca="true">MAX(0,AE922*(1+(_xlfn.NORM.INV(RAND(),Inputs!$D$39,Inputs!$C$39)))-'Year Schedule'!$K$33+'Year Schedule'!$L$33)</f>
        <v>#VALUE!</v>
      </c>
      <c r="AG922" s="0" t="e">
        <f aca="true">MAX(0,AF922*(1+(_xlfn.NORM.INV(RAND(),Inputs!$D$39,Inputs!$C$39)))-'Year Schedule'!$K$34+'Year Schedule'!$L$34)</f>
        <v>#VALUE!</v>
      </c>
      <c r="AH922" s="0" t="e">
        <f aca="true">MAX(0,AG922*(1+(_xlfn.NORM.INV(RAND(),Inputs!$D$39,Inputs!$C$39)))-'Year Schedule'!$K$35+'Year Schedule'!$L$35)</f>
        <v>#VALUE!</v>
      </c>
      <c r="AI922" s="0" t="e">
        <f aca="true">MAX(0,AH922*(1+(_xlfn.NORM.INV(RAND(),Inputs!$D$39,Inputs!$C$39)))-'Year Schedule'!$K$36+'Year Schedule'!$L$36)</f>
        <v>#VALUE!</v>
      </c>
      <c r="AJ922" s="0" t="e">
        <f aca="true">MAX(0,AI922*(1+(_xlfn.NORM.INV(RAND(),Inputs!$D$39,Inputs!$C$39)))-'Year Schedule'!$K$37+'Year Schedule'!$L$37)</f>
        <v>#VALUE!</v>
      </c>
      <c r="AK922" s="0" t="e">
        <f aca="true">MAX(0,AJ922*(1+(_xlfn.NORM.INV(RAND(),Inputs!$D$39,Inputs!$C$39)))-'Year Schedule'!$K$38+'Year Schedule'!$L$38)</f>
        <v>#VALUE!</v>
      </c>
      <c r="AL922" s="0" t="e">
        <f aca="true">MAX(0,AK922*(1+(_xlfn.NORM.INV(RAND(),Inputs!$D$39,Inputs!$C$39)))-'Year Schedule'!$K$39+'Year Schedule'!$L$39)</f>
        <v>#VALUE!</v>
      </c>
      <c r="AM922" s="0" t="e">
        <f aca="true">MAX(0,AL922*(1+(_xlfn.NORM.INV(RAND(),Inputs!$D$39,Inputs!$C$39)))-'Year Schedule'!$K$40+'Year Schedule'!$L$40)</f>
        <v>#VALUE!</v>
      </c>
      <c r="AN922" s="0" t="e">
        <f aca="true">MAX(0,AM922*(1+(_xlfn.NORM.INV(RAND(),Inputs!$D$39,Inputs!$C$39)))-'Year Schedule'!$K$41+'Year Schedule'!$L$41)</f>
        <v>#VALUE!</v>
      </c>
      <c r="AO922" s="0" t="e">
        <f aca="true">MAX(0,AN922*(1+(_xlfn.NORM.INV(RAND(),Inputs!$D$39,Inputs!$C$39)))-'Year Schedule'!$K$42+'Year Schedule'!$L$42)</f>
        <v>#VALUE!</v>
      </c>
      <c r="AP922" s="0" t="e">
        <f aca="true">MAX(0,AO922*(1+(_xlfn.NORM.INV(RAND(),Inputs!$D$39,Inputs!$C$39)))-'Year Schedule'!$K$43+'Year Schedule'!$L$43)</f>
        <v>#VALUE!</v>
      </c>
      <c r="AQ922" s="0" t="e">
        <f aca="true">MAX(0,AP922*(1+(_xlfn.NORM.INV(RAND(),Inputs!$D$39,Inputs!$C$39)))-'Year Schedule'!$K$44+'Year Schedule'!$L$44)</f>
        <v>#VALUE!</v>
      </c>
      <c r="AR922" s="0" t="e">
        <f aca="true">MAX(0,AQ922*(1+(_xlfn.NORM.INV(RAND(),Inputs!$D$39,Inputs!$C$39)))-'Year Schedule'!$K$45+'Year Schedule'!$L$45)</f>
        <v>#VALUE!</v>
      </c>
      <c r="AS922" s="0" t="e">
        <f aca="true">MAX(0,AR922*(1+(_xlfn.NORM.INV(RAND(),Inputs!$D$39,Inputs!$C$39)))-'Year Schedule'!$K$46+'Year Schedule'!$L$46)</f>
        <v>#VALUE!</v>
      </c>
      <c r="AT922" s="0" t="e">
        <f aca="true">MAX(0,AS922*(1+(_xlfn.NORM.INV(RAND(),Inputs!$D$39,Inputs!$C$39)))-'Year Schedule'!$K$47+'Year Schedule'!$L$47)</f>
        <v>#VALUE!</v>
      </c>
      <c r="AU922" s="0" t="e">
        <f aca="true">MAX(0,AT922*(1+(_xlfn.NORM.INV(RAND(),Inputs!$D$39,Inputs!$C$39)))-'Year Schedule'!$K$48+'Year Schedule'!$L$48)</f>
        <v>#VALUE!</v>
      </c>
      <c r="AV922" s="0" t="e">
        <f aca="true">MAX(0,AU922*(1+(_xlfn.NORM.INV(RAND(),Inputs!$D$39,Inputs!$C$39)))-'Year Schedule'!$K$49+'Year Schedule'!$L$49)</f>
        <v>#VALUE!</v>
      </c>
      <c r="AW922" s="0" t="e">
        <f aca="true">MAX(0,AV922*(1+(_xlfn.NORM.INV(RAND(),Inputs!$D$39,Inputs!$C$39)))-'Year Schedule'!$K$50+'Year Schedule'!$L$50)</f>
        <v>#VALUE!</v>
      </c>
      <c r="AX922" s="0" t="e">
        <f aca="true">MAX(0,AW922*(1+(_xlfn.NORM.INV(RAND(),Inputs!$D$39,Inputs!$C$39)))-'Year Schedule'!$K$51+'Year Schedule'!$L$51)</f>
        <v>#VALUE!</v>
      </c>
      <c r="AY922" s="0" t="e">
        <f aca="true">MAX(0,AX922*(1+(_xlfn.NORM.INV(RAND(),Inputs!$D$39,Inputs!$C$39)))-'Year Schedule'!$K$52+'Year Schedule'!$L$52)</f>
        <v>#VALUE!</v>
      </c>
      <c r="AZ922" s="0" t="e">
        <f aca="true">MAX(0,AY922*(1+(_xlfn.NORM.INV(RAND(),Inputs!$D$39,Inputs!$C$39)))-'Year Schedule'!$K$53+'Year Schedule'!$L$53)</f>
        <v>#VALUE!</v>
      </c>
      <c r="BA922" s="0" t="e">
        <f aca="false">INDEX(C922:AZ922,1,Inputs!$C$6)</f>
        <v>#VALUE!</v>
      </c>
      <c r="BB922" s="0" t="n">
        <f aca="false">IFERROR(EXP(SUMPRODUCT(LN((C922:INDEX(C922:AZ922,1,Inputs!$C$6)+$C$1004:INDEX($C$1004:$AZ$1004,1,Inputs!$C$6))/B922:INDEX(B922:AY922,1,Inputs!$C$6)))/Inputs!$C$6)-1,-1)</f>
        <v>-1</v>
      </c>
    </row>
    <row r="923" customFormat="false" ht="15" hidden="false" customHeight="true" outlineLevel="0" collapsed="false">
      <c r="A923" s="0" t="n">
        <v>921</v>
      </c>
      <c r="B923" s="177" t="n">
        <f aca="false">Inputs!$C$38</f>
        <v>0</v>
      </c>
      <c r="C923" s="0" t="e">
        <f aca="true">MAX(0,B923*(1+(_xlfn.NORM.INV(RAND(),Inputs!$D$39,Inputs!$C$39)))-'Year Schedule'!$K$4+'Year Schedule'!$L$4)</f>
        <v>#VALUE!</v>
      </c>
      <c r="D923" s="0" t="e">
        <f aca="true">MAX(0,C923*(1+(_xlfn.NORM.INV(RAND(),Inputs!$D$39,Inputs!$C$39)))-'Year Schedule'!$K$5+'Year Schedule'!$L$5)</f>
        <v>#VALUE!</v>
      </c>
      <c r="E923" s="0" t="e">
        <f aca="true">MAX(0,D923*(1+(_xlfn.NORM.INV(RAND(),Inputs!$D$39,Inputs!$C$39)))-'Year Schedule'!$K$6+'Year Schedule'!$L$6)</f>
        <v>#VALUE!</v>
      </c>
      <c r="F923" s="0" t="e">
        <f aca="true">MAX(0,E923*(1+(_xlfn.NORM.INV(RAND(),Inputs!$D$39,Inputs!$C$39)))-'Year Schedule'!$K$7+'Year Schedule'!$L$7)</f>
        <v>#VALUE!</v>
      </c>
      <c r="G923" s="0" t="e">
        <f aca="true">MAX(0,F923*(1+(_xlfn.NORM.INV(RAND(),Inputs!$D$39,Inputs!$C$39)))-'Year Schedule'!$K$8+'Year Schedule'!$L$8)</f>
        <v>#VALUE!</v>
      </c>
      <c r="H923" s="0" t="e">
        <f aca="true">MAX(0,G923*(1+(_xlfn.NORM.INV(RAND(),Inputs!$D$39,Inputs!$C$39)))-'Year Schedule'!$K$9+'Year Schedule'!$L$9)</f>
        <v>#VALUE!</v>
      </c>
      <c r="I923" s="0" t="e">
        <f aca="true">MAX(0,H923*(1+(_xlfn.NORM.INV(RAND(),Inputs!$D$39,Inputs!$C$39)))-'Year Schedule'!$K$10+'Year Schedule'!$L$10)</f>
        <v>#VALUE!</v>
      </c>
      <c r="J923" s="0" t="e">
        <f aca="true">MAX(0,I923*(1+(_xlfn.NORM.INV(RAND(),Inputs!$D$39,Inputs!$C$39)))-'Year Schedule'!$K$11+'Year Schedule'!$L$11)</f>
        <v>#VALUE!</v>
      </c>
      <c r="K923" s="0" t="e">
        <f aca="true">MAX(0,J923*(1+(_xlfn.NORM.INV(RAND(),Inputs!$D$39,Inputs!$C$39)))-'Year Schedule'!$K$12+'Year Schedule'!$L$12)</f>
        <v>#VALUE!</v>
      </c>
      <c r="L923" s="0" t="e">
        <f aca="true">MAX(0,K923*(1+(_xlfn.NORM.INV(RAND(),Inputs!$D$39,Inputs!$C$39)))-'Year Schedule'!$K$13+'Year Schedule'!$L$13)</f>
        <v>#VALUE!</v>
      </c>
      <c r="M923" s="0" t="e">
        <f aca="true">MAX(0,L923*(1+(_xlfn.NORM.INV(RAND(),Inputs!$D$39,Inputs!$C$39)))-'Year Schedule'!$K$14+'Year Schedule'!$L$14)</f>
        <v>#VALUE!</v>
      </c>
      <c r="N923" s="0" t="e">
        <f aca="true">MAX(0,M923*(1+(_xlfn.NORM.INV(RAND(),Inputs!$D$39,Inputs!$C$39)))-'Year Schedule'!$K$15+'Year Schedule'!$L$15)</f>
        <v>#VALUE!</v>
      </c>
      <c r="O923" s="0" t="e">
        <f aca="true">MAX(0,N923*(1+(_xlfn.NORM.INV(RAND(),Inputs!$D$39,Inputs!$C$39)))-'Year Schedule'!$K$16+'Year Schedule'!$L$16)</f>
        <v>#VALUE!</v>
      </c>
      <c r="P923" s="0" t="e">
        <f aca="true">MAX(0,O923*(1+(_xlfn.NORM.INV(RAND(),Inputs!$D$39,Inputs!$C$39)))-'Year Schedule'!$K$17+'Year Schedule'!$L$17)</f>
        <v>#VALUE!</v>
      </c>
      <c r="Q923" s="0" t="e">
        <f aca="true">MAX(0,P923*(1+(_xlfn.NORM.INV(RAND(),Inputs!$D$39,Inputs!$C$39)))-'Year Schedule'!$K$18+'Year Schedule'!$L$18)</f>
        <v>#VALUE!</v>
      </c>
      <c r="R923" s="0" t="e">
        <f aca="true">MAX(0,Q923*(1+(_xlfn.NORM.INV(RAND(),Inputs!$D$39,Inputs!$C$39)))-'Year Schedule'!$K$19+'Year Schedule'!$L$19)</f>
        <v>#VALUE!</v>
      </c>
      <c r="S923" s="0" t="e">
        <f aca="true">MAX(0,R923*(1+(_xlfn.NORM.INV(RAND(),Inputs!$D$39,Inputs!$C$39)))-'Year Schedule'!$K$20+'Year Schedule'!$L$20)</f>
        <v>#VALUE!</v>
      </c>
      <c r="T923" s="0" t="e">
        <f aca="true">MAX(0,S923*(1+(_xlfn.NORM.INV(RAND(),Inputs!$D$39,Inputs!$C$39)))-'Year Schedule'!$K$21+'Year Schedule'!$L$21)</f>
        <v>#VALUE!</v>
      </c>
      <c r="U923" s="0" t="e">
        <f aca="true">MAX(0,T923*(1+(_xlfn.NORM.INV(RAND(),Inputs!$D$39,Inputs!$C$39)))-'Year Schedule'!$K$22+'Year Schedule'!$L$22)</f>
        <v>#VALUE!</v>
      </c>
      <c r="V923" s="0" t="e">
        <f aca="true">MAX(0,U923*(1+(_xlfn.NORM.INV(RAND(),Inputs!$D$39,Inputs!$C$39)))-'Year Schedule'!$K$23+'Year Schedule'!$L$23)</f>
        <v>#VALUE!</v>
      </c>
      <c r="W923" s="0" t="e">
        <f aca="true">MAX(0,V923*(1+(_xlfn.NORM.INV(RAND(),Inputs!$D$39,Inputs!$C$39)))-'Year Schedule'!$K$24+'Year Schedule'!$L$24)</f>
        <v>#VALUE!</v>
      </c>
      <c r="X923" s="0" t="e">
        <f aca="true">MAX(0,W923*(1+(_xlfn.NORM.INV(RAND(),Inputs!$D$39,Inputs!$C$39)))-'Year Schedule'!$K$25+'Year Schedule'!$L$25)</f>
        <v>#VALUE!</v>
      </c>
      <c r="Y923" s="0" t="e">
        <f aca="true">MAX(0,X923*(1+(_xlfn.NORM.INV(RAND(),Inputs!$D$39,Inputs!$C$39)))-'Year Schedule'!$K$26+'Year Schedule'!$L$26)</f>
        <v>#VALUE!</v>
      </c>
      <c r="Z923" s="0" t="e">
        <f aca="true">MAX(0,Y923*(1+(_xlfn.NORM.INV(RAND(),Inputs!$D$39,Inputs!$C$39)))-'Year Schedule'!$K$27+'Year Schedule'!$L$27)</f>
        <v>#VALUE!</v>
      </c>
      <c r="AA923" s="0" t="e">
        <f aca="true">MAX(0,Z923*(1+(_xlfn.NORM.INV(RAND(),Inputs!$D$39,Inputs!$C$39)))-'Year Schedule'!$K$28+'Year Schedule'!$L$28)</f>
        <v>#VALUE!</v>
      </c>
      <c r="AB923" s="0" t="e">
        <f aca="true">MAX(0,AA923*(1+(_xlfn.NORM.INV(RAND(),Inputs!$D$39,Inputs!$C$39)))-'Year Schedule'!$K$29+'Year Schedule'!$L$29)</f>
        <v>#VALUE!</v>
      </c>
      <c r="AC923" s="0" t="e">
        <f aca="true">MAX(0,AB923*(1+(_xlfn.NORM.INV(RAND(),Inputs!$D$39,Inputs!$C$39)))-'Year Schedule'!$K$30+'Year Schedule'!$L$30)</f>
        <v>#VALUE!</v>
      </c>
      <c r="AD923" s="0" t="e">
        <f aca="true">MAX(0,AC923*(1+(_xlfn.NORM.INV(RAND(),Inputs!$D$39,Inputs!$C$39)))-'Year Schedule'!$K$31+'Year Schedule'!$L$31)</f>
        <v>#VALUE!</v>
      </c>
      <c r="AE923" s="0" t="e">
        <f aca="true">MAX(0,AD923*(1+(_xlfn.NORM.INV(RAND(),Inputs!$D$39,Inputs!$C$39)))-'Year Schedule'!$K$32+'Year Schedule'!$L$32)</f>
        <v>#VALUE!</v>
      </c>
      <c r="AF923" s="0" t="e">
        <f aca="true">MAX(0,AE923*(1+(_xlfn.NORM.INV(RAND(),Inputs!$D$39,Inputs!$C$39)))-'Year Schedule'!$K$33+'Year Schedule'!$L$33)</f>
        <v>#VALUE!</v>
      </c>
      <c r="AG923" s="0" t="e">
        <f aca="true">MAX(0,AF923*(1+(_xlfn.NORM.INV(RAND(),Inputs!$D$39,Inputs!$C$39)))-'Year Schedule'!$K$34+'Year Schedule'!$L$34)</f>
        <v>#VALUE!</v>
      </c>
      <c r="AH923" s="0" t="e">
        <f aca="true">MAX(0,AG923*(1+(_xlfn.NORM.INV(RAND(),Inputs!$D$39,Inputs!$C$39)))-'Year Schedule'!$K$35+'Year Schedule'!$L$35)</f>
        <v>#VALUE!</v>
      </c>
      <c r="AI923" s="0" t="e">
        <f aca="true">MAX(0,AH923*(1+(_xlfn.NORM.INV(RAND(),Inputs!$D$39,Inputs!$C$39)))-'Year Schedule'!$K$36+'Year Schedule'!$L$36)</f>
        <v>#VALUE!</v>
      </c>
      <c r="AJ923" s="0" t="e">
        <f aca="true">MAX(0,AI923*(1+(_xlfn.NORM.INV(RAND(),Inputs!$D$39,Inputs!$C$39)))-'Year Schedule'!$K$37+'Year Schedule'!$L$37)</f>
        <v>#VALUE!</v>
      </c>
      <c r="AK923" s="0" t="e">
        <f aca="true">MAX(0,AJ923*(1+(_xlfn.NORM.INV(RAND(),Inputs!$D$39,Inputs!$C$39)))-'Year Schedule'!$K$38+'Year Schedule'!$L$38)</f>
        <v>#VALUE!</v>
      </c>
      <c r="AL923" s="0" t="e">
        <f aca="true">MAX(0,AK923*(1+(_xlfn.NORM.INV(RAND(),Inputs!$D$39,Inputs!$C$39)))-'Year Schedule'!$K$39+'Year Schedule'!$L$39)</f>
        <v>#VALUE!</v>
      </c>
      <c r="AM923" s="0" t="e">
        <f aca="true">MAX(0,AL923*(1+(_xlfn.NORM.INV(RAND(),Inputs!$D$39,Inputs!$C$39)))-'Year Schedule'!$K$40+'Year Schedule'!$L$40)</f>
        <v>#VALUE!</v>
      </c>
      <c r="AN923" s="0" t="e">
        <f aca="true">MAX(0,AM923*(1+(_xlfn.NORM.INV(RAND(),Inputs!$D$39,Inputs!$C$39)))-'Year Schedule'!$K$41+'Year Schedule'!$L$41)</f>
        <v>#VALUE!</v>
      </c>
      <c r="AO923" s="0" t="e">
        <f aca="true">MAX(0,AN923*(1+(_xlfn.NORM.INV(RAND(),Inputs!$D$39,Inputs!$C$39)))-'Year Schedule'!$K$42+'Year Schedule'!$L$42)</f>
        <v>#VALUE!</v>
      </c>
      <c r="AP923" s="0" t="e">
        <f aca="true">MAX(0,AO923*(1+(_xlfn.NORM.INV(RAND(),Inputs!$D$39,Inputs!$C$39)))-'Year Schedule'!$K$43+'Year Schedule'!$L$43)</f>
        <v>#VALUE!</v>
      </c>
      <c r="AQ923" s="0" t="e">
        <f aca="true">MAX(0,AP923*(1+(_xlfn.NORM.INV(RAND(),Inputs!$D$39,Inputs!$C$39)))-'Year Schedule'!$K$44+'Year Schedule'!$L$44)</f>
        <v>#VALUE!</v>
      </c>
      <c r="AR923" s="0" t="e">
        <f aca="true">MAX(0,AQ923*(1+(_xlfn.NORM.INV(RAND(),Inputs!$D$39,Inputs!$C$39)))-'Year Schedule'!$K$45+'Year Schedule'!$L$45)</f>
        <v>#VALUE!</v>
      </c>
      <c r="AS923" s="0" t="e">
        <f aca="true">MAX(0,AR923*(1+(_xlfn.NORM.INV(RAND(),Inputs!$D$39,Inputs!$C$39)))-'Year Schedule'!$K$46+'Year Schedule'!$L$46)</f>
        <v>#VALUE!</v>
      </c>
      <c r="AT923" s="0" t="e">
        <f aca="true">MAX(0,AS923*(1+(_xlfn.NORM.INV(RAND(),Inputs!$D$39,Inputs!$C$39)))-'Year Schedule'!$K$47+'Year Schedule'!$L$47)</f>
        <v>#VALUE!</v>
      </c>
      <c r="AU923" s="0" t="e">
        <f aca="true">MAX(0,AT923*(1+(_xlfn.NORM.INV(RAND(),Inputs!$D$39,Inputs!$C$39)))-'Year Schedule'!$K$48+'Year Schedule'!$L$48)</f>
        <v>#VALUE!</v>
      </c>
      <c r="AV923" s="0" t="e">
        <f aca="true">MAX(0,AU923*(1+(_xlfn.NORM.INV(RAND(),Inputs!$D$39,Inputs!$C$39)))-'Year Schedule'!$K$49+'Year Schedule'!$L$49)</f>
        <v>#VALUE!</v>
      </c>
      <c r="AW923" s="0" t="e">
        <f aca="true">MAX(0,AV923*(1+(_xlfn.NORM.INV(RAND(),Inputs!$D$39,Inputs!$C$39)))-'Year Schedule'!$K$50+'Year Schedule'!$L$50)</f>
        <v>#VALUE!</v>
      </c>
      <c r="AX923" s="0" t="e">
        <f aca="true">MAX(0,AW923*(1+(_xlfn.NORM.INV(RAND(),Inputs!$D$39,Inputs!$C$39)))-'Year Schedule'!$K$51+'Year Schedule'!$L$51)</f>
        <v>#VALUE!</v>
      </c>
      <c r="AY923" s="0" t="e">
        <f aca="true">MAX(0,AX923*(1+(_xlfn.NORM.INV(RAND(),Inputs!$D$39,Inputs!$C$39)))-'Year Schedule'!$K$52+'Year Schedule'!$L$52)</f>
        <v>#VALUE!</v>
      </c>
      <c r="AZ923" s="0" t="e">
        <f aca="true">MAX(0,AY923*(1+(_xlfn.NORM.INV(RAND(),Inputs!$D$39,Inputs!$C$39)))-'Year Schedule'!$K$53+'Year Schedule'!$L$53)</f>
        <v>#VALUE!</v>
      </c>
      <c r="BA923" s="0" t="e">
        <f aca="false">INDEX(C923:AZ923,1,Inputs!$C$6)</f>
        <v>#VALUE!</v>
      </c>
      <c r="BB923" s="0" t="n">
        <f aca="false">IFERROR(EXP(SUMPRODUCT(LN((C923:INDEX(C923:AZ923,1,Inputs!$C$6)+$C$1004:INDEX($C$1004:$AZ$1004,1,Inputs!$C$6))/B923:INDEX(B923:AY923,1,Inputs!$C$6)))/Inputs!$C$6)-1,-1)</f>
        <v>-1</v>
      </c>
    </row>
    <row r="924" customFormat="false" ht="15" hidden="false" customHeight="true" outlineLevel="0" collapsed="false">
      <c r="A924" s="0" t="n">
        <v>922</v>
      </c>
      <c r="B924" s="177" t="n">
        <f aca="false">Inputs!$C$38</f>
        <v>0</v>
      </c>
      <c r="C924" s="0" t="e">
        <f aca="true">MAX(0,B924*(1+(_xlfn.NORM.INV(RAND(),Inputs!$D$39,Inputs!$C$39)))-'Year Schedule'!$K$4+'Year Schedule'!$L$4)</f>
        <v>#VALUE!</v>
      </c>
      <c r="D924" s="0" t="e">
        <f aca="true">MAX(0,C924*(1+(_xlfn.NORM.INV(RAND(),Inputs!$D$39,Inputs!$C$39)))-'Year Schedule'!$K$5+'Year Schedule'!$L$5)</f>
        <v>#VALUE!</v>
      </c>
      <c r="E924" s="0" t="e">
        <f aca="true">MAX(0,D924*(1+(_xlfn.NORM.INV(RAND(),Inputs!$D$39,Inputs!$C$39)))-'Year Schedule'!$K$6+'Year Schedule'!$L$6)</f>
        <v>#VALUE!</v>
      </c>
      <c r="F924" s="0" t="e">
        <f aca="true">MAX(0,E924*(1+(_xlfn.NORM.INV(RAND(),Inputs!$D$39,Inputs!$C$39)))-'Year Schedule'!$K$7+'Year Schedule'!$L$7)</f>
        <v>#VALUE!</v>
      </c>
      <c r="G924" s="0" t="e">
        <f aca="true">MAX(0,F924*(1+(_xlfn.NORM.INV(RAND(),Inputs!$D$39,Inputs!$C$39)))-'Year Schedule'!$K$8+'Year Schedule'!$L$8)</f>
        <v>#VALUE!</v>
      </c>
      <c r="H924" s="0" t="e">
        <f aca="true">MAX(0,G924*(1+(_xlfn.NORM.INV(RAND(),Inputs!$D$39,Inputs!$C$39)))-'Year Schedule'!$K$9+'Year Schedule'!$L$9)</f>
        <v>#VALUE!</v>
      </c>
      <c r="I924" s="0" t="e">
        <f aca="true">MAX(0,H924*(1+(_xlfn.NORM.INV(RAND(),Inputs!$D$39,Inputs!$C$39)))-'Year Schedule'!$K$10+'Year Schedule'!$L$10)</f>
        <v>#VALUE!</v>
      </c>
      <c r="J924" s="0" t="e">
        <f aca="true">MAX(0,I924*(1+(_xlfn.NORM.INV(RAND(),Inputs!$D$39,Inputs!$C$39)))-'Year Schedule'!$K$11+'Year Schedule'!$L$11)</f>
        <v>#VALUE!</v>
      </c>
      <c r="K924" s="0" t="e">
        <f aca="true">MAX(0,J924*(1+(_xlfn.NORM.INV(RAND(),Inputs!$D$39,Inputs!$C$39)))-'Year Schedule'!$K$12+'Year Schedule'!$L$12)</f>
        <v>#VALUE!</v>
      </c>
      <c r="L924" s="0" t="e">
        <f aca="true">MAX(0,K924*(1+(_xlfn.NORM.INV(RAND(),Inputs!$D$39,Inputs!$C$39)))-'Year Schedule'!$K$13+'Year Schedule'!$L$13)</f>
        <v>#VALUE!</v>
      </c>
      <c r="M924" s="0" t="e">
        <f aca="true">MAX(0,L924*(1+(_xlfn.NORM.INV(RAND(),Inputs!$D$39,Inputs!$C$39)))-'Year Schedule'!$K$14+'Year Schedule'!$L$14)</f>
        <v>#VALUE!</v>
      </c>
      <c r="N924" s="0" t="e">
        <f aca="true">MAX(0,M924*(1+(_xlfn.NORM.INV(RAND(),Inputs!$D$39,Inputs!$C$39)))-'Year Schedule'!$K$15+'Year Schedule'!$L$15)</f>
        <v>#VALUE!</v>
      </c>
      <c r="O924" s="0" t="e">
        <f aca="true">MAX(0,N924*(1+(_xlfn.NORM.INV(RAND(),Inputs!$D$39,Inputs!$C$39)))-'Year Schedule'!$K$16+'Year Schedule'!$L$16)</f>
        <v>#VALUE!</v>
      </c>
      <c r="P924" s="0" t="e">
        <f aca="true">MAX(0,O924*(1+(_xlfn.NORM.INV(RAND(),Inputs!$D$39,Inputs!$C$39)))-'Year Schedule'!$K$17+'Year Schedule'!$L$17)</f>
        <v>#VALUE!</v>
      </c>
      <c r="Q924" s="0" t="e">
        <f aca="true">MAX(0,P924*(1+(_xlfn.NORM.INV(RAND(),Inputs!$D$39,Inputs!$C$39)))-'Year Schedule'!$K$18+'Year Schedule'!$L$18)</f>
        <v>#VALUE!</v>
      </c>
      <c r="R924" s="0" t="e">
        <f aca="true">MAX(0,Q924*(1+(_xlfn.NORM.INV(RAND(),Inputs!$D$39,Inputs!$C$39)))-'Year Schedule'!$K$19+'Year Schedule'!$L$19)</f>
        <v>#VALUE!</v>
      </c>
      <c r="S924" s="0" t="e">
        <f aca="true">MAX(0,R924*(1+(_xlfn.NORM.INV(RAND(),Inputs!$D$39,Inputs!$C$39)))-'Year Schedule'!$K$20+'Year Schedule'!$L$20)</f>
        <v>#VALUE!</v>
      </c>
      <c r="T924" s="0" t="e">
        <f aca="true">MAX(0,S924*(1+(_xlfn.NORM.INV(RAND(),Inputs!$D$39,Inputs!$C$39)))-'Year Schedule'!$K$21+'Year Schedule'!$L$21)</f>
        <v>#VALUE!</v>
      </c>
      <c r="U924" s="0" t="e">
        <f aca="true">MAX(0,T924*(1+(_xlfn.NORM.INV(RAND(),Inputs!$D$39,Inputs!$C$39)))-'Year Schedule'!$K$22+'Year Schedule'!$L$22)</f>
        <v>#VALUE!</v>
      </c>
      <c r="V924" s="0" t="e">
        <f aca="true">MAX(0,U924*(1+(_xlfn.NORM.INV(RAND(),Inputs!$D$39,Inputs!$C$39)))-'Year Schedule'!$K$23+'Year Schedule'!$L$23)</f>
        <v>#VALUE!</v>
      </c>
      <c r="W924" s="0" t="e">
        <f aca="true">MAX(0,V924*(1+(_xlfn.NORM.INV(RAND(),Inputs!$D$39,Inputs!$C$39)))-'Year Schedule'!$K$24+'Year Schedule'!$L$24)</f>
        <v>#VALUE!</v>
      </c>
      <c r="X924" s="0" t="e">
        <f aca="true">MAX(0,W924*(1+(_xlfn.NORM.INV(RAND(),Inputs!$D$39,Inputs!$C$39)))-'Year Schedule'!$K$25+'Year Schedule'!$L$25)</f>
        <v>#VALUE!</v>
      </c>
      <c r="Y924" s="0" t="e">
        <f aca="true">MAX(0,X924*(1+(_xlfn.NORM.INV(RAND(),Inputs!$D$39,Inputs!$C$39)))-'Year Schedule'!$K$26+'Year Schedule'!$L$26)</f>
        <v>#VALUE!</v>
      </c>
      <c r="Z924" s="0" t="e">
        <f aca="true">MAX(0,Y924*(1+(_xlfn.NORM.INV(RAND(),Inputs!$D$39,Inputs!$C$39)))-'Year Schedule'!$K$27+'Year Schedule'!$L$27)</f>
        <v>#VALUE!</v>
      </c>
      <c r="AA924" s="0" t="e">
        <f aca="true">MAX(0,Z924*(1+(_xlfn.NORM.INV(RAND(),Inputs!$D$39,Inputs!$C$39)))-'Year Schedule'!$K$28+'Year Schedule'!$L$28)</f>
        <v>#VALUE!</v>
      </c>
      <c r="AB924" s="0" t="e">
        <f aca="true">MAX(0,AA924*(1+(_xlfn.NORM.INV(RAND(),Inputs!$D$39,Inputs!$C$39)))-'Year Schedule'!$K$29+'Year Schedule'!$L$29)</f>
        <v>#VALUE!</v>
      </c>
      <c r="AC924" s="0" t="e">
        <f aca="true">MAX(0,AB924*(1+(_xlfn.NORM.INV(RAND(),Inputs!$D$39,Inputs!$C$39)))-'Year Schedule'!$K$30+'Year Schedule'!$L$30)</f>
        <v>#VALUE!</v>
      </c>
      <c r="AD924" s="0" t="e">
        <f aca="true">MAX(0,AC924*(1+(_xlfn.NORM.INV(RAND(),Inputs!$D$39,Inputs!$C$39)))-'Year Schedule'!$K$31+'Year Schedule'!$L$31)</f>
        <v>#VALUE!</v>
      </c>
      <c r="AE924" s="0" t="e">
        <f aca="true">MAX(0,AD924*(1+(_xlfn.NORM.INV(RAND(),Inputs!$D$39,Inputs!$C$39)))-'Year Schedule'!$K$32+'Year Schedule'!$L$32)</f>
        <v>#VALUE!</v>
      </c>
      <c r="AF924" s="0" t="e">
        <f aca="true">MAX(0,AE924*(1+(_xlfn.NORM.INV(RAND(),Inputs!$D$39,Inputs!$C$39)))-'Year Schedule'!$K$33+'Year Schedule'!$L$33)</f>
        <v>#VALUE!</v>
      </c>
      <c r="AG924" s="0" t="e">
        <f aca="true">MAX(0,AF924*(1+(_xlfn.NORM.INV(RAND(),Inputs!$D$39,Inputs!$C$39)))-'Year Schedule'!$K$34+'Year Schedule'!$L$34)</f>
        <v>#VALUE!</v>
      </c>
      <c r="AH924" s="0" t="e">
        <f aca="true">MAX(0,AG924*(1+(_xlfn.NORM.INV(RAND(),Inputs!$D$39,Inputs!$C$39)))-'Year Schedule'!$K$35+'Year Schedule'!$L$35)</f>
        <v>#VALUE!</v>
      </c>
      <c r="AI924" s="0" t="e">
        <f aca="true">MAX(0,AH924*(1+(_xlfn.NORM.INV(RAND(),Inputs!$D$39,Inputs!$C$39)))-'Year Schedule'!$K$36+'Year Schedule'!$L$36)</f>
        <v>#VALUE!</v>
      </c>
      <c r="AJ924" s="0" t="e">
        <f aca="true">MAX(0,AI924*(1+(_xlfn.NORM.INV(RAND(),Inputs!$D$39,Inputs!$C$39)))-'Year Schedule'!$K$37+'Year Schedule'!$L$37)</f>
        <v>#VALUE!</v>
      </c>
      <c r="AK924" s="0" t="e">
        <f aca="true">MAX(0,AJ924*(1+(_xlfn.NORM.INV(RAND(),Inputs!$D$39,Inputs!$C$39)))-'Year Schedule'!$K$38+'Year Schedule'!$L$38)</f>
        <v>#VALUE!</v>
      </c>
      <c r="AL924" s="0" t="e">
        <f aca="true">MAX(0,AK924*(1+(_xlfn.NORM.INV(RAND(),Inputs!$D$39,Inputs!$C$39)))-'Year Schedule'!$K$39+'Year Schedule'!$L$39)</f>
        <v>#VALUE!</v>
      </c>
      <c r="AM924" s="0" t="e">
        <f aca="true">MAX(0,AL924*(1+(_xlfn.NORM.INV(RAND(),Inputs!$D$39,Inputs!$C$39)))-'Year Schedule'!$K$40+'Year Schedule'!$L$40)</f>
        <v>#VALUE!</v>
      </c>
      <c r="AN924" s="0" t="e">
        <f aca="true">MAX(0,AM924*(1+(_xlfn.NORM.INV(RAND(),Inputs!$D$39,Inputs!$C$39)))-'Year Schedule'!$K$41+'Year Schedule'!$L$41)</f>
        <v>#VALUE!</v>
      </c>
      <c r="AO924" s="0" t="e">
        <f aca="true">MAX(0,AN924*(1+(_xlfn.NORM.INV(RAND(),Inputs!$D$39,Inputs!$C$39)))-'Year Schedule'!$K$42+'Year Schedule'!$L$42)</f>
        <v>#VALUE!</v>
      </c>
      <c r="AP924" s="0" t="e">
        <f aca="true">MAX(0,AO924*(1+(_xlfn.NORM.INV(RAND(),Inputs!$D$39,Inputs!$C$39)))-'Year Schedule'!$K$43+'Year Schedule'!$L$43)</f>
        <v>#VALUE!</v>
      </c>
      <c r="AQ924" s="0" t="e">
        <f aca="true">MAX(0,AP924*(1+(_xlfn.NORM.INV(RAND(),Inputs!$D$39,Inputs!$C$39)))-'Year Schedule'!$K$44+'Year Schedule'!$L$44)</f>
        <v>#VALUE!</v>
      </c>
      <c r="AR924" s="0" t="e">
        <f aca="true">MAX(0,AQ924*(1+(_xlfn.NORM.INV(RAND(),Inputs!$D$39,Inputs!$C$39)))-'Year Schedule'!$K$45+'Year Schedule'!$L$45)</f>
        <v>#VALUE!</v>
      </c>
      <c r="AS924" s="0" t="e">
        <f aca="true">MAX(0,AR924*(1+(_xlfn.NORM.INV(RAND(),Inputs!$D$39,Inputs!$C$39)))-'Year Schedule'!$K$46+'Year Schedule'!$L$46)</f>
        <v>#VALUE!</v>
      </c>
      <c r="AT924" s="0" t="e">
        <f aca="true">MAX(0,AS924*(1+(_xlfn.NORM.INV(RAND(),Inputs!$D$39,Inputs!$C$39)))-'Year Schedule'!$K$47+'Year Schedule'!$L$47)</f>
        <v>#VALUE!</v>
      </c>
      <c r="AU924" s="0" t="e">
        <f aca="true">MAX(0,AT924*(1+(_xlfn.NORM.INV(RAND(),Inputs!$D$39,Inputs!$C$39)))-'Year Schedule'!$K$48+'Year Schedule'!$L$48)</f>
        <v>#VALUE!</v>
      </c>
      <c r="AV924" s="0" t="e">
        <f aca="true">MAX(0,AU924*(1+(_xlfn.NORM.INV(RAND(),Inputs!$D$39,Inputs!$C$39)))-'Year Schedule'!$K$49+'Year Schedule'!$L$49)</f>
        <v>#VALUE!</v>
      </c>
      <c r="AW924" s="0" t="e">
        <f aca="true">MAX(0,AV924*(1+(_xlfn.NORM.INV(RAND(),Inputs!$D$39,Inputs!$C$39)))-'Year Schedule'!$K$50+'Year Schedule'!$L$50)</f>
        <v>#VALUE!</v>
      </c>
      <c r="AX924" s="0" t="e">
        <f aca="true">MAX(0,AW924*(1+(_xlfn.NORM.INV(RAND(),Inputs!$D$39,Inputs!$C$39)))-'Year Schedule'!$K$51+'Year Schedule'!$L$51)</f>
        <v>#VALUE!</v>
      </c>
      <c r="AY924" s="0" t="e">
        <f aca="true">MAX(0,AX924*(1+(_xlfn.NORM.INV(RAND(),Inputs!$D$39,Inputs!$C$39)))-'Year Schedule'!$K$52+'Year Schedule'!$L$52)</f>
        <v>#VALUE!</v>
      </c>
      <c r="AZ924" s="0" t="e">
        <f aca="true">MAX(0,AY924*(1+(_xlfn.NORM.INV(RAND(),Inputs!$D$39,Inputs!$C$39)))-'Year Schedule'!$K$53+'Year Schedule'!$L$53)</f>
        <v>#VALUE!</v>
      </c>
      <c r="BA924" s="0" t="e">
        <f aca="false">INDEX(C924:AZ924,1,Inputs!$C$6)</f>
        <v>#VALUE!</v>
      </c>
      <c r="BB924" s="0" t="n">
        <f aca="false">IFERROR(EXP(SUMPRODUCT(LN((C924:INDEX(C924:AZ924,1,Inputs!$C$6)+$C$1004:INDEX($C$1004:$AZ$1004,1,Inputs!$C$6))/B924:INDEX(B924:AY924,1,Inputs!$C$6)))/Inputs!$C$6)-1,-1)</f>
        <v>-1</v>
      </c>
    </row>
    <row r="925" customFormat="false" ht="15" hidden="false" customHeight="true" outlineLevel="0" collapsed="false">
      <c r="A925" s="0" t="n">
        <v>923</v>
      </c>
      <c r="B925" s="177" t="n">
        <f aca="false">Inputs!$C$38</f>
        <v>0</v>
      </c>
      <c r="C925" s="0" t="e">
        <f aca="true">MAX(0,B925*(1+(_xlfn.NORM.INV(RAND(),Inputs!$D$39,Inputs!$C$39)))-'Year Schedule'!$K$4+'Year Schedule'!$L$4)</f>
        <v>#VALUE!</v>
      </c>
      <c r="D925" s="0" t="e">
        <f aca="true">MAX(0,C925*(1+(_xlfn.NORM.INV(RAND(),Inputs!$D$39,Inputs!$C$39)))-'Year Schedule'!$K$5+'Year Schedule'!$L$5)</f>
        <v>#VALUE!</v>
      </c>
      <c r="E925" s="0" t="e">
        <f aca="true">MAX(0,D925*(1+(_xlfn.NORM.INV(RAND(),Inputs!$D$39,Inputs!$C$39)))-'Year Schedule'!$K$6+'Year Schedule'!$L$6)</f>
        <v>#VALUE!</v>
      </c>
      <c r="F925" s="0" t="e">
        <f aca="true">MAX(0,E925*(1+(_xlfn.NORM.INV(RAND(),Inputs!$D$39,Inputs!$C$39)))-'Year Schedule'!$K$7+'Year Schedule'!$L$7)</f>
        <v>#VALUE!</v>
      </c>
      <c r="G925" s="0" t="e">
        <f aca="true">MAX(0,F925*(1+(_xlfn.NORM.INV(RAND(),Inputs!$D$39,Inputs!$C$39)))-'Year Schedule'!$K$8+'Year Schedule'!$L$8)</f>
        <v>#VALUE!</v>
      </c>
      <c r="H925" s="0" t="e">
        <f aca="true">MAX(0,G925*(1+(_xlfn.NORM.INV(RAND(),Inputs!$D$39,Inputs!$C$39)))-'Year Schedule'!$K$9+'Year Schedule'!$L$9)</f>
        <v>#VALUE!</v>
      </c>
      <c r="I925" s="0" t="e">
        <f aca="true">MAX(0,H925*(1+(_xlfn.NORM.INV(RAND(),Inputs!$D$39,Inputs!$C$39)))-'Year Schedule'!$K$10+'Year Schedule'!$L$10)</f>
        <v>#VALUE!</v>
      </c>
      <c r="J925" s="0" t="e">
        <f aca="true">MAX(0,I925*(1+(_xlfn.NORM.INV(RAND(),Inputs!$D$39,Inputs!$C$39)))-'Year Schedule'!$K$11+'Year Schedule'!$L$11)</f>
        <v>#VALUE!</v>
      </c>
      <c r="K925" s="0" t="e">
        <f aca="true">MAX(0,J925*(1+(_xlfn.NORM.INV(RAND(),Inputs!$D$39,Inputs!$C$39)))-'Year Schedule'!$K$12+'Year Schedule'!$L$12)</f>
        <v>#VALUE!</v>
      </c>
      <c r="L925" s="0" t="e">
        <f aca="true">MAX(0,K925*(1+(_xlfn.NORM.INV(RAND(),Inputs!$D$39,Inputs!$C$39)))-'Year Schedule'!$K$13+'Year Schedule'!$L$13)</f>
        <v>#VALUE!</v>
      </c>
      <c r="M925" s="0" t="e">
        <f aca="true">MAX(0,L925*(1+(_xlfn.NORM.INV(RAND(),Inputs!$D$39,Inputs!$C$39)))-'Year Schedule'!$K$14+'Year Schedule'!$L$14)</f>
        <v>#VALUE!</v>
      </c>
      <c r="N925" s="0" t="e">
        <f aca="true">MAX(0,M925*(1+(_xlfn.NORM.INV(RAND(),Inputs!$D$39,Inputs!$C$39)))-'Year Schedule'!$K$15+'Year Schedule'!$L$15)</f>
        <v>#VALUE!</v>
      </c>
      <c r="O925" s="0" t="e">
        <f aca="true">MAX(0,N925*(1+(_xlfn.NORM.INV(RAND(),Inputs!$D$39,Inputs!$C$39)))-'Year Schedule'!$K$16+'Year Schedule'!$L$16)</f>
        <v>#VALUE!</v>
      </c>
      <c r="P925" s="0" t="e">
        <f aca="true">MAX(0,O925*(1+(_xlfn.NORM.INV(RAND(),Inputs!$D$39,Inputs!$C$39)))-'Year Schedule'!$K$17+'Year Schedule'!$L$17)</f>
        <v>#VALUE!</v>
      </c>
      <c r="Q925" s="0" t="e">
        <f aca="true">MAX(0,P925*(1+(_xlfn.NORM.INV(RAND(),Inputs!$D$39,Inputs!$C$39)))-'Year Schedule'!$K$18+'Year Schedule'!$L$18)</f>
        <v>#VALUE!</v>
      </c>
      <c r="R925" s="0" t="e">
        <f aca="true">MAX(0,Q925*(1+(_xlfn.NORM.INV(RAND(),Inputs!$D$39,Inputs!$C$39)))-'Year Schedule'!$K$19+'Year Schedule'!$L$19)</f>
        <v>#VALUE!</v>
      </c>
      <c r="S925" s="0" t="e">
        <f aca="true">MAX(0,R925*(1+(_xlfn.NORM.INV(RAND(),Inputs!$D$39,Inputs!$C$39)))-'Year Schedule'!$K$20+'Year Schedule'!$L$20)</f>
        <v>#VALUE!</v>
      </c>
      <c r="T925" s="0" t="e">
        <f aca="true">MAX(0,S925*(1+(_xlfn.NORM.INV(RAND(),Inputs!$D$39,Inputs!$C$39)))-'Year Schedule'!$K$21+'Year Schedule'!$L$21)</f>
        <v>#VALUE!</v>
      </c>
      <c r="U925" s="0" t="e">
        <f aca="true">MAX(0,T925*(1+(_xlfn.NORM.INV(RAND(),Inputs!$D$39,Inputs!$C$39)))-'Year Schedule'!$K$22+'Year Schedule'!$L$22)</f>
        <v>#VALUE!</v>
      </c>
      <c r="V925" s="0" t="e">
        <f aca="true">MAX(0,U925*(1+(_xlfn.NORM.INV(RAND(),Inputs!$D$39,Inputs!$C$39)))-'Year Schedule'!$K$23+'Year Schedule'!$L$23)</f>
        <v>#VALUE!</v>
      </c>
      <c r="W925" s="0" t="e">
        <f aca="true">MAX(0,V925*(1+(_xlfn.NORM.INV(RAND(),Inputs!$D$39,Inputs!$C$39)))-'Year Schedule'!$K$24+'Year Schedule'!$L$24)</f>
        <v>#VALUE!</v>
      </c>
      <c r="X925" s="0" t="e">
        <f aca="true">MAX(0,W925*(1+(_xlfn.NORM.INV(RAND(),Inputs!$D$39,Inputs!$C$39)))-'Year Schedule'!$K$25+'Year Schedule'!$L$25)</f>
        <v>#VALUE!</v>
      </c>
      <c r="Y925" s="0" t="e">
        <f aca="true">MAX(0,X925*(1+(_xlfn.NORM.INV(RAND(),Inputs!$D$39,Inputs!$C$39)))-'Year Schedule'!$K$26+'Year Schedule'!$L$26)</f>
        <v>#VALUE!</v>
      </c>
      <c r="Z925" s="0" t="e">
        <f aca="true">MAX(0,Y925*(1+(_xlfn.NORM.INV(RAND(),Inputs!$D$39,Inputs!$C$39)))-'Year Schedule'!$K$27+'Year Schedule'!$L$27)</f>
        <v>#VALUE!</v>
      </c>
      <c r="AA925" s="0" t="e">
        <f aca="true">MAX(0,Z925*(1+(_xlfn.NORM.INV(RAND(),Inputs!$D$39,Inputs!$C$39)))-'Year Schedule'!$K$28+'Year Schedule'!$L$28)</f>
        <v>#VALUE!</v>
      </c>
      <c r="AB925" s="0" t="e">
        <f aca="true">MAX(0,AA925*(1+(_xlfn.NORM.INV(RAND(),Inputs!$D$39,Inputs!$C$39)))-'Year Schedule'!$K$29+'Year Schedule'!$L$29)</f>
        <v>#VALUE!</v>
      </c>
      <c r="AC925" s="0" t="e">
        <f aca="true">MAX(0,AB925*(1+(_xlfn.NORM.INV(RAND(),Inputs!$D$39,Inputs!$C$39)))-'Year Schedule'!$K$30+'Year Schedule'!$L$30)</f>
        <v>#VALUE!</v>
      </c>
      <c r="AD925" s="0" t="e">
        <f aca="true">MAX(0,AC925*(1+(_xlfn.NORM.INV(RAND(),Inputs!$D$39,Inputs!$C$39)))-'Year Schedule'!$K$31+'Year Schedule'!$L$31)</f>
        <v>#VALUE!</v>
      </c>
      <c r="AE925" s="0" t="e">
        <f aca="true">MAX(0,AD925*(1+(_xlfn.NORM.INV(RAND(),Inputs!$D$39,Inputs!$C$39)))-'Year Schedule'!$K$32+'Year Schedule'!$L$32)</f>
        <v>#VALUE!</v>
      </c>
      <c r="AF925" s="0" t="e">
        <f aca="true">MAX(0,AE925*(1+(_xlfn.NORM.INV(RAND(),Inputs!$D$39,Inputs!$C$39)))-'Year Schedule'!$K$33+'Year Schedule'!$L$33)</f>
        <v>#VALUE!</v>
      </c>
      <c r="AG925" s="0" t="e">
        <f aca="true">MAX(0,AF925*(1+(_xlfn.NORM.INV(RAND(),Inputs!$D$39,Inputs!$C$39)))-'Year Schedule'!$K$34+'Year Schedule'!$L$34)</f>
        <v>#VALUE!</v>
      </c>
      <c r="AH925" s="0" t="e">
        <f aca="true">MAX(0,AG925*(1+(_xlfn.NORM.INV(RAND(),Inputs!$D$39,Inputs!$C$39)))-'Year Schedule'!$K$35+'Year Schedule'!$L$35)</f>
        <v>#VALUE!</v>
      </c>
      <c r="AI925" s="0" t="e">
        <f aca="true">MAX(0,AH925*(1+(_xlfn.NORM.INV(RAND(),Inputs!$D$39,Inputs!$C$39)))-'Year Schedule'!$K$36+'Year Schedule'!$L$36)</f>
        <v>#VALUE!</v>
      </c>
      <c r="AJ925" s="0" t="e">
        <f aca="true">MAX(0,AI925*(1+(_xlfn.NORM.INV(RAND(),Inputs!$D$39,Inputs!$C$39)))-'Year Schedule'!$K$37+'Year Schedule'!$L$37)</f>
        <v>#VALUE!</v>
      </c>
      <c r="AK925" s="0" t="e">
        <f aca="true">MAX(0,AJ925*(1+(_xlfn.NORM.INV(RAND(),Inputs!$D$39,Inputs!$C$39)))-'Year Schedule'!$K$38+'Year Schedule'!$L$38)</f>
        <v>#VALUE!</v>
      </c>
      <c r="AL925" s="0" t="e">
        <f aca="true">MAX(0,AK925*(1+(_xlfn.NORM.INV(RAND(),Inputs!$D$39,Inputs!$C$39)))-'Year Schedule'!$K$39+'Year Schedule'!$L$39)</f>
        <v>#VALUE!</v>
      </c>
      <c r="AM925" s="0" t="e">
        <f aca="true">MAX(0,AL925*(1+(_xlfn.NORM.INV(RAND(),Inputs!$D$39,Inputs!$C$39)))-'Year Schedule'!$K$40+'Year Schedule'!$L$40)</f>
        <v>#VALUE!</v>
      </c>
      <c r="AN925" s="0" t="e">
        <f aca="true">MAX(0,AM925*(1+(_xlfn.NORM.INV(RAND(),Inputs!$D$39,Inputs!$C$39)))-'Year Schedule'!$K$41+'Year Schedule'!$L$41)</f>
        <v>#VALUE!</v>
      </c>
      <c r="AO925" s="0" t="e">
        <f aca="true">MAX(0,AN925*(1+(_xlfn.NORM.INV(RAND(),Inputs!$D$39,Inputs!$C$39)))-'Year Schedule'!$K$42+'Year Schedule'!$L$42)</f>
        <v>#VALUE!</v>
      </c>
      <c r="AP925" s="0" t="e">
        <f aca="true">MAX(0,AO925*(1+(_xlfn.NORM.INV(RAND(),Inputs!$D$39,Inputs!$C$39)))-'Year Schedule'!$K$43+'Year Schedule'!$L$43)</f>
        <v>#VALUE!</v>
      </c>
      <c r="AQ925" s="0" t="e">
        <f aca="true">MAX(0,AP925*(1+(_xlfn.NORM.INV(RAND(),Inputs!$D$39,Inputs!$C$39)))-'Year Schedule'!$K$44+'Year Schedule'!$L$44)</f>
        <v>#VALUE!</v>
      </c>
      <c r="AR925" s="0" t="e">
        <f aca="true">MAX(0,AQ925*(1+(_xlfn.NORM.INV(RAND(),Inputs!$D$39,Inputs!$C$39)))-'Year Schedule'!$K$45+'Year Schedule'!$L$45)</f>
        <v>#VALUE!</v>
      </c>
      <c r="AS925" s="0" t="e">
        <f aca="true">MAX(0,AR925*(1+(_xlfn.NORM.INV(RAND(),Inputs!$D$39,Inputs!$C$39)))-'Year Schedule'!$K$46+'Year Schedule'!$L$46)</f>
        <v>#VALUE!</v>
      </c>
      <c r="AT925" s="0" t="e">
        <f aca="true">MAX(0,AS925*(1+(_xlfn.NORM.INV(RAND(),Inputs!$D$39,Inputs!$C$39)))-'Year Schedule'!$K$47+'Year Schedule'!$L$47)</f>
        <v>#VALUE!</v>
      </c>
      <c r="AU925" s="0" t="e">
        <f aca="true">MAX(0,AT925*(1+(_xlfn.NORM.INV(RAND(),Inputs!$D$39,Inputs!$C$39)))-'Year Schedule'!$K$48+'Year Schedule'!$L$48)</f>
        <v>#VALUE!</v>
      </c>
      <c r="AV925" s="0" t="e">
        <f aca="true">MAX(0,AU925*(1+(_xlfn.NORM.INV(RAND(),Inputs!$D$39,Inputs!$C$39)))-'Year Schedule'!$K$49+'Year Schedule'!$L$49)</f>
        <v>#VALUE!</v>
      </c>
      <c r="AW925" s="0" t="e">
        <f aca="true">MAX(0,AV925*(1+(_xlfn.NORM.INV(RAND(),Inputs!$D$39,Inputs!$C$39)))-'Year Schedule'!$K$50+'Year Schedule'!$L$50)</f>
        <v>#VALUE!</v>
      </c>
      <c r="AX925" s="0" t="e">
        <f aca="true">MAX(0,AW925*(1+(_xlfn.NORM.INV(RAND(),Inputs!$D$39,Inputs!$C$39)))-'Year Schedule'!$K$51+'Year Schedule'!$L$51)</f>
        <v>#VALUE!</v>
      </c>
      <c r="AY925" s="0" t="e">
        <f aca="true">MAX(0,AX925*(1+(_xlfn.NORM.INV(RAND(),Inputs!$D$39,Inputs!$C$39)))-'Year Schedule'!$K$52+'Year Schedule'!$L$52)</f>
        <v>#VALUE!</v>
      </c>
      <c r="AZ925" s="0" t="e">
        <f aca="true">MAX(0,AY925*(1+(_xlfn.NORM.INV(RAND(),Inputs!$D$39,Inputs!$C$39)))-'Year Schedule'!$K$53+'Year Schedule'!$L$53)</f>
        <v>#VALUE!</v>
      </c>
      <c r="BA925" s="0" t="e">
        <f aca="false">INDEX(C925:AZ925,1,Inputs!$C$6)</f>
        <v>#VALUE!</v>
      </c>
      <c r="BB925" s="0" t="n">
        <f aca="false">IFERROR(EXP(SUMPRODUCT(LN((C925:INDEX(C925:AZ925,1,Inputs!$C$6)+$C$1004:INDEX($C$1004:$AZ$1004,1,Inputs!$C$6))/B925:INDEX(B925:AY925,1,Inputs!$C$6)))/Inputs!$C$6)-1,-1)</f>
        <v>-1</v>
      </c>
    </row>
    <row r="926" customFormat="false" ht="15" hidden="false" customHeight="true" outlineLevel="0" collapsed="false">
      <c r="A926" s="0" t="n">
        <v>924</v>
      </c>
      <c r="B926" s="177" t="n">
        <f aca="false">Inputs!$C$38</f>
        <v>0</v>
      </c>
      <c r="C926" s="0" t="e">
        <f aca="true">MAX(0,B926*(1+(_xlfn.NORM.INV(RAND(),Inputs!$D$39,Inputs!$C$39)))-'Year Schedule'!$K$4+'Year Schedule'!$L$4)</f>
        <v>#VALUE!</v>
      </c>
      <c r="D926" s="0" t="e">
        <f aca="true">MAX(0,C926*(1+(_xlfn.NORM.INV(RAND(),Inputs!$D$39,Inputs!$C$39)))-'Year Schedule'!$K$5+'Year Schedule'!$L$5)</f>
        <v>#VALUE!</v>
      </c>
      <c r="E926" s="0" t="e">
        <f aca="true">MAX(0,D926*(1+(_xlfn.NORM.INV(RAND(),Inputs!$D$39,Inputs!$C$39)))-'Year Schedule'!$K$6+'Year Schedule'!$L$6)</f>
        <v>#VALUE!</v>
      </c>
      <c r="F926" s="0" t="e">
        <f aca="true">MAX(0,E926*(1+(_xlfn.NORM.INV(RAND(),Inputs!$D$39,Inputs!$C$39)))-'Year Schedule'!$K$7+'Year Schedule'!$L$7)</f>
        <v>#VALUE!</v>
      </c>
      <c r="G926" s="0" t="e">
        <f aca="true">MAX(0,F926*(1+(_xlfn.NORM.INV(RAND(),Inputs!$D$39,Inputs!$C$39)))-'Year Schedule'!$K$8+'Year Schedule'!$L$8)</f>
        <v>#VALUE!</v>
      </c>
      <c r="H926" s="0" t="e">
        <f aca="true">MAX(0,G926*(1+(_xlfn.NORM.INV(RAND(),Inputs!$D$39,Inputs!$C$39)))-'Year Schedule'!$K$9+'Year Schedule'!$L$9)</f>
        <v>#VALUE!</v>
      </c>
      <c r="I926" s="0" t="e">
        <f aca="true">MAX(0,H926*(1+(_xlfn.NORM.INV(RAND(),Inputs!$D$39,Inputs!$C$39)))-'Year Schedule'!$K$10+'Year Schedule'!$L$10)</f>
        <v>#VALUE!</v>
      </c>
      <c r="J926" s="0" t="e">
        <f aca="true">MAX(0,I926*(1+(_xlfn.NORM.INV(RAND(),Inputs!$D$39,Inputs!$C$39)))-'Year Schedule'!$K$11+'Year Schedule'!$L$11)</f>
        <v>#VALUE!</v>
      </c>
      <c r="K926" s="0" t="e">
        <f aca="true">MAX(0,J926*(1+(_xlfn.NORM.INV(RAND(),Inputs!$D$39,Inputs!$C$39)))-'Year Schedule'!$K$12+'Year Schedule'!$L$12)</f>
        <v>#VALUE!</v>
      </c>
      <c r="L926" s="0" t="e">
        <f aca="true">MAX(0,K926*(1+(_xlfn.NORM.INV(RAND(),Inputs!$D$39,Inputs!$C$39)))-'Year Schedule'!$K$13+'Year Schedule'!$L$13)</f>
        <v>#VALUE!</v>
      </c>
      <c r="M926" s="0" t="e">
        <f aca="true">MAX(0,L926*(1+(_xlfn.NORM.INV(RAND(),Inputs!$D$39,Inputs!$C$39)))-'Year Schedule'!$K$14+'Year Schedule'!$L$14)</f>
        <v>#VALUE!</v>
      </c>
      <c r="N926" s="0" t="e">
        <f aca="true">MAX(0,M926*(1+(_xlfn.NORM.INV(RAND(),Inputs!$D$39,Inputs!$C$39)))-'Year Schedule'!$K$15+'Year Schedule'!$L$15)</f>
        <v>#VALUE!</v>
      </c>
      <c r="O926" s="0" t="e">
        <f aca="true">MAX(0,N926*(1+(_xlfn.NORM.INV(RAND(),Inputs!$D$39,Inputs!$C$39)))-'Year Schedule'!$K$16+'Year Schedule'!$L$16)</f>
        <v>#VALUE!</v>
      </c>
      <c r="P926" s="0" t="e">
        <f aca="true">MAX(0,O926*(1+(_xlfn.NORM.INV(RAND(),Inputs!$D$39,Inputs!$C$39)))-'Year Schedule'!$K$17+'Year Schedule'!$L$17)</f>
        <v>#VALUE!</v>
      </c>
      <c r="Q926" s="0" t="e">
        <f aca="true">MAX(0,P926*(1+(_xlfn.NORM.INV(RAND(),Inputs!$D$39,Inputs!$C$39)))-'Year Schedule'!$K$18+'Year Schedule'!$L$18)</f>
        <v>#VALUE!</v>
      </c>
      <c r="R926" s="0" t="e">
        <f aca="true">MAX(0,Q926*(1+(_xlfn.NORM.INV(RAND(),Inputs!$D$39,Inputs!$C$39)))-'Year Schedule'!$K$19+'Year Schedule'!$L$19)</f>
        <v>#VALUE!</v>
      </c>
      <c r="S926" s="0" t="e">
        <f aca="true">MAX(0,R926*(1+(_xlfn.NORM.INV(RAND(),Inputs!$D$39,Inputs!$C$39)))-'Year Schedule'!$K$20+'Year Schedule'!$L$20)</f>
        <v>#VALUE!</v>
      </c>
      <c r="T926" s="0" t="e">
        <f aca="true">MAX(0,S926*(1+(_xlfn.NORM.INV(RAND(),Inputs!$D$39,Inputs!$C$39)))-'Year Schedule'!$K$21+'Year Schedule'!$L$21)</f>
        <v>#VALUE!</v>
      </c>
      <c r="U926" s="0" t="e">
        <f aca="true">MAX(0,T926*(1+(_xlfn.NORM.INV(RAND(),Inputs!$D$39,Inputs!$C$39)))-'Year Schedule'!$K$22+'Year Schedule'!$L$22)</f>
        <v>#VALUE!</v>
      </c>
      <c r="V926" s="0" t="e">
        <f aca="true">MAX(0,U926*(1+(_xlfn.NORM.INV(RAND(),Inputs!$D$39,Inputs!$C$39)))-'Year Schedule'!$K$23+'Year Schedule'!$L$23)</f>
        <v>#VALUE!</v>
      </c>
      <c r="W926" s="0" t="e">
        <f aca="true">MAX(0,V926*(1+(_xlfn.NORM.INV(RAND(),Inputs!$D$39,Inputs!$C$39)))-'Year Schedule'!$K$24+'Year Schedule'!$L$24)</f>
        <v>#VALUE!</v>
      </c>
      <c r="X926" s="0" t="e">
        <f aca="true">MAX(0,W926*(1+(_xlfn.NORM.INV(RAND(),Inputs!$D$39,Inputs!$C$39)))-'Year Schedule'!$K$25+'Year Schedule'!$L$25)</f>
        <v>#VALUE!</v>
      </c>
      <c r="Y926" s="0" t="e">
        <f aca="true">MAX(0,X926*(1+(_xlfn.NORM.INV(RAND(),Inputs!$D$39,Inputs!$C$39)))-'Year Schedule'!$K$26+'Year Schedule'!$L$26)</f>
        <v>#VALUE!</v>
      </c>
      <c r="Z926" s="0" t="e">
        <f aca="true">MAX(0,Y926*(1+(_xlfn.NORM.INV(RAND(),Inputs!$D$39,Inputs!$C$39)))-'Year Schedule'!$K$27+'Year Schedule'!$L$27)</f>
        <v>#VALUE!</v>
      </c>
      <c r="AA926" s="0" t="e">
        <f aca="true">MAX(0,Z926*(1+(_xlfn.NORM.INV(RAND(),Inputs!$D$39,Inputs!$C$39)))-'Year Schedule'!$K$28+'Year Schedule'!$L$28)</f>
        <v>#VALUE!</v>
      </c>
      <c r="AB926" s="0" t="e">
        <f aca="true">MAX(0,AA926*(1+(_xlfn.NORM.INV(RAND(),Inputs!$D$39,Inputs!$C$39)))-'Year Schedule'!$K$29+'Year Schedule'!$L$29)</f>
        <v>#VALUE!</v>
      </c>
      <c r="AC926" s="0" t="e">
        <f aca="true">MAX(0,AB926*(1+(_xlfn.NORM.INV(RAND(),Inputs!$D$39,Inputs!$C$39)))-'Year Schedule'!$K$30+'Year Schedule'!$L$30)</f>
        <v>#VALUE!</v>
      </c>
      <c r="AD926" s="0" t="e">
        <f aca="true">MAX(0,AC926*(1+(_xlfn.NORM.INV(RAND(),Inputs!$D$39,Inputs!$C$39)))-'Year Schedule'!$K$31+'Year Schedule'!$L$31)</f>
        <v>#VALUE!</v>
      </c>
      <c r="AE926" s="0" t="e">
        <f aca="true">MAX(0,AD926*(1+(_xlfn.NORM.INV(RAND(),Inputs!$D$39,Inputs!$C$39)))-'Year Schedule'!$K$32+'Year Schedule'!$L$32)</f>
        <v>#VALUE!</v>
      </c>
      <c r="AF926" s="0" t="e">
        <f aca="true">MAX(0,AE926*(1+(_xlfn.NORM.INV(RAND(),Inputs!$D$39,Inputs!$C$39)))-'Year Schedule'!$K$33+'Year Schedule'!$L$33)</f>
        <v>#VALUE!</v>
      </c>
      <c r="AG926" s="0" t="e">
        <f aca="true">MAX(0,AF926*(1+(_xlfn.NORM.INV(RAND(),Inputs!$D$39,Inputs!$C$39)))-'Year Schedule'!$K$34+'Year Schedule'!$L$34)</f>
        <v>#VALUE!</v>
      </c>
      <c r="AH926" s="0" t="e">
        <f aca="true">MAX(0,AG926*(1+(_xlfn.NORM.INV(RAND(),Inputs!$D$39,Inputs!$C$39)))-'Year Schedule'!$K$35+'Year Schedule'!$L$35)</f>
        <v>#VALUE!</v>
      </c>
      <c r="AI926" s="0" t="e">
        <f aca="true">MAX(0,AH926*(1+(_xlfn.NORM.INV(RAND(),Inputs!$D$39,Inputs!$C$39)))-'Year Schedule'!$K$36+'Year Schedule'!$L$36)</f>
        <v>#VALUE!</v>
      </c>
      <c r="AJ926" s="0" t="e">
        <f aca="true">MAX(0,AI926*(1+(_xlfn.NORM.INV(RAND(),Inputs!$D$39,Inputs!$C$39)))-'Year Schedule'!$K$37+'Year Schedule'!$L$37)</f>
        <v>#VALUE!</v>
      </c>
      <c r="AK926" s="0" t="e">
        <f aca="true">MAX(0,AJ926*(1+(_xlfn.NORM.INV(RAND(),Inputs!$D$39,Inputs!$C$39)))-'Year Schedule'!$K$38+'Year Schedule'!$L$38)</f>
        <v>#VALUE!</v>
      </c>
      <c r="AL926" s="0" t="e">
        <f aca="true">MAX(0,AK926*(1+(_xlfn.NORM.INV(RAND(),Inputs!$D$39,Inputs!$C$39)))-'Year Schedule'!$K$39+'Year Schedule'!$L$39)</f>
        <v>#VALUE!</v>
      </c>
      <c r="AM926" s="0" t="e">
        <f aca="true">MAX(0,AL926*(1+(_xlfn.NORM.INV(RAND(),Inputs!$D$39,Inputs!$C$39)))-'Year Schedule'!$K$40+'Year Schedule'!$L$40)</f>
        <v>#VALUE!</v>
      </c>
      <c r="AN926" s="0" t="e">
        <f aca="true">MAX(0,AM926*(1+(_xlfn.NORM.INV(RAND(),Inputs!$D$39,Inputs!$C$39)))-'Year Schedule'!$K$41+'Year Schedule'!$L$41)</f>
        <v>#VALUE!</v>
      </c>
      <c r="AO926" s="0" t="e">
        <f aca="true">MAX(0,AN926*(1+(_xlfn.NORM.INV(RAND(),Inputs!$D$39,Inputs!$C$39)))-'Year Schedule'!$K$42+'Year Schedule'!$L$42)</f>
        <v>#VALUE!</v>
      </c>
      <c r="AP926" s="0" t="e">
        <f aca="true">MAX(0,AO926*(1+(_xlfn.NORM.INV(RAND(),Inputs!$D$39,Inputs!$C$39)))-'Year Schedule'!$K$43+'Year Schedule'!$L$43)</f>
        <v>#VALUE!</v>
      </c>
      <c r="AQ926" s="0" t="e">
        <f aca="true">MAX(0,AP926*(1+(_xlfn.NORM.INV(RAND(),Inputs!$D$39,Inputs!$C$39)))-'Year Schedule'!$K$44+'Year Schedule'!$L$44)</f>
        <v>#VALUE!</v>
      </c>
      <c r="AR926" s="0" t="e">
        <f aca="true">MAX(0,AQ926*(1+(_xlfn.NORM.INV(RAND(),Inputs!$D$39,Inputs!$C$39)))-'Year Schedule'!$K$45+'Year Schedule'!$L$45)</f>
        <v>#VALUE!</v>
      </c>
      <c r="AS926" s="0" t="e">
        <f aca="true">MAX(0,AR926*(1+(_xlfn.NORM.INV(RAND(),Inputs!$D$39,Inputs!$C$39)))-'Year Schedule'!$K$46+'Year Schedule'!$L$46)</f>
        <v>#VALUE!</v>
      </c>
      <c r="AT926" s="0" t="e">
        <f aca="true">MAX(0,AS926*(1+(_xlfn.NORM.INV(RAND(),Inputs!$D$39,Inputs!$C$39)))-'Year Schedule'!$K$47+'Year Schedule'!$L$47)</f>
        <v>#VALUE!</v>
      </c>
      <c r="AU926" s="0" t="e">
        <f aca="true">MAX(0,AT926*(1+(_xlfn.NORM.INV(RAND(),Inputs!$D$39,Inputs!$C$39)))-'Year Schedule'!$K$48+'Year Schedule'!$L$48)</f>
        <v>#VALUE!</v>
      </c>
      <c r="AV926" s="0" t="e">
        <f aca="true">MAX(0,AU926*(1+(_xlfn.NORM.INV(RAND(),Inputs!$D$39,Inputs!$C$39)))-'Year Schedule'!$K$49+'Year Schedule'!$L$49)</f>
        <v>#VALUE!</v>
      </c>
      <c r="AW926" s="0" t="e">
        <f aca="true">MAX(0,AV926*(1+(_xlfn.NORM.INV(RAND(),Inputs!$D$39,Inputs!$C$39)))-'Year Schedule'!$K$50+'Year Schedule'!$L$50)</f>
        <v>#VALUE!</v>
      </c>
      <c r="AX926" s="0" t="e">
        <f aca="true">MAX(0,AW926*(1+(_xlfn.NORM.INV(RAND(),Inputs!$D$39,Inputs!$C$39)))-'Year Schedule'!$K$51+'Year Schedule'!$L$51)</f>
        <v>#VALUE!</v>
      </c>
      <c r="AY926" s="0" t="e">
        <f aca="true">MAX(0,AX926*(1+(_xlfn.NORM.INV(RAND(),Inputs!$D$39,Inputs!$C$39)))-'Year Schedule'!$K$52+'Year Schedule'!$L$52)</f>
        <v>#VALUE!</v>
      </c>
      <c r="AZ926" s="0" t="e">
        <f aca="true">MAX(0,AY926*(1+(_xlfn.NORM.INV(RAND(),Inputs!$D$39,Inputs!$C$39)))-'Year Schedule'!$K$53+'Year Schedule'!$L$53)</f>
        <v>#VALUE!</v>
      </c>
      <c r="BA926" s="0" t="e">
        <f aca="false">INDEX(C926:AZ926,1,Inputs!$C$6)</f>
        <v>#VALUE!</v>
      </c>
      <c r="BB926" s="0" t="n">
        <f aca="false">IFERROR(EXP(SUMPRODUCT(LN((C926:INDEX(C926:AZ926,1,Inputs!$C$6)+$C$1004:INDEX($C$1004:$AZ$1004,1,Inputs!$C$6))/B926:INDEX(B926:AY926,1,Inputs!$C$6)))/Inputs!$C$6)-1,-1)</f>
        <v>-1</v>
      </c>
    </row>
    <row r="927" customFormat="false" ht="15" hidden="false" customHeight="true" outlineLevel="0" collapsed="false">
      <c r="A927" s="0" t="n">
        <v>925</v>
      </c>
      <c r="B927" s="177" t="n">
        <f aca="false">Inputs!$C$38</f>
        <v>0</v>
      </c>
      <c r="C927" s="0" t="e">
        <f aca="true">MAX(0,B927*(1+(_xlfn.NORM.INV(RAND(),Inputs!$D$39,Inputs!$C$39)))-'Year Schedule'!$K$4+'Year Schedule'!$L$4)</f>
        <v>#VALUE!</v>
      </c>
      <c r="D927" s="0" t="e">
        <f aca="true">MAX(0,C927*(1+(_xlfn.NORM.INV(RAND(),Inputs!$D$39,Inputs!$C$39)))-'Year Schedule'!$K$5+'Year Schedule'!$L$5)</f>
        <v>#VALUE!</v>
      </c>
      <c r="E927" s="0" t="e">
        <f aca="true">MAX(0,D927*(1+(_xlfn.NORM.INV(RAND(),Inputs!$D$39,Inputs!$C$39)))-'Year Schedule'!$K$6+'Year Schedule'!$L$6)</f>
        <v>#VALUE!</v>
      </c>
      <c r="F927" s="0" t="e">
        <f aca="true">MAX(0,E927*(1+(_xlfn.NORM.INV(RAND(),Inputs!$D$39,Inputs!$C$39)))-'Year Schedule'!$K$7+'Year Schedule'!$L$7)</f>
        <v>#VALUE!</v>
      </c>
      <c r="G927" s="0" t="e">
        <f aca="true">MAX(0,F927*(1+(_xlfn.NORM.INV(RAND(),Inputs!$D$39,Inputs!$C$39)))-'Year Schedule'!$K$8+'Year Schedule'!$L$8)</f>
        <v>#VALUE!</v>
      </c>
      <c r="H927" s="0" t="e">
        <f aca="true">MAX(0,G927*(1+(_xlfn.NORM.INV(RAND(),Inputs!$D$39,Inputs!$C$39)))-'Year Schedule'!$K$9+'Year Schedule'!$L$9)</f>
        <v>#VALUE!</v>
      </c>
      <c r="I927" s="0" t="e">
        <f aca="true">MAX(0,H927*(1+(_xlfn.NORM.INV(RAND(),Inputs!$D$39,Inputs!$C$39)))-'Year Schedule'!$K$10+'Year Schedule'!$L$10)</f>
        <v>#VALUE!</v>
      </c>
      <c r="J927" s="0" t="e">
        <f aca="true">MAX(0,I927*(1+(_xlfn.NORM.INV(RAND(),Inputs!$D$39,Inputs!$C$39)))-'Year Schedule'!$K$11+'Year Schedule'!$L$11)</f>
        <v>#VALUE!</v>
      </c>
      <c r="K927" s="0" t="e">
        <f aca="true">MAX(0,J927*(1+(_xlfn.NORM.INV(RAND(),Inputs!$D$39,Inputs!$C$39)))-'Year Schedule'!$K$12+'Year Schedule'!$L$12)</f>
        <v>#VALUE!</v>
      </c>
      <c r="L927" s="0" t="e">
        <f aca="true">MAX(0,K927*(1+(_xlfn.NORM.INV(RAND(),Inputs!$D$39,Inputs!$C$39)))-'Year Schedule'!$K$13+'Year Schedule'!$L$13)</f>
        <v>#VALUE!</v>
      </c>
      <c r="M927" s="0" t="e">
        <f aca="true">MAX(0,L927*(1+(_xlfn.NORM.INV(RAND(),Inputs!$D$39,Inputs!$C$39)))-'Year Schedule'!$K$14+'Year Schedule'!$L$14)</f>
        <v>#VALUE!</v>
      </c>
      <c r="N927" s="0" t="e">
        <f aca="true">MAX(0,M927*(1+(_xlfn.NORM.INV(RAND(),Inputs!$D$39,Inputs!$C$39)))-'Year Schedule'!$K$15+'Year Schedule'!$L$15)</f>
        <v>#VALUE!</v>
      </c>
      <c r="O927" s="0" t="e">
        <f aca="true">MAX(0,N927*(1+(_xlfn.NORM.INV(RAND(),Inputs!$D$39,Inputs!$C$39)))-'Year Schedule'!$K$16+'Year Schedule'!$L$16)</f>
        <v>#VALUE!</v>
      </c>
      <c r="P927" s="0" t="e">
        <f aca="true">MAX(0,O927*(1+(_xlfn.NORM.INV(RAND(),Inputs!$D$39,Inputs!$C$39)))-'Year Schedule'!$K$17+'Year Schedule'!$L$17)</f>
        <v>#VALUE!</v>
      </c>
      <c r="Q927" s="0" t="e">
        <f aca="true">MAX(0,P927*(1+(_xlfn.NORM.INV(RAND(),Inputs!$D$39,Inputs!$C$39)))-'Year Schedule'!$K$18+'Year Schedule'!$L$18)</f>
        <v>#VALUE!</v>
      </c>
      <c r="R927" s="0" t="e">
        <f aca="true">MAX(0,Q927*(1+(_xlfn.NORM.INV(RAND(),Inputs!$D$39,Inputs!$C$39)))-'Year Schedule'!$K$19+'Year Schedule'!$L$19)</f>
        <v>#VALUE!</v>
      </c>
      <c r="S927" s="0" t="e">
        <f aca="true">MAX(0,R927*(1+(_xlfn.NORM.INV(RAND(),Inputs!$D$39,Inputs!$C$39)))-'Year Schedule'!$K$20+'Year Schedule'!$L$20)</f>
        <v>#VALUE!</v>
      </c>
      <c r="T927" s="0" t="e">
        <f aca="true">MAX(0,S927*(1+(_xlfn.NORM.INV(RAND(),Inputs!$D$39,Inputs!$C$39)))-'Year Schedule'!$K$21+'Year Schedule'!$L$21)</f>
        <v>#VALUE!</v>
      </c>
      <c r="U927" s="0" t="e">
        <f aca="true">MAX(0,T927*(1+(_xlfn.NORM.INV(RAND(),Inputs!$D$39,Inputs!$C$39)))-'Year Schedule'!$K$22+'Year Schedule'!$L$22)</f>
        <v>#VALUE!</v>
      </c>
      <c r="V927" s="0" t="e">
        <f aca="true">MAX(0,U927*(1+(_xlfn.NORM.INV(RAND(),Inputs!$D$39,Inputs!$C$39)))-'Year Schedule'!$K$23+'Year Schedule'!$L$23)</f>
        <v>#VALUE!</v>
      </c>
      <c r="W927" s="0" t="e">
        <f aca="true">MAX(0,V927*(1+(_xlfn.NORM.INV(RAND(),Inputs!$D$39,Inputs!$C$39)))-'Year Schedule'!$K$24+'Year Schedule'!$L$24)</f>
        <v>#VALUE!</v>
      </c>
      <c r="X927" s="0" t="e">
        <f aca="true">MAX(0,W927*(1+(_xlfn.NORM.INV(RAND(),Inputs!$D$39,Inputs!$C$39)))-'Year Schedule'!$K$25+'Year Schedule'!$L$25)</f>
        <v>#VALUE!</v>
      </c>
      <c r="Y927" s="0" t="e">
        <f aca="true">MAX(0,X927*(1+(_xlfn.NORM.INV(RAND(),Inputs!$D$39,Inputs!$C$39)))-'Year Schedule'!$K$26+'Year Schedule'!$L$26)</f>
        <v>#VALUE!</v>
      </c>
      <c r="Z927" s="0" t="e">
        <f aca="true">MAX(0,Y927*(1+(_xlfn.NORM.INV(RAND(),Inputs!$D$39,Inputs!$C$39)))-'Year Schedule'!$K$27+'Year Schedule'!$L$27)</f>
        <v>#VALUE!</v>
      </c>
      <c r="AA927" s="0" t="e">
        <f aca="true">MAX(0,Z927*(1+(_xlfn.NORM.INV(RAND(),Inputs!$D$39,Inputs!$C$39)))-'Year Schedule'!$K$28+'Year Schedule'!$L$28)</f>
        <v>#VALUE!</v>
      </c>
      <c r="AB927" s="0" t="e">
        <f aca="true">MAX(0,AA927*(1+(_xlfn.NORM.INV(RAND(),Inputs!$D$39,Inputs!$C$39)))-'Year Schedule'!$K$29+'Year Schedule'!$L$29)</f>
        <v>#VALUE!</v>
      </c>
      <c r="AC927" s="0" t="e">
        <f aca="true">MAX(0,AB927*(1+(_xlfn.NORM.INV(RAND(),Inputs!$D$39,Inputs!$C$39)))-'Year Schedule'!$K$30+'Year Schedule'!$L$30)</f>
        <v>#VALUE!</v>
      </c>
      <c r="AD927" s="0" t="e">
        <f aca="true">MAX(0,AC927*(1+(_xlfn.NORM.INV(RAND(),Inputs!$D$39,Inputs!$C$39)))-'Year Schedule'!$K$31+'Year Schedule'!$L$31)</f>
        <v>#VALUE!</v>
      </c>
      <c r="AE927" s="0" t="e">
        <f aca="true">MAX(0,AD927*(1+(_xlfn.NORM.INV(RAND(),Inputs!$D$39,Inputs!$C$39)))-'Year Schedule'!$K$32+'Year Schedule'!$L$32)</f>
        <v>#VALUE!</v>
      </c>
      <c r="AF927" s="0" t="e">
        <f aca="true">MAX(0,AE927*(1+(_xlfn.NORM.INV(RAND(),Inputs!$D$39,Inputs!$C$39)))-'Year Schedule'!$K$33+'Year Schedule'!$L$33)</f>
        <v>#VALUE!</v>
      </c>
      <c r="AG927" s="0" t="e">
        <f aca="true">MAX(0,AF927*(1+(_xlfn.NORM.INV(RAND(),Inputs!$D$39,Inputs!$C$39)))-'Year Schedule'!$K$34+'Year Schedule'!$L$34)</f>
        <v>#VALUE!</v>
      </c>
      <c r="AH927" s="0" t="e">
        <f aca="true">MAX(0,AG927*(1+(_xlfn.NORM.INV(RAND(),Inputs!$D$39,Inputs!$C$39)))-'Year Schedule'!$K$35+'Year Schedule'!$L$35)</f>
        <v>#VALUE!</v>
      </c>
      <c r="AI927" s="0" t="e">
        <f aca="true">MAX(0,AH927*(1+(_xlfn.NORM.INV(RAND(),Inputs!$D$39,Inputs!$C$39)))-'Year Schedule'!$K$36+'Year Schedule'!$L$36)</f>
        <v>#VALUE!</v>
      </c>
      <c r="AJ927" s="0" t="e">
        <f aca="true">MAX(0,AI927*(1+(_xlfn.NORM.INV(RAND(),Inputs!$D$39,Inputs!$C$39)))-'Year Schedule'!$K$37+'Year Schedule'!$L$37)</f>
        <v>#VALUE!</v>
      </c>
      <c r="AK927" s="0" t="e">
        <f aca="true">MAX(0,AJ927*(1+(_xlfn.NORM.INV(RAND(),Inputs!$D$39,Inputs!$C$39)))-'Year Schedule'!$K$38+'Year Schedule'!$L$38)</f>
        <v>#VALUE!</v>
      </c>
      <c r="AL927" s="0" t="e">
        <f aca="true">MAX(0,AK927*(1+(_xlfn.NORM.INV(RAND(),Inputs!$D$39,Inputs!$C$39)))-'Year Schedule'!$K$39+'Year Schedule'!$L$39)</f>
        <v>#VALUE!</v>
      </c>
      <c r="AM927" s="0" t="e">
        <f aca="true">MAX(0,AL927*(1+(_xlfn.NORM.INV(RAND(),Inputs!$D$39,Inputs!$C$39)))-'Year Schedule'!$K$40+'Year Schedule'!$L$40)</f>
        <v>#VALUE!</v>
      </c>
      <c r="AN927" s="0" t="e">
        <f aca="true">MAX(0,AM927*(1+(_xlfn.NORM.INV(RAND(),Inputs!$D$39,Inputs!$C$39)))-'Year Schedule'!$K$41+'Year Schedule'!$L$41)</f>
        <v>#VALUE!</v>
      </c>
      <c r="AO927" s="0" t="e">
        <f aca="true">MAX(0,AN927*(1+(_xlfn.NORM.INV(RAND(),Inputs!$D$39,Inputs!$C$39)))-'Year Schedule'!$K$42+'Year Schedule'!$L$42)</f>
        <v>#VALUE!</v>
      </c>
      <c r="AP927" s="0" t="e">
        <f aca="true">MAX(0,AO927*(1+(_xlfn.NORM.INV(RAND(),Inputs!$D$39,Inputs!$C$39)))-'Year Schedule'!$K$43+'Year Schedule'!$L$43)</f>
        <v>#VALUE!</v>
      </c>
      <c r="AQ927" s="0" t="e">
        <f aca="true">MAX(0,AP927*(1+(_xlfn.NORM.INV(RAND(),Inputs!$D$39,Inputs!$C$39)))-'Year Schedule'!$K$44+'Year Schedule'!$L$44)</f>
        <v>#VALUE!</v>
      </c>
      <c r="AR927" s="0" t="e">
        <f aca="true">MAX(0,AQ927*(1+(_xlfn.NORM.INV(RAND(),Inputs!$D$39,Inputs!$C$39)))-'Year Schedule'!$K$45+'Year Schedule'!$L$45)</f>
        <v>#VALUE!</v>
      </c>
      <c r="AS927" s="0" t="e">
        <f aca="true">MAX(0,AR927*(1+(_xlfn.NORM.INV(RAND(),Inputs!$D$39,Inputs!$C$39)))-'Year Schedule'!$K$46+'Year Schedule'!$L$46)</f>
        <v>#VALUE!</v>
      </c>
      <c r="AT927" s="0" t="e">
        <f aca="true">MAX(0,AS927*(1+(_xlfn.NORM.INV(RAND(),Inputs!$D$39,Inputs!$C$39)))-'Year Schedule'!$K$47+'Year Schedule'!$L$47)</f>
        <v>#VALUE!</v>
      </c>
      <c r="AU927" s="0" t="e">
        <f aca="true">MAX(0,AT927*(1+(_xlfn.NORM.INV(RAND(),Inputs!$D$39,Inputs!$C$39)))-'Year Schedule'!$K$48+'Year Schedule'!$L$48)</f>
        <v>#VALUE!</v>
      </c>
      <c r="AV927" s="0" t="e">
        <f aca="true">MAX(0,AU927*(1+(_xlfn.NORM.INV(RAND(),Inputs!$D$39,Inputs!$C$39)))-'Year Schedule'!$K$49+'Year Schedule'!$L$49)</f>
        <v>#VALUE!</v>
      </c>
      <c r="AW927" s="0" t="e">
        <f aca="true">MAX(0,AV927*(1+(_xlfn.NORM.INV(RAND(),Inputs!$D$39,Inputs!$C$39)))-'Year Schedule'!$K$50+'Year Schedule'!$L$50)</f>
        <v>#VALUE!</v>
      </c>
      <c r="AX927" s="0" t="e">
        <f aca="true">MAX(0,AW927*(1+(_xlfn.NORM.INV(RAND(),Inputs!$D$39,Inputs!$C$39)))-'Year Schedule'!$K$51+'Year Schedule'!$L$51)</f>
        <v>#VALUE!</v>
      </c>
      <c r="AY927" s="0" t="e">
        <f aca="true">MAX(0,AX927*(1+(_xlfn.NORM.INV(RAND(),Inputs!$D$39,Inputs!$C$39)))-'Year Schedule'!$K$52+'Year Schedule'!$L$52)</f>
        <v>#VALUE!</v>
      </c>
      <c r="AZ927" s="0" t="e">
        <f aca="true">MAX(0,AY927*(1+(_xlfn.NORM.INV(RAND(),Inputs!$D$39,Inputs!$C$39)))-'Year Schedule'!$K$53+'Year Schedule'!$L$53)</f>
        <v>#VALUE!</v>
      </c>
      <c r="BA927" s="0" t="e">
        <f aca="false">INDEX(C927:AZ927,1,Inputs!$C$6)</f>
        <v>#VALUE!</v>
      </c>
      <c r="BB927" s="0" t="n">
        <f aca="false">IFERROR(EXP(SUMPRODUCT(LN((C927:INDEX(C927:AZ927,1,Inputs!$C$6)+$C$1004:INDEX($C$1004:$AZ$1004,1,Inputs!$C$6))/B927:INDEX(B927:AY927,1,Inputs!$C$6)))/Inputs!$C$6)-1,-1)</f>
        <v>-1</v>
      </c>
    </row>
    <row r="928" customFormat="false" ht="15" hidden="false" customHeight="true" outlineLevel="0" collapsed="false">
      <c r="A928" s="0" t="n">
        <v>926</v>
      </c>
      <c r="B928" s="177" t="n">
        <f aca="false">Inputs!$C$38</f>
        <v>0</v>
      </c>
      <c r="C928" s="0" t="e">
        <f aca="true">MAX(0,B928*(1+(_xlfn.NORM.INV(RAND(),Inputs!$D$39,Inputs!$C$39)))-'Year Schedule'!$K$4+'Year Schedule'!$L$4)</f>
        <v>#VALUE!</v>
      </c>
      <c r="D928" s="0" t="e">
        <f aca="true">MAX(0,C928*(1+(_xlfn.NORM.INV(RAND(),Inputs!$D$39,Inputs!$C$39)))-'Year Schedule'!$K$5+'Year Schedule'!$L$5)</f>
        <v>#VALUE!</v>
      </c>
      <c r="E928" s="0" t="e">
        <f aca="true">MAX(0,D928*(1+(_xlfn.NORM.INV(RAND(),Inputs!$D$39,Inputs!$C$39)))-'Year Schedule'!$K$6+'Year Schedule'!$L$6)</f>
        <v>#VALUE!</v>
      </c>
      <c r="F928" s="0" t="e">
        <f aca="true">MAX(0,E928*(1+(_xlfn.NORM.INV(RAND(),Inputs!$D$39,Inputs!$C$39)))-'Year Schedule'!$K$7+'Year Schedule'!$L$7)</f>
        <v>#VALUE!</v>
      </c>
      <c r="G928" s="0" t="e">
        <f aca="true">MAX(0,F928*(1+(_xlfn.NORM.INV(RAND(),Inputs!$D$39,Inputs!$C$39)))-'Year Schedule'!$K$8+'Year Schedule'!$L$8)</f>
        <v>#VALUE!</v>
      </c>
      <c r="H928" s="0" t="e">
        <f aca="true">MAX(0,G928*(1+(_xlfn.NORM.INV(RAND(),Inputs!$D$39,Inputs!$C$39)))-'Year Schedule'!$K$9+'Year Schedule'!$L$9)</f>
        <v>#VALUE!</v>
      </c>
      <c r="I928" s="0" t="e">
        <f aca="true">MAX(0,H928*(1+(_xlfn.NORM.INV(RAND(),Inputs!$D$39,Inputs!$C$39)))-'Year Schedule'!$K$10+'Year Schedule'!$L$10)</f>
        <v>#VALUE!</v>
      </c>
      <c r="J928" s="0" t="e">
        <f aca="true">MAX(0,I928*(1+(_xlfn.NORM.INV(RAND(),Inputs!$D$39,Inputs!$C$39)))-'Year Schedule'!$K$11+'Year Schedule'!$L$11)</f>
        <v>#VALUE!</v>
      </c>
      <c r="K928" s="0" t="e">
        <f aca="true">MAX(0,J928*(1+(_xlfn.NORM.INV(RAND(),Inputs!$D$39,Inputs!$C$39)))-'Year Schedule'!$K$12+'Year Schedule'!$L$12)</f>
        <v>#VALUE!</v>
      </c>
      <c r="L928" s="0" t="e">
        <f aca="true">MAX(0,K928*(1+(_xlfn.NORM.INV(RAND(),Inputs!$D$39,Inputs!$C$39)))-'Year Schedule'!$K$13+'Year Schedule'!$L$13)</f>
        <v>#VALUE!</v>
      </c>
      <c r="M928" s="0" t="e">
        <f aca="true">MAX(0,L928*(1+(_xlfn.NORM.INV(RAND(),Inputs!$D$39,Inputs!$C$39)))-'Year Schedule'!$K$14+'Year Schedule'!$L$14)</f>
        <v>#VALUE!</v>
      </c>
      <c r="N928" s="0" t="e">
        <f aca="true">MAX(0,M928*(1+(_xlfn.NORM.INV(RAND(),Inputs!$D$39,Inputs!$C$39)))-'Year Schedule'!$K$15+'Year Schedule'!$L$15)</f>
        <v>#VALUE!</v>
      </c>
      <c r="O928" s="0" t="e">
        <f aca="true">MAX(0,N928*(1+(_xlfn.NORM.INV(RAND(),Inputs!$D$39,Inputs!$C$39)))-'Year Schedule'!$K$16+'Year Schedule'!$L$16)</f>
        <v>#VALUE!</v>
      </c>
      <c r="P928" s="0" t="e">
        <f aca="true">MAX(0,O928*(1+(_xlfn.NORM.INV(RAND(),Inputs!$D$39,Inputs!$C$39)))-'Year Schedule'!$K$17+'Year Schedule'!$L$17)</f>
        <v>#VALUE!</v>
      </c>
      <c r="Q928" s="0" t="e">
        <f aca="true">MAX(0,P928*(1+(_xlfn.NORM.INV(RAND(),Inputs!$D$39,Inputs!$C$39)))-'Year Schedule'!$K$18+'Year Schedule'!$L$18)</f>
        <v>#VALUE!</v>
      </c>
      <c r="R928" s="0" t="e">
        <f aca="true">MAX(0,Q928*(1+(_xlfn.NORM.INV(RAND(),Inputs!$D$39,Inputs!$C$39)))-'Year Schedule'!$K$19+'Year Schedule'!$L$19)</f>
        <v>#VALUE!</v>
      </c>
      <c r="S928" s="0" t="e">
        <f aca="true">MAX(0,R928*(1+(_xlfn.NORM.INV(RAND(),Inputs!$D$39,Inputs!$C$39)))-'Year Schedule'!$K$20+'Year Schedule'!$L$20)</f>
        <v>#VALUE!</v>
      </c>
      <c r="T928" s="0" t="e">
        <f aca="true">MAX(0,S928*(1+(_xlfn.NORM.INV(RAND(),Inputs!$D$39,Inputs!$C$39)))-'Year Schedule'!$K$21+'Year Schedule'!$L$21)</f>
        <v>#VALUE!</v>
      </c>
      <c r="U928" s="0" t="e">
        <f aca="true">MAX(0,T928*(1+(_xlfn.NORM.INV(RAND(),Inputs!$D$39,Inputs!$C$39)))-'Year Schedule'!$K$22+'Year Schedule'!$L$22)</f>
        <v>#VALUE!</v>
      </c>
      <c r="V928" s="0" t="e">
        <f aca="true">MAX(0,U928*(1+(_xlfn.NORM.INV(RAND(),Inputs!$D$39,Inputs!$C$39)))-'Year Schedule'!$K$23+'Year Schedule'!$L$23)</f>
        <v>#VALUE!</v>
      </c>
      <c r="W928" s="0" t="e">
        <f aca="true">MAX(0,V928*(1+(_xlfn.NORM.INV(RAND(),Inputs!$D$39,Inputs!$C$39)))-'Year Schedule'!$K$24+'Year Schedule'!$L$24)</f>
        <v>#VALUE!</v>
      </c>
      <c r="X928" s="0" t="e">
        <f aca="true">MAX(0,W928*(1+(_xlfn.NORM.INV(RAND(),Inputs!$D$39,Inputs!$C$39)))-'Year Schedule'!$K$25+'Year Schedule'!$L$25)</f>
        <v>#VALUE!</v>
      </c>
      <c r="Y928" s="0" t="e">
        <f aca="true">MAX(0,X928*(1+(_xlfn.NORM.INV(RAND(),Inputs!$D$39,Inputs!$C$39)))-'Year Schedule'!$K$26+'Year Schedule'!$L$26)</f>
        <v>#VALUE!</v>
      </c>
      <c r="Z928" s="0" t="e">
        <f aca="true">MAX(0,Y928*(1+(_xlfn.NORM.INV(RAND(),Inputs!$D$39,Inputs!$C$39)))-'Year Schedule'!$K$27+'Year Schedule'!$L$27)</f>
        <v>#VALUE!</v>
      </c>
      <c r="AA928" s="0" t="e">
        <f aca="true">MAX(0,Z928*(1+(_xlfn.NORM.INV(RAND(),Inputs!$D$39,Inputs!$C$39)))-'Year Schedule'!$K$28+'Year Schedule'!$L$28)</f>
        <v>#VALUE!</v>
      </c>
      <c r="AB928" s="0" t="e">
        <f aca="true">MAX(0,AA928*(1+(_xlfn.NORM.INV(RAND(),Inputs!$D$39,Inputs!$C$39)))-'Year Schedule'!$K$29+'Year Schedule'!$L$29)</f>
        <v>#VALUE!</v>
      </c>
      <c r="AC928" s="0" t="e">
        <f aca="true">MAX(0,AB928*(1+(_xlfn.NORM.INV(RAND(),Inputs!$D$39,Inputs!$C$39)))-'Year Schedule'!$K$30+'Year Schedule'!$L$30)</f>
        <v>#VALUE!</v>
      </c>
      <c r="AD928" s="0" t="e">
        <f aca="true">MAX(0,AC928*(1+(_xlfn.NORM.INV(RAND(),Inputs!$D$39,Inputs!$C$39)))-'Year Schedule'!$K$31+'Year Schedule'!$L$31)</f>
        <v>#VALUE!</v>
      </c>
      <c r="AE928" s="0" t="e">
        <f aca="true">MAX(0,AD928*(1+(_xlfn.NORM.INV(RAND(),Inputs!$D$39,Inputs!$C$39)))-'Year Schedule'!$K$32+'Year Schedule'!$L$32)</f>
        <v>#VALUE!</v>
      </c>
      <c r="AF928" s="0" t="e">
        <f aca="true">MAX(0,AE928*(1+(_xlfn.NORM.INV(RAND(),Inputs!$D$39,Inputs!$C$39)))-'Year Schedule'!$K$33+'Year Schedule'!$L$33)</f>
        <v>#VALUE!</v>
      </c>
      <c r="AG928" s="0" t="e">
        <f aca="true">MAX(0,AF928*(1+(_xlfn.NORM.INV(RAND(),Inputs!$D$39,Inputs!$C$39)))-'Year Schedule'!$K$34+'Year Schedule'!$L$34)</f>
        <v>#VALUE!</v>
      </c>
      <c r="AH928" s="0" t="e">
        <f aca="true">MAX(0,AG928*(1+(_xlfn.NORM.INV(RAND(),Inputs!$D$39,Inputs!$C$39)))-'Year Schedule'!$K$35+'Year Schedule'!$L$35)</f>
        <v>#VALUE!</v>
      </c>
      <c r="AI928" s="0" t="e">
        <f aca="true">MAX(0,AH928*(1+(_xlfn.NORM.INV(RAND(),Inputs!$D$39,Inputs!$C$39)))-'Year Schedule'!$K$36+'Year Schedule'!$L$36)</f>
        <v>#VALUE!</v>
      </c>
      <c r="AJ928" s="0" t="e">
        <f aca="true">MAX(0,AI928*(1+(_xlfn.NORM.INV(RAND(),Inputs!$D$39,Inputs!$C$39)))-'Year Schedule'!$K$37+'Year Schedule'!$L$37)</f>
        <v>#VALUE!</v>
      </c>
      <c r="AK928" s="0" t="e">
        <f aca="true">MAX(0,AJ928*(1+(_xlfn.NORM.INV(RAND(),Inputs!$D$39,Inputs!$C$39)))-'Year Schedule'!$K$38+'Year Schedule'!$L$38)</f>
        <v>#VALUE!</v>
      </c>
      <c r="AL928" s="0" t="e">
        <f aca="true">MAX(0,AK928*(1+(_xlfn.NORM.INV(RAND(),Inputs!$D$39,Inputs!$C$39)))-'Year Schedule'!$K$39+'Year Schedule'!$L$39)</f>
        <v>#VALUE!</v>
      </c>
      <c r="AM928" s="0" t="e">
        <f aca="true">MAX(0,AL928*(1+(_xlfn.NORM.INV(RAND(),Inputs!$D$39,Inputs!$C$39)))-'Year Schedule'!$K$40+'Year Schedule'!$L$40)</f>
        <v>#VALUE!</v>
      </c>
      <c r="AN928" s="0" t="e">
        <f aca="true">MAX(0,AM928*(1+(_xlfn.NORM.INV(RAND(),Inputs!$D$39,Inputs!$C$39)))-'Year Schedule'!$K$41+'Year Schedule'!$L$41)</f>
        <v>#VALUE!</v>
      </c>
      <c r="AO928" s="0" t="e">
        <f aca="true">MAX(0,AN928*(1+(_xlfn.NORM.INV(RAND(),Inputs!$D$39,Inputs!$C$39)))-'Year Schedule'!$K$42+'Year Schedule'!$L$42)</f>
        <v>#VALUE!</v>
      </c>
      <c r="AP928" s="0" t="e">
        <f aca="true">MAX(0,AO928*(1+(_xlfn.NORM.INV(RAND(),Inputs!$D$39,Inputs!$C$39)))-'Year Schedule'!$K$43+'Year Schedule'!$L$43)</f>
        <v>#VALUE!</v>
      </c>
      <c r="AQ928" s="0" t="e">
        <f aca="true">MAX(0,AP928*(1+(_xlfn.NORM.INV(RAND(),Inputs!$D$39,Inputs!$C$39)))-'Year Schedule'!$K$44+'Year Schedule'!$L$44)</f>
        <v>#VALUE!</v>
      </c>
      <c r="AR928" s="0" t="e">
        <f aca="true">MAX(0,AQ928*(1+(_xlfn.NORM.INV(RAND(),Inputs!$D$39,Inputs!$C$39)))-'Year Schedule'!$K$45+'Year Schedule'!$L$45)</f>
        <v>#VALUE!</v>
      </c>
      <c r="AS928" s="0" t="e">
        <f aca="true">MAX(0,AR928*(1+(_xlfn.NORM.INV(RAND(),Inputs!$D$39,Inputs!$C$39)))-'Year Schedule'!$K$46+'Year Schedule'!$L$46)</f>
        <v>#VALUE!</v>
      </c>
      <c r="AT928" s="0" t="e">
        <f aca="true">MAX(0,AS928*(1+(_xlfn.NORM.INV(RAND(),Inputs!$D$39,Inputs!$C$39)))-'Year Schedule'!$K$47+'Year Schedule'!$L$47)</f>
        <v>#VALUE!</v>
      </c>
      <c r="AU928" s="0" t="e">
        <f aca="true">MAX(0,AT928*(1+(_xlfn.NORM.INV(RAND(),Inputs!$D$39,Inputs!$C$39)))-'Year Schedule'!$K$48+'Year Schedule'!$L$48)</f>
        <v>#VALUE!</v>
      </c>
      <c r="AV928" s="0" t="e">
        <f aca="true">MAX(0,AU928*(1+(_xlfn.NORM.INV(RAND(),Inputs!$D$39,Inputs!$C$39)))-'Year Schedule'!$K$49+'Year Schedule'!$L$49)</f>
        <v>#VALUE!</v>
      </c>
      <c r="AW928" s="0" t="e">
        <f aca="true">MAX(0,AV928*(1+(_xlfn.NORM.INV(RAND(),Inputs!$D$39,Inputs!$C$39)))-'Year Schedule'!$K$50+'Year Schedule'!$L$50)</f>
        <v>#VALUE!</v>
      </c>
      <c r="AX928" s="0" t="e">
        <f aca="true">MAX(0,AW928*(1+(_xlfn.NORM.INV(RAND(),Inputs!$D$39,Inputs!$C$39)))-'Year Schedule'!$K$51+'Year Schedule'!$L$51)</f>
        <v>#VALUE!</v>
      </c>
      <c r="AY928" s="0" t="e">
        <f aca="true">MAX(0,AX928*(1+(_xlfn.NORM.INV(RAND(),Inputs!$D$39,Inputs!$C$39)))-'Year Schedule'!$K$52+'Year Schedule'!$L$52)</f>
        <v>#VALUE!</v>
      </c>
      <c r="AZ928" s="0" t="e">
        <f aca="true">MAX(0,AY928*(1+(_xlfn.NORM.INV(RAND(),Inputs!$D$39,Inputs!$C$39)))-'Year Schedule'!$K$53+'Year Schedule'!$L$53)</f>
        <v>#VALUE!</v>
      </c>
      <c r="BA928" s="0" t="e">
        <f aca="false">INDEX(C928:AZ928,1,Inputs!$C$6)</f>
        <v>#VALUE!</v>
      </c>
      <c r="BB928" s="0" t="n">
        <f aca="false">IFERROR(EXP(SUMPRODUCT(LN((C928:INDEX(C928:AZ928,1,Inputs!$C$6)+$C$1004:INDEX($C$1004:$AZ$1004,1,Inputs!$C$6))/B928:INDEX(B928:AY928,1,Inputs!$C$6)))/Inputs!$C$6)-1,-1)</f>
        <v>-1</v>
      </c>
    </row>
    <row r="929" customFormat="false" ht="15" hidden="false" customHeight="true" outlineLevel="0" collapsed="false">
      <c r="A929" s="0" t="n">
        <v>927</v>
      </c>
      <c r="B929" s="177" t="n">
        <f aca="false">Inputs!$C$38</f>
        <v>0</v>
      </c>
      <c r="C929" s="0" t="e">
        <f aca="true">MAX(0,B929*(1+(_xlfn.NORM.INV(RAND(),Inputs!$D$39,Inputs!$C$39)))-'Year Schedule'!$K$4+'Year Schedule'!$L$4)</f>
        <v>#VALUE!</v>
      </c>
      <c r="D929" s="0" t="e">
        <f aca="true">MAX(0,C929*(1+(_xlfn.NORM.INV(RAND(),Inputs!$D$39,Inputs!$C$39)))-'Year Schedule'!$K$5+'Year Schedule'!$L$5)</f>
        <v>#VALUE!</v>
      </c>
      <c r="E929" s="0" t="e">
        <f aca="true">MAX(0,D929*(1+(_xlfn.NORM.INV(RAND(),Inputs!$D$39,Inputs!$C$39)))-'Year Schedule'!$K$6+'Year Schedule'!$L$6)</f>
        <v>#VALUE!</v>
      </c>
      <c r="F929" s="0" t="e">
        <f aca="true">MAX(0,E929*(1+(_xlfn.NORM.INV(RAND(),Inputs!$D$39,Inputs!$C$39)))-'Year Schedule'!$K$7+'Year Schedule'!$L$7)</f>
        <v>#VALUE!</v>
      </c>
      <c r="G929" s="0" t="e">
        <f aca="true">MAX(0,F929*(1+(_xlfn.NORM.INV(RAND(),Inputs!$D$39,Inputs!$C$39)))-'Year Schedule'!$K$8+'Year Schedule'!$L$8)</f>
        <v>#VALUE!</v>
      </c>
      <c r="H929" s="0" t="e">
        <f aca="true">MAX(0,G929*(1+(_xlfn.NORM.INV(RAND(),Inputs!$D$39,Inputs!$C$39)))-'Year Schedule'!$K$9+'Year Schedule'!$L$9)</f>
        <v>#VALUE!</v>
      </c>
      <c r="I929" s="0" t="e">
        <f aca="true">MAX(0,H929*(1+(_xlfn.NORM.INV(RAND(),Inputs!$D$39,Inputs!$C$39)))-'Year Schedule'!$K$10+'Year Schedule'!$L$10)</f>
        <v>#VALUE!</v>
      </c>
      <c r="J929" s="0" t="e">
        <f aca="true">MAX(0,I929*(1+(_xlfn.NORM.INV(RAND(),Inputs!$D$39,Inputs!$C$39)))-'Year Schedule'!$K$11+'Year Schedule'!$L$11)</f>
        <v>#VALUE!</v>
      </c>
      <c r="K929" s="0" t="e">
        <f aca="true">MAX(0,J929*(1+(_xlfn.NORM.INV(RAND(),Inputs!$D$39,Inputs!$C$39)))-'Year Schedule'!$K$12+'Year Schedule'!$L$12)</f>
        <v>#VALUE!</v>
      </c>
      <c r="L929" s="0" t="e">
        <f aca="true">MAX(0,K929*(1+(_xlfn.NORM.INV(RAND(),Inputs!$D$39,Inputs!$C$39)))-'Year Schedule'!$K$13+'Year Schedule'!$L$13)</f>
        <v>#VALUE!</v>
      </c>
      <c r="M929" s="0" t="e">
        <f aca="true">MAX(0,L929*(1+(_xlfn.NORM.INV(RAND(),Inputs!$D$39,Inputs!$C$39)))-'Year Schedule'!$K$14+'Year Schedule'!$L$14)</f>
        <v>#VALUE!</v>
      </c>
      <c r="N929" s="0" t="e">
        <f aca="true">MAX(0,M929*(1+(_xlfn.NORM.INV(RAND(),Inputs!$D$39,Inputs!$C$39)))-'Year Schedule'!$K$15+'Year Schedule'!$L$15)</f>
        <v>#VALUE!</v>
      </c>
      <c r="O929" s="0" t="e">
        <f aca="true">MAX(0,N929*(1+(_xlfn.NORM.INV(RAND(),Inputs!$D$39,Inputs!$C$39)))-'Year Schedule'!$K$16+'Year Schedule'!$L$16)</f>
        <v>#VALUE!</v>
      </c>
      <c r="P929" s="0" t="e">
        <f aca="true">MAX(0,O929*(1+(_xlfn.NORM.INV(RAND(),Inputs!$D$39,Inputs!$C$39)))-'Year Schedule'!$K$17+'Year Schedule'!$L$17)</f>
        <v>#VALUE!</v>
      </c>
      <c r="Q929" s="0" t="e">
        <f aca="true">MAX(0,P929*(1+(_xlfn.NORM.INV(RAND(),Inputs!$D$39,Inputs!$C$39)))-'Year Schedule'!$K$18+'Year Schedule'!$L$18)</f>
        <v>#VALUE!</v>
      </c>
      <c r="R929" s="0" t="e">
        <f aca="true">MAX(0,Q929*(1+(_xlfn.NORM.INV(RAND(),Inputs!$D$39,Inputs!$C$39)))-'Year Schedule'!$K$19+'Year Schedule'!$L$19)</f>
        <v>#VALUE!</v>
      </c>
      <c r="S929" s="0" t="e">
        <f aca="true">MAX(0,R929*(1+(_xlfn.NORM.INV(RAND(),Inputs!$D$39,Inputs!$C$39)))-'Year Schedule'!$K$20+'Year Schedule'!$L$20)</f>
        <v>#VALUE!</v>
      </c>
      <c r="T929" s="0" t="e">
        <f aca="true">MAX(0,S929*(1+(_xlfn.NORM.INV(RAND(),Inputs!$D$39,Inputs!$C$39)))-'Year Schedule'!$K$21+'Year Schedule'!$L$21)</f>
        <v>#VALUE!</v>
      </c>
      <c r="U929" s="0" t="e">
        <f aca="true">MAX(0,T929*(1+(_xlfn.NORM.INV(RAND(),Inputs!$D$39,Inputs!$C$39)))-'Year Schedule'!$K$22+'Year Schedule'!$L$22)</f>
        <v>#VALUE!</v>
      </c>
      <c r="V929" s="0" t="e">
        <f aca="true">MAX(0,U929*(1+(_xlfn.NORM.INV(RAND(),Inputs!$D$39,Inputs!$C$39)))-'Year Schedule'!$K$23+'Year Schedule'!$L$23)</f>
        <v>#VALUE!</v>
      </c>
      <c r="W929" s="0" t="e">
        <f aca="true">MAX(0,V929*(1+(_xlfn.NORM.INV(RAND(),Inputs!$D$39,Inputs!$C$39)))-'Year Schedule'!$K$24+'Year Schedule'!$L$24)</f>
        <v>#VALUE!</v>
      </c>
      <c r="X929" s="0" t="e">
        <f aca="true">MAX(0,W929*(1+(_xlfn.NORM.INV(RAND(),Inputs!$D$39,Inputs!$C$39)))-'Year Schedule'!$K$25+'Year Schedule'!$L$25)</f>
        <v>#VALUE!</v>
      </c>
      <c r="Y929" s="0" t="e">
        <f aca="true">MAX(0,X929*(1+(_xlfn.NORM.INV(RAND(),Inputs!$D$39,Inputs!$C$39)))-'Year Schedule'!$K$26+'Year Schedule'!$L$26)</f>
        <v>#VALUE!</v>
      </c>
      <c r="Z929" s="0" t="e">
        <f aca="true">MAX(0,Y929*(1+(_xlfn.NORM.INV(RAND(),Inputs!$D$39,Inputs!$C$39)))-'Year Schedule'!$K$27+'Year Schedule'!$L$27)</f>
        <v>#VALUE!</v>
      </c>
      <c r="AA929" s="0" t="e">
        <f aca="true">MAX(0,Z929*(1+(_xlfn.NORM.INV(RAND(),Inputs!$D$39,Inputs!$C$39)))-'Year Schedule'!$K$28+'Year Schedule'!$L$28)</f>
        <v>#VALUE!</v>
      </c>
      <c r="AB929" s="0" t="e">
        <f aca="true">MAX(0,AA929*(1+(_xlfn.NORM.INV(RAND(),Inputs!$D$39,Inputs!$C$39)))-'Year Schedule'!$K$29+'Year Schedule'!$L$29)</f>
        <v>#VALUE!</v>
      </c>
      <c r="AC929" s="0" t="e">
        <f aca="true">MAX(0,AB929*(1+(_xlfn.NORM.INV(RAND(),Inputs!$D$39,Inputs!$C$39)))-'Year Schedule'!$K$30+'Year Schedule'!$L$30)</f>
        <v>#VALUE!</v>
      </c>
      <c r="AD929" s="0" t="e">
        <f aca="true">MAX(0,AC929*(1+(_xlfn.NORM.INV(RAND(),Inputs!$D$39,Inputs!$C$39)))-'Year Schedule'!$K$31+'Year Schedule'!$L$31)</f>
        <v>#VALUE!</v>
      </c>
      <c r="AE929" s="0" t="e">
        <f aca="true">MAX(0,AD929*(1+(_xlfn.NORM.INV(RAND(),Inputs!$D$39,Inputs!$C$39)))-'Year Schedule'!$K$32+'Year Schedule'!$L$32)</f>
        <v>#VALUE!</v>
      </c>
      <c r="AF929" s="0" t="e">
        <f aca="true">MAX(0,AE929*(1+(_xlfn.NORM.INV(RAND(),Inputs!$D$39,Inputs!$C$39)))-'Year Schedule'!$K$33+'Year Schedule'!$L$33)</f>
        <v>#VALUE!</v>
      </c>
      <c r="AG929" s="0" t="e">
        <f aca="true">MAX(0,AF929*(1+(_xlfn.NORM.INV(RAND(),Inputs!$D$39,Inputs!$C$39)))-'Year Schedule'!$K$34+'Year Schedule'!$L$34)</f>
        <v>#VALUE!</v>
      </c>
      <c r="AH929" s="0" t="e">
        <f aca="true">MAX(0,AG929*(1+(_xlfn.NORM.INV(RAND(),Inputs!$D$39,Inputs!$C$39)))-'Year Schedule'!$K$35+'Year Schedule'!$L$35)</f>
        <v>#VALUE!</v>
      </c>
      <c r="AI929" s="0" t="e">
        <f aca="true">MAX(0,AH929*(1+(_xlfn.NORM.INV(RAND(),Inputs!$D$39,Inputs!$C$39)))-'Year Schedule'!$K$36+'Year Schedule'!$L$36)</f>
        <v>#VALUE!</v>
      </c>
      <c r="AJ929" s="0" t="e">
        <f aca="true">MAX(0,AI929*(1+(_xlfn.NORM.INV(RAND(),Inputs!$D$39,Inputs!$C$39)))-'Year Schedule'!$K$37+'Year Schedule'!$L$37)</f>
        <v>#VALUE!</v>
      </c>
      <c r="AK929" s="0" t="e">
        <f aca="true">MAX(0,AJ929*(1+(_xlfn.NORM.INV(RAND(),Inputs!$D$39,Inputs!$C$39)))-'Year Schedule'!$K$38+'Year Schedule'!$L$38)</f>
        <v>#VALUE!</v>
      </c>
      <c r="AL929" s="0" t="e">
        <f aca="true">MAX(0,AK929*(1+(_xlfn.NORM.INV(RAND(),Inputs!$D$39,Inputs!$C$39)))-'Year Schedule'!$K$39+'Year Schedule'!$L$39)</f>
        <v>#VALUE!</v>
      </c>
      <c r="AM929" s="0" t="e">
        <f aca="true">MAX(0,AL929*(1+(_xlfn.NORM.INV(RAND(),Inputs!$D$39,Inputs!$C$39)))-'Year Schedule'!$K$40+'Year Schedule'!$L$40)</f>
        <v>#VALUE!</v>
      </c>
      <c r="AN929" s="0" t="e">
        <f aca="true">MAX(0,AM929*(1+(_xlfn.NORM.INV(RAND(),Inputs!$D$39,Inputs!$C$39)))-'Year Schedule'!$K$41+'Year Schedule'!$L$41)</f>
        <v>#VALUE!</v>
      </c>
      <c r="AO929" s="0" t="e">
        <f aca="true">MAX(0,AN929*(1+(_xlfn.NORM.INV(RAND(),Inputs!$D$39,Inputs!$C$39)))-'Year Schedule'!$K$42+'Year Schedule'!$L$42)</f>
        <v>#VALUE!</v>
      </c>
      <c r="AP929" s="0" t="e">
        <f aca="true">MAX(0,AO929*(1+(_xlfn.NORM.INV(RAND(),Inputs!$D$39,Inputs!$C$39)))-'Year Schedule'!$K$43+'Year Schedule'!$L$43)</f>
        <v>#VALUE!</v>
      </c>
      <c r="AQ929" s="0" t="e">
        <f aca="true">MAX(0,AP929*(1+(_xlfn.NORM.INV(RAND(),Inputs!$D$39,Inputs!$C$39)))-'Year Schedule'!$K$44+'Year Schedule'!$L$44)</f>
        <v>#VALUE!</v>
      </c>
      <c r="AR929" s="0" t="e">
        <f aca="true">MAX(0,AQ929*(1+(_xlfn.NORM.INV(RAND(),Inputs!$D$39,Inputs!$C$39)))-'Year Schedule'!$K$45+'Year Schedule'!$L$45)</f>
        <v>#VALUE!</v>
      </c>
      <c r="AS929" s="0" t="e">
        <f aca="true">MAX(0,AR929*(1+(_xlfn.NORM.INV(RAND(),Inputs!$D$39,Inputs!$C$39)))-'Year Schedule'!$K$46+'Year Schedule'!$L$46)</f>
        <v>#VALUE!</v>
      </c>
      <c r="AT929" s="0" t="e">
        <f aca="true">MAX(0,AS929*(1+(_xlfn.NORM.INV(RAND(),Inputs!$D$39,Inputs!$C$39)))-'Year Schedule'!$K$47+'Year Schedule'!$L$47)</f>
        <v>#VALUE!</v>
      </c>
      <c r="AU929" s="0" t="e">
        <f aca="true">MAX(0,AT929*(1+(_xlfn.NORM.INV(RAND(),Inputs!$D$39,Inputs!$C$39)))-'Year Schedule'!$K$48+'Year Schedule'!$L$48)</f>
        <v>#VALUE!</v>
      </c>
      <c r="AV929" s="0" t="e">
        <f aca="true">MAX(0,AU929*(1+(_xlfn.NORM.INV(RAND(),Inputs!$D$39,Inputs!$C$39)))-'Year Schedule'!$K$49+'Year Schedule'!$L$49)</f>
        <v>#VALUE!</v>
      </c>
      <c r="AW929" s="0" t="e">
        <f aca="true">MAX(0,AV929*(1+(_xlfn.NORM.INV(RAND(),Inputs!$D$39,Inputs!$C$39)))-'Year Schedule'!$K$50+'Year Schedule'!$L$50)</f>
        <v>#VALUE!</v>
      </c>
      <c r="AX929" s="0" t="e">
        <f aca="true">MAX(0,AW929*(1+(_xlfn.NORM.INV(RAND(),Inputs!$D$39,Inputs!$C$39)))-'Year Schedule'!$K$51+'Year Schedule'!$L$51)</f>
        <v>#VALUE!</v>
      </c>
      <c r="AY929" s="0" t="e">
        <f aca="true">MAX(0,AX929*(1+(_xlfn.NORM.INV(RAND(),Inputs!$D$39,Inputs!$C$39)))-'Year Schedule'!$K$52+'Year Schedule'!$L$52)</f>
        <v>#VALUE!</v>
      </c>
      <c r="AZ929" s="0" t="e">
        <f aca="true">MAX(0,AY929*(1+(_xlfn.NORM.INV(RAND(),Inputs!$D$39,Inputs!$C$39)))-'Year Schedule'!$K$53+'Year Schedule'!$L$53)</f>
        <v>#VALUE!</v>
      </c>
      <c r="BA929" s="0" t="e">
        <f aca="false">INDEX(C929:AZ929,1,Inputs!$C$6)</f>
        <v>#VALUE!</v>
      </c>
      <c r="BB929" s="0" t="n">
        <f aca="false">IFERROR(EXP(SUMPRODUCT(LN((C929:INDEX(C929:AZ929,1,Inputs!$C$6)+$C$1004:INDEX($C$1004:$AZ$1004,1,Inputs!$C$6))/B929:INDEX(B929:AY929,1,Inputs!$C$6)))/Inputs!$C$6)-1,-1)</f>
        <v>-1</v>
      </c>
    </row>
    <row r="930" customFormat="false" ht="15" hidden="false" customHeight="true" outlineLevel="0" collapsed="false">
      <c r="A930" s="0" t="n">
        <v>928</v>
      </c>
      <c r="B930" s="177" t="n">
        <f aca="false">Inputs!$C$38</f>
        <v>0</v>
      </c>
      <c r="C930" s="0" t="e">
        <f aca="true">MAX(0,B930*(1+(_xlfn.NORM.INV(RAND(),Inputs!$D$39,Inputs!$C$39)))-'Year Schedule'!$K$4+'Year Schedule'!$L$4)</f>
        <v>#VALUE!</v>
      </c>
      <c r="D930" s="0" t="e">
        <f aca="true">MAX(0,C930*(1+(_xlfn.NORM.INV(RAND(),Inputs!$D$39,Inputs!$C$39)))-'Year Schedule'!$K$5+'Year Schedule'!$L$5)</f>
        <v>#VALUE!</v>
      </c>
      <c r="E930" s="0" t="e">
        <f aca="true">MAX(0,D930*(1+(_xlfn.NORM.INV(RAND(),Inputs!$D$39,Inputs!$C$39)))-'Year Schedule'!$K$6+'Year Schedule'!$L$6)</f>
        <v>#VALUE!</v>
      </c>
      <c r="F930" s="0" t="e">
        <f aca="true">MAX(0,E930*(1+(_xlfn.NORM.INV(RAND(),Inputs!$D$39,Inputs!$C$39)))-'Year Schedule'!$K$7+'Year Schedule'!$L$7)</f>
        <v>#VALUE!</v>
      </c>
      <c r="G930" s="0" t="e">
        <f aca="true">MAX(0,F930*(1+(_xlfn.NORM.INV(RAND(),Inputs!$D$39,Inputs!$C$39)))-'Year Schedule'!$K$8+'Year Schedule'!$L$8)</f>
        <v>#VALUE!</v>
      </c>
      <c r="H930" s="0" t="e">
        <f aca="true">MAX(0,G930*(1+(_xlfn.NORM.INV(RAND(),Inputs!$D$39,Inputs!$C$39)))-'Year Schedule'!$K$9+'Year Schedule'!$L$9)</f>
        <v>#VALUE!</v>
      </c>
      <c r="I930" s="0" t="e">
        <f aca="true">MAX(0,H930*(1+(_xlfn.NORM.INV(RAND(),Inputs!$D$39,Inputs!$C$39)))-'Year Schedule'!$K$10+'Year Schedule'!$L$10)</f>
        <v>#VALUE!</v>
      </c>
      <c r="J930" s="0" t="e">
        <f aca="true">MAX(0,I930*(1+(_xlfn.NORM.INV(RAND(),Inputs!$D$39,Inputs!$C$39)))-'Year Schedule'!$K$11+'Year Schedule'!$L$11)</f>
        <v>#VALUE!</v>
      </c>
      <c r="K930" s="0" t="e">
        <f aca="true">MAX(0,J930*(1+(_xlfn.NORM.INV(RAND(),Inputs!$D$39,Inputs!$C$39)))-'Year Schedule'!$K$12+'Year Schedule'!$L$12)</f>
        <v>#VALUE!</v>
      </c>
      <c r="L930" s="0" t="e">
        <f aca="true">MAX(0,K930*(1+(_xlfn.NORM.INV(RAND(),Inputs!$D$39,Inputs!$C$39)))-'Year Schedule'!$K$13+'Year Schedule'!$L$13)</f>
        <v>#VALUE!</v>
      </c>
      <c r="M930" s="0" t="e">
        <f aca="true">MAX(0,L930*(1+(_xlfn.NORM.INV(RAND(),Inputs!$D$39,Inputs!$C$39)))-'Year Schedule'!$K$14+'Year Schedule'!$L$14)</f>
        <v>#VALUE!</v>
      </c>
      <c r="N930" s="0" t="e">
        <f aca="true">MAX(0,M930*(1+(_xlfn.NORM.INV(RAND(),Inputs!$D$39,Inputs!$C$39)))-'Year Schedule'!$K$15+'Year Schedule'!$L$15)</f>
        <v>#VALUE!</v>
      </c>
      <c r="O930" s="0" t="e">
        <f aca="true">MAX(0,N930*(1+(_xlfn.NORM.INV(RAND(),Inputs!$D$39,Inputs!$C$39)))-'Year Schedule'!$K$16+'Year Schedule'!$L$16)</f>
        <v>#VALUE!</v>
      </c>
      <c r="P930" s="0" t="e">
        <f aca="true">MAX(0,O930*(1+(_xlfn.NORM.INV(RAND(),Inputs!$D$39,Inputs!$C$39)))-'Year Schedule'!$K$17+'Year Schedule'!$L$17)</f>
        <v>#VALUE!</v>
      </c>
      <c r="Q930" s="0" t="e">
        <f aca="true">MAX(0,P930*(1+(_xlfn.NORM.INV(RAND(),Inputs!$D$39,Inputs!$C$39)))-'Year Schedule'!$K$18+'Year Schedule'!$L$18)</f>
        <v>#VALUE!</v>
      </c>
      <c r="R930" s="0" t="e">
        <f aca="true">MAX(0,Q930*(1+(_xlfn.NORM.INV(RAND(),Inputs!$D$39,Inputs!$C$39)))-'Year Schedule'!$K$19+'Year Schedule'!$L$19)</f>
        <v>#VALUE!</v>
      </c>
      <c r="S930" s="0" t="e">
        <f aca="true">MAX(0,R930*(1+(_xlfn.NORM.INV(RAND(),Inputs!$D$39,Inputs!$C$39)))-'Year Schedule'!$K$20+'Year Schedule'!$L$20)</f>
        <v>#VALUE!</v>
      </c>
      <c r="T930" s="0" t="e">
        <f aca="true">MAX(0,S930*(1+(_xlfn.NORM.INV(RAND(),Inputs!$D$39,Inputs!$C$39)))-'Year Schedule'!$K$21+'Year Schedule'!$L$21)</f>
        <v>#VALUE!</v>
      </c>
      <c r="U930" s="0" t="e">
        <f aca="true">MAX(0,T930*(1+(_xlfn.NORM.INV(RAND(),Inputs!$D$39,Inputs!$C$39)))-'Year Schedule'!$K$22+'Year Schedule'!$L$22)</f>
        <v>#VALUE!</v>
      </c>
      <c r="V930" s="0" t="e">
        <f aca="true">MAX(0,U930*(1+(_xlfn.NORM.INV(RAND(),Inputs!$D$39,Inputs!$C$39)))-'Year Schedule'!$K$23+'Year Schedule'!$L$23)</f>
        <v>#VALUE!</v>
      </c>
      <c r="W930" s="0" t="e">
        <f aca="true">MAX(0,V930*(1+(_xlfn.NORM.INV(RAND(),Inputs!$D$39,Inputs!$C$39)))-'Year Schedule'!$K$24+'Year Schedule'!$L$24)</f>
        <v>#VALUE!</v>
      </c>
      <c r="X930" s="0" t="e">
        <f aca="true">MAX(0,W930*(1+(_xlfn.NORM.INV(RAND(),Inputs!$D$39,Inputs!$C$39)))-'Year Schedule'!$K$25+'Year Schedule'!$L$25)</f>
        <v>#VALUE!</v>
      </c>
      <c r="Y930" s="0" t="e">
        <f aca="true">MAX(0,X930*(1+(_xlfn.NORM.INV(RAND(),Inputs!$D$39,Inputs!$C$39)))-'Year Schedule'!$K$26+'Year Schedule'!$L$26)</f>
        <v>#VALUE!</v>
      </c>
      <c r="Z930" s="0" t="e">
        <f aca="true">MAX(0,Y930*(1+(_xlfn.NORM.INV(RAND(),Inputs!$D$39,Inputs!$C$39)))-'Year Schedule'!$K$27+'Year Schedule'!$L$27)</f>
        <v>#VALUE!</v>
      </c>
      <c r="AA930" s="0" t="e">
        <f aca="true">MAX(0,Z930*(1+(_xlfn.NORM.INV(RAND(),Inputs!$D$39,Inputs!$C$39)))-'Year Schedule'!$K$28+'Year Schedule'!$L$28)</f>
        <v>#VALUE!</v>
      </c>
      <c r="AB930" s="0" t="e">
        <f aca="true">MAX(0,AA930*(1+(_xlfn.NORM.INV(RAND(),Inputs!$D$39,Inputs!$C$39)))-'Year Schedule'!$K$29+'Year Schedule'!$L$29)</f>
        <v>#VALUE!</v>
      </c>
      <c r="AC930" s="0" t="e">
        <f aca="true">MAX(0,AB930*(1+(_xlfn.NORM.INV(RAND(),Inputs!$D$39,Inputs!$C$39)))-'Year Schedule'!$K$30+'Year Schedule'!$L$30)</f>
        <v>#VALUE!</v>
      </c>
      <c r="AD930" s="0" t="e">
        <f aca="true">MAX(0,AC930*(1+(_xlfn.NORM.INV(RAND(),Inputs!$D$39,Inputs!$C$39)))-'Year Schedule'!$K$31+'Year Schedule'!$L$31)</f>
        <v>#VALUE!</v>
      </c>
      <c r="AE930" s="0" t="e">
        <f aca="true">MAX(0,AD930*(1+(_xlfn.NORM.INV(RAND(),Inputs!$D$39,Inputs!$C$39)))-'Year Schedule'!$K$32+'Year Schedule'!$L$32)</f>
        <v>#VALUE!</v>
      </c>
      <c r="AF930" s="0" t="e">
        <f aca="true">MAX(0,AE930*(1+(_xlfn.NORM.INV(RAND(),Inputs!$D$39,Inputs!$C$39)))-'Year Schedule'!$K$33+'Year Schedule'!$L$33)</f>
        <v>#VALUE!</v>
      </c>
      <c r="AG930" s="0" t="e">
        <f aca="true">MAX(0,AF930*(1+(_xlfn.NORM.INV(RAND(),Inputs!$D$39,Inputs!$C$39)))-'Year Schedule'!$K$34+'Year Schedule'!$L$34)</f>
        <v>#VALUE!</v>
      </c>
      <c r="AH930" s="0" t="e">
        <f aca="true">MAX(0,AG930*(1+(_xlfn.NORM.INV(RAND(),Inputs!$D$39,Inputs!$C$39)))-'Year Schedule'!$K$35+'Year Schedule'!$L$35)</f>
        <v>#VALUE!</v>
      </c>
      <c r="AI930" s="0" t="e">
        <f aca="true">MAX(0,AH930*(1+(_xlfn.NORM.INV(RAND(),Inputs!$D$39,Inputs!$C$39)))-'Year Schedule'!$K$36+'Year Schedule'!$L$36)</f>
        <v>#VALUE!</v>
      </c>
      <c r="AJ930" s="0" t="e">
        <f aca="true">MAX(0,AI930*(1+(_xlfn.NORM.INV(RAND(),Inputs!$D$39,Inputs!$C$39)))-'Year Schedule'!$K$37+'Year Schedule'!$L$37)</f>
        <v>#VALUE!</v>
      </c>
      <c r="AK930" s="0" t="e">
        <f aca="true">MAX(0,AJ930*(1+(_xlfn.NORM.INV(RAND(),Inputs!$D$39,Inputs!$C$39)))-'Year Schedule'!$K$38+'Year Schedule'!$L$38)</f>
        <v>#VALUE!</v>
      </c>
      <c r="AL930" s="0" t="e">
        <f aca="true">MAX(0,AK930*(1+(_xlfn.NORM.INV(RAND(),Inputs!$D$39,Inputs!$C$39)))-'Year Schedule'!$K$39+'Year Schedule'!$L$39)</f>
        <v>#VALUE!</v>
      </c>
      <c r="AM930" s="0" t="e">
        <f aca="true">MAX(0,AL930*(1+(_xlfn.NORM.INV(RAND(),Inputs!$D$39,Inputs!$C$39)))-'Year Schedule'!$K$40+'Year Schedule'!$L$40)</f>
        <v>#VALUE!</v>
      </c>
      <c r="AN930" s="0" t="e">
        <f aca="true">MAX(0,AM930*(1+(_xlfn.NORM.INV(RAND(),Inputs!$D$39,Inputs!$C$39)))-'Year Schedule'!$K$41+'Year Schedule'!$L$41)</f>
        <v>#VALUE!</v>
      </c>
      <c r="AO930" s="0" t="e">
        <f aca="true">MAX(0,AN930*(1+(_xlfn.NORM.INV(RAND(),Inputs!$D$39,Inputs!$C$39)))-'Year Schedule'!$K$42+'Year Schedule'!$L$42)</f>
        <v>#VALUE!</v>
      </c>
      <c r="AP930" s="0" t="e">
        <f aca="true">MAX(0,AO930*(1+(_xlfn.NORM.INV(RAND(),Inputs!$D$39,Inputs!$C$39)))-'Year Schedule'!$K$43+'Year Schedule'!$L$43)</f>
        <v>#VALUE!</v>
      </c>
      <c r="AQ930" s="0" t="e">
        <f aca="true">MAX(0,AP930*(1+(_xlfn.NORM.INV(RAND(),Inputs!$D$39,Inputs!$C$39)))-'Year Schedule'!$K$44+'Year Schedule'!$L$44)</f>
        <v>#VALUE!</v>
      </c>
      <c r="AR930" s="0" t="e">
        <f aca="true">MAX(0,AQ930*(1+(_xlfn.NORM.INV(RAND(),Inputs!$D$39,Inputs!$C$39)))-'Year Schedule'!$K$45+'Year Schedule'!$L$45)</f>
        <v>#VALUE!</v>
      </c>
      <c r="AS930" s="0" t="e">
        <f aca="true">MAX(0,AR930*(1+(_xlfn.NORM.INV(RAND(),Inputs!$D$39,Inputs!$C$39)))-'Year Schedule'!$K$46+'Year Schedule'!$L$46)</f>
        <v>#VALUE!</v>
      </c>
      <c r="AT930" s="0" t="e">
        <f aca="true">MAX(0,AS930*(1+(_xlfn.NORM.INV(RAND(),Inputs!$D$39,Inputs!$C$39)))-'Year Schedule'!$K$47+'Year Schedule'!$L$47)</f>
        <v>#VALUE!</v>
      </c>
      <c r="AU930" s="0" t="e">
        <f aca="true">MAX(0,AT930*(1+(_xlfn.NORM.INV(RAND(),Inputs!$D$39,Inputs!$C$39)))-'Year Schedule'!$K$48+'Year Schedule'!$L$48)</f>
        <v>#VALUE!</v>
      </c>
      <c r="AV930" s="0" t="e">
        <f aca="true">MAX(0,AU930*(1+(_xlfn.NORM.INV(RAND(),Inputs!$D$39,Inputs!$C$39)))-'Year Schedule'!$K$49+'Year Schedule'!$L$49)</f>
        <v>#VALUE!</v>
      </c>
      <c r="AW930" s="0" t="e">
        <f aca="true">MAX(0,AV930*(1+(_xlfn.NORM.INV(RAND(),Inputs!$D$39,Inputs!$C$39)))-'Year Schedule'!$K$50+'Year Schedule'!$L$50)</f>
        <v>#VALUE!</v>
      </c>
      <c r="AX930" s="0" t="e">
        <f aca="true">MAX(0,AW930*(1+(_xlfn.NORM.INV(RAND(),Inputs!$D$39,Inputs!$C$39)))-'Year Schedule'!$K$51+'Year Schedule'!$L$51)</f>
        <v>#VALUE!</v>
      </c>
      <c r="AY930" s="0" t="e">
        <f aca="true">MAX(0,AX930*(1+(_xlfn.NORM.INV(RAND(),Inputs!$D$39,Inputs!$C$39)))-'Year Schedule'!$K$52+'Year Schedule'!$L$52)</f>
        <v>#VALUE!</v>
      </c>
      <c r="AZ930" s="0" t="e">
        <f aca="true">MAX(0,AY930*(1+(_xlfn.NORM.INV(RAND(),Inputs!$D$39,Inputs!$C$39)))-'Year Schedule'!$K$53+'Year Schedule'!$L$53)</f>
        <v>#VALUE!</v>
      </c>
      <c r="BA930" s="0" t="e">
        <f aca="false">INDEX(C930:AZ930,1,Inputs!$C$6)</f>
        <v>#VALUE!</v>
      </c>
      <c r="BB930" s="0" t="n">
        <f aca="false">IFERROR(EXP(SUMPRODUCT(LN((C930:INDEX(C930:AZ930,1,Inputs!$C$6)+$C$1004:INDEX($C$1004:$AZ$1004,1,Inputs!$C$6))/B930:INDEX(B930:AY930,1,Inputs!$C$6)))/Inputs!$C$6)-1,-1)</f>
        <v>-1</v>
      </c>
    </row>
    <row r="931" customFormat="false" ht="15" hidden="false" customHeight="true" outlineLevel="0" collapsed="false">
      <c r="A931" s="0" t="n">
        <v>929</v>
      </c>
      <c r="B931" s="177" t="n">
        <f aca="false">Inputs!$C$38</f>
        <v>0</v>
      </c>
      <c r="C931" s="0" t="e">
        <f aca="true">MAX(0,B931*(1+(_xlfn.NORM.INV(RAND(),Inputs!$D$39,Inputs!$C$39)))-'Year Schedule'!$K$4+'Year Schedule'!$L$4)</f>
        <v>#VALUE!</v>
      </c>
      <c r="D931" s="0" t="e">
        <f aca="true">MAX(0,C931*(1+(_xlfn.NORM.INV(RAND(),Inputs!$D$39,Inputs!$C$39)))-'Year Schedule'!$K$5+'Year Schedule'!$L$5)</f>
        <v>#VALUE!</v>
      </c>
      <c r="E931" s="0" t="e">
        <f aca="true">MAX(0,D931*(1+(_xlfn.NORM.INV(RAND(),Inputs!$D$39,Inputs!$C$39)))-'Year Schedule'!$K$6+'Year Schedule'!$L$6)</f>
        <v>#VALUE!</v>
      </c>
      <c r="F931" s="0" t="e">
        <f aca="true">MAX(0,E931*(1+(_xlfn.NORM.INV(RAND(),Inputs!$D$39,Inputs!$C$39)))-'Year Schedule'!$K$7+'Year Schedule'!$L$7)</f>
        <v>#VALUE!</v>
      </c>
      <c r="G931" s="0" t="e">
        <f aca="true">MAX(0,F931*(1+(_xlfn.NORM.INV(RAND(),Inputs!$D$39,Inputs!$C$39)))-'Year Schedule'!$K$8+'Year Schedule'!$L$8)</f>
        <v>#VALUE!</v>
      </c>
      <c r="H931" s="0" t="e">
        <f aca="true">MAX(0,G931*(1+(_xlfn.NORM.INV(RAND(),Inputs!$D$39,Inputs!$C$39)))-'Year Schedule'!$K$9+'Year Schedule'!$L$9)</f>
        <v>#VALUE!</v>
      </c>
      <c r="I931" s="0" t="e">
        <f aca="true">MAX(0,H931*(1+(_xlfn.NORM.INV(RAND(),Inputs!$D$39,Inputs!$C$39)))-'Year Schedule'!$K$10+'Year Schedule'!$L$10)</f>
        <v>#VALUE!</v>
      </c>
      <c r="J931" s="0" t="e">
        <f aca="true">MAX(0,I931*(1+(_xlfn.NORM.INV(RAND(),Inputs!$D$39,Inputs!$C$39)))-'Year Schedule'!$K$11+'Year Schedule'!$L$11)</f>
        <v>#VALUE!</v>
      </c>
      <c r="K931" s="0" t="e">
        <f aca="true">MAX(0,J931*(1+(_xlfn.NORM.INV(RAND(),Inputs!$D$39,Inputs!$C$39)))-'Year Schedule'!$K$12+'Year Schedule'!$L$12)</f>
        <v>#VALUE!</v>
      </c>
      <c r="L931" s="0" t="e">
        <f aca="true">MAX(0,K931*(1+(_xlfn.NORM.INV(RAND(),Inputs!$D$39,Inputs!$C$39)))-'Year Schedule'!$K$13+'Year Schedule'!$L$13)</f>
        <v>#VALUE!</v>
      </c>
      <c r="M931" s="0" t="e">
        <f aca="true">MAX(0,L931*(1+(_xlfn.NORM.INV(RAND(),Inputs!$D$39,Inputs!$C$39)))-'Year Schedule'!$K$14+'Year Schedule'!$L$14)</f>
        <v>#VALUE!</v>
      </c>
      <c r="N931" s="0" t="e">
        <f aca="true">MAX(0,M931*(1+(_xlfn.NORM.INV(RAND(),Inputs!$D$39,Inputs!$C$39)))-'Year Schedule'!$K$15+'Year Schedule'!$L$15)</f>
        <v>#VALUE!</v>
      </c>
      <c r="O931" s="0" t="e">
        <f aca="true">MAX(0,N931*(1+(_xlfn.NORM.INV(RAND(),Inputs!$D$39,Inputs!$C$39)))-'Year Schedule'!$K$16+'Year Schedule'!$L$16)</f>
        <v>#VALUE!</v>
      </c>
      <c r="P931" s="0" t="e">
        <f aca="true">MAX(0,O931*(1+(_xlfn.NORM.INV(RAND(),Inputs!$D$39,Inputs!$C$39)))-'Year Schedule'!$K$17+'Year Schedule'!$L$17)</f>
        <v>#VALUE!</v>
      </c>
      <c r="Q931" s="0" t="e">
        <f aca="true">MAX(0,P931*(1+(_xlfn.NORM.INV(RAND(),Inputs!$D$39,Inputs!$C$39)))-'Year Schedule'!$K$18+'Year Schedule'!$L$18)</f>
        <v>#VALUE!</v>
      </c>
      <c r="R931" s="0" t="e">
        <f aca="true">MAX(0,Q931*(1+(_xlfn.NORM.INV(RAND(),Inputs!$D$39,Inputs!$C$39)))-'Year Schedule'!$K$19+'Year Schedule'!$L$19)</f>
        <v>#VALUE!</v>
      </c>
      <c r="S931" s="0" t="e">
        <f aca="true">MAX(0,R931*(1+(_xlfn.NORM.INV(RAND(),Inputs!$D$39,Inputs!$C$39)))-'Year Schedule'!$K$20+'Year Schedule'!$L$20)</f>
        <v>#VALUE!</v>
      </c>
      <c r="T931" s="0" t="e">
        <f aca="true">MAX(0,S931*(1+(_xlfn.NORM.INV(RAND(),Inputs!$D$39,Inputs!$C$39)))-'Year Schedule'!$K$21+'Year Schedule'!$L$21)</f>
        <v>#VALUE!</v>
      </c>
      <c r="U931" s="0" t="e">
        <f aca="true">MAX(0,T931*(1+(_xlfn.NORM.INV(RAND(),Inputs!$D$39,Inputs!$C$39)))-'Year Schedule'!$K$22+'Year Schedule'!$L$22)</f>
        <v>#VALUE!</v>
      </c>
      <c r="V931" s="0" t="e">
        <f aca="true">MAX(0,U931*(1+(_xlfn.NORM.INV(RAND(),Inputs!$D$39,Inputs!$C$39)))-'Year Schedule'!$K$23+'Year Schedule'!$L$23)</f>
        <v>#VALUE!</v>
      </c>
      <c r="W931" s="0" t="e">
        <f aca="true">MAX(0,V931*(1+(_xlfn.NORM.INV(RAND(),Inputs!$D$39,Inputs!$C$39)))-'Year Schedule'!$K$24+'Year Schedule'!$L$24)</f>
        <v>#VALUE!</v>
      </c>
      <c r="X931" s="0" t="e">
        <f aca="true">MAX(0,W931*(1+(_xlfn.NORM.INV(RAND(),Inputs!$D$39,Inputs!$C$39)))-'Year Schedule'!$K$25+'Year Schedule'!$L$25)</f>
        <v>#VALUE!</v>
      </c>
      <c r="Y931" s="0" t="e">
        <f aca="true">MAX(0,X931*(1+(_xlfn.NORM.INV(RAND(),Inputs!$D$39,Inputs!$C$39)))-'Year Schedule'!$K$26+'Year Schedule'!$L$26)</f>
        <v>#VALUE!</v>
      </c>
      <c r="Z931" s="0" t="e">
        <f aca="true">MAX(0,Y931*(1+(_xlfn.NORM.INV(RAND(),Inputs!$D$39,Inputs!$C$39)))-'Year Schedule'!$K$27+'Year Schedule'!$L$27)</f>
        <v>#VALUE!</v>
      </c>
      <c r="AA931" s="0" t="e">
        <f aca="true">MAX(0,Z931*(1+(_xlfn.NORM.INV(RAND(),Inputs!$D$39,Inputs!$C$39)))-'Year Schedule'!$K$28+'Year Schedule'!$L$28)</f>
        <v>#VALUE!</v>
      </c>
      <c r="AB931" s="0" t="e">
        <f aca="true">MAX(0,AA931*(1+(_xlfn.NORM.INV(RAND(),Inputs!$D$39,Inputs!$C$39)))-'Year Schedule'!$K$29+'Year Schedule'!$L$29)</f>
        <v>#VALUE!</v>
      </c>
      <c r="AC931" s="0" t="e">
        <f aca="true">MAX(0,AB931*(1+(_xlfn.NORM.INV(RAND(),Inputs!$D$39,Inputs!$C$39)))-'Year Schedule'!$K$30+'Year Schedule'!$L$30)</f>
        <v>#VALUE!</v>
      </c>
      <c r="AD931" s="0" t="e">
        <f aca="true">MAX(0,AC931*(1+(_xlfn.NORM.INV(RAND(),Inputs!$D$39,Inputs!$C$39)))-'Year Schedule'!$K$31+'Year Schedule'!$L$31)</f>
        <v>#VALUE!</v>
      </c>
      <c r="AE931" s="0" t="e">
        <f aca="true">MAX(0,AD931*(1+(_xlfn.NORM.INV(RAND(),Inputs!$D$39,Inputs!$C$39)))-'Year Schedule'!$K$32+'Year Schedule'!$L$32)</f>
        <v>#VALUE!</v>
      </c>
      <c r="AF931" s="0" t="e">
        <f aca="true">MAX(0,AE931*(1+(_xlfn.NORM.INV(RAND(),Inputs!$D$39,Inputs!$C$39)))-'Year Schedule'!$K$33+'Year Schedule'!$L$33)</f>
        <v>#VALUE!</v>
      </c>
      <c r="AG931" s="0" t="e">
        <f aca="true">MAX(0,AF931*(1+(_xlfn.NORM.INV(RAND(),Inputs!$D$39,Inputs!$C$39)))-'Year Schedule'!$K$34+'Year Schedule'!$L$34)</f>
        <v>#VALUE!</v>
      </c>
      <c r="AH931" s="0" t="e">
        <f aca="true">MAX(0,AG931*(1+(_xlfn.NORM.INV(RAND(),Inputs!$D$39,Inputs!$C$39)))-'Year Schedule'!$K$35+'Year Schedule'!$L$35)</f>
        <v>#VALUE!</v>
      </c>
      <c r="AI931" s="0" t="e">
        <f aca="true">MAX(0,AH931*(1+(_xlfn.NORM.INV(RAND(),Inputs!$D$39,Inputs!$C$39)))-'Year Schedule'!$K$36+'Year Schedule'!$L$36)</f>
        <v>#VALUE!</v>
      </c>
      <c r="AJ931" s="0" t="e">
        <f aca="true">MAX(0,AI931*(1+(_xlfn.NORM.INV(RAND(),Inputs!$D$39,Inputs!$C$39)))-'Year Schedule'!$K$37+'Year Schedule'!$L$37)</f>
        <v>#VALUE!</v>
      </c>
      <c r="AK931" s="0" t="e">
        <f aca="true">MAX(0,AJ931*(1+(_xlfn.NORM.INV(RAND(),Inputs!$D$39,Inputs!$C$39)))-'Year Schedule'!$K$38+'Year Schedule'!$L$38)</f>
        <v>#VALUE!</v>
      </c>
      <c r="AL931" s="0" t="e">
        <f aca="true">MAX(0,AK931*(1+(_xlfn.NORM.INV(RAND(),Inputs!$D$39,Inputs!$C$39)))-'Year Schedule'!$K$39+'Year Schedule'!$L$39)</f>
        <v>#VALUE!</v>
      </c>
      <c r="AM931" s="0" t="e">
        <f aca="true">MAX(0,AL931*(1+(_xlfn.NORM.INV(RAND(),Inputs!$D$39,Inputs!$C$39)))-'Year Schedule'!$K$40+'Year Schedule'!$L$40)</f>
        <v>#VALUE!</v>
      </c>
      <c r="AN931" s="0" t="e">
        <f aca="true">MAX(0,AM931*(1+(_xlfn.NORM.INV(RAND(),Inputs!$D$39,Inputs!$C$39)))-'Year Schedule'!$K$41+'Year Schedule'!$L$41)</f>
        <v>#VALUE!</v>
      </c>
      <c r="AO931" s="0" t="e">
        <f aca="true">MAX(0,AN931*(1+(_xlfn.NORM.INV(RAND(),Inputs!$D$39,Inputs!$C$39)))-'Year Schedule'!$K$42+'Year Schedule'!$L$42)</f>
        <v>#VALUE!</v>
      </c>
      <c r="AP931" s="0" t="e">
        <f aca="true">MAX(0,AO931*(1+(_xlfn.NORM.INV(RAND(),Inputs!$D$39,Inputs!$C$39)))-'Year Schedule'!$K$43+'Year Schedule'!$L$43)</f>
        <v>#VALUE!</v>
      </c>
      <c r="AQ931" s="0" t="e">
        <f aca="true">MAX(0,AP931*(1+(_xlfn.NORM.INV(RAND(),Inputs!$D$39,Inputs!$C$39)))-'Year Schedule'!$K$44+'Year Schedule'!$L$44)</f>
        <v>#VALUE!</v>
      </c>
      <c r="AR931" s="0" t="e">
        <f aca="true">MAX(0,AQ931*(1+(_xlfn.NORM.INV(RAND(),Inputs!$D$39,Inputs!$C$39)))-'Year Schedule'!$K$45+'Year Schedule'!$L$45)</f>
        <v>#VALUE!</v>
      </c>
      <c r="AS931" s="0" t="e">
        <f aca="true">MAX(0,AR931*(1+(_xlfn.NORM.INV(RAND(),Inputs!$D$39,Inputs!$C$39)))-'Year Schedule'!$K$46+'Year Schedule'!$L$46)</f>
        <v>#VALUE!</v>
      </c>
      <c r="AT931" s="0" t="e">
        <f aca="true">MAX(0,AS931*(1+(_xlfn.NORM.INV(RAND(),Inputs!$D$39,Inputs!$C$39)))-'Year Schedule'!$K$47+'Year Schedule'!$L$47)</f>
        <v>#VALUE!</v>
      </c>
      <c r="AU931" s="0" t="e">
        <f aca="true">MAX(0,AT931*(1+(_xlfn.NORM.INV(RAND(),Inputs!$D$39,Inputs!$C$39)))-'Year Schedule'!$K$48+'Year Schedule'!$L$48)</f>
        <v>#VALUE!</v>
      </c>
      <c r="AV931" s="0" t="e">
        <f aca="true">MAX(0,AU931*(1+(_xlfn.NORM.INV(RAND(),Inputs!$D$39,Inputs!$C$39)))-'Year Schedule'!$K$49+'Year Schedule'!$L$49)</f>
        <v>#VALUE!</v>
      </c>
      <c r="AW931" s="0" t="e">
        <f aca="true">MAX(0,AV931*(1+(_xlfn.NORM.INV(RAND(),Inputs!$D$39,Inputs!$C$39)))-'Year Schedule'!$K$50+'Year Schedule'!$L$50)</f>
        <v>#VALUE!</v>
      </c>
      <c r="AX931" s="0" t="e">
        <f aca="true">MAX(0,AW931*(1+(_xlfn.NORM.INV(RAND(),Inputs!$D$39,Inputs!$C$39)))-'Year Schedule'!$K$51+'Year Schedule'!$L$51)</f>
        <v>#VALUE!</v>
      </c>
      <c r="AY931" s="0" t="e">
        <f aca="true">MAX(0,AX931*(1+(_xlfn.NORM.INV(RAND(),Inputs!$D$39,Inputs!$C$39)))-'Year Schedule'!$K$52+'Year Schedule'!$L$52)</f>
        <v>#VALUE!</v>
      </c>
      <c r="AZ931" s="0" t="e">
        <f aca="true">MAX(0,AY931*(1+(_xlfn.NORM.INV(RAND(),Inputs!$D$39,Inputs!$C$39)))-'Year Schedule'!$K$53+'Year Schedule'!$L$53)</f>
        <v>#VALUE!</v>
      </c>
      <c r="BA931" s="0" t="e">
        <f aca="false">INDEX(C931:AZ931,1,Inputs!$C$6)</f>
        <v>#VALUE!</v>
      </c>
      <c r="BB931" s="0" t="n">
        <f aca="false">IFERROR(EXP(SUMPRODUCT(LN((C931:INDEX(C931:AZ931,1,Inputs!$C$6)+$C$1004:INDEX($C$1004:$AZ$1004,1,Inputs!$C$6))/B931:INDEX(B931:AY931,1,Inputs!$C$6)))/Inputs!$C$6)-1,-1)</f>
        <v>-1</v>
      </c>
    </row>
    <row r="932" customFormat="false" ht="15" hidden="false" customHeight="true" outlineLevel="0" collapsed="false">
      <c r="A932" s="0" t="n">
        <v>930</v>
      </c>
      <c r="B932" s="177" t="n">
        <f aca="false">Inputs!$C$38</f>
        <v>0</v>
      </c>
      <c r="C932" s="0" t="e">
        <f aca="true">MAX(0,B932*(1+(_xlfn.NORM.INV(RAND(),Inputs!$D$39,Inputs!$C$39)))-'Year Schedule'!$K$4+'Year Schedule'!$L$4)</f>
        <v>#VALUE!</v>
      </c>
      <c r="D932" s="0" t="e">
        <f aca="true">MAX(0,C932*(1+(_xlfn.NORM.INV(RAND(),Inputs!$D$39,Inputs!$C$39)))-'Year Schedule'!$K$5+'Year Schedule'!$L$5)</f>
        <v>#VALUE!</v>
      </c>
      <c r="E932" s="0" t="e">
        <f aca="true">MAX(0,D932*(1+(_xlfn.NORM.INV(RAND(),Inputs!$D$39,Inputs!$C$39)))-'Year Schedule'!$K$6+'Year Schedule'!$L$6)</f>
        <v>#VALUE!</v>
      </c>
      <c r="F932" s="0" t="e">
        <f aca="true">MAX(0,E932*(1+(_xlfn.NORM.INV(RAND(),Inputs!$D$39,Inputs!$C$39)))-'Year Schedule'!$K$7+'Year Schedule'!$L$7)</f>
        <v>#VALUE!</v>
      </c>
      <c r="G932" s="0" t="e">
        <f aca="true">MAX(0,F932*(1+(_xlfn.NORM.INV(RAND(),Inputs!$D$39,Inputs!$C$39)))-'Year Schedule'!$K$8+'Year Schedule'!$L$8)</f>
        <v>#VALUE!</v>
      </c>
      <c r="H932" s="0" t="e">
        <f aca="true">MAX(0,G932*(1+(_xlfn.NORM.INV(RAND(),Inputs!$D$39,Inputs!$C$39)))-'Year Schedule'!$K$9+'Year Schedule'!$L$9)</f>
        <v>#VALUE!</v>
      </c>
      <c r="I932" s="0" t="e">
        <f aca="true">MAX(0,H932*(1+(_xlfn.NORM.INV(RAND(),Inputs!$D$39,Inputs!$C$39)))-'Year Schedule'!$K$10+'Year Schedule'!$L$10)</f>
        <v>#VALUE!</v>
      </c>
      <c r="J932" s="0" t="e">
        <f aca="true">MAX(0,I932*(1+(_xlfn.NORM.INV(RAND(),Inputs!$D$39,Inputs!$C$39)))-'Year Schedule'!$K$11+'Year Schedule'!$L$11)</f>
        <v>#VALUE!</v>
      </c>
      <c r="K932" s="0" t="e">
        <f aca="true">MAX(0,J932*(1+(_xlfn.NORM.INV(RAND(),Inputs!$D$39,Inputs!$C$39)))-'Year Schedule'!$K$12+'Year Schedule'!$L$12)</f>
        <v>#VALUE!</v>
      </c>
      <c r="L932" s="0" t="e">
        <f aca="true">MAX(0,K932*(1+(_xlfn.NORM.INV(RAND(),Inputs!$D$39,Inputs!$C$39)))-'Year Schedule'!$K$13+'Year Schedule'!$L$13)</f>
        <v>#VALUE!</v>
      </c>
      <c r="M932" s="0" t="e">
        <f aca="true">MAX(0,L932*(1+(_xlfn.NORM.INV(RAND(),Inputs!$D$39,Inputs!$C$39)))-'Year Schedule'!$K$14+'Year Schedule'!$L$14)</f>
        <v>#VALUE!</v>
      </c>
      <c r="N932" s="0" t="e">
        <f aca="true">MAX(0,M932*(1+(_xlfn.NORM.INV(RAND(),Inputs!$D$39,Inputs!$C$39)))-'Year Schedule'!$K$15+'Year Schedule'!$L$15)</f>
        <v>#VALUE!</v>
      </c>
      <c r="O932" s="0" t="e">
        <f aca="true">MAX(0,N932*(1+(_xlfn.NORM.INV(RAND(),Inputs!$D$39,Inputs!$C$39)))-'Year Schedule'!$K$16+'Year Schedule'!$L$16)</f>
        <v>#VALUE!</v>
      </c>
      <c r="P932" s="0" t="e">
        <f aca="true">MAX(0,O932*(1+(_xlfn.NORM.INV(RAND(),Inputs!$D$39,Inputs!$C$39)))-'Year Schedule'!$K$17+'Year Schedule'!$L$17)</f>
        <v>#VALUE!</v>
      </c>
      <c r="Q932" s="0" t="e">
        <f aca="true">MAX(0,P932*(1+(_xlfn.NORM.INV(RAND(),Inputs!$D$39,Inputs!$C$39)))-'Year Schedule'!$K$18+'Year Schedule'!$L$18)</f>
        <v>#VALUE!</v>
      </c>
      <c r="R932" s="0" t="e">
        <f aca="true">MAX(0,Q932*(1+(_xlfn.NORM.INV(RAND(),Inputs!$D$39,Inputs!$C$39)))-'Year Schedule'!$K$19+'Year Schedule'!$L$19)</f>
        <v>#VALUE!</v>
      </c>
      <c r="S932" s="0" t="e">
        <f aca="true">MAX(0,R932*(1+(_xlfn.NORM.INV(RAND(),Inputs!$D$39,Inputs!$C$39)))-'Year Schedule'!$K$20+'Year Schedule'!$L$20)</f>
        <v>#VALUE!</v>
      </c>
      <c r="T932" s="0" t="e">
        <f aca="true">MAX(0,S932*(1+(_xlfn.NORM.INV(RAND(),Inputs!$D$39,Inputs!$C$39)))-'Year Schedule'!$K$21+'Year Schedule'!$L$21)</f>
        <v>#VALUE!</v>
      </c>
      <c r="U932" s="0" t="e">
        <f aca="true">MAX(0,T932*(1+(_xlfn.NORM.INV(RAND(),Inputs!$D$39,Inputs!$C$39)))-'Year Schedule'!$K$22+'Year Schedule'!$L$22)</f>
        <v>#VALUE!</v>
      </c>
      <c r="V932" s="0" t="e">
        <f aca="true">MAX(0,U932*(1+(_xlfn.NORM.INV(RAND(),Inputs!$D$39,Inputs!$C$39)))-'Year Schedule'!$K$23+'Year Schedule'!$L$23)</f>
        <v>#VALUE!</v>
      </c>
      <c r="W932" s="0" t="e">
        <f aca="true">MAX(0,V932*(1+(_xlfn.NORM.INV(RAND(),Inputs!$D$39,Inputs!$C$39)))-'Year Schedule'!$K$24+'Year Schedule'!$L$24)</f>
        <v>#VALUE!</v>
      </c>
      <c r="X932" s="0" t="e">
        <f aca="true">MAX(0,W932*(1+(_xlfn.NORM.INV(RAND(),Inputs!$D$39,Inputs!$C$39)))-'Year Schedule'!$K$25+'Year Schedule'!$L$25)</f>
        <v>#VALUE!</v>
      </c>
      <c r="Y932" s="0" t="e">
        <f aca="true">MAX(0,X932*(1+(_xlfn.NORM.INV(RAND(),Inputs!$D$39,Inputs!$C$39)))-'Year Schedule'!$K$26+'Year Schedule'!$L$26)</f>
        <v>#VALUE!</v>
      </c>
      <c r="Z932" s="0" t="e">
        <f aca="true">MAX(0,Y932*(1+(_xlfn.NORM.INV(RAND(),Inputs!$D$39,Inputs!$C$39)))-'Year Schedule'!$K$27+'Year Schedule'!$L$27)</f>
        <v>#VALUE!</v>
      </c>
      <c r="AA932" s="0" t="e">
        <f aca="true">MAX(0,Z932*(1+(_xlfn.NORM.INV(RAND(),Inputs!$D$39,Inputs!$C$39)))-'Year Schedule'!$K$28+'Year Schedule'!$L$28)</f>
        <v>#VALUE!</v>
      </c>
      <c r="AB932" s="0" t="e">
        <f aca="true">MAX(0,AA932*(1+(_xlfn.NORM.INV(RAND(),Inputs!$D$39,Inputs!$C$39)))-'Year Schedule'!$K$29+'Year Schedule'!$L$29)</f>
        <v>#VALUE!</v>
      </c>
      <c r="AC932" s="0" t="e">
        <f aca="true">MAX(0,AB932*(1+(_xlfn.NORM.INV(RAND(),Inputs!$D$39,Inputs!$C$39)))-'Year Schedule'!$K$30+'Year Schedule'!$L$30)</f>
        <v>#VALUE!</v>
      </c>
      <c r="AD932" s="0" t="e">
        <f aca="true">MAX(0,AC932*(1+(_xlfn.NORM.INV(RAND(),Inputs!$D$39,Inputs!$C$39)))-'Year Schedule'!$K$31+'Year Schedule'!$L$31)</f>
        <v>#VALUE!</v>
      </c>
      <c r="AE932" s="0" t="e">
        <f aca="true">MAX(0,AD932*(1+(_xlfn.NORM.INV(RAND(),Inputs!$D$39,Inputs!$C$39)))-'Year Schedule'!$K$32+'Year Schedule'!$L$32)</f>
        <v>#VALUE!</v>
      </c>
      <c r="AF932" s="0" t="e">
        <f aca="true">MAX(0,AE932*(1+(_xlfn.NORM.INV(RAND(),Inputs!$D$39,Inputs!$C$39)))-'Year Schedule'!$K$33+'Year Schedule'!$L$33)</f>
        <v>#VALUE!</v>
      </c>
      <c r="AG932" s="0" t="e">
        <f aca="true">MAX(0,AF932*(1+(_xlfn.NORM.INV(RAND(),Inputs!$D$39,Inputs!$C$39)))-'Year Schedule'!$K$34+'Year Schedule'!$L$34)</f>
        <v>#VALUE!</v>
      </c>
      <c r="AH932" s="0" t="e">
        <f aca="true">MAX(0,AG932*(1+(_xlfn.NORM.INV(RAND(),Inputs!$D$39,Inputs!$C$39)))-'Year Schedule'!$K$35+'Year Schedule'!$L$35)</f>
        <v>#VALUE!</v>
      </c>
      <c r="AI932" s="0" t="e">
        <f aca="true">MAX(0,AH932*(1+(_xlfn.NORM.INV(RAND(),Inputs!$D$39,Inputs!$C$39)))-'Year Schedule'!$K$36+'Year Schedule'!$L$36)</f>
        <v>#VALUE!</v>
      </c>
      <c r="AJ932" s="0" t="e">
        <f aca="true">MAX(0,AI932*(1+(_xlfn.NORM.INV(RAND(),Inputs!$D$39,Inputs!$C$39)))-'Year Schedule'!$K$37+'Year Schedule'!$L$37)</f>
        <v>#VALUE!</v>
      </c>
      <c r="AK932" s="0" t="e">
        <f aca="true">MAX(0,AJ932*(1+(_xlfn.NORM.INV(RAND(),Inputs!$D$39,Inputs!$C$39)))-'Year Schedule'!$K$38+'Year Schedule'!$L$38)</f>
        <v>#VALUE!</v>
      </c>
      <c r="AL932" s="0" t="e">
        <f aca="true">MAX(0,AK932*(1+(_xlfn.NORM.INV(RAND(),Inputs!$D$39,Inputs!$C$39)))-'Year Schedule'!$K$39+'Year Schedule'!$L$39)</f>
        <v>#VALUE!</v>
      </c>
      <c r="AM932" s="0" t="e">
        <f aca="true">MAX(0,AL932*(1+(_xlfn.NORM.INV(RAND(),Inputs!$D$39,Inputs!$C$39)))-'Year Schedule'!$K$40+'Year Schedule'!$L$40)</f>
        <v>#VALUE!</v>
      </c>
      <c r="AN932" s="0" t="e">
        <f aca="true">MAX(0,AM932*(1+(_xlfn.NORM.INV(RAND(),Inputs!$D$39,Inputs!$C$39)))-'Year Schedule'!$K$41+'Year Schedule'!$L$41)</f>
        <v>#VALUE!</v>
      </c>
      <c r="AO932" s="0" t="e">
        <f aca="true">MAX(0,AN932*(1+(_xlfn.NORM.INV(RAND(),Inputs!$D$39,Inputs!$C$39)))-'Year Schedule'!$K$42+'Year Schedule'!$L$42)</f>
        <v>#VALUE!</v>
      </c>
      <c r="AP932" s="0" t="e">
        <f aca="true">MAX(0,AO932*(1+(_xlfn.NORM.INV(RAND(),Inputs!$D$39,Inputs!$C$39)))-'Year Schedule'!$K$43+'Year Schedule'!$L$43)</f>
        <v>#VALUE!</v>
      </c>
      <c r="AQ932" s="0" t="e">
        <f aca="true">MAX(0,AP932*(1+(_xlfn.NORM.INV(RAND(),Inputs!$D$39,Inputs!$C$39)))-'Year Schedule'!$K$44+'Year Schedule'!$L$44)</f>
        <v>#VALUE!</v>
      </c>
      <c r="AR932" s="0" t="e">
        <f aca="true">MAX(0,AQ932*(1+(_xlfn.NORM.INV(RAND(),Inputs!$D$39,Inputs!$C$39)))-'Year Schedule'!$K$45+'Year Schedule'!$L$45)</f>
        <v>#VALUE!</v>
      </c>
      <c r="AS932" s="0" t="e">
        <f aca="true">MAX(0,AR932*(1+(_xlfn.NORM.INV(RAND(),Inputs!$D$39,Inputs!$C$39)))-'Year Schedule'!$K$46+'Year Schedule'!$L$46)</f>
        <v>#VALUE!</v>
      </c>
      <c r="AT932" s="0" t="e">
        <f aca="true">MAX(0,AS932*(1+(_xlfn.NORM.INV(RAND(),Inputs!$D$39,Inputs!$C$39)))-'Year Schedule'!$K$47+'Year Schedule'!$L$47)</f>
        <v>#VALUE!</v>
      </c>
      <c r="AU932" s="0" t="e">
        <f aca="true">MAX(0,AT932*(1+(_xlfn.NORM.INV(RAND(),Inputs!$D$39,Inputs!$C$39)))-'Year Schedule'!$K$48+'Year Schedule'!$L$48)</f>
        <v>#VALUE!</v>
      </c>
      <c r="AV932" s="0" t="e">
        <f aca="true">MAX(0,AU932*(1+(_xlfn.NORM.INV(RAND(),Inputs!$D$39,Inputs!$C$39)))-'Year Schedule'!$K$49+'Year Schedule'!$L$49)</f>
        <v>#VALUE!</v>
      </c>
      <c r="AW932" s="0" t="e">
        <f aca="true">MAX(0,AV932*(1+(_xlfn.NORM.INV(RAND(),Inputs!$D$39,Inputs!$C$39)))-'Year Schedule'!$K$50+'Year Schedule'!$L$50)</f>
        <v>#VALUE!</v>
      </c>
      <c r="AX932" s="0" t="e">
        <f aca="true">MAX(0,AW932*(1+(_xlfn.NORM.INV(RAND(),Inputs!$D$39,Inputs!$C$39)))-'Year Schedule'!$K$51+'Year Schedule'!$L$51)</f>
        <v>#VALUE!</v>
      </c>
      <c r="AY932" s="0" t="e">
        <f aca="true">MAX(0,AX932*(1+(_xlfn.NORM.INV(RAND(),Inputs!$D$39,Inputs!$C$39)))-'Year Schedule'!$K$52+'Year Schedule'!$L$52)</f>
        <v>#VALUE!</v>
      </c>
      <c r="AZ932" s="0" t="e">
        <f aca="true">MAX(0,AY932*(1+(_xlfn.NORM.INV(RAND(),Inputs!$D$39,Inputs!$C$39)))-'Year Schedule'!$K$53+'Year Schedule'!$L$53)</f>
        <v>#VALUE!</v>
      </c>
      <c r="BA932" s="0" t="e">
        <f aca="false">INDEX(C932:AZ932,1,Inputs!$C$6)</f>
        <v>#VALUE!</v>
      </c>
      <c r="BB932" s="0" t="n">
        <f aca="false">IFERROR(EXP(SUMPRODUCT(LN((C932:INDEX(C932:AZ932,1,Inputs!$C$6)+$C$1004:INDEX($C$1004:$AZ$1004,1,Inputs!$C$6))/B932:INDEX(B932:AY932,1,Inputs!$C$6)))/Inputs!$C$6)-1,-1)</f>
        <v>-1</v>
      </c>
    </row>
    <row r="933" customFormat="false" ht="15" hidden="false" customHeight="true" outlineLevel="0" collapsed="false">
      <c r="A933" s="0" t="n">
        <v>931</v>
      </c>
      <c r="B933" s="177" t="n">
        <f aca="false">Inputs!$C$38</f>
        <v>0</v>
      </c>
      <c r="C933" s="0" t="e">
        <f aca="true">MAX(0,B933*(1+(_xlfn.NORM.INV(RAND(),Inputs!$D$39,Inputs!$C$39)))-'Year Schedule'!$K$4+'Year Schedule'!$L$4)</f>
        <v>#VALUE!</v>
      </c>
      <c r="D933" s="0" t="e">
        <f aca="true">MAX(0,C933*(1+(_xlfn.NORM.INV(RAND(),Inputs!$D$39,Inputs!$C$39)))-'Year Schedule'!$K$5+'Year Schedule'!$L$5)</f>
        <v>#VALUE!</v>
      </c>
      <c r="E933" s="0" t="e">
        <f aca="true">MAX(0,D933*(1+(_xlfn.NORM.INV(RAND(),Inputs!$D$39,Inputs!$C$39)))-'Year Schedule'!$K$6+'Year Schedule'!$L$6)</f>
        <v>#VALUE!</v>
      </c>
      <c r="F933" s="0" t="e">
        <f aca="true">MAX(0,E933*(1+(_xlfn.NORM.INV(RAND(),Inputs!$D$39,Inputs!$C$39)))-'Year Schedule'!$K$7+'Year Schedule'!$L$7)</f>
        <v>#VALUE!</v>
      </c>
      <c r="G933" s="0" t="e">
        <f aca="true">MAX(0,F933*(1+(_xlfn.NORM.INV(RAND(),Inputs!$D$39,Inputs!$C$39)))-'Year Schedule'!$K$8+'Year Schedule'!$L$8)</f>
        <v>#VALUE!</v>
      </c>
      <c r="H933" s="0" t="e">
        <f aca="true">MAX(0,G933*(1+(_xlfn.NORM.INV(RAND(),Inputs!$D$39,Inputs!$C$39)))-'Year Schedule'!$K$9+'Year Schedule'!$L$9)</f>
        <v>#VALUE!</v>
      </c>
      <c r="I933" s="0" t="e">
        <f aca="true">MAX(0,H933*(1+(_xlfn.NORM.INV(RAND(),Inputs!$D$39,Inputs!$C$39)))-'Year Schedule'!$K$10+'Year Schedule'!$L$10)</f>
        <v>#VALUE!</v>
      </c>
      <c r="J933" s="0" t="e">
        <f aca="true">MAX(0,I933*(1+(_xlfn.NORM.INV(RAND(),Inputs!$D$39,Inputs!$C$39)))-'Year Schedule'!$K$11+'Year Schedule'!$L$11)</f>
        <v>#VALUE!</v>
      </c>
      <c r="K933" s="0" t="e">
        <f aca="true">MAX(0,J933*(1+(_xlfn.NORM.INV(RAND(),Inputs!$D$39,Inputs!$C$39)))-'Year Schedule'!$K$12+'Year Schedule'!$L$12)</f>
        <v>#VALUE!</v>
      </c>
      <c r="L933" s="0" t="e">
        <f aca="true">MAX(0,K933*(1+(_xlfn.NORM.INV(RAND(),Inputs!$D$39,Inputs!$C$39)))-'Year Schedule'!$K$13+'Year Schedule'!$L$13)</f>
        <v>#VALUE!</v>
      </c>
      <c r="M933" s="0" t="e">
        <f aca="true">MAX(0,L933*(1+(_xlfn.NORM.INV(RAND(),Inputs!$D$39,Inputs!$C$39)))-'Year Schedule'!$K$14+'Year Schedule'!$L$14)</f>
        <v>#VALUE!</v>
      </c>
      <c r="N933" s="0" t="e">
        <f aca="true">MAX(0,M933*(1+(_xlfn.NORM.INV(RAND(),Inputs!$D$39,Inputs!$C$39)))-'Year Schedule'!$K$15+'Year Schedule'!$L$15)</f>
        <v>#VALUE!</v>
      </c>
      <c r="O933" s="0" t="e">
        <f aca="true">MAX(0,N933*(1+(_xlfn.NORM.INV(RAND(),Inputs!$D$39,Inputs!$C$39)))-'Year Schedule'!$K$16+'Year Schedule'!$L$16)</f>
        <v>#VALUE!</v>
      </c>
      <c r="P933" s="0" t="e">
        <f aca="true">MAX(0,O933*(1+(_xlfn.NORM.INV(RAND(),Inputs!$D$39,Inputs!$C$39)))-'Year Schedule'!$K$17+'Year Schedule'!$L$17)</f>
        <v>#VALUE!</v>
      </c>
      <c r="Q933" s="0" t="e">
        <f aca="true">MAX(0,P933*(1+(_xlfn.NORM.INV(RAND(),Inputs!$D$39,Inputs!$C$39)))-'Year Schedule'!$K$18+'Year Schedule'!$L$18)</f>
        <v>#VALUE!</v>
      </c>
      <c r="R933" s="0" t="e">
        <f aca="true">MAX(0,Q933*(1+(_xlfn.NORM.INV(RAND(),Inputs!$D$39,Inputs!$C$39)))-'Year Schedule'!$K$19+'Year Schedule'!$L$19)</f>
        <v>#VALUE!</v>
      </c>
      <c r="S933" s="0" t="e">
        <f aca="true">MAX(0,R933*(1+(_xlfn.NORM.INV(RAND(),Inputs!$D$39,Inputs!$C$39)))-'Year Schedule'!$K$20+'Year Schedule'!$L$20)</f>
        <v>#VALUE!</v>
      </c>
      <c r="T933" s="0" t="e">
        <f aca="true">MAX(0,S933*(1+(_xlfn.NORM.INV(RAND(),Inputs!$D$39,Inputs!$C$39)))-'Year Schedule'!$K$21+'Year Schedule'!$L$21)</f>
        <v>#VALUE!</v>
      </c>
      <c r="U933" s="0" t="e">
        <f aca="true">MAX(0,T933*(1+(_xlfn.NORM.INV(RAND(),Inputs!$D$39,Inputs!$C$39)))-'Year Schedule'!$K$22+'Year Schedule'!$L$22)</f>
        <v>#VALUE!</v>
      </c>
      <c r="V933" s="0" t="e">
        <f aca="true">MAX(0,U933*(1+(_xlfn.NORM.INV(RAND(),Inputs!$D$39,Inputs!$C$39)))-'Year Schedule'!$K$23+'Year Schedule'!$L$23)</f>
        <v>#VALUE!</v>
      </c>
      <c r="W933" s="0" t="e">
        <f aca="true">MAX(0,V933*(1+(_xlfn.NORM.INV(RAND(),Inputs!$D$39,Inputs!$C$39)))-'Year Schedule'!$K$24+'Year Schedule'!$L$24)</f>
        <v>#VALUE!</v>
      </c>
      <c r="X933" s="0" t="e">
        <f aca="true">MAX(0,W933*(1+(_xlfn.NORM.INV(RAND(),Inputs!$D$39,Inputs!$C$39)))-'Year Schedule'!$K$25+'Year Schedule'!$L$25)</f>
        <v>#VALUE!</v>
      </c>
      <c r="Y933" s="0" t="e">
        <f aca="true">MAX(0,X933*(1+(_xlfn.NORM.INV(RAND(),Inputs!$D$39,Inputs!$C$39)))-'Year Schedule'!$K$26+'Year Schedule'!$L$26)</f>
        <v>#VALUE!</v>
      </c>
      <c r="Z933" s="0" t="e">
        <f aca="true">MAX(0,Y933*(1+(_xlfn.NORM.INV(RAND(),Inputs!$D$39,Inputs!$C$39)))-'Year Schedule'!$K$27+'Year Schedule'!$L$27)</f>
        <v>#VALUE!</v>
      </c>
      <c r="AA933" s="0" t="e">
        <f aca="true">MAX(0,Z933*(1+(_xlfn.NORM.INV(RAND(),Inputs!$D$39,Inputs!$C$39)))-'Year Schedule'!$K$28+'Year Schedule'!$L$28)</f>
        <v>#VALUE!</v>
      </c>
      <c r="AB933" s="0" t="e">
        <f aca="true">MAX(0,AA933*(1+(_xlfn.NORM.INV(RAND(),Inputs!$D$39,Inputs!$C$39)))-'Year Schedule'!$K$29+'Year Schedule'!$L$29)</f>
        <v>#VALUE!</v>
      </c>
      <c r="AC933" s="0" t="e">
        <f aca="true">MAX(0,AB933*(1+(_xlfn.NORM.INV(RAND(),Inputs!$D$39,Inputs!$C$39)))-'Year Schedule'!$K$30+'Year Schedule'!$L$30)</f>
        <v>#VALUE!</v>
      </c>
      <c r="AD933" s="0" t="e">
        <f aca="true">MAX(0,AC933*(1+(_xlfn.NORM.INV(RAND(),Inputs!$D$39,Inputs!$C$39)))-'Year Schedule'!$K$31+'Year Schedule'!$L$31)</f>
        <v>#VALUE!</v>
      </c>
      <c r="AE933" s="0" t="e">
        <f aca="true">MAX(0,AD933*(1+(_xlfn.NORM.INV(RAND(),Inputs!$D$39,Inputs!$C$39)))-'Year Schedule'!$K$32+'Year Schedule'!$L$32)</f>
        <v>#VALUE!</v>
      </c>
      <c r="AF933" s="0" t="e">
        <f aca="true">MAX(0,AE933*(1+(_xlfn.NORM.INV(RAND(),Inputs!$D$39,Inputs!$C$39)))-'Year Schedule'!$K$33+'Year Schedule'!$L$33)</f>
        <v>#VALUE!</v>
      </c>
      <c r="AG933" s="0" t="e">
        <f aca="true">MAX(0,AF933*(1+(_xlfn.NORM.INV(RAND(),Inputs!$D$39,Inputs!$C$39)))-'Year Schedule'!$K$34+'Year Schedule'!$L$34)</f>
        <v>#VALUE!</v>
      </c>
      <c r="AH933" s="0" t="e">
        <f aca="true">MAX(0,AG933*(1+(_xlfn.NORM.INV(RAND(),Inputs!$D$39,Inputs!$C$39)))-'Year Schedule'!$K$35+'Year Schedule'!$L$35)</f>
        <v>#VALUE!</v>
      </c>
      <c r="AI933" s="0" t="e">
        <f aca="true">MAX(0,AH933*(1+(_xlfn.NORM.INV(RAND(),Inputs!$D$39,Inputs!$C$39)))-'Year Schedule'!$K$36+'Year Schedule'!$L$36)</f>
        <v>#VALUE!</v>
      </c>
      <c r="AJ933" s="0" t="e">
        <f aca="true">MAX(0,AI933*(1+(_xlfn.NORM.INV(RAND(),Inputs!$D$39,Inputs!$C$39)))-'Year Schedule'!$K$37+'Year Schedule'!$L$37)</f>
        <v>#VALUE!</v>
      </c>
      <c r="AK933" s="0" t="e">
        <f aca="true">MAX(0,AJ933*(1+(_xlfn.NORM.INV(RAND(),Inputs!$D$39,Inputs!$C$39)))-'Year Schedule'!$K$38+'Year Schedule'!$L$38)</f>
        <v>#VALUE!</v>
      </c>
      <c r="AL933" s="0" t="e">
        <f aca="true">MAX(0,AK933*(1+(_xlfn.NORM.INV(RAND(),Inputs!$D$39,Inputs!$C$39)))-'Year Schedule'!$K$39+'Year Schedule'!$L$39)</f>
        <v>#VALUE!</v>
      </c>
      <c r="AM933" s="0" t="e">
        <f aca="true">MAX(0,AL933*(1+(_xlfn.NORM.INV(RAND(),Inputs!$D$39,Inputs!$C$39)))-'Year Schedule'!$K$40+'Year Schedule'!$L$40)</f>
        <v>#VALUE!</v>
      </c>
      <c r="AN933" s="0" t="e">
        <f aca="true">MAX(0,AM933*(1+(_xlfn.NORM.INV(RAND(),Inputs!$D$39,Inputs!$C$39)))-'Year Schedule'!$K$41+'Year Schedule'!$L$41)</f>
        <v>#VALUE!</v>
      </c>
      <c r="AO933" s="0" t="e">
        <f aca="true">MAX(0,AN933*(1+(_xlfn.NORM.INV(RAND(),Inputs!$D$39,Inputs!$C$39)))-'Year Schedule'!$K$42+'Year Schedule'!$L$42)</f>
        <v>#VALUE!</v>
      </c>
      <c r="AP933" s="0" t="e">
        <f aca="true">MAX(0,AO933*(1+(_xlfn.NORM.INV(RAND(),Inputs!$D$39,Inputs!$C$39)))-'Year Schedule'!$K$43+'Year Schedule'!$L$43)</f>
        <v>#VALUE!</v>
      </c>
      <c r="AQ933" s="0" t="e">
        <f aca="true">MAX(0,AP933*(1+(_xlfn.NORM.INV(RAND(),Inputs!$D$39,Inputs!$C$39)))-'Year Schedule'!$K$44+'Year Schedule'!$L$44)</f>
        <v>#VALUE!</v>
      </c>
      <c r="AR933" s="0" t="e">
        <f aca="true">MAX(0,AQ933*(1+(_xlfn.NORM.INV(RAND(),Inputs!$D$39,Inputs!$C$39)))-'Year Schedule'!$K$45+'Year Schedule'!$L$45)</f>
        <v>#VALUE!</v>
      </c>
      <c r="AS933" s="0" t="e">
        <f aca="true">MAX(0,AR933*(1+(_xlfn.NORM.INV(RAND(),Inputs!$D$39,Inputs!$C$39)))-'Year Schedule'!$K$46+'Year Schedule'!$L$46)</f>
        <v>#VALUE!</v>
      </c>
      <c r="AT933" s="0" t="e">
        <f aca="true">MAX(0,AS933*(1+(_xlfn.NORM.INV(RAND(),Inputs!$D$39,Inputs!$C$39)))-'Year Schedule'!$K$47+'Year Schedule'!$L$47)</f>
        <v>#VALUE!</v>
      </c>
      <c r="AU933" s="0" t="e">
        <f aca="true">MAX(0,AT933*(1+(_xlfn.NORM.INV(RAND(),Inputs!$D$39,Inputs!$C$39)))-'Year Schedule'!$K$48+'Year Schedule'!$L$48)</f>
        <v>#VALUE!</v>
      </c>
      <c r="AV933" s="0" t="e">
        <f aca="true">MAX(0,AU933*(1+(_xlfn.NORM.INV(RAND(),Inputs!$D$39,Inputs!$C$39)))-'Year Schedule'!$K$49+'Year Schedule'!$L$49)</f>
        <v>#VALUE!</v>
      </c>
      <c r="AW933" s="0" t="e">
        <f aca="true">MAX(0,AV933*(1+(_xlfn.NORM.INV(RAND(),Inputs!$D$39,Inputs!$C$39)))-'Year Schedule'!$K$50+'Year Schedule'!$L$50)</f>
        <v>#VALUE!</v>
      </c>
      <c r="AX933" s="0" t="e">
        <f aca="true">MAX(0,AW933*(1+(_xlfn.NORM.INV(RAND(),Inputs!$D$39,Inputs!$C$39)))-'Year Schedule'!$K$51+'Year Schedule'!$L$51)</f>
        <v>#VALUE!</v>
      </c>
      <c r="AY933" s="0" t="e">
        <f aca="true">MAX(0,AX933*(1+(_xlfn.NORM.INV(RAND(),Inputs!$D$39,Inputs!$C$39)))-'Year Schedule'!$K$52+'Year Schedule'!$L$52)</f>
        <v>#VALUE!</v>
      </c>
      <c r="AZ933" s="0" t="e">
        <f aca="true">MAX(0,AY933*(1+(_xlfn.NORM.INV(RAND(),Inputs!$D$39,Inputs!$C$39)))-'Year Schedule'!$K$53+'Year Schedule'!$L$53)</f>
        <v>#VALUE!</v>
      </c>
      <c r="BA933" s="0" t="e">
        <f aca="false">INDEX(C933:AZ933,1,Inputs!$C$6)</f>
        <v>#VALUE!</v>
      </c>
      <c r="BB933" s="0" t="n">
        <f aca="false">IFERROR(EXP(SUMPRODUCT(LN((C933:INDEX(C933:AZ933,1,Inputs!$C$6)+$C$1004:INDEX($C$1004:$AZ$1004,1,Inputs!$C$6))/B933:INDEX(B933:AY933,1,Inputs!$C$6)))/Inputs!$C$6)-1,-1)</f>
        <v>-1</v>
      </c>
    </row>
    <row r="934" customFormat="false" ht="15" hidden="false" customHeight="true" outlineLevel="0" collapsed="false">
      <c r="A934" s="0" t="n">
        <v>932</v>
      </c>
      <c r="B934" s="177" t="n">
        <f aca="false">Inputs!$C$38</f>
        <v>0</v>
      </c>
      <c r="C934" s="0" t="e">
        <f aca="true">MAX(0,B934*(1+(_xlfn.NORM.INV(RAND(),Inputs!$D$39,Inputs!$C$39)))-'Year Schedule'!$K$4+'Year Schedule'!$L$4)</f>
        <v>#VALUE!</v>
      </c>
      <c r="D934" s="0" t="e">
        <f aca="true">MAX(0,C934*(1+(_xlfn.NORM.INV(RAND(),Inputs!$D$39,Inputs!$C$39)))-'Year Schedule'!$K$5+'Year Schedule'!$L$5)</f>
        <v>#VALUE!</v>
      </c>
      <c r="E934" s="0" t="e">
        <f aca="true">MAX(0,D934*(1+(_xlfn.NORM.INV(RAND(),Inputs!$D$39,Inputs!$C$39)))-'Year Schedule'!$K$6+'Year Schedule'!$L$6)</f>
        <v>#VALUE!</v>
      </c>
      <c r="F934" s="0" t="e">
        <f aca="true">MAX(0,E934*(1+(_xlfn.NORM.INV(RAND(),Inputs!$D$39,Inputs!$C$39)))-'Year Schedule'!$K$7+'Year Schedule'!$L$7)</f>
        <v>#VALUE!</v>
      </c>
      <c r="G934" s="0" t="e">
        <f aca="true">MAX(0,F934*(1+(_xlfn.NORM.INV(RAND(),Inputs!$D$39,Inputs!$C$39)))-'Year Schedule'!$K$8+'Year Schedule'!$L$8)</f>
        <v>#VALUE!</v>
      </c>
      <c r="H934" s="0" t="e">
        <f aca="true">MAX(0,G934*(1+(_xlfn.NORM.INV(RAND(),Inputs!$D$39,Inputs!$C$39)))-'Year Schedule'!$K$9+'Year Schedule'!$L$9)</f>
        <v>#VALUE!</v>
      </c>
      <c r="I934" s="0" t="e">
        <f aca="true">MAX(0,H934*(1+(_xlfn.NORM.INV(RAND(),Inputs!$D$39,Inputs!$C$39)))-'Year Schedule'!$K$10+'Year Schedule'!$L$10)</f>
        <v>#VALUE!</v>
      </c>
      <c r="J934" s="0" t="e">
        <f aca="true">MAX(0,I934*(1+(_xlfn.NORM.INV(RAND(),Inputs!$D$39,Inputs!$C$39)))-'Year Schedule'!$K$11+'Year Schedule'!$L$11)</f>
        <v>#VALUE!</v>
      </c>
      <c r="K934" s="0" t="e">
        <f aca="true">MAX(0,J934*(1+(_xlfn.NORM.INV(RAND(),Inputs!$D$39,Inputs!$C$39)))-'Year Schedule'!$K$12+'Year Schedule'!$L$12)</f>
        <v>#VALUE!</v>
      </c>
      <c r="L934" s="0" t="e">
        <f aca="true">MAX(0,K934*(1+(_xlfn.NORM.INV(RAND(),Inputs!$D$39,Inputs!$C$39)))-'Year Schedule'!$K$13+'Year Schedule'!$L$13)</f>
        <v>#VALUE!</v>
      </c>
      <c r="M934" s="0" t="e">
        <f aca="true">MAX(0,L934*(1+(_xlfn.NORM.INV(RAND(),Inputs!$D$39,Inputs!$C$39)))-'Year Schedule'!$K$14+'Year Schedule'!$L$14)</f>
        <v>#VALUE!</v>
      </c>
      <c r="N934" s="0" t="e">
        <f aca="true">MAX(0,M934*(1+(_xlfn.NORM.INV(RAND(),Inputs!$D$39,Inputs!$C$39)))-'Year Schedule'!$K$15+'Year Schedule'!$L$15)</f>
        <v>#VALUE!</v>
      </c>
      <c r="O934" s="0" t="e">
        <f aca="true">MAX(0,N934*(1+(_xlfn.NORM.INV(RAND(),Inputs!$D$39,Inputs!$C$39)))-'Year Schedule'!$K$16+'Year Schedule'!$L$16)</f>
        <v>#VALUE!</v>
      </c>
      <c r="P934" s="0" t="e">
        <f aca="true">MAX(0,O934*(1+(_xlfn.NORM.INV(RAND(),Inputs!$D$39,Inputs!$C$39)))-'Year Schedule'!$K$17+'Year Schedule'!$L$17)</f>
        <v>#VALUE!</v>
      </c>
      <c r="Q934" s="0" t="e">
        <f aca="true">MAX(0,P934*(1+(_xlfn.NORM.INV(RAND(),Inputs!$D$39,Inputs!$C$39)))-'Year Schedule'!$K$18+'Year Schedule'!$L$18)</f>
        <v>#VALUE!</v>
      </c>
      <c r="R934" s="0" t="e">
        <f aca="true">MAX(0,Q934*(1+(_xlfn.NORM.INV(RAND(),Inputs!$D$39,Inputs!$C$39)))-'Year Schedule'!$K$19+'Year Schedule'!$L$19)</f>
        <v>#VALUE!</v>
      </c>
      <c r="S934" s="0" t="e">
        <f aca="true">MAX(0,R934*(1+(_xlfn.NORM.INV(RAND(),Inputs!$D$39,Inputs!$C$39)))-'Year Schedule'!$K$20+'Year Schedule'!$L$20)</f>
        <v>#VALUE!</v>
      </c>
      <c r="T934" s="0" t="e">
        <f aca="true">MAX(0,S934*(1+(_xlfn.NORM.INV(RAND(),Inputs!$D$39,Inputs!$C$39)))-'Year Schedule'!$K$21+'Year Schedule'!$L$21)</f>
        <v>#VALUE!</v>
      </c>
      <c r="U934" s="0" t="e">
        <f aca="true">MAX(0,T934*(1+(_xlfn.NORM.INV(RAND(),Inputs!$D$39,Inputs!$C$39)))-'Year Schedule'!$K$22+'Year Schedule'!$L$22)</f>
        <v>#VALUE!</v>
      </c>
      <c r="V934" s="0" t="e">
        <f aca="true">MAX(0,U934*(1+(_xlfn.NORM.INV(RAND(),Inputs!$D$39,Inputs!$C$39)))-'Year Schedule'!$K$23+'Year Schedule'!$L$23)</f>
        <v>#VALUE!</v>
      </c>
      <c r="W934" s="0" t="e">
        <f aca="true">MAX(0,V934*(1+(_xlfn.NORM.INV(RAND(),Inputs!$D$39,Inputs!$C$39)))-'Year Schedule'!$K$24+'Year Schedule'!$L$24)</f>
        <v>#VALUE!</v>
      </c>
      <c r="X934" s="0" t="e">
        <f aca="true">MAX(0,W934*(1+(_xlfn.NORM.INV(RAND(),Inputs!$D$39,Inputs!$C$39)))-'Year Schedule'!$K$25+'Year Schedule'!$L$25)</f>
        <v>#VALUE!</v>
      </c>
      <c r="Y934" s="0" t="e">
        <f aca="true">MAX(0,X934*(1+(_xlfn.NORM.INV(RAND(),Inputs!$D$39,Inputs!$C$39)))-'Year Schedule'!$K$26+'Year Schedule'!$L$26)</f>
        <v>#VALUE!</v>
      </c>
      <c r="Z934" s="0" t="e">
        <f aca="true">MAX(0,Y934*(1+(_xlfn.NORM.INV(RAND(),Inputs!$D$39,Inputs!$C$39)))-'Year Schedule'!$K$27+'Year Schedule'!$L$27)</f>
        <v>#VALUE!</v>
      </c>
      <c r="AA934" s="0" t="e">
        <f aca="true">MAX(0,Z934*(1+(_xlfn.NORM.INV(RAND(),Inputs!$D$39,Inputs!$C$39)))-'Year Schedule'!$K$28+'Year Schedule'!$L$28)</f>
        <v>#VALUE!</v>
      </c>
      <c r="AB934" s="0" t="e">
        <f aca="true">MAX(0,AA934*(1+(_xlfn.NORM.INV(RAND(),Inputs!$D$39,Inputs!$C$39)))-'Year Schedule'!$K$29+'Year Schedule'!$L$29)</f>
        <v>#VALUE!</v>
      </c>
      <c r="AC934" s="0" t="e">
        <f aca="true">MAX(0,AB934*(1+(_xlfn.NORM.INV(RAND(),Inputs!$D$39,Inputs!$C$39)))-'Year Schedule'!$K$30+'Year Schedule'!$L$30)</f>
        <v>#VALUE!</v>
      </c>
      <c r="AD934" s="0" t="e">
        <f aca="true">MAX(0,AC934*(1+(_xlfn.NORM.INV(RAND(),Inputs!$D$39,Inputs!$C$39)))-'Year Schedule'!$K$31+'Year Schedule'!$L$31)</f>
        <v>#VALUE!</v>
      </c>
      <c r="AE934" s="0" t="e">
        <f aca="true">MAX(0,AD934*(1+(_xlfn.NORM.INV(RAND(),Inputs!$D$39,Inputs!$C$39)))-'Year Schedule'!$K$32+'Year Schedule'!$L$32)</f>
        <v>#VALUE!</v>
      </c>
      <c r="AF934" s="0" t="e">
        <f aca="true">MAX(0,AE934*(1+(_xlfn.NORM.INV(RAND(),Inputs!$D$39,Inputs!$C$39)))-'Year Schedule'!$K$33+'Year Schedule'!$L$33)</f>
        <v>#VALUE!</v>
      </c>
      <c r="AG934" s="0" t="e">
        <f aca="true">MAX(0,AF934*(1+(_xlfn.NORM.INV(RAND(),Inputs!$D$39,Inputs!$C$39)))-'Year Schedule'!$K$34+'Year Schedule'!$L$34)</f>
        <v>#VALUE!</v>
      </c>
      <c r="AH934" s="0" t="e">
        <f aca="true">MAX(0,AG934*(1+(_xlfn.NORM.INV(RAND(),Inputs!$D$39,Inputs!$C$39)))-'Year Schedule'!$K$35+'Year Schedule'!$L$35)</f>
        <v>#VALUE!</v>
      </c>
      <c r="AI934" s="0" t="e">
        <f aca="true">MAX(0,AH934*(1+(_xlfn.NORM.INV(RAND(),Inputs!$D$39,Inputs!$C$39)))-'Year Schedule'!$K$36+'Year Schedule'!$L$36)</f>
        <v>#VALUE!</v>
      </c>
      <c r="AJ934" s="0" t="e">
        <f aca="true">MAX(0,AI934*(1+(_xlfn.NORM.INV(RAND(),Inputs!$D$39,Inputs!$C$39)))-'Year Schedule'!$K$37+'Year Schedule'!$L$37)</f>
        <v>#VALUE!</v>
      </c>
      <c r="AK934" s="0" t="e">
        <f aca="true">MAX(0,AJ934*(1+(_xlfn.NORM.INV(RAND(),Inputs!$D$39,Inputs!$C$39)))-'Year Schedule'!$K$38+'Year Schedule'!$L$38)</f>
        <v>#VALUE!</v>
      </c>
      <c r="AL934" s="0" t="e">
        <f aca="true">MAX(0,AK934*(1+(_xlfn.NORM.INV(RAND(),Inputs!$D$39,Inputs!$C$39)))-'Year Schedule'!$K$39+'Year Schedule'!$L$39)</f>
        <v>#VALUE!</v>
      </c>
      <c r="AM934" s="0" t="e">
        <f aca="true">MAX(0,AL934*(1+(_xlfn.NORM.INV(RAND(),Inputs!$D$39,Inputs!$C$39)))-'Year Schedule'!$K$40+'Year Schedule'!$L$40)</f>
        <v>#VALUE!</v>
      </c>
      <c r="AN934" s="0" t="e">
        <f aca="true">MAX(0,AM934*(1+(_xlfn.NORM.INV(RAND(),Inputs!$D$39,Inputs!$C$39)))-'Year Schedule'!$K$41+'Year Schedule'!$L$41)</f>
        <v>#VALUE!</v>
      </c>
      <c r="AO934" s="0" t="e">
        <f aca="true">MAX(0,AN934*(1+(_xlfn.NORM.INV(RAND(),Inputs!$D$39,Inputs!$C$39)))-'Year Schedule'!$K$42+'Year Schedule'!$L$42)</f>
        <v>#VALUE!</v>
      </c>
      <c r="AP934" s="0" t="e">
        <f aca="true">MAX(0,AO934*(1+(_xlfn.NORM.INV(RAND(),Inputs!$D$39,Inputs!$C$39)))-'Year Schedule'!$K$43+'Year Schedule'!$L$43)</f>
        <v>#VALUE!</v>
      </c>
      <c r="AQ934" s="0" t="e">
        <f aca="true">MAX(0,AP934*(1+(_xlfn.NORM.INV(RAND(),Inputs!$D$39,Inputs!$C$39)))-'Year Schedule'!$K$44+'Year Schedule'!$L$44)</f>
        <v>#VALUE!</v>
      </c>
      <c r="AR934" s="0" t="e">
        <f aca="true">MAX(0,AQ934*(1+(_xlfn.NORM.INV(RAND(),Inputs!$D$39,Inputs!$C$39)))-'Year Schedule'!$K$45+'Year Schedule'!$L$45)</f>
        <v>#VALUE!</v>
      </c>
      <c r="AS934" s="0" t="e">
        <f aca="true">MAX(0,AR934*(1+(_xlfn.NORM.INV(RAND(),Inputs!$D$39,Inputs!$C$39)))-'Year Schedule'!$K$46+'Year Schedule'!$L$46)</f>
        <v>#VALUE!</v>
      </c>
      <c r="AT934" s="0" t="e">
        <f aca="true">MAX(0,AS934*(1+(_xlfn.NORM.INV(RAND(),Inputs!$D$39,Inputs!$C$39)))-'Year Schedule'!$K$47+'Year Schedule'!$L$47)</f>
        <v>#VALUE!</v>
      </c>
      <c r="AU934" s="0" t="e">
        <f aca="true">MAX(0,AT934*(1+(_xlfn.NORM.INV(RAND(),Inputs!$D$39,Inputs!$C$39)))-'Year Schedule'!$K$48+'Year Schedule'!$L$48)</f>
        <v>#VALUE!</v>
      </c>
      <c r="AV934" s="0" t="e">
        <f aca="true">MAX(0,AU934*(1+(_xlfn.NORM.INV(RAND(),Inputs!$D$39,Inputs!$C$39)))-'Year Schedule'!$K$49+'Year Schedule'!$L$49)</f>
        <v>#VALUE!</v>
      </c>
      <c r="AW934" s="0" t="e">
        <f aca="true">MAX(0,AV934*(1+(_xlfn.NORM.INV(RAND(),Inputs!$D$39,Inputs!$C$39)))-'Year Schedule'!$K$50+'Year Schedule'!$L$50)</f>
        <v>#VALUE!</v>
      </c>
      <c r="AX934" s="0" t="e">
        <f aca="true">MAX(0,AW934*(1+(_xlfn.NORM.INV(RAND(),Inputs!$D$39,Inputs!$C$39)))-'Year Schedule'!$K$51+'Year Schedule'!$L$51)</f>
        <v>#VALUE!</v>
      </c>
      <c r="AY934" s="0" t="e">
        <f aca="true">MAX(0,AX934*(1+(_xlfn.NORM.INV(RAND(),Inputs!$D$39,Inputs!$C$39)))-'Year Schedule'!$K$52+'Year Schedule'!$L$52)</f>
        <v>#VALUE!</v>
      </c>
      <c r="AZ934" s="0" t="e">
        <f aca="true">MAX(0,AY934*(1+(_xlfn.NORM.INV(RAND(),Inputs!$D$39,Inputs!$C$39)))-'Year Schedule'!$K$53+'Year Schedule'!$L$53)</f>
        <v>#VALUE!</v>
      </c>
      <c r="BA934" s="0" t="e">
        <f aca="false">INDEX(C934:AZ934,1,Inputs!$C$6)</f>
        <v>#VALUE!</v>
      </c>
      <c r="BB934" s="0" t="n">
        <f aca="false">IFERROR(EXP(SUMPRODUCT(LN((C934:INDEX(C934:AZ934,1,Inputs!$C$6)+$C$1004:INDEX($C$1004:$AZ$1004,1,Inputs!$C$6))/B934:INDEX(B934:AY934,1,Inputs!$C$6)))/Inputs!$C$6)-1,-1)</f>
        <v>-1</v>
      </c>
    </row>
    <row r="935" customFormat="false" ht="15" hidden="false" customHeight="true" outlineLevel="0" collapsed="false">
      <c r="A935" s="0" t="n">
        <v>933</v>
      </c>
      <c r="B935" s="177" t="n">
        <f aca="false">Inputs!$C$38</f>
        <v>0</v>
      </c>
      <c r="C935" s="0" t="e">
        <f aca="true">MAX(0,B935*(1+(_xlfn.NORM.INV(RAND(),Inputs!$D$39,Inputs!$C$39)))-'Year Schedule'!$K$4+'Year Schedule'!$L$4)</f>
        <v>#VALUE!</v>
      </c>
      <c r="D935" s="0" t="e">
        <f aca="true">MAX(0,C935*(1+(_xlfn.NORM.INV(RAND(),Inputs!$D$39,Inputs!$C$39)))-'Year Schedule'!$K$5+'Year Schedule'!$L$5)</f>
        <v>#VALUE!</v>
      </c>
      <c r="E935" s="0" t="e">
        <f aca="true">MAX(0,D935*(1+(_xlfn.NORM.INV(RAND(),Inputs!$D$39,Inputs!$C$39)))-'Year Schedule'!$K$6+'Year Schedule'!$L$6)</f>
        <v>#VALUE!</v>
      </c>
      <c r="F935" s="0" t="e">
        <f aca="true">MAX(0,E935*(1+(_xlfn.NORM.INV(RAND(),Inputs!$D$39,Inputs!$C$39)))-'Year Schedule'!$K$7+'Year Schedule'!$L$7)</f>
        <v>#VALUE!</v>
      </c>
      <c r="G935" s="0" t="e">
        <f aca="true">MAX(0,F935*(1+(_xlfn.NORM.INV(RAND(),Inputs!$D$39,Inputs!$C$39)))-'Year Schedule'!$K$8+'Year Schedule'!$L$8)</f>
        <v>#VALUE!</v>
      </c>
      <c r="H935" s="0" t="e">
        <f aca="true">MAX(0,G935*(1+(_xlfn.NORM.INV(RAND(),Inputs!$D$39,Inputs!$C$39)))-'Year Schedule'!$K$9+'Year Schedule'!$L$9)</f>
        <v>#VALUE!</v>
      </c>
      <c r="I935" s="0" t="e">
        <f aca="true">MAX(0,H935*(1+(_xlfn.NORM.INV(RAND(),Inputs!$D$39,Inputs!$C$39)))-'Year Schedule'!$K$10+'Year Schedule'!$L$10)</f>
        <v>#VALUE!</v>
      </c>
      <c r="J935" s="0" t="e">
        <f aca="true">MAX(0,I935*(1+(_xlfn.NORM.INV(RAND(),Inputs!$D$39,Inputs!$C$39)))-'Year Schedule'!$K$11+'Year Schedule'!$L$11)</f>
        <v>#VALUE!</v>
      </c>
      <c r="K935" s="0" t="e">
        <f aca="true">MAX(0,J935*(1+(_xlfn.NORM.INV(RAND(),Inputs!$D$39,Inputs!$C$39)))-'Year Schedule'!$K$12+'Year Schedule'!$L$12)</f>
        <v>#VALUE!</v>
      </c>
      <c r="L935" s="0" t="e">
        <f aca="true">MAX(0,K935*(1+(_xlfn.NORM.INV(RAND(),Inputs!$D$39,Inputs!$C$39)))-'Year Schedule'!$K$13+'Year Schedule'!$L$13)</f>
        <v>#VALUE!</v>
      </c>
      <c r="M935" s="0" t="e">
        <f aca="true">MAX(0,L935*(1+(_xlfn.NORM.INV(RAND(),Inputs!$D$39,Inputs!$C$39)))-'Year Schedule'!$K$14+'Year Schedule'!$L$14)</f>
        <v>#VALUE!</v>
      </c>
      <c r="N935" s="0" t="e">
        <f aca="true">MAX(0,M935*(1+(_xlfn.NORM.INV(RAND(),Inputs!$D$39,Inputs!$C$39)))-'Year Schedule'!$K$15+'Year Schedule'!$L$15)</f>
        <v>#VALUE!</v>
      </c>
      <c r="O935" s="0" t="e">
        <f aca="true">MAX(0,N935*(1+(_xlfn.NORM.INV(RAND(),Inputs!$D$39,Inputs!$C$39)))-'Year Schedule'!$K$16+'Year Schedule'!$L$16)</f>
        <v>#VALUE!</v>
      </c>
      <c r="P935" s="0" t="e">
        <f aca="true">MAX(0,O935*(1+(_xlfn.NORM.INV(RAND(),Inputs!$D$39,Inputs!$C$39)))-'Year Schedule'!$K$17+'Year Schedule'!$L$17)</f>
        <v>#VALUE!</v>
      </c>
      <c r="Q935" s="0" t="e">
        <f aca="true">MAX(0,P935*(1+(_xlfn.NORM.INV(RAND(),Inputs!$D$39,Inputs!$C$39)))-'Year Schedule'!$K$18+'Year Schedule'!$L$18)</f>
        <v>#VALUE!</v>
      </c>
      <c r="R935" s="0" t="e">
        <f aca="true">MAX(0,Q935*(1+(_xlfn.NORM.INV(RAND(),Inputs!$D$39,Inputs!$C$39)))-'Year Schedule'!$K$19+'Year Schedule'!$L$19)</f>
        <v>#VALUE!</v>
      </c>
      <c r="S935" s="0" t="e">
        <f aca="true">MAX(0,R935*(1+(_xlfn.NORM.INV(RAND(),Inputs!$D$39,Inputs!$C$39)))-'Year Schedule'!$K$20+'Year Schedule'!$L$20)</f>
        <v>#VALUE!</v>
      </c>
      <c r="T935" s="0" t="e">
        <f aca="true">MAX(0,S935*(1+(_xlfn.NORM.INV(RAND(),Inputs!$D$39,Inputs!$C$39)))-'Year Schedule'!$K$21+'Year Schedule'!$L$21)</f>
        <v>#VALUE!</v>
      </c>
      <c r="U935" s="0" t="e">
        <f aca="true">MAX(0,T935*(1+(_xlfn.NORM.INV(RAND(),Inputs!$D$39,Inputs!$C$39)))-'Year Schedule'!$K$22+'Year Schedule'!$L$22)</f>
        <v>#VALUE!</v>
      </c>
      <c r="V935" s="0" t="e">
        <f aca="true">MAX(0,U935*(1+(_xlfn.NORM.INV(RAND(),Inputs!$D$39,Inputs!$C$39)))-'Year Schedule'!$K$23+'Year Schedule'!$L$23)</f>
        <v>#VALUE!</v>
      </c>
      <c r="W935" s="0" t="e">
        <f aca="true">MAX(0,V935*(1+(_xlfn.NORM.INV(RAND(),Inputs!$D$39,Inputs!$C$39)))-'Year Schedule'!$K$24+'Year Schedule'!$L$24)</f>
        <v>#VALUE!</v>
      </c>
      <c r="X935" s="0" t="e">
        <f aca="true">MAX(0,W935*(1+(_xlfn.NORM.INV(RAND(),Inputs!$D$39,Inputs!$C$39)))-'Year Schedule'!$K$25+'Year Schedule'!$L$25)</f>
        <v>#VALUE!</v>
      </c>
      <c r="Y935" s="0" t="e">
        <f aca="true">MAX(0,X935*(1+(_xlfn.NORM.INV(RAND(),Inputs!$D$39,Inputs!$C$39)))-'Year Schedule'!$K$26+'Year Schedule'!$L$26)</f>
        <v>#VALUE!</v>
      </c>
      <c r="Z935" s="0" t="e">
        <f aca="true">MAX(0,Y935*(1+(_xlfn.NORM.INV(RAND(),Inputs!$D$39,Inputs!$C$39)))-'Year Schedule'!$K$27+'Year Schedule'!$L$27)</f>
        <v>#VALUE!</v>
      </c>
      <c r="AA935" s="0" t="e">
        <f aca="true">MAX(0,Z935*(1+(_xlfn.NORM.INV(RAND(),Inputs!$D$39,Inputs!$C$39)))-'Year Schedule'!$K$28+'Year Schedule'!$L$28)</f>
        <v>#VALUE!</v>
      </c>
      <c r="AB935" s="0" t="e">
        <f aca="true">MAX(0,AA935*(1+(_xlfn.NORM.INV(RAND(),Inputs!$D$39,Inputs!$C$39)))-'Year Schedule'!$K$29+'Year Schedule'!$L$29)</f>
        <v>#VALUE!</v>
      </c>
      <c r="AC935" s="0" t="e">
        <f aca="true">MAX(0,AB935*(1+(_xlfn.NORM.INV(RAND(),Inputs!$D$39,Inputs!$C$39)))-'Year Schedule'!$K$30+'Year Schedule'!$L$30)</f>
        <v>#VALUE!</v>
      </c>
      <c r="AD935" s="0" t="e">
        <f aca="true">MAX(0,AC935*(1+(_xlfn.NORM.INV(RAND(),Inputs!$D$39,Inputs!$C$39)))-'Year Schedule'!$K$31+'Year Schedule'!$L$31)</f>
        <v>#VALUE!</v>
      </c>
      <c r="AE935" s="0" t="e">
        <f aca="true">MAX(0,AD935*(1+(_xlfn.NORM.INV(RAND(),Inputs!$D$39,Inputs!$C$39)))-'Year Schedule'!$K$32+'Year Schedule'!$L$32)</f>
        <v>#VALUE!</v>
      </c>
      <c r="AF935" s="0" t="e">
        <f aca="true">MAX(0,AE935*(1+(_xlfn.NORM.INV(RAND(),Inputs!$D$39,Inputs!$C$39)))-'Year Schedule'!$K$33+'Year Schedule'!$L$33)</f>
        <v>#VALUE!</v>
      </c>
      <c r="AG935" s="0" t="e">
        <f aca="true">MAX(0,AF935*(1+(_xlfn.NORM.INV(RAND(),Inputs!$D$39,Inputs!$C$39)))-'Year Schedule'!$K$34+'Year Schedule'!$L$34)</f>
        <v>#VALUE!</v>
      </c>
      <c r="AH935" s="0" t="e">
        <f aca="true">MAX(0,AG935*(1+(_xlfn.NORM.INV(RAND(),Inputs!$D$39,Inputs!$C$39)))-'Year Schedule'!$K$35+'Year Schedule'!$L$35)</f>
        <v>#VALUE!</v>
      </c>
      <c r="AI935" s="0" t="e">
        <f aca="true">MAX(0,AH935*(1+(_xlfn.NORM.INV(RAND(),Inputs!$D$39,Inputs!$C$39)))-'Year Schedule'!$K$36+'Year Schedule'!$L$36)</f>
        <v>#VALUE!</v>
      </c>
      <c r="AJ935" s="0" t="e">
        <f aca="true">MAX(0,AI935*(1+(_xlfn.NORM.INV(RAND(),Inputs!$D$39,Inputs!$C$39)))-'Year Schedule'!$K$37+'Year Schedule'!$L$37)</f>
        <v>#VALUE!</v>
      </c>
      <c r="AK935" s="0" t="e">
        <f aca="true">MAX(0,AJ935*(1+(_xlfn.NORM.INV(RAND(),Inputs!$D$39,Inputs!$C$39)))-'Year Schedule'!$K$38+'Year Schedule'!$L$38)</f>
        <v>#VALUE!</v>
      </c>
      <c r="AL935" s="0" t="e">
        <f aca="true">MAX(0,AK935*(1+(_xlfn.NORM.INV(RAND(),Inputs!$D$39,Inputs!$C$39)))-'Year Schedule'!$K$39+'Year Schedule'!$L$39)</f>
        <v>#VALUE!</v>
      </c>
      <c r="AM935" s="0" t="e">
        <f aca="true">MAX(0,AL935*(1+(_xlfn.NORM.INV(RAND(),Inputs!$D$39,Inputs!$C$39)))-'Year Schedule'!$K$40+'Year Schedule'!$L$40)</f>
        <v>#VALUE!</v>
      </c>
      <c r="AN935" s="0" t="e">
        <f aca="true">MAX(0,AM935*(1+(_xlfn.NORM.INV(RAND(),Inputs!$D$39,Inputs!$C$39)))-'Year Schedule'!$K$41+'Year Schedule'!$L$41)</f>
        <v>#VALUE!</v>
      </c>
      <c r="AO935" s="0" t="e">
        <f aca="true">MAX(0,AN935*(1+(_xlfn.NORM.INV(RAND(),Inputs!$D$39,Inputs!$C$39)))-'Year Schedule'!$K$42+'Year Schedule'!$L$42)</f>
        <v>#VALUE!</v>
      </c>
      <c r="AP935" s="0" t="e">
        <f aca="true">MAX(0,AO935*(1+(_xlfn.NORM.INV(RAND(),Inputs!$D$39,Inputs!$C$39)))-'Year Schedule'!$K$43+'Year Schedule'!$L$43)</f>
        <v>#VALUE!</v>
      </c>
      <c r="AQ935" s="0" t="e">
        <f aca="true">MAX(0,AP935*(1+(_xlfn.NORM.INV(RAND(),Inputs!$D$39,Inputs!$C$39)))-'Year Schedule'!$K$44+'Year Schedule'!$L$44)</f>
        <v>#VALUE!</v>
      </c>
      <c r="AR935" s="0" t="e">
        <f aca="true">MAX(0,AQ935*(1+(_xlfn.NORM.INV(RAND(),Inputs!$D$39,Inputs!$C$39)))-'Year Schedule'!$K$45+'Year Schedule'!$L$45)</f>
        <v>#VALUE!</v>
      </c>
      <c r="AS935" s="0" t="e">
        <f aca="true">MAX(0,AR935*(1+(_xlfn.NORM.INV(RAND(),Inputs!$D$39,Inputs!$C$39)))-'Year Schedule'!$K$46+'Year Schedule'!$L$46)</f>
        <v>#VALUE!</v>
      </c>
      <c r="AT935" s="0" t="e">
        <f aca="true">MAX(0,AS935*(1+(_xlfn.NORM.INV(RAND(),Inputs!$D$39,Inputs!$C$39)))-'Year Schedule'!$K$47+'Year Schedule'!$L$47)</f>
        <v>#VALUE!</v>
      </c>
      <c r="AU935" s="0" t="e">
        <f aca="true">MAX(0,AT935*(1+(_xlfn.NORM.INV(RAND(),Inputs!$D$39,Inputs!$C$39)))-'Year Schedule'!$K$48+'Year Schedule'!$L$48)</f>
        <v>#VALUE!</v>
      </c>
      <c r="AV935" s="0" t="e">
        <f aca="true">MAX(0,AU935*(1+(_xlfn.NORM.INV(RAND(),Inputs!$D$39,Inputs!$C$39)))-'Year Schedule'!$K$49+'Year Schedule'!$L$49)</f>
        <v>#VALUE!</v>
      </c>
      <c r="AW935" s="0" t="e">
        <f aca="true">MAX(0,AV935*(1+(_xlfn.NORM.INV(RAND(),Inputs!$D$39,Inputs!$C$39)))-'Year Schedule'!$K$50+'Year Schedule'!$L$50)</f>
        <v>#VALUE!</v>
      </c>
      <c r="AX935" s="0" t="e">
        <f aca="true">MAX(0,AW935*(1+(_xlfn.NORM.INV(RAND(),Inputs!$D$39,Inputs!$C$39)))-'Year Schedule'!$K$51+'Year Schedule'!$L$51)</f>
        <v>#VALUE!</v>
      </c>
      <c r="AY935" s="0" t="e">
        <f aca="true">MAX(0,AX935*(1+(_xlfn.NORM.INV(RAND(),Inputs!$D$39,Inputs!$C$39)))-'Year Schedule'!$K$52+'Year Schedule'!$L$52)</f>
        <v>#VALUE!</v>
      </c>
      <c r="AZ935" s="0" t="e">
        <f aca="true">MAX(0,AY935*(1+(_xlfn.NORM.INV(RAND(),Inputs!$D$39,Inputs!$C$39)))-'Year Schedule'!$K$53+'Year Schedule'!$L$53)</f>
        <v>#VALUE!</v>
      </c>
      <c r="BA935" s="0" t="e">
        <f aca="false">INDEX(C935:AZ935,1,Inputs!$C$6)</f>
        <v>#VALUE!</v>
      </c>
      <c r="BB935" s="0" t="n">
        <f aca="false">IFERROR(EXP(SUMPRODUCT(LN((C935:INDEX(C935:AZ935,1,Inputs!$C$6)+$C$1004:INDEX($C$1004:$AZ$1004,1,Inputs!$C$6))/B935:INDEX(B935:AY935,1,Inputs!$C$6)))/Inputs!$C$6)-1,-1)</f>
        <v>-1</v>
      </c>
    </row>
    <row r="936" customFormat="false" ht="15" hidden="false" customHeight="true" outlineLevel="0" collapsed="false">
      <c r="A936" s="0" t="n">
        <v>934</v>
      </c>
      <c r="B936" s="177" t="n">
        <f aca="false">Inputs!$C$38</f>
        <v>0</v>
      </c>
      <c r="C936" s="0" t="e">
        <f aca="true">MAX(0,B936*(1+(_xlfn.NORM.INV(RAND(),Inputs!$D$39,Inputs!$C$39)))-'Year Schedule'!$K$4+'Year Schedule'!$L$4)</f>
        <v>#VALUE!</v>
      </c>
      <c r="D936" s="0" t="e">
        <f aca="true">MAX(0,C936*(1+(_xlfn.NORM.INV(RAND(),Inputs!$D$39,Inputs!$C$39)))-'Year Schedule'!$K$5+'Year Schedule'!$L$5)</f>
        <v>#VALUE!</v>
      </c>
      <c r="E936" s="0" t="e">
        <f aca="true">MAX(0,D936*(1+(_xlfn.NORM.INV(RAND(),Inputs!$D$39,Inputs!$C$39)))-'Year Schedule'!$K$6+'Year Schedule'!$L$6)</f>
        <v>#VALUE!</v>
      </c>
      <c r="F936" s="0" t="e">
        <f aca="true">MAX(0,E936*(1+(_xlfn.NORM.INV(RAND(),Inputs!$D$39,Inputs!$C$39)))-'Year Schedule'!$K$7+'Year Schedule'!$L$7)</f>
        <v>#VALUE!</v>
      </c>
      <c r="G936" s="0" t="e">
        <f aca="true">MAX(0,F936*(1+(_xlfn.NORM.INV(RAND(),Inputs!$D$39,Inputs!$C$39)))-'Year Schedule'!$K$8+'Year Schedule'!$L$8)</f>
        <v>#VALUE!</v>
      </c>
      <c r="H936" s="0" t="e">
        <f aca="true">MAX(0,G936*(1+(_xlfn.NORM.INV(RAND(),Inputs!$D$39,Inputs!$C$39)))-'Year Schedule'!$K$9+'Year Schedule'!$L$9)</f>
        <v>#VALUE!</v>
      </c>
      <c r="I936" s="0" t="e">
        <f aca="true">MAX(0,H936*(1+(_xlfn.NORM.INV(RAND(),Inputs!$D$39,Inputs!$C$39)))-'Year Schedule'!$K$10+'Year Schedule'!$L$10)</f>
        <v>#VALUE!</v>
      </c>
      <c r="J936" s="0" t="e">
        <f aca="true">MAX(0,I936*(1+(_xlfn.NORM.INV(RAND(),Inputs!$D$39,Inputs!$C$39)))-'Year Schedule'!$K$11+'Year Schedule'!$L$11)</f>
        <v>#VALUE!</v>
      </c>
      <c r="K936" s="0" t="e">
        <f aca="true">MAX(0,J936*(1+(_xlfn.NORM.INV(RAND(),Inputs!$D$39,Inputs!$C$39)))-'Year Schedule'!$K$12+'Year Schedule'!$L$12)</f>
        <v>#VALUE!</v>
      </c>
      <c r="L936" s="0" t="e">
        <f aca="true">MAX(0,K936*(1+(_xlfn.NORM.INV(RAND(),Inputs!$D$39,Inputs!$C$39)))-'Year Schedule'!$K$13+'Year Schedule'!$L$13)</f>
        <v>#VALUE!</v>
      </c>
      <c r="M936" s="0" t="e">
        <f aca="true">MAX(0,L936*(1+(_xlfn.NORM.INV(RAND(),Inputs!$D$39,Inputs!$C$39)))-'Year Schedule'!$K$14+'Year Schedule'!$L$14)</f>
        <v>#VALUE!</v>
      </c>
      <c r="N936" s="0" t="e">
        <f aca="true">MAX(0,M936*(1+(_xlfn.NORM.INV(RAND(),Inputs!$D$39,Inputs!$C$39)))-'Year Schedule'!$K$15+'Year Schedule'!$L$15)</f>
        <v>#VALUE!</v>
      </c>
      <c r="O936" s="0" t="e">
        <f aca="true">MAX(0,N936*(1+(_xlfn.NORM.INV(RAND(),Inputs!$D$39,Inputs!$C$39)))-'Year Schedule'!$K$16+'Year Schedule'!$L$16)</f>
        <v>#VALUE!</v>
      </c>
      <c r="P936" s="0" t="e">
        <f aca="true">MAX(0,O936*(1+(_xlfn.NORM.INV(RAND(),Inputs!$D$39,Inputs!$C$39)))-'Year Schedule'!$K$17+'Year Schedule'!$L$17)</f>
        <v>#VALUE!</v>
      </c>
      <c r="Q936" s="0" t="e">
        <f aca="true">MAX(0,P936*(1+(_xlfn.NORM.INV(RAND(),Inputs!$D$39,Inputs!$C$39)))-'Year Schedule'!$K$18+'Year Schedule'!$L$18)</f>
        <v>#VALUE!</v>
      </c>
      <c r="R936" s="0" t="e">
        <f aca="true">MAX(0,Q936*(1+(_xlfn.NORM.INV(RAND(),Inputs!$D$39,Inputs!$C$39)))-'Year Schedule'!$K$19+'Year Schedule'!$L$19)</f>
        <v>#VALUE!</v>
      </c>
      <c r="S936" s="0" t="e">
        <f aca="true">MAX(0,R936*(1+(_xlfn.NORM.INV(RAND(),Inputs!$D$39,Inputs!$C$39)))-'Year Schedule'!$K$20+'Year Schedule'!$L$20)</f>
        <v>#VALUE!</v>
      </c>
      <c r="T936" s="0" t="e">
        <f aca="true">MAX(0,S936*(1+(_xlfn.NORM.INV(RAND(),Inputs!$D$39,Inputs!$C$39)))-'Year Schedule'!$K$21+'Year Schedule'!$L$21)</f>
        <v>#VALUE!</v>
      </c>
      <c r="U936" s="0" t="e">
        <f aca="true">MAX(0,T936*(1+(_xlfn.NORM.INV(RAND(),Inputs!$D$39,Inputs!$C$39)))-'Year Schedule'!$K$22+'Year Schedule'!$L$22)</f>
        <v>#VALUE!</v>
      </c>
      <c r="V936" s="0" t="e">
        <f aca="true">MAX(0,U936*(1+(_xlfn.NORM.INV(RAND(),Inputs!$D$39,Inputs!$C$39)))-'Year Schedule'!$K$23+'Year Schedule'!$L$23)</f>
        <v>#VALUE!</v>
      </c>
      <c r="W936" s="0" t="e">
        <f aca="true">MAX(0,V936*(1+(_xlfn.NORM.INV(RAND(),Inputs!$D$39,Inputs!$C$39)))-'Year Schedule'!$K$24+'Year Schedule'!$L$24)</f>
        <v>#VALUE!</v>
      </c>
      <c r="X936" s="0" t="e">
        <f aca="true">MAX(0,W936*(1+(_xlfn.NORM.INV(RAND(),Inputs!$D$39,Inputs!$C$39)))-'Year Schedule'!$K$25+'Year Schedule'!$L$25)</f>
        <v>#VALUE!</v>
      </c>
      <c r="Y936" s="0" t="e">
        <f aca="true">MAX(0,X936*(1+(_xlfn.NORM.INV(RAND(),Inputs!$D$39,Inputs!$C$39)))-'Year Schedule'!$K$26+'Year Schedule'!$L$26)</f>
        <v>#VALUE!</v>
      </c>
      <c r="Z936" s="0" t="e">
        <f aca="true">MAX(0,Y936*(1+(_xlfn.NORM.INV(RAND(),Inputs!$D$39,Inputs!$C$39)))-'Year Schedule'!$K$27+'Year Schedule'!$L$27)</f>
        <v>#VALUE!</v>
      </c>
      <c r="AA936" s="0" t="e">
        <f aca="true">MAX(0,Z936*(1+(_xlfn.NORM.INV(RAND(),Inputs!$D$39,Inputs!$C$39)))-'Year Schedule'!$K$28+'Year Schedule'!$L$28)</f>
        <v>#VALUE!</v>
      </c>
      <c r="AB936" s="0" t="e">
        <f aca="true">MAX(0,AA936*(1+(_xlfn.NORM.INV(RAND(),Inputs!$D$39,Inputs!$C$39)))-'Year Schedule'!$K$29+'Year Schedule'!$L$29)</f>
        <v>#VALUE!</v>
      </c>
      <c r="AC936" s="0" t="e">
        <f aca="true">MAX(0,AB936*(1+(_xlfn.NORM.INV(RAND(),Inputs!$D$39,Inputs!$C$39)))-'Year Schedule'!$K$30+'Year Schedule'!$L$30)</f>
        <v>#VALUE!</v>
      </c>
      <c r="AD936" s="0" t="e">
        <f aca="true">MAX(0,AC936*(1+(_xlfn.NORM.INV(RAND(),Inputs!$D$39,Inputs!$C$39)))-'Year Schedule'!$K$31+'Year Schedule'!$L$31)</f>
        <v>#VALUE!</v>
      </c>
      <c r="AE936" s="0" t="e">
        <f aca="true">MAX(0,AD936*(1+(_xlfn.NORM.INV(RAND(),Inputs!$D$39,Inputs!$C$39)))-'Year Schedule'!$K$32+'Year Schedule'!$L$32)</f>
        <v>#VALUE!</v>
      </c>
      <c r="AF936" s="0" t="e">
        <f aca="true">MAX(0,AE936*(1+(_xlfn.NORM.INV(RAND(),Inputs!$D$39,Inputs!$C$39)))-'Year Schedule'!$K$33+'Year Schedule'!$L$33)</f>
        <v>#VALUE!</v>
      </c>
      <c r="AG936" s="0" t="e">
        <f aca="true">MAX(0,AF936*(1+(_xlfn.NORM.INV(RAND(),Inputs!$D$39,Inputs!$C$39)))-'Year Schedule'!$K$34+'Year Schedule'!$L$34)</f>
        <v>#VALUE!</v>
      </c>
      <c r="AH936" s="0" t="e">
        <f aca="true">MAX(0,AG936*(1+(_xlfn.NORM.INV(RAND(),Inputs!$D$39,Inputs!$C$39)))-'Year Schedule'!$K$35+'Year Schedule'!$L$35)</f>
        <v>#VALUE!</v>
      </c>
      <c r="AI936" s="0" t="e">
        <f aca="true">MAX(0,AH936*(1+(_xlfn.NORM.INV(RAND(),Inputs!$D$39,Inputs!$C$39)))-'Year Schedule'!$K$36+'Year Schedule'!$L$36)</f>
        <v>#VALUE!</v>
      </c>
      <c r="AJ936" s="0" t="e">
        <f aca="true">MAX(0,AI936*(1+(_xlfn.NORM.INV(RAND(),Inputs!$D$39,Inputs!$C$39)))-'Year Schedule'!$K$37+'Year Schedule'!$L$37)</f>
        <v>#VALUE!</v>
      </c>
      <c r="AK936" s="0" t="e">
        <f aca="true">MAX(0,AJ936*(1+(_xlfn.NORM.INV(RAND(),Inputs!$D$39,Inputs!$C$39)))-'Year Schedule'!$K$38+'Year Schedule'!$L$38)</f>
        <v>#VALUE!</v>
      </c>
      <c r="AL936" s="0" t="e">
        <f aca="true">MAX(0,AK936*(1+(_xlfn.NORM.INV(RAND(),Inputs!$D$39,Inputs!$C$39)))-'Year Schedule'!$K$39+'Year Schedule'!$L$39)</f>
        <v>#VALUE!</v>
      </c>
      <c r="AM936" s="0" t="e">
        <f aca="true">MAX(0,AL936*(1+(_xlfn.NORM.INV(RAND(),Inputs!$D$39,Inputs!$C$39)))-'Year Schedule'!$K$40+'Year Schedule'!$L$40)</f>
        <v>#VALUE!</v>
      </c>
      <c r="AN936" s="0" t="e">
        <f aca="true">MAX(0,AM936*(1+(_xlfn.NORM.INV(RAND(),Inputs!$D$39,Inputs!$C$39)))-'Year Schedule'!$K$41+'Year Schedule'!$L$41)</f>
        <v>#VALUE!</v>
      </c>
      <c r="AO936" s="0" t="e">
        <f aca="true">MAX(0,AN936*(1+(_xlfn.NORM.INV(RAND(),Inputs!$D$39,Inputs!$C$39)))-'Year Schedule'!$K$42+'Year Schedule'!$L$42)</f>
        <v>#VALUE!</v>
      </c>
      <c r="AP936" s="0" t="e">
        <f aca="true">MAX(0,AO936*(1+(_xlfn.NORM.INV(RAND(),Inputs!$D$39,Inputs!$C$39)))-'Year Schedule'!$K$43+'Year Schedule'!$L$43)</f>
        <v>#VALUE!</v>
      </c>
      <c r="AQ936" s="0" t="e">
        <f aca="true">MAX(0,AP936*(1+(_xlfn.NORM.INV(RAND(),Inputs!$D$39,Inputs!$C$39)))-'Year Schedule'!$K$44+'Year Schedule'!$L$44)</f>
        <v>#VALUE!</v>
      </c>
      <c r="AR936" s="0" t="e">
        <f aca="true">MAX(0,AQ936*(1+(_xlfn.NORM.INV(RAND(),Inputs!$D$39,Inputs!$C$39)))-'Year Schedule'!$K$45+'Year Schedule'!$L$45)</f>
        <v>#VALUE!</v>
      </c>
      <c r="AS936" s="0" t="e">
        <f aca="true">MAX(0,AR936*(1+(_xlfn.NORM.INV(RAND(),Inputs!$D$39,Inputs!$C$39)))-'Year Schedule'!$K$46+'Year Schedule'!$L$46)</f>
        <v>#VALUE!</v>
      </c>
      <c r="AT936" s="0" t="e">
        <f aca="true">MAX(0,AS936*(1+(_xlfn.NORM.INV(RAND(),Inputs!$D$39,Inputs!$C$39)))-'Year Schedule'!$K$47+'Year Schedule'!$L$47)</f>
        <v>#VALUE!</v>
      </c>
      <c r="AU936" s="0" t="e">
        <f aca="true">MAX(0,AT936*(1+(_xlfn.NORM.INV(RAND(),Inputs!$D$39,Inputs!$C$39)))-'Year Schedule'!$K$48+'Year Schedule'!$L$48)</f>
        <v>#VALUE!</v>
      </c>
      <c r="AV936" s="0" t="e">
        <f aca="true">MAX(0,AU936*(1+(_xlfn.NORM.INV(RAND(),Inputs!$D$39,Inputs!$C$39)))-'Year Schedule'!$K$49+'Year Schedule'!$L$49)</f>
        <v>#VALUE!</v>
      </c>
      <c r="AW936" s="0" t="e">
        <f aca="true">MAX(0,AV936*(1+(_xlfn.NORM.INV(RAND(),Inputs!$D$39,Inputs!$C$39)))-'Year Schedule'!$K$50+'Year Schedule'!$L$50)</f>
        <v>#VALUE!</v>
      </c>
      <c r="AX936" s="0" t="e">
        <f aca="true">MAX(0,AW936*(1+(_xlfn.NORM.INV(RAND(),Inputs!$D$39,Inputs!$C$39)))-'Year Schedule'!$K$51+'Year Schedule'!$L$51)</f>
        <v>#VALUE!</v>
      </c>
      <c r="AY936" s="0" t="e">
        <f aca="true">MAX(0,AX936*(1+(_xlfn.NORM.INV(RAND(),Inputs!$D$39,Inputs!$C$39)))-'Year Schedule'!$K$52+'Year Schedule'!$L$52)</f>
        <v>#VALUE!</v>
      </c>
      <c r="AZ936" s="0" t="e">
        <f aca="true">MAX(0,AY936*(1+(_xlfn.NORM.INV(RAND(),Inputs!$D$39,Inputs!$C$39)))-'Year Schedule'!$K$53+'Year Schedule'!$L$53)</f>
        <v>#VALUE!</v>
      </c>
      <c r="BA936" s="0" t="e">
        <f aca="false">INDEX(C936:AZ936,1,Inputs!$C$6)</f>
        <v>#VALUE!</v>
      </c>
      <c r="BB936" s="0" t="n">
        <f aca="false">IFERROR(EXP(SUMPRODUCT(LN((C936:INDEX(C936:AZ936,1,Inputs!$C$6)+$C$1004:INDEX($C$1004:$AZ$1004,1,Inputs!$C$6))/B936:INDEX(B936:AY936,1,Inputs!$C$6)))/Inputs!$C$6)-1,-1)</f>
        <v>-1</v>
      </c>
    </row>
    <row r="937" customFormat="false" ht="15" hidden="false" customHeight="true" outlineLevel="0" collapsed="false">
      <c r="A937" s="0" t="n">
        <v>935</v>
      </c>
      <c r="B937" s="177" t="n">
        <f aca="false">Inputs!$C$38</f>
        <v>0</v>
      </c>
      <c r="C937" s="0" t="e">
        <f aca="true">MAX(0,B937*(1+(_xlfn.NORM.INV(RAND(),Inputs!$D$39,Inputs!$C$39)))-'Year Schedule'!$K$4+'Year Schedule'!$L$4)</f>
        <v>#VALUE!</v>
      </c>
      <c r="D937" s="0" t="e">
        <f aca="true">MAX(0,C937*(1+(_xlfn.NORM.INV(RAND(),Inputs!$D$39,Inputs!$C$39)))-'Year Schedule'!$K$5+'Year Schedule'!$L$5)</f>
        <v>#VALUE!</v>
      </c>
      <c r="E937" s="0" t="e">
        <f aca="true">MAX(0,D937*(1+(_xlfn.NORM.INV(RAND(),Inputs!$D$39,Inputs!$C$39)))-'Year Schedule'!$K$6+'Year Schedule'!$L$6)</f>
        <v>#VALUE!</v>
      </c>
      <c r="F937" s="0" t="e">
        <f aca="true">MAX(0,E937*(1+(_xlfn.NORM.INV(RAND(),Inputs!$D$39,Inputs!$C$39)))-'Year Schedule'!$K$7+'Year Schedule'!$L$7)</f>
        <v>#VALUE!</v>
      </c>
      <c r="G937" s="0" t="e">
        <f aca="true">MAX(0,F937*(1+(_xlfn.NORM.INV(RAND(),Inputs!$D$39,Inputs!$C$39)))-'Year Schedule'!$K$8+'Year Schedule'!$L$8)</f>
        <v>#VALUE!</v>
      </c>
      <c r="H937" s="0" t="e">
        <f aca="true">MAX(0,G937*(1+(_xlfn.NORM.INV(RAND(),Inputs!$D$39,Inputs!$C$39)))-'Year Schedule'!$K$9+'Year Schedule'!$L$9)</f>
        <v>#VALUE!</v>
      </c>
      <c r="I937" s="0" t="e">
        <f aca="true">MAX(0,H937*(1+(_xlfn.NORM.INV(RAND(),Inputs!$D$39,Inputs!$C$39)))-'Year Schedule'!$K$10+'Year Schedule'!$L$10)</f>
        <v>#VALUE!</v>
      </c>
      <c r="J937" s="0" t="e">
        <f aca="true">MAX(0,I937*(1+(_xlfn.NORM.INV(RAND(),Inputs!$D$39,Inputs!$C$39)))-'Year Schedule'!$K$11+'Year Schedule'!$L$11)</f>
        <v>#VALUE!</v>
      </c>
      <c r="K937" s="0" t="e">
        <f aca="true">MAX(0,J937*(1+(_xlfn.NORM.INV(RAND(),Inputs!$D$39,Inputs!$C$39)))-'Year Schedule'!$K$12+'Year Schedule'!$L$12)</f>
        <v>#VALUE!</v>
      </c>
      <c r="L937" s="0" t="e">
        <f aca="true">MAX(0,K937*(1+(_xlfn.NORM.INV(RAND(),Inputs!$D$39,Inputs!$C$39)))-'Year Schedule'!$K$13+'Year Schedule'!$L$13)</f>
        <v>#VALUE!</v>
      </c>
      <c r="M937" s="0" t="e">
        <f aca="true">MAX(0,L937*(1+(_xlfn.NORM.INV(RAND(),Inputs!$D$39,Inputs!$C$39)))-'Year Schedule'!$K$14+'Year Schedule'!$L$14)</f>
        <v>#VALUE!</v>
      </c>
      <c r="N937" s="0" t="e">
        <f aca="true">MAX(0,M937*(1+(_xlfn.NORM.INV(RAND(),Inputs!$D$39,Inputs!$C$39)))-'Year Schedule'!$K$15+'Year Schedule'!$L$15)</f>
        <v>#VALUE!</v>
      </c>
      <c r="O937" s="0" t="e">
        <f aca="true">MAX(0,N937*(1+(_xlfn.NORM.INV(RAND(),Inputs!$D$39,Inputs!$C$39)))-'Year Schedule'!$K$16+'Year Schedule'!$L$16)</f>
        <v>#VALUE!</v>
      </c>
      <c r="P937" s="0" t="e">
        <f aca="true">MAX(0,O937*(1+(_xlfn.NORM.INV(RAND(),Inputs!$D$39,Inputs!$C$39)))-'Year Schedule'!$K$17+'Year Schedule'!$L$17)</f>
        <v>#VALUE!</v>
      </c>
      <c r="Q937" s="0" t="e">
        <f aca="true">MAX(0,P937*(1+(_xlfn.NORM.INV(RAND(),Inputs!$D$39,Inputs!$C$39)))-'Year Schedule'!$K$18+'Year Schedule'!$L$18)</f>
        <v>#VALUE!</v>
      </c>
      <c r="R937" s="0" t="e">
        <f aca="true">MAX(0,Q937*(1+(_xlfn.NORM.INV(RAND(),Inputs!$D$39,Inputs!$C$39)))-'Year Schedule'!$K$19+'Year Schedule'!$L$19)</f>
        <v>#VALUE!</v>
      </c>
      <c r="S937" s="0" t="e">
        <f aca="true">MAX(0,R937*(1+(_xlfn.NORM.INV(RAND(),Inputs!$D$39,Inputs!$C$39)))-'Year Schedule'!$K$20+'Year Schedule'!$L$20)</f>
        <v>#VALUE!</v>
      </c>
      <c r="T937" s="0" t="e">
        <f aca="true">MAX(0,S937*(1+(_xlfn.NORM.INV(RAND(),Inputs!$D$39,Inputs!$C$39)))-'Year Schedule'!$K$21+'Year Schedule'!$L$21)</f>
        <v>#VALUE!</v>
      </c>
      <c r="U937" s="0" t="e">
        <f aca="true">MAX(0,T937*(1+(_xlfn.NORM.INV(RAND(),Inputs!$D$39,Inputs!$C$39)))-'Year Schedule'!$K$22+'Year Schedule'!$L$22)</f>
        <v>#VALUE!</v>
      </c>
      <c r="V937" s="0" t="e">
        <f aca="true">MAX(0,U937*(1+(_xlfn.NORM.INV(RAND(),Inputs!$D$39,Inputs!$C$39)))-'Year Schedule'!$K$23+'Year Schedule'!$L$23)</f>
        <v>#VALUE!</v>
      </c>
      <c r="W937" s="0" t="e">
        <f aca="true">MAX(0,V937*(1+(_xlfn.NORM.INV(RAND(),Inputs!$D$39,Inputs!$C$39)))-'Year Schedule'!$K$24+'Year Schedule'!$L$24)</f>
        <v>#VALUE!</v>
      </c>
      <c r="X937" s="0" t="e">
        <f aca="true">MAX(0,W937*(1+(_xlfn.NORM.INV(RAND(),Inputs!$D$39,Inputs!$C$39)))-'Year Schedule'!$K$25+'Year Schedule'!$L$25)</f>
        <v>#VALUE!</v>
      </c>
      <c r="Y937" s="0" t="e">
        <f aca="true">MAX(0,X937*(1+(_xlfn.NORM.INV(RAND(),Inputs!$D$39,Inputs!$C$39)))-'Year Schedule'!$K$26+'Year Schedule'!$L$26)</f>
        <v>#VALUE!</v>
      </c>
      <c r="Z937" s="0" t="e">
        <f aca="true">MAX(0,Y937*(1+(_xlfn.NORM.INV(RAND(),Inputs!$D$39,Inputs!$C$39)))-'Year Schedule'!$K$27+'Year Schedule'!$L$27)</f>
        <v>#VALUE!</v>
      </c>
      <c r="AA937" s="0" t="e">
        <f aca="true">MAX(0,Z937*(1+(_xlfn.NORM.INV(RAND(),Inputs!$D$39,Inputs!$C$39)))-'Year Schedule'!$K$28+'Year Schedule'!$L$28)</f>
        <v>#VALUE!</v>
      </c>
      <c r="AB937" s="0" t="e">
        <f aca="true">MAX(0,AA937*(1+(_xlfn.NORM.INV(RAND(),Inputs!$D$39,Inputs!$C$39)))-'Year Schedule'!$K$29+'Year Schedule'!$L$29)</f>
        <v>#VALUE!</v>
      </c>
      <c r="AC937" s="0" t="e">
        <f aca="true">MAX(0,AB937*(1+(_xlfn.NORM.INV(RAND(),Inputs!$D$39,Inputs!$C$39)))-'Year Schedule'!$K$30+'Year Schedule'!$L$30)</f>
        <v>#VALUE!</v>
      </c>
      <c r="AD937" s="0" t="e">
        <f aca="true">MAX(0,AC937*(1+(_xlfn.NORM.INV(RAND(),Inputs!$D$39,Inputs!$C$39)))-'Year Schedule'!$K$31+'Year Schedule'!$L$31)</f>
        <v>#VALUE!</v>
      </c>
      <c r="AE937" s="0" t="e">
        <f aca="true">MAX(0,AD937*(1+(_xlfn.NORM.INV(RAND(),Inputs!$D$39,Inputs!$C$39)))-'Year Schedule'!$K$32+'Year Schedule'!$L$32)</f>
        <v>#VALUE!</v>
      </c>
      <c r="AF937" s="0" t="e">
        <f aca="true">MAX(0,AE937*(1+(_xlfn.NORM.INV(RAND(),Inputs!$D$39,Inputs!$C$39)))-'Year Schedule'!$K$33+'Year Schedule'!$L$33)</f>
        <v>#VALUE!</v>
      </c>
      <c r="AG937" s="0" t="e">
        <f aca="true">MAX(0,AF937*(1+(_xlfn.NORM.INV(RAND(),Inputs!$D$39,Inputs!$C$39)))-'Year Schedule'!$K$34+'Year Schedule'!$L$34)</f>
        <v>#VALUE!</v>
      </c>
      <c r="AH937" s="0" t="e">
        <f aca="true">MAX(0,AG937*(1+(_xlfn.NORM.INV(RAND(),Inputs!$D$39,Inputs!$C$39)))-'Year Schedule'!$K$35+'Year Schedule'!$L$35)</f>
        <v>#VALUE!</v>
      </c>
      <c r="AI937" s="0" t="e">
        <f aca="true">MAX(0,AH937*(1+(_xlfn.NORM.INV(RAND(),Inputs!$D$39,Inputs!$C$39)))-'Year Schedule'!$K$36+'Year Schedule'!$L$36)</f>
        <v>#VALUE!</v>
      </c>
      <c r="AJ937" s="0" t="e">
        <f aca="true">MAX(0,AI937*(1+(_xlfn.NORM.INV(RAND(),Inputs!$D$39,Inputs!$C$39)))-'Year Schedule'!$K$37+'Year Schedule'!$L$37)</f>
        <v>#VALUE!</v>
      </c>
      <c r="AK937" s="0" t="e">
        <f aca="true">MAX(0,AJ937*(1+(_xlfn.NORM.INV(RAND(),Inputs!$D$39,Inputs!$C$39)))-'Year Schedule'!$K$38+'Year Schedule'!$L$38)</f>
        <v>#VALUE!</v>
      </c>
      <c r="AL937" s="0" t="e">
        <f aca="true">MAX(0,AK937*(1+(_xlfn.NORM.INV(RAND(),Inputs!$D$39,Inputs!$C$39)))-'Year Schedule'!$K$39+'Year Schedule'!$L$39)</f>
        <v>#VALUE!</v>
      </c>
      <c r="AM937" s="0" t="e">
        <f aca="true">MAX(0,AL937*(1+(_xlfn.NORM.INV(RAND(),Inputs!$D$39,Inputs!$C$39)))-'Year Schedule'!$K$40+'Year Schedule'!$L$40)</f>
        <v>#VALUE!</v>
      </c>
      <c r="AN937" s="0" t="e">
        <f aca="true">MAX(0,AM937*(1+(_xlfn.NORM.INV(RAND(),Inputs!$D$39,Inputs!$C$39)))-'Year Schedule'!$K$41+'Year Schedule'!$L$41)</f>
        <v>#VALUE!</v>
      </c>
      <c r="AO937" s="0" t="e">
        <f aca="true">MAX(0,AN937*(1+(_xlfn.NORM.INV(RAND(),Inputs!$D$39,Inputs!$C$39)))-'Year Schedule'!$K$42+'Year Schedule'!$L$42)</f>
        <v>#VALUE!</v>
      </c>
      <c r="AP937" s="0" t="e">
        <f aca="true">MAX(0,AO937*(1+(_xlfn.NORM.INV(RAND(),Inputs!$D$39,Inputs!$C$39)))-'Year Schedule'!$K$43+'Year Schedule'!$L$43)</f>
        <v>#VALUE!</v>
      </c>
      <c r="AQ937" s="0" t="e">
        <f aca="true">MAX(0,AP937*(1+(_xlfn.NORM.INV(RAND(),Inputs!$D$39,Inputs!$C$39)))-'Year Schedule'!$K$44+'Year Schedule'!$L$44)</f>
        <v>#VALUE!</v>
      </c>
      <c r="AR937" s="0" t="e">
        <f aca="true">MAX(0,AQ937*(1+(_xlfn.NORM.INV(RAND(),Inputs!$D$39,Inputs!$C$39)))-'Year Schedule'!$K$45+'Year Schedule'!$L$45)</f>
        <v>#VALUE!</v>
      </c>
      <c r="AS937" s="0" t="e">
        <f aca="true">MAX(0,AR937*(1+(_xlfn.NORM.INV(RAND(),Inputs!$D$39,Inputs!$C$39)))-'Year Schedule'!$K$46+'Year Schedule'!$L$46)</f>
        <v>#VALUE!</v>
      </c>
      <c r="AT937" s="0" t="e">
        <f aca="true">MAX(0,AS937*(1+(_xlfn.NORM.INV(RAND(),Inputs!$D$39,Inputs!$C$39)))-'Year Schedule'!$K$47+'Year Schedule'!$L$47)</f>
        <v>#VALUE!</v>
      </c>
      <c r="AU937" s="0" t="e">
        <f aca="true">MAX(0,AT937*(1+(_xlfn.NORM.INV(RAND(),Inputs!$D$39,Inputs!$C$39)))-'Year Schedule'!$K$48+'Year Schedule'!$L$48)</f>
        <v>#VALUE!</v>
      </c>
      <c r="AV937" s="0" t="e">
        <f aca="true">MAX(0,AU937*(1+(_xlfn.NORM.INV(RAND(),Inputs!$D$39,Inputs!$C$39)))-'Year Schedule'!$K$49+'Year Schedule'!$L$49)</f>
        <v>#VALUE!</v>
      </c>
      <c r="AW937" s="0" t="e">
        <f aca="true">MAX(0,AV937*(1+(_xlfn.NORM.INV(RAND(),Inputs!$D$39,Inputs!$C$39)))-'Year Schedule'!$K$50+'Year Schedule'!$L$50)</f>
        <v>#VALUE!</v>
      </c>
      <c r="AX937" s="0" t="e">
        <f aca="true">MAX(0,AW937*(1+(_xlfn.NORM.INV(RAND(),Inputs!$D$39,Inputs!$C$39)))-'Year Schedule'!$K$51+'Year Schedule'!$L$51)</f>
        <v>#VALUE!</v>
      </c>
      <c r="AY937" s="0" t="e">
        <f aca="true">MAX(0,AX937*(1+(_xlfn.NORM.INV(RAND(),Inputs!$D$39,Inputs!$C$39)))-'Year Schedule'!$K$52+'Year Schedule'!$L$52)</f>
        <v>#VALUE!</v>
      </c>
      <c r="AZ937" s="0" t="e">
        <f aca="true">MAX(0,AY937*(1+(_xlfn.NORM.INV(RAND(),Inputs!$D$39,Inputs!$C$39)))-'Year Schedule'!$K$53+'Year Schedule'!$L$53)</f>
        <v>#VALUE!</v>
      </c>
      <c r="BA937" s="0" t="e">
        <f aca="false">INDEX(C937:AZ937,1,Inputs!$C$6)</f>
        <v>#VALUE!</v>
      </c>
      <c r="BB937" s="0" t="n">
        <f aca="false">IFERROR(EXP(SUMPRODUCT(LN((C937:INDEX(C937:AZ937,1,Inputs!$C$6)+$C$1004:INDEX($C$1004:$AZ$1004,1,Inputs!$C$6))/B937:INDEX(B937:AY937,1,Inputs!$C$6)))/Inputs!$C$6)-1,-1)</f>
        <v>-1</v>
      </c>
    </row>
    <row r="938" customFormat="false" ht="15" hidden="false" customHeight="true" outlineLevel="0" collapsed="false">
      <c r="A938" s="0" t="n">
        <v>936</v>
      </c>
      <c r="B938" s="177" t="n">
        <f aca="false">Inputs!$C$38</f>
        <v>0</v>
      </c>
      <c r="C938" s="0" t="e">
        <f aca="true">MAX(0,B938*(1+(_xlfn.NORM.INV(RAND(),Inputs!$D$39,Inputs!$C$39)))-'Year Schedule'!$K$4+'Year Schedule'!$L$4)</f>
        <v>#VALUE!</v>
      </c>
      <c r="D938" s="0" t="e">
        <f aca="true">MAX(0,C938*(1+(_xlfn.NORM.INV(RAND(),Inputs!$D$39,Inputs!$C$39)))-'Year Schedule'!$K$5+'Year Schedule'!$L$5)</f>
        <v>#VALUE!</v>
      </c>
      <c r="E938" s="0" t="e">
        <f aca="true">MAX(0,D938*(1+(_xlfn.NORM.INV(RAND(),Inputs!$D$39,Inputs!$C$39)))-'Year Schedule'!$K$6+'Year Schedule'!$L$6)</f>
        <v>#VALUE!</v>
      </c>
      <c r="F938" s="0" t="e">
        <f aca="true">MAX(0,E938*(1+(_xlfn.NORM.INV(RAND(),Inputs!$D$39,Inputs!$C$39)))-'Year Schedule'!$K$7+'Year Schedule'!$L$7)</f>
        <v>#VALUE!</v>
      </c>
      <c r="G938" s="0" t="e">
        <f aca="true">MAX(0,F938*(1+(_xlfn.NORM.INV(RAND(),Inputs!$D$39,Inputs!$C$39)))-'Year Schedule'!$K$8+'Year Schedule'!$L$8)</f>
        <v>#VALUE!</v>
      </c>
      <c r="H938" s="0" t="e">
        <f aca="true">MAX(0,G938*(1+(_xlfn.NORM.INV(RAND(),Inputs!$D$39,Inputs!$C$39)))-'Year Schedule'!$K$9+'Year Schedule'!$L$9)</f>
        <v>#VALUE!</v>
      </c>
      <c r="I938" s="0" t="e">
        <f aca="true">MAX(0,H938*(1+(_xlfn.NORM.INV(RAND(),Inputs!$D$39,Inputs!$C$39)))-'Year Schedule'!$K$10+'Year Schedule'!$L$10)</f>
        <v>#VALUE!</v>
      </c>
      <c r="J938" s="0" t="e">
        <f aca="true">MAX(0,I938*(1+(_xlfn.NORM.INV(RAND(),Inputs!$D$39,Inputs!$C$39)))-'Year Schedule'!$K$11+'Year Schedule'!$L$11)</f>
        <v>#VALUE!</v>
      </c>
      <c r="K938" s="0" t="e">
        <f aca="true">MAX(0,J938*(1+(_xlfn.NORM.INV(RAND(),Inputs!$D$39,Inputs!$C$39)))-'Year Schedule'!$K$12+'Year Schedule'!$L$12)</f>
        <v>#VALUE!</v>
      </c>
      <c r="L938" s="0" t="e">
        <f aca="true">MAX(0,K938*(1+(_xlfn.NORM.INV(RAND(),Inputs!$D$39,Inputs!$C$39)))-'Year Schedule'!$K$13+'Year Schedule'!$L$13)</f>
        <v>#VALUE!</v>
      </c>
      <c r="M938" s="0" t="e">
        <f aca="true">MAX(0,L938*(1+(_xlfn.NORM.INV(RAND(),Inputs!$D$39,Inputs!$C$39)))-'Year Schedule'!$K$14+'Year Schedule'!$L$14)</f>
        <v>#VALUE!</v>
      </c>
      <c r="N938" s="0" t="e">
        <f aca="true">MAX(0,M938*(1+(_xlfn.NORM.INV(RAND(),Inputs!$D$39,Inputs!$C$39)))-'Year Schedule'!$K$15+'Year Schedule'!$L$15)</f>
        <v>#VALUE!</v>
      </c>
      <c r="O938" s="0" t="e">
        <f aca="true">MAX(0,N938*(1+(_xlfn.NORM.INV(RAND(),Inputs!$D$39,Inputs!$C$39)))-'Year Schedule'!$K$16+'Year Schedule'!$L$16)</f>
        <v>#VALUE!</v>
      </c>
      <c r="P938" s="0" t="e">
        <f aca="true">MAX(0,O938*(1+(_xlfn.NORM.INV(RAND(),Inputs!$D$39,Inputs!$C$39)))-'Year Schedule'!$K$17+'Year Schedule'!$L$17)</f>
        <v>#VALUE!</v>
      </c>
      <c r="Q938" s="0" t="e">
        <f aca="true">MAX(0,P938*(1+(_xlfn.NORM.INV(RAND(),Inputs!$D$39,Inputs!$C$39)))-'Year Schedule'!$K$18+'Year Schedule'!$L$18)</f>
        <v>#VALUE!</v>
      </c>
      <c r="R938" s="0" t="e">
        <f aca="true">MAX(0,Q938*(1+(_xlfn.NORM.INV(RAND(),Inputs!$D$39,Inputs!$C$39)))-'Year Schedule'!$K$19+'Year Schedule'!$L$19)</f>
        <v>#VALUE!</v>
      </c>
      <c r="S938" s="0" t="e">
        <f aca="true">MAX(0,R938*(1+(_xlfn.NORM.INV(RAND(),Inputs!$D$39,Inputs!$C$39)))-'Year Schedule'!$K$20+'Year Schedule'!$L$20)</f>
        <v>#VALUE!</v>
      </c>
      <c r="T938" s="0" t="e">
        <f aca="true">MAX(0,S938*(1+(_xlfn.NORM.INV(RAND(),Inputs!$D$39,Inputs!$C$39)))-'Year Schedule'!$K$21+'Year Schedule'!$L$21)</f>
        <v>#VALUE!</v>
      </c>
      <c r="U938" s="0" t="e">
        <f aca="true">MAX(0,T938*(1+(_xlfn.NORM.INV(RAND(),Inputs!$D$39,Inputs!$C$39)))-'Year Schedule'!$K$22+'Year Schedule'!$L$22)</f>
        <v>#VALUE!</v>
      </c>
      <c r="V938" s="0" t="e">
        <f aca="true">MAX(0,U938*(1+(_xlfn.NORM.INV(RAND(),Inputs!$D$39,Inputs!$C$39)))-'Year Schedule'!$K$23+'Year Schedule'!$L$23)</f>
        <v>#VALUE!</v>
      </c>
      <c r="W938" s="0" t="e">
        <f aca="true">MAX(0,V938*(1+(_xlfn.NORM.INV(RAND(),Inputs!$D$39,Inputs!$C$39)))-'Year Schedule'!$K$24+'Year Schedule'!$L$24)</f>
        <v>#VALUE!</v>
      </c>
      <c r="X938" s="0" t="e">
        <f aca="true">MAX(0,W938*(1+(_xlfn.NORM.INV(RAND(),Inputs!$D$39,Inputs!$C$39)))-'Year Schedule'!$K$25+'Year Schedule'!$L$25)</f>
        <v>#VALUE!</v>
      </c>
      <c r="Y938" s="0" t="e">
        <f aca="true">MAX(0,X938*(1+(_xlfn.NORM.INV(RAND(),Inputs!$D$39,Inputs!$C$39)))-'Year Schedule'!$K$26+'Year Schedule'!$L$26)</f>
        <v>#VALUE!</v>
      </c>
      <c r="Z938" s="0" t="e">
        <f aca="true">MAX(0,Y938*(1+(_xlfn.NORM.INV(RAND(),Inputs!$D$39,Inputs!$C$39)))-'Year Schedule'!$K$27+'Year Schedule'!$L$27)</f>
        <v>#VALUE!</v>
      </c>
      <c r="AA938" s="0" t="e">
        <f aca="true">MAX(0,Z938*(1+(_xlfn.NORM.INV(RAND(),Inputs!$D$39,Inputs!$C$39)))-'Year Schedule'!$K$28+'Year Schedule'!$L$28)</f>
        <v>#VALUE!</v>
      </c>
      <c r="AB938" s="0" t="e">
        <f aca="true">MAX(0,AA938*(1+(_xlfn.NORM.INV(RAND(),Inputs!$D$39,Inputs!$C$39)))-'Year Schedule'!$K$29+'Year Schedule'!$L$29)</f>
        <v>#VALUE!</v>
      </c>
      <c r="AC938" s="0" t="e">
        <f aca="true">MAX(0,AB938*(1+(_xlfn.NORM.INV(RAND(),Inputs!$D$39,Inputs!$C$39)))-'Year Schedule'!$K$30+'Year Schedule'!$L$30)</f>
        <v>#VALUE!</v>
      </c>
      <c r="AD938" s="0" t="e">
        <f aca="true">MAX(0,AC938*(1+(_xlfn.NORM.INV(RAND(),Inputs!$D$39,Inputs!$C$39)))-'Year Schedule'!$K$31+'Year Schedule'!$L$31)</f>
        <v>#VALUE!</v>
      </c>
      <c r="AE938" s="0" t="e">
        <f aca="true">MAX(0,AD938*(1+(_xlfn.NORM.INV(RAND(),Inputs!$D$39,Inputs!$C$39)))-'Year Schedule'!$K$32+'Year Schedule'!$L$32)</f>
        <v>#VALUE!</v>
      </c>
      <c r="AF938" s="0" t="e">
        <f aca="true">MAX(0,AE938*(1+(_xlfn.NORM.INV(RAND(),Inputs!$D$39,Inputs!$C$39)))-'Year Schedule'!$K$33+'Year Schedule'!$L$33)</f>
        <v>#VALUE!</v>
      </c>
      <c r="AG938" s="0" t="e">
        <f aca="true">MAX(0,AF938*(1+(_xlfn.NORM.INV(RAND(),Inputs!$D$39,Inputs!$C$39)))-'Year Schedule'!$K$34+'Year Schedule'!$L$34)</f>
        <v>#VALUE!</v>
      </c>
      <c r="AH938" s="0" t="e">
        <f aca="true">MAX(0,AG938*(1+(_xlfn.NORM.INV(RAND(),Inputs!$D$39,Inputs!$C$39)))-'Year Schedule'!$K$35+'Year Schedule'!$L$35)</f>
        <v>#VALUE!</v>
      </c>
      <c r="AI938" s="0" t="e">
        <f aca="true">MAX(0,AH938*(1+(_xlfn.NORM.INV(RAND(),Inputs!$D$39,Inputs!$C$39)))-'Year Schedule'!$K$36+'Year Schedule'!$L$36)</f>
        <v>#VALUE!</v>
      </c>
      <c r="AJ938" s="0" t="e">
        <f aca="true">MAX(0,AI938*(1+(_xlfn.NORM.INV(RAND(),Inputs!$D$39,Inputs!$C$39)))-'Year Schedule'!$K$37+'Year Schedule'!$L$37)</f>
        <v>#VALUE!</v>
      </c>
      <c r="AK938" s="0" t="e">
        <f aca="true">MAX(0,AJ938*(1+(_xlfn.NORM.INV(RAND(),Inputs!$D$39,Inputs!$C$39)))-'Year Schedule'!$K$38+'Year Schedule'!$L$38)</f>
        <v>#VALUE!</v>
      </c>
      <c r="AL938" s="0" t="e">
        <f aca="true">MAX(0,AK938*(1+(_xlfn.NORM.INV(RAND(),Inputs!$D$39,Inputs!$C$39)))-'Year Schedule'!$K$39+'Year Schedule'!$L$39)</f>
        <v>#VALUE!</v>
      </c>
      <c r="AM938" s="0" t="e">
        <f aca="true">MAX(0,AL938*(1+(_xlfn.NORM.INV(RAND(),Inputs!$D$39,Inputs!$C$39)))-'Year Schedule'!$K$40+'Year Schedule'!$L$40)</f>
        <v>#VALUE!</v>
      </c>
      <c r="AN938" s="0" t="e">
        <f aca="true">MAX(0,AM938*(1+(_xlfn.NORM.INV(RAND(),Inputs!$D$39,Inputs!$C$39)))-'Year Schedule'!$K$41+'Year Schedule'!$L$41)</f>
        <v>#VALUE!</v>
      </c>
      <c r="AO938" s="0" t="e">
        <f aca="true">MAX(0,AN938*(1+(_xlfn.NORM.INV(RAND(),Inputs!$D$39,Inputs!$C$39)))-'Year Schedule'!$K$42+'Year Schedule'!$L$42)</f>
        <v>#VALUE!</v>
      </c>
      <c r="AP938" s="0" t="e">
        <f aca="true">MAX(0,AO938*(1+(_xlfn.NORM.INV(RAND(),Inputs!$D$39,Inputs!$C$39)))-'Year Schedule'!$K$43+'Year Schedule'!$L$43)</f>
        <v>#VALUE!</v>
      </c>
      <c r="AQ938" s="0" t="e">
        <f aca="true">MAX(0,AP938*(1+(_xlfn.NORM.INV(RAND(),Inputs!$D$39,Inputs!$C$39)))-'Year Schedule'!$K$44+'Year Schedule'!$L$44)</f>
        <v>#VALUE!</v>
      </c>
      <c r="AR938" s="0" t="e">
        <f aca="true">MAX(0,AQ938*(1+(_xlfn.NORM.INV(RAND(),Inputs!$D$39,Inputs!$C$39)))-'Year Schedule'!$K$45+'Year Schedule'!$L$45)</f>
        <v>#VALUE!</v>
      </c>
      <c r="AS938" s="0" t="e">
        <f aca="true">MAX(0,AR938*(1+(_xlfn.NORM.INV(RAND(),Inputs!$D$39,Inputs!$C$39)))-'Year Schedule'!$K$46+'Year Schedule'!$L$46)</f>
        <v>#VALUE!</v>
      </c>
      <c r="AT938" s="0" t="e">
        <f aca="true">MAX(0,AS938*(1+(_xlfn.NORM.INV(RAND(),Inputs!$D$39,Inputs!$C$39)))-'Year Schedule'!$K$47+'Year Schedule'!$L$47)</f>
        <v>#VALUE!</v>
      </c>
      <c r="AU938" s="0" t="e">
        <f aca="true">MAX(0,AT938*(1+(_xlfn.NORM.INV(RAND(),Inputs!$D$39,Inputs!$C$39)))-'Year Schedule'!$K$48+'Year Schedule'!$L$48)</f>
        <v>#VALUE!</v>
      </c>
      <c r="AV938" s="0" t="e">
        <f aca="true">MAX(0,AU938*(1+(_xlfn.NORM.INV(RAND(),Inputs!$D$39,Inputs!$C$39)))-'Year Schedule'!$K$49+'Year Schedule'!$L$49)</f>
        <v>#VALUE!</v>
      </c>
      <c r="AW938" s="0" t="e">
        <f aca="true">MAX(0,AV938*(1+(_xlfn.NORM.INV(RAND(),Inputs!$D$39,Inputs!$C$39)))-'Year Schedule'!$K$50+'Year Schedule'!$L$50)</f>
        <v>#VALUE!</v>
      </c>
      <c r="AX938" s="0" t="e">
        <f aca="true">MAX(0,AW938*(1+(_xlfn.NORM.INV(RAND(),Inputs!$D$39,Inputs!$C$39)))-'Year Schedule'!$K$51+'Year Schedule'!$L$51)</f>
        <v>#VALUE!</v>
      </c>
      <c r="AY938" s="0" t="e">
        <f aca="true">MAX(0,AX938*(1+(_xlfn.NORM.INV(RAND(),Inputs!$D$39,Inputs!$C$39)))-'Year Schedule'!$K$52+'Year Schedule'!$L$52)</f>
        <v>#VALUE!</v>
      </c>
      <c r="AZ938" s="0" t="e">
        <f aca="true">MAX(0,AY938*(1+(_xlfn.NORM.INV(RAND(),Inputs!$D$39,Inputs!$C$39)))-'Year Schedule'!$K$53+'Year Schedule'!$L$53)</f>
        <v>#VALUE!</v>
      </c>
      <c r="BA938" s="0" t="e">
        <f aca="false">INDEX(C938:AZ938,1,Inputs!$C$6)</f>
        <v>#VALUE!</v>
      </c>
      <c r="BB938" s="0" t="n">
        <f aca="false">IFERROR(EXP(SUMPRODUCT(LN((C938:INDEX(C938:AZ938,1,Inputs!$C$6)+$C$1004:INDEX($C$1004:$AZ$1004,1,Inputs!$C$6))/B938:INDEX(B938:AY938,1,Inputs!$C$6)))/Inputs!$C$6)-1,-1)</f>
        <v>-1</v>
      </c>
    </row>
    <row r="939" customFormat="false" ht="15" hidden="false" customHeight="true" outlineLevel="0" collapsed="false">
      <c r="A939" s="0" t="n">
        <v>937</v>
      </c>
      <c r="B939" s="177" t="n">
        <f aca="false">Inputs!$C$38</f>
        <v>0</v>
      </c>
      <c r="C939" s="0" t="e">
        <f aca="true">MAX(0,B939*(1+(_xlfn.NORM.INV(RAND(),Inputs!$D$39,Inputs!$C$39)))-'Year Schedule'!$K$4+'Year Schedule'!$L$4)</f>
        <v>#VALUE!</v>
      </c>
      <c r="D939" s="0" t="e">
        <f aca="true">MAX(0,C939*(1+(_xlfn.NORM.INV(RAND(),Inputs!$D$39,Inputs!$C$39)))-'Year Schedule'!$K$5+'Year Schedule'!$L$5)</f>
        <v>#VALUE!</v>
      </c>
      <c r="E939" s="0" t="e">
        <f aca="true">MAX(0,D939*(1+(_xlfn.NORM.INV(RAND(),Inputs!$D$39,Inputs!$C$39)))-'Year Schedule'!$K$6+'Year Schedule'!$L$6)</f>
        <v>#VALUE!</v>
      </c>
      <c r="F939" s="0" t="e">
        <f aca="true">MAX(0,E939*(1+(_xlfn.NORM.INV(RAND(),Inputs!$D$39,Inputs!$C$39)))-'Year Schedule'!$K$7+'Year Schedule'!$L$7)</f>
        <v>#VALUE!</v>
      </c>
      <c r="G939" s="0" t="e">
        <f aca="true">MAX(0,F939*(1+(_xlfn.NORM.INV(RAND(),Inputs!$D$39,Inputs!$C$39)))-'Year Schedule'!$K$8+'Year Schedule'!$L$8)</f>
        <v>#VALUE!</v>
      </c>
      <c r="H939" s="0" t="e">
        <f aca="true">MAX(0,G939*(1+(_xlfn.NORM.INV(RAND(),Inputs!$D$39,Inputs!$C$39)))-'Year Schedule'!$K$9+'Year Schedule'!$L$9)</f>
        <v>#VALUE!</v>
      </c>
      <c r="I939" s="0" t="e">
        <f aca="true">MAX(0,H939*(1+(_xlfn.NORM.INV(RAND(),Inputs!$D$39,Inputs!$C$39)))-'Year Schedule'!$K$10+'Year Schedule'!$L$10)</f>
        <v>#VALUE!</v>
      </c>
      <c r="J939" s="0" t="e">
        <f aca="true">MAX(0,I939*(1+(_xlfn.NORM.INV(RAND(),Inputs!$D$39,Inputs!$C$39)))-'Year Schedule'!$K$11+'Year Schedule'!$L$11)</f>
        <v>#VALUE!</v>
      </c>
      <c r="K939" s="0" t="e">
        <f aca="true">MAX(0,J939*(1+(_xlfn.NORM.INV(RAND(),Inputs!$D$39,Inputs!$C$39)))-'Year Schedule'!$K$12+'Year Schedule'!$L$12)</f>
        <v>#VALUE!</v>
      </c>
      <c r="L939" s="0" t="e">
        <f aca="true">MAX(0,K939*(1+(_xlfn.NORM.INV(RAND(),Inputs!$D$39,Inputs!$C$39)))-'Year Schedule'!$K$13+'Year Schedule'!$L$13)</f>
        <v>#VALUE!</v>
      </c>
      <c r="M939" s="0" t="e">
        <f aca="true">MAX(0,L939*(1+(_xlfn.NORM.INV(RAND(),Inputs!$D$39,Inputs!$C$39)))-'Year Schedule'!$K$14+'Year Schedule'!$L$14)</f>
        <v>#VALUE!</v>
      </c>
      <c r="N939" s="0" t="e">
        <f aca="true">MAX(0,M939*(1+(_xlfn.NORM.INV(RAND(),Inputs!$D$39,Inputs!$C$39)))-'Year Schedule'!$K$15+'Year Schedule'!$L$15)</f>
        <v>#VALUE!</v>
      </c>
      <c r="O939" s="0" t="e">
        <f aca="true">MAX(0,N939*(1+(_xlfn.NORM.INV(RAND(),Inputs!$D$39,Inputs!$C$39)))-'Year Schedule'!$K$16+'Year Schedule'!$L$16)</f>
        <v>#VALUE!</v>
      </c>
      <c r="P939" s="0" t="e">
        <f aca="true">MAX(0,O939*(1+(_xlfn.NORM.INV(RAND(),Inputs!$D$39,Inputs!$C$39)))-'Year Schedule'!$K$17+'Year Schedule'!$L$17)</f>
        <v>#VALUE!</v>
      </c>
      <c r="Q939" s="0" t="e">
        <f aca="true">MAX(0,P939*(1+(_xlfn.NORM.INV(RAND(),Inputs!$D$39,Inputs!$C$39)))-'Year Schedule'!$K$18+'Year Schedule'!$L$18)</f>
        <v>#VALUE!</v>
      </c>
      <c r="R939" s="0" t="e">
        <f aca="true">MAX(0,Q939*(1+(_xlfn.NORM.INV(RAND(),Inputs!$D$39,Inputs!$C$39)))-'Year Schedule'!$K$19+'Year Schedule'!$L$19)</f>
        <v>#VALUE!</v>
      </c>
      <c r="S939" s="0" t="e">
        <f aca="true">MAX(0,R939*(1+(_xlfn.NORM.INV(RAND(),Inputs!$D$39,Inputs!$C$39)))-'Year Schedule'!$K$20+'Year Schedule'!$L$20)</f>
        <v>#VALUE!</v>
      </c>
      <c r="T939" s="0" t="e">
        <f aca="true">MAX(0,S939*(1+(_xlfn.NORM.INV(RAND(),Inputs!$D$39,Inputs!$C$39)))-'Year Schedule'!$K$21+'Year Schedule'!$L$21)</f>
        <v>#VALUE!</v>
      </c>
      <c r="U939" s="0" t="e">
        <f aca="true">MAX(0,T939*(1+(_xlfn.NORM.INV(RAND(),Inputs!$D$39,Inputs!$C$39)))-'Year Schedule'!$K$22+'Year Schedule'!$L$22)</f>
        <v>#VALUE!</v>
      </c>
      <c r="V939" s="0" t="e">
        <f aca="true">MAX(0,U939*(1+(_xlfn.NORM.INV(RAND(),Inputs!$D$39,Inputs!$C$39)))-'Year Schedule'!$K$23+'Year Schedule'!$L$23)</f>
        <v>#VALUE!</v>
      </c>
      <c r="W939" s="0" t="e">
        <f aca="true">MAX(0,V939*(1+(_xlfn.NORM.INV(RAND(),Inputs!$D$39,Inputs!$C$39)))-'Year Schedule'!$K$24+'Year Schedule'!$L$24)</f>
        <v>#VALUE!</v>
      </c>
      <c r="X939" s="0" t="e">
        <f aca="true">MAX(0,W939*(1+(_xlfn.NORM.INV(RAND(),Inputs!$D$39,Inputs!$C$39)))-'Year Schedule'!$K$25+'Year Schedule'!$L$25)</f>
        <v>#VALUE!</v>
      </c>
      <c r="Y939" s="0" t="e">
        <f aca="true">MAX(0,X939*(1+(_xlfn.NORM.INV(RAND(),Inputs!$D$39,Inputs!$C$39)))-'Year Schedule'!$K$26+'Year Schedule'!$L$26)</f>
        <v>#VALUE!</v>
      </c>
      <c r="Z939" s="0" t="e">
        <f aca="true">MAX(0,Y939*(1+(_xlfn.NORM.INV(RAND(),Inputs!$D$39,Inputs!$C$39)))-'Year Schedule'!$K$27+'Year Schedule'!$L$27)</f>
        <v>#VALUE!</v>
      </c>
      <c r="AA939" s="0" t="e">
        <f aca="true">MAX(0,Z939*(1+(_xlfn.NORM.INV(RAND(),Inputs!$D$39,Inputs!$C$39)))-'Year Schedule'!$K$28+'Year Schedule'!$L$28)</f>
        <v>#VALUE!</v>
      </c>
      <c r="AB939" s="0" t="e">
        <f aca="true">MAX(0,AA939*(1+(_xlfn.NORM.INV(RAND(),Inputs!$D$39,Inputs!$C$39)))-'Year Schedule'!$K$29+'Year Schedule'!$L$29)</f>
        <v>#VALUE!</v>
      </c>
      <c r="AC939" s="0" t="e">
        <f aca="true">MAX(0,AB939*(1+(_xlfn.NORM.INV(RAND(),Inputs!$D$39,Inputs!$C$39)))-'Year Schedule'!$K$30+'Year Schedule'!$L$30)</f>
        <v>#VALUE!</v>
      </c>
      <c r="AD939" s="0" t="e">
        <f aca="true">MAX(0,AC939*(1+(_xlfn.NORM.INV(RAND(),Inputs!$D$39,Inputs!$C$39)))-'Year Schedule'!$K$31+'Year Schedule'!$L$31)</f>
        <v>#VALUE!</v>
      </c>
      <c r="AE939" s="0" t="e">
        <f aca="true">MAX(0,AD939*(1+(_xlfn.NORM.INV(RAND(),Inputs!$D$39,Inputs!$C$39)))-'Year Schedule'!$K$32+'Year Schedule'!$L$32)</f>
        <v>#VALUE!</v>
      </c>
      <c r="AF939" s="0" t="e">
        <f aca="true">MAX(0,AE939*(1+(_xlfn.NORM.INV(RAND(),Inputs!$D$39,Inputs!$C$39)))-'Year Schedule'!$K$33+'Year Schedule'!$L$33)</f>
        <v>#VALUE!</v>
      </c>
      <c r="AG939" s="0" t="e">
        <f aca="true">MAX(0,AF939*(1+(_xlfn.NORM.INV(RAND(),Inputs!$D$39,Inputs!$C$39)))-'Year Schedule'!$K$34+'Year Schedule'!$L$34)</f>
        <v>#VALUE!</v>
      </c>
      <c r="AH939" s="0" t="e">
        <f aca="true">MAX(0,AG939*(1+(_xlfn.NORM.INV(RAND(),Inputs!$D$39,Inputs!$C$39)))-'Year Schedule'!$K$35+'Year Schedule'!$L$35)</f>
        <v>#VALUE!</v>
      </c>
      <c r="AI939" s="0" t="e">
        <f aca="true">MAX(0,AH939*(1+(_xlfn.NORM.INV(RAND(),Inputs!$D$39,Inputs!$C$39)))-'Year Schedule'!$K$36+'Year Schedule'!$L$36)</f>
        <v>#VALUE!</v>
      </c>
      <c r="AJ939" s="0" t="e">
        <f aca="true">MAX(0,AI939*(1+(_xlfn.NORM.INV(RAND(),Inputs!$D$39,Inputs!$C$39)))-'Year Schedule'!$K$37+'Year Schedule'!$L$37)</f>
        <v>#VALUE!</v>
      </c>
      <c r="AK939" s="0" t="e">
        <f aca="true">MAX(0,AJ939*(1+(_xlfn.NORM.INV(RAND(),Inputs!$D$39,Inputs!$C$39)))-'Year Schedule'!$K$38+'Year Schedule'!$L$38)</f>
        <v>#VALUE!</v>
      </c>
      <c r="AL939" s="0" t="e">
        <f aca="true">MAX(0,AK939*(1+(_xlfn.NORM.INV(RAND(),Inputs!$D$39,Inputs!$C$39)))-'Year Schedule'!$K$39+'Year Schedule'!$L$39)</f>
        <v>#VALUE!</v>
      </c>
      <c r="AM939" s="0" t="e">
        <f aca="true">MAX(0,AL939*(1+(_xlfn.NORM.INV(RAND(),Inputs!$D$39,Inputs!$C$39)))-'Year Schedule'!$K$40+'Year Schedule'!$L$40)</f>
        <v>#VALUE!</v>
      </c>
      <c r="AN939" s="0" t="e">
        <f aca="true">MAX(0,AM939*(1+(_xlfn.NORM.INV(RAND(),Inputs!$D$39,Inputs!$C$39)))-'Year Schedule'!$K$41+'Year Schedule'!$L$41)</f>
        <v>#VALUE!</v>
      </c>
      <c r="AO939" s="0" t="e">
        <f aca="true">MAX(0,AN939*(1+(_xlfn.NORM.INV(RAND(),Inputs!$D$39,Inputs!$C$39)))-'Year Schedule'!$K$42+'Year Schedule'!$L$42)</f>
        <v>#VALUE!</v>
      </c>
      <c r="AP939" s="0" t="e">
        <f aca="true">MAX(0,AO939*(1+(_xlfn.NORM.INV(RAND(),Inputs!$D$39,Inputs!$C$39)))-'Year Schedule'!$K$43+'Year Schedule'!$L$43)</f>
        <v>#VALUE!</v>
      </c>
      <c r="AQ939" s="0" t="e">
        <f aca="true">MAX(0,AP939*(1+(_xlfn.NORM.INV(RAND(),Inputs!$D$39,Inputs!$C$39)))-'Year Schedule'!$K$44+'Year Schedule'!$L$44)</f>
        <v>#VALUE!</v>
      </c>
      <c r="AR939" s="0" t="e">
        <f aca="true">MAX(0,AQ939*(1+(_xlfn.NORM.INV(RAND(),Inputs!$D$39,Inputs!$C$39)))-'Year Schedule'!$K$45+'Year Schedule'!$L$45)</f>
        <v>#VALUE!</v>
      </c>
      <c r="AS939" s="0" t="e">
        <f aca="true">MAX(0,AR939*(1+(_xlfn.NORM.INV(RAND(),Inputs!$D$39,Inputs!$C$39)))-'Year Schedule'!$K$46+'Year Schedule'!$L$46)</f>
        <v>#VALUE!</v>
      </c>
      <c r="AT939" s="0" t="e">
        <f aca="true">MAX(0,AS939*(1+(_xlfn.NORM.INV(RAND(),Inputs!$D$39,Inputs!$C$39)))-'Year Schedule'!$K$47+'Year Schedule'!$L$47)</f>
        <v>#VALUE!</v>
      </c>
      <c r="AU939" s="0" t="e">
        <f aca="true">MAX(0,AT939*(1+(_xlfn.NORM.INV(RAND(),Inputs!$D$39,Inputs!$C$39)))-'Year Schedule'!$K$48+'Year Schedule'!$L$48)</f>
        <v>#VALUE!</v>
      </c>
      <c r="AV939" s="0" t="e">
        <f aca="true">MAX(0,AU939*(1+(_xlfn.NORM.INV(RAND(),Inputs!$D$39,Inputs!$C$39)))-'Year Schedule'!$K$49+'Year Schedule'!$L$49)</f>
        <v>#VALUE!</v>
      </c>
      <c r="AW939" s="0" t="e">
        <f aca="true">MAX(0,AV939*(1+(_xlfn.NORM.INV(RAND(),Inputs!$D$39,Inputs!$C$39)))-'Year Schedule'!$K$50+'Year Schedule'!$L$50)</f>
        <v>#VALUE!</v>
      </c>
      <c r="AX939" s="0" t="e">
        <f aca="true">MAX(0,AW939*(1+(_xlfn.NORM.INV(RAND(),Inputs!$D$39,Inputs!$C$39)))-'Year Schedule'!$K$51+'Year Schedule'!$L$51)</f>
        <v>#VALUE!</v>
      </c>
      <c r="AY939" s="0" t="e">
        <f aca="true">MAX(0,AX939*(1+(_xlfn.NORM.INV(RAND(),Inputs!$D$39,Inputs!$C$39)))-'Year Schedule'!$K$52+'Year Schedule'!$L$52)</f>
        <v>#VALUE!</v>
      </c>
      <c r="AZ939" s="0" t="e">
        <f aca="true">MAX(0,AY939*(1+(_xlfn.NORM.INV(RAND(),Inputs!$D$39,Inputs!$C$39)))-'Year Schedule'!$K$53+'Year Schedule'!$L$53)</f>
        <v>#VALUE!</v>
      </c>
      <c r="BA939" s="0" t="e">
        <f aca="false">INDEX(C939:AZ939,1,Inputs!$C$6)</f>
        <v>#VALUE!</v>
      </c>
      <c r="BB939" s="0" t="n">
        <f aca="false">IFERROR(EXP(SUMPRODUCT(LN((C939:INDEX(C939:AZ939,1,Inputs!$C$6)+$C$1004:INDEX($C$1004:$AZ$1004,1,Inputs!$C$6))/B939:INDEX(B939:AY939,1,Inputs!$C$6)))/Inputs!$C$6)-1,-1)</f>
        <v>-1</v>
      </c>
    </row>
    <row r="940" customFormat="false" ht="15" hidden="false" customHeight="true" outlineLevel="0" collapsed="false">
      <c r="A940" s="0" t="n">
        <v>938</v>
      </c>
      <c r="B940" s="177" t="n">
        <f aca="false">Inputs!$C$38</f>
        <v>0</v>
      </c>
      <c r="C940" s="0" t="e">
        <f aca="true">MAX(0,B940*(1+(_xlfn.NORM.INV(RAND(),Inputs!$D$39,Inputs!$C$39)))-'Year Schedule'!$K$4+'Year Schedule'!$L$4)</f>
        <v>#VALUE!</v>
      </c>
      <c r="D940" s="0" t="e">
        <f aca="true">MAX(0,C940*(1+(_xlfn.NORM.INV(RAND(),Inputs!$D$39,Inputs!$C$39)))-'Year Schedule'!$K$5+'Year Schedule'!$L$5)</f>
        <v>#VALUE!</v>
      </c>
      <c r="E940" s="0" t="e">
        <f aca="true">MAX(0,D940*(1+(_xlfn.NORM.INV(RAND(),Inputs!$D$39,Inputs!$C$39)))-'Year Schedule'!$K$6+'Year Schedule'!$L$6)</f>
        <v>#VALUE!</v>
      </c>
      <c r="F940" s="0" t="e">
        <f aca="true">MAX(0,E940*(1+(_xlfn.NORM.INV(RAND(),Inputs!$D$39,Inputs!$C$39)))-'Year Schedule'!$K$7+'Year Schedule'!$L$7)</f>
        <v>#VALUE!</v>
      </c>
      <c r="G940" s="0" t="e">
        <f aca="true">MAX(0,F940*(1+(_xlfn.NORM.INV(RAND(),Inputs!$D$39,Inputs!$C$39)))-'Year Schedule'!$K$8+'Year Schedule'!$L$8)</f>
        <v>#VALUE!</v>
      </c>
      <c r="H940" s="0" t="e">
        <f aca="true">MAX(0,G940*(1+(_xlfn.NORM.INV(RAND(),Inputs!$D$39,Inputs!$C$39)))-'Year Schedule'!$K$9+'Year Schedule'!$L$9)</f>
        <v>#VALUE!</v>
      </c>
      <c r="I940" s="0" t="e">
        <f aca="true">MAX(0,H940*(1+(_xlfn.NORM.INV(RAND(),Inputs!$D$39,Inputs!$C$39)))-'Year Schedule'!$K$10+'Year Schedule'!$L$10)</f>
        <v>#VALUE!</v>
      </c>
      <c r="J940" s="0" t="e">
        <f aca="true">MAX(0,I940*(1+(_xlfn.NORM.INV(RAND(),Inputs!$D$39,Inputs!$C$39)))-'Year Schedule'!$K$11+'Year Schedule'!$L$11)</f>
        <v>#VALUE!</v>
      </c>
      <c r="K940" s="0" t="e">
        <f aca="true">MAX(0,J940*(1+(_xlfn.NORM.INV(RAND(),Inputs!$D$39,Inputs!$C$39)))-'Year Schedule'!$K$12+'Year Schedule'!$L$12)</f>
        <v>#VALUE!</v>
      </c>
      <c r="L940" s="0" t="e">
        <f aca="true">MAX(0,K940*(1+(_xlfn.NORM.INV(RAND(),Inputs!$D$39,Inputs!$C$39)))-'Year Schedule'!$K$13+'Year Schedule'!$L$13)</f>
        <v>#VALUE!</v>
      </c>
      <c r="M940" s="0" t="e">
        <f aca="true">MAX(0,L940*(1+(_xlfn.NORM.INV(RAND(),Inputs!$D$39,Inputs!$C$39)))-'Year Schedule'!$K$14+'Year Schedule'!$L$14)</f>
        <v>#VALUE!</v>
      </c>
      <c r="N940" s="0" t="e">
        <f aca="true">MAX(0,M940*(1+(_xlfn.NORM.INV(RAND(),Inputs!$D$39,Inputs!$C$39)))-'Year Schedule'!$K$15+'Year Schedule'!$L$15)</f>
        <v>#VALUE!</v>
      </c>
      <c r="O940" s="0" t="e">
        <f aca="true">MAX(0,N940*(1+(_xlfn.NORM.INV(RAND(),Inputs!$D$39,Inputs!$C$39)))-'Year Schedule'!$K$16+'Year Schedule'!$L$16)</f>
        <v>#VALUE!</v>
      </c>
      <c r="P940" s="0" t="e">
        <f aca="true">MAX(0,O940*(1+(_xlfn.NORM.INV(RAND(),Inputs!$D$39,Inputs!$C$39)))-'Year Schedule'!$K$17+'Year Schedule'!$L$17)</f>
        <v>#VALUE!</v>
      </c>
      <c r="Q940" s="0" t="e">
        <f aca="true">MAX(0,P940*(1+(_xlfn.NORM.INV(RAND(),Inputs!$D$39,Inputs!$C$39)))-'Year Schedule'!$K$18+'Year Schedule'!$L$18)</f>
        <v>#VALUE!</v>
      </c>
      <c r="R940" s="0" t="e">
        <f aca="true">MAX(0,Q940*(1+(_xlfn.NORM.INV(RAND(),Inputs!$D$39,Inputs!$C$39)))-'Year Schedule'!$K$19+'Year Schedule'!$L$19)</f>
        <v>#VALUE!</v>
      </c>
      <c r="S940" s="0" t="e">
        <f aca="true">MAX(0,R940*(1+(_xlfn.NORM.INV(RAND(),Inputs!$D$39,Inputs!$C$39)))-'Year Schedule'!$K$20+'Year Schedule'!$L$20)</f>
        <v>#VALUE!</v>
      </c>
      <c r="T940" s="0" t="e">
        <f aca="true">MAX(0,S940*(1+(_xlfn.NORM.INV(RAND(),Inputs!$D$39,Inputs!$C$39)))-'Year Schedule'!$K$21+'Year Schedule'!$L$21)</f>
        <v>#VALUE!</v>
      </c>
      <c r="U940" s="0" t="e">
        <f aca="true">MAX(0,T940*(1+(_xlfn.NORM.INV(RAND(),Inputs!$D$39,Inputs!$C$39)))-'Year Schedule'!$K$22+'Year Schedule'!$L$22)</f>
        <v>#VALUE!</v>
      </c>
      <c r="V940" s="0" t="e">
        <f aca="true">MAX(0,U940*(1+(_xlfn.NORM.INV(RAND(),Inputs!$D$39,Inputs!$C$39)))-'Year Schedule'!$K$23+'Year Schedule'!$L$23)</f>
        <v>#VALUE!</v>
      </c>
      <c r="W940" s="0" t="e">
        <f aca="true">MAX(0,V940*(1+(_xlfn.NORM.INV(RAND(),Inputs!$D$39,Inputs!$C$39)))-'Year Schedule'!$K$24+'Year Schedule'!$L$24)</f>
        <v>#VALUE!</v>
      </c>
      <c r="X940" s="0" t="e">
        <f aca="true">MAX(0,W940*(1+(_xlfn.NORM.INV(RAND(),Inputs!$D$39,Inputs!$C$39)))-'Year Schedule'!$K$25+'Year Schedule'!$L$25)</f>
        <v>#VALUE!</v>
      </c>
      <c r="Y940" s="0" t="e">
        <f aca="true">MAX(0,X940*(1+(_xlfn.NORM.INV(RAND(),Inputs!$D$39,Inputs!$C$39)))-'Year Schedule'!$K$26+'Year Schedule'!$L$26)</f>
        <v>#VALUE!</v>
      </c>
      <c r="Z940" s="0" t="e">
        <f aca="true">MAX(0,Y940*(1+(_xlfn.NORM.INV(RAND(),Inputs!$D$39,Inputs!$C$39)))-'Year Schedule'!$K$27+'Year Schedule'!$L$27)</f>
        <v>#VALUE!</v>
      </c>
      <c r="AA940" s="0" t="e">
        <f aca="true">MAX(0,Z940*(1+(_xlfn.NORM.INV(RAND(),Inputs!$D$39,Inputs!$C$39)))-'Year Schedule'!$K$28+'Year Schedule'!$L$28)</f>
        <v>#VALUE!</v>
      </c>
      <c r="AB940" s="0" t="e">
        <f aca="true">MAX(0,AA940*(1+(_xlfn.NORM.INV(RAND(),Inputs!$D$39,Inputs!$C$39)))-'Year Schedule'!$K$29+'Year Schedule'!$L$29)</f>
        <v>#VALUE!</v>
      </c>
      <c r="AC940" s="0" t="e">
        <f aca="true">MAX(0,AB940*(1+(_xlfn.NORM.INV(RAND(),Inputs!$D$39,Inputs!$C$39)))-'Year Schedule'!$K$30+'Year Schedule'!$L$30)</f>
        <v>#VALUE!</v>
      </c>
      <c r="AD940" s="0" t="e">
        <f aca="true">MAX(0,AC940*(1+(_xlfn.NORM.INV(RAND(),Inputs!$D$39,Inputs!$C$39)))-'Year Schedule'!$K$31+'Year Schedule'!$L$31)</f>
        <v>#VALUE!</v>
      </c>
      <c r="AE940" s="0" t="e">
        <f aca="true">MAX(0,AD940*(1+(_xlfn.NORM.INV(RAND(),Inputs!$D$39,Inputs!$C$39)))-'Year Schedule'!$K$32+'Year Schedule'!$L$32)</f>
        <v>#VALUE!</v>
      </c>
      <c r="AF940" s="0" t="e">
        <f aca="true">MAX(0,AE940*(1+(_xlfn.NORM.INV(RAND(),Inputs!$D$39,Inputs!$C$39)))-'Year Schedule'!$K$33+'Year Schedule'!$L$33)</f>
        <v>#VALUE!</v>
      </c>
      <c r="AG940" s="0" t="e">
        <f aca="true">MAX(0,AF940*(1+(_xlfn.NORM.INV(RAND(),Inputs!$D$39,Inputs!$C$39)))-'Year Schedule'!$K$34+'Year Schedule'!$L$34)</f>
        <v>#VALUE!</v>
      </c>
      <c r="AH940" s="0" t="e">
        <f aca="true">MAX(0,AG940*(1+(_xlfn.NORM.INV(RAND(),Inputs!$D$39,Inputs!$C$39)))-'Year Schedule'!$K$35+'Year Schedule'!$L$35)</f>
        <v>#VALUE!</v>
      </c>
      <c r="AI940" s="0" t="e">
        <f aca="true">MAX(0,AH940*(1+(_xlfn.NORM.INV(RAND(),Inputs!$D$39,Inputs!$C$39)))-'Year Schedule'!$K$36+'Year Schedule'!$L$36)</f>
        <v>#VALUE!</v>
      </c>
      <c r="AJ940" s="0" t="e">
        <f aca="true">MAX(0,AI940*(1+(_xlfn.NORM.INV(RAND(),Inputs!$D$39,Inputs!$C$39)))-'Year Schedule'!$K$37+'Year Schedule'!$L$37)</f>
        <v>#VALUE!</v>
      </c>
      <c r="AK940" s="0" t="e">
        <f aca="true">MAX(0,AJ940*(1+(_xlfn.NORM.INV(RAND(),Inputs!$D$39,Inputs!$C$39)))-'Year Schedule'!$K$38+'Year Schedule'!$L$38)</f>
        <v>#VALUE!</v>
      </c>
      <c r="AL940" s="0" t="e">
        <f aca="true">MAX(0,AK940*(1+(_xlfn.NORM.INV(RAND(),Inputs!$D$39,Inputs!$C$39)))-'Year Schedule'!$K$39+'Year Schedule'!$L$39)</f>
        <v>#VALUE!</v>
      </c>
      <c r="AM940" s="0" t="e">
        <f aca="true">MAX(0,AL940*(1+(_xlfn.NORM.INV(RAND(),Inputs!$D$39,Inputs!$C$39)))-'Year Schedule'!$K$40+'Year Schedule'!$L$40)</f>
        <v>#VALUE!</v>
      </c>
      <c r="AN940" s="0" t="e">
        <f aca="true">MAX(0,AM940*(1+(_xlfn.NORM.INV(RAND(),Inputs!$D$39,Inputs!$C$39)))-'Year Schedule'!$K$41+'Year Schedule'!$L$41)</f>
        <v>#VALUE!</v>
      </c>
      <c r="AO940" s="0" t="e">
        <f aca="true">MAX(0,AN940*(1+(_xlfn.NORM.INV(RAND(),Inputs!$D$39,Inputs!$C$39)))-'Year Schedule'!$K$42+'Year Schedule'!$L$42)</f>
        <v>#VALUE!</v>
      </c>
      <c r="AP940" s="0" t="e">
        <f aca="true">MAX(0,AO940*(1+(_xlfn.NORM.INV(RAND(),Inputs!$D$39,Inputs!$C$39)))-'Year Schedule'!$K$43+'Year Schedule'!$L$43)</f>
        <v>#VALUE!</v>
      </c>
      <c r="AQ940" s="0" t="e">
        <f aca="true">MAX(0,AP940*(1+(_xlfn.NORM.INV(RAND(),Inputs!$D$39,Inputs!$C$39)))-'Year Schedule'!$K$44+'Year Schedule'!$L$44)</f>
        <v>#VALUE!</v>
      </c>
      <c r="AR940" s="0" t="e">
        <f aca="true">MAX(0,AQ940*(1+(_xlfn.NORM.INV(RAND(),Inputs!$D$39,Inputs!$C$39)))-'Year Schedule'!$K$45+'Year Schedule'!$L$45)</f>
        <v>#VALUE!</v>
      </c>
      <c r="AS940" s="0" t="e">
        <f aca="true">MAX(0,AR940*(1+(_xlfn.NORM.INV(RAND(),Inputs!$D$39,Inputs!$C$39)))-'Year Schedule'!$K$46+'Year Schedule'!$L$46)</f>
        <v>#VALUE!</v>
      </c>
      <c r="AT940" s="0" t="e">
        <f aca="true">MAX(0,AS940*(1+(_xlfn.NORM.INV(RAND(),Inputs!$D$39,Inputs!$C$39)))-'Year Schedule'!$K$47+'Year Schedule'!$L$47)</f>
        <v>#VALUE!</v>
      </c>
      <c r="AU940" s="0" t="e">
        <f aca="true">MAX(0,AT940*(1+(_xlfn.NORM.INV(RAND(),Inputs!$D$39,Inputs!$C$39)))-'Year Schedule'!$K$48+'Year Schedule'!$L$48)</f>
        <v>#VALUE!</v>
      </c>
      <c r="AV940" s="0" t="e">
        <f aca="true">MAX(0,AU940*(1+(_xlfn.NORM.INV(RAND(),Inputs!$D$39,Inputs!$C$39)))-'Year Schedule'!$K$49+'Year Schedule'!$L$49)</f>
        <v>#VALUE!</v>
      </c>
      <c r="AW940" s="0" t="e">
        <f aca="true">MAX(0,AV940*(1+(_xlfn.NORM.INV(RAND(),Inputs!$D$39,Inputs!$C$39)))-'Year Schedule'!$K$50+'Year Schedule'!$L$50)</f>
        <v>#VALUE!</v>
      </c>
      <c r="AX940" s="0" t="e">
        <f aca="true">MAX(0,AW940*(1+(_xlfn.NORM.INV(RAND(),Inputs!$D$39,Inputs!$C$39)))-'Year Schedule'!$K$51+'Year Schedule'!$L$51)</f>
        <v>#VALUE!</v>
      </c>
      <c r="AY940" s="0" t="e">
        <f aca="true">MAX(0,AX940*(1+(_xlfn.NORM.INV(RAND(),Inputs!$D$39,Inputs!$C$39)))-'Year Schedule'!$K$52+'Year Schedule'!$L$52)</f>
        <v>#VALUE!</v>
      </c>
      <c r="AZ940" s="0" t="e">
        <f aca="true">MAX(0,AY940*(1+(_xlfn.NORM.INV(RAND(),Inputs!$D$39,Inputs!$C$39)))-'Year Schedule'!$K$53+'Year Schedule'!$L$53)</f>
        <v>#VALUE!</v>
      </c>
      <c r="BA940" s="0" t="e">
        <f aca="false">INDEX(C940:AZ940,1,Inputs!$C$6)</f>
        <v>#VALUE!</v>
      </c>
      <c r="BB940" s="0" t="n">
        <f aca="false">IFERROR(EXP(SUMPRODUCT(LN((C940:INDEX(C940:AZ940,1,Inputs!$C$6)+$C$1004:INDEX($C$1004:$AZ$1004,1,Inputs!$C$6))/B940:INDEX(B940:AY940,1,Inputs!$C$6)))/Inputs!$C$6)-1,-1)</f>
        <v>-1</v>
      </c>
    </row>
    <row r="941" customFormat="false" ht="15" hidden="false" customHeight="true" outlineLevel="0" collapsed="false">
      <c r="A941" s="0" t="n">
        <v>939</v>
      </c>
      <c r="B941" s="177" t="n">
        <f aca="false">Inputs!$C$38</f>
        <v>0</v>
      </c>
      <c r="C941" s="0" t="e">
        <f aca="true">MAX(0,B941*(1+(_xlfn.NORM.INV(RAND(),Inputs!$D$39,Inputs!$C$39)))-'Year Schedule'!$K$4+'Year Schedule'!$L$4)</f>
        <v>#VALUE!</v>
      </c>
      <c r="D941" s="0" t="e">
        <f aca="true">MAX(0,C941*(1+(_xlfn.NORM.INV(RAND(),Inputs!$D$39,Inputs!$C$39)))-'Year Schedule'!$K$5+'Year Schedule'!$L$5)</f>
        <v>#VALUE!</v>
      </c>
      <c r="E941" s="0" t="e">
        <f aca="true">MAX(0,D941*(1+(_xlfn.NORM.INV(RAND(),Inputs!$D$39,Inputs!$C$39)))-'Year Schedule'!$K$6+'Year Schedule'!$L$6)</f>
        <v>#VALUE!</v>
      </c>
      <c r="F941" s="0" t="e">
        <f aca="true">MAX(0,E941*(1+(_xlfn.NORM.INV(RAND(),Inputs!$D$39,Inputs!$C$39)))-'Year Schedule'!$K$7+'Year Schedule'!$L$7)</f>
        <v>#VALUE!</v>
      </c>
      <c r="G941" s="0" t="e">
        <f aca="true">MAX(0,F941*(1+(_xlfn.NORM.INV(RAND(),Inputs!$D$39,Inputs!$C$39)))-'Year Schedule'!$K$8+'Year Schedule'!$L$8)</f>
        <v>#VALUE!</v>
      </c>
      <c r="H941" s="0" t="e">
        <f aca="true">MAX(0,G941*(1+(_xlfn.NORM.INV(RAND(),Inputs!$D$39,Inputs!$C$39)))-'Year Schedule'!$K$9+'Year Schedule'!$L$9)</f>
        <v>#VALUE!</v>
      </c>
      <c r="I941" s="0" t="e">
        <f aca="true">MAX(0,H941*(1+(_xlfn.NORM.INV(RAND(),Inputs!$D$39,Inputs!$C$39)))-'Year Schedule'!$K$10+'Year Schedule'!$L$10)</f>
        <v>#VALUE!</v>
      </c>
      <c r="J941" s="0" t="e">
        <f aca="true">MAX(0,I941*(1+(_xlfn.NORM.INV(RAND(),Inputs!$D$39,Inputs!$C$39)))-'Year Schedule'!$K$11+'Year Schedule'!$L$11)</f>
        <v>#VALUE!</v>
      </c>
      <c r="K941" s="0" t="e">
        <f aca="true">MAX(0,J941*(1+(_xlfn.NORM.INV(RAND(),Inputs!$D$39,Inputs!$C$39)))-'Year Schedule'!$K$12+'Year Schedule'!$L$12)</f>
        <v>#VALUE!</v>
      </c>
      <c r="L941" s="0" t="e">
        <f aca="true">MAX(0,K941*(1+(_xlfn.NORM.INV(RAND(),Inputs!$D$39,Inputs!$C$39)))-'Year Schedule'!$K$13+'Year Schedule'!$L$13)</f>
        <v>#VALUE!</v>
      </c>
      <c r="M941" s="0" t="e">
        <f aca="true">MAX(0,L941*(1+(_xlfn.NORM.INV(RAND(),Inputs!$D$39,Inputs!$C$39)))-'Year Schedule'!$K$14+'Year Schedule'!$L$14)</f>
        <v>#VALUE!</v>
      </c>
      <c r="N941" s="0" t="e">
        <f aca="true">MAX(0,M941*(1+(_xlfn.NORM.INV(RAND(),Inputs!$D$39,Inputs!$C$39)))-'Year Schedule'!$K$15+'Year Schedule'!$L$15)</f>
        <v>#VALUE!</v>
      </c>
      <c r="O941" s="0" t="e">
        <f aca="true">MAX(0,N941*(1+(_xlfn.NORM.INV(RAND(),Inputs!$D$39,Inputs!$C$39)))-'Year Schedule'!$K$16+'Year Schedule'!$L$16)</f>
        <v>#VALUE!</v>
      </c>
      <c r="P941" s="0" t="e">
        <f aca="true">MAX(0,O941*(1+(_xlfn.NORM.INV(RAND(),Inputs!$D$39,Inputs!$C$39)))-'Year Schedule'!$K$17+'Year Schedule'!$L$17)</f>
        <v>#VALUE!</v>
      </c>
      <c r="Q941" s="0" t="e">
        <f aca="true">MAX(0,P941*(1+(_xlfn.NORM.INV(RAND(),Inputs!$D$39,Inputs!$C$39)))-'Year Schedule'!$K$18+'Year Schedule'!$L$18)</f>
        <v>#VALUE!</v>
      </c>
      <c r="R941" s="0" t="e">
        <f aca="true">MAX(0,Q941*(1+(_xlfn.NORM.INV(RAND(),Inputs!$D$39,Inputs!$C$39)))-'Year Schedule'!$K$19+'Year Schedule'!$L$19)</f>
        <v>#VALUE!</v>
      </c>
      <c r="S941" s="0" t="e">
        <f aca="true">MAX(0,R941*(1+(_xlfn.NORM.INV(RAND(),Inputs!$D$39,Inputs!$C$39)))-'Year Schedule'!$K$20+'Year Schedule'!$L$20)</f>
        <v>#VALUE!</v>
      </c>
      <c r="T941" s="0" t="e">
        <f aca="true">MAX(0,S941*(1+(_xlfn.NORM.INV(RAND(),Inputs!$D$39,Inputs!$C$39)))-'Year Schedule'!$K$21+'Year Schedule'!$L$21)</f>
        <v>#VALUE!</v>
      </c>
      <c r="U941" s="0" t="e">
        <f aca="true">MAX(0,T941*(1+(_xlfn.NORM.INV(RAND(),Inputs!$D$39,Inputs!$C$39)))-'Year Schedule'!$K$22+'Year Schedule'!$L$22)</f>
        <v>#VALUE!</v>
      </c>
      <c r="V941" s="0" t="e">
        <f aca="true">MAX(0,U941*(1+(_xlfn.NORM.INV(RAND(),Inputs!$D$39,Inputs!$C$39)))-'Year Schedule'!$K$23+'Year Schedule'!$L$23)</f>
        <v>#VALUE!</v>
      </c>
      <c r="W941" s="0" t="e">
        <f aca="true">MAX(0,V941*(1+(_xlfn.NORM.INV(RAND(),Inputs!$D$39,Inputs!$C$39)))-'Year Schedule'!$K$24+'Year Schedule'!$L$24)</f>
        <v>#VALUE!</v>
      </c>
      <c r="X941" s="0" t="e">
        <f aca="true">MAX(0,W941*(1+(_xlfn.NORM.INV(RAND(),Inputs!$D$39,Inputs!$C$39)))-'Year Schedule'!$K$25+'Year Schedule'!$L$25)</f>
        <v>#VALUE!</v>
      </c>
      <c r="Y941" s="0" t="e">
        <f aca="true">MAX(0,X941*(1+(_xlfn.NORM.INV(RAND(),Inputs!$D$39,Inputs!$C$39)))-'Year Schedule'!$K$26+'Year Schedule'!$L$26)</f>
        <v>#VALUE!</v>
      </c>
      <c r="Z941" s="0" t="e">
        <f aca="true">MAX(0,Y941*(1+(_xlfn.NORM.INV(RAND(),Inputs!$D$39,Inputs!$C$39)))-'Year Schedule'!$K$27+'Year Schedule'!$L$27)</f>
        <v>#VALUE!</v>
      </c>
      <c r="AA941" s="0" t="e">
        <f aca="true">MAX(0,Z941*(1+(_xlfn.NORM.INV(RAND(),Inputs!$D$39,Inputs!$C$39)))-'Year Schedule'!$K$28+'Year Schedule'!$L$28)</f>
        <v>#VALUE!</v>
      </c>
      <c r="AB941" s="0" t="e">
        <f aca="true">MAX(0,AA941*(1+(_xlfn.NORM.INV(RAND(),Inputs!$D$39,Inputs!$C$39)))-'Year Schedule'!$K$29+'Year Schedule'!$L$29)</f>
        <v>#VALUE!</v>
      </c>
      <c r="AC941" s="0" t="e">
        <f aca="true">MAX(0,AB941*(1+(_xlfn.NORM.INV(RAND(),Inputs!$D$39,Inputs!$C$39)))-'Year Schedule'!$K$30+'Year Schedule'!$L$30)</f>
        <v>#VALUE!</v>
      </c>
      <c r="AD941" s="0" t="e">
        <f aca="true">MAX(0,AC941*(1+(_xlfn.NORM.INV(RAND(),Inputs!$D$39,Inputs!$C$39)))-'Year Schedule'!$K$31+'Year Schedule'!$L$31)</f>
        <v>#VALUE!</v>
      </c>
      <c r="AE941" s="0" t="e">
        <f aca="true">MAX(0,AD941*(1+(_xlfn.NORM.INV(RAND(),Inputs!$D$39,Inputs!$C$39)))-'Year Schedule'!$K$32+'Year Schedule'!$L$32)</f>
        <v>#VALUE!</v>
      </c>
      <c r="AF941" s="0" t="e">
        <f aca="true">MAX(0,AE941*(1+(_xlfn.NORM.INV(RAND(),Inputs!$D$39,Inputs!$C$39)))-'Year Schedule'!$K$33+'Year Schedule'!$L$33)</f>
        <v>#VALUE!</v>
      </c>
      <c r="AG941" s="0" t="e">
        <f aca="true">MAX(0,AF941*(1+(_xlfn.NORM.INV(RAND(),Inputs!$D$39,Inputs!$C$39)))-'Year Schedule'!$K$34+'Year Schedule'!$L$34)</f>
        <v>#VALUE!</v>
      </c>
      <c r="AH941" s="0" t="e">
        <f aca="true">MAX(0,AG941*(1+(_xlfn.NORM.INV(RAND(),Inputs!$D$39,Inputs!$C$39)))-'Year Schedule'!$K$35+'Year Schedule'!$L$35)</f>
        <v>#VALUE!</v>
      </c>
      <c r="AI941" s="0" t="e">
        <f aca="true">MAX(0,AH941*(1+(_xlfn.NORM.INV(RAND(),Inputs!$D$39,Inputs!$C$39)))-'Year Schedule'!$K$36+'Year Schedule'!$L$36)</f>
        <v>#VALUE!</v>
      </c>
      <c r="AJ941" s="0" t="e">
        <f aca="true">MAX(0,AI941*(1+(_xlfn.NORM.INV(RAND(),Inputs!$D$39,Inputs!$C$39)))-'Year Schedule'!$K$37+'Year Schedule'!$L$37)</f>
        <v>#VALUE!</v>
      </c>
      <c r="AK941" s="0" t="e">
        <f aca="true">MAX(0,AJ941*(1+(_xlfn.NORM.INV(RAND(),Inputs!$D$39,Inputs!$C$39)))-'Year Schedule'!$K$38+'Year Schedule'!$L$38)</f>
        <v>#VALUE!</v>
      </c>
      <c r="AL941" s="0" t="e">
        <f aca="true">MAX(0,AK941*(1+(_xlfn.NORM.INV(RAND(),Inputs!$D$39,Inputs!$C$39)))-'Year Schedule'!$K$39+'Year Schedule'!$L$39)</f>
        <v>#VALUE!</v>
      </c>
      <c r="AM941" s="0" t="e">
        <f aca="true">MAX(0,AL941*(1+(_xlfn.NORM.INV(RAND(),Inputs!$D$39,Inputs!$C$39)))-'Year Schedule'!$K$40+'Year Schedule'!$L$40)</f>
        <v>#VALUE!</v>
      </c>
      <c r="AN941" s="0" t="e">
        <f aca="true">MAX(0,AM941*(1+(_xlfn.NORM.INV(RAND(),Inputs!$D$39,Inputs!$C$39)))-'Year Schedule'!$K$41+'Year Schedule'!$L$41)</f>
        <v>#VALUE!</v>
      </c>
      <c r="AO941" s="0" t="e">
        <f aca="true">MAX(0,AN941*(1+(_xlfn.NORM.INV(RAND(),Inputs!$D$39,Inputs!$C$39)))-'Year Schedule'!$K$42+'Year Schedule'!$L$42)</f>
        <v>#VALUE!</v>
      </c>
      <c r="AP941" s="0" t="e">
        <f aca="true">MAX(0,AO941*(1+(_xlfn.NORM.INV(RAND(),Inputs!$D$39,Inputs!$C$39)))-'Year Schedule'!$K$43+'Year Schedule'!$L$43)</f>
        <v>#VALUE!</v>
      </c>
      <c r="AQ941" s="0" t="e">
        <f aca="true">MAX(0,AP941*(1+(_xlfn.NORM.INV(RAND(),Inputs!$D$39,Inputs!$C$39)))-'Year Schedule'!$K$44+'Year Schedule'!$L$44)</f>
        <v>#VALUE!</v>
      </c>
      <c r="AR941" s="0" t="e">
        <f aca="true">MAX(0,AQ941*(1+(_xlfn.NORM.INV(RAND(),Inputs!$D$39,Inputs!$C$39)))-'Year Schedule'!$K$45+'Year Schedule'!$L$45)</f>
        <v>#VALUE!</v>
      </c>
      <c r="AS941" s="0" t="e">
        <f aca="true">MAX(0,AR941*(1+(_xlfn.NORM.INV(RAND(),Inputs!$D$39,Inputs!$C$39)))-'Year Schedule'!$K$46+'Year Schedule'!$L$46)</f>
        <v>#VALUE!</v>
      </c>
      <c r="AT941" s="0" t="e">
        <f aca="true">MAX(0,AS941*(1+(_xlfn.NORM.INV(RAND(),Inputs!$D$39,Inputs!$C$39)))-'Year Schedule'!$K$47+'Year Schedule'!$L$47)</f>
        <v>#VALUE!</v>
      </c>
      <c r="AU941" s="0" t="e">
        <f aca="true">MAX(0,AT941*(1+(_xlfn.NORM.INV(RAND(),Inputs!$D$39,Inputs!$C$39)))-'Year Schedule'!$K$48+'Year Schedule'!$L$48)</f>
        <v>#VALUE!</v>
      </c>
      <c r="AV941" s="0" t="e">
        <f aca="true">MAX(0,AU941*(1+(_xlfn.NORM.INV(RAND(),Inputs!$D$39,Inputs!$C$39)))-'Year Schedule'!$K$49+'Year Schedule'!$L$49)</f>
        <v>#VALUE!</v>
      </c>
      <c r="AW941" s="0" t="e">
        <f aca="true">MAX(0,AV941*(1+(_xlfn.NORM.INV(RAND(),Inputs!$D$39,Inputs!$C$39)))-'Year Schedule'!$K$50+'Year Schedule'!$L$50)</f>
        <v>#VALUE!</v>
      </c>
      <c r="AX941" s="0" t="e">
        <f aca="true">MAX(0,AW941*(1+(_xlfn.NORM.INV(RAND(),Inputs!$D$39,Inputs!$C$39)))-'Year Schedule'!$K$51+'Year Schedule'!$L$51)</f>
        <v>#VALUE!</v>
      </c>
      <c r="AY941" s="0" t="e">
        <f aca="true">MAX(0,AX941*(1+(_xlfn.NORM.INV(RAND(),Inputs!$D$39,Inputs!$C$39)))-'Year Schedule'!$K$52+'Year Schedule'!$L$52)</f>
        <v>#VALUE!</v>
      </c>
      <c r="AZ941" s="0" t="e">
        <f aca="true">MAX(0,AY941*(1+(_xlfn.NORM.INV(RAND(),Inputs!$D$39,Inputs!$C$39)))-'Year Schedule'!$K$53+'Year Schedule'!$L$53)</f>
        <v>#VALUE!</v>
      </c>
      <c r="BA941" s="0" t="e">
        <f aca="false">INDEX(C941:AZ941,1,Inputs!$C$6)</f>
        <v>#VALUE!</v>
      </c>
      <c r="BB941" s="0" t="n">
        <f aca="false">IFERROR(EXP(SUMPRODUCT(LN((C941:INDEX(C941:AZ941,1,Inputs!$C$6)+$C$1004:INDEX($C$1004:$AZ$1004,1,Inputs!$C$6))/B941:INDEX(B941:AY941,1,Inputs!$C$6)))/Inputs!$C$6)-1,-1)</f>
        <v>-1</v>
      </c>
    </row>
    <row r="942" customFormat="false" ht="15" hidden="false" customHeight="true" outlineLevel="0" collapsed="false">
      <c r="A942" s="0" t="n">
        <v>940</v>
      </c>
      <c r="B942" s="177" t="n">
        <f aca="false">Inputs!$C$38</f>
        <v>0</v>
      </c>
      <c r="C942" s="0" t="e">
        <f aca="true">MAX(0,B942*(1+(_xlfn.NORM.INV(RAND(),Inputs!$D$39,Inputs!$C$39)))-'Year Schedule'!$K$4+'Year Schedule'!$L$4)</f>
        <v>#VALUE!</v>
      </c>
      <c r="D942" s="0" t="e">
        <f aca="true">MAX(0,C942*(1+(_xlfn.NORM.INV(RAND(),Inputs!$D$39,Inputs!$C$39)))-'Year Schedule'!$K$5+'Year Schedule'!$L$5)</f>
        <v>#VALUE!</v>
      </c>
      <c r="E942" s="0" t="e">
        <f aca="true">MAX(0,D942*(1+(_xlfn.NORM.INV(RAND(),Inputs!$D$39,Inputs!$C$39)))-'Year Schedule'!$K$6+'Year Schedule'!$L$6)</f>
        <v>#VALUE!</v>
      </c>
      <c r="F942" s="0" t="e">
        <f aca="true">MAX(0,E942*(1+(_xlfn.NORM.INV(RAND(),Inputs!$D$39,Inputs!$C$39)))-'Year Schedule'!$K$7+'Year Schedule'!$L$7)</f>
        <v>#VALUE!</v>
      </c>
      <c r="G942" s="0" t="e">
        <f aca="true">MAX(0,F942*(1+(_xlfn.NORM.INV(RAND(),Inputs!$D$39,Inputs!$C$39)))-'Year Schedule'!$K$8+'Year Schedule'!$L$8)</f>
        <v>#VALUE!</v>
      </c>
      <c r="H942" s="0" t="e">
        <f aca="true">MAX(0,G942*(1+(_xlfn.NORM.INV(RAND(),Inputs!$D$39,Inputs!$C$39)))-'Year Schedule'!$K$9+'Year Schedule'!$L$9)</f>
        <v>#VALUE!</v>
      </c>
      <c r="I942" s="0" t="e">
        <f aca="true">MAX(0,H942*(1+(_xlfn.NORM.INV(RAND(),Inputs!$D$39,Inputs!$C$39)))-'Year Schedule'!$K$10+'Year Schedule'!$L$10)</f>
        <v>#VALUE!</v>
      </c>
      <c r="J942" s="0" t="e">
        <f aca="true">MAX(0,I942*(1+(_xlfn.NORM.INV(RAND(),Inputs!$D$39,Inputs!$C$39)))-'Year Schedule'!$K$11+'Year Schedule'!$L$11)</f>
        <v>#VALUE!</v>
      </c>
      <c r="K942" s="0" t="e">
        <f aca="true">MAX(0,J942*(1+(_xlfn.NORM.INV(RAND(),Inputs!$D$39,Inputs!$C$39)))-'Year Schedule'!$K$12+'Year Schedule'!$L$12)</f>
        <v>#VALUE!</v>
      </c>
      <c r="L942" s="0" t="e">
        <f aca="true">MAX(0,K942*(1+(_xlfn.NORM.INV(RAND(),Inputs!$D$39,Inputs!$C$39)))-'Year Schedule'!$K$13+'Year Schedule'!$L$13)</f>
        <v>#VALUE!</v>
      </c>
      <c r="M942" s="0" t="e">
        <f aca="true">MAX(0,L942*(1+(_xlfn.NORM.INV(RAND(),Inputs!$D$39,Inputs!$C$39)))-'Year Schedule'!$K$14+'Year Schedule'!$L$14)</f>
        <v>#VALUE!</v>
      </c>
      <c r="N942" s="0" t="e">
        <f aca="true">MAX(0,M942*(1+(_xlfn.NORM.INV(RAND(),Inputs!$D$39,Inputs!$C$39)))-'Year Schedule'!$K$15+'Year Schedule'!$L$15)</f>
        <v>#VALUE!</v>
      </c>
      <c r="O942" s="0" t="e">
        <f aca="true">MAX(0,N942*(1+(_xlfn.NORM.INV(RAND(),Inputs!$D$39,Inputs!$C$39)))-'Year Schedule'!$K$16+'Year Schedule'!$L$16)</f>
        <v>#VALUE!</v>
      </c>
      <c r="P942" s="0" t="e">
        <f aca="true">MAX(0,O942*(1+(_xlfn.NORM.INV(RAND(),Inputs!$D$39,Inputs!$C$39)))-'Year Schedule'!$K$17+'Year Schedule'!$L$17)</f>
        <v>#VALUE!</v>
      </c>
      <c r="Q942" s="0" t="e">
        <f aca="true">MAX(0,P942*(1+(_xlfn.NORM.INV(RAND(),Inputs!$D$39,Inputs!$C$39)))-'Year Schedule'!$K$18+'Year Schedule'!$L$18)</f>
        <v>#VALUE!</v>
      </c>
      <c r="R942" s="0" t="e">
        <f aca="true">MAX(0,Q942*(1+(_xlfn.NORM.INV(RAND(),Inputs!$D$39,Inputs!$C$39)))-'Year Schedule'!$K$19+'Year Schedule'!$L$19)</f>
        <v>#VALUE!</v>
      </c>
      <c r="S942" s="0" t="e">
        <f aca="true">MAX(0,R942*(1+(_xlfn.NORM.INV(RAND(),Inputs!$D$39,Inputs!$C$39)))-'Year Schedule'!$K$20+'Year Schedule'!$L$20)</f>
        <v>#VALUE!</v>
      </c>
      <c r="T942" s="0" t="e">
        <f aca="true">MAX(0,S942*(1+(_xlfn.NORM.INV(RAND(),Inputs!$D$39,Inputs!$C$39)))-'Year Schedule'!$K$21+'Year Schedule'!$L$21)</f>
        <v>#VALUE!</v>
      </c>
      <c r="U942" s="0" t="e">
        <f aca="true">MAX(0,T942*(1+(_xlfn.NORM.INV(RAND(),Inputs!$D$39,Inputs!$C$39)))-'Year Schedule'!$K$22+'Year Schedule'!$L$22)</f>
        <v>#VALUE!</v>
      </c>
      <c r="V942" s="0" t="e">
        <f aca="true">MAX(0,U942*(1+(_xlfn.NORM.INV(RAND(),Inputs!$D$39,Inputs!$C$39)))-'Year Schedule'!$K$23+'Year Schedule'!$L$23)</f>
        <v>#VALUE!</v>
      </c>
      <c r="W942" s="0" t="e">
        <f aca="true">MAX(0,V942*(1+(_xlfn.NORM.INV(RAND(),Inputs!$D$39,Inputs!$C$39)))-'Year Schedule'!$K$24+'Year Schedule'!$L$24)</f>
        <v>#VALUE!</v>
      </c>
      <c r="X942" s="0" t="e">
        <f aca="true">MAX(0,W942*(1+(_xlfn.NORM.INV(RAND(),Inputs!$D$39,Inputs!$C$39)))-'Year Schedule'!$K$25+'Year Schedule'!$L$25)</f>
        <v>#VALUE!</v>
      </c>
      <c r="Y942" s="0" t="e">
        <f aca="true">MAX(0,X942*(1+(_xlfn.NORM.INV(RAND(),Inputs!$D$39,Inputs!$C$39)))-'Year Schedule'!$K$26+'Year Schedule'!$L$26)</f>
        <v>#VALUE!</v>
      </c>
      <c r="Z942" s="0" t="e">
        <f aca="true">MAX(0,Y942*(1+(_xlfn.NORM.INV(RAND(),Inputs!$D$39,Inputs!$C$39)))-'Year Schedule'!$K$27+'Year Schedule'!$L$27)</f>
        <v>#VALUE!</v>
      </c>
      <c r="AA942" s="0" t="e">
        <f aca="true">MAX(0,Z942*(1+(_xlfn.NORM.INV(RAND(),Inputs!$D$39,Inputs!$C$39)))-'Year Schedule'!$K$28+'Year Schedule'!$L$28)</f>
        <v>#VALUE!</v>
      </c>
      <c r="AB942" s="0" t="e">
        <f aca="true">MAX(0,AA942*(1+(_xlfn.NORM.INV(RAND(),Inputs!$D$39,Inputs!$C$39)))-'Year Schedule'!$K$29+'Year Schedule'!$L$29)</f>
        <v>#VALUE!</v>
      </c>
      <c r="AC942" s="0" t="e">
        <f aca="true">MAX(0,AB942*(1+(_xlfn.NORM.INV(RAND(),Inputs!$D$39,Inputs!$C$39)))-'Year Schedule'!$K$30+'Year Schedule'!$L$30)</f>
        <v>#VALUE!</v>
      </c>
      <c r="AD942" s="0" t="e">
        <f aca="true">MAX(0,AC942*(1+(_xlfn.NORM.INV(RAND(),Inputs!$D$39,Inputs!$C$39)))-'Year Schedule'!$K$31+'Year Schedule'!$L$31)</f>
        <v>#VALUE!</v>
      </c>
      <c r="AE942" s="0" t="e">
        <f aca="true">MAX(0,AD942*(1+(_xlfn.NORM.INV(RAND(),Inputs!$D$39,Inputs!$C$39)))-'Year Schedule'!$K$32+'Year Schedule'!$L$32)</f>
        <v>#VALUE!</v>
      </c>
      <c r="AF942" s="0" t="e">
        <f aca="true">MAX(0,AE942*(1+(_xlfn.NORM.INV(RAND(),Inputs!$D$39,Inputs!$C$39)))-'Year Schedule'!$K$33+'Year Schedule'!$L$33)</f>
        <v>#VALUE!</v>
      </c>
      <c r="AG942" s="0" t="e">
        <f aca="true">MAX(0,AF942*(1+(_xlfn.NORM.INV(RAND(),Inputs!$D$39,Inputs!$C$39)))-'Year Schedule'!$K$34+'Year Schedule'!$L$34)</f>
        <v>#VALUE!</v>
      </c>
      <c r="AH942" s="0" t="e">
        <f aca="true">MAX(0,AG942*(1+(_xlfn.NORM.INV(RAND(),Inputs!$D$39,Inputs!$C$39)))-'Year Schedule'!$K$35+'Year Schedule'!$L$35)</f>
        <v>#VALUE!</v>
      </c>
      <c r="AI942" s="0" t="e">
        <f aca="true">MAX(0,AH942*(1+(_xlfn.NORM.INV(RAND(),Inputs!$D$39,Inputs!$C$39)))-'Year Schedule'!$K$36+'Year Schedule'!$L$36)</f>
        <v>#VALUE!</v>
      </c>
      <c r="AJ942" s="0" t="e">
        <f aca="true">MAX(0,AI942*(1+(_xlfn.NORM.INV(RAND(),Inputs!$D$39,Inputs!$C$39)))-'Year Schedule'!$K$37+'Year Schedule'!$L$37)</f>
        <v>#VALUE!</v>
      </c>
      <c r="AK942" s="0" t="e">
        <f aca="true">MAX(0,AJ942*(1+(_xlfn.NORM.INV(RAND(),Inputs!$D$39,Inputs!$C$39)))-'Year Schedule'!$K$38+'Year Schedule'!$L$38)</f>
        <v>#VALUE!</v>
      </c>
      <c r="AL942" s="0" t="e">
        <f aca="true">MAX(0,AK942*(1+(_xlfn.NORM.INV(RAND(),Inputs!$D$39,Inputs!$C$39)))-'Year Schedule'!$K$39+'Year Schedule'!$L$39)</f>
        <v>#VALUE!</v>
      </c>
      <c r="AM942" s="0" t="e">
        <f aca="true">MAX(0,AL942*(1+(_xlfn.NORM.INV(RAND(),Inputs!$D$39,Inputs!$C$39)))-'Year Schedule'!$K$40+'Year Schedule'!$L$40)</f>
        <v>#VALUE!</v>
      </c>
      <c r="AN942" s="0" t="e">
        <f aca="true">MAX(0,AM942*(1+(_xlfn.NORM.INV(RAND(),Inputs!$D$39,Inputs!$C$39)))-'Year Schedule'!$K$41+'Year Schedule'!$L$41)</f>
        <v>#VALUE!</v>
      </c>
      <c r="AO942" s="0" t="e">
        <f aca="true">MAX(0,AN942*(1+(_xlfn.NORM.INV(RAND(),Inputs!$D$39,Inputs!$C$39)))-'Year Schedule'!$K$42+'Year Schedule'!$L$42)</f>
        <v>#VALUE!</v>
      </c>
      <c r="AP942" s="0" t="e">
        <f aca="true">MAX(0,AO942*(1+(_xlfn.NORM.INV(RAND(),Inputs!$D$39,Inputs!$C$39)))-'Year Schedule'!$K$43+'Year Schedule'!$L$43)</f>
        <v>#VALUE!</v>
      </c>
      <c r="AQ942" s="0" t="e">
        <f aca="true">MAX(0,AP942*(1+(_xlfn.NORM.INV(RAND(),Inputs!$D$39,Inputs!$C$39)))-'Year Schedule'!$K$44+'Year Schedule'!$L$44)</f>
        <v>#VALUE!</v>
      </c>
      <c r="AR942" s="0" t="e">
        <f aca="true">MAX(0,AQ942*(1+(_xlfn.NORM.INV(RAND(),Inputs!$D$39,Inputs!$C$39)))-'Year Schedule'!$K$45+'Year Schedule'!$L$45)</f>
        <v>#VALUE!</v>
      </c>
      <c r="AS942" s="0" t="e">
        <f aca="true">MAX(0,AR942*(1+(_xlfn.NORM.INV(RAND(),Inputs!$D$39,Inputs!$C$39)))-'Year Schedule'!$K$46+'Year Schedule'!$L$46)</f>
        <v>#VALUE!</v>
      </c>
      <c r="AT942" s="0" t="e">
        <f aca="true">MAX(0,AS942*(1+(_xlfn.NORM.INV(RAND(),Inputs!$D$39,Inputs!$C$39)))-'Year Schedule'!$K$47+'Year Schedule'!$L$47)</f>
        <v>#VALUE!</v>
      </c>
      <c r="AU942" s="0" t="e">
        <f aca="true">MAX(0,AT942*(1+(_xlfn.NORM.INV(RAND(),Inputs!$D$39,Inputs!$C$39)))-'Year Schedule'!$K$48+'Year Schedule'!$L$48)</f>
        <v>#VALUE!</v>
      </c>
      <c r="AV942" s="0" t="e">
        <f aca="true">MAX(0,AU942*(1+(_xlfn.NORM.INV(RAND(),Inputs!$D$39,Inputs!$C$39)))-'Year Schedule'!$K$49+'Year Schedule'!$L$49)</f>
        <v>#VALUE!</v>
      </c>
      <c r="AW942" s="0" t="e">
        <f aca="true">MAX(0,AV942*(1+(_xlfn.NORM.INV(RAND(),Inputs!$D$39,Inputs!$C$39)))-'Year Schedule'!$K$50+'Year Schedule'!$L$50)</f>
        <v>#VALUE!</v>
      </c>
      <c r="AX942" s="0" t="e">
        <f aca="true">MAX(0,AW942*(1+(_xlfn.NORM.INV(RAND(),Inputs!$D$39,Inputs!$C$39)))-'Year Schedule'!$K$51+'Year Schedule'!$L$51)</f>
        <v>#VALUE!</v>
      </c>
      <c r="AY942" s="0" t="e">
        <f aca="true">MAX(0,AX942*(1+(_xlfn.NORM.INV(RAND(),Inputs!$D$39,Inputs!$C$39)))-'Year Schedule'!$K$52+'Year Schedule'!$L$52)</f>
        <v>#VALUE!</v>
      </c>
      <c r="AZ942" s="0" t="e">
        <f aca="true">MAX(0,AY942*(1+(_xlfn.NORM.INV(RAND(),Inputs!$D$39,Inputs!$C$39)))-'Year Schedule'!$K$53+'Year Schedule'!$L$53)</f>
        <v>#VALUE!</v>
      </c>
      <c r="BA942" s="0" t="e">
        <f aca="false">INDEX(C942:AZ942,1,Inputs!$C$6)</f>
        <v>#VALUE!</v>
      </c>
      <c r="BB942" s="0" t="n">
        <f aca="false">IFERROR(EXP(SUMPRODUCT(LN((C942:INDEX(C942:AZ942,1,Inputs!$C$6)+$C$1004:INDEX($C$1004:$AZ$1004,1,Inputs!$C$6))/B942:INDEX(B942:AY942,1,Inputs!$C$6)))/Inputs!$C$6)-1,-1)</f>
        <v>-1</v>
      </c>
    </row>
    <row r="943" customFormat="false" ht="15" hidden="false" customHeight="true" outlineLevel="0" collapsed="false">
      <c r="A943" s="0" t="n">
        <v>941</v>
      </c>
      <c r="B943" s="177" t="n">
        <f aca="false">Inputs!$C$38</f>
        <v>0</v>
      </c>
      <c r="C943" s="0" t="e">
        <f aca="true">MAX(0,B943*(1+(_xlfn.NORM.INV(RAND(),Inputs!$D$39,Inputs!$C$39)))-'Year Schedule'!$K$4+'Year Schedule'!$L$4)</f>
        <v>#VALUE!</v>
      </c>
      <c r="D943" s="0" t="e">
        <f aca="true">MAX(0,C943*(1+(_xlfn.NORM.INV(RAND(),Inputs!$D$39,Inputs!$C$39)))-'Year Schedule'!$K$5+'Year Schedule'!$L$5)</f>
        <v>#VALUE!</v>
      </c>
      <c r="E943" s="0" t="e">
        <f aca="true">MAX(0,D943*(1+(_xlfn.NORM.INV(RAND(),Inputs!$D$39,Inputs!$C$39)))-'Year Schedule'!$K$6+'Year Schedule'!$L$6)</f>
        <v>#VALUE!</v>
      </c>
      <c r="F943" s="0" t="e">
        <f aca="true">MAX(0,E943*(1+(_xlfn.NORM.INV(RAND(),Inputs!$D$39,Inputs!$C$39)))-'Year Schedule'!$K$7+'Year Schedule'!$L$7)</f>
        <v>#VALUE!</v>
      </c>
      <c r="G943" s="0" t="e">
        <f aca="true">MAX(0,F943*(1+(_xlfn.NORM.INV(RAND(),Inputs!$D$39,Inputs!$C$39)))-'Year Schedule'!$K$8+'Year Schedule'!$L$8)</f>
        <v>#VALUE!</v>
      </c>
      <c r="H943" s="0" t="e">
        <f aca="true">MAX(0,G943*(1+(_xlfn.NORM.INV(RAND(),Inputs!$D$39,Inputs!$C$39)))-'Year Schedule'!$K$9+'Year Schedule'!$L$9)</f>
        <v>#VALUE!</v>
      </c>
      <c r="I943" s="0" t="e">
        <f aca="true">MAX(0,H943*(1+(_xlfn.NORM.INV(RAND(),Inputs!$D$39,Inputs!$C$39)))-'Year Schedule'!$K$10+'Year Schedule'!$L$10)</f>
        <v>#VALUE!</v>
      </c>
      <c r="J943" s="0" t="e">
        <f aca="true">MAX(0,I943*(1+(_xlfn.NORM.INV(RAND(),Inputs!$D$39,Inputs!$C$39)))-'Year Schedule'!$K$11+'Year Schedule'!$L$11)</f>
        <v>#VALUE!</v>
      </c>
      <c r="K943" s="0" t="e">
        <f aca="true">MAX(0,J943*(1+(_xlfn.NORM.INV(RAND(),Inputs!$D$39,Inputs!$C$39)))-'Year Schedule'!$K$12+'Year Schedule'!$L$12)</f>
        <v>#VALUE!</v>
      </c>
      <c r="L943" s="0" t="e">
        <f aca="true">MAX(0,K943*(1+(_xlfn.NORM.INV(RAND(),Inputs!$D$39,Inputs!$C$39)))-'Year Schedule'!$K$13+'Year Schedule'!$L$13)</f>
        <v>#VALUE!</v>
      </c>
      <c r="M943" s="0" t="e">
        <f aca="true">MAX(0,L943*(1+(_xlfn.NORM.INV(RAND(),Inputs!$D$39,Inputs!$C$39)))-'Year Schedule'!$K$14+'Year Schedule'!$L$14)</f>
        <v>#VALUE!</v>
      </c>
      <c r="N943" s="0" t="e">
        <f aca="true">MAX(0,M943*(1+(_xlfn.NORM.INV(RAND(),Inputs!$D$39,Inputs!$C$39)))-'Year Schedule'!$K$15+'Year Schedule'!$L$15)</f>
        <v>#VALUE!</v>
      </c>
      <c r="O943" s="0" t="e">
        <f aca="true">MAX(0,N943*(1+(_xlfn.NORM.INV(RAND(),Inputs!$D$39,Inputs!$C$39)))-'Year Schedule'!$K$16+'Year Schedule'!$L$16)</f>
        <v>#VALUE!</v>
      </c>
      <c r="P943" s="0" t="e">
        <f aca="true">MAX(0,O943*(1+(_xlfn.NORM.INV(RAND(),Inputs!$D$39,Inputs!$C$39)))-'Year Schedule'!$K$17+'Year Schedule'!$L$17)</f>
        <v>#VALUE!</v>
      </c>
      <c r="Q943" s="0" t="e">
        <f aca="true">MAX(0,P943*(1+(_xlfn.NORM.INV(RAND(),Inputs!$D$39,Inputs!$C$39)))-'Year Schedule'!$K$18+'Year Schedule'!$L$18)</f>
        <v>#VALUE!</v>
      </c>
      <c r="R943" s="0" t="e">
        <f aca="true">MAX(0,Q943*(1+(_xlfn.NORM.INV(RAND(),Inputs!$D$39,Inputs!$C$39)))-'Year Schedule'!$K$19+'Year Schedule'!$L$19)</f>
        <v>#VALUE!</v>
      </c>
      <c r="S943" s="0" t="e">
        <f aca="true">MAX(0,R943*(1+(_xlfn.NORM.INV(RAND(),Inputs!$D$39,Inputs!$C$39)))-'Year Schedule'!$K$20+'Year Schedule'!$L$20)</f>
        <v>#VALUE!</v>
      </c>
      <c r="T943" s="0" t="e">
        <f aca="true">MAX(0,S943*(1+(_xlfn.NORM.INV(RAND(),Inputs!$D$39,Inputs!$C$39)))-'Year Schedule'!$K$21+'Year Schedule'!$L$21)</f>
        <v>#VALUE!</v>
      </c>
      <c r="U943" s="0" t="e">
        <f aca="true">MAX(0,T943*(1+(_xlfn.NORM.INV(RAND(),Inputs!$D$39,Inputs!$C$39)))-'Year Schedule'!$K$22+'Year Schedule'!$L$22)</f>
        <v>#VALUE!</v>
      </c>
      <c r="V943" s="0" t="e">
        <f aca="true">MAX(0,U943*(1+(_xlfn.NORM.INV(RAND(),Inputs!$D$39,Inputs!$C$39)))-'Year Schedule'!$K$23+'Year Schedule'!$L$23)</f>
        <v>#VALUE!</v>
      </c>
      <c r="W943" s="0" t="e">
        <f aca="true">MAX(0,V943*(1+(_xlfn.NORM.INV(RAND(),Inputs!$D$39,Inputs!$C$39)))-'Year Schedule'!$K$24+'Year Schedule'!$L$24)</f>
        <v>#VALUE!</v>
      </c>
      <c r="X943" s="0" t="e">
        <f aca="true">MAX(0,W943*(1+(_xlfn.NORM.INV(RAND(),Inputs!$D$39,Inputs!$C$39)))-'Year Schedule'!$K$25+'Year Schedule'!$L$25)</f>
        <v>#VALUE!</v>
      </c>
      <c r="Y943" s="0" t="e">
        <f aca="true">MAX(0,X943*(1+(_xlfn.NORM.INV(RAND(),Inputs!$D$39,Inputs!$C$39)))-'Year Schedule'!$K$26+'Year Schedule'!$L$26)</f>
        <v>#VALUE!</v>
      </c>
      <c r="Z943" s="0" t="e">
        <f aca="true">MAX(0,Y943*(1+(_xlfn.NORM.INV(RAND(),Inputs!$D$39,Inputs!$C$39)))-'Year Schedule'!$K$27+'Year Schedule'!$L$27)</f>
        <v>#VALUE!</v>
      </c>
      <c r="AA943" s="0" t="e">
        <f aca="true">MAX(0,Z943*(1+(_xlfn.NORM.INV(RAND(),Inputs!$D$39,Inputs!$C$39)))-'Year Schedule'!$K$28+'Year Schedule'!$L$28)</f>
        <v>#VALUE!</v>
      </c>
      <c r="AB943" s="0" t="e">
        <f aca="true">MAX(0,AA943*(1+(_xlfn.NORM.INV(RAND(),Inputs!$D$39,Inputs!$C$39)))-'Year Schedule'!$K$29+'Year Schedule'!$L$29)</f>
        <v>#VALUE!</v>
      </c>
      <c r="AC943" s="0" t="e">
        <f aca="true">MAX(0,AB943*(1+(_xlfn.NORM.INV(RAND(),Inputs!$D$39,Inputs!$C$39)))-'Year Schedule'!$K$30+'Year Schedule'!$L$30)</f>
        <v>#VALUE!</v>
      </c>
      <c r="AD943" s="0" t="e">
        <f aca="true">MAX(0,AC943*(1+(_xlfn.NORM.INV(RAND(),Inputs!$D$39,Inputs!$C$39)))-'Year Schedule'!$K$31+'Year Schedule'!$L$31)</f>
        <v>#VALUE!</v>
      </c>
      <c r="AE943" s="0" t="e">
        <f aca="true">MAX(0,AD943*(1+(_xlfn.NORM.INV(RAND(),Inputs!$D$39,Inputs!$C$39)))-'Year Schedule'!$K$32+'Year Schedule'!$L$32)</f>
        <v>#VALUE!</v>
      </c>
      <c r="AF943" s="0" t="e">
        <f aca="true">MAX(0,AE943*(1+(_xlfn.NORM.INV(RAND(),Inputs!$D$39,Inputs!$C$39)))-'Year Schedule'!$K$33+'Year Schedule'!$L$33)</f>
        <v>#VALUE!</v>
      </c>
      <c r="AG943" s="0" t="e">
        <f aca="true">MAX(0,AF943*(1+(_xlfn.NORM.INV(RAND(),Inputs!$D$39,Inputs!$C$39)))-'Year Schedule'!$K$34+'Year Schedule'!$L$34)</f>
        <v>#VALUE!</v>
      </c>
      <c r="AH943" s="0" t="e">
        <f aca="true">MAX(0,AG943*(1+(_xlfn.NORM.INV(RAND(),Inputs!$D$39,Inputs!$C$39)))-'Year Schedule'!$K$35+'Year Schedule'!$L$35)</f>
        <v>#VALUE!</v>
      </c>
      <c r="AI943" s="0" t="e">
        <f aca="true">MAX(0,AH943*(1+(_xlfn.NORM.INV(RAND(),Inputs!$D$39,Inputs!$C$39)))-'Year Schedule'!$K$36+'Year Schedule'!$L$36)</f>
        <v>#VALUE!</v>
      </c>
      <c r="AJ943" s="0" t="e">
        <f aca="true">MAX(0,AI943*(1+(_xlfn.NORM.INV(RAND(),Inputs!$D$39,Inputs!$C$39)))-'Year Schedule'!$K$37+'Year Schedule'!$L$37)</f>
        <v>#VALUE!</v>
      </c>
      <c r="AK943" s="0" t="e">
        <f aca="true">MAX(0,AJ943*(1+(_xlfn.NORM.INV(RAND(),Inputs!$D$39,Inputs!$C$39)))-'Year Schedule'!$K$38+'Year Schedule'!$L$38)</f>
        <v>#VALUE!</v>
      </c>
      <c r="AL943" s="0" t="e">
        <f aca="true">MAX(0,AK943*(1+(_xlfn.NORM.INV(RAND(),Inputs!$D$39,Inputs!$C$39)))-'Year Schedule'!$K$39+'Year Schedule'!$L$39)</f>
        <v>#VALUE!</v>
      </c>
      <c r="AM943" s="0" t="e">
        <f aca="true">MAX(0,AL943*(1+(_xlfn.NORM.INV(RAND(),Inputs!$D$39,Inputs!$C$39)))-'Year Schedule'!$K$40+'Year Schedule'!$L$40)</f>
        <v>#VALUE!</v>
      </c>
      <c r="AN943" s="0" t="e">
        <f aca="true">MAX(0,AM943*(1+(_xlfn.NORM.INV(RAND(),Inputs!$D$39,Inputs!$C$39)))-'Year Schedule'!$K$41+'Year Schedule'!$L$41)</f>
        <v>#VALUE!</v>
      </c>
      <c r="AO943" s="0" t="e">
        <f aca="true">MAX(0,AN943*(1+(_xlfn.NORM.INV(RAND(),Inputs!$D$39,Inputs!$C$39)))-'Year Schedule'!$K$42+'Year Schedule'!$L$42)</f>
        <v>#VALUE!</v>
      </c>
      <c r="AP943" s="0" t="e">
        <f aca="true">MAX(0,AO943*(1+(_xlfn.NORM.INV(RAND(),Inputs!$D$39,Inputs!$C$39)))-'Year Schedule'!$K$43+'Year Schedule'!$L$43)</f>
        <v>#VALUE!</v>
      </c>
      <c r="AQ943" s="0" t="e">
        <f aca="true">MAX(0,AP943*(1+(_xlfn.NORM.INV(RAND(),Inputs!$D$39,Inputs!$C$39)))-'Year Schedule'!$K$44+'Year Schedule'!$L$44)</f>
        <v>#VALUE!</v>
      </c>
      <c r="AR943" s="0" t="e">
        <f aca="true">MAX(0,AQ943*(1+(_xlfn.NORM.INV(RAND(),Inputs!$D$39,Inputs!$C$39)))-'Year Schedule'!$K$45+'Year Schedule'!$L$45)</f>
        <v>#VALUE!</v>
      </c>
      <c r="AS943" s="0" t="e">
        <f aca="true">MAX(0,AR943*(1+(_xlfn.NORM.INV(RAND(),Inputs!$D$39,Inputs!$C$39)))-'Year Schedule'!$K$46+'Year Schedule'!$L$46)</f>
        <v>#VALUE!</v>
      </c>
      <c r="AT943" s="0" t="e">
        <f aca="true">MAX(0,AS943*(1+(_xlfn.NORM.INV(RAND(),Inputs!$D$39,Inputs!$C$39)))-'Year Schedule'!$K$47+'Year Schedule'!$L$47)</f>
        <v>#VALUE!</v>
      </c>
      <c r="AU943" s="0" t="e">
        <f aca="true">MAX(0,AT943*(1+(_xlfn.NORM.INV(RAND(),Inputs!$D$39,Inputs!$C$39)))-'Year Schedule'!$K$48+'Year Schedule'!$L$48)</f>
        <v>#VALUE!</v>
      </c>
      <c r="AV943" s="0" t="e">
        <f aca="true">MAX(0,AU943*(1+(_xlfn.NORM.INV(RAND(),Inputs!$D$39,Inputs!$C$39)))-'Year Schedule'!$K$49+'Year Schedule'!$L$49)</f>
        <v>#VALUE!</v>
      </c>
      <c r="AW943" s="0" t="e">
        <f aca="true">MAX(0,AV943*(1+(_xlfn.NORM.INV(RAND(),Inputs!$D$39,Inputs!$C$39)))-'Year Schedule'!$K$50+'Year Schedule'!$L$50)</f>
        <v>#VALUE!</v>
      </c>
      <c r="AX943" s="0" t="e">
        <f aca="true">MAX(0,AW943*(1+(_xlfn.NORM.INV(RAND(),Inputs!$D$39,Inputs!$C$39)))-'Year Schedule'!$K$51+'Year Schedule'!$L$51)</f>
        <v>#VALUE!</v>
      </c>
      <c r="AY943" s="0" t="e">
        <f aca="true">MAX(0,AX943*(1+(_xlfn.NORM.INV(RAND(),Inputs!$D$39,Inputs!$C$39)))-'Year Schedule'!$K$52+'Year Schedule'!$L$52)</f>
        <v>#VALUE!</v>
      </c>
      <c r="AZ943" s="0" t="e">
        <f aca="true">MAX(0,AY943*(1+(_xlfn.NORM.INV(RAND(),Inputs!$D$39,Inputs!$C$39)))-'Year Schedule'!$K$53+'Year Schedule'!$L$53)</f>
        <v>#VALUE!</v>
      </c>
      <c r="BA943" s="0" t="e">
        <f aca="false">INDEX(C943:AZ943,1,Inputs!$C$6)</f>
        <v>#VALUE!</v>
      </c>
      <c r="BB943" s="0" t="n">
        <f aca="false">IFERROR(EXP(SUMPRODUCT(LN((C943:INDEX(C943:AZ943,1,Inputs!$C$6)+$C$1004:INDEX($C$1004:$AZ$1004,1,Inputs!$C$6))/B943:INDEX(B943:AY943,1,Inputs!$C$6)))/Inputs!$C$6)-1,-1)</f>
        <v>-1</v>
      </c>
    </row>
    <row r="944" customFormat="false" ht="15" hidden="false" customHeight="true" outlineLevel="0" collapsed="false">
      <c r="A944" s="0" t="n">
        <v>942</v>
      </c>
      <c r="B944" s="177" t="n">
        <f aca="false">Inputs!$C$38</f>
        <v>0</v>
      </c>
      <c r="C944" s="0" t="e">
        <f aca="true">MAX(0,B944*(1+(_xlfn.NORM.INV(RAND(),Inputs!$D$39,Inputs!$C$39)))-'Year Schedule'!$K$4+'Year Schedule'!$L$4)</f>
        <v>#VALUE!</v>
      </c>
      <c r="D944" s="0" t="e">
        <f aca="true">MAX(0,C944*(1+(_xlfn.NORM.INV(RAND(),Inputs!$D$39,Inputs!$C$39)))-'Year Schedule'!$K$5+'Year Schedule'!$L$5)</f>
        <v>#VALUE!</v>
      </c>
      <c r="E944" s="0" t="e">
        <f aca="true">MAX(0,D944*(1+(_xlfn.NORM.INV(RAND(),Inputs!$D$39,Inputs!$C$39)))-'Year Schedule'!$K$6+'Year Schedule'!$L$6)</f>
        <v>#VALUE!</v>
      </c>
      <c r="F944" s="0" t="e">
        <f aca="true">MAX(0,E944*(1+(_xlfn.NORM.INV(RAND(),Inputs!$D$39,Inputs!$C$39)))-'Year Schedule'!$K$7+'Year Schedule'!$L$7)</f>
        <v>#VALUE!</v>
      </c>
      <c r="G944" s="0" t="e">
        <f aca="true">MAX(0,F944*(1+(_xlfn.NORM.INV(RAND(),Inputs!$D$39,Inputs!$C$39)))-'Year Schedule'!$K$8+'Year Schedule'!$L$8)</f>
        <v>#VALUE!</v>
      </c>
      <c r="H944" s="0" t="e">
        <f aca="true">MAX(0,G944*(1+(_xlfn.NORM.INV(RAND(),Inputs!$D$39,Inputs!$C$39)))-'Year Schedule'!$K$9+'Year Schedule'!$L$9)</f>
        <v>#VALUE!</v>
      </c>
      <c r="I944" s="0" t="e">
        <f aca="true">MAX(0,H944*(1+(_xlfn.NORM.INV(RAND(),Inputs!$D$39,Inputs!$C$39)))-'Year Schedule'!$K$10+'Year Schedule'!$L$10)</f>
        <v>#VALUE!</v>
      </c>
      <c r="J944" s="0" t="e">
        <f aca="true">MAX(0,I944*(1+(_xlfn.NORM.INV(RAND(),Inputs!$D$39,Inputs!$C$39)))-'Year Schedule'!$K$11+'Year Schedule'!$L$11)</f>
        <v>#VALUE!</v>
      </c>
      <c r="K944" s="0" t="e">
        <f aca="true">MAX(0,J944*(1+(_xlfn.NORM.INV(RAND(),Inputs!$D$39,Inputs!$C$39)))-'Year Schedule'!$K$12+'Year Schedule'!$L$12)</f>
        <v>#VALUE!</v>
      </c>
      <c r="L944" s="0" t="e">
        <f aca="true">MAX(0,K944*(1+(_xlfn.NORM.INV(RAND(),Inputs!$D$39,Inputs!$C$39)))-'Year Schedule'!$K$13+'Year Schedule'!$L$13)</f>
        <v>#VALUE!</v>
      </c>
      <c r="M944" s="0" t="e">
        <f aca="true">MAX(0,L944*(1+(_xlfn.NORM.INV(RAND(),Inputs!$D$39,Inputs!$C$39)))-'Year Schedule'!$K$14+'Year Schedule'!$L$14)</f>
        <v>#VALUE!</v>
      </c>
      <c r="N944" s="0" t="e">
        <f aca="true">MAX(0,M944*(1+(_xlfn.NORM.INV(RAND(),Inputs!$D$39,Inputs!$C$39)))-'Year Schedule'!$K$15+'Year Schedule'!$L$15)</f>
        <v>#VALUE!</v>
      </c>
      <c r="O944" s="0" t="e">
        <f aca="true">MAX(0,N944*(1+(_xlfn.NORM.INV(RAND(),Inputs!$D$39,Inputs!$C$39)))-'Year Schedule'!$K$16+'Year Schedule'!$L$16)</f>
        <v>#VALUE!</v>
      </c>
      <c r="P944" s="0" t="e">
        <f aca="true">MAX(0,O944*(1+(_xlfn.NORM.INV(RAND(),Inputs!$D$39,Inputs!$C$39)))-'Year Schedule'!$K$17+'Year Schedule'!$L$17)</f>
        <v>#VALUE!</v>
      </c>
      <c r="Q944" s="0" t="e">
        <f aca="true">MAX(0,P944*(1+(_xlfn.NORM.INV(RAND(),Inputs!$D$39,Inputs!$C$39)))-'Year Schedule'!$K$18+'Year Schedule'!$L$18)</f>
        <v>#VALUE!</v>
      </c>
      <c r="R944" s="0" t="e">
        <f aca="true">MAX(0,Q944*(1+(_xlfn.NORM.INV(RAND(),Inputs!$D$39,Inputs!$C$39)))-'Year Schedule'!$K$19+'Year Schedule'!$L$19)</f>
        <v>#VALUE!</v>
      </c>
      <c r="S944" s="0" t="e">
        <f aca="true">MAX(0,R944*(1+(_xlfn.NORM.INV(RAND(),Inputs!$D$39,Inputs!$C$39)))-'Year Schedule'!$K$20+'Year Schedule'!$L$20)</f>
        <v>#VALUE!</v>
      </c>
      <c r="T944" s="0" t="e">
        <f aca="true">MAX(0,S944*(1+(_xlfn.NORM.INV(RAND(),Inputs!$D$39,Inputs!$C$39)))-'Year Schedule'!$K$21+'Year Schedule'!$L$21)</f>
        <v>#VALUE!</v>
      </c>
      <c r="U944" s="0" t="e">
        <f aca="true">MAX(0,T944*(1+(_xlfn.NORM.INV(RAND(),Inputs!$D$39,Inputs!$C$39)))-'Year Schedule'!$K$22+'Year Schedule'!$L$22)</f>
        <v>#VALUE!</v>
      </c>
      <c r="V944" s="0" t="e">
        <f aca="true">MAX(0,U944*(1+(_xlfn.NORM.INV(RAND(),Inputs!$D$39,Inputs!$C$39)))-'Year Schedule'!$K$23+'Year Schedule'!$L$23)</f>
        <v>#VALUE!</v>
      </c>
      <c r="W944" s="0" t="e">
        <f aca="true">MAX(0,V944*(1+(_xlfn.NORM.INV(RAND(),Inputs!$D$39,Inputs!$C$39)))-'Year Schedule'!$K$24+'Year Schedule'!$L$24)</f>
        <v>#VALUE!</v>
      </c>
      <c r="X944" s="0" t="e">
        <f aca="true">MAX(0,W944*(1+(_xlfn.NORM.INV(RAND(),Inputs!$D$39,Inputs!$C$39)))-'Year Schedule'!$K$25+'Year Schedule'!$L$25)</f>
        <v>#VALUE!</v>
      </c>
      <c r="Y944" s="0" t="e">
        <f aca="true">MAX(0,X944*(1+(_xlfn.NORM.INV(RAND(),Inputs!$D$39,Inputs!$C$39)))-'Year Schedule'!$K$26+'Year Schedule'!$L$26)</f>
        <v>#VALUE!</v>
      </c>
      <c r="Z944" s="0" t="e">
        <f aca="true">MAX(0,Y944*(1+(_xlfn.NORM.INV(RAND(),Inputs!$D$39,Inputs!$C$39)))-'Year Schedule'!$K$27+'Year Schedule'!$L$27)</f>
        <v>#VALUE!</v>
      </c>
      <c r="AA944" s="0" t="e">
        <f aca="true">MAX(0,Z944*(1+(_xlfn.NORM.INV(RAND(),Inputs!$D$39,Inputs!$C$39)))-'Year Schedule'!$K$28+'Year Schedule'!$L$28)</f>
        <v>#VALUE!</v>
      </c>
      <c r="AB944" s="0" t="e">
        <f aca="true">MAX(0,AA944*(1+(_xlfn.NORM.INV(RAND(),Inputs!$D$39,Inputs!$C$39)))-'Year Schedule'!$K$29+'Year Schedule'!$L$29)</f>
        <v>#VALUE!</v>
      </c>
      <c r="AC944" s="0" t="e">
        <f aca="true">MAX(0,AB944*(1+(_xlfn.NORM.INV(RAND(),Inputs!$D$39,Inputs!$C$39)))-'Year Schedule'!$K$30+'Year Schedule'!$L$30)</f>
        <v>#VALUE!</v>
      </c>
      <c r="AD944" s="0" t="e">
        <f aca="true">MAX(0,AC944*(1+(_xlfn.NORM.INV(RAND(),Inputs!$D$39,Inputs!$C$39)))-'Year Schedule'!$K$31+'Year Schedule'!$L$31)</f>
        <v>#VALUE!</v>
      </c>
      <c r="AE944" s="0" t="e">
        <f aca="true">MAX(0,AD944*(1+(_xlfn.NORM.INV(RAND(),Inputs!$D$39,Inputs!$C$39)))-'Year Schedule'!$K$32+'Year Schedule'!$L$32)</f>
        <v>#VALUE!</v>
      </c>
      <c r="AF944" s="0" t="e">
        <f aca="true">MAX(0,AE944*(1+(_xlfn.NORM.INV(RAND(),Inputs!$D$39,Inputs!$C$39)))-'Year Schedule'!$K$33+'Year Schedule'!$L$33)</f>
        <v>#VALUE!</v>
      </c>
      <c r="AG944" s="0" t="e">
        <f aca="true">MAX(0,AF944*(1+(_xlfn.NORM.INV(RAND(),Inputs!$D$39,Inputs!$C$39)))-'Year Schedule'!$K$34+'Year Schedule'!$L$34)</f>
        <v>#VALUE!</v>
      </c>
      <c r="AH944" s="0" t="e">
        <f aca="true">MAX(0,AG944*(1+(_xlfn.NORM.INV(RAND(),Inputs!$D$39,Inputs!$C$39)))-'Year Schedule'!$K$35+'Year Schedule'!$L$35)</f>
        <v>#VALUE!</v>
      </c>
      <c r="AI944" s="0" t="e">
        <f aca="true">MAX(0,AH944*(1+(_xlfn.NORM.INV(RAND(),Inputs!$D$39,Inputs!$C$39)))-'Year Schedule'!$K$36+'Year Schedule'!$L$36)</f>
        <v>#VALUE!</v>
      </c>
      <c r="AJ944" s="0" t="e">
        <f aca="true">MAX(0,AI944*(1+(_xlfn.NORM.INV(RAND(),Inputs!$D$39,Inputs!$C$39)))-'Year Schedule'!$K$37+'Year Schedule'!$L$37)</f>
        <v>#VALUE!</v>
      </c>
      <c r="AK944" s="0" t="e">
        <f aca="true">MAX(0,AJ944*(1+(_xlfn.NORM.INV(RAND(),Inputs!$D$39,Inputs!$C$39)))-'Year Schedule'!$K$38+'Year Schedule'!$L$38)</f>
        <v>#VALUE!</v>
      </c>
      <c r="AL944" s="0" t="e">
        <f aca="true">MAX(0,AK944*(1+(_xlfn.NORM.INV(RAND(),Inputs!$D$39,Inputs!$C$39)))-'Year Schedule'!$K$39+'Year Schedule'!$L$39)</f>
        <v>#VALUE!</v>
      </c>
      <c r="AM944" s="0" t="e">
        <f aca="true">MAX(0,AL944*(1+(_xlfn.NORM.INV(RAND(),Inputs!$D$39,Inputs!$C$39)))-'Year Schedule'!$K$40+'Year Schedule'!$L$40)</f>
        <v>#VALUE!</v>
      </c>
      <c r="AN944" s="0" t="e">
        <f aca="true">MAX(0,AM944*(1+(_xlfn.NORM.INV(RAND(),Inputs!$D$39,Inputs!$C$39)))-'Year Schedule'!$K$41+'Year Schedule'!$L$41)</f>
        <v>#VALUE!</v>
      </c>
      <c r="AO944" s="0" t="e">
        <f aca="true">MAX(0,AN944*(1+(_xlfn.NORM.INV(RAND(),Inputs!$D$39,Inputs!$C$39)))-'Year Schedule'!$K$42+'Year Schedule'!$L$42)</f>
        <v>#VALUE!</v>
      </c>
      <c r="AP944" s="0" t="e">
        <f aca="true">MAX(0,AO944*(1+(_xlfn.NORM.INV(RAND(),Inputs!$D$39,Inputs!$C$39)))-'Year Schedule'!$K$43+'Year Schedule'!$L$43)</f>
        <v>#VALUE!</v>
      </c>
      <c r="AQ944" s="0" t="e">
        <f aca="true">MAX(0,AP944*(1+(_xlfn.NORM.INV(RAND(),Inputs!$D$39,Inputs!$C$39)))-'Year Schedule'!$K$44+'Year Schedule'!$L$44)</f>
        <v>#VALUE!</v>
      </c>
      <c r="AR944" s="0" t="e">
        <f aca="true">MAX(0,AQ944*(1+(_xlfn.NORM.INV(RAND(),Inputs!$D$39,Inputs!$C$39)))-'Year Schedule'!$K$45+'Year Schedule'!$L$45)</f>
        <v>#VALUE!</v>
      </c>
      <c r="AS944" s="0" t="e">
        <f aca="true">MAX(0,AR944*(1+(_xlfn.NORM.INV(RAND(),Inputs!$D$39,Inputs!$C$39)))-'Year Schedule'!$K$46+'Year Schedule'!$L$46)</f>
        <v>#VALUE!</v>
      </c>
      <c r="AT944" s="0" t="e">
        <f aca="true">MAX(0,AS944*(1+(_xlfn.NORM.INV(RAND(),Inputs!$D$39,Inputs!$C$39)))-'Year Schedule'!$K$47+'Year Schedule'!$L$47)</f>
        <v>#VALUE!</v>
      </c>
      <c r="AU944" s="0" t="e">
        <f aca="true">MAX(0,AT944*(1+(_xlfn.NORM.INV(RAND(),Inputs!$D$39,Inputs!$C$39)))-'Year Schedule'!$K$48+'Year Schedule'!$L$48)</f>
        <v>#VALUE!</v>
      </c>
      <c r="AV944" s="0" t="e">
        <f aca="true">MAX(0,AU944*(1+(_xlfn.NORM.INV(RAND(),Inputs!$D$39,Inputs!$C$39)))-'Year Schedule'!$K$49+'Year Schedule'!$L$49)</f>
        <v>#VALUE!</v>
      </c>
      <c r="AW944" s="0" t="e">
        <f aca="true">MAX(0,AV944*(1+(_xlfn.NORM.INV(RAND(),Inputs!$D$39,Inputs!$C$39)))-'Year Schedule'!$K$50+'Year Schedule'!$L$50)</f>
        <v>#VALUE!</v>
      </c>
      <c r="AX944" s="0" t="e">
        <f aca="true">MAX(0,AW944*(1+(_xlfn.NORM.INV(RAND(),Inputs!$D$39,Inputs!$C$39)))-'Year Schedule'!$K$51+'Year Schedule'!$L$51)</f>
        <v>#VALUE!</v>
      </c>
      <c r="AY944" s="0" t="e">
        <f aca="true">MAX(0,AX944*(1+(_xlfn.NORM.INV(RAND(),Inputs!$D$39,Inputs!$C$39)))-'Year Schedule'!$K$52+'Year Schedule'!$L$52)</f>
        <v>#VALUE!</v>
      </c>
      <c r="AZ944" s="0" t="e">
        <f aca="true">MAX(0,AY944*(1+(_xlfn.NORM.INV(RAND(),Inputs!$D$39,Inputs!$C$39)))-'Year Schedule'!$K$53+'Year Schedule'!$L$53)</f>
        <v>#VALUE!</v>
      </c>
      <c r="BA944" s="0" t="e">
        <f aca="false">INDEX(C944:AZ944,1,Inputs!$C$6)</f>
        <v>#VALUE!</v>
      </c>
      <c r="BB944" s="0" t="n">
        <f aca="false">IFERROR(EXP(SUMPRODUCT(LN((C944:INDEX(C944:AZ944,1,Inputs!$C$6)+$C$1004:INDEX($C$1004:$AZ$1004,1,Inputs!$C$6))/B944:INDEX(B944:AY944,1,Inputs!$C$6)))/Inputs!$C$6)-1,-1)</f>
        <v>-1</v>
      </c>
    </row>
    <row r="945" customFormat="false" ht="15" hidden="false" customHeight="true" outlineLevel="0" collapsed="false">
      <c r="A945" s="0" t="n">
        <v>943</v>
      </c>
      <c r="B945" s="177" t="n">
        <f aca="false">Inputs!$C$38</f>
        <v>0</v>
      </c>
      <c r="C945" s="0" t="e">
        <f aca="true">MAX(0,B945*(1+(_xlfn.NORM.INV(RAND(),Inputs!$D$39,Inputs!$C$39)))-'Year Schedule'!$K$4+'Year Schedule'!$L$4)</f>
        <v>#VALUE!</v>
      </c>
      <c r="D945" s="0" t="e">
        <f aca="true">MAX(0,C945*(1+(_xlfn.NORM.INV(RAND(),Inputs!$D$39,Inputs!$C$39)))-'Year Schedule'!$K$5+'Year Schedule'!$L$5)</f>
        <v>#VALUE!</v>
      </c>
      <c r="E945" s="0" t="e">
        <f aca="true">MAX(0,D945*(1+(_xlfn.NORM.INV(RAND(),Inputs!$D$39,Inputs!$C$39)))-'Year Schedule'!$K$6+'Year Schedule'!$L$6)</f>
        <v>#VALUE!</v>
      </c>
      <c r="F945" s="0" t="e">
        <f aca="true">MAX(0,E945*(1+(_xlfn.NORM.INV(RAND(),Inputs!$D$39,Inputs!$C$39)))-'Year Schedule'!$K$7+'Year Schedule'!$L$7)</f>
        <v>#VALUE!</v>
      </c>
      <c r="G945" s="0" t="e">
        <f aca="true">MAX(0,F945*(1+(_xlfn.NORM.INV(RAND(),Inputs!$D$39,Inputs!$C$39)))-'Year Schedule'!$K$8+'Year Schedule'!$L$8)</f>
        <v>#VALUE!</v>
      </c>
      <c r="H945" s="0" t="e">
        <f aca="true">MAX(0,G945*(1+(_xlfn.NORM.INV(RAND(),Inputs!$D$39,Inputs!$C$39)))-'Year Schedule'!$K$9+'Year Schedule'!$L$9)</f>
        <v>#VALUE!</v>
      </c>
      <c r="I945" s="0" t="e">
        <f aca="true">MAX(0,H945*(1+(_xlfn.NORM.INV(RAND(),Inputs!$D$39,Inputs!$C$39)))-'Year Schedule'!$K$10+'Year Schedule'!$L$10)</f>
        <v>#VALUE!</v>
      </c>
      <c r="J945" s="0" t="e">
        <f aca="true">MAX(0,I945*(1+(_xlfn.NORM.INV(RAND(),Inputs!$D$39,Inputs!$C$39)))-'Year Schedule'!$K$11+'Year Schedule'!$L$11)</f>
        <v>#VALUE!</v>
      </c>
      <c r="K945" s="0" t="e">
        <f aca="true">MAX(0,J945*(1+(_xlfn.NORM.INV(RAND(),Inputs!$D$39,Inputs!$C$39)))-'Year Schedule'!$K$12+'Year Schedule'!$L$12)</f>
        <v>#VALUE!</v>
      </c>
      <c r="L945" s="0" t="e">
        <f aca="true">MAX(0,K945*(1+(_xlfn.NORM.INV(RAND(),Inputs!$D$39,Inputs!$C$39)))-'Year Schedule'!$K$13+'Year Schedule'!$L$13)</f>
        <v>#VALUE!</v>
      </c>
      <c r="M945" s="0" t="e">
        <f aca="true">MAX(0,L945*(1+(_xlfn.NORM.INV(RAND(),Inputs!$D$39,Inputs!$C$39)))-'Year Schedule'!$K$14+'Year Schedule'!$L$14)</f>
        <v>#VALUE!</v>
      </c>
      <c r="N945" s="0" t="e">
        <f aca="true">MAX(0,M945*(1+(_xlfn.NORM.INV(RAND(),Inputs!$D$39,Inputs!$C$39)))-'Year Schedule'!$K$15+'Year Schedule'!$L$15)</f>
        <v>#VALUE!</v>
      </c>
      <c r="O945" s="0" t="e">
        <f aca="true">MAX(0,N945*(1+(_xlfn.NORM.INV(RAND(),Inputs!$D$39,Inputs!$C$39)))-'Year Schedule'!$K$16+'Year Schedule'!$L$16)</f>
        <v>#VALUE!</v>
      </c>
      <c r="P945" s="0" t="e">
        <f aca="true">MAX(0,O945*(1+(_xlfn.NORM.INV(RAND(),Inputs!$D$39,Inputs!$C$39)))-'Year Schedule'!$K$17+'Year Schedule'!$L$17)</f>
        <v>#VALUE!</v>
      </c>
      <c r="Q945" s="0" t="e">
        <f aca="true">MAX(0,P945*(1+(_xlfn.NORM.INV(RAND(),Inputs!$D$39,Inputs!$C$39)))-'Year Schedule'!$K$18+'Year Schedule'!$L$18)</f>
        <v>#VALUE!</v>
      </c>
      <c r="R945" s="0" t="e">
        <f aca="true">MAX(0,Q945*(1+(_xlfn.NORM.INV(RAND(),Inputs!$D$39,Inputs!$C$39)))-'Year Schedule'!$K$19+'Year Schedule'!$L$19)</f>
        <v>#VALUE!</v>
      </c>
      <c r="S945" s="0" t="e">
        <f aca="true">MAX(0,R945*(1+(_xlfn.NORM.INV(RAND(),Inputs!$D$39,Inputs!$C$39)))-'Year Schedule'!$K$20+'Year Schedule'!$L$20)</f>
        <v>#VALUE!</v>
      </c>
      <c r="T945" s="0" t="e">
        <f aca="true">MAX(0,S945*(1+(_xlfn.NORM.INV(RAND(),Inputs!$D$39,Inputs!$C$39)))-'Year Schedule'!$K$21+'Year Schedule'!$L$21)</f>
        <v>#VALUE!</v>
      </c>
      <c r="U945" s="0" t="e">
        <f aca="true">MAX(0,T945*(1+(_xlfn.NORM.INV(RAND(),Inputs!$D$39,Inputs!$C$39)))-'Year Schedule'!$K$22+'Year Schedule'!$L$22)</f>
        <v>#VALUE!</v>
      </c>
      <c r="V945" s="0" t="e">
        <f aca="true">MAX(0,U945*(1+(_xlfn.NORM.INV(RAND(),Inputs!$D$39,Inputs!$C$39)))-'Year Schedule'!$K$23+'Year Schedule'!$L$23)</f>
        <v>#VALUE!</v>
      </c>
      <c r="W945" s="0" t="e">
        <f aca="true">MAX(0,V945*(1+(_xlfn.NORM.INV(RAND(),Inputs!$D$39,Inputs!$C$39)))-'Year Schedule'!$K$24+'Year Schedule'!$L$24)</f>
        <v>#VALUE!</v>
      </c>
      <c r="X945" s="0" t="e">
        <f aca="true">MAX(0,W945*(1+(_xlfn.NORM.INV(RAND(),Inputs!$D$39,Inputs!$C$39)))-'Year Schedule'!$K$25+'Year Schedule'!$L$25)</f>
        <v>#VALUE!</v>
      </c>
      <c r="Y945" s="0" t="e">
        <f aca="true">MAX(0,X945*(1+(_xlfn.NORM.INV(RAND(),Inputs!$D$39,Inputs!$C$39)))-'Year Schedule'!$K$26+'Year Schedule'!$L$26)</f>
        <v>#VALUE!</v>
      </c>
      <c r="Z945" s="0" t="e">
        <f aca="true">MAX(0,Y945*(1+(_xlfn.NORM.INV(RAND(),Inputs!$D$39,Inputs!$C$39)))-'Year Schedule'!$K$27+'Year Schedule'!$L$27)</f>
        <v>#VALUE!</v>
      </c>
      <c r="AA945" s="0" t="e">
        <f aca="true">MAX(0,Z945*(1+(_xlfn.NORM.INV(RAND(),Inputs!$D$39,Inputs!$C$39)))-'Year Schedule'!$K$28+'Year Schedule'!$L$28)</f>
        <v>#VALUE!</v>
      </c>
      <c r="AB945" s="0" t="e">
        <f aca="true">MAX(0,AA945*(1+(_xlfn.NORM.INV(RAND(),Inputs!$D$39,Inputs!$C$39)))-'Year Schedule'!$K$29+'Year Schedule'!$L$29)</f>
        <v>#VALUE!</v>
      </c>
      <c r="AC945" s="0" t="e">
        <f aca="true">MAX(0,AB945*(1+(_xlfn.NORM.INV(RAND(),Inputs!$D$39,Inputs!$C$39)))-'Year Schedule'!$K$30+'Year Schedule'!$L$30)</f>
        <v>#VALUE!</v>
      </c>
      <c r="AD945" s="0" t="e">
        <f aca="true">MAX(0,AC945*(1+(_xlfn.NORM.INV(RAND(),Inputs!$D$39,Inputs!$C$39)))-'Year Schedule'!$K$31+'Year Schedule'!$L$31)</f>
        <v>#VALUE!</v>
      </c>
      <c r="AE945" s="0" t="e">
        <f aca="true">MAX(0,AD945*(1+(_xlfn.NORM.INV(RAND(),Inputs!$D$39,Inputs!$C$39)))-'Year Schedule'!$K$32+'Year Schedule'!$L$32)</f>
        <v>#VALUE!</v>
      </c>
      <c r="AF945" s="0" t="e">
        <f aca="true">MAX(0,AE945*(1+(_xlfn.NORM.INV(RAND(),Inputs!$D$39,Inputs!$C$39)))-'Year Schedule'!$K$33+'Year Schedule'!$L$33)</f>
        <v>#VALUE!</v>
      </c>
      <c r="AG945" s="0" t="e">
        <f aca="true">MAX(0,AF945*(1+(_xlfn.NORM.INV(RAND(),Inputs!$D$39,Inputs!$C$39)))-'Year Schedule'!$K$34+'Year Schedule'!$L$34)</f>
        <v>#VALUE!</v>
      </c>
      <c r="AH945" s="0" t="e">
        <f aca="true">MAX(0,AG945*(1+(_xlfn.NORM.INV(RAND(),Inputs!$D$39,Inputs!$C$39)))-'Year Schedule'!$K$35+'Year Schedule'!$L$35)</f>
        <v>#VALUE!</v>
      </c>
      <c r="AI945" s="0" t="e">
        <f aca="true">MAX(0,AH945*(1+(_xlfn.NORM.INV(RAND(),Inputs!$D$39,Inputs!$C$39)))-'Year Schedule'!$K$36+'Year Schedule'!$L$36)</f>
        <v>#VALUE!</v>
      </c>
      <c r="AJ945" s="0" t="e">
        <f aca="true">MAX(0,AI945*(1+(_xlfn.NORM.INV(RAND(),Inputs!$D$39,Inputs!$C$39)))-'Year Schedule'!$K$37+'Year Schedule'!$L$37)</f>
        <v>#VALUE!</v>
      </c>
      <c r="AK945" s="0" t="e">
        <f aca="true">MAX(0,AJ945*(1+(_xlfn.NORM.INV(RAND(),Inputs!$D$39,Inputs!$C$39)))-'Year Schedule'!$K$38+'Year Schedule'!$L$38)</f>
        <v>#VALUE!</v>
      </c>
      <c r="AL945" s="0" t="e">
        <f aca="true">MAX(0,AK945*(1+(_xlfn.NORM.INV(RAND(),Inputs!$D$39,Inputs!$C$39)))-'Year Schedule'!$K$39+'Year Schedule'!$L$39)</f>
        <v>#VALUE!</v>
      </c>
      <c r="AM945" s="0" t="e">
        <f aca="true">MAX(0,AL945*(1+(_xlfn.NORM.INV(RAND(),Inputs!$D$39,Inputs!$C$39)))-'Year Schedule'!$K$40+'Year Schedule'!$L$40)</f>
        <v>#VALUE!</v>
      </c>
      <c r="AN945" s="0" t="e">
        <f aca="true">MAX(0,AM945*(1+(_xlfn.NORM.INV(RAND(),Inputs!$D$39,Inputs!$C$39)))-'Year Schedule'!$K$41+'Year Schedule'!$L$41)</f>
        <v>#VALUE!</v>
      </c>
      <c r="AO945" s="0" t="e">
        <f aca="true">MAX(0,AN945*(1+(_xlfn.NORM.INV(RAND(),Inputs!$D$39,Inputs!$C$39)))-'Year Schedule'!$K$42+'Year Schedule'!$L$42)</f>
        <v>#VALUE!</v>
      </c>
      <c r="AP945" s="0" t="e">
        <f aca="true">MAX(0,AO945*(1+(_xlfn.NORM.INV(RAND(),Inputs!$D$39,Inputs!$C$39)))-'Year Schedule'!$K$43+'Year Schedule'!$L$43)</f>
        <v>#VALUE!</v>
      </c>
      <c r="AQ945" s="0" t="e">
        <f aca="true">MAX(0,AP945*(1+(_xlfn.NORM.INV(RAND(),Inputs!$D$39,Inputs!$C$39)))-'Year Schedule'!$K$44+'Year Schedule'!$L$44)</f>
        <v>#VALUE!</v>
      </c>
      <c r="AR945" s="0" t="e">
        <f aca="true">MAX(0,AQ945*(1+(_xlfn.NORM.INV(RAND(),Inputs!$D$39,Inputs!$C$39)))-'Year Schedule'!$K$45+'Year Schedule'!$L$45)</f>
        <v>#VALUE!</v>
      </c>
      <c r="AS945" s="0" t="e">
        <f aca="true">MAX(0,AR945*(1+(_xlfn.NORM.INV(RAND(),Inputs!$D$39,Inputs!$C$39)))-'Year Schedule'!$K$46+'Year Schedule'!$L$46)</f>
        <v>#VALUE!</v>
      </c>
      <c r="AT945" s="0" t="e">
        <f aca="true">MAX(0,AS945*(1+(_xlfn.NORM.INV(RAND(),Inputs!$D$39,Inputs!$C$39)))-'Year Schedule'!$K$47+'Year Schedule'!$L$47)</f>
        <v>#VALUE!</v>
      </c>
      <c r="AU945" s="0" t="e">
        <f aca="true">MAX(0,AT945*(1+(_xlfn.NORM.INV(RAND(),Inputs!$D$39,Inputs!$C$39)))-'Year Schedule'!$K$48+'Year Schedule'!$L$48)</f>
        <v>#VALUE!</v>
      </c>
      <c r="AV945" s="0" t="e">
        <f aca="true">MAX(0,AU945*(1+(_xlfn.NORM.INV(RAND(),Inputs!$D$39,Inputs!$C$39)))-'Year Schedule'!$K$49+'Year Schedule'!$L$49)</f>
        <v>#VALUE!</v>
      </c>
      <c r="AW945" s="0" t="e">
        <f aca="true">MAX(0,AV945*(1+(_xlfn.NORM.INV(RAND(),Inputs!$D$39,Inputs!$C$39)))-'Year Schedule'!$K$50+'Year Schedule'!$L$50)</f>
        <v>#VALUE!</v>
      </c>
      <c r="AX945" s="0" t="e">
        <f aca="true">MAX(0,AW945*(1+(_xlfn.NORM.INV(RAND(),Inputs!$D$39,Inputs!$C$39)))-'Year Schedule'!$K$51+'Year Schedule'!$L$51)</f>
        <v>#VALUE!</v>
      </c>
      <c r="AY945" s="0" t="e">
        <f aca="true">MAX(0,AX945*(1+(_xlfn.NORM.INV(RAND(),Inputs!$D$39,Inputs!$C$39)))-'Year Schedule'!$K$52+'Year Schedule'!$L$52)</f>
        <v>#VALUE!</v>
      </c>
      <c r="AZ945" s="0" t="e">
        <f aca="true">MAX(0,AY945*(1+(_xlfn.NORM.INV(RAND(),Inputs!$D$39,Inputs!$C$39)))-'Year Schedule'!$K$53+'Year Schedule'!$L$53)</f>
        <v>#VALUE!</v>
      </c>
      <c r="BA945" s="0" t="e">
        <f aca="false">INDEX(C945:AZ945,1,Inputs!$C$6)</f>
        <v>#VALUE!</v>
      </c>
      <c r="BB945" s="0" t="n">
        <f aca="false">IFERROR(EXP(SUMPRODUCT(LN((C945:INDEX(C945:AZ945,1,Inputs!$C$6)+$C$1004:INDEX($C$1004:$AZ$1004,1,Inputs!$C$6))/B945:INDEX(B945:AY945,1,Inputs!$C$6)))/Inputs!$C$6)-1,-1)</f>
        <v>-1</v>
      </c>
    </row>
    <row r="946" customFormat="false" ht="15" hidden="false" customHeight="true" outlineLevel="0" collapsed="false">
      <c r="A946" s="0" t="n">
        <v>944</v>
      </c>
      <c r="B946" s="177" t="n">
        <f aca="false">Inputs!$C$38</f>
        <v>0</v>
      </c>
      <c r="C946" s="0" t="e">
        <f aca="true">MAX(0,B946*(1+(_xlfn.NORM.INV(RAND(),Inputs!$D$39,Inputs!$C$39)))-'Year Schedule'!$K$4+'Year Schedule'!$L$4)</f>
        <v>#VALUE!</v>
      </c>
      <c r="D946" s="0" t="e">
        <f aca="true">MAX(0,C946*(1+(_xlfn.NORM.INV(RAND(),Inputs!$D$39,Inputs!$C$39)))-'Year Schedule'!$K$5+'Year Schedule'!$L$5)</f>
        <v>#VALUE!</v>
      </c>
      <c r="E946" s="0" t="e">
        <f aca="true">MAX(0,D946*(1+(_xlfn.NORM.INV(RAND(),Inputs!$D$39,Inputs!$C$39)))-'Year Schedule'!$K$6+'Year Schedule'!$L$6)</f>
        <v>#VALUE!</v>
      </c>
      <c r="F946" s="0" t="e">
        <f aca="true">MAX(0,E946*(1+(_xlfn.NORM.INV(RAND(),Inputs!$D$39,Inputs!$C$39)))-'Year Schedule'!$K$7+'Year Schedule'!$L$7)</f>
        <v>#VALUE!</v>
      </c>
      <c r="G946" s="0" t="e">
        <f aca="true">MAX(0,F946*(1+(_xlfn.NORM.INV(RAND(),Inputs!$D$39,Inputs!$C$39)))-'Year Schedule'!$K$8+'Year Schedule'!$L$8)</f>
        <v>#VALUE!</v>
      </c>
      <c r="H946" s="0" t="e">
        <f aca="true">MAX(0,G946*(1+(_xlfn.NORM.INV(RAND(),Inputs!$D$39,Inputs!$C$39)))-'Year Schedule'!$K$9+'Year Schedule'!$L$9)</f>
        <v>#VALUE!</v>
      </c>
      <c r="I946" s="0" t="e">
        <f aca="true">MAX(0,H946*(1+(_xlfn.NORM.INV(RAND(),Inputs!$D$39,Inputs!$C$39)))-'Year Schedule'!$K$10+'Year Schedule'!$L$10)</f>
        <v>#VALUE!</v>
      </c>
      <c r="J946" s="0" t="e">
        <f aca="true">MAX(0,I946*(1+(_xlfn.NORM.INV(RAND(),Inputs!$D$39,Inputs!$C$39)))-'Year Schedule'!$K$11+'Year Schedule'!$L$11)</f>
        <v>#VALUE!</v>
      </c>
      <c r="K946" s="0" t="e">
        <f aca="true">MAX(0,J946*(1+(_xlfn.NORM.INV(RAND(),Inputs!$D$39,Inputs!$C$39)))-'Year Schedule'!$K$12+'Year Schedule'!$L$12)</f>
        <v>#VALUE!</v>
      </c>
      <c r="L946" s="0" t="e">
        <f aca="true">MAX(0,K946*(1+(_xlfn.NORM.INV(RAND(),Inputs!$D$39,Inputs!$C$39)))-'Year Schedule'!$K$13+'Year Schedule'!$L$13)</f>
        <v>#VALUE!</v>
      </c>
      <c r="M946" s="0" t="e">
        <f aca="true">MAX(0,L946*(1+(_xlfn.NORM.INV(RAND(),Inputs!$D$39,Inputs!$C$39)))-'Year Schedule'!$K$14+'Year Schedule'!$L$14)</f>
        <v>#VALUE!</v>
      </c>
      <c r="N946" s="0" t="e">
        <f aca="true">MAX(0,M946*(1+(_xlfn.NORM.INV(RAND(),Inputs!$D$39,Inputs!$C$39)))-'Year Schedule'!$K$15+'Year Schedule'!$L$15)</f>
        <v>#VALUE!</v>
      </c>
      <c r="O946" s="0" t="e">
        <f aca="true">MAX(0,N946*(1+(_xlfn.NORM.INV(RAND(),Inputs!$D$39,Inputs!$C$39)))-'Year Schedule'!$K$16+'Year Schedule'!$L$16)</f>
        <v>#VALUE!</v>
      </c>
      <c r="P946" s="0" t="e">
        <f aca="true">MAX(0,O946*(1+(_xlfn.NORM.INV(RAND(),Inputs!$D$39,Inputs!$C$39)))-'Year Schedule'!$K$17+'Year Schedule'!$L$17)</f>
        <v>#VALUE!</v>
      </c>
      <c r="Q946" s="0" t="e">
        <f aca="true">MAX(0,P946*(1+(_xlfn.NORM.INV(RAND(),Inputs!$D$39,Inputs!$C$39)))-'Year Schedule'!$K$18+'Year Schedule'!$L$18)</f>
        <v>#VALUE!</v>
      </c>
      <c r="R946" s="0" t="e">
        <f aca="true">MAX(0,Q946*(1+(_xlfn.NORM.INV(RAND(),Inputs!$D$39,Inputs!$C$39)))-'Year Schedule'!$K$19+'Year Schedule'!$L$19)</f>
        <v>#VALUE!</v>
      </c>
      <c r="S946" s="0" t="e">
        <f aca="true">MAX(0,R946*(1+(_xlfn.NORM.INV(RAND(),Inputs!$D$39,Inputs!$C$39)))-'Year Schedule'!$K$20+'Year Schedule'!$L$20)</f>
        <v>#VALUE!</v>
      </c>
      <c r="T946" s="0" t="e">
        <f aca="true">MAX(0,S946*(1+(_xlfn.NORM.INV(RAND(),Inputs!$D$39,Inputs!$C$39)))-'Year Schedule'!$K$21+'Year Schedule'!$L$21)</f>
        <v>#VALUE!</v>
      </c>
      <c r="U946" s="0" t="e">
        <f aca="true">MAX(0,T946*(1+(_xlfn.NORM.INV(RAND(),Inputs!$D$39,Inputs!$C$39)))-'Year Schedule'!$K$22+'Year Schedule'!$L$22)</f>
        <v>#VALUE!</v>
      </c>
      <c r="V946" s="0" t="e">
        <f aca="true">MAX(0,U946*(1+(_xlfn.NORM.INV(RAND(),Inputs!$D$39,Inputs!$C$39)))-'Year Schedule'!$K$23+'Year Schedule'!$L$23)</f>
        <v>#VALUE!</v>
      </c>
      <c r="W946" s="0" t="e">
        <f aca="true">MAX(0,V946*(1+(_xlfn.NORM.INV(RAND(),Inputs!$D$39,Inputs!$C$39)))-'Year Schedule'!$K$24+'Year Schedule'!$L$24)</f>
        <v>#VALUE!</v>
      </c>
      <c r="X946" s="0" t="e">
        <f aca="true">MAX(0,W946*(1+(_xlfn.NORM.INV(RAND(),Inputs!$D$39,Inputs!$C$39)))-'Year Schedule'!$K$25+'Year Schedule'!$L$25)</f>
        <v>#VALUE!</v>
      </c>
      <c r="Y946" s="0" t="e">
        <f aca="true">MAX(0,X946*(1+(_xlfn.NORM.INV(RAND(),Inputs!$D$39,Inputs!$C$39)))-'Year Schedule'!$K$26+'Year Schedule'!$L$26)</f>
        <v>#VALUE!</v>
      </c>
      <c r="Z946" s="0" t="e">
        <f aca="true">MAX(0,Y946*(1+(_xlfn.NORM.INV(RAND(),Inputs!$D$39,Inputs!$C$39)))-'Year Schedule'!$K$27+'Year Schedule'!$L$27)</f>
        <v>#VALUE!</v>
      </c>
      <c r="AA946" s="0" t="e">
        <f aca="true">MAX(0,Z946*(1+(_xlfn.NORM.INV(RAND(),Inputs!$D$39,Inputs!$C$39)))-'Year Schedule'!$K$28+'Year Schedule'!$L$28)</f>
        <v>#VALUE!</v>
      </c>
      <c r="AB946" s="0" t="e">
        <f aca="true">MAX(0,AA946*(1+(_xlfn.NORM.INV(RAND(),Inputs!$D$39,Inputs!$C$39)))-'Year Schedule'!$K$29+'Year Schedule'!$L$29)</f>
        <v>#VALUE!</v>
      </c>
      <c r="AC946" s="0" t="e">
        <f aca="true">MAX(0,AB946*(1+(_xlfn.NORM.INV(RAND(),Inputs!$D$39,Inputs!$C$39)))-'Year Schedule'!$K$30+'Year Schedule'!$L$30)</f>
        <v>#VALUE!</v>
      </c>
      <c r="AD946" s="0" t="e">
        <f aca="true">MAX(0,AC946*(1+(_xlfn.NORM.INV(RAND(),Inputs!$D$39,Inputs!$C$39)))-'Year Schedule'!$K$31+'Year Schedule'!$L$31)</f>
        <v>#VALUE!</v>
      </c>
      <c r="AE946" s="0" t="e">
        <f aca="true">MAX(0,AD946*(1+(_xlfn.NORM.INV(RAND(),Inputs!$D$39,Inputs!$C$39)))-'Year Schedule'!$K$32+'Year Schedule'!$L$32)</f>
        <v>#VALUE!</v>
      </c>
      <c r="AF946" s="0" t="e">
        <f aca="true">MAX(0,AE946*(1+(_xlfn.NORM.INV(RAND(),Inputs!$D$39,Inputs!$C$39)))-'Year Schedule'!$K$33+'Year Schedule'!$L$33)</f>
        <v>#VALUE!</v>
      </c>
      <c r="AG946" s="0" t="e">
        <f aca="true">MAX(0,AF946*(1+(_xlfn.NORM.INV(RAND(),Inputs!$D$39,Inputs!$C$39)))-'Year Schedule'!$K$34+'Year Schedule'!$L$34)</f>
        <v>#VALUE!</v>
      </c>
      <c r="AH946" s="0" t="e">
        <f aca="true">MAX(0,AG946*(1+(_xlfn.NORM.INV(RAND(),Inputs!$D$39,Inputs!$C$39)))-'Year Schedule'!$K$35+'Year Schedule'!$L$35)</f>
        <v>#VALUE!</v>
      </c>
      <c r="AI946" s="0" t="e">
        <f aca="true">MAX(0,AH946*(1+(_xlfn.NORM.INV(RAND(),Inputs!$D$39,Inputs!$C$39)))-'Year Schedule'!$K$36+'Year Schedule'!$L$36)</f>
        <v>#VALUE!</v>
      </c>
      <c r="AJ946" s="0" t="e">
        <f aca="true">MAX(0,AI946*(1+(_xlfn.NORM.INV(RAND(),Inputs!$D$39,Inputs!$C$39)))-'Year Schedule'!$K$37+'Year Schedule'!$L$37)</f>
        <v>#VALUE!</v>
      </c>
      <c r="AK946" s="0" t="e">
        <f aca="true">MAX(0,AJ946*(1+(_xlfn.NORM.INV(RAND(),Inputs!$D$39,Inputs!$C$39)))-'Year Schedule'!$K$38+'Year Schedule'!$L$38)</f>
        <v>#VALUE!</v>
      </c>
      <c r="AL946" s="0" t="e">
        <f aca="true">MAX(0,AK946*(1+(_xlfn.NORM.INV(RAND(),Inputs!$D$39,Inputs!$C$39)))-'Year Schedule'!$K$39+'Year Schedule'!$L$39)</f>
        <v>#VALUE!</v>
      </c>
      <c r="AM946" s="0" t="e">
        <f aca="true">MAX(0,AL946*(1+(_xlfn.NORM.INV(RAND(),Inputs!$D$39,Inputs!$C$39)))-'Year Schedule'!$K$40+'Year Schedule'!$L$40)</f>
        <v>#VALUE!</v>
      </c>
      <c r="AN946" s="0" t="e">
        <f aca="true">MAX(0,AM946*(1+(_xlfn.NORM.INV(RAND(),Inputs!$D$39,Inputs!$C$39)))-'Year Schedule'!$K$41+'Year Schedule'!$L$41)</f>
        <v>#VALUE!</v>
      </c>
      <c r="AO946" s="0" t="e">
        <f aca="true">MAX(0,AN946*(1+(_xlfn.NORM.INV(RAND(),Inputs!$D$39,Inputs!$C$39)))-'Year Schedule'!$K$42+'Year Schedule'!$L$42)</f>
        <v>#VALUE!</v>
      </c>
      <c r="AP946" s="0" t="e">
        <f aca="true">MAX(0,AO946*(1+(_xlfn.NORM.INV(RAND(),Inputs!$D$39,Inputs!$C$39)))-'Year Schedule'!$K$43+'Year Schedule'!$L$43)</f>
        <v>#VALUE!</v>
      </c>
      <c r="AQ946" s="0" t="e">
        <f aca="true">MAX(0,AP946*(1+(_xlfn.NORM.INV(RAND(),Inputs!$D$39,Inputs!$C$39)))-'Year Schedule'!$K$44+'Year Schedule'!$L$44)</f>
        <v>#VALUE!</v>
      </c>
      <c r="AR946" s="0" t="e">
        <f aca="true">MAX(0,AQ946*(1+(_xlfn.NORM.INV(RAND(),Inputs!$D$39,Inputs!$C$39)))-'Year Schedule'!$K$45+'Year Schedule'!$L$45)</f>
        <v>#VALUE!</v>
      </c>
      <c r="AS946" s="0" t="e">
        <f aca="true">MAX(0,AR946*(1+(_xlfn.NORM.INV(RAND(),Inputs!$D$39,Inputs!$C$39)))-'Year Schedule'!$K$46+'Year Schedule'!$L$46)</f>
        <v>#VALUE!</v>
      </c>
      <c r="AT946" s="0" t="e">
        <f aca="true">MAX(0,AS946*(1+(_xlfn.NORM.INV(RAND(),Inputs!$D$39,Inputs!$C$39)))-'Year Schedule'!$K$47+'Year Schedule'!$L$47)</f>
        <v>#VALUE!</v>
      </c>
      <c r="AU946" s="0" t="e">
        <f aca="true">MAX(0,AT946*(1+(_xlfn.NORM.INV(RAND(),Inputs!$D$39,Inputs!$C$39)))-'Year Schedule'!$K$48+'Year Schedule'!$L$48)</f>
        <v>#VALUE!</v>
      </c>
      <c r="AV946" s="0" t="e">
        <f aca="true">MAX(0,AU946*(1+(_xlfn.NORM.INV(RAND(),Inputs!$D$39,Inputs!$C$39)))-'Year Schedule'!$K$49+'Year Schedule'!$L$49)</f>
        <v>#VALUE!</v>
      </c>
      <c r="AW946" s="0" t="e">
        <f aca="true">MAX(0,AV946*(1+(_xlfn.NORM.INV(RAND(),Inputs!$D$39,Inputs!$C$39)))-'Year Schedule'!$K$50+'Year Schedule'!$L$50)</f>
        <v>#VALUE!</v>
      </c>
      <c r="AX946" s="0" t="e">
        <f aca="true">MAX(0,AW946*(1+(_xlfn.NORM.INV(RAND(),Inputs!$D$39,Inputs!$C$39)))-'Year Schedule'!$K$51+'Year Schedule'!$L$51)</f>
        <v>#VALUE!</v>
      </c>
      <c r="AY946" s="0" t="e">
        <f aca="true">MAX(0,AX946*(1+(_xlfn.NORM.INV(RAND(),Inputs!$D$39,Inputs!$C$39)))-'Year Schedule'!$K$52+'Year Schedule'!$L$52)</f>
        <v>#VALUE!</v>
      </c>
      <c r="AZ946" s="0" t="e">
        <f aca="true">MAX(0,AY946*(1+(_xlfn.NORM.INV(RAND(),Inputs!$D$39,Inputs!$C$39)))-'Year Schedule'!$K$53+'Year Schedule'!$L$53)</f>
        <v>#VALUE!</v>
      </c>
      <c r="BA946" s="0" t="e">
        <f aca="false">INDEX(C946:AZ946,1,Inputs!$C$6)</f>
        <v>#VALUE!</v>
      </c>
      <c r="BB946" s="0" t="n">
        <f aca="false">IFERROR(EXP(SUMPRODUCT(LN((C946:INDEX(C946:AZ946,1,Inputs!$C$6)+$C$1004:INDEX($C$1004:$AZ$1004,1,Inputs!$C$6))/B946:INDEX(B946:AY946,1,Inputs!$C$6)))/Inputs!$C$6)-1,-1)</f>
        <v>-1</v>
      </c>
    </row>
    <row r="947" customFormat="false" ht="15" hidden="false" customHeight="true" outlineLevel="0" collapsed="false">
      <c r="A947" s="0" t="n">
        <v>945</v>
      </c>
      <c r="B947" s="177" t="n">
        <f aca="false">Inputs!$C$38</f>
        <v>0</v>
      </c>
      <c r="C947" s="0" t="e">
        <f aca="true">MAX(0,B947*(1+(_xlfn.NORM.INV(RAND(),Inputs!$D$39,Inputs!$C$39)))-'Year Schedule'!$K$4+'Year Schedule'!$L$4)</f>
        <v>#VALUE!</v>
      </c>
      <c r="D947" s="0" t="e">
        <f aca="true">MAX(0,C947*(1+(_xlfn.NORM.INV(RAND(),Inputs!$D$39,Inputs!$C$39)))-'Year Schedule'!$K$5+'Year Schedule'!$L$5)</f>
        <v>#VALUE!</v>
      </c>
      <c r="E947" s="0" t="e">
        <f aca="true">MAX(0,D947*(1+(_xlfn.NORM.INV(RAND(),Inputs!$D$39,Inputs!$C$39)))-'Year Schedule'!$K$6+'Year Schedule'!$L$6)</f>
        <v>#VALUE!</v>
      </c>
      <c r="F947" s="0" t="e">
        <f aca="true">MAX(0,E947*(1+(_xlfn.NORM.INV(RAND(),Inputs!$D$39,Inputs!$C$39)))-'Year Schedule'!$K$7+'Year Schedule'!$L$7)</f>
        <v>#VALUE!</v>
      </c>
      <c r="G947" s="0" t="e">
        <f aca="true">MAX(0,F947*(1+(_xlfn.NORM.INV(RAND(),Inputs!$D$39,Inputs!$C$39)))-'Year Schedule'!$K$8+'Year Schedule'!$L$8)</f>
        <v>#VALUE!</v>
      </c>
      <c r="H947" s="0" t="e">
        <f aca="true">MAX(0,G947*(1+(_xlfn.NORM.INV(RAND(),Inputs!$D$39,Inputs!$C$39)))-'Year Schedule'!$K$9+'Year Schedule'!$L$9)</f>
        <v>#VALUE!</v>
      </c>
      <c r="I947" s="0" t="e">
        <f aca="true">MAX(0,H947*(1+(_xlfn.NORM.INV(RAND(),Inputs!$D$39,Inputs!$C$39)))-'Year Schedule'!$K$10+'Year Schedule'!$L$10)</f>
        <v>#VALUE!</v>
      </c>
      <c r="J947" s="0" t="e">
        <f aca="true">MAX(0,I947*(1+(_xlfn.NORM.INV(RAND(),Inputs!$D$39,Inputs!$C$39)))-'Year Schedule'!$K$11+'Year Schedule'!$L$11)</f>
        <v>#VALUE!</v>
      </c>
      <c r="K947" s="0" t="e">
        <f aca="true">MAX(0,J947*(1+(_xlfn.NORM.INV(RAND(),Inputs!$D$39,Inputs!$C$39)))-'Year Schedule'!$K$12+'Year Schedule'!$L$12)</f>
        <v>#VALUE!</v>
      </c>
      <c r="L947" s="0" t="e">
        <f aca="true">MAX(0,K947*(1+(_xlfn.NORM.INV(RAND(),Inputs!$D$39,Inputs!$C$39)))-'Year Schedule'!$K$13+'Year Schedule'!$L$13)</f>
        <v>#VALUE!</v>
      </c>
      <c r="M947" s="0" t="e">
        <f aca="true">MAX(0,L947*(1+(_xlfn.NORM.INV(RAND(),Inputs!$D$39,Inputs!$C$39)))-'Year Schedule'!$K$14+'Year Schedule'!$L$14)</f>
        <v>#VALUE!</v>
      </c>
      <c r="N947" s="0" t="e">
        <f aca="true">MAX(0,M947*(1+(_xlfn.NORM.INV(RAND(),Inputs!$D$39,Inputs!$C$39)))-'Year Schedule'!$K$15+'Year Schedule'!$L$15)</f>
        <v>#VALUE!</v>
      </c>
      <c r="O947" s="0" t="e">
        <f aca="true">MAX(0,N947*(1+(_xlfn.NORM.INV(RAND(),Inputs!$D$39,Inputs!$C$39)))-'Year Schedule'!$K$16+'Year Schedule'!$L$16)</f>
        <v>#VALUE!</v>
      </c>
      <c r="P947" s="0" t="e">
        <f aca="true">MAX(0,O947*(1+(_xlfn.NORM.INV(RAND(),Inputs!$D$39,Inputs!$C$39)))-'Year Schedule'!$K$17+'Year Schedule'!$L$17)</f>
        <v>#VALUE!</v>
      </c>
      <c r="Q947" s="0" t="e">
        <f aca="true">MAX(0,P947*(1+(_xlfn.NORM.INV(RAND(),Inputs!$D$39,Inputs!$C$39)))-'Year Schedule'!$K$18+'Year Schedule'!$L$18)</f>
        <v>#VALUE!</v>
      </c>
      <c r="R947" s="0" t="e">
        <f aca="true">MAX(0,Q947*(1+(_xlfn.NORM.INV(RAND(),Inputs!$D$39,Inputs!$C$39)))-'Year Schedule'!$K$19+'Year Schedule'!$L$19)</f>
        <v>#VALUE!</v>
      </c>
      <c r="S947" s="0" t="e">
        <f aca="true">MAX(0,R947*(1+(_xlfn.NORM.INV(RAND(),Inputs!$D$39,Inputs!$C$39)))-'Year Schedule'!$K$20+'Year Schedule'!$L$20)</f>
        <v>#VALUE!</v>
      </c>
      <c r="T947" s="0" t="e">
        <f aca="true">MAX(0,S947*(1+(_xlfn.NORM.INV(RAND(),Inputs!$D$39,Inputs!$C$39)))-'Year Schedule'!$K$21+'Year Schedule'!$L$21)</f>
        <v>#VALUE!</v>
      </c>
      <c r="U947" s="0" t="e">
        <f aca="true">MAX(0,T947*(1+(_xlfn.NORM.INV(RAND(),Inputs!$D$39,Inputs!$C$39)))-'Year Schedule'!$K$22+'Year Schedule'!$L$22)</f>
        <v>#VALUE!</v>
      </c>
      <c r="V947" s="0" t="e">
        <f aca="true">MAX(0,U947*(1+(_xlfn.NORM.INV(RAND(),Inputs!$D$39,Inputs!$C$39)))-'Year Schedule'!$K$23+'Year Schedule'!$L$23)</f>
        <v>#VALUE!</v>
      </c>
      <c r="W947" s="0" t="e">
        <f aca="true">MAX(0,V947*(1+(_xlfn.NORM.INV(RAND(),Inputs!$D$39,Inputs!$C$39)))-'Year Schedule'!$K$24+'Year Schedule'!$L$24)</f>
        <v>#VALUE!</v>
      </c>
      <c r="X947" s="0" t="e">
        <f aca="true">MAX(0,W947*(1+(_xlfn.NORM.INV(RAND(),Inputs!$D$39,Inputs!$C$39)))-'Year Schedule'!$K$25+'Year Schedule'!$L$25)</f>
        <v>#VALUE!</v>
      </c>
      <c r="Y947" s="0" t="e">
        <f aca="true">MAX(0,X947*(1+(_xlfn.NORM.INV(RAND(),Inputs!$D$39,Inputs!$C$39)))-'Year Schedule'!$K$26+'Year Schedule'!$L$26)</f>
        <v>#VALUE!</v>
      </c>
      <c r="Z947" s="0" t="e">
        <f aca="true">MAX(0,Y947*(1+(_xlfn.NORM.INV(RAND(),Inputs!$D$39,Inputs!$C$39)))-'Year Schedule'!$K$27+'Year Schedule'!$L$27)</f>
        <v>#VALUE!</v>
      </c>
      <c r="AA947" s="0" t="e">
        <f aca="true">MAX(0,Z947*(1+(_xlfn.NORM.INV(RAND(),Inputs!$D$39,Inputs!$C$39)))-'Year Schedule'!$K$28+'Year Schedule'!$L$28)</f>
        <v>#VALUE!</v>
      </c>
      <c r="AB947" s="0" t="e">
        <f aca="true">MAX(0,AA947*(1+(_xlfn.NORM.INV(RAND(),Inputs!$D$39,Inputs!$C$39)))-'Year Schedule'!$K$29+'Year Schedule'!$L$29)</f>
        <v>#VALUE!</v>
      </c>
      <c r="AC947" s="0" t="e">
        <f aca="true">MAX(0,AB947*(1+(_xlfn.NORM.INV(RAND(),Inputs!$D$39,Inputs!$C$39)))-'Year Schedule'!$K$30+'Year Schedule'!$L$30)</f>
        <v>#VALUE!</v>
      </c>
      <c r="AD947" s="0" t="e">
        <f aca="true">MAX(0,AC947*(1+(_xlfn.NORM.INV(RAND(),Inputs!$D$39,Inputs!$C$39)))-'Year Schedule'!$K$31+'Year Schedule'!$L$31)</f>
        <v>#VALUE!</v>
      </c>
      <c r="AE947" s="0" t="e">
        <f aca="true">MAX(0,AD947*(1+(_xlfn.NORM.INV(RAND(),Inputs!$D$39,Inputs!$C$39)))-'Year Schedule'!$K$32+'Year Schedule'!$L$32)</f>
        <v>#VALUE!</v>
      </c>
      <c r="AF947" s="0" t="e">
        <f aca="true">MAX(0,AE947*(1+(_xlfn.NORM.INV(RAND(),Inputs!$D$39,Inputs!$C$39)))-'Year Schedule'!$K$33+'Year Schedule'!$L$33)</f>
        <v>#VALUE!</v>
      </c>
      <c r="AG947" s="0" t="e">
        <f aca="true">MAX(0,AF947*(1+(_xlfn.NORM.INV(RAND(),Inputs!$D$39,Inputs!$C$39)))-'Year Schedule'!$K$34+'Year Schedule'!$L$34)</f>
        <v>#VALUE!</v>
      </c>
      <c r="AH947" s="0" t="e">
        <f aca="true">MAX(0,AG947*(1+(_xlfn.NORM.INV(RAND(),Inputs!$D$39,Inputs!$C$39)))-'Year Schedule'!$K$35+'Year Schedule'!$L$35)</f>
        <v>#VALUE!</v>
      </c>
      <c r="AI947" s="0" t="e">
        <f aca="true">MAX(0,AH947*(1+(_xlfn.NORM.INV(RAND(),Inputs!$D$39,Inputs!$C$39)))-'Year Schedule'!$K$36+'Year Schedule'!$L$36)</f>
        <v>#VALUE!</v>
      </c>
      <c r="AJ947" s="0" t="e">
        <f aca="true">MAX(0,AI947*(1+(_xlfn.NORM.INV(RAND(),Inputs!$D$39,Inputs!$C$39)))-'Year Schedule'!$K$37+'Year Schedule'!$L$37)</f>
        <v>#VALUE!</v>
      </c>
      <c r="AK947" s="0" t="e">
        <f aca="true">MAX(0,AJ947*(1+(_xlfn.NORM.INV(RAND(),Inputs!$D$39,Inputs!$C$39)))-'Year Schedule'!$K$38+'Year Schedule'!$L$38)</f>
        <v>#VALUE!</v>
      </c>
      <c r="AL947" s="0" t="e">
        <f aca="true">MAX(0,AK947*(1+(_xlfn.NORM.INV(RAND(),Inputs!$D$39,Inputs!$C$39)))-'Year Schedule'!$K$39+'Year Schedule'!$L$39)</f>
        <v>#VALUE!</v>
      </c>
      <c r="AM947" s="0" t="e">
        <f aca="true">MAX(0,AL947*(1+(_xlfn.NORM.INV(RAND(),Inputs!$D$39,Inputs!$C$39)))-'Year Schedule'!$K$40+'Year Schedule'!$L$40)</f>
        <v>#VALUE!</v>
      </c>
      <c r="AN947" s="0" t="e">
        <f aca="true">MAX(0,AM947*(1+(_xlfn.NORM.INV(RAND(),Inputs!$D$39,Inputs!$C$39)))-'Year Schedule'!$K$41+'Year Schedule'!$L$41)</f>
        <v>#VALUE!</v>
      </c>
      <c r="AO947" s="0" t="e">
        <f aca="true">MAX(0,AN947*(1+(_xlfn.NORM.INV(RAND(),Inputs!$D$39,Inputs!$C$39)))-'Year Schedule'!$K$42+'Year Schedule'!$L$42)</f>
        <v>#VALUE!</v>
      </c>
      <c r="AP947" s="0" t="e">
        <f aca="true">MAX(0,AO947*(1+(_xlfn.NORM.INV(RAND(),Inputs!$D$39,Inputs!$C$39)))-'Year Schedule'!$K$43+'Year Schedule'!$L$43)</f>
        <v>#VALUE!</v>
      </c>
      <c r="AQ947" s="0" t="e">
        <f aca="true">MAX(0,AP947*(1+(_xlfn.NORM.INV(RAND(),Inputs!$D$39,Inputs!$C$39)))-'Year Schedule'!$K$44+'Year Schedule'!$L$44)</f>
        <v>#VALUE!</v>
      </c>
      <c r="AR947" s="0" t="e">
        <f aca="true">MAX(0,AQ947*(1+(_xlfn.NORM.INV(RAND(),Inputs!$D$39,Inputs!$C$39)))-'Year Schedule'!$K$45+'Year Schedule'!$L$45)</f>
        <v>#VALUE!</v>
      </c>
      <c r="AS947" s="0" t="e">
        <f aca="true">MAX(0,AR947*(1+(_xlfn.NORM.INV(RAND(),Inputs!$D$39,Inputs!$C$39)))-'Year Schedule'!$K$46+'Year Schedule'!$L$46)</f>
        <v>#VALUE!</v>
      </c>
      <c r="AT947" s="0" t="e">
        <f aca="true">MAX(0,AS947*(1+(_xlfn.NORM.INV(RAND(),Inputs!$D$39,Inputs!$C$39)))-'Year Schedule'!$K$47+'Year Schedule'!$L$47)</f>
        <v>#VALUE!</v>
      </c>
      <c r="AU947" s="0" t="e">
        <f aca="true">MAX(0,AT947*(1+(_xlfn.NORM.INV(RAND(),Inputs!$D$39,Inputs!$C$39)))-'Year Schedule'!$K$48+'Year Schedule'!$L$48)</f>
        <v>#VALUE!</v>
      </c>
      <c r="AV947" s="0" t="e">
        <f aca="true">MAX(0,AU947*(1+(_xlfn.NORM.INV(RAND(),Inputs!$D$39,Inputs!$C$39)))-'Year Schedule'!$K$49+'Year Schedule'!$L$49)</f>
        <v>#VALUE!</v>
      </c>
      <c r="AW947" s="0" t="e">
        <f aca="true">MAX(0,AV947*(1+(_xlfn.NORM.INV(RAND(),Inputs!$D$39,Inputs!$C$39)))-'Year Schedule'!$K$50+'Year Schedule'!$L$50)</f>
        <v>#VALUE!</v>
      </c>
      <c r="AX947" s="0" t="e">
        <f aca="true">MAX(0,AW947*(1+(_xlfn.NORM.INV(RAND(),Inputs!$D$39,Inputs!$C$39)))-'Year Schedule'!$K$51+'Year Schedule'!$L$51)</f>
        <v>#VALUE!</v>
      </c>
      <c r="AY947" s="0" t="e">
        <f aca="true">MAX(0,AX947*(1+(_xlfn.NORM.INV(RAND(),Inputs!$D$39,Inputs!$C$39)))-'Year Schedule'!$K$52+'Year Schedule'!$L$52)</f>
        <v>#VALUE!</v>
      </c>
      <c r="AZ947" s="0" t="e">
        <f aca="true">MAX(0,AY947*(1+(_xlfn.NORM.INV(RAND(),Inputs!$D$39,Inputs!$C$39)))-'Year Schedule'!$K$53+'Year Schedule'!$L$53)</f>
        <v>#VALUE!</v>
      </c>
      <c r="BA947" s="0" t="e">
        <f aca="false">INDEX(C947:AZ947,1,Inputs!$C$6)</f>
        <v>#VALUE!</v>
      </c>
      <c r="BB947" s="0" t="n">
        <f aca="false">IFERROR(EXP(SUMPRODUCT(LN((C947:INDEX(C947:AZ947,1,Inputs!$C$6)+$C$1004:INDEX($C$1004:$AZ$1004,1,Inputs!$C$6))/B947:INDEX(B947:AY947,1,Inputs!$C$6)))/Inputs!$C$6)-1,-1)</f>
        <v>-1</v>
      </c>
    </row>
    <row r="948" customFormat="false" ht="15" hidden="false" customHeight="true" outlineLevel="0" collapsed="false">
      <c r="A948" s="0" t="n">
        <v>946</v>
      </c>
      <c r="B948" s="177" t="n">
        <f aca="false">Inputs!$C$38</f>
        <v>0</v>
      </c>
      <c r="C948" s="0" t="e">
        <f aca="true">MAX(0,B948*(1+(_xlfn.NORM.INV(RAND(),Inputs!$D$39,Inputs!$C$39)))-'Year Schedule'!$K$4+'Year Schedule'!$L$4)</f>
        <v>#VALUE!</v>
      </c>
      <c r="D948" s="0" t="e">
        <f aca="true">MAX(0,C948*(1+(_xlfn.NORM.INV(RAND(),Inputs!$D$39,Inputs!$C$39)))-'Year Schedule'!$K$5+'Year Schedule'!$L$5)</f>
        <v>#VALUE!</v>
      </c>
      <c r="E948" s="0" t="e">
        <f aca="true">MAX(0,D948*(1+(_xlfn.NORM.INV(RAND(),Inputs!$D$39,Inputs!$C$39)))-'Year Schedule'!$K$6+'Year Schedule'!$L$6)</f>
        <v>#VALUE!</v>
      </c>
      <c r="F948" s="0" t="e">
        <f aca="true">MAX(0,E948*(1+(_xlfn.NORM.INV(RAND(),Inputs!$D$39,Inputs!$C$39)))-'Year Schedule'!$K$7+'Year Schedule'!$L$7)</f>
        <v>#VALUE!</v>
      </c>
      <c r="G948" s="0" t="e">
        <f aca="true">MAX(0,F948*(1+(_xlfn.NORM.INV(RAND(),Inputs!$D$39,Inputs!$C$39)))-'Year Schedule'!$K$8+'Year Schedule'!$L$8)</f>
        <v>#VALUE!</v>
      </c>
      <c r="H948" s="0" t="e">
        <f aca="true">MAX(0,G948*(1+(_xlfn.NORM.INV(RAND(),Inputs!$D$39,Inputs!$C$39)))-'Year Schedule'!$K$9+'Year Schedule'!$L$9)</f>
        <v>#VALUE!</v>
      </c>
      <c r="I948" s="0" t="e">
        <f aca="true">MAX(0,H948*(1+(_xlfn.NORM.INV(RAND(),Inputs!$D$39,Inputs!$C$39)))-'Year Schedule'!$K$10+'Year Schedule'!$L$10)</f>
        <v>#VALUE!</v>
      </c>
      <c r="J948" s="0" t="e">
        <f aca="true">MAX(0,I948*(1+(_xlfn.NORM.INV(RAND(),Inputs!$D$39,Inputs!$C$39)))-'Year Schedule'!$K$11+'Year Schedule'!$L$11)</f>
        <v>#VALUE!</v>
      </c>
      <c r="K948" s="0" t="e">
        <f aca="true">MAX(0,J948*(1+(_xlfn.NORM.INV(RAND(),Inputs!$D$39,Inputs!$C$39)))-'Year Schedule'!$K$12+'Year Schedule'!$L$12)</f>
        <v>#VALUE!</v>
      </c>
      <c r="L948" s="0" t="e">
        <f aca="true">MAX(0,K948*(1+(_xlfn.NORM.INV(RAND(),Inputs!$D$39,Inputs!$C$39)))-'Year Schedule'!$K$13+'Year Schedule'!$L$13)</f>
        <v>#VALUE!</v>
      </c>
      <c r="M948" s="0" t="e">
        <f aca="true">MAX(0,L948*(1+(_xlfn.NORM.INV(RAND(),Inputs!$D$39,Inputs!$C$39)))-'Year Schedule'!$K$14+'Year Schedule'!$L$14)</f>
        <v>#VALUE!</v>
      </c>
      <c r="N948" s="0" t="e">
        <f aca="true">MAX(0,M948*(1+(_xlfn.NORM.INV(RAND(),Inputs!$D$39,Inputs!$C$39)))-'Year Schedule'!$K$15+'Year Schedule'!$L$15)</f>
        <v>#VALUE!</v>
      </c>
      <c r="O948" s="0" t="e">
        <f aca="true">MAX(0,N948*(1+(_xlfn.NORM.INV(RAND(),Inputs!$D$39,Inputs!$C$39)))-'Year Schedule'!$K$16+'Year Schedule'!$L$16)</f>
        <v>#VALUE!</v>
      </c>
      <c r="P948" s="0" t="e">
        <f aca="true">MAX(0,O948*(1+(_xlfn.NORM.INV(RAND(),Inputs!$D$39,Inputs!$C$39)))-'Year Schedule'!$K$17+'Year Schedule'!$L$17)</f>
        <v>#VALUE!</v>
      </c>
      <c r="Q948" s="0" t="e">
        <f aca="true">MAX(0,P948*(1+(_xlfn.NORM.INV(RAND(),Inputs!$D$39,Inputs!$C$39)))-'Year Schedule'!$K$18+'Year Schedule'!$L$18)</f>
        <v>#VALUE!</v>
      </c>
      <c r="R948" s="0" t="e">
        <f aca="true">MAX(0,Q948*(1+(_xlfn.NORM.INV(RAND(),Inputs!$D$39,Inputs!$C$39)))-'Year Schedule'!$K$19+'Year Schedule'!$L$19)</f>
        <v>#VALUE!</v>
      </c>
      <c r="S948" s="0" t="e">
        <f aca="true">MAX(0,R948*(1+(_xlfn.NORM.INV(RAND(),Inputs!$D$39,Inputs!$C$39)))-'Year Schedule'!$K$20+'Year Schedule'!$L$20)</f>
        <v>#VALUE!</v>
      </c>
      <c r="T948" s="0" t="e">
        <f aca="true">MAX(0,S948*(1+(_xlfn.NORM.INV(RAND(),Inputs!$D$39,Inputs!$C$39)))-'Year Schedule'!$K$21+'Year Schedule'!$L$21)</f>
        <v>#VALUE!</v>
      </c>
      <c r="U948" s="0" t="e">
        <f aca="true">MAX(0,T948*(1+(_xlfn.NORM.INV(RAND(),Inputs!$D$39,Inputs!$C$39)))-'Year Schedule'!$K$22+'Year Schedule'!$L$22)</f>
        <v>#VALUE!</v>
      </c>
      <c r="V948" s="0" t="e">
        <f aca="true">MAX(0,U948*(1+(_xlfn.NORM.INV(RAND(),Inputs!$D$39,Inputs!$C$39)))-'Year Schedule'!$K$23+'Year Schedule'!$L$23)</f>
        <v>#VALUE!</v>
      </c>
      <c r="W948" s="0" t="e">
        <f aca="true">MAX(0,V948*(1+(_xlfn.NORM.INV(RAND(),Inputs!$D$39,Inputs!$C$39)))-'Year Schedule'!$K$24+'Year Schedule'!$L$24)</f>
        <v>#VALUE!</v>
      </c>
      <c r="X948" s="0" t="e">
        <f aca="true">MAX(0,W948*(1+(_xlfn.NORM.INV(RAND(),Inputs!$D$39,Inputs!$C$39)))-'Year Schedule'!$K$25+'Year Schedule'!$L$25)</f>
        <v>#VALUE!</v>
      </c>
      <c r="Y948" s="0" t="e">
        <f aca="true">MAX(0,X948*(1+(_xlfn.NORM.INV(RAND(),Inputs!$D$39,Inputs!$C$39)))-'Year Schedule'!$K$26+'Year Schedule'!$L$26)</f>
        <v>#VALUE!</v>
      </c>
      <c r="Z948" s="0" t="e">
        <f aca="true">MAX(0,Y948*(1+(_xlfn.NORM.INV(RAND(),Inputs!$D$39,Inputs!$C$39)))-'Year Schedule'!$K$27+'Year Schedule'!$L$27)</f>
        <v>#VALUE!</v>
      </c>
      <c r="AA948" s="0" t="e">
        <f aca="true">MAX(0,Z948*(1+(_xlfn.NORM.INV(RAND(),Inputs!$D$39,Inputs!$C$39)))-'Year Schedule'!$K$28+'Year Schedule'!$L$28)</f>
        <v>#VALUE!</v>
      </c>
      <c r="AB948" s="0" t="e">
        <f aca="true">MAX(0,AA948*(1+(_xlfn.NORM.INV(RAND(),Inputs!$D$39,Inputs!$C$39)))-'Year Schedule'!$K$29+'Year Schedule'!$L$29)</f>
        <v>#VALUE!</v>
      </c>
      <c r="AC948" s="0" t="e">
        <f aca="true">MAX(0,AB948*(1+(_xlfn.NORM.INV(RAND(),Inputs!$D$39,Inputs!$C$39)))-'Year Schedule'!$K$30+'Year Schedule'!$L$30)</f>
        <v>#VALUE!</v>
      </c>
      <c r="AD948" s="0" t="e">
        <f aca="true">MAX(0,AC948*(1+(_xlfn.NORM.INV(RAND(),Inputs!$D$39,Inputs!$C$39)))-'Year Schedule'!$K$31+'Year Schedule'!$L$31)</f>
        <v>#VALUE!</v>
      </c>
      <c r="AE948" s="0" t="e">
        <f aca="true">MAX(0,AD948*(1+(_xlfn.NORM.INV(RAND(),Inputs!$D$39,Inputs!$C$39)))-'Year Schedule'!$K$32+'Year Schedule'!$L$32)</f>
        <v>#VALUE!</v>
      </c>
      <c r="AF948" s="0" t="e">
        <f aca="true">MAX(0,AE948*(1+(_xlfn.NORM.INV(RAND(),Inputs!$D$39,Inputs!$C$39)))-'Year Schedule'!$K$33+'Year Schedule'!$L$33)</f>
        <v>#VALUE!</v>
      </c>
      <c r="AG948" s="0" t="e">
        <f aca="true">MAX(0,AF948*(1+(_xlfn.NORM.INV(RAND(),Inputs!$D$39,Inputs!$C$39)))-'Year Schedule'!$K$34+'Year Schedule'!$L$34)</f>
        <v>#VALUE!</v>
      </c>
      <c r="AH948" s="0" t="e">
        <f aca="true">MAX(0,AG948*(1+(_xlfn.NORM.INV(RAND(),Inputs!$D$39,Inputs!$C$39)))-'Year Schedule'!$K$35+'Year Schedule'!$L$35)</f>
        <v>#VALUE!</v>
      </c>
      <c r="AI948" s="0" t="e">
        <f aca="true">MAX(0,AH948*(1+(_xlfn.NORM.INV(RAND(),Inputs!$D$39,Inputs!$C$39)))-'Year Schedule'!$K$36+'Year Schedule'!$L$36)</f>
        <v>#VALUE!</v>
      </c>
      <c r="AJ948" s="0" t="e">
        <f aca="true">MAX(0,AI948*(1+(_xlfn.NORM.INV(RAND(),Inputs!$D$39,Inputs!$C$39)))-'Year Schedule'!$K$37+'Year Schedule'!$L$37)</f>
        <v>#VALUE!</v>
      </c>
      <c r="AK948" s="0" t="e">
        <f aca="true">MAX(0,AJ948*(1+(_xlfn.NORM.INV(RAND(),Inputs!$D$39,Inputs!$C$39)))-'Year Schedule'!$K$38+'Year Schedule'!$L$38)</f>
        <v>#VALUE!</v>
      </c>
      <c r="AL948" s="0" t="e">
        <f aca="true">MAX(0,AK948*(1+(_xlfn.NORM.INV(RAND(),Inputs!$D$39,Inputs!$C$39)))-'Year Schedule'!$K$39+'Year Schedule'!$L$39)</f>
        <v>#VALUE!</v>
      </c>
      <c r="AM948" s="0" t="e">
        <f aca="true">MAX(0,AL948*(1+(_xlfn.NORM.INV(RAND(),Inputs!$D$39,Inputs!$C$39)))-'Year Schedule'!$K$40+'Year Schedule'!$L$40)</f>
        <v>#VALUE!</v>
      </c>
      <c r="AN948" s="0" t="e">
        <f aca="true">MAX(0,AM948*(1+(_xlfn.NORM.INV(RAND(),Inputs!$D$39,Inputs!$C$39)))-'Year Schedule'!$K$41+'Year Schedule'!$L$41)</f>
        <v>#VALUE!</v>
      </c>
      <c r="AO948" s="0" t="e">
        <f aca="true">MAX(0,AN948*(1+(_xlfn.NORM.INV(RAND(),Inputs!$D$39,Inputs!$C$39)))-'Year Schedule'!$K$42+'Year Schedule'!$L$42)</f>
        <v>#VALUE!</v>
      </c>
      <c r="AP948" s="0" t="e">
        <f aca="true">MAX(0,AO948*(1+(_xlfn.NORM.INV(RAND(),Inputs!$D$39,Inputs!$C$39)))-'Year Schedule'!$K$43+'Year Schedule'!$L$43)</f>
        <v>#VALUE!</v>
      </c>
      <c r="AQ948" s="0" t="e">
        <f aca="true">MAX(0,AP948*(1+(_xlfn.NORM.INV(RAND(),Inputs!$D$39,Inputs!$C$39)))-'Year Schedule'!$K$44+'Year Schedule'!$L$44)</f>
        <v>#VALUE!</v>
      </c>
      <c r="AR948" s="0" t="e">
        <f aca="true">MAX(0,AQ948*(1+(_xlfn.NORM.INV(RAND(),Inputs!$D$39,Inputs!$C$39)))-'Year Schedule'!$K$45+'Year Schedule'!$L$45)</f>
        <v>#VALUE!</v>
      </c>
      <c r="AS948" s="0" t="e">
        <f aca="true">MAX(0,AR948*(1+(_xlfn.NORM.INV(RAND(),Inputs!$D$39,Inputs!$C$39)))-'Year Schedule'!$K$46+'Year Schedule'!$L$46)</f>
        <v>#VALUE!</v>
      </c>
      <c r="AT948" s="0" t="e">
        <f aca="true">MAX(0,AS948*(1+(_xlfn.NORM.INV(RAND(),Inputs!$D$39,Inputs!$C$39)))-'Year Schedule'!$K$47+'Year Schedule'!$L$47)</f>
        <v>#VALUE!</v>
      </c>
      <c r="AU948" s="0" t="e">
        <f aca="true">MAX(0,AT948*(1+(_xlfn.NORM.INV(RAND(),Inputs!$D$39,Inputs!$C$39)))-'Year Schedule'!$K$48+'Year Schedule'!$L$48)</f>
        <v>#VALUE!</v>
      </c>
      <c r="AV948" s="0" t="e">
        <f aca="true">MAX(0,AU948*(1+(_xlfn.NORM.INV(RAND(),Inputs!$D$39,Inputs!$C$39)))-'Year Schedule'!$K$49+'Year Schedule'!$L$49)</f>
        <v>#VALUE!</v>
      </c>
      <c r="AW948" s="0" t="e">
        <f aca="true">MAX(0,AV948*(1+(_xlfn.NORM.INV(RAND(),Inputs!$D$39,Inputs!$C$39)))-'Year Schedule'!$K$50+'Year Schedule'!$L$50)</f>
        <v>#VALUE!</v>
      </c>
      <c r="AX948" s="0" t="e">
        <f aca="true">MAX(0,AW948*(1+(_xlfn.NORM.INV(RAND(),Inputs!$D$39,Inputs!$C$39)))-'Year Schedule'!$K$51+'Year Schedule'!$L$51)</f>
        <v>#VALUE!</v>
      </c>
      <c r="AY948" s="0" t="e">
        <f aca="true">MAX(0,AX948*(1+(_xlfn.NORM.INV(RAND(),Inputs!$D$39,Inputs!$C$39)))-'Year Schedule'!$K$52+'Year Schedule'!$L$52)</f>
        <v>#VALUE!</v>
      </c>
      <c r="AZ948" s="0" t="e">
        <f aca="true">MAX(0,AY948*(1+(_xlfn.NORM.INV(RAND(),Inputs!$D$39,Inputs!$C$39)))-'Year Schedule'!$K$53+'Year Schedule'!$L$53)</f>
        <v>#VALUE!</v>
      </c>
      <c r="BA948" s="0" t="e">
        <f aca="false">INDEX(C948:AZ948,1,Inputs!$C$6)</f>
        <v>#VALUE!</v>
      </c>
      <c r="BB948" s="0" t="n">
        <f aca="false">IFERROR(EXP(SUMPRODUCT(LN((C948:INDEX(C948:AZ948,1,Inputs!$C$6)+$C$1004:INDEX($C$1004:$AZ$1004,1,Inputs!$C$6))/B948:INDEX(B948:AY948,1,Inputs!$C$6)))/Inputs!$C$6)-1,-1)</f>
        <v>-1</v>
      </c>
    </row>
    <row r="949" customFormat="false" ht="15" hidden="false" customHeight="true" outlineLevel="0" collapsed="false">
      <c r="A949" s="0" t="n">
        <v>947</v>
      </c>
      <c r="B949" s="177" t="n">
        <f aca="false">Inputs!$C$38</f>
        <v>0</v>
      </c>
      <c r="C949" s="0" t="e">
        <f aca="true">MAX(0,B949*(1+(_xlfn.NORM.INV(RAND(),Inputs!$D$39,Inputs!$C$39)))-'Year Schedule'!$K$4+'Year Schedule'!$L$4)</f>
        <v>#VALUE!</v>
      </c>
      <c r="D949" s="0" t="e">
        <f aca="true">MAX(0,C949*(1+(_xlfn.NORM.INV(RAND(),Inputs!$D$39,Inputs!$C$39)))-'Year Schedule'!$K$5+'Year Schedule'!$L$5)</f>
        <v>#VALUE!</v>
      </c>
      <c r="E949" s="0" t="e">
        <f aca="true">MAX(0,D949*(1+(_xlfn.NORM.INV(RAND(),Inputs!$D$39,Inputs!$C$39)))-'Year Schedule'!$K$6+'Year Schedule'!$L$6)</f>
        <v>#VALUE!</v>
      </c>
      <c r="F949" s="0" t="e">
        <f aca="true">MAX(0,E949*(1+(_xlfn.NORM.INV(RAND(),Inputs!$D$39,Inputs!$C$39)))-'Year Schedule'!$K$7+'Year Schedule'!$L$7)</f>
        <v>#VALUE!</v>
      </c>
      <c r="G949" s="0" t="e">
        <f aca="true">MAX(0,F949*(1+(_xlfn.NORM.INV(RAND(),Inputs!$D$39,Inputs!$C$39)))-'Year Schedule'!$K$8+'Year Schedule'!$L$8)</f>
        <v>#VALUE!</v>
      </c>
      <c r="H949" s="0" t="e">
        <f aca="true">MAX(0,G949*(1+(_xlfn.NORM.INV(RAND(),Inputs!$D$39,Inputs!$C$39)))-'Year Schedule'!$K$9+'Year Schedule'!$L$9)</f>
        <v>#VALUE!</v>
      </c>
      <c r="I949" s="0" t="e">
        <f aca="true">MAX(0,H949*(1+(_xlfn.NORM.INV(RAND(),Inputs!$D$39,Inputs!$C$39)))-'Year Schedule'!$K$10+'Year Schedule'!$L$10)</f>
        <v>#VALUE!</v>
      </c>
      <c r="J949" s="0" t="e">
        <f aca="true">MAX(0,I949*(1+(_xlfn.NORM.INV(RAND(),Inputs!$D$39,Inputs!$C$39)))-'Year Schedule'!$K$11+'Year Schedule'!$L$11)</f>
        <v>#VALUE!</v>
      </c>
      <c r="K949" s="0" t="e">
        <f aca="true">MAX(0,J949*(1+(_xlfn.NORM.INV(RAND(),Inputs!$D$39,Inputs!$C$39)))-'Year Schedule'!$K$12+'Year Schedule'!$L$12)</f>
        <v>#VALUE!</v>
      </c>
      <c r="L949" s="0" t="e">
        <f aca="true">MAX(0,K949*(1+(_xlfn.NORM.INV(RAND(),Inputs!$D$39,Inputs!$C$39)))-'Year Schedule'!$K$13+'Year Schedule'!$L$13)</f>
        <v>#VALUE!</v>
      </c>
      <c r="M949" s="0" t="e">
        <f aca="true">MAX(0,L949*(1+(_xlfn.NORM.INV(RAND(),Inputs!$D$39,Inputs!$C$39)))-'Year Schedule'!$K$14+'Year Schedule'!$L$14)</f>
        <v>#VALUE!</v>
      </c>
      <c r="N949" s="0" t="e">
        <f aca="true">MAX(0,M949*(1+(_xlfn.NORM.INV(RAND(),Inputs!$D$39,Inputs!$C$39)))-'Year Schedule'!$K$15+'Year Schedule'!$L$15)</f>
        <v>#VALUE!</v>
      </c>
      <c r="O949" s="0" t="e">
        <f aca="true">MAX(0,N949*(1+(_xlfn.NORM.INV(RAND(),Inputs!$D$39,Inputs!$C$39)))-'Year Schedule'!$K$16+'Year Schedule'!$L$16)</f>
        <v>#VALUE!</v>
      </c>
      <c r="P949" s="0" t="e">
        <f aca="true">MAX(0,O949*(1+(_xlfn.NORM.INV(RAND(),Inputs!$D$39,Inputs!$C$39)))-'Year Schedule'!$K$17+'Year Schedule'!$L$17)</f>
        <v>#VALUE!</v>
      </c>
      <c r="Q949" s="0" t="e">
        <f aca="true">MAX(0,P949*(1+(_xlfn.NORM.INV(RAND(),Inputs!$D$39,Inputs!$C$39)))-'Year Schedule'!$K$18+'Year Schedule'!$L$18)</f>
        <v>#VALUE!</v>
      </c>
      <c r="R949" s="0" t="e">
        <f aca="true">MAX(0,Q949*(1+(_xlfn.NORM.INV(RAND(),Inputs!$D$39,Inputs!$C$39)))-'Year Schedule'!$K$19+'Year Schedule'!$L$19)</f>
        <v>#VALUE!</v>
      </c>
      <c r="S949" s="0" t="e">
        <f aca="true">MAX(0,R949*(1+(_xlfn.NORM.INV(RAND(),Inputs!$D$39,Inputs!$C$39)))-'Year Schedule'!$K$20+'Year Schedule'!$L$20)</f>
        <v>#VALUE!</v>
      </c>
      <c r="T949" s="0" t="e">
        <f aca="true">MAX(0,S949*(1+(_xlfn.NORM.INV(RAND(),Inputs!$D$39,Inputs!$C$39)))-'Year Schedule'!$K$21+'Year Schedule'!$L$21)</f>
        <v>#VALUE!</v>
      </c>
      <c r="U949" s="0" t="e">
        <f aca="true">MAX(0,T949*(1+(_xlfn.NORM.INV(RAND(),Inputs!$D$39,Inputs!$C$39)))-'Year Schedule'!$K$22+'Year Schedule'!$L$22)</f>
        <v>#VALUE!</v>
      </c>
      <c r="V949" s="0" t="e">
        <f aca="true">MAX(0,U949*(1+(_xlfn.NORM.INV(RAND(),Inputs!$D$39,Inputs!$C$39)))-'Year Schedule'!$K$23+'Year Schedule'!$L$23)</f>
        <v>#VALUE!</v>
      </c>
      <c r="W949" s="0" t="e">
        <f aca="true">MAX(0,V949*(1+(_xlfn.NORM.INV(RAND(),Inputs!$D$39,Inputs!$C$39)))-'Year Schedule'!$K$24+'Year Schedule'!$L$24)</f>
        <v>#VALUE!</v>
      </c>
      <c r="X949" s="0" t="e">
        <f aca="true">MAX(0,W949*(1+(_xlfn.NORM.INV(RAND(),Inputs!$D$39,Inputs!$C$39)))-'Year Schedule'!$K$25+'Year Schedule'!$L$25)</f>
        <v>#VALUE!</v>
      </c>
      <c r="Y949" s="0" t="e">
        <f aca="true">MAX(0,X949*(1+(_xlfn.NORM.INV(RAND(),Inputs!$D$39,Inputs!$C$39)))-'Year Schedule'!$K$26+'Year Schedule'!$L$26)</f>
        <v>#VALUE!</v>
      </c>
      <c r="Z949" s="0" t="e">
        <f aca="true">MAX(0,Y949*(1+(_xlfn.NORM.INV(RAND(),Inputs!$D$39,Inputs!$C$39)))-'Year Schedule'!$K$27+'Year Schedule'!$L$27)</f>
        <v>#VALUE!</v>
      </c>
      <c r="AA949" s="0" t="e">
        <f aca="true">MAX(0,Z949*(1+(_xlfn.NORM.INV(RAND(),Inputs!$D$39,Inputs!$C$39)))-'Year Schedule'!$K$28+'Year Schedule'!$L$28)</f>
        <v>#VALUE!</v>
      </c>
      <c r="AB949" s="0" t="e">
        <f aca="true">MAX(0,AA949*(1+(_xlfn.NORM.INV(RAND(),Inputs!$D$39,Inputs!$C$39)))-'Year Schedule'!$K$29+'Year Schedule'!$L$29)</f>
        <v>#VALUE!</v>
      </c>
      <c r="AC949" s="0" t="e">
        <f aca="true">MAX(0,AB949*(1+(_xlfn.NORM.INV(RAND(),Inputs!$D$39,Inputs!$C$39)))-'Year Schedule'!$K$30+'Year Schedule'!$L$30)</f>
        <v>#VALUE!</v>
      </c>
      <c r="AD949" s="0" t="e">
        <f aca="true">MAX(0,AC949*(1+(_xlfn.NORM.INV(RAND(),Inputs!$D$39,Inputs!$C$39)))-'Year Schedule'!$K$31+'Year Schedule'!$L$31)</f>
        <v>#VALUE!</v>
      </c>
      <c r="AE949" s="0" t="e">
        <f aca="true">MAX(0,AD949*(1+(_xlfn.NORM.INV(RAND(),Inputs!$D$39,Inputs!$C$39)))-'Year Schedule'!$K$32+'Year Schedule'!$L$32)</f>
        <v>#VALUE!</v>
      </c>
      <c r="AF949" s="0" t="e">
        <f aca="true">MAX(0,AE949*(1+(_xlfn.NORM.INV(RAND(),Inputs!$D$39,Inputs!$C$39)))-'Year Schedule'!$K$33+'Year Schedule'!$L$33)</f>
        <v>#VALUE!</v>
      </c>
      <c r="AG949" s="0" t="e">
        <f aca="true">MAX(0,AF949*(1+(_xlfn.NORM.INV(RAND(),Inputs!$D$39,Inputs!$C$39)))-'Year Schedule'!$K$34+'Year Schedule'!$L$34)</f>
        <v>#VALUE!</v>
      </c>
      <c r="AH949" s="0" t="e">
        <f aca="true">MAX(0,AG949*(1+(_xlfn.NORM.INV(RAND(),Inputs!$D$39,Inputs!$C$39)))-'Year Schedule'!$K$35+'Year Schedule'!$L$35)</f>
        <v>#VALUE!</v>
      </c>
      <c r="AI949" s="0" t="e">
        <f aca="true">MAX(0,AH949*(1+(_xlfn.NORM.INV(RAND(),Inputs!$D$39,Inputs!$C$39)))-'Year Schedule'!$K$36+'Year Schedule'!$L$36)</f>
        <v>#VALUE!</v>
      </c>
      <c r="AJ949" s="0" t="e">
        <f aca="true">MAX(0,AI949*(1+(_xlfn.NORM.INV(RAND(),Inputs!$D$39,Inputs!$C$39)))-'Year Schedule'!$K$37+'Year Schedule'!$L$37)</f>
        <v>#VALUE!</v>
      </c>
      <c r="AK949" s="0" t="e">
        <f aca="true">MAX(0,AJ949*(1+(_xlfn.NORM.INV(RAND(),Inputs!$D$39,Inputs!$C$39)))-'Year Schedule'!$K$38+'Year Schedule'!$L$38)</f>
        <v>#VALUE!</v>
      </c>
      <c r="AL949" s="0" t="e">
        <f aca="true">MAX(0,AK949*(1+(_xlfn.NORM.INV(RAND(),Inputs!$D$39,Inputs!$C$39)))-'Year Schedule'!$K$39+'Year Schedule'!$L$39)</f>
        <v>#VALUE!</v>
      </c>
      <c r="AM949" s="0" t="e">
        <f aca="true">MAX(0,AL949*(1+(_xlfn.NORM.INV(RAND(),Inputs!$D$39,Inputs!$C$39)))-'Year Schedule'!$K$40+'Year Schedule'!$L$40)</f>
        <v>#VALUE!</v>
      </c>
      <c r="AN949" s="0" t="e">
        <f aca="true">MAX(0,AM949*(1+(_xlfn.NORM.INV(RAND(),Inputs!$D$39,Inputs!$C$39)))-'Year Schedule'!$K$41+'Year Schedule'!$L$41)</f>
        <v>#VALUE!</v>
      </c>
      <c r="AO949" s="0" t="e">
        <f aca="true">MAX(0,AN949*(1+(_xlfn.NORM.INV(RAND(),Inputs!$D$39,Inputs!$C$39)))-'Year Schedule'!$K$42+'Year Schedule'!$L$42)</f>
        <v>#VALUE!</v>
      </c>
      <c r="AP949" s="0" t="e">
        <f aca="true">MAX(0,AO949*(1+(_xlfn.NORM.INV(RAND(),Inputs!$D$39,Inputs!$C$39)))-'Year Schedule'!$K$43+'Year Schedule'!$L$43)</f>
        <v>#VALUE!</v>
      </c>
      <c r="AQ949" s="0" t="e">
        <f aca="true">MAX(0,AP949*(1+(_xlfn.NORM.INV(RAND(),Inputs!$D$39,Inputs!$C$39)))-'Year Schedule'!$K$44+'Year Schedule'!$L$44)</f>
        <v>#VALUE!</v>
      </c>
      <c r="AR949" s="0" t="e">
        <f aca="true">MAX(0,AQ949*(1+(_xlfn.NORM.INV(RAND(),Inputs!$D$39,Inputs!$C$39)))-'Year Schedule'!$K$45+'Year Schedule'!$L$45)</f>
        <v>#VALUE!</v>
      </c>
      <c r="AS949" s="0" t="e">
        <f aca="true">MAX(0,AR949*(1+(_xlfn.NORM.INV(RAND(),Inputs!$D$39,Inputs!$C$39)))-'Year Schedule'!$K$46+'Year Schedule'!$L$46)</f>
        <v>#VALUE!</v>
      </c>
      <c r="AT949" s="0" t="e">
        <f aca="true">MAX(0,AS949*(1+(_xlfn.NORM.INV(RAND(),Inputs!$D$39,Inputs!$C$39)))-'Year Schedule'!$K$47+'Year Schedule'!$L$47)</f>
        <v>#VALUE!</v>
      </c>
      <c r="AU949" s="0" t="e">
        <f aca="true">MAX(0,AT949*(1+(_xlfn.NORM.INV(RAND(),Inputs!$D$39,Inputs!$C$39)))-'Year Schedule'!$K$48+'Year Schedule'!$L$48)</f>
        <v>#VALUE!</v>
      </c>
      <c r="AV949" s="0" t="e">
        <f aca="true">MAX(0,AU949*(1+(_xlfn.NORM.INV(RAND(),Inputs!$D$39,Inputs!$C$39)))-'Year Schedule'!$K$49+'Year Schedule'!$L$49)</f>
        <v>#VALUE!</v>
      </c>
      <c r="AW949" s="0" t="e">
        <f aca="true">MAX(0,AV949*(1+(_xlfn.NORM.INV(RAND(),Inputs!$D$39,Inputs!$C$39)))-'Year Schedule'!$K$50+'Year Schedule'!$L$50)</f>
        <v>#VALUE!</v>
      </c>
      <c r="AX949" s="0" t="e">
        <f aca="true">MAX(0,AW949*(1+(_xlfn.NORM.INV(RAND(),Inputs!$D$39,Inputs!$C$39)))-'Year Schedule'!$K$51+'Year Schedule'!$L$51)</f>
        <v>#VALUE!</v>
      </c>
      <c r="AY949" s="0" t="e">
        <f aca="true">MAX(0,AX949*(1+(_xlfn.NORM.INV(RAND(),Inputs!$D$39,Inputs!$C$39)))-'Year Schedule'!$K$52+'Year Schedule'!$L$52)</f>
        <v>#VALUE!</v>
      </c>
      <c r="AZ949" s="0" t="e">
        <f aca="true">MAX(0,AY949*(1+(_xlfn.NORM.INV(RAND(),Inputs!$D$39,Inputs!$C$39)))-'Year Schedule'!$K$53+'Year Schedule'!$L$53)</f>
        <v>#VALUE!</v>
      </c>
      <c r="BA949" s="0" t="e">
        <f aca="false">INDEX(C949:AZ949,1,Inputs!$C$6)</f>
        <v>#VALUE!</v>
      </c>
      <c r="BB949" s="0" t="n">
        <f aca="false">IFERROR(EXP(SUMPRODUCT(LN((C949:INDEX(C949:AZ949,1,Inputs!$C$6)+$C$1004:INDEX($C$1004:$AZ$1004,1,Inputs!$C$6))/B949:INDEX(B949:AY949,1,Inputs!$C$6)))/Inputs!$C$6)-1,-1)</f>
        <v>-1</v>
      </c>
    </row>
    <row r="950" customFormat="false" ht="15" hidden="false" customHeight="true" outlineLevel="0" collapsed="false">
      <c r="A950" s="0" t="n">
        <v>948</v>
      </c>
      <c r="B950" s="177" t="n">
        <f aca="false">Inputs!$C$38</f>
        <v>0</v>
      </c>
      <c r="C950" s="0" t="e">
        <f aca="true">MAX(0,B950*(1+(_xlfn.NORM.INV(RAND(),Inputs!$D$39,Inputs!$C$39)))-'Year Schedule'!$K$4+'Year Schedule'!$L$4)</f>
        <v>#VALUE!</v>
      </c>
      <c r="D950" s="0" t="e">
        <f aca="true">MAX(0,C950*(1+(_xlfn.NORM.INV(RAND(),Inputs!$D$39,Inputs!$C$39)))-'Year Schedule'!$K$5+'Year Schedule'!$L$5)</f>
        <v>#VALUE!</v>
      </c>
      <c r="E950" s="0" t="e">
        <f aca="true">MAX(0,D950*(1+(_xlfn.NORM.INV(RAND(),Inputs!$D$39,Inputs!$C$39)))-'Year Schedule'!$K$6+'Year Schedule'!$L$6)</f>
        <v>#VALUE!</v>
      </c>
      <c r="F950" s="0" t="e">
        <f aca="true">MAX(0,E950*(1+(_xlfn.NORM.INV(RAND(),Inputs!$D$39,Inputs!$C$39)))-'Year Schedule'!$K$7+'Year Schedule'!$L$7)</f>
        <v>#VALUE!</v>
      </c>
      <c r="G950" s="0" t="e">
        <f aca="true">MAX(0,F950*(1+(_xlfn.NORM.INV(RAND(),Inputs!$D$39,Inputs!$C$39)))-'Year Schedule'!$K$8+'Year Schedule'!$L$8)</f>
        <v>#VALUE!</v>
      </c>
      <c r="H950" s="0" t="e">
        <f aca="true">MAX(0,G950*(1+(_xlfn.NORM.INV(RAND(),Inputs!$D$39,Inputs!$C$39)))-'Year Schedule'!$K$9+'Year Schedule'!$L$9)</f>
        <v>#VALUE!</v>
      </c>
      <c r="I950" s="0" t="e">
        <f aca="true">MAX(0,H950*(1+(_xlfn.NORM.INV(RAND(),Inputs!$D$39,Inputs!$C$39)))-'Year Schedule'!$K$10+'Year Schedule'!$L$10)</f>
        <v>#VALUE!</v>
      </c>
      <c r="J950" s="0" t="e">
        <f aca="true">MAX(0,I950*(1+(_xlfn.NORM.INV(RAND(),Inputs!$D$39,Inputs!$C$39)))-'Year Schedule'!$K$11+'Year Schedule'!$L$11)</f>
        <v>#VALUE!</v>
      </c>
      <c r="K950" s="0" t="e">
        <f aca="true">MAX(0,J950*(1+(_xlfn.NORM.INV(RAND(),Inputs!$D$39,Inputs!$C$39)))-'Year Schedule'!$K$12+'Year Schedule'!$L$12)</f>
        <v>#VALUE!</v>
      </c>
      <c r="L950" s="0" t="e">
        <f aca="true">MAX(0,K950*(1+(_xlfn.NORM.INV(RAND(),Inputs!$D$39,Inputs!$C$39)))-'Year Schedule'!$K$13+'Year Schedule'!$L$13)</f>
        <v>#VALUE!</v>
      </c>
      <c r="M950" s="0" t="e">
        <f aca="true">MAX(0,L950*(1+(_xlfn.NORM.INV(RAND(),Inputs!$D$39,Inputs!$C$39)))-'Year Schedule'!$K$14+'Year Schedule'!$L$14)</f>
        <v>#VALUE!</v>
      </c>
      <c r="N950" s="0" t="e">
        <f aca="true">MAX(0,M950*(1+(_xlfn.NORM.INV(RAND(),Inputs!$D$39,Inputs!$C$39)))-'Year Schedule'!$K$15+'Year Schedule'!$L$15)</f>
        <v>#VALUE!</v>
      </c>
      <c r="O950" s="0" t="e">
        <f aca="true">MAX(0,N950*(1+(_xlfn.NORM.INV(RAND(),Inputs!$D$39,Inputs!$C$39)))-'Year Schedule'!$K$16+'Year Schedule'!$L$16)</f>
        <v>#VALUE!</v>
      </c>
      <c r="P950" s="0" t="e">
        <f aca="true">MAX(0,O950*(1+(_xlfn.NORM.INV(RAND(),Inputs!$D$39,Inputs!$C$39)))-'Year Schedule'!$K$17+'Year Schedule'!$L$17)</f>
        <v>#VALUE!</v>
      </c>
      <c r="Q950" s="0" t="e">
        <f aca="true">MAX(0,P950*(1+(_xlfn.NORM.INV(RAND(),Inputs!$D$39,Inputs!$C$39)))-'Year Schedule'!$K$18+'Year Schedule'!$L$18)</f>
        <v>#VALUE!</v>
      </c>
      <c r="R950" s="0" t="e">
        <f aca="true">MAX(0,Q950*(1+(_xlfn.NORM.INV(RAND(),Inputs!$D$39,Inputs!$C$39)))-'Year Schedule'!$K$19+'Year Schedule'!$L$19)</f>
        <v>#VALUE!</v>
      </c>
      <c r="S950" s="0" t="e">
        <f aca="true">MAX(0,R950*(1+(_xlfn.NORM.INV(RAND(),Inputs!$D$39,Inputs!$C$39)))-'Year Schedule'!$K$20+'Year Schedule'!$L$20)</f>
        <v>#VALUE!</v>
      </c>
      <c r="T950" s="0" t="e">
        <f aca="true">MAX(0,S950*(1+(_xlfn.NORM.INV(RAND(),Inputs!$D$39,Inputs!$C$39)))-'Year Schedule'!$K$21+'Year Schedule'!$L$21)</f>
        <v>#VALUE!</v>
      </c>
      <c r="U950" s="0" t="e">
        <f aca="true">MAX(0,T950*(1+(_xlfn.NORM.INV(RAND(),Inputs!$D$39,Inputs!$C$39)))-'Year Schedule'!$K$22+'Year Schedule'!$L$22)</f>
        <v>#VALUE!</v>
      </c>
      <c r="V950" s="0" t="e">
        <f aca="true">MAX(0,U950*(1+(_xlfn.NORM.INV(RAND(),Inputs!$D$39,Inputs!$C$39)))-'Year Schedule'!$K$23+'Year Schedule'!$L$23)</f>
        <v>#VALUE!</v>
      </c>
      <c r="W950" s="0" t="e">
        <f aca="true">MAX(0,V950*(1+(_xlfn.NORM.INV(RAND(),Inputs!$D$39,Inputs!$C$39)))-'Year Schedule'!$K$24+'Year Schedule'!$L$24)</f>
        <v>#VALUE!</v>
      </c>
      <c r="X950" s="0" t="e">
        <f aca="true">MAX(0,W950*(1+(_xlfn.NORM.INV(RAND(),Inputs!$D$39,Inputs!$C$39)))-'Year Schedule'!$K$25+'Year Schedule'!$L$25)</f>
        <v>#VALUE!</v>
      </c>
      <c r="Y950" s="0" t="e">
        <f aca="true">MAX(0,X950*(1+(_xlfn.NORM.INV(RAND(),Inputs!$D$39,Inputs!$C$39)))-'Year Schedule'!$K$26+'Year Schedule'!$L$26)</f>
        <v>#VALUE!</v>
      </c>
      <c r="Z950" s="0" t="e">
        <f aca="true">MAX(0,Y950*(1+(_xlfn.NORM.INV(RAND(),Inputs!$D$39,Inputs!$C$39)))-'Year Schedule'!$K$27+'Year Schedule'!$L$27)</f>
        <v>#VALUE!</v>
      </c>
      <c r="AA950" s="0" t="e">
        <f aca="true">MAX(0,Z950*(1+(_xlfn.NORM.INV(RAND(),Inputs!$D$39,Inputs!$C$39)))-'Year Schedule'!$K$28+'Year Schedule'!$L$28)</f>
        <v>#VALUE!</v>
      </c>
      <c r="AB950" s="0" t="e">
        <f aca="true">MAX(0,AA950*(1+(_xlfn.NORM.INV(RAND(),Inputs!$D$39,Inputs!$C$39)))-'Year Schedule'!$K$29+'Year Schedule'!$L$29)</f>
        <v>#VALUE!</v>
      </c>
      <c r="AC950" s="0" t="e">
        <f aca="true">MAX(0,AB950*(1+(_xlfn.NORM.INV(RAND(),Inputs!$D$39,Inputs!$C$39)))-'Year Schedule'!$K$30+'Year Schedule'!$L$30)</f>
        <v>#VALUE!</v>
      </c>
      <c r="AD950" s="0" t="e">
        <f aca="true">MAX(0,AC950*(1+(_xlfn.NORM.INV(RAND(),Inputs!$D$39,Inputs!$C$39)))-'Year Schedule'!$K$31+'Year Schedule'!$L$31)</f>
        <v>#VALUE!</v>
      </c>
      <c r="AE950" s="0" t="e">
        <f aca="true">MAX(0,AD950*(1+(_xlfn.NORM.INV(RAND(),Inputs!$D$39,Inputs!$C$39)))-'Year Schedule'!$K$32+'Year Schedule'!$L$32)</f>
        <v>#VALUE!</v>
      </c>
      <c r="AF950" s="0" t="e">
        <f aca="true">MAX(0,AE950*(1+(_xlfn.NORM.INV(RAND(),Inputs!$D$39,Inputs!$C$39)))-'Year Schedule'!$K$33+'Year Schedule'!$L$33)</f>
        <v>#VALUE!</v>
      </c>
      <c r="AG950" s="0" t="e">
        <f aca="true">MAX(0,AF950*(1+(_xlfn.NORM.INV(RAND(),Inputs!$D$39,Inputs!$C$39)))-'Year Schedule'!$K$34+'Year Schedule'!$L$34)</f>
        <v>#VALUE!</v>
      </c>
      <c r="AH950" s="0" t="e">
        <f aca="true">MAX(0,AG950*(1+(_xlfn.NORM.INV(RAND(),Inputs!$D$39,Inputs!$C$39)))-'Year Schedule'!$K$35+'Year Schedule'!$L$35)</f>
        <v>#VALUE!</v>
      </c>
      <c r="AI950" s="0" t="e">
        <f aca="true">MAX(0,AH950*(1+(_xlfn.NORM.INV(RAND(),Inputs!$D$39,Inputs!$C$39)))-'Year Schedule'!$K$36+'Year Schedule'!$L$36)</f>
        <v>#VALUE!</v>
      </c>
      <c r="AJ950" s="0" t="e">
        <f aca="true">MAX(0,AI950*(1+(_xlfn.NORM.INV(RAND(),Inputs!$D$39,Inputs!$C$39)))-'Year Schedule'!$K$37+'Year Schedule'!$L$37)</f>
        <v>#VALUE!</v>
      </c>
      <c r="AK950" s="0" t="e">
        <f aca="true">MAX(0,AJ950*(1+(_xlfn.NORM.INV(RAND(),Inputs!$D$39,Inputs!$C$39)))-'Year Schedule'!$K$38+'Year Schedule'!$L$38)</f>
        <v>#VALUE!</v>
      </c>
      <c r="AL950" s="0" t="e">
        <f aca="true">MAX(0,AK950*(1+(_xlfn.NORM.INV(RAND(),Inputs!$D$39,Inputs!$C$39)))-'Year Schedule'!$K$39+'Year Schedule'!$L$39)</f>
        <v>#VALUE!</v>
      </c>
      <c r="AM950" s="0" t="e">
        <f aca="true">MAX(0,AL950*(1+(_xlfn.NORM.INV(RAND(),Inputs!$D$39,Inputs!$C$39)))-'Year Schedule'!$K$40+'Year Schedule'!$L$40)</f>
        <v>#VALUE!</v>
      </c>
      <c r="AN950" s="0" t="e">
        <f aca="true">MAX(0,AM950*(1+(_xlfn.NORM.INV(RAND(),Inputs!$D$39,Inputs!$C$39)))-'Year Schedule'!$K$41+'Year Schedule'!$L$41)</f>
        <v>#VALUE!</v>
      </c>
      <c r="AO950" s="0" t="e">
        <f aca="true">MAX(0,AN950*(1+(_xlfn.NORM.INV(RAND(),Inputs!$D$39,Inputs!$C$39)))-'Year Schedule'!$K$42+'Year Schedule'!$L$42)</f>
        <v>#VALUE!</v>
      </c>
      <c r="AP950" s="0" t="e">
        <f aca="true">MAX(0,AO950*(1+(_xlfn.NORM.INV(RAND(),Inputs!$D$39,Inputs!$C$39)))-'Year Schedule'!$K$43+'Year Schedule'!$L$43)</f>
        <v>#VALUE!</v>
      </c>
      <c r="AQ950" s="0" t="e">
        <f aca="true">MAX(0,AP950*(1+(_xlfn.NORM.INV(RAND(),Inputs!$D$39,Inputs!$C$39)))-'Year Schedule'!$K$44+'Year Schedule'!$L$44)</f>
        <v>#VALUE!</v>
      </c>
      <c r="AR950" s="0" t="e">
        <f aca="true">MAX(0,AQ950*(1+(_xlfn.NORM.INV(RAND(),Inputs!$D$39,Inputs!$C$39)))-'Year Schedule'!$K$45+'Year Schedule'!$L$45)</f>
        <v>#VALUE!</v>
      </c>
      <c r="AS950" s="0" t="e">
        <f aca="true">MAX(0,AR950*(1+(_xlfn.NORM.INV(RAND(),Inputs!$D$39,Inputs!$C$39)))-'Year Schedule'!$K$46+'Year Schedule'!$L$46)</f>
        <v>#VALUE!</v>
      </c>
      <c r="AT950" s="0" t="e">
        <f aca="true">MAX(0,AS950*(1+(_xlfn.NORM.INV(RAND(),Inputs!$D$39,Inputs!$C$39)))-'Year Schedule'!$K$47+'Year Schedule'!$L$47)</f>
        <v>#VALUE!</v>
      </c>
      <c r="AU950" s="0" t="e">
        <f aca="true">MAX(0,AT950*(1+(_xlfn.NORM.INV(RAND(),Inputs!$D$39,Inputs!$C$39)))-'Year Schedule'!$K$48+'Year Schedule'!$L$48)</f>
        <v>#VALUE!</v>
      </c>
      <c r="AV950" s="0" t="e">
        <f aca="true">MAX(0,AU950*(1+(_xlfn.NORM.INV(RAND(),Inputs!$D$39,Inputs!$C$39)))-'Year Schedule'!$K$49+'Year Schedule'!$L$49)</f>
        <v>#VALUE!</v>
      </c>
      <c r="AW950" s="0" t="e">
        <f aca="true">MAX(0,AV950*(1+(_xlfn.NORM.INV(RAND(),Inputs!$D$39,Inputs!$C$39)))-'Year Schedule'!$K$50+'Year Schedule'!$L$50)</f>
        <v>#VALUE!</v>
      </c>
      <c r="AX950" s="0" t="e">
        <f aca="true">MAX(0,AW950*(1+(_xlfn.NORM.INV(RAND(),Inputs!$D$39,Inputs!$C$39)))-'Year Schedule'!$K$51+'Year Schedule'!$L$51)</f>
        <v>#VALUE!</v>
      </c>
      <c r="AY950" s="0" t="e">
        <f aca="true">MAX(0,AX950*(1+(_xlfn.NORM.INV(RAND(),Inputs!$D$39,Inputs!$C$39)))-'Year Schedule'!$K$52+'Year Schedule'!$L$52)</f>
        <v>#VALUE!</v>
      </c>
      <c r="AZ950" s="0" t="e">
        <f aca="true">MAX(0,AY950*(1+(_xlfn.NORM.INV(RAND(),Inputs!$D$39,Inputs!$C$39)))-'Year Schedule'!$K$53+'Year Schedule'!$L$53)</f>
        <v>#VALUE!</v>
      </c>
      <c r="BA950" s="0" t="e">
        <f aca="false">INDEX(C950:AZ950,1,Inputs!$C$6)</f>
        <v>#VALUE!</v>
      </c>
      <c r="BB950" s="0" t="n">
        <f aca="false">IFERROR(EXP(SUMPRODUCT(LN((C950:INDEX(C950:AZ950,1,Inputs!$C$6)+$C$1004:INDEX($C$1004:$AZ$1004,1,Inputs!$C$6))/B950:INDEX(B950:AY950,1,Inputs!$C$6)))/Inputs!$C$6)-1,-1)</f>
        <v>-1</v>
      </c>
    </row>
    <row r="951" customFormat="false" ht="15" hidden="false" customHeight="true" outlineLevel="0" collapsed="false">
      <c r="A951" s="0" t="n">
        <v>949</v>
      </c>
      <c r="B951" s="177" t="n">
        <f aca="false">Inputs!$C$38</f>
        <v>0</v>
      </c>
      <c r="C951" s="0" t="e">
        <f aca="true">MAX(0,B951*(1+(_xlfn.NORM.INV(RAND(),Inputs!$D$39,Inputs!$C$39)))-'Year Schedule'!$K$4+'Year Schedule'!$L$4)</f>
        <v>#VALUE!</v>
      </c>
      <c r="D951" s="0" t="e">
        <f aca="true">MAX(0,C951*(1+(_xlfn.NORM.INV(RAND(),Inputs!$D$39,Inputs!$C$39)))-'Year Schedule'!$K$5+'Year Schedule'!$L$5)</f>
        <v>#VALUE!</v>
      </c>
      <c r="E951" s="0" t="e">
        <f aca="true">MAX(0,D951*(1+(_xlfn.NORM.INV(RAND(),Inputs!$D$39,Inputs!$C$39)))-'Year Schedule'!$K$6+'Year Schedule'!$L$6)</f>
        <v>#VALUE!</v>
      </c>
      <c r="F951" s="0" t="e">
        <f aca="true">MAX(0,E951*(1+(_xlfn.NORM.INV(RAND(),Inputs!$D$39,Inputs!$C$39)))-'Year Schedule'!$K$7+'Year Schedule'!$L$7)</f>
        <v>#VALUE!</v>
      </c>
      <c r="G951" s="0" t="e">
        <f aca="true">MAX(0,F951*(1+(_xlfn.NORM.INV(RAND(),Inputs!$D$39,Inputs!$C$39)))-'Year Schedule'!$K$8+'Year Schedule'!$L$8)</f>
        <v>#VALUE!</v>
      </c>
      <c r="H951" s="0" t="e">
        <f aca="true">MAX(0,G951*(1+(_xlfn.NORM.INV(RAND(),Inputs!$D$39,Inputs!$C$39)))-'Year Schedule'!$K$9+'Year Schedule'!$L$9)</f>
        <v>#VALUE!</v>
      </c>
      <c r="I951" s="0" t="e">
        <f aca="true">MAX(0,H951*(1+(_xlfn.NORM.INV(RAND(),Inputs!$D$39,Inputs!$C$39)))-'Year Schedule'!$K$10+'Year Schedule'!$L$10)</f>
        <v>#VALUE!</v>
      </c>
      <c r="J951" s="0" t="e">
        <f aca="true">MAX(0,I951*(1+(_xlfn.NORM.INV(RAND(),Inputs!$D$39,Inputs!$C$39)))-'Year Schedule'!$K$11+'Year Schedule'!$L$11)</f>
        <v>#VALUE!</v>
      </c>
      <c r="K951" s="0" t="e">
        <f aca="true">MAX(0,J951*(1+(_xlfn.NORM.INV(RAND(),Inputs!$D$39,Inputs!$C$39)))-'Year Schedule'!$K$12+'Year Schedule'!$L$12)</f>
        <v>#VALUE!</v>
      </c>
      <c r="L951" s="0" t="e">
        <f aca="true">MAX(0,K951*(1+(_xlfn.NORM.INV(RAND(),Inputs!$D$39,Inputs!$C$39)))-'Year Schedule'!$K$13+'Year Schedule'!$L$13)</f>
        <v>#VALUE!</v>
      </c>
      <c r="M951" s="0" t="e">
        <f aca="true">MAX(0,L951*(1+(_xlfn.NORM.INV(RAND(),Inputs!$D$39,Inputs!$C$39)))-'Year Schedule'!$K$14+'Year Schedule'!$L$14)</f>
        <v>#VALUE!</v>
      </c>
      <c r="N951" s="0" t="e">
        <f aca="true">MAX(0,M951*(1+(_xlfn.NORM.INV(RAND(),Inputs!$D$39,Inputs!$C$39)))-'Year Schedule'!$K$15+'Year Schedule'!$L$15)</f>
        <v>#VALUE!</v>
      </c>
      <c r="O951" s="0" t="e">
        <f aca="true">MAX(0,N951*(1+(_xlfn.NORM.INV(RAND(),Inputs!$D$39,Inputs!$C$39)))-'Year Schedule'!$K$16+'Year Schedule'!$L$16)</f>
        <v>#VALUE!</v>
      </c>
      <c r="P951" s="0" t="e">
        <f aca="true">MAX(0,O951*(1+(_xlfn.NORM.INV(RAND(),Inputs!$D$39,Inputs!$C$39)))-'Year Schedule'!$K$17+'Year Schedule'!$L$17)</f>
        <v>#VALUE!</v>
      </c>
      <c r="Q951" s="0" t="e">
        <f aca="true">MAX(0,P951*(1+(_xlfn.NORM.INV(RAND(),Inputs!$D$39,Inputs!$C$39)))-'Year Schedule'!$K$18+'Year Schedule'!$L$18)</f>
        <v>#VALUE!</v>
      </c>
      <c r="R951" s="0" t="e">
        <f aca="true">MAX(0,Q951*(1+(_xlfn.NORM.INV(RAND(),Inputs!$D$39,Inputs!$C$39)))-'Year Schedule'!$K$19+'Year Schedule'!$L$19)</f>
        <v>#VALUE!</v>
      </c>
      <c r="S951" s="0" t="e">
        <f aca="true">MAX(0,R951*(1+(_xlfn.NORM.INV(RAND(),Inputs!$D$39,Inputs!$C$39)))-'Year Schedule'!$K$20+'Year Schedule'!$L$20)</f>
        <v>#VALUE!</v>
      </c>
      <c r="T951" s="0" t="e">
        <f aca="true">MAX(0,S951*(1+(_xlfn.NORM.INV(RAND(),Inputs!$D$39,Inputs!$C$39)))-'Year Schedule'!$K$21+'Year Schedule'!$L$21)</f>
        <v>#VALUE!</v>
      </c>
      <c r="U951" s="0" t="e">
        <f aca="true">MAX(0,T951*(1+(_xlfn.NORM.INV(RAND(),Inputs!$D$39,Inputs!$C$39)))-'Year Schedule'!$K$22+'Year Schedule'!$L$22)</f>
        <v>#VALUE!</v>
      </c>
      <c r="V951" s="0" t="e">
        <f aca="true">MAX(0,U951*(1+(_xlfn.NORM.INV(RAND(),Inputs!$D$39,Inputs!$C$39)))-'Year Schedule'!$K$23+'Year Schedule'!$L$23)</f>
        <v>#VALUE!</v>
      </c>
      <c r="W951" s="0" t="e">
        <f aca="true">MAX(0,V951*(1+(_xlfn.NORM.INV(RAND(),Inputs!$D$39,Inputs!$C$39)))-'Year Schedule'!$K$24+'Year Schedule'!$L$24)</f>
        <v>#VALUE!</v>
      </c>
      <c r="X951" s="0" t="e">
        <f aca="true">MAX(0,W951*(1+(_xlfn.NORM.INV(RAND(),Inputs!$D$39,Inputs!$C$39)))-'Year Schedule'!$K$25+'Year Schedule'!$L$25)</f>
        <v>#VALUE!</v>
      </c>
      <c r="Y951" s="0" t="e">
        <f aca="true">MAX(0,X951*(1+(_xlfn.NORM.INV(RAND(),Inputs!$D$39,Inputs!$C$39)))-'Year Schedule'!$K$26+'Year Schedule'!$L$26)</f>
        <v>#VALUE!</v>
      </c>
      <c r="Z951" s="0" t="e">
        <f aca="true">MAX(0,Y951*(1+(_xlfn.NORM.INV(RAND(),Inputs!$D$39,Inputs!$C$39)))-'Year Schedule'!$K$27+'Year Schedule'!$L$27)</f>
        <v>#VALUE!</v>
      </c>
      <c r="AA951" s="0" t="e">
        <f aca="true">MAX(0,Z951*(1+(_xlfn.NORM.INV(RAND(),Inputs!$D$39,Inputs!$C$39)))-'Year Schedule'!$K$28+'Year Schedule'!$L$28)</f>
        <v>#VALUE!</v>
      </c>
      <c r="AB951" s="0" t="e">
        <f aca="true">MAX(0,AA951*(1+(_xlfn.NORM.INV(RAND(),Inputs!$D$39,Inputs!$C$39)))-'Year Schedule'!$K$29+'Year Schedule'!$L$29)</f>
        <v>#VALUE!</v>
      </c>
      <c r="AC951" s="0" t="e">
        <f aca="true">MAX(0,AB951*(1+(_xlfn.NORM.INV(RAND(),Inputs!$D$39,Inputs!$C$39)))-'Year Schedule'!$K$30+'Year Schedule'!$L$30)</f>
        <v>#VALUE!</v>
      </c>
      <c r="AD951" s="0" t="e">
        <f aca="true">MAX(0,AC951*(1+(_xlfn.NORM.INV(RAND(),Inputs!$D$39,Inputs!$C$39)))-'Year Schedule'!$K$31+'Year Schedule'!$L$31)</f>
        <v>#VALUE!</v>
      </c>
      <c r="AE951" s="0" t="e">
        <f aca="true">MAX(0,AD951*(1+(_xlfn.NORM.INV(RAND(),Inputs!$D$39,Inputs!$C$39)))-'Year Schedule'!$K$32+'Year Schedule'!$L$32)</f>
        <v>#VALUE!</v>
      </c>
      <c r="AF951" s="0" t="e">
        <f aca="true">MAX(0,AE951*(1+(_xlfn.NORM.INV(RAND(),Inputs!$D$39,Inputs!$C$39)))-'Year Schedule'!$K$33+'Year Schedule'!$L$33)</f>
        <v>#VALUE!</v>
      </c>
      <c r="AG951" s="0" t="e">
        <f aca="true">MAX(0,AF951*(1+(_xlfn.NORM.INV(RAND(),Inputs!$D$39,Inputs!$C$39)))-'Year Schedule'!$K$34+'Year Schedule'!$L$34)</f>
        <v>#VALUE!</v>
      </c>
      <c r="AH951" s="0" t="e">
        <f aca="true">MAX(0,AG951*(1+(_xlfn.NORM.INV(RAND(),Inputs!$D$39,Inputs!$C$39)))-'Year Schedule'!$K$35+'Year Schedule'!$L$35)</f>
        <v>#VALUE!</v>
      </c>
      <c r="AI951" s="0" t="e">
        <f aca="true">MAX(0,AH951*(1+(_xlfn.NORM.INV(RAND(),Inputs!$D$39,Inputs!$C$39)))-'Year Schedule'!$K$36+'Year Schedule'!$L$36)</f>
        <v>#VALUE!</v>
      </c>
      <c r="AJ951" s="0" t="e">
        <f aca="true">MAX(0,AI951*(1+(_xlfn.NORM.INV(RAND(),Inputs!$D$39,Inputs!$C$39)))-'Year Schedule'!$K$37+'Year Schedule'!$L$37)</f>
        <v>#VALUE!</v>
      </c>
      <c r="AK951" s="0" t="e">
        <f aca="true">MAX(0,AJ951*(1+(_xlfn.NORM.INV(RAND(),Inputs!$D$39,Inputs!$C$39)))-'Year Schedule'!$K$38+'Year Schedule'!$L$38)</f>
        <v>#VALUE!</v>
      </c>
      <c r="AL951" s="0" t="e">
        <f aca="true">MAX(0,AK951*(1+(_xlfn.NORM.INV(RAND(),Inputs!$D$39,Inputs!$C$39)))-'Year Schedule'!$K$39+'Year Schedule'!$L$39)</f>
        <v>#VALUE!</v>
      </c>
      <c r="AM951" s="0" t="e">
        <f aca="true">MAX(0,AL951*(1+(_xlfn.NORM.INV(RAND(),Inputs!$D$39,Inputs!$C$39)))-'Year Schedule'!$K$40+'Year Schedule'!$L$40)</f>
        <v>#VALUE!</v>
      </c>
      <c r="AN951" s="0" t="e">
        <f aca="true">MAX(0,AM951*(1+(_xlfn.NORM.INV(RAND(),Inputs!$D$39,Inputs!$C$39)))-'Year Schedule'!$K$41+'Year Schedule'!$L$41)</f>
        <v>#VALUE!</v>
      </c>
      <c r="AO951" s="0" t="e">
        <f aca="true">MAX(0,AN951*(1+(_xlfn.NORM.INV(RAND(),Inputs!$D$39,Inputs!$C$39)))-'Year Schedule'!$K$42+'Year Schedule'!$L$42)</f>
        <v>#VALUE!</v>
      </c>
      <c r="AP951" s="0" t="e">
        <f aca="true">MAX(0,AO951*(1+(_xlfn.NORM.INV(RAND(),Inputs!$D$39,Inputs!$C$39)))-'Year Schedule'!$K$43+'Year Schedule'!$L$43)</f>
        <v>#VALUE!</v>
      </c>
      <c r="AQ951" s="0" t="e">
        <f aca="true">MAX(0,AP951*(1+(_xlfn.NORM.INV(RAND(),Inputs!$D$39,Inputs!$C$39)))-'Year Schedule'!$K$44+'Year Schedule'!$L$44)</f>
        <v>#VALUE!</v>
      </c>
      <c r="AR951" s="0" t="e">
        <f aca="true">MAX(0,AQ951*(1+(_xlfn.NORM.INV(RAND(),Inputs!$D$39,Inputs!$C$39)))-'Year Schedule'!$K$45+'Year Schedule'!$L$45)</f>
        <v>#VALUE!</v>
      </c>
      <c r="AS951" s="0" t="e">
        <f aca="true">MAX(0,AR951*(1+(_xlfn.NORM.INV(RAND(),Inputs!$D$39,Inputs!$C$39)))-'Year Schedule'!$K$46+'Year Schedule'!$L$46)</f>
        <v>#VALUE!</v>
      </c>
      <c r="AT951" s="0" t="e">
        <f aca="true">MAX(0,AS951*(1+(_xlfn.NORM.INV(RAND(),Inputs!$D$39,Inputs!$C$39)))-'Year Schedule'!$K$47+'Year Schedule'!$L$47)</f>
        <v>#VALUE!</v>
      </c>
      <c r="AU951" s="0" t="e">
        <f aca="true">MAX(0,AT951*(1+(_xlfn.NORM.INV(RAND(),Inputs!$D$39,Inputs!$C$39)))-'Year Schedule'!$K$48+'Year Schedule'!$L$48)</f>
        <v>#VALUE!</v>
      </c>
      <c r="AV951" s="0" t="e">
        <f aca="true">MAX(0,AU951*(1+(_xlfn.NORM.INV(RAND(),Inputs!$D$39,Inputs!$C$39)))-'Year Schedule'!$K$49+'Year Schedule'!$L$49)</f>
        <v>#VALUE!</v>
      </c>
      <c r="AW951" s="0" t="e">
        <f aca="true">MAX(0,AV951*(1+(_xlfn.NORM.INV(RAND(),Inputs!$D$39,Inputs!$C$39)))-'Year Schedule'!$K$50+'Year Schedule'!$L$50)</f>
        <v>#VALUE!</v>
      </c>
      <c r="AX951" s="0" t="e">
        <f aca="true">MAX(0,AW951*(1+(_xlfn.NORM.INV(RAND(),Inputs!$D$39,Inputs!$C$39)))-'Year Schedule'!$K$51+'Year Schedule'!$L$51)</f>
        <v>#VALUE!</v>
      </c>
      <c r="AY951" s="0" t="e">
        <f aca="true">MAX(0,AX951*(1+(_xlfn.NORM.INV(RAND(),Inputs!$D$39,Inputs!$C$39)))-'Year Schedule'!$K$52+'Year Schedule'!$L$52)</f>
        <v>#VALUE!</v>
      </c>
      <c r="AZ951" s="0" t="e">
        <f aca="true">MAX(0,AY951*(1+(_xlfn.NORM.INV(RAND(),Inputs!$D$39,Inputs!$C$39)))-'Year Schedule'!$K$53+'Year Schedule'!$L$53)</f>
        <v>#VALUE!</v>
      </c>
      <c r="BA951" s="0" t="e">
        <f aca="false">INDEX(C951:AZ951,1,Inputs!$C$6)</f>
        <v>#VALUE!</v>
      </c>
      <c r="BB951" s="0" t="n">
        <f aca="false">IFERROR(EXP(SUMPRODUCT(LN((C951:INDEX(C951:AZ951,1,Inputs!$C$6)+$C$1004:INDEX($C$1004:$AZ$1004,1,Inputs!$C$6))/B951:INDEX(B951:AY951,1,Inputs!$C$6)))/Inputs!$C$6)-1,-1)</f>
        <v>-1</v>
      </c>
    </row>
    <row r="952" customFormat="false" ht="15" hidden="false" customHeight="true" outlineLevel="0" collapsed="false">
      <c r="A952" s="0" t="n">
        <v>950</v>
      </c>
      <c r="B952" s="177" t="n">
        <f aca="false">Inputs!$C$38</f>
        <v>0</v>
      </c>
      <c r="C952" s="0" t="e">
        <f aca="true">MAX(0,B952*(1+(_xlfn.NORM.INV(RAND(),Inputs!$D$39,Inputs!$C$39)))-'Year Schedule'!$K$4+'Year Schedule'!$L$4)</f>
        <v>#VALUE!</v>
      </c>
      <c r="D952" s="0" t="e">
        <f aca="true">MAX(0,C952*(1+(_xlfn.NORM.INV(RAND(),Inputs!$D$39,Inputs!$C$39)))-'Year Schedule'!$K$5+'Year Schedule'!$L$5)</f>
        <v>#VALUE!</v>
      </c>
      <c r="E952" s="0" t="e">
        <f aca="true">MAX(0,D952*(1+(_xlfn.NORM.INV(RAND(),Inputs!$D$39,Inputs!$C$39)))-'Year Schedule'!$K$6+'Year Schedule'!$L$6)</f>
        <v>#VALUE!</v>
      </c>
      <c r="F952" s="0" t="e">
        <f aca="true">MAX(0,E952*(1+(_xlfn.NORM.INV(RAND(),Inputs!$D$39,Inputs!$C$39)))-'Year Schedule'!$K$7+'Year Schedule'!$L$7)</f>
        <v>#VALUE!</v>
      </c>
      <c r="G952" s="0" t="e">
        <f aca="true">MAX(0,F952*(1+(_xlfn.NORM.INV(RAND(),Inputs!$D$39,Inputs!$C$39)))-'Year Schedule'!$K$8+'Year Schedule'!$L$8)</f>
        <v>#VALUE!</v>
      </c>
      <c r="H952" s="0" t="e">
        <f aca="true">MAX(0,G952*(1+(_xlfn.NORM.INV(RAND(),Inputs!$D$39,Inputs!$C$39)))-'Year Schedule'!$K$9+'Year Schedule'!$L$9)</f>
        <v>#VALUE!</v>
      </c>
      <c r="I952" s="0" t="e">
        <f aca="true">MAX(0,H952*(1+(_xlfn.NORM.INV(RAND(),Inputs!$D$39,Inputs!$C$39)))-'Year Schedule'!$K$10+'Year Schedule'!$L$10)</f>
        <v>#VALUE!</v>
      </c>
      <c r="J952" s="0" t="e">
        <f aca="true">MAX(0,I952*(1+(_xlfn.NORM.INV(RAND(),Inputs!$D$39,Inputs!$C$39)))-'Year Schedule'!$K$11+'Year Schedule'!$L$11)</f>
        <v>#VALUE!</v>
      </c>
      <c r="K952" s="0" t="e">
        <f aca="true">MAX(0,J952*(1+(_xlfn.NORM.INV(RAND(),Inputs!$D$39,Inputs!$C$39)))-'Year Schedule'!$K$12+'Year Schedule'!$L$12)</f>
        <v>#VALUE!</v>
      </c>
      <c r="L952" s="0" t="e">
        <f aca="true">MAX(0,K952*(1+(_xlfn.NORM.INV(RAND(),Inputs!$D$39,Inputs!$C$39)))-'Year Schedule'!$K$13+'Year Schedule'!$L$13)</f>
        <v>#VALUE!</v>
      </c>
      <c r="M952" s="0" t="e">
        <f aca="true">MAX(0,L952*(1+(_xlfn.NORM.INV(RAND(),Inputs!$D$39,Inputs!$C$39)))-'Year Schedule'!$K$14+'Year Schedule'!$L$14)</f>
        <v>#VALUE!</v>
      </c>
      <c r="N952" s="0" t="e">
        <f aca="true">MAX(0,M952*(1+(_xlfn.NORM.INV(RAND(),Inputs!$D$39,Inputs!$C$39)))-'Year Schedule'!$K$15+'Year Schedule'!$L$15)</f>
        <v>#VALUE!</v>
      </c>
      <c r="O952" s="0" t="e">
        <f aca="true">MAX(0,N952*(1+(_xlfn.NORM.INV(RAND(),Inputs!$D$39,Inputs!$C$39)))-'Year Schedule'!$K$16+'Year Schedule'!$L$16)</f>
        <v>#VALUE!</v>
      </c>
      <c r="P952" s="0" t="e">
        <f aca="true">MAX(0,O952*(1+(_xlfn.NORM.INV(RAND(),Inputs!$D$39,Inputs!$C$39)))-'Year Schedule'!$K$17+'Year Schedule'!$L$17)</f>
        <v>#VALUE!</v>
      </c>
      <c r="Q952" s="0" t="e">
        <f aca="true">MAX(0,P952*(1+(_xlfn.NORM.INV(RAND(),Inputs!$D$39,Inputs!$C$39)))-'Year Schedule'!$K$18+'Year Schedule'!$L$18)</f>
        <v>#VALUE!</v>
      </c>
      <c r="R952" s="0" t="e">
        <f aca="true">MAX(0,Q952*(1+(_xlfn.NORM.INV(RAND(),Inputs!$D$39,Inputs!$C$39)))-'Year Schedule'!$K$19+'Year Schedule'!$L$19)</f>
        <v>#VALUE!</v>
      </c>
      <c r="S952" s="0" t="e">
        <f aca="true">MAX(0,R952*(1+(_xlfn.NORM.INV(RAND(),Inputs!$D$39,Inputs!$C$39)))-'Year Schedule'!$K$20+'Year Schedule'!$L$20)</f>
        <v>#VALUE!</v>
      </c>
      <c r="T952" s="0" t="e">
        <f aca="true">MAX(0,S952*(1+(_xlfn.NORM.INV(RAND(),Inputs!$D$39,Inputs!$C$39)))-'Year Schedule'!$K$21+'Year Schedule'!$L$21)</f>
        <v>#VALUE!</v>
      </c>
      <c r="U952" s="0" t="e">
        <f aca="true">MAX(0,T952*(1+(_xlfn.NORM.INV(RAND(),Inputs!$D$39,Inputs!$C$39)))-'Year Schedule'!$K$22+'Year Schedule'!$L$22)</f>
        <v>#VALUE!</v>
      </c>
      <c r="V952" s="0" t="e">
        <f aca="true">MAX(0,U952*(1+(_xlfn.NORM.INV(RAND(),Inputs!$D$39,Inputs!$C$39)))-'Year Schedule'!$K$23+'Year Schedule'!$L$23)</f>
        <v>#VALUE!</v>
      </c>
      <c r="W952" s="0" t="e">
        <f aca="true">MAX(0,V952*(1+(_xlfn.NORM.INV(RAND(),Inputs!$D$39,Inputs!$C$39)))-'Year Schedule'!$K$24+'Year Schedule'!$L$24)</f>
        <v>#VALUE!</v>
      </c>
      <c r="X952" s="0" t="e">
        <f aca="true">MAX(0,W952*(1+(_xlfn.NORM.INV(RAND(),Inputs!$D$39,Inputs!$C$39)))-'Year Schedule'!$K$25+'Year Schedule'!$L$25)</f>
        <v>#VALUE!</v>
      </c>
      <c r="Y952" s="0" t="e">
        <f aca="true">MAX(0,X952*(1+(_xlfn.NORM.INV(RAND(),Inputs!$D$39,Inputs!$C$39)))-'Year Schedule'!$K$26+'Year Schedule'!$L$26)</f>
        <v>#VALUE!</v>
      </c>
      <c r="Z952" s="0" t="e">
        <f aca="true">MAX(0,Y952*(1+(_xlfn.NORM.INV(RAND(),Inputs!$D$39,Inputs!$C$39)))-'Year Schedule'!$K$27+'Year Schedule'!$L$27)</f>
        <v>#VALUE!</v>
      </c>
      <c r="AA952" s="0" t="e">
        <f aca="true">MAX(0,Z952*(1+(_xlfn.NORM.INV(RAND(),Inputs!$D$39,Inputs!$C$39)))-'Year Schedule'!$K$28+'Year Schedule'!$L$28)</f>
        <v>#VALUE!</v>
      </c>
      <c r="AB952" s="0" t="e">
        <f aca="true">MAX(0,AA952*(1+(_xlfn.NORM.INV(RAND(),Inputs!$D$39,Inputs!$C$39)))-'Year Schedule'!$K$29+'Year Schedule'!$L$29)</f>
        <v>#VALUE!</v>
      </c>
      <c r="AC952" s="0" t="e">
        <f aca="true">MAX(0,AB952*(1+(_xlfn.NORM.INV(RAND(),Inputs!$D$39,Inputs!$C$39)))-'Year Schedule'!$K$30+'Year Schedule'!$L$30)</f>
        <v>#VALUE!</v>
      </c>
      <c r="AD952" s="0" t="e">
        <f aca="true">MAX(0,AC952*(1+(_xlfn.NORM.INV(RAND(),Inputs!$D$39,Inputs!$C$39)))-'Year Schedule'!$K$31+'Year Schedule'!$L$31)</f>
        <v>#VALUE!</v>
      </c>
      <c r="AE952" s="0" t="e">
        <f aca="true">MAX(0,AD952*(1+(_xlfn.NORM.INV(RAND(),Inputs!$D$39,Inputs!$C$39)))-'Year Schedule'!$K$32+'Year Schedule'!$L$32)</f>
        <v>#VALUE!</v>
      </c>
      <c r="AF952" s="0" t="e">
        <f aca="true">MAX(0,AE952*(1+(_xlfn.NORM.INV(RAND(),Inputs!$D$39,Inputs!$C$39)))-'Year Schedule'!$K$33+'Year Schedule'!$L$33)</f>
        <v>#VALUE!</v>
      </c>
      <c r="AG952" s="0" t="e">
        <f aca="true">MAX(0,AF952*(1+(_xlfn.NORM.INV(RAND(),Inputs!$D$39,Inputs!$C$39)))-'Year Schedule'!$K$34+'Year Schedule'!$L$34)</f>
        <v>#VALUE!</v>
      </c>
      <c r="AH952" s="0" t="e">
        <f aca="true">MAX(0,AG952*(1+(_xlfn.NORM.INV(RAND(),Inputs!$D$39,Inputs!$C$39)))-'Year Schedule'!$K$35+'Year Schedule'!$L$35)</f>
        <v>#VALUE!</v>
      </c>
      <c r="AI952" s="0" t="e">
        <f aca="true">MAX(0,AH952*(1+(_xlfn.NORM.INV(RAND(),Inputs!$D$39,Inputs!$C$39)))-'Year Schedule'!$K$36+'Year Schedule'!$L$36)</f>
        <v>#VALUE!</v>
      </c>
      <c r="AJ952" s="0" t="e">
        <f aca="true">MAX(0,AI952*(1+(_xlfn.NORM.INV(RAND(),Inputs!$D$39,Inputs!$C$39)))-'Year Schedule'!$K$37+'Year Schedule'!$L$37)</f>
        <v>#VALUE!</v>
      </c>
      <c r="AK952" s="0" t="e">
        <f aca="true">MAX(0,AJ952*(1+(_xlfn.NORM.INV(RAND(),Inputs!$D$39,Inputs!$C$39)))-'Year Schedule'!$K$38+'Year Schedule'!$L$38)</f>
        <v>#VALUE!</v>
      </c>
      <c r="AL952" s="0" t="e">
        <f aca="true">MAX(0,AK952*(1+(_xlfn.NORM.INV(RAND(),Inputs!$D$39,Inputs!$C$39)))-'Year Schedule'!$K$39+'Year Schedule'!$L$39)</f>
        <v>#VALUE!</v>
      </c>
      <c r="AM952" s="0" t="e">
        <f aca="true">MAX(0,AL952*(1+(_xlfn.NORM.INV(RAND(),Inputs!$D$39,Inputs!$C$39)))-'Year Schedule'!$K$40+'Year Schedule'!$L$40)</f>
        <v>#VALUE!</v>
      </c>
      <c r="AN952" s="0" t="e">
        <f aca="true">MAX(0,AM952*(1+(_xlfn.NORM.INV(RAND(),Inputs!$D$39,Inputs!$C$39)))-'Year Schedule'!$K$41+'Year Schedule'!$L$41)</f>
        <v>#VALUE!</v>
      </c>
      <c r="AO952" s="0" t="e">
        <f aca="true">MAX(0,AN952*(1+(_xlfn.NORM.INV(RAND(),Inputs!$D$39,Inputs!$C$39)))-'Year Schedule'!$K$42+'Year Schedule'!$L$42)</f>
        <v>#VALUE!</v>
      </c>
      <c r="AP952" s="0" t="e">
        <f aca="true">MAX(0,AO952*(1+(_xlfn.NORM.INV(RAND(),Inputs!$D$39,Inputs!$C$39)))-'Year Schedule'!$K$43+'Year Schedule'!$L$43)</f>
        <v>#VALUE!</v>
      </c>
      <c r="AQ952" s="0" t="e">
        <f aca="true">MAX(0,AP952*(1+(_xlfn.NORM.INV(RAND(),Inputs!$D$39,Inputs!$C$39)))-'Year Schedule'!$K$44+'Year Schedule'!$L$44)</f>
        <v>#VALUE!</v>
      </c>
      <c r="AR952" s="0" t="e">
        <f aca="true">MAX(0,AQ952*(1+(_xlfn.NORM.INV(RAND(),Inputs!$D$39,Inputs!$C$39)))-'Year Schedule'!$K$45+'Year Schedule'!$L$45)</f>
        <v>#VALUE!</v>
      </c>
      <c r="AS952" s="0" t="e">
        <f aca="true">MAX(0,AR952*(1+(_xlfn.NORM.INV(RAND(),Inputs!$D$39,Inputs!$C$39)))-'Year Schedule'!$K$46+'Year Schedule'!$L$46)</f>
        <v>#VALUE!</v>
      </c>
      <c r="AT952" s="0" t="e">
        <f aca="true">MAX(0,AS952*(1+(_xlfn.NORM.INV(RAND(),Inputs!$D$39,Inputs!$C$39)))-'Year Schedule'!$K$47+'Year Schedule'!$L$47)</f>
        <v>#VALUE!</v>
      </c>
      <c r="AU952" s="0" t="e">
        <f aca="true">MAX(0,AT952*(1+(_xlfn.NORM.INV(RAND(),Inputs!$D$39,Inputs!$C$39)))-'Year Schedule'!$K$48+'Year Schedule'!$L$48)</f>
        <v>#VALUE!</v>
      </c>
      <c r="AV952" s="0" t="e">
        <f aca="true">MAX(0,AU952*(1+(_xlfn.NORM.INV(RAND(),Inputs!$D$39,Inputs!$C$39)))-'Year Schedule'!$K$49+'Year Schedule'!$L$49)</f>
        <v>#VALUE!</v>
      </c>
      <c r="AW952" s="0" t="e">
        <f aca="true">MAX(0,AV952*(1+(_xlfn.NORM.INV(RAND(),Inputs!$D$39,Inputs!$C$39)))-'Year Schedule'!$K$50+'Year Schedule'!$L$50)</f>
        <v>#VALUE!</v>
      </c>
      <c r="AX952" s="0" t="e">
        <f aca="true">MAX(0,AW952*(1+(_xlfn.NORM.INV(RAND(),Inputs!$D$39,Inputs!$C$39)))-'Year Schedule'!$K$51+'Year Schedule'!$L$51)</f>
        <v>#VALUE!</v>
      </c>
      <c r="AY952" s="0" t="e">
        <f aca="true">MAX(0,AX952*(1+(_xlfn.NORM.INV(RAND(),Inputs!$D$39,Inputs!$C$39)))-'Year Schedule'!$K$52+'Year Schedule'!$L$52)</f>
        <v>#VALUE!</v>
      </c>
      <c r="AZ952" s="0" t="e">
        <f aca="true">MAX(0,AY952*(1+(_xlfn.NORM.INV(RAND(),Inputs!$D$39,Inputs!$C$39)))-'Year Schedule'!$K$53+'Year Schedule'!$L$53)</f>
        <v>#VALUE!</v>
      </c>
      <c r="BA952" s="0" t="e">
        <f aca="false">INDEX(C952:AZ952,1,Inputs!$C$6)</f>
        <v>#VALUE!</v>
      </c>
      <c r="BB952" s="0" t="n">
        <f aca="false">IFERROR(EXP(SUMPRODUCT(LN((C952:INDEX(C952:AZ952,1,Inputs!$C$6)+$C$1004:INDEX($C$1004:$AZ$1004,1,Inputs!$C$6))/B952:INDEX(B952:AY952,1,Inputs!$C$6)))/Inputs!$C$6)-1,-1)</f>
        <v>-1</v>
      </c>
    </row>
    <row r="953" customFormat="false" ht="15" hidden="false" customHeight="true" outlineLevel="0" collapsed="false">
      <c r="A953" s="0" t="n">
        <v>951</v>
      </c>
      <c r="B953" s="177" t="n">
        <f aca="false">Inputs!$C$38</f>
        <v>0</v>
      </c>
      <c r="C953" s="0" t="e">
        <f aca="true">MAX(0,B953*(1+(_xlfn.NORM.INV(RAND(),Inputs!$D$39,Inputs!$C$39)))-'Year Schedule'!$K$4+'Year Schedule'!$L$4)</f>
        <v>#VALUE!</v>
      </c>
      <c r="D953" s="0" t="e">
        <f aca="true">MAX(0,C953*(1+(_xlfn.NORM.INV(RAND(),Inputs!$D$39,Inputs!$C$39)))-'Year Schedule'!$K$5+'Year Schedule'!$L$5)</f>
        <v>#VALUE!</v>
      </c>
      <c r="E953" s="0" t="e">
        <f aca="true">MAX(0,D953*(1+(_xlfn.NORM.INV(RAND(),Inputs!$D$39,Inputs!$C$39)))-'Year Schedule'!$K$6+'Year Schedule'!$L$6)</f>
        <v>#VALUE!</v>
      </c>
      <c r="F953" s="0" t="e">
        <f aca="true">MAX(0,E953*(1+(_xlfn.NORM.INV(RAND(),Inputs!$D$39,Inputs!$C$39)))-'Year Schedule'!$K$7+'Year Schedule'!$L$7)</f>
        <v>#VALUE!</v>
      </c>
      <c r="G953" s="0" t="e">
        <f aca="true">MAX(0,F953*(1+(_xlfn.NORM.INV(RAND(),Inputs!$D$39,Inputs!$C$39)))-'Year Schedule'!$K$8+'Year Schedule'!$L$8)</f>
        <v>#VALUE!</v>
      </c>
      <c r="H953" s="0" t="e">
        <f aca="true">MAX(0,G953*(1+(_xlfn.NORM.INV(RAND(),Inputs!$D$39,Inputs!$C$39)))-'Year Schedule'!$K$9+'Year Schedule'!$L$9)</f>
        <v>#VALUE!</v>
      </c>
      <c r="I953" s="0" t="e">
        <f aca="true">MAX(0,H953*(1+(_xlfn.NORM.INV(RAND(),Inputs!$D$39,Inputs!$C$39)))-'Year Schedule'!$K$10+'Year Schedule'!$L$10)</f>
        <v>#VALUE!</v>
      </c>
      <c r="J953" s="0" t="e">
        <f aca="true">MAX(0,I953*(1+(_xlfn.NORM.INV(RAND(),Inputs!$D$39,Inputs!$C$39)))-'Year Schedule'!$K$11+'Year Schedule'!$L$11)</f>
        <v>#VALUE!</v>
      </c>
      <c r="K953" s="0" t="e">
        <f aca="true">MAX(0,J953*(1+(_xlfn.NORM.INV(RAND(),Inputs!$D$39,Inputs!$C$39)))-'Year Schedule'!$K$12+'Year Schedule'!$L$12)</f>
        <v>#VALUE!</v>
      </c>
      <c r="L953" s="0" t="e">
        <f aca="true">MAX(0,K953*(1+(_xlfn.NORM.INV(RAND(),Inputs!$D$39,Inputs!$C$39)))-'Year Schedule'!$K$13+'Year Schedule'!$L$13)</f>
        <v>#VALUE!</v>
      </c>
      <c r="M953" s="0" t="e">
        <f aca="true">MAX(0,L953*(1+(_xlfn.NORM.INV(RAND(),Inputs!$D$39,Inputs!$C$39)))-'Year Schedule'!$K$14+'Year Schedule'!$L$14)</f>
        <v>#VALUE!</v>
      </c>
      <c r="N953" s="0" t="e">
        <f aca="true">MAX(0,M953*(1+(_xlfn.NORM.INV(RAND(),Inputs!$D$39,Inputs!$C$39)))-'Year Schedule'!$K$15+'Year Schedule'!$L$15)</f>
        <v>#VALUE!</v>
      </c>
      <c r="O953" s="0" t="e">
        <f aca="true">MAX(0,N953*(1+(_xlfn.NORM.INV(RAND(),Inputs!$D$39,Inputs!$C$39)))-'Year Schedule'!$K$16+'Year Schedule'!$L$16)</f>
        <v>#VALUE!</v>
      </c>
      <c r="P953" s="0" t="e">
        <f aca="true">MAX(0,O953*(1+(_xlfn.NORM.INV(RAND(),Inputs!$D$39,Inputs!$C$39)))-'Year Schedule'!$K$17+'Year Schedule'!$L$17)</f>
        <v>#VALUE!</v>
      </c>
      <c r="Q953" s="0" t="e">
        <f aca="true">MAX(0,P953*(1+(_xlfn.NORM.INV(RAND(),Inputs!$D$39,Inputs!$C$39)))-'Year Schedule'!$K$18+'Year Schedule'!$L$18)</f>
        <v>#VALUE!</v>
      </c>
      <c r="R953" s="0" t="e">
        <f aca="true">MAX(0,Q953*(1+(_xlfn.NORM.INV(RAND(),Inputs!$D$39,Inputs!$C$39)))-'Year Schedule'!$K$19+'Year Schedule'!$L$19)</f>
        <v>#VALUE!</v>
      </c>
      <c r="S953" s="0" t="e">
        <f aca="true">MAX(0,R953*(1+(_xlfn.NORM.INV(RAND(),Inputs!$D$39,Inputs!$C$39)))-'Year Schedule'!$K$20+'Year Schedule'!$L$20)</f>
        <v>#VALUE!</v>
      </c>
      <c r="T953" s="0" t="e">
        <f aca="true">MAX(0,S953*(1+(_xlfn.NORM.INV(RAND(),Inputs!$D$39,Inputs!$C$39)))-'Year Schedule'!$K$21+'Year Schedule'!$L$21)</f>
        <v>#VALUE!</v>
      </c>
      <c r="U953" s="0" t="e">
        <f aca="true">MAX(0,T953*(1+(_xlfn.NORM.INV(RAND(),Inputs!$D$39,Inputs!$C$39)))-'Year Schedule'!$K$22+'Year Schedule'!$L$22)</f>
        <v>#VALUE!</v>
      </c>
      <c r="V953" s="0" t="e">
        <f aca="true">MAX(0,U953*(1+(_xlfn.NORM.INV(RAND(),Inputs!$D$39,Inputs!$C$39)))-'Year Schedule'!$K$23+'Year Schedule'!$L$23)</f>
        <v>#VALUE!</v>
      </c>
      <c r="W953" s="0" t="e">
        <f aca="true">MAX(0,V953*(1+(_xlfn.NORM.INV(RAND(),Inputs!$D$39,Inputs!$C$39)))-'Year Schedule'!$K$24+'Year Schedule'!$L$24)</f>
        <v>#VALUE!</v>
      </c>
      <c r="X953" s="0" t="e">
        <f aca="true">MAX(0,W953*(1+(_xlfn.NORM.INV(RAND(),Inputs!$D$39,Inputs!$C$39)))-'Year Schedule'!$K$25+'Year Schedule'!$L$25)</f>
        <v>#VALUE!</v>
      </c>
      <c r="Y953" s="0" t="e">
        <f aca="true">MAX(0,X953*(1+(_xlfn.NORM.INV(RAND(),Inputs!$D$39,Inputs!$C$39)))-'Year Schedule'!$K$26+'Year Schedule'!$L$26)</f>
        <v>#VALUE!</v>
      </c>
      <c r="Z953" s="0" t="e">
        <f aca="true">MAX(0,Y953*(1+(_xlfn.NORM.INV(RAND(),Inputs!$D$39,Inputs!$C$39)))-'Year Schedule'!$K$27+'Year Schedule'!$L$27)</f>
        <v>#VALUE!</v>
      </c>
      <c r="AA953" s="0" t="e">
        <f aca="true">MAX(0,Z953*(1+(_xlfn.NORM.INV(RAND(),Inputs!$D$39,Inputs!$C$39)))-'Year Schedule'!$K$28+'Year Schedule'!$L$28)</f>
        <v>#VALUE!</v>
      </c>
      <c r="AB953" s="0" t="e">
        <f aca="true">MAX(0,AA953*(1+(_xlfn.NORM.INV(RAND(),Inputs!$D$39,Inputs!$C$39)))-'Year Schedule'!$K$29+'Year Schedule'!$L$29)</f>
        <v>#VALUE!</v>
      </c>
      <c r="AC953" s="0" t="e">
        <f aca="true">MAX(0,AB953*(1+(_xlfn.NORM.INV(RAND(),Inputs!$D$39,Inputs!$C$39)))-'Year Schedule'!$K$30+'Year Schedule'!$L$30)</f>
        <v>#VALUE!</v>
      </c>
      <c r="AD953" s="0" t="e">
        <f aca="true">MAX(0,AC953*(1+(_xlfn.NORM.INV(RAND(),Inputs!$D$39,Inputs!$C$39)))-'Year Schedule'!$K$31+'Year Schedule'!$L$31)</f>
        <v>#VALUE!</v>
      </c>
      <c r="AE953" s="0" t="e">
        <f aca="true">MAX(0,AD953*(1+(_xlfn.NORM.INV(RAND(),Inputs!$D$39,Inputs!$C$39)))-'Year Schedule'!$K$32+'Year Schedule'!$L$32)</f>
        <v>#VALUE!</v>
      </c>
      <c r="AF953" s="0" t="e">
        <f aca="true">MAX(0,AE953*(1+(_xlfn.NORM.INV(RAND(),Inputs!$D$39,Inputs!$C$39)))-'Year Schedule'!$K$33+'Year Schedule'!$L$33)</f>
        <v>#VALUE!</v>
      </c>
      <c r="AG953" s="0" t="e">
        <f aca="true">MAX(0,AF953*(1+(_xlfn.NORM.INV(RAND(),Inputs!$D$39,Inputs!$C$39)))-'Year Schedule'!$K$34+'Year Schedule'!$L$34)</f>
        <v>#VALUE!</v>
      </c>
      <c r="AH953" s="0" t="e">
        <f aca="true">MAX(0,AG953*(1+(_xlfn.NORM.INV(RAND(),Inputs!$D$39,Inputs!$C$39)))-'Year Schedule'!$K$35+'Year Schedule'!$L$35)</f>
        <v>#VALUE!</v>
      </c>
      <c r="AI953" s="0" t="e">
        <f aca="true">MAX(0,AH953*(1+(_xlfn.NORM.INV(RAND(),Inputs!$D$39,Inputs!$C$39)))-'Year Schedule'!$K$36+'Year Schedule'!$L$36)</f>
        <v>#VALUE!</v>
      </c>
      <c r="AJ953" s="0" t="e">
        <f aca="true">MAX(0,AI953*(1+(_xlfn.NORM.INV(RAND(),Inputs!$D$39,Inputs!$C$39)))-'Year Schedule'!$K$37+'Year Schedule'!$L$37)</f>
        <v>#VALUE!</v>
      </c>
      <c r="AK953" s="0" t="e">
        <f aca="true">MAX(0,AJ953*(1+(_xlfn.NORM.INV(RAND(),Inputs!$D$39,Inputs!$C$39)))-'Year Schedule'!$K$38+'Year Schedule'!$L$38)</f>
        <v>#VALUE!</v>
      </c>
      <c r="AL953" s="0" t="e">
        <f aca="true">MAX(0,AK953*(1+(_xlfn.NORM.INV(RAND(),Inputs!$D$39,Inputs!$C$39)))-'Year Schedule'!$K$39+'Year Schedule'!$L$39)</f>
        <v>#VALUE!</v>
      </c>
      <c r="AM953" s="0" t="e">
        <f aca="true">MAX(0,AL953*(1+(_xlfn.NORM.INV(RAND(),Inputs!$D$39,Inputs!$C$39)))-'Year Schedule'!$K$40+'Year Schedule'!$L$40)</f>
        <v>#VALUE!</v>
      </c>
      <c r="AN953" s="0" t="e">
        <f aca="true">MAX(0,AM953*(1+(_xlfn.NORM.INV(RAND(),Inputs!$D$39,Inputs!$C$39)))-'Year Schedule'!$K$41+'Year Schedule'!$L$41)</f>
        <v>#VALUE!</v>
      </c>
      <c r="AO953" s="0" t="e">
        <f aca="true">MAX(0,AN953*(1+(_xlfn.NORM.INV(RAND(),Inputs!$D$39,Inputs!$C$39)))-'Year Schedule'!$K$42+'Year Schedule'!$L$42)</f>
        <v>#VALUE!</v>
      </c>
      <c r="AP953" s="0" t="e">
        <f aca="true">MAX(0,AO953*(1+(_xlfn.NORM.INV(RAND(),Inputs!$D$39,Inputs!$C$39)))-'Year Schedule'!$K$43+'Year Schedule'!$L$43)</f>
        <v>#VALUE!</v>
      </c>
      <c r="AQ953" s="0" t="e">
        <f aca="true">MAX(0,AP953*(1+(_xlfn.NORM.INV(RAND(),Inputs!$D$39,Inputs!$C$39)))-'Year Schedule'!$K$44+'Year Schedule'!$L$44)</f>
        <v>#VALUE!</v>
      </c>
      <c r="AR953" s="0" t="e">
        <f aca="true">MAX(0,AQ953*(1+(_xlfn.NORM.INV(RAND(),Inputs!$D$39,Inputs!$C$39)))-'Year Schedule'!$K$45+'Year Schedule'!$L$45)</f>
        <v>#VALUE!</v>
      </c>
      <c r="AS953" s="0" t="e">
        <f aca="true">MAX(0,AR953*(1+(_xlfn.NORM.INV(RAND(),Inputs!$D$39,Inputs!$C$39)))-'Year Schedule'!$K$46+'Year Schedule'!$L$46)</f>
        <v>#VALUE!</v>
      </c>
      <c r="AT953" s="0" t="e">
        <f aca="true">MAX(0,AS953*(1+(_xlfn.NORM.INV(RAND(),Inputs!$D$39,Inputs!$C$39)))-'Year Schedule'!$K$47+'Year Schedule'!$L$47)</f>
        <v>#VALUE!</v>
      </c>
      <c r="AU953" s="0" t="e">
        <f aca="true">MAX(0,AT953*(1+(_xlfn.NORM.INV(RAND(),Inputs!$D$39,Inputs!$C$39)))-'Year Schedule'!$K$48+'Year Schedule'!$L$48)</f>
        <v>#VALUE!</v>
      </c>
      <c r="AV953" s="0" t="e">
        <f aca="true">MAX(0,AU953*(1+(_xlfn.NORM.INV(RAND(),Inputs!$D$39,Inputs!$C$39)))-'Year Schedule'!$K$49+'Year Schedule'!$L$49)</f>
        <v>#VALUE!</v>
      </c>
      <c r="AW953" s="0" t="e">
        <f aca="true">MAX(0,AV953*(1+(_xlfn.NORM.INV(RAND(),Inputs!$D$39,Inputs!$C$39)))-'Year Schedule'!$K$50+'Year Schedule'!$L$50)</f>
        <v>#VALUE!</v>
      </c>
      <c r="AX953" s="0" t="e">
        <f aca="true">MAX(0,AW953*(1+(_xlfn.NORM.INV(RAND(),Inputs!$D$39,Inputs!$C$39)))-'Year Schedule'!$K$51+'Year Schedule'!$L$51)</f>
        <v>#VALUE!</v>
      </c>
      <c r="AY953" s="0" t="e">
        <f aca="true">MAX(0,AX953*(1+(_xlfn.NORM.INV(RAND(),Inputs!$D$39,Inputs!$C$39)))-'Year Schedule'!$K$52+'Year Schedule'!$L$52)</f>
        <v>#VALUE!</v>
      </c>
      <c r="AZ953" s="0" t="e">
        <f aca="true">MAX(0,AY953*(1+(_xlfn.NORM.INV(RAND(),Inputs!$D$39,Inputs!$C$39)))-'Year Schedule'!$K$53+'Year Schedule'!$L$53)</f>
        <v>#VALUE!</v>
      </c>
      <c r="BA953" s="0" t="e">
        <f aca="false">INDEX(C953:AZ953,1,Inputs!$C$6)</f>
        <v>#VALUE!</v>
      </c>
      <c r="BB953" s="0" t="n">
        <f aca="false">IFERROR(EXP(SUMPRODUCT(LN((C953:INDEX(C953:AZ953,1,Inputs!$C$6)+$C$1004:INDEX($C$1004:$AZ$1004,1,Inputs!$C$6))/B953:INDEX(B953:AY953,1,Inputs!$C$6)))/Inputs!$C$6)-1,-1)</f>
        <v>-1</v>
      </c>
    </row>
    <row r="954" customFormat="false" ht="15" hidden="false" customHeight="true" outlineLevel="0" collapsed="false">
      <c r="A954" s="0" t="n">
        <v>952</v>
      </c>
      <c r="B954" s="177" t="n">
        <f aca="false">Inputs!$C$38</f>
        <v>0</v>
      </c>
      <c r="C954" s="0" t="e">
        <f aca="true">MAX(0,B954*(1+(_xlfn.NORM.INV(RAND(),Inputs!$D$39,Inputs!$C$39)))-'Year Schedule'!$K$4+'Year Schedule'!$L$4)</f>
        <v>#VALUE!</v>
      </c>
      <c r="D954" s="0" t="e">
        <f aca="true">MAX(0,C954*(1+(_xlfn.NORM.INV(RAND(),Inputs!$D$39,Inputs!$C$39)))-'Year Schedule'!$K$5+'Year Schedule'!$L$5)</f>
        <v>#VALUE!</v>
      </c>
      <c r="E954" s="0" t="e">
        <f aca="true">MAX(0,D954*(1+(_xlfn.NORM.INV(RAND(),Inputs!$D$39,Inputs!$C$39)))-'Year Schedule'!$K$6+'Year Schedule'!$L$6)</f>
        <v>#VALUE!</v>
      </c>
      <c r="F954" s="0" t="e">
        <f aca="true">MAX(0,E954*(1+(_xlfn.NORM.INV(RAND(),Inputs!$D$39,Inputs!$C$39)))-'Year Schedule'!$K$7+'Year Schedule'!$L$7)</f>
        <v>#VALUE!</v>
      </c>
      <c r="G954" s="0" t="e">
        <f aca="true">MAX(0,F954*(1+(_xlfn.NORM.INV(RAND(),Inputs!$D$39,Inputs!$C$39)))-'Year Schedule'!$K$8+'Year Schedule'!$L$8)</f>
        <v>#VALUE!</v>
      </c>
      <c r="H954" s="0" t="e">
        <f aca="true">MAX(0,G954*(1+(_xlfn.NORM.INV(RAND(),Inputs!$D$39,Inputs!$C$39)))-'Year Schedule'!$K$9+'Year Schedule'!$L$9)</f>
        <v>#VALUE!</v>
      </c>
      <c r="I954" s="0" t="e">
        <f aca="true">MAX(0,H954*(1+(_xlfn.NORM.INV(RAND(),Inputs!$D$39,Inputs!$C$39)))-'Year Schedule'!$K$10+'Year Schedule'!$L$10)</f>
        <v>#VALUE!</v>
      </c>
      <c r="J954" s="0" t="e">
        <f aca="true">MAX(0,I954*(1+(_xlfn.NORM.INV(RAND(),Inputs!$D$39,Inputs!$C$39)))-'Year Schedule'!$K$11+'Year Schedule'!$L$11)</f>
        <v>#VALUE!</v>
      </c>
      <c r="K954" s="0" t="e">
        <f aca="true">MAX(0,J954*(1+(_xlfn.NORM.INV(RAND(),Inputs!$D$39,Inputs!$C$39)))-'Year Schedule'!$K$12+'Year Schedule'!$L$12)</f>
        <v>#VALUE!</v>
      </c>
      <c r="L954" s="0" t="e">
        <f aca="true">MAX(0,K954*(1+(_xlfn.NORM.INV(RAND(),Inputs!$D$39,Inputs!$C$39)))-'Year Schedule'!$K$13+'Year Schedule'!$L$13)</f>
        <v>#VALUE!</v>
      </c>
      <c r="M954" s="0" t="e">
        <f aca="true">MAX(0,L954*(1+(_xlfn.NORM.INV(RAND(),Inputs!$D$39,Inputs!$C$39)))-'Year Schedule'!$K$14+'Year Schedule'!$L$14)</f>
        <v>#VALUE!</v>
      </c>
      <c r="N954" s="0" t="e">
        <f aca="true">MAX(0,M954*(1+(_xlfn.NORM.INV(RAND(),Inputs!$D$39,Inputs!$C$39)))-'Year Schedule'!$K$15+'Year Schedule'!$L$15)</f>
        <v>#VALUE!</v>
      </c>
      <c r="O954" s="0" t="e">
        <f aca="true">MAX(0,N954*(1+(_xlfn.NORM.INV(RAND(),Inputs!$D$39,Inputs!$C$39)))-'Year Schedule'!$K$16+'Year Schedule'!$L$16)</f>
        <v>#VALUE!</v>
      </c>
      <c r="P954" s="0" t="e">
        <f aca="true">MAX(0,O954*(1+(_xlfn.NORM.INV(RAND(),Inputs!$D$39,Inputs!$C$39)))-'Year Schedule'!$K$17+'Year Schedule'!$L$17)</f>
        <v>#VALUE!</v>
      </c>
      <c r="Q954" s="0" t="e">
        <f aca="true">MAX(0,P954*(1+(_xlfn.NORM.INV(RAND(),Inputs!$D$39,Inputs!$C$39)))-'Year Schedule'!$K$18+'Year Schedule'!$L$18)</f>
        <v>#VALUE!</v>
      </c>
      <c r="R954" s="0" t="e">
        <f aca="true">MAX(0,Q954*(1+(_xlfn.NORM.INV(RAND(),Inputs!$D$39,Inputs!$C$39)))-'Year Schedule'!$K$19+'Year Schedule'!$L$19)</f>
        <v>#VALUE!</v>
      </c>
      <c r="S954" s="0" t="e">
        <f aca="true">MAX(0,R954*(1+(_xlfn.NORM.INV(RAND(),Inputs!$D$39,Inputs!$C$39)))-'Year Schedule'!$K$20+'Year Schedule'!$L$20)</f>
        <v>#VALUE!</v>
      </c>
      <c r="T954" s="0" t="e">
        <f aca="true">MAX(0,S954*(1+(_xlfn.NORM.INV(RAND(),Inputs!$D$39,Inputs!$C$39)))-'Year Schedule'!$K$21+'Year Schedule'!$L$21)</f>
        <v>#VALUE!</v>
      </c>
      <c r="U954" s="0" t="e">
        <f aca="true">MAX(0,T954*(1+(_xlfn.NORM.INV(RAND(),Inputs!$D$39,Inputs!$C$39)))-'Year Schedule'!$K$22+'Year Schedule'!$L$22)</f>
        <v>#VALUE!</v>
      </c>
      <c r="V954" s="0" t="e">
        <f aca="true">MAX(0,U954*(1+(_xlfn.NORM.INV(RAND(),Inputs!$D$39,Inputs!$C$39)))-'Year Schedule'!$K$23+'Year Schedule'!$L$23)</f>
        <v>#VALUE!</v>
      </c>
      <c r="W954" s="0" t="e">
        <f aca="true">MAX(0,V954*(1+(_xlfn.NORM.INV(RAND(),Inputs!$D$39,Inputs!$C$39)))-'Year Schedule'!$K$24+'Year Schedule'!$L$24)</f>
        <v>#VALUE!</v>
      </c>
      <c r="X954" s="0" t="e">
        <f aca="true">MAX(0,W954*(1+(_xlfn.NORM.INV(RAND(),Inputs!$D$39,Inputs!$C$39)))-'Year Schedule'!$K$25+'Year Schedule'!$L$25)</f>
        <v>#VALUE!</v>
      </c>
      <c r="Y954" s="0" t="e">
        <f aca="true">MAX(0,X954*(1+(_xlfn.NORM.INV(RAND(),Inputs!$D$39,Inputs!$C$39)))-'Year Schedule'!$K$26+'Year Schedule'!$L$26)</f>
        <v>#VALUE!</v>
      </c>
      <c r="Z954" s="0" t="e">
        <f aca="true">MAX(0,Y954*(1+(_xlfn.NORM.INV(RAND(),Inputs!$D$39,Inputs!$C$39)))-'Year Schedule'!$K$27+'Year Schedule'!$L$27)</f>
        <v>#VALUE!</v>
      </c>
      <c r="AA954" s="0" t="e">
        <f aca="true">MAX(0,Z954*(1+(_xlfn.NORM.INV(RAND(),Inputs!$D$39,Inputs!$C$39)))-'Year Schedule'!$K$28+'Year Schedule'!$L$28)</f>
        <v>#VALUE!</v>
      </c>
      <c r="AB954" s="0" t="e">
        <f aca="true">MAX(0,AA954*(1+(_xlfn.NORM.INV(RAND(),Inputs!$D$39,Inputs!$C$39)))-'Year Schedule'!$K$29+'Year Schedule'!$L$29)</f>
        <v>#VALUE!</v>
      </c>
      <c r="AC954" s="0" t="e">
        <f aca="true">MAX(0,AB954*(1+(_xlfn.NORM.INV(RAND(),Inputs!$D$39,Inputs!$C$39)))-'Year Schedule'!$K$30+'Year Schedule'!$L$30)</f>
        <v>#VALUE!</v>
      </c>
      <c r="AD954" s="0" t="e">
        <f aca="true">MAX(0,AC954*(1+(_xlfn.NORM.INV(RAND(),Inputs!$D$39,Inputs!$C$39)))-'Year Schedule'!$K$31+'Year Schedule'!$L$31)</f>
        <v>#VALUE!</v>
      </c>
      <c r="AE954" s="0" t="e">
        <f aca="true">MAX(0,AD954*(1+(_xlfn.NORM.INV(RAND(),Inputs!$D$39,Inputs!$C$39)))-'Year Schedule'!$K$32+'Year Schedule'!$L$32)</f>
        <v>#VALUE!</v>
      </c>
      <c r="AF954" s="0" t="e">
        <f aca="true">MAX(0,AE954*(1+(_xlfn.NORM.INV(RAND(),Inputs!$D$39,Inputs!$C$39)))-'Year Schedule'!$K$33+'Year Schedule'!$L$33)</f>
        <v>#VALUE!</v>
      </c>
      <c r="AG954" s="0" t="e">
        <f aca="true">MAX(0,AF954*(1+(_xlfn.NORM.INV(RAND(),Inputs!$D$39,Inputs!$C$39)))-'Year Schedule'!$K$34+'Year Schedule'!$L$34)</f>
        <v>#VALUE!</v>
      </c>
      <c r="AH954" s="0" t="e">
        <f aca="true">MAX(0,AG954*(1+(_xlfn.NORM.INV(RAND(),Inputs!$D$39,Inputs!$C$39)))-'Year Schedule'!$K$35+'Year Schedule'!$L$35)</f>
        <v>#VALUE!</v>
      </c>
      <c r="AI954" s="0" t="e">
        <f aca="true">MAX(0,AH954*(1+(_xlfn.NORM.INV(RAND(),Inputs!$D$39,Inputs!$C$39)))-'Year Schedule'!$K$36+'Year Schedule'!$L$36)</f>
        <v>#VALUE!</v>
      </c>
      <c r="AJ954" s="0" t="e">
        <f aca="true">MAX(0,AI954*(1+(_xlfn.NORM.INV(RAND(),Inputs!$D$39,Inputs!$C$39)))-'Year Schedule'!$K$37+'Year Schedule'!$L$37)</f>
        <v>#VALUE!</v>
      </c>
      <c r="AK954" s="0" t="e">
        <f aca="true">MAX(0,AJ954*(1+(_xlfn.NORM.INV(RAND(),Inputs!$D$39,Inputs!$C$39)))-'Year Schedule'!$K$38+'Year Schedule'!$L$38)</f>
        <v>#VALUE!</v>
      </c>
      <c r="AL954" s="0" t="e">
        <f aca="true">MAX(0,AK954*(1+(_xlfn.NORM.INV(RAND(),Inputs!$D$39,Inputs!$C$39)))-'Year Schedule'!$K$39+'Year Schedule'!$L$39)</f>
        <v>#VALUE!</v>
      </c>
      <c r="AM954" s="0" t="e">
        <f aca="true">MAX(0,AL954*(1+(_xlfn.NORM.INV(RAND(),Inputs!$D$39,Inputs!$C$39)))-'Year Schedule'!$K$40+'Year Schedule'!$L$40)</f>
        <v>#VALUE!</v>
      </c>
      <c r="AN954" s="0" t="e">
        <f aca="true">MAX(0,AM954*(1+(_xlfn.NORM.INV(RAND(),Inputs!$D$39,Inputs!$C$39)))-'Year Schedule'!$K$41+'Year Schedule'!$L$41)</f>
        <v>#VALUE!</v>
      </c>
      <c r="AO954" s="0" t="e">
        <f aca="true">MAX(0,AN954*(1+(_xlfn.NORM.INV(RAND(),Inputs!$D$39,Inputs!$C$39)))-'Year Schedule'!$K$42+'Year Schedule'!$L$42)</f>
        <v>#VALUE!</v>
      </c>
      <c r="AP954" s="0" t="e">
        <f aca="true">MAX(0,AO954*(1+(_xlfn.NORM.INV(RAND(),Inputs!$D$39,Inputs!$C$39)))-'Year Schedule'!$K$43+'Year Schedule'!$L$43)</f>
        <v>#VALUE!</v>
      </c>
      <c r="AQ954" s="0" t="e">
        <f aca="true">MAX(0,AP954*(1+(_xlfn.NORM.INV(RAND(),Inputs!$D$39,Inputs!$C$39)))-'Year Schedule'!$K$44+'Year Schedule'!$L$44)</f>
        <v>#VALUE!</v>
      </c>
      <c r="AR954" s="0" t="e">
        <f aca="true">MAX(0,AQ954*(1+(_xlfn.NORM.INV(RAND(),Inputs!$D$39,Inputs!$C$39)))-'Year Schedule'!$K$45+'Year Schedule'!$L$45)</f>
        <v>#VALUE!</v>
      </c>
      <c r="AS954" s="0" t="e">
        <f aca="true">MAX(0,AR954*(1+(_xlfn.NORM.INV(RAND(),Inputs!$D$39,Inputs!$C$39)))-'Year Schedule'!$K$46+'Year Schedule'!$L$46)</f>
        <v>#VALUE!</v>
      </c>
      <c r="AT954" s="0" t="e">
        <f aca="true">MAX(0,AS954*(1+(_xlfn.NORM.INV(RAND(),Inputs!$D$39,Inputs!$C$39)))-'Year Schedule'!$K$47+'Year Schedule'!$L$47)</f>
        <v>#VALUE!</v>
      </c>
      <c r="AU954" s="0" t="e">
        <f aca="true">MAX(0,AT954*(1+(_xlfn.NORM.INV(RAND(),Inputs!$D$39,Inputs!$C$39)))-'Year Schedule'!$K$48+'Year Schedule'!$L$48)</f>
        <v>#VALUE!</v>
      </c>
      <c r="AV954" s="0" t="e">
        <f aca="true">MAX(0,AU954*(1+(_xlfn.NORM.INV(RAND(),Inputs!$D$39,Inputs!$C$39)))-'Year Schedule'!$K$49+'Year Schedule'!$L$49)</f>
        <v>#VALUE!</v>
      </c>
      <c r="AW954" s="0" t="e">
        <f aca="true">MAX(0,AV954*(1+(_xlfn.NORM.INV(RAND(),Inputs!$D$39,Inputs!$C$39)))-'Year Schedule'!$K$50+'Year Schedule'!$L$50)</f>
        <v>#VALUE!</v>
      </c>
      <c r="AX954" s="0" t="e">
        <f aca="true">MAX(0,AW954*(1+(_xlfn.NORM.INV(RAND(),Inputs!$D$39,Inputs!$C$39)))-'Year Schedule'!$K$51+'Year Schedule'!$L$51)</f>
        <v>#VALUE!</v>
      </c>
      <c r="AY954" s="0" t="e">
        <f aca="true">MAX(0,AX954*(1+(_xlfn.NORM.INV(RAND(),Inputs!$D$39,Inputs!$C$39)))-'Year Schedule'!$K$52+'Year Schedule'!$L$52)</f>
        <v>#VALUE!</v>
      </c>
      <c r="AZ954" s="0" t="e">
        <f aca="true">MAX(0,AY954*(1+(_xlfn.NORM.INV(RAND(),Inputs!$D$39,Inputs!$C$39)))-'Year Schedule'!$K$53+'Year Schedule'!$L$53)</f>
        <v>#VALUE!</v>
      </c>
      <c r="BA954" s="0" t="e">
        <f aca="false">INDEX(C954:AZ954,1,Inputs!$C$6)</f>
        <v>#VALUE!</v>
      </c>
      <c r="BB954" s="0" t="n">
        <f aca="false">IFERROR(EXP(SUMPRODUCT(LN((C954:INDEX(C954:AZ954,1,Inputs!$C$6)+$C$1004:INDEX($C$1004:$AZ$1004,1,Inputs!$C$6))/B954:INDEX(B954:AY954,1,Inputs!$C$6)))/Inputs!$C$6)-1,-1)</f>
        <v>-1</v>
      </c>
    </row>
    <row r="955" customFormat="false" ht="15" hidden="false" customHeight="true" outlineLevel="0" collapsed="false">
      <c r="A955" s="0" t="n">
        <v>953</v>
      </c>
      <c r="B955" s="177" t="n">
        <f aca="false">Inputs!$C$38</f>
        <v>0</v>
      </c>
      <c r="C955" s="0" t="e">
        <f aca="true">MAX(0,B955*(1+(_xlfn.NORM.INV(RAND(),Inputs!$D$39,Inputs!$C$39)))-'Year Schedule'!$K$4+'Year Schedule'!$L$4)</f>
        <v>#VALUE!</v>
      </c>
      <c r="D955" s="0" t="e">
        <f aca="true">MAX(0,C955*(1+(_xlfn.NORM.INV(RAND(),Inputs!$D$39,Inputs!$C$39)))-'Year Schedule'!$K$5+'Year Schedule'!$L$5)</f>
        <v>#VALUE!</v>
      </c>
      <c r="E955" s="0" t="e">
        <f aca="true">MAX(0,D955*(1+(_xlfn.NORM.INV(RAND(),Inputs!$D$39,Inputs!$C$39)))-'Year Schedule'!$K$6+'Year Schedule'!$L$6)</f>
        <v>#VALUE!</v>
      </c>
      <c r="F955" s="0" t="e">
        <f aca="true">MAX(0,E955*(1+(_xlfn.NORM.INV(RAND(),Inputs!$D$39,Inputs!$C$39)))-'Year Schedule'!$K$7+'Year Schedule'!$L$7)</f>
        <v>#VALUE!</v>
      </c>
      <c r="G955" s="0" t="e">
        <f aca="true">MAX(0,F955*(1+(_xlfn.NORM.INV(RAND(),Inputs!$D$39,Inputs!$C$39)))-'Year Schedule'!$K$8+'Year Schedule'!$L$8)</f>
        <v>#VALUE!</v>
      </c>
      <c r="H955" s="0" t="e">
        <f aca="true">MAX(0,G955*(1+(_xlfn.NORM.INV(RAND(),Inputs!$D$39,Inputs!$C$39)))-'Year Schedule'!$K$9+'Year Schedule'!$L$9)</f>
        <v>#VALUE!</v>
      </c>
      <c r="I955" s="0" t="e">
        <f aca="true">MAX(0,H955*(1+(_xlfn.NORM.INV(RAND(),Inputs!$D$39,Inputs!$C$39)))-'Year Schedule'!$K$10+'Year Schedule'!$L$10)</f>
        <v>#VALUE!</v>
      </c>
      <c r="J955" s="0" t="e">
        <f aca="true">MAX(0,I955*(1+(_xlfn.NORM.INV(RAND(),Inputs!$D$39,Inputs!$C$39)))-'Year Schedule'!$K$11+'Year Schedule'!$L$11)</f>
        <v>#VALUE!</v>
      </c>
      <c r="K955" s="0" t="e">
        <f aca="true">MAX(0,J955*(1+(_xlfn.NORM.INV(RAND(),Inputs!$D$39,Inputs!$C$39)))-'Year Schedule'!$K$12+'Year Schedule'!$L$12)</f>
        <v>#VALUE!</v>
      </c>
      <c r="L955" s="0" t="e">
        <f aca="true">MAX(0,K955*(1+(_xlfn.NORM.INV(RAND(),Inputs!$D$39,Inputs!$C$39)))-'Year Schedule'!$K$13+'Year Schedule'!$L$13)</f>
        <v>#VALUE!</v>
      </c>
      <c r="M955" s="0" t="e">
        <f aca="true">MAX(0,L955*(1+(_xlfn.NORM.INV(RAND(),Inputs!$D$39,Inputs!$C$39)))-'Year Schedule'!$K$14+'Year Schedule'!$L$14)</f>
        <v>#VALUE!</v>
      </c>
      <c r="N955" s="0" t="e">
        <f aca="true">MAX(0,M955*(1+(_xlfn.NORM.INV(RAND(),Inputs!$D$39,Inputs!$C$39)))-'Year Schedule'!$K$15+'Year Schedule'!$L$15)</f>
        <v>#VALUE!</v>
      </c>
      <c r="O955" s="0" t="e">
        <f aca="true">MAX(0,N955*(1+(_xlfn.NORM.INV(RAND(),Inputs!$D$39,Inputs!$C$39)))-'Year Schedule'!$K$16+'Year Schedule'!$L$16)</f>
        <v>#VALUE!</v>
      </c>
      <c r="P955" s="0" t="e">
        <f aca="true">MAX(0,O955*(1+(_xlfn.NORM.INV(RAND(),Inputs!$D$39,Inputs!$C$39)))-'Year Schedule'!$K$17+'Year Schedule'!$L$17)</f>
        <v>#VALUE!</v>
      </c>
      <c r="Q955" s="0" t="e">
        <f aca="true">MAX(0,P955*(1+(_xlfn.NORM.INV(RAND(),Inputs!$D$39,Inputs!$C$39)))-'Year Schedule'!$K$18+'Year Schedule'!$L$18)</f>
        <v>#VALUE!</v>
      </c>
      <c r="R955" s="0" t="e">
        <f aca="true">MAX(0,Q955*(1+(_xlfn.NORM.INV(RAND(),Inputs!$D$39,Inputs!$C$39)))-'Year Schedule'!$K$19+'Year Schedule'!$L$19)</f>
        <v>#VALUE!</v>
      </c>
      <c r="S955" s="0" t="e">
        <f aca="true">MAX(0,R955*(1+(_xlfn.NORM.INV(RAND(),Inputs!$D$39,Inputs!$C$39)))-'Year Schedule'!$K$20+'Year Schedule'!$L$20)</f>
        <v>#VALUE!</v>
      </c>
      <c r="T955" s="0" t="e">
        <f aca="true">MAX(0,S955*(1+(_xlfn.NORM.INV(RAND(),Inputs!$D$39,Inputs!$C$39)))-'Year Schedule'!$K$21+'Year Schedule'!$L$21)</f>
        <v>#VALUE!</v>
      </c>
      <c r="U955" s="0" t="e">
        <f aca="true">MAX(0,T955*(1+(_xlfn.NORM.INV(RAND(),Inputs!$D$39,Inputs!$C$39)))-'Year Schedule'!$K$22+'Year Schedule'!$L$22)</f>
        <v>#VALUE!</v>
      </c>
      <c r="V955" s="0" t="e">
        <f aca="true">MAX(0,U955*(1+(_xlfn.NORM.INV(RAND(),Inputs!$D$39,Inputs!$C$39)))-'Year Schedule'!$K$23+'Year Schedule'!$L$23)</f>
        <v>#VALUE!</v>
      </c>
      <c r="W955" s="0" t="e">
        <f aca="true">MAX(0,V955*(1+(_xlfn.NORM.INV(RAND(),Inputs!$D$39,Inputs!$C$39)))-'Year Schedule'!$K$24+'Year Schedule'!$L$24)</f>
        <v>#VALUE!</v>
      </c>
      <c r="X955" s="0" t="e">
        <f aca="true">MAX(0,W955*(1+(_xlfn.NORM.INV(RAND(),Inputs!$D$39,Inputs!$C$39)))-'Year Schedule'!$K$25+'Year Schedule'!$L$25)</f>
        <v>#VALUE!</v>
      </c>
      <c r="Y955" s="0" t="e">
        <f aca="true">MAX(0,X955*(1+(_xlfn.NORM.INV(RAND(),Inputs!$D$39,Inputs!$C$39)))-'Year Schedule'!$K$26+'Year Schedule'!$L$26)</f>
        <v>#VALUE!</v>
      </c>
      <c r="Z955" s="0" t="e">
        <f aca="true">MAX(0,Y955*(1+(_xlfn.NORM.INV(RAND(),Inputs!$D$39,Inputs!$C$39)))-'Year Schedule'!$K$27+'Year Schedule'!$L$27)</f>
        <v>#VALUE!</v>
      </c>
      <c r="AA955" s="0" t="e">
        <f aca="true">MAX(0,Z955*(1+(_xlfn.NORM.INV(RAND(),Inputs!$D$39,Inputs!$C$39)))-'Year Schedule'!$K$28+'Year Schedule'!$L$28)</f>
        <v>#VALUE!</v>
      </c>
      <c r="AB955" s="0" t="e">
        <f aca="true">MAX(0,AA955*(1+(_xlfn.NORM.INV(RAND(),Inputs!$D$39,Inputs!$C$39)))-'Year Schedule'!$K$29+'Year Schedule'!$L$29)</f>
        <v>#VALUE!</v>
      </c>
      <c r="AC955" s="0" t="e">
        <f aca="true">MAX(0,AB955*(1+(_xlfn.NORM.INV(RAND(),Inputs!$D$39,Inputs!$C$39)))-'Year Schedule'!$K$30+'Year Schedule'!$L$30)</f>
        <v>#VALUE!</v>
      </c>
      <c r="AD955" s="0" t="e">
        <f aca="true">MAX(0,AC955*(1+(_xlfn.NORM.INV(RAND(),Inputs!$D$39,Inputs!$C$39)))-'Year Schedule'!$K$31+'Year Schedule'!$L$31)</f>
        <v>#VALUE!</v>
      </c>
      <c r="AE955" s="0" t="e">
        <f aca="true">MAX(0,AD955*(1+(_xlfn.NORM.INV(RAND(),Inputs!$D$39,Inputs!$C$39)))-'Year Schedule'!$K$32+'Year Schedule'!$L$32)</f>
        <v>#VALUE!</v>
      </c>
      <c r="AF955" s="0" t="e">
        <f aca="true">MAX(0,AE955*(1+(_xlfn.NORM.INV(RAND(),Inputs!$D$39,Inputs!$C$39)))-'Year Schedule'!$K$33+'Year Schedule'!$L$33)</f>
        <v>#VALUE!</v>
      </c>
      <c r="AG955" s="0" t="e">
        <f aca="true">MAX(0,AF955*(1+(_xlfn.NORM.INV(RAND(),Inputs!$D$39,Inputs!$C$39)))-'Year Schedule'!$K$34+'Year Schedule'!$L$34)</f>
        <v>#VALUE!</v>
      </c>
      <c r="AH955" s="0" t="e">
        <f aca="true">MAX(0,AG955*(1+(_xlfn.NORM.INV(RAND(),Inputs!$D$39,Inputs!$C$39)))-'Year Schedule'!$K$35+'Year Schedule'!$L$35)</f>
        <v>#VALUE!</v>
      </c>
      <c r="AI955" s="0" t="e">
        <f aca="true">MAX(0,AH955*(1+(_xlfn.NORM.INV(RAND(),Inputs!$D$39,Inputs!$C$39)))-'Year Schedule'!$K$36+'Year Schedule'!$L$36)</f>
        <v>#VALUE!</v>
      </c>
      <c r="AJ955" s="0" t="e">
        <f aca="true">MAX(0,AI955*(1+(_xlfn.NORM.INV(RAND(),Inputs!$D$39,Inputs!$C$39)))-'Year Schedule'!$K$37+'Year Schedule'!$L$37)</f>
        <v>#VALUE!</v>
      </c>
      <c r="AK955" s="0" t="e">
        <f aca="true">MAX(0,AJ955*(1+(_xlfn.NORM.INV(RAND(),Inputs!$D$39,Inputs!$C$39)))-'Year Schedule'!$K$38+'Year Schedule'!$L$38)</f>
        <v>#VALUE!</v>
      </c>
      <c r="AL955" s="0" t="e">
        <f aca="true">MAX(0,AK955*(1+(_xlfn.NORM.INV(RAND(),Inputs!$D$39,Inputs!$C$39)))-'Year Schedule'!$K$39+'Year Schedule'!$L$39)</f>
        <v>#VALUE!</v>
      </c>
      <c r="AM955" s="0" t="e">
        <f aca="true">MAX(0,AL955*(1+(_xlfn.NORM.INV(RAND(),Inputs!$D$39,Inputs!$C$39)))-'Year Schedule'!$K$40+'Year Schedule'!$L$40)</f>
        <v>#VALUE!</v>
      </c>
      <c r="AN955" s="0" t="e">
        <f aca="true">MAX(0,AM955*(1+(_xlfn.NORM.INV(RAND(),Inputs!$D$39,Inputs!$C$39)))-'Year Schedule'!$K$41+'Year Schedule'!$L$41)</f>
        <v>#VALUE!</v>
      </c>
      <c r="AO955" s="0" t="e">
        <f aca="true">MAX(0,AN955*(1+(_xlfn.NORM.INV(RAND(),Inputs!$D$39,Inputs!$C$39)))-'Year Schedule'!$K$42+'Year Schedule'!$L$42)</f>
        <v>#VALUE!</v>
      </c>
      <c r="AP955" s="0" t="e">
        <f aca="true">MAX(0,AO955*(1+(_xlfn.NORM.INV(RAND(),Inputs!$D$39,Inputs!$C$39)))-'Year Schedule'!$K$43+'Year Schedule'!$L$43)</f>
        <v>#VALUE!</v>
      </c>
      <c r="AQ955" s="0" t="e">
        <f aca="true">MAX(0,AP955*(1+(_xlfn.NORM.INV(RAND(),Inputs!$D$39,Inputs!$C$39)))-'Year Schedule'!$K$44+'Year Schedule'!$L$44)</f>
        <v>#VALUE!</v>
      </c>
      <c r="AR955" s="0" t="e">
        <f aca="true">MAX(0,AQ955*(1+(_xlfn.NORM.INV(RAND(),Inputs!$D$39,Inputs!$C$39)))-'Year Schedule'!$K$45+'Year Schedule'!$L$45)</f>
        <v>#VALUE!</v>
      </c>
      <c r="AS955" s="0" t="e">
        <f aca="true">MAX(0,AR955*(1+(_xlfn.NORM.INV(RAND(),Inputs!$D$39,Inputs!$C$39)))-'Year Schedule'!$K$46+'Year Schedule'!$L$46)</f>
        <v>#VALUE!</v>
      </c>
      <c r="AT955" s="0" t="e">
        <f aca="true">MAX(0,AS955*(1+(_xlfn.NORM.INV(RAND(),Inputs!$D$39,Inputs!$C$39)))-'Year Schedule'!$K$47+'Year Schedule'!$L$47)</f>
        <v>#VALUE!</v>
      </c>
      <c r="AU955" s="0" t="e">
        <f aca="true">MAX(0,AT955*(1+(_xlfn.NORM.INV(RAND(),Inputs!$D$39,Inputs!$C$39)))-'Year Schedule'!$K$48+'Year Schedule'!$L$48)</f>
        <v>#VALUE!</v>
      </c>
      <c r="AV955" s="0" t="e">
        <f aca="true">MAX(0,AU955*(1+(_xlfn.NORM.INV(RAND(),Inputs!$D$39,Inputs!$C$39)))-'Year Schedule'!$K$49+'Year Schedule'!$L$49)</f>
        <v>#VALUE!</v>
      </c>
      <c r="AW955" s="0" t="e">
        <f aca="true">MAX(0,AV955*(1+(_xlfn.NORM.INV(RAND(),Inputs!$D$39,Inputs!$C$39)))-'Year Schedule'!$K$50+'Year Schedule'!$L$50)</f>
        <v>#VALUE!</v>
      </c>
      <c r="AX955" s="0" t="e">
        <f aca="true">MAX(0,AW955*(1+(_xlfn.NORM.INV(RAND(),Inputs!$D$39,Inputs!$C$39)))-'Year Schedule'!$K$51+'Year Schedule'!$L$51)</f>
        <v>#VALUE!</v>
      </c>
      <c r="AY955" s="0" t="e">
        <f aca="true">MAX(0,AX955*(1+(_xlfn.NORM.INV(RAND(),Inputs!$D$39,Inputs!$C$39)))-'Year Schedule'!$K$52+'Year Schedule'!$L$52)</f>
        <v>#VALUE!</v>
      </c>
      <c r="AZ955" s="0" t="e">
        <f aca="true">MAX(0,AY955*(1+(_xlfn.NORM.INV(RAND(),Inputs!$D$39,Inputs!$C$39)))-'Year Schedule'!$K$53+'Year Schedule'!$L$53)</f>
        <v>#VALUE!</v>
      </c>
      <c r="BA955" s="0" t="e">
        <f aca="false">INDEX(C955:AZ955,1,Inputs!$C$6)</f>
        <v>#VALUE!</v>
      </c>
      <c r="BB955" s="0" t="n">
        <f aca="false">IFERROR(EXP(SUMPRODUCT(LN((C955:INDEX(C955:AZ955,1,Inputs!$C$6)+$C$1004:INDEX($C$1004:$AZ$1004,1,Inputs!$C$6))/B955:INDEX(B955:AY955,1,Inputs!$C$6)))/Inputs!$C$6)-1,-1)</f>
        <v>-1</v>
      </c>
    </row>
    <row r="956" customFormat="false" ht="15" hidden="false" customHeight="true" outlineLevel="0" collapsed="false">
      <c r="A956" s="0" t="n">
        <v>954</v>
      </c>
      <c r="B956" s="177" t="n">
        <f aca="false">Inputs!$C$38</f>
        <v>0</v>
      </c>
      <c r="C956" s="0" t="e">
        <f aca="true">MAX(0,B956*(1+(_xlfn.NORM.INV(RAND(),Inputs!$D$39,Inputs!$C$39)))-'Year Schedule'!$K$4+'Year Schedule'!$L$4)</f>
        <v>#VALUE!</v>
      </c>
      <c r="D956" s="0" t="e">
        <f aca="true">MAX(0,C956*(1+(_xlfn.NORM.INV(RAND(),Inputs!$D$39,Inputs!$C$39)))-'Year Schedule'!$K$5+'Year Schedule'!$L$5)</f>
        <v>#VALUE!</v>
      </c>
      <c r="E956" s="0" t="e">
        <f aca="true">MAX(0,D956*(1+(_xlfn.NORM.INV(RAND(),Inputs!$D$39,Inputs!$C$39)))-'Year Schedule'!$K$6+'Year Schedule'!$L$6)</f>
        <v>#VALUE!</v>
      </c>
      <c r="F956" s="0" t="e">
        <f aca="true">MAX(0,E956*(1+(_xlfn.NORM.INV(RAND(),Inputs!$D$39,Inputs!$C$39)))-'Year Schedule'!$K$7+'Year Schedule'!$L$7)</f>
        <v>#VALUE!</v>
      </c>
      <c r="G956" s="0" t="e">
        <f aca="true">MAX(0,F956*(1+(_xlfn.NORM.INV(RAND(),Inputs!$D$39,Inputs!$C$39)))-'Year Schedule'!$K$8+'Year Schedule'!$L$8)</f>
        <v>#VALUE!</v>
      </c>
      <c r="H956" s="0" t="e">
        <f aca="true">MAX(0,G956*(1+(_xlfn.NORM.INV(RAND(),Inputs!$D$39,Inputs!$C$39)))-'Year Schedule'!$K$9+'Year Schedule'!$L$9)</f>
        <v>#VALUE!</v>
      </c>
      <c r="I956" s="0" t="e">
        <f aca="true">MAX(0,H956*(1+(_xlfn.NORM.INV(RAND(),Inputs!$D$39,Inputs!$C$39)))-'Year Schedule'!$K$10+'Year Schedule'!$L$10)</f>
        <v>#VALUE!</v>
      </c>
      <c r="J956" s="0" t="e">
        <f aca="true">MAX(0,I956*(1+(_xlfn.NORM.INV(RAND(),Inputs!$D$39,Inputs!$C$39)))-'Year Schedule'!$K$11+'Year Schedule'!$L$11)</f>
        <v>#VALUE!</v>
      </c>
      <c r="K956" s="0" t="e">
        <f aca="true">MAX(0,J956*(1+(_xlfn.NORM.INV(RAND(),Inputs!$D$39,Inputs!$C$39)))-'Year Schedule'!$K$12+'Year Schedule'!$L$12)</f>
        <v>#VALUE!</v>
      </c>
      <c r="L956" s="0" t="e">
        <f aca="true">MAX(0,K956*(1+(_xlfn.NORM.INV(RAND(),Inputs!$D$39,Inputs!$C$39)))-'Year Schedule'!$K$13+'Year Schedule'!$L$13)</f>
        <v>#VALUE!</v>
      </c>
      <c r="M956" s="0" t="e">
        <f aca="true">MAX(0,L956*(1+(_xlfn.NORM.INV(RAND(),Inputs!$D$39,Inputs!$C$39)))-'Year Schedule'!$K$14+'Year Schedule'!$L$14)</f>
        <v>#VALUE!</v>
      </c>
      <c r="N956" s="0" t="e">
        <f aca="true">MAX(0,M956*(1+(_xlfn.NORM.INV(RAND(),Inputs!$D$39,Inputs!$C$39)))-'Year Schedule'!$K$15+'Year Schedule'!$L$15)</f>
        <v>#VALUE!</v>
      </c>
      <c r="O956" s="0" t="e">
        <f aca="true">MAX(0,N956*(1+(_xlfn.NORM.INV(RAND(),Inputs!$D$39,Inputs!$C$39)))-'Year Schedule'!$K$16+'Year Schedule'!$L$16)</f>
        <v>#VALUE!</v>
      </c>
      <c r="P956" s="0" t="e">
        <f aca="true">MAX(0,O956*(1+(_xlfn.NORM.INV(RAND(),Inputs!$D$39,Inputs!$C$39)))-'Year Schedule'!$K$17+'Year Schedule'!$L$17)</f>
        <v>#VALUE!</v>
      </c>
      <c r="Q956" s="0" t="e">
        <f aca="true">MAX(0,P956*(1+(_xlfn.NORM.INV(RAND(),Inputs!$D$39,Inputs!$C$39)))-'Year Schedule'!$K$18+'Year Schedule'!$L$18)</f>
        <v>#VALUE!</v>
      </c>
      <c r="R956" s="0" t="e">
        <f aca="true">MAX(0,Q956*(1+(_xlfn.NORM.INV(RAND(),Inputs!$D$39,Inputs!$C$39)))-'Year Schedule'!$K$19+'Year Schedule'!$L$19)</f>
        <v>#VALUE!</v>
      </c>
      <c r="S956" s="0" t="e">
        <f aca="true">MAX(0,R956*(1+(_xlfn.NORM.INV(RAND(),Inputs!$D$39,Inputs!$C$39)))-'Year Schedule'!$K$20+'Year Schedule'!$L$20)</f>
        <v>#VALUE!</v>
      </c>
      <c r="T956" s="0" t="e">
        <f aca="true">MAX(0,S956*(1+(_xlfn.NORM.INV(RAND(),Inputs!$D$39,Inputs!$C$39)))-'Year Schedule'!$K$21+'Year Schedule'!$L$21)</f>
        <v>#VALUE!</v>
      </c>
      <c r="U956" s="0" t="e">
        <f aca="true">MAX(0,T956*(1+(_xlfn.NORM.INV(RAND(),Inputs!$D$39,Inputs!$C$39)))-'Year Schedule'!$K$22+'Year Schedule'!$L$22)</f>
        <v>#VALUE!</v>
      </c>
      <c r="V956" s="0" t="e">
        <f aca="true">MAX(0,U956*(1+(_xlfn.NORM.INV(RAND(),Inputs!$D$39,Inputs!$C$39)))-'Year Schedule'!$K$23+'Year Schedule'!$L$23)</f>
        <v>#VALUE!</v>
      </c>
      <c r="W956" s="0" t="e">
        <f aca="true">MAX(0,V956*(1+(_xlfn.NORM.INV(RAND(),Inputs!$D$39,Inputs!$C$39)))-'Year Schedule'!$K$24+'Year Schedule'!$L$24)</f>
        <v>#VALUE!</v>
      </c>
      <c r="X956" s="0" t="e">
        <f aca="true">MAX(0,W956*(1+(_xlfn.NORM.INV(RAND(),Inputs!$D$39,Inputs!$C$39)))-'Year Schedule'!$K$25+'Year Schedule'!$L$25)</f>
        <v>#VALUE!</v>
      </c>
      <c r="Y956" s="0" t="e">
        <f aca="true">MAX(0,X956*(1+(_xlfn.NORM.INV(RAND(),Inputs!$D$39,Inputs!$C$39)))-'Year Schedule'!$K$26+'Year Schedule'!$L$26)</f>
        <v>#VALUE!</v>
      </c>
      <c r="Z956" s="0" t="e">
        <f aca="true">MAX(0,Y956*(1+(_xlfn.NORM.INV(RAND(),Inputs!$D$39,Inputs!$C$39)))-'Year Schedule'!$K$27+'Year Schedule'!$L$27)</f>
        <v>#VALUE!</v>
      </c>
      <c r="AA956" s="0" t="e">
        <f aca="true">MAX(0,Z956*(1+(_xlfn.NORM.INV(RAND(),Inputs!$D$39,Inputs!$C$39)))-'Year Schedule'!$K$28+'Year Schedule'!$L$28)</f>
        <v>#VALUE!</v>
      </c>
      <c r="AB956" s="0" t="e">
        <f aca="true">MAX(0,AA956*(1+(_xlfn.NORM.INV(RAND(),Inputs!$D$39,Inputs!$C$39)))-'Year Schedule'!$K$29+'Year Schedule'!$L$29)</f>
        <v>#VALUE!</v>
      </c>
      <c r="AC956" s="0" t="e">
        <f aca="true">MAX(0,AB956*(1+(_xlfn.NORM.INV(RAND(),Inputs!$D$39,Inputs!$C$39)))-'Year Schedule'!$K$30+'Year Schedule'!$L$30)</f>
        <v>#VALUE!</v>
      </c>
      <c r="AD956" s="0" t="e">
        <f aca="true">MAX(0,AC956*(1+(_xlfn.NORM.INV(RAND(),Inputs!$D$39,Inputs!$C$39)))-'Year Schedule'!$K$31+'Year Schedule'!$L$31)</f>
        <v>#VALUE!</v>
      </c>
      <c r="AE956" s="0" t="e">
        <f aca="true">MAX(0,AD956*(1+(_xlfn.NORM.INV(RAND(),Inputs!$D$39,Inputs!$C$39)))-'Year Schedule'!$K$32+'Year Schedule'!$L$32)</f>
        <v>#VALUE!</v>
      </c>
      <c r="AF956" s="0" t="e">
        <f aca="true">MAX(0,AE956*(1+(_xlfn.NORM.INV(RAND(),Inputs!$D$39,Inputs!$C$39)))-'Year Schedule'!$K$33+'Year Schedule'!$L$33)</f>
        <v>#VALUE!</v>
      </c>
      <c r="AG956" s="0" t="e">
        <f aca="true">MAX(0,AF956*(1+(_xlfn.NORM.INV(RAND(),Inputs!$D$39,Inputs!$C$39)))-'Year Schedule'!$K$34+'Year Schedule'!$L$34)</f>
        <v>#VALUE!</v>
      </c>
      <c r="AH956" s="0" t="e">
        <f aca="true">MAX(0,AG956*(1+(_xlfn.NORM.INV(RAND(),Inputs!$D$39,Inputs!$C$39)))-'Year Schedule'!$K$35+'Year Schedule'!$L$35)</f>
        <v>#VALUE!</v>
      </c>
      <c r="AI956" s="0" t="e">
        <f aca="true">MAX(0,AH956*(1+(_xlfn.NORM.INV(RAND(),Inputs!$D$39,Inputs!$C$39)))-'Year Schedule'!$K$36+'Year Schedule'!$L$36)</f>
        <v>#VALUE!</v>
      </c>
      <c r="AJ956" s="0" t="e">
        <f aca="true">MAX(0,AI956*(1+(_xlfn.NORM.INV(RAND(),Inputs!$D$39,Inputs!$C$39)))-'Year Schedule'!$K$37+'Year Schedule'!$L$37)</f>
        <v>#VALUE!</v>
      </c>
      <c r="AK956" s="0" t="e">
        <f aca="true">MAX(0,AJ956*(1+(_xlfn.NORM.INV(RAND(),Inputs!$D$39,Inputs!$C$39)))-'Year Schedule'!$K$38+'Year Schedule'!$L$38)</f>
        <v>#VALUE!</v>
      </c>
      <c r="AL956" s="0" t="e">
        <f aca="true">MAX(0,AK956*(1+(_xlfn.NORM.INV(RAND(),Inputs!$D$39,Inputs!$C$39)))-'Year Schedule'!$K$39+'Year Schedule'!$L$39)</f>
        <v>#VALUE!</v>
      </c>
      <c r="AM956" s="0" t="e">
        <f aca="true">MAX(0,AL956*(1+(_xlfn.NORM.INV(RAND(),Inputs!$D$39,Inputs!$C$39)))-'Year Schedule'!$K$40+'Year Schedule'!$L$40)</f>
        <v>#VALUE!</v>
      </c>
      <c r="AN956" s="0" t="e">
        <f aca="true">MAX(0,AM956*(1+(_xlfn.NORM.INV(RAND(),Inputs!$D$39,Inputs!$C$39)))-'Year Schedule'!$K$41+'Year Schedule'!$L$41)</f>
        <v>#VALUE!</v>
      </c>
      <c r="AO956" s="0" t="e">
        <f aca="true">MAX(0,AN956*(1+(_xlfn.NORM.INV(RAND(),Inputs!$D$39,Inputs!$C$39)))-'Year Schedule'!$K$42+'Year Schedule'!$L$42)</f>
        <v>#VALUE!</v>
      </c>
      <c r="AP956" s="0" t="e">
        <f aca="true">MAX(0,AO956*(1+(_xlfn.NORM.INV(RAND(),Inputs!$D$39,Inputs!$C$39)))-'Year Schedule'!$K$43+'Year Schedule'!$L$43)</f>
        <v>#VALUE!</v>
      </c>
      <c r="AQ956" s="0" t="e">
        <f aca="true">MAX(0,AP956*(1+(_xlfn.NORM.INV(RAND(),Inputs!$D$39,Inputs!$C$39)))-'Year Schedule'!$K$44+'Year Schedule'!$L$44)</f>
        <v>#VALUE!</v>
      </c>
      <c r="AR956" s="0" t="e">
        <f aca="true">MAX(0,AQ956*(1+(_xlfn.NORM.INV(RAND(),Inputs!$D$39,Inputs!$C$39)))-'Year Schedule'!$K$45+'Year Schedule'!$L$45)</f>
        <v>#VALUE!</v>
      </c>
      <c r="AS956" s="0" t="e">
        <f aca="true">MAX(0,AR956*(1+(_xlfn.NORM.INV(RAND(),Inputs!$D$39,Inputs!$C$39)))-'Year Schedule'!$K$46+'Year Schedule'!$L$46)</f>
        <v>#VALUE!</v>
      </c>
      <c r="AT956" s="0" t="e">
        <f aca="true">MAX(0,AS956*(1+(_xlfn.NORM.INV(RAND(),Inputs!$D$39,Inputs!$C$39)))-'Year Schedule'!$K$47+'Year Schedule'!$L$47)</f>
        <v>#VALUE!</v>
      </c>
      <c r="AU956" s="0" t="e">
        <f aca="true">MAX(0,AT956*(1+(_xlfn.NORM.INV(RAND(),Inputs!$D$39,Inputs!$C$39)))-'Year Schedule'!$K$48+'Year Schedule'!$L$48)</f>
        <v>#VALUE!</v>
      </c>
      <c r="AV956" s="0" t="e">
        <f aca="true">MAX(0,AU956*(1+(_xlfn.NORM.INV(RAND(),Inputs!$D$39,Inputs!$C$39)))-'Year Schedule'!$K$49+'Year Schedule'!$L$49)</f>
        <v>#VALUE!</v>
      </c>
      <c r="AW956" s="0" t="e">
        <f aca="true">MAX(0,AV956*(1+(_xlfn.NORM.INV(RAND(),Inputs!$D$39,Inputs!$C$39)))-'Year Schedule'!$K$50+'Year Schedule'!$L$50)</f>
        <v>#VALUE!</v>
      </c>
      <c r="AX956" s="0" t="e">
        <f aca="true">MAX(0,AW956*(1+(_xlfn.NORM.INV(RAND(),Inputs!$D$39,Inputs!$C$39)))-'Year Schedule'!$K$51+'Year Schedule'!$L$51)</f>
        <v>#VALUE!</v>
      </c>
      <c r="AY956" s="0" t="e">
        <f aca="true">MAX(0,AX956*(1+(_xlfn.NORM.INV(RAND(),Inputs!$D$39,Inputs!$C$39)))-'Year Schedule'!$K$52+'Year Schedule'!$L$52)</f>
        <v>#VALUE!</v>
      </c>
      <c r="AZ956" s="0" t="e">
        <f aca="true">MAX(0,AY956*(1+(_xlfn.NORM.INV(RAND(),Inputs!$D$39,Inputs!$C$39)))-'Year Schedule'!$K$53+'Year Schedule'!$L$53)</f>
        <v>#VALUE!</v>
      </c>
      <c r="BA956" s="0" t="e">
        <f aca="false">INDEX(C956:AZ956,1,Inputs!$C$6)</f>
        <v>#VALUE!</v>
      </c>
      <c r="BB956" s="0" t="n">
        <f aca="false">IFERROR(EXP(SUMPRODUCT(LN((C956:INDEX(C956:AZ956,1,Inputs!$C$6)+$C$1004:INDEX($C$1004:$AZ$1004,1,Inputs!$C$6))/B956:INDEX(B956:AY956,1,Inputs!$C$6)))/Inputs!$C$6)-1,-1)</f>
        <v>-1</v>
      </c>
    </row>
    <row r="957" customFormat="false" ht="15" hidden="false" customHeight="true" outlineLevel="0" collapsed="false">
      <c r="A957" s="0" t="n">
        <v>955</v>
      </c>
      <c r="B957" s="177" t="n">
        <f aca="false">Inputs!$C$38</f>
        <v>0</v>
      </c>
      <c r="C957" s="0" t="e">
        <f aca="true">MAX(0,B957*(1+(_xlfn.NORM.INV(RAND(),Inputs!$D$39,Inputs!$C$39)))-'Year Schedule'!$K$4+'Year Schedule'!$L$4)</f>
        <v>#VALUE!</v>
      </c>
      <c r="D957" s="0" t="e">
        <f aca="true">MAX(0,C957*(1+(_xlfn.NORM.INV(RAND(),Inputs!$D$39,Inputs!$C$39)))-'Year Schedule'!$K$5+'Year Schedule'!$L$5)</f>
        <v>#VALUE!</v>
      </c>
      <c r="E957" s="0" t="e">
        <f aca="true">MAX(0,D957*(1+(_xlfn.NORM.INV(RAND(),Inputs!$D$39,Inputs!$C$39)))-'Year Schedule'!$K$6+'Year Schedule'!$L$6)</f>
        <v>#VALUE!</v>
      </c>
      <c r="F957" s="0" t="e">
        <f aca="true">MAX(0,E957*(1+(_xlfn.NORM.INV(RAND(),Inputs!$D$39,Inputs!$C$39)))-'Year Schedule'!$K$7+'Year Schedule'!$L$7)</f>
        <v>#VALUE!</v>
      </c>
      <c r="G957" s="0" t="e">
        <f aca="true">MAX(0,F957*(1+(_xlfn.NORM.INV(RAND(),Inputs!$D$39,Inputs!$C$39)))-'Year Schedule'!$K$8+'Year Schedule'!$L$8)</f>
        <v>#VALUE!</v>
      </c>
      <c r="H957" s="0" t="e">
        <f aca="true">MAX(0,G957*(1+(_xlfn.NORM.INV(RAND(),Inputs!$D$39,Inputs!$C$39)))-'Year Schedule'!$K$9+'Year Schedule'!$L$9)</f>
        <v>#VALUE!</v>
      </c>
      <c r="I957" s="0" t="e">
        <f aca="true">MAX(0,H957*(1+(_xlfn.NORM.INV(RAND(),Inputs!$D$39,Inputs!$C$39)))-'Year Schedule'!$K$10+'Year Schedule'!$L$10)</f>
        <v>#VALUE!</v>
      </c>
      <c r="J957" s="0" t="e">
        <f aca="true">MAX(0,I957*(1+(_xlfn.NORM.INV(RAND(),Inputs!$D$39,Inputs!$C$39)))-'Year Schedule'!$K$11+'Year Schedule'!$L$11)</f>
        <v>#VALUE!</v>
      </c>
      <c r="K957" s="0" t="e">
        <f aca="true">MAX(0,J957*(1+(_xlfn.NORM.INV(RAND(),Inputs!$D$39,Inputs!$C$39)))-'Year Schedule'!$K$12+'Year Schedule'!$L$12)</f>
        <v>#VALUE!</v>
      </c>
      <c r="L957" s="0" t="e">
        <f aca="true">MAX(0,K957*(1+(_xlfn.NORM.INV(RAND(),Inputs!$D$39,Inputs!$C$39)))-'Year Schedule'!$K$13+'Year Schedule'!$L$13)</f>
        <v>#VALUE!</v>
      </c>
      <c r="M957" s="0" t="e">
        <f aca="true">MAX(0,L957*(1+(_xlfn.NORM.INV(RAND(),Inputs!$D$39,Inputs!$C$39)))-'Year Schedule'!$K$14+'Year Schedule'!$L$14)</f>
        <v>#VALUE!</v>
      </c>
      <c r="N957" s="0" t="e">
        <f aca="true">MAX(0,M957*(1+(_xlfn.NORM.INV(RAND(),Inputs!$D$39,Inputs!$C$39)))-'Year Schedule'!$K$15+'Year Schedule'!$L$15)</f>
        <v>#VALUE!</v>
      </c>
      <c r="O957" s="0" t="e">
        <f aca="true">MAX(0,N957*(1+(_xlfn.NORM.INV(RAND(),Inputs!$D$39,Inputs!$C$39)))-'Year Schedule'!$K$16+'Year Schedule'!$L$16)</f>
        <v>#VALUE!</v>
      </c>
      <c r="P957" s="0" t="e">
        <f aca="true">MAX(0,O957*(1+(_xlfn.NORM.INV(RAND(),Inputs!$D$39,Inputs!$C$39)))-'Year Schedule'!$K$17+'Year Schedule'!$L$17)</f>
        <v>#VALUE!</v>
      </c>
      <c r="Q957" s="0" t="e">
        <f aca="true">MAX(0,P957*(1+(_xlfn.NORM.INV(RAND(),Inputs!$D$39,Inputs!$C$39)))-'Year Schedule'!$K$18+'Year Schedule'!$L$18)</f>
        <v>#VALUE!</v>
      </c>
      <c r="R957" s="0" t="e">
        <f aca="true">MAX(0,Q957*(1+(_xlfn.NORM.INV(RAND(),Inputs!$D$39,Inputs!$C$39)))-'Year Schedule'!$K$19+'Year Schedule'!$L$19)</f>
        <v>#VALUE!</v>
      </c>
      <c r="S957" s="0" t="e">
        <f aca="true">MAX(0,R957*(1+(_xlfn.NORM.INV(RAND(),Inputs!$D$39,Inputs!$C$39)))-'Year Schedule'!$K$20+'Year Schedule'!$L$20)</f>
        <v>#VALUE!</v>
      </c>
      <c r="T957" s="0" t="e">
        <f aca="true">MAX(0,S957*(1+(_xlfn.NORM.INV(RAND(),Inputs!$D$39,Inputs!$C$39)))-'Year Schedule'!$K$21+'Year Schedule'!$L$21)</f>
        <v>#VALUE!</v>
      </c>
      <c r="U957" s="0" t="e">
        <f aca="true">MAX(0,T957*(1+(_xlfn.NORM.INV(RAND(),Inputs!$D$39,Inputs!$C$39)))-'Year Schedule'!$K$22+'Year Schedule'!$L$22)</f>
        <v>#VALUE!</v>
      </c>
      <c r="V957" s="0" t="e">
        <f aca="true">MAX(0,U957*(1+(_xlfn.NORM.INV(RAND(),Inputs!$D$39,Inputs!$C$39)))-'Year Schedule'!$K$23+'Year Schedule'!$L$23)</f>
        <v>#VALUE!</v>
      </c>
      <c r="W957" s="0" t="e">
        <f aca="true">MAX(0,V957*(1+(_xlfn.NORM.INV(RAND(),Inputs!$D$39,Inputs!$C$39)))-'Year Schedule'!$K$24+'Year Schedule'!$L$24)</f>
        <v>#VALUE!</v>
      </c>
      <c r="X957" s="0" t="e">
        <f aca="true">MAX(0,W957*(1+(_xlfn.NORM.INV(RAND(),Inputs!$D$39,Inputs!$C$39)))-'Year Schedule'!$K$25+'Year Schedule'!$L$25)</f>
        <v>#VALUE!</v>
      </c>
      <c r="Y957" s="0" t="e">
        <f aca="true">MAX(0,X957*(1+(_xlfn.NORM.INV(RAND(),Inputs!$D$39,Inputs!$C$39)))-'Year Schedule'!$K$26+'Year Schedule'!$L$26)</f>
        <v>#VALUE!</v>
      </c>
      <c r="Z957" s="0" t="e">
        <f aca="true">MAX(0,Y957*(1+(_xlfn.NORM.INV(RAND(),Inputs!$D$39,Inputs!$C$39)))-'Year Schedule'!$K$27+'Year Schedule'!$L$27)</f>
        <v>#VALUE!</v>
      </c>
      <c r="AA957" s="0" t="e">
        <f aca="true">MAX(0,Z957*(1+(_xlfn.NORM.INV(RAND(),Inputs!$D$39,Inputs!$C$39)))-'Year Schedule'!$K$28+'Year Schedule'!$L$28)</f>
        <v>#VALUE!</v>
      </c>
      <c r="AB957" s="0" t="e">
        <f aca="true">MAX(0,AA957*(1+(_xlfn.NORM.INV(RAND(),Inputs!$D$39,Inputs!$C$39)))-'Year Schedule'!$K$29+'Year Schedule'!$L$29)</f>
        <v>#VALUE!</v>
      </c>
      <c r="AC957" s="0" t="e">
        <f aca="true">MAX(0,AB957*(1+(_xlfn.NORM.INV(RAND(),Inputs!$D$39,Inputs!$C$39)))-'Year Schedule'!$K$30+'Year Schedule'!$L$30)</f>
        <v>#VALUE!</v>
      </c>
      <c r="AD957" s="0" t="e">
        <f aca="true">MAX(0,AC957*(1+(_xlfn.NORM.INV(RAND(),Inputs!$D$39,Inputs!$C$39)))-'Year Schedule'!$K$31+'Year Schedule'!$L$31)</f>
        <v>#VALUE!</v>
      </c>
      <c r="AE957" s="0" t="e">
        <f aca="true">MAX(0,AD957*(1+(_xlfn.NORM.INV(RAND(),Inputs!$D$39,Inputs!$C$39)))-'Year Schedule'!$K$32+'Year Schedule'!$L$32)</f>
        <v>#VALUE!</v>
      </c>
      <c r="AF957" s="0" t="e">
        <f aca="true">MAX(0,AE957*(1+(_xlfn.NORM.INV(RAND(),Inputs!$D$39,Inputs!$C$39)))-'Year Schedule'!$K$33+'Year Schedule'!$L$33)</f>
        <v>#VALUE!</v>
      </c>
      <c r="AG957" s="0" t="e">
        <f aca="true">MAX(0,AF957*(1+(_xlfn.NORM.INV(RAND(),Inputs!$D$39,Inputs!$C$39)))-'Year Schedule'!$K$34+'Year Schedule'!$L$34)</f>
        <v>#VALUE!</v>
      </c>
      <c r="AH957" s="0" t="e">
        <f aca="true">MAX(0,AG957*(1+(_xlfn.NORM.INV(RAND(),Inputs!$D$39,Inputs!$C$39)))-'Year Schedule'!$K$35+'Year Schedule'!$L$35)</f>
        <v>#VALUE!</v>
      </c>
      <c r="AI957" s="0" t="e">
        <f aca="true">MAX(0,AH957*(1+(_xlfn.NORM.INV(RAND(),Inputs!$D$39,Inputs!$C$39)))-'Year Schedule'!$K$36+'Year Schedule'!$L$36)</f>
        <v>#VALUE!</v>
      </c>
      <c r="AJ957" s="0" t="e">
        <f aca="true">MAX(0,AI957*(1+(_xlfn.NORM.INV(RAND(),Inputs!$D$39,Inputs!$C$39)))-'Year Schedule'!$K$37+'Year Schedule'!$L$37)</f>
        <v>#VALUE!</v>
      </c>
      <c r="AK957" s="0" t="e">
        <f aca="true">MAX(0,AJ957*(1+(_xlfn.NORM.INV(RAND(),Inputs!$D$39,Inputs!$C$39)))-'Year Schedule'!$K$38+'Year Schedule'!$L$38)</f>
        <v>#VALUE!</v>
      </c>
      <c r="AL957" s="0" t="e">
        <f aca="true">MAX(0,AK957*(1+(_xlfn.NORM.INV(RAND(),Inputs!$D$39,Inputs!$C$39)))-'Year Schedule'!$K$39+'Year Schedule'!$L$39)</f>
        <v>#VALUE!</v>
      </c>
      <c r="AM957" s="0" t="e">
        <f aca="true">MAX(0,AL957*(1+(_xlfn.NORM.INV(RAND(),Inputs!$D$39,Inputs!$C$39)))-'Year Schedule'!$K$40+'Year Schedule'!$L$40)</f>
        <v>#VALUE!</v>
      </c>
      <c r="AN957" s="0" t="e">
        <f aca="true">MAX(0,AM957*(1+(_xlfn.NORM.INV(RAND(),Inputs!$D$39,Inputs!$C$39)))-'Year Schedule'!$K$41+'Year Schedule'!$L$41)</f>
        <v>#VALUE!</v>
      </c>
      <c r="AO957" s="0" t="e">
        <f aca="true">MAX(0,AN957*(1+(_xlfn.NORM.INV(RAND(),Inputs!$D$39,Inputs!$C$39)))-'Year Schedule'!$K$42+'Year Schedule'!$L$42)</f>
        <v>#VALUE!</v>
      </c>
      <c r="AP957" s="0" t="e">
        <f aca="true">MAX(0,AO957*(1+(_xlfn.NORM.INV(RAND(),Inputs!$D$39,Inputs!$C$39)))-'Year Schedule'!$K$43+'Year Schedule'!$L$43)</f>
        <v>#VALUE!</v>
      </c>
      <c r="AQ957" s="0" t="e">
        <f aca="true">MAX(0,AP957*(1+(_xlfn.NORM.INV(RAND(),Inputs!$D$39,Inputs!$C$39)))-'Year Schedule'!$K$44+'Year Schedule'!$L$44)</f>
        <v>#VALUE!</v>
      </c>
      <c r="AR957" s="0" t="e">
        <f aca="true">MAX(0,AQ957*(1+(_xlfn.NORM.INV(RAND(),Inputs!$D$39,Inputs!$C$39)))-'Year Schedule'!$K$45+'Year Schedule'!$L$45)</f>
        <v>#VALUE!</v>
      </c>
      <c r="AS957" s="0" t="e">
        <f aca="true">MAX(0,AR957*(1+(_xlfn.NORM.INV(RAND(),Inputs!$D$39,Inputs!$C$39)))-'Year Schedule'!$K$46+'Year Schedule'!$L$46)</f>
        <v>#VALUE!</v>
      </c>
      <c r="AT957" s="0" t="e">
        <f aca="true">MAX(0,AS957*(1+(_xlfn.NORM.INV(RAND(),Inputs!$D$39,Inputs!$C$39)))-'Year Schedule'!$K$47+'Year Schedule'!$L$47)</f>
        <v>#VALUE!</v>
      </c>
      <c r="AU957" s="0" t="e">
        <f aca="true">MAX(0,AT957*(1+(_xlfn.NORM.INV(RAND(),Inputs!$D$39,Inputs!$C$39)))-'Year Schedule'!$K$48+'Year Schedule'!$L$48)</f>
        <v>#VALUE!</v>
      </c>
      <c r="AV957" s="0" t="e">
        <f aca="true">MAX(0,AU957*(1+(_xlfn.NORM.INV(RAND(),Inputs!$D$39,Inputs!$C$39)))-'Year Schedule'!$K$49+'Year Schedule'!$L$49)</f>
        <v>#VALUE!</v>
      </c>
      <c r="AW957" s="0" t="e">
        <f aca="true">MAX(0,AV957*(1+(_xlfn.NORM.INV(RAND(),Inputs!$D$39,Inputs!$C$39)))-'Year Schedule'!$K$50+'Year Schedule'!$L$50)</f>
        <v>#VALUE!</v>
      </c>
      <c r="AX957" s="0" t="e">
        <f aca="true">MAX(0,AW957*(1+(_xlfn.NORM.INV(RAND(),Inputs!$D$39,Inputs!$C$39)))-'Year Schedule'!$K$51+'Year Schedule'!$L$51)</f>
        <v>#VALUE!</v>
      </c>
      <c r="AY957" s="0" t="e">
        <f aca="true">MAX(0,AX957*(1+(_xlfn.NORM.INV(RAND(),Inputs!$D$39,Inputs!$C$39)))-'Year Schedule'!$K$52+'Year Schedule'!$L$52)</f>
        <v>#VALUE!</v>
      </c>
      <c r="AZ957" s="0" t="e">
        <f aca="true">MAX(0,AY957*(1+(_xlfn.NORM.INV(RAND(),Inputs!$D$39,Inputs!$C$39)))-'Year Schedule'!$K$53+'Year Schedule'!$L$53)</f>
        <v>#VALUE!</v>
      </c>
      <c r="BA957" s="0" t="e">
        <f aca="false">INDEX(C957:AZ957,1,Inputs!$C$6)</f>
        <v>#VALUE!</v>
      </c>
      <c r="BB957" s="0" t="n">
        <f aca="false">IFERROR(EXP(SUMPRODUCT(LN((C957:INDEX(C957:AZ957,1,Inputs!$C$6)+$C$1004:INDEX($C$1004:$AZ$1004,1,Inputs!$C$6))/B957:INDEX(B957:AY957,1,Inputs!$C$6)))/Inputs!$C$6)-1,-1)</f>
        <v>-1</v>
      </c>
    </row>
    <row r="958" customFormat="false" ht="15" hidden="false" customHeight="true" outlineLevel="0" collapsed="false">
      <c r="A958" s="0" t="n">
        <v>956</v>
      </c>
      <c r="B958" s="177" t="n">
        <f aca="false">Inputs!$C$38</f>
        <v>0</v>
      </c>
      <c r="C958" s="0" t="e">
        <f aca="true">MAX(0,B958*(1+(_xlfn.NORM.INV(RAND(),Inputs!$D$39,Inputs!$C$39)))-'Year Schedule'!$K$4+'Year Schedule'!$L$4)</f>
        <v>#VALUE!</v>
      </c>
      <c r="D958" s="0" t="e">
        <f aca="true">MAX(0,C958*(1+(_xlfn.NORM.INV(RAND(),Inputs!$D$39,Inputs!$C$39)))-'Year Schedule'!$K$5+'Year Schedule'!$L$5)</f>
        <v>#VALUE!</v>
      </c>
      <c r="E958" s="0" t="e">
        <f aca="true">MAX(0,D958*(1+(_xlfn.NORM.INV(RAND(),Inputs!$D$39,Inputs!$C$39)))-'Year Schedule'!$K$6+'Year Schedule'!$L$6)</f>
        <v>#VALUE!</v>
      </c>
      <c r="F958" s="0" t="e">
        <f aca="true">MAX(0,E958*(1+(_xlfn.NORM.INV(RAND(),Inputs!$D$39,Inputs!$C$39)))-'Year Schedule'!$K$7+'Year Schedule'!$L$7)</f>
        <v>#VALUE!</v>
      </c>
      <c r="G958" s="0" t="e">
        <f aca="true">MAX(0,F958*(1+(_xlfn.NORM.INV(RAND(),Inputs!$D$39,Inputs!$C$39)))-'Year Schedule'!$K$8+'Year Schedule'!$L$8)</f>
        <v>#VALUE!</v>
      </c>
      <c r="H958" s="0" t="e">
        <f aca="true">MAX(0,G958*(1+(_xlfn.NORM.INV(RAND(),Inputs!$D$39,Inputs!$C$39)))-'Year Schedule'!$K$9+'Year Schedule'!$L$9)</f>
        <v>#VALUE!</v>
      </c>
      <c r="I958" s="0" t="e">
        <f aca="true">MAX(0,H958*(1+(_xlfn.NORM.INV(RAND(),Inputs!$D$39,Inputs!$C$39)))-'Year Schedule'!$K$10+'Year Schedule'!$L$10)</f>
        <v>#VALUE!</v>
      </c>
      <c r="J958" s="0" t="e">
        <f aca="true">MAX(0,I958*(1+(_xlfn.NORM.INV(RAND(),Inputs!$D$39,Inputs!$C$39)))-'Year Schedule'!$K$11+'Year Schedule'!$L$11)</f>
        <v>#VALUE!</v>
      </c>
      <c r="K958" s="0" t="e">
        <f aca="true">MAX(0,J958*(1+(_xlfn.NORM.INV(RAND(),Inputs!$D$39,Inputs!$C$39)))-'Year Schedule'!$K$12+'Year Schedule'!$L$12)</f>
        <v>#VALUE!</v>
      </c>
      <c r="L958" s="0" t="e">
        <f aca="true">MAX(0,K958*(1+(_xlfn.NORM.INV(RAND(),Inputs!$D$39,Inputs!$C$39)))-'Year Schedule'!$K$13+'Year Schedule'!$L$13)</f>
        <v>#VALUE!</v>
      </c>
      <c r="M958" s="0" t="e">
        <f aca="true">MAX(0,L958*(1+(_xlfn.NORM.INV(RAND(),Inputs!$D$39,Inputs!$C$39)))-'Year Schedule'!$K$14+'Year Schedule'!$L$14)</f>
        <v>#VALUE!</v>
      </c>
      <c r="N958" s="0" t="e">
        <f aca="true">MAX(0,M958*(1+(_xlfn.NORM.INV(RAND(),Inputs!$D$39,Inputs!$C$39)))-'Year Schedule'!$K$15+'Year Schedule'!$L$15)</f>
        <v>#VALUE!</v>
      </c>
      <c r="O958" s="0" t="e">
        <f aca="true">MAX(0,N958*(1+(_xlfn.NORM.INV(RAND(),Inputs!$D$39,Inputs!$C$39)))-'Year Schedule'!$K$16+'Year Schedule'!$L$16)</f>
        <v>#VALUE!</v>
      </c>
      <c r="P958" s="0" t="e">
        <f aca="true">MAX(0,O958*(1+(_xlfn.NORM.INV(RAND(),Inputs!$D$39,Inputs!$C$39)))-'Year Schedule'!$K$17+'Year Schedule'!$L$17)</f>
        <v>#VALUE!</v>
      </c>
      <c r="Q958" s="0" t="e">
        <f aca="true">MAX(0,P958*(1+(_xlfn.NORM.INV(RAND(),Inputs!$D$39,Inputs!$C$39)))-'Year Schedule'!$K$18+'Year Schedule'!$L$18)</f>
        <v>#VALUE!</v>
      </c>
      <c r="R958" s="0" t="e">
        <f aca="true">MAX(0,Q958*(1+(_xlfn.NORM.INV(RAND(),Inputs!$D$39,Inputs!$C$39)))-'Year Schedule'!$K$19+'Year Schedule'!$L$19)</f>
        <v>#VALUE!</v>
      </c>
      <c r="S958" s="0" t="e">
        <f aca="true">MAX(0,R958*(1+(_xlfn.NORM.INV(RAND(),Inputs!$D$39,Inputs!$C$39)))-'Year Schedule'!$K$20+'Year Schedule'!$L$20)</f>
        <v>#VALUE!</v>
      </c>
      <c r="T958" s="0" t="e">
        <f aca="true">MAX(0,S958*(1+(_xlfn.NORM.INV(RAND(),Inputs!$D$39,Inputs!$C$39)))-'Year Schedule'!$K$21+'Year Schedule'!$L$21)</f>
        <v>#VALUE!</v>
      </c>
      <c r="U958" s="0" t="e">
        <f aca="true">MAX(0,T958*(1+(_xlfn.NORM.INV(RAND(),Inputs!$D$39,Inputs!$C$39)))-'Year Schedule'!$K$22+'Year Schedule'!$L$22)</f>
        <v>#VALUE!</v>
      </c>
      <c r="V958" s="0" t="e">
        <f aca="true">MAX(0,U958*(1+(_xlfn.NORM.INV(RAND(),Inputs!$D$39,Inputs!$C$39)))-'Year Schedule'!$K$23+'Year Schedule'!$L$23)</f>
        <v>#VALUE!</v>
      </c>
      <c r="W958" s="0" t="e">
        <f aca="true">MAX(0,V958*(1+(_xlfn.NORM.INV(RAND(),Inputs!$D$39,Inputs!$C$39)))-'Year Schedule'!$K$24+'Year Schedule'!$L$24)</f>
        <v>#VALUE!</v>
      </c>
      <c r="X958" s="0" t="e">
        <f aca="true">MAX(0,W958*(1+(_xlfn.NORM.INV(RAND(),Inputs!$D$39,Inputs!$C$39)))-'Year Schedule'!$K$25+'Year Schedule'!$L$25)</f>
        <v>#VALUE!</v>
      </c>
      <c r="Y958" s="0" t="e">
        <f aca="true">MAX(0,X958*(1+(_xlfn.NORM.INV(RAND(),Inputs!$D$39,Inputs!$C$39)))-'Year Schedule'!$K$26+'Year Schedule'!$L$26)</f>
        <v>#VALUE!</v>
      </c>
      <c r="Z958" s="0" t="e">
        <f aca="true">MAX(0,Y958*(1+(_xlfn.NORM.INV(RAND(),Inputs!$D$39,Inputs!$C$39)))-'Year Schedule'!$K$27+'Year Schedule'!$L$27)</f>
        <v>#VALUE!</v>
      </c>
      <c r="AA958" s="0" t="e">
        <f aca="true">MAX(0,Z958*(1+(_xlfn.NORM.INV(RAND(),Inputs!$D$39,Inputs!$C$39)))-'Year Schedule'!$K$28+'Year Schedule'!$L$28)</f>
        <v>#VALUE!</v>
      </c>
      <c r="AB958" s="0" t="e">
        <f aca="true">MAX(0,AA958*(1+(_xlfn.NORM.INV(RAND(),Inputs!$D$39,Inputs!$C$39)))-'Year Schedule'!$K$29+'Year Schedule'!$L$29)</f>
        <v>#VALUE!</v>
      </c>
      <c r="AC958" s="0" t="e">
        <f aca="true">MAX(0,AB958*(1+(_xlfn.NORM.INV(RAND(),Inputs!$D$39,Inputs!$C$39)))-'Year Schedule'!$K$30+'Year Schedule'!$L$30)</f>
        <v>#VALUE!</v>
      </c>
      <c r="AD958" s="0" t="e">
        <f aca="true">MAX(0,AC958*(1+(_xlfn.NORM.INV(RAND(),Inputs!$D$39,Inputs!$C$39)))-'Year Schedule'!$K$31+'Year Schedule'!$L$31)</f>
        <v>#VALUE!</v>
      </c>
      <c r="AE958" s="0" t="e">
        <f aca="true">MAX(0,AD958*(1+(_xlfn.NORM.INV(RAND(),Inputs!$D$39,Inputs!$C$39)))-'Year Schedule'!$K$32+'Year Schedule'!$L$32)</f>
        <v>#VALUE!</v>
      </c>
      <c r="AF958" s="0" t="e">
        <f aca="true">MAX(0,AE958*(1+(_xlfn.NORM.INV(RAND(),Inputs!$D$39,Inputs!$C$39)))-'Year Schedule'!$K$33+'Year Schedule'!$L$33)</f>
        <v>#VALUE!</v>
      </c>
      <c r="AG958" s="0" t="e">
        <f aca="true">MAX(0,AF958*(1+(_xlfn.NORM.INV(RAND(),Inputs!$D$39,Inputs!$C$39)))-'Year Schedule'!$K$34+'Year Schedule'!$L$34)</f>
        <v>#VALUE!</v>
      </c>
      <c r="AH958" s="0" t="e">
        <f aca="true">MAX(0,AG958*(1+(_xlfn.NORM.INV(RAND(),Inputs!$D$39,Inputs!$C$39)))-'Year Schedule'!$K$35+'Year Schedule'!$L$35)</f>
        <v>#VALUE!</v>
      </c>
      <c r="AI958" s="0" t="e">
        <f aca="true">MAX(0,AH958*(1+(_xlfn.NORM.INV(RAND(),Inputs!$D$39,Inputs!$C$39)))-'Year Schedule'!$K$36+'Year Schedule'!$L$36)</f>
        <v>#VALUE!</v>
      </c>
      <c r="AJ958" s="0" t="e">
        <f aca="true">MAX(0,AI958*(1+(_xlfn.NORM.INV(RAND(),Inputs!$D$39,Inputs!$C$39)))-'Year Schedule'!$K$37+'Year Schedule'!$L$37)</f>
        <v>#VALUE!</v>
      </c>
      <c r="AK958" s="0" t="e">
        <f aca="true">MAX(0,AJ958*(1+(_xlfn.NORM.INV(RAND(),Inputs!$D$39,Inputs!$C$39)))-'Year Schedule'!$K$38+'Year Schedule'!$L$38)</f>
        <v>#VALUE!</v>
      </c>
      <c r="AL958" s="0" t="e">
        <f aca="true">MAX(0,AK958*(1+(_xlfn.NORM.INV(RAND(),Inputs!$D$39,Inputs!$C$39)))-'Year Schedule'!$K$39+'Year Schedule'!$L$39)</f>
        <v>#VALUE!</v>
      </c>
      <c r="AM958" s="0" t="e">
        <f aca="true">MAX(0,AL958*(1+(_xlfn.NORM.INV(RAND(),Inputs!$D$39,Inputs!$C$39)))-'Year Schedule'!$K$40+'Year Schedule'!$L$40)</f>
        <v>#VALUE!</v>
      </c>
      <c r="AN958" s="0" t="e">
        <f aca="true">MAX(0,AM958*(1+(_xlfn.NORM.INV(RAND(),Inputs!$D$39,Inputs!$C$39)))-'Year Schedule'!$K$41+'Year Schedule'!$L$41)</f>
        <v>#VALUE!</v>
      </c>
      <c r="AO958" s="0" t="e">
        <f aca="true">MAX(0,AN958*(1+(_xlfn.NORM.INV(RAND(),Inputs!$D$39,Inputs!$C$39)))-'Year Schedule'!$K$42+'Year Schedule'!$L$42)</f>
        <v>#VALUE!</v>
      </c>
      <c r="AP958" s="0" t="e">
        <f aca="true">MAX(0,AO958*(1+(_xlfn.NORM.INV(RAND(),Inputs!$D$39,Inputs!$C$39)))-'Year Schedule'!$K$43+'Year Schedule'!$L$43)</f>
        <v>#VALUE!</v>
      </c>
      <c r="AQ958" s="0" t="e">
        <f aca="true">MAX(0,AP958*(1+(_xlfn.NORM.INV(RAND(),Inputs!$D$39,Inputs!$C$39)))-'Year Schedule'!$K$44+'Year Schedule'!$L$44)</f>
        <v>#VALUE!</v>
      </c>
      <c r="AR958" s="0" t="e">
        <f aca="true">MAX(0,AQ958*(1+(_xlfn.NORM.INV(RAND(),Inputs!$D$39,Inputs!$C$39)))-'Year Schedule'!$K$45+'Year Schedule'!$L$45)</f>
        <v>#VALUE!</v>
      </c>
      <c r="AS958" s="0" t="e">
        <f aca="true">MAX(0,AR958*(1+(_xlfn.NORM.INV(RAND(),Inputs!$D$39,Inputs!$C$39)))-'Year Schedule'!$K$46+'Year Schedule'!$L$46)</f>
        <v>#VALUE!</v>
      </c>
      <c r="AT958" s="0" t="e">
        <f aca="true">MAX(0,AS958*(1+(_xlfn.NORM.INV(RAND(),Inputs!$D$39,Inputs!$C$39)))-'Year Schedule'!$K$47+'Year Schedule'!$L$47)</f>
        <v>#VALUE!</v>
      </c>
      <c r="AU958" s="0" t="e">
        <f aca="true">MAX(0,AT958*(1+(_xlfn.NORM.INV(RAND(),Inputs!$D$39,Inputs!$C$39)))-'Year Schedule'!$K$48+'Year Schedule'!$L$48)</f>
        <v>#VALUE!</v>
      </c>
      <c r="AV958" s="0" t="e">
        <f aca="true">MAX(0,AU958*(1+(_xlfn.NORM.INV(RAND(),Inputs!$D$39,Inputs!$C$39)))-'Year Schedule'!$K$49+'Year Schedule'!$L$49)</f>
        <v>#VALUE!</v>
      </c>
      <c r="AW958" s="0" t="e">
        <f aca="true">MAX(0,AV958*(1+(_xlfn.NORM.INV(RAND(),Inputs!$D$39,Inputs!$C$39)))-'Year Schedule'!$K$50+'Year Schedule'!$L$50)</f>
        <v>#VALUE!</v>
      </c>
      <c r="AX958" s="0" t="e">
        <f aca="true">MAX(0,AW958*(1+(_xlfn.NORM.INV(RAND(),Inputs!$D$39,Inputs!$C$39)))-'Year Schedule'!$K$51+'Year Schedule'!$L$51)</f>
        <v>#VALUE!</v>
      </c>
      <c r="AY958" s="0" t="e">
        <f aca="true">MAX(0,AX958*(1+(_xlfn.NORM.INV(RAND(),Inputs!$D$39,Inputs!$C$39)))-'Year Schedule'!$K$52+'Year Schedule'!$L$52)</f>
        <v>#VALUE!</v>
      </c>
      <c r="AZ958" s="0" t="e">
        <f aca="true">MAX(0,AY958*(1+(_xlfn.NORM.INV(RAND(),Inputs!$D$39,Inputs!$C$39)))-'Year Schedule'!$K$53+'Year Schedule'!$L$53)</f>
        <v>#VALUE!</v>
      </c>
      <c r="BA958" s="0" t="e">
        <f aca="false">INDEX(C958:AZ958,1,Inputs!$C$6)</f>
        <v>#VALUE!</v>
      </c>
      <c r="BB958" s="0" t="n">
        <f aca="false">IFERROR(EXP(SUMPRODUCT(LN((C958:INDEX(C958:AZ958,1,Inputs!$C$6)+$C$1004:INDEX($C$1004:$AZ$1004,1,Inputs!$C$6))/B958:INDEX(B958:AY958,1,Inputs!$C$6)))/Inputs!$C$6)-1,-1)</f>
        <v>-1</v>
      </c>
    </row>
    <row r="959" customFormat="false" ht="15" hidden="false" customHeight="true" outlineLevel="0" collapsed="false">
      <c r="A959" s="0" t="n">
        <v>957</v>
      </c>
      <c r="B959" s="177" t="n">
        <f aca="false">Inputs!$C$38</f>
        <v>0</v>
      </c>
      <c r="C959" s="0" t="e">
        <f aca="true">MAX(0,B959*(1+(_xlfn.NORM.INV(RAND(),Inputs!$D$39,Inputs!$C$39)))-'Year Schedule'!$K$4+'Year Schedule'!$L$4)</f>
        <v>#VALUE!</v>
      </c>
      <c r="D959" s="0" t="e">
        <f aca="true">MAX(0,C959*(1+(_xlfn.NORM.INV(RAND(),Inputs!$D$39,Inputs!$C$39)))-'Year Schedule'!$K$5+'Year Schedule'!$L$5)</f>
        <v>#VALUE!</v>
      </c>
      <c r="E959" s="0" t="e">
        <f aca="true">MAX(0,D959*(1+(_xlfn.NORM.INV(RAND(),Inputs!$D$39,Inputs!$C$39)))-'Year Schedule'!$K$6+'Year Schedule'!$L$6)</f>
        <v>#VALUE!</v>
      </c>
      <c r="F959" s="0" t="e">
        <f aca="true">MAX(0,E959*(1+(_xlfn.NORM.INV(RAND(),Inputs!$D$39,Inputs!$C$39)))-'Year Schedule'!$K$7+'Year Schedule'!$L$7)</f>
        <v>#VALUE!</v>
      </c>
      <c r="G959" s="0" t="e">
        <f aca="true">MAX(0,F959*(1+(_xlfn.NORM.INV(RAND(),Inputs!$D$39,Inputs!$C$39)))-'Year Schedule'!$K$8+'Year Schedule'!$L$8)</f>
        <v>#VALUE!</v>
      </c>
      <c r="H959" s="0" t="e">
        <f aca="true">MAX(0,G959*(1+(_xlfn.NORM.INV(RAND(),Inputs!$D$39,Inputs!$C$39)))-'Year Schedule'!$K$9+'Year Schedule'!$L$9)</f>
        <v>#VALUE!</v>
      </c>
      <c r="I959" s="0" t="e">
        <f aca="true">MAX(0,H959*(1+(_xlfn.NORM.INV(RAND(),Inputs!$D$39,Inputs!$C$39)))-'Year Schedule'!$K$10+'Year Schedule'!$L$10)</f>
        <v>#VALUE!</v>
      </c>
      <c r="J959" s="0" t="e">
        <f aca="true">MAX(0,I959*(1+(_xlfn.NORM.INV(RAND(),Inputs!$D$39,Inputs!$C$39)))-'Year Schedule'!$K$11+'Year Schedule'!$L$11)</f>
        <v>#VALUE!</v>
      </c>
      <c r="K959" s="0" t="e">
        <f aca="true">MAX(0,J959*(1+(_xlfn.NORM.INV(RAND(),Inputs!$D$39,Inputs!$C$39)))-'Year Schedule'!$K$12+'Year Schedule'!$L$12)</f>
        <v>#VALUE!</v>
      </c>
      <c r="L959" s="0" t="e">
        <f aca="true">MAX(0,K959*(1+(_xlfn.NORM.INV(RAND(),Inputs!$D$39,Inputs!$C$39)))-'Year Schedule'!$K$13+'Year Schedule'!$L$13)</f>
        <v>#VALUE!</v>
      </c>
      <c r="M959" s="0" t="e">
        <f aca="true">MAX(0,L959*(1+(_xlfn.NORM.INV(RAND(),Inputs!$D$39,Inputs!$C$39)))-'Year Schedule'!$K$14+'Year Schedule'!$L$14)</f>
        <v>#VALUE!</v>
      </c>
      <c r="N959" s="0" t="e">
        <f aca="true">MAX(0,M959*(1+(_xlfn.NORM.INV(RAND(),Inputs!$D$39,Inputs!$C$39)))-'Year Schedule'!$K$15+'Year Schedule'!$L$15)</f>
        <v>#VALUE!</v>
      </c>
      <c r="O959" s="0" t="e">
        <f aca="true">MAX(0,N959*(1+(_xlfn.NORM.INV(RAND(),Inputs!$D$39,Inputs!$C$39)))-'Year Schedule'!$K$16+'Year Schedule'!$L$16)</f>
        <v>#VALUE!</v>
      </c>
      <c r="P959" s="0" t="e">
        <f aca="true">MAX(0,O959*(1+(_xlfn.NORM.INV(RAND(),Inputs!$D$39,Inputs!$C$39)))-'Year Schedule'!$K$17+'Year Schedule'!$L$17)</f>
        <v>#VALUE!</v>
      </c>
      <c r="Q959" s="0" t="e">
        <f aca="true">MAX(0,P959*(1+(_xlfn.NORM.INV(RAND(),Inputs!$D$39,Inputs!$C$39)))-'Year Schedule'!$K$18+'Year Schedule'!$L$18)</f>
        <v>#VALUE!</v>
      </c>
      <c r="R959" s="0" t="e">
        <f aca="true">MAX(0,Q959*(1+(_xlfn.NORM.INV(RAND(),Inputs!$D$39,Inputs!$C$39)))-'Year Schedule'!$K$19+'Year Schedule'!$L$19)</f>
        <v>#VALUE!</v>
      </c>
      <c r="S959" s="0" t="e">
        <f aca="true">MAX(0,R959*(1+(_xlfn.NORM.INV(RAND(),Inputs!$D$39,Inputs!$C$39)))-'Year Schedule'!$K$20+'Year Schedule'!$L$20)</f>
        <v>#VALUE!</v>
      </c>
      <c r="T959" s="0" t="e">
        <f aca="true">MAX(0,S959*(1+(_xlfn.NORM.INV(RAND(),Inputs!$D$39,Inputs!$C$39)))-'Year Schedule'!$K$21+'Year Schedule'!$L$21)</f>
        <v>#VALUE!</v>
      </c>
      <c r="U959" s="0" t="e">
        <f aca="true">MAX(0,T959*(1+(_xlfn.NORM.INV(RAND(),Inputs!$D$39,Inputs!$C$39)))-'Year Schedule'!$K$22+'Year Schedule'!$L$22)</f>
        <v>#VALUE!</v>
      </c>
      <c r="V959" s="0" t="e">
        <f aca="true">MAX(0,U959*(1+(_xlfn.NORM.INV(RAND(),Inputs!$D$39,Inputs!$C$39)))-'Year Schedule'!$K$23+'Year Schedule'!$L$23)</f>
        <v>#VALUE!</v>
      </c>
      <c r="W959" s="0" t="e">
        <f aca="true">MAX(0,V959*(1+(_xlfn.NORM.INV(RAND(),Inputs!$D$39,Inputs!$C$39)))-'Year Schedule'!$K$24+'Year Schedule'!$L$24)</f>
        <v>#VALUE!</v>
      </c>
      <c r="X959" s="0" t="e">
        <f aca="true">MAX(0,W959*(1+(_xlfn.NORM.INV(RAND(),Inputs!$D$39,Inputs!$C$39)))-'Year Schedule'!$K$25+'Year Schedule'!$L$25)</f>
        <v>#VALUE!</v>
      </c>
      <c r="Y959" s="0" t="e">
        <f aca="true">MAX(0,X959*(1+(_xlfn.NORM.INV(RAND(),Inputs!$D$39,Inputs!$C$39)))-'Year Schedule'!$K$26+'Year Schedule'!$L$26)</f>
        <v>#VALUE!</v>
      </c>
      <c r="Z959" s="0" t="e">
        <f aca="true">MAX(0,Y959*(1+(_xlfn.NORM.INV(RAND(),Inputs!$D$39,Inputs!$C$39)))-'Year Schedule'!$K$27+'Year Schedule'!$L$27)</f>
        <v>#VALUE!</v>
      </c>
      <c r="AA959" s="0" t="e">
        <f aca="true">MAX(0,Z959*(1+(_xlfn.NORM.INV(RAND(),Inputs!$D$39,Inputs!$C$39)))-'Year Schedule'!$K$28+'Year Schedule'!$L$28)</f>
        <v>#VALUE!</v>
      </c>
      <c r="AB959" s="0" t="e">
        <f aca="true">MAX(0,AA959*(1+(_xlfn.NORM.INV(RAND(),Inputs!$D$39,Inputs!$C$39)))-'Year Schedule'!$K$29+'Year Schedule'!$L$29)</f>
        <v>#VALUE!</v>
      </c>
      <c r="AC959" s="0" t="e">
        <f aca="true">MAX(0,AB959*(1+(_xlfn.NORM.INV(RAND(),Inputs!$D$39,Inputs!$C$39)))-'Year Schedule'!$K$30+'Year Schedule'!$L$30)</f>
        <v>#VALUE!</v>
      </c>
      <c r="AD959" s="0" t="e">
        <f aca="true">MAX(0,AC959*(1+(_xlfn.NORM.INV(RAND(),Inputs!$D$39,Inputs!$C$39)))-'Year Schedule'!$K$31+'Year Schedule'!$L$31)</f>
        <v>#VALUE!</v>
      </c>
      <c r="AE959" s="0" t="e">
        <f aca="true">MAX(0,AD959*(1+(_xlfn.NORM.INV(RAND(),Inputs!$D$39,Inputs!$C$39)))-'Year Schedule'!$K$32+'Year Schedule'!$L$32)</f>
        <v>#VALUE!</v>
      </c>
      <c r="AF959" s="0" t="e">
        <f aca="true">MAX(0,AE959*(1+(_xlfn.NORM.INV(RAND(),Inputs!$D$39,Inputs!$C$39)))-'Year Schedule'!$K$33+'Year Schedule'!$L$33)</f>
        <v>#VALUE!</v>
      </c>
      <c r="AG959" s="0" t="e">
        <f aca="true">MAX(0,AF959*(1+(_xlfn.NORM.INV(RAND(),Inputs!$D$39,Inputs!$C$39)))-'Year Schedule'!$K$34+'Year Schedule'!$L$34)</f>
        <v>#VALUE!</v>
      </c>
      <c r="AH959" s="0" t="e">
        <f aca="true">MAX(0,AG959*(1+(_xlfn.NORM.INV(RAND(),Inputs!$D$39,Inputs!$C$39)))-'Year Schedule'!$K$35+'Year Schedule'!$L$35)</f>
        <v>#VALUE!</v>
      </c>
      <c r="AI959" s="0" t="e">
        <f aca="true">MAX(0,AH959*(1+(_xlfn.NORM.INV(RAND(),Inputs!$D$39,Inputs!$C$39)))-'Year Schedule'!$K$36+'Year Schedule'!$L$36)</f>
        <v>#VALUE!</v>
      </c>
      <c r="AJ959" s="0" t="e">
        <f aca="true">MAX(0,AI959*(1+(_xlfn.NORM.INV(RAND(),Inputs!$D$39,Inputs!$C$39)))-'Year Schedule'!$K$37+'Year Schedule'!$L$37)</f>
        <v>#VALUE!</v>
      </c>
      <c r="AK959" s="0" t="e">
        <f aca="true">MAX(0,AJ959*(1+(_xlfn.NORM.INV(RAND(),Inputs!$D$39,Inputs!$C$39)))-'Year Schedule'!$K$38+'Year Schedule'!$L$38)</f>
        <v>#VALUE!</v>
      </c>
      <c r="AL959" s="0" t="e">
        <f aca="true">MAX(0,AK959*(1+(_xlfn.NORM.INV(RAND(),Inputs!$D$39,Inputs!$C$39)))-'Year Schedule'!$K$39+'Year Schedule'!$L$39)</f>
        <v>#VALUE!</v>
      </c>
      <c r="AM959" s="0" t="e">
        <f aca="true">MAX(0,AL959*(1+(_xlfn.NORM.INV(RAND(),Inputs!$D$39,Inputs!$C$39)))-'Year Schedule'!$K$40+'Year Schedule'!$L$40)</f>
        <v>#VALUE!</v>
      </c>
      <c r="AN959" s="0" t="e">
        <f aca="true">MAX(0,AM959*(1+(_xlfn.NORM.INV(RAND(),Inputs!$D$39,Inputs!$C$39)))-'Year Schedule'!$K$41+'Year Schedule'!$L$41)</f>
        <v>#VALUE!</v>
      </c>
      <c r="AO959" s="0" t="e">
        <f aca="true">MAX(0,AN959*(1+(_xlfn.NORM.INV(RAND(),Inputs!$D$39,Inputs!$C$39)))-'Year Schedule'!$K$42+'Year Schedule'!$L$42)</f>
        <v>#VALUE!</v>
      </c>
      <c r="AP959" s="0" t="e">
        <f aca="true">MAX(0,AO959*(1+(_xlfn.NORM.INV(RAND(),Inputs!$D$39,Inputs!$C$39)))-'Year Schedule'!$K$43+'Year Schedule'!$L$43)</f>
        <v>#VALUE!</v>
      </c>
      <c r="AQ959" s="0" t="e">
        <f aca="true">MAX(0,AP959*(1+(_xlfn.NORM.INV(RAND(),Inputs!$D$39,Inputs!$C$39)))-'Year Schedule'!$K$44+'Year Schedule'!$L$44)</f>
        <v>#VALUE!</v>
      </c>
      <c r="AR959" s="0" t="e">
        <f aca="true">MAX(0,AQ959*(1+(_xlfn.NORM.INV(RAND(),Inputs!$D$39,Inputs!$C$39)))-'Year Schedule'!$K$45+'Year Schedule'!$L$45)</f>
        <v>#VALUE!</v>
      </c>
      <c r="AS959" s="0" t="e">
        <f aca="true">MAX(0,AR959*(1+(_xlfn.NORM.INV(RAND(),Inputs!$D$39,Inputs!$C$39)))-'Year Schedule'!$K$46+'Year Schedule'!$L$46)</f>
        <v>#VALUE!</v>
      </c>
      <c r="AT959" s="0" t="e">
        <f aca="true">MAX(0,AS959*(1+(_xlfn.NORM.INV(RAND(),Inputs!$D$39,Inputs!$C$39)))-'Year Schedule'!$K$47+'Year Schedule'!$L$47)</f>
        <v>#VALUE!</v>
      </c>
      <c r="AU959" s="0" t="e">
        <f aca="true">MAX(0,AT959*(1+(_xlfn.NORM.INV(RAND(),Inputs!$D$39,Inputs!$C$39)))-'Year Schedule'!$K$48+'Year Schedule'!$L$48)</f>
        <v>#VALUE!</v>
      </c>
      <c r="AV959" s="0" t="e">
        <f aca="true">MAX(0,AU959*(1+(_xlfn.NORM.INV(RAND(),Inputs!$D$39,Inputs!$C$39)))-'Year Schedule'!$K$49+'Year Schedule'!$L$49)</f>
        <v>#VALUE!</v>
      </c>
      <c r="AW959" s="0" t="e">
        <f aca="true">MAX(0,AV959*(1+(_xlfn.NORM.INV(RAND(),Inputs!$D$39,Inputs!$C$39)))-'Year Schedule'!$K$50+'Year Schedule'!$L$50)</f>
        <v>#VALUE!</v>
      </c>
      <c r="AX959" s="0" t="e">
        <f aca="true">MAX(0,AW959*(1+(_xlfn.NORM.INV(RAND(),Inputs!$D$39,Inputs!$C$39)))-'Year Schedule'!$K$51+'Year Schedule'!$L$51)</f>
        <v>#VALUE!</v>
      </c>
      <c r="AY959" s="0" t="e">
        <f aca="true">MAX(0,AX959*(1+(_xlfn.NORM.INV(RAND(),Inputs!$D$39,Inputs!$C$39)))-'Year Schedule'!$K$52+'Year Schedule'!$L$52)</f>
        <v>#VALUE!</v>
      </c>
      <c r="AZ959" s="0" t="e">
        <f aca="true">MAX(0,AY959*(1+(_xlfn.NORM.INV(RAND(),Inputs!$D$39,Inputs!$C$39)))-'Year Schedule'!$K$53+'Year Schedule'!$L$53)</f>
        <v>#VALUE!</v>
      </c>
      <c r="BA959" s="0" t="e">
        <f aca="false">INDEX(C959:AZ959,1,Inputs!$C$6)</f>
        <v>#VALUE!</v>
      </c>
      <c r="BB959" s="0" t="n">
        <f aca="false">IFERROR(EXP(SUMPRODUCT(LN((C959:INDEX(C959:AZ959,1,Inputs!$C$6)+$C$1004:INDEX($C$1004:$AZ$1004,1,Inputs!$C$6))/B959:INDEX(B959:AY959,1,Inputs!$C$6)))/Inputs!$C$6)-1,-1)</f>
        <v>-1</v>
      </c>
    </row>
    <row r="960" customFormat="false" ht="15" hidden="false" customHeight="true" outlineLevel="0" collapsed="false">
      <c r="A960" s="0" t="n">
        <v>958</v>
      </c>
      <c r="B960" s="177" t="n">
        <f aca="false">Inputs!$C$38</f>
        <v>0</v>
      </c>
      <c r="C960" s="0" t="e">
        <f aca="true">MAX(0,B960*(1+(_xlfn.NORM.INV(RAND(),Inputs!$D$39,Inputs!$C$39)))-'Year Schedule'!$K$4+'Year Schedule'!$L$4)</f>
        <v>#VALUE!</v>
      </c>
      <c r="D960" s="0" t="e">
        <f aca="true">MAX(0,C960*(1+(_xlfn.NORM.INV(RAND(),Inputs!$D$39,Inputs!$C$39)))-'Year Schedule'!$K$5+'Year Schedule'!$L$5)</f>
        <v>#VALUE!</v>
      </c>
      <c r="E960" s="0" t="e">
        <f aca="true">MAX(0,D960*(1+(_xlfn.NORM.INV(RAND(),Inputs!$D$39,Inputs!$C$39)))-'Year Schedule'!$K$6+'Year Schedule'!$L$6)</f>
        <v>#VALUE!</v>
      </c>
      <c r="F960" s="0" t="e">
        <f aca="true">MAX(0,E960*(1+(_xlfn.NORM.INV(RAND(),Inputs!$D$39,Inputs!$C$39)))-'Year Schedule'!$K$7+'Year Schedule'!$L$7)</f>
        <v>#VALUE!</v>
      </c>
      <c r="G960" s="0" t="e">
        <f aca="true">MAX(0,F960*(1+(_xlfn.NORM.INV(RAND(),Inputs!$D$39,Inputs!$C$39)))-'Year Schedule'!$K$8+'Year Schedule'!$L$8)</f>
        <v>#VALUE!</v>
      </c>
      <c r="H960" s="0" t="e">
        <f aca="true">MAX(0,G960*(1+(_xlfn.NORM.INV(RAND(),Inputs!$D$39,Inputs!$C$39)))-'Year Schedule'!$K$9+'Year Schedule'!$L$9)</f>
        <v>#VALUE!</v>
      </c>
      <c r="I960" s="0" t="e">
        <f aca="true">MAX(0,H960*(1+(_xlfn.NORM.INV(RAND(),Inputs!$D$39,Inputs!$C$39)))-'Year Schedule'!$K$10+'Year Schedule'!$L$10)</f>
        <v>#VALUE!</v>
      </c>
      <c r="J960" s="0" t="e">
        <f aca="true">MAX(0,I960*(1+(_xlfn.NORM.INV(RAND(),Inputs!$D$39,Inputs!$C$39)))-'Year Schedule'!$K$11+'Year Schedule'!$L$11)</f>
        <v>#VALUE!</v>
      </c>
      <c r="K960" s="0" t="e">
        <f aca="true">MAX(0,J960*(1+(_xlfn.NORM.INV(RAND(),Inputs!$D$39,Inputs!$C$39)))-'Year Schedule'!$K$12+'Year Schedule'!$L$12)</f>
        <v>#VALUE!</v>
      </c>
      <c r="L960" s="0" t="e">
        <f aca="true">MAX(0,K960*(1+(_xlfn.NORM.INV(RAND(),Inputs!$D$39,Inputs!$C$39)))-'Year Schedule'!$K$13+'Year Schedule'!$L$13)</f>
        <v>#VALUE!</v>
      </c>
      <c r="M960" s="0" t="e">
        <f aca="true">MAX(0,L960*(1+(_xlfn.NORM.INV(RAND(),Inputs!$D$39,Inputs!$C$39)))-'Year Schedule'!$K$14+'Year Schedule'!$L$14)</f>
        <v>#VALUE!</v>
      </c>
      <c r="N960" s="0" t="e">
        <f aca="true">MAX(0,M960*(1+(_xlfn.NORM.INV(RAND(),Inputs!$D$39,Inputs!$C$39)))-'Year Schedule'!$K$15+'Year Schedule'!$L$15)</f>
        <v>#VALUE!</v>
      </c>
      <c r="O960" s="0" t="e">
        <f aca="true">MAX(0,N960*(1+(_xlfn.NORM.INV(RAND(),Inputs!$D$39,Inputs!$C$39)))-'Year Schedule'!$K$16+'Year Schedule'!$L$16)</f>
        <v>#VALUE!</v>
      </c>
      <c r="P960" s="0" t="e">
        <f aca="true">MAX(0,O960*(1+(_xlfn.NORM.INV(RAND(),Inputs!$D$39,Inputs!$C$39)))-'Year Schedule'!$K$17+'Year Schedule'!$L$17)</f>
        <v>#VALUE!</v>
      </c>
      <c r="Q960" s="0" t="e">
        <f aca="true">MAX(0,P960*(1+(_xlfn.NORM.INV(RAND(),Inputs!$D$39,Inputs!$C$39)))-'Year Schedule'!$K$18+'Year Schedule'!$L$18)</f>
        <v>#VALUE!</v>
      </c>
      <c r="R960" s="0" t="e">
        <f aca="true">MAX(0,Q960*(1+(_xlfn.NORM.INV(RAND(),Inputs!$D$39,Inputs!$C$39)))-'Year Schedule'!$K$19+'Year Schedule'!$L$19)</f>
        <v>#VALUE!</v>
      </c>
      <c r="S960" s="0" t="e">
        <f aca="true">MAX(0,R960*(1+(_xlfn.NORM.INV(RAND(),Inputs!$D$39,Inputs!$C$39)))-'Year Schedule'!$K$20+'Year Schedule'!$L$20)</f>
        <v>#VALUE!</v>
      </c>
      <c r="T960" s="0" t="e">
        <f aca="true">MAX(0,S960*(1+(_xlfn.NORM.INV(RAND(),Inputs!$D$39,Inputs!$C$39)))-'Year Schedule'!$K$21+'Year Schedule'!$L$21)</f>
        <v>#VALUE!</v>
      </c>
      <c r="U960" s="0" t="e">
        <f aca="true">MAX(0,T960*(1+(_xlfn.NORM.INV(RAND(),Inputs!$D$39,Inputs!$C$39)))-'Year Schedule'!$K$22+'Year Schedule'!$L$22)</f>
        <v>#VALUE!</v>
      </c>
      <c r="V960" s="0" t="e">
        <f aca="true">MAX(0,U960*(1+(_xlfn.NORM.INV(RAND(),Inputs!$D$39,Inputs!$C$39)))-'Year Schedule'!$K$23+'Year Schedule'!$L$23)</f>
        <v>#VALUE!</v>
      </c>
      <c r="W960" s="0" t="e">
        <f aca="true">MAX(0,V960*(1+(_xlfn.NORM.INV(RAND(),Inputs!$D$39,Inputs!$C$39)))-'Year Schedule'!$K$24+'Year Schedule'!$L$24)</f>
        <v>#VALUE!</v>
      </c>
      <c r="X960" s="0" t="e">
        <f aca="true">MAX(0,W960*(1+(_xlfn.NORM.INV(RAND(),Inputs!$D$39,Inputs!$C$39)))-'Year Schedule'!$K$25+'Year Schedule'!$L$25)</f>
        <v>#VALUE!</v>
      </c>
      <c r="Y960" s="0" t="e">
        <f aca="true">MAX(0,X960*(1+(_xlfn.NORM.INV(RAND(),Inputs!$D$39,Inputs!$C$39)))-'Year Schedule'!$K$26+'Year Schedule'!$L$26)</f>
        <v>#VALUE!</v>
      </c>
      <c r="Z960" s="0" t="e">
        <f aca="true">MAX(0,Y960*(1+(_xlfn.NORM.INV(RAND(),Inputs!$D$39,Inputs!$C$39)))-'Year Schedule'!$K$27+'Year Schedule'!$L$27)</f>
        <v>#VALUE!</v>
      </c>
      <c r="AA960" s="0" t="e">
        <f aca="true">MAX(0,Z960*(1+(_xlfn.NORM.INV(RAND(),Inputs!$D$39,Inputs!$C$39)))-'Year Schedule'!$K$28+'Year Schedule'!$L$28)</f>
        <v>#VALUE!</v>
      </c>
      <c r="AB960" s="0" t="e">
        <f aca="true">MAX(0,AA960*(1+(_xlfn.NORM.INV(RAND(),Inputs!$D$39,Inputs!$C$39)))-'Year Schedule'!$K$29+'Year Schedule'!$L$29)</f>
        <v>#VALUE!</v>
      </c>
      <c r="AC960" s="0" t="e">
        <f aca="true">MAX(0,AB960*(1+(_xlfn.NORM.INV(RAND(),Inputs!$D$39,Inputs!$C$39)))-'Year Schedule'!$K$30+'Year Schedule'!$L$30)</f>
        <v>#VALUE!</v>
      </c>
      <c r="AD960" s="0" t="e">
        <f aca="true">MAX(0,AC960*(1+(_xlfn.NORM.INV(RAND(),Inputs!$D$39,Inputs!$C$39)))-'Year Schedule'!$K$31+'Year Schedule'!$L$31)</f>
        <v>#VALUE!</v>
      </c>
      <c r="AE960" s="0" t="e">
        <f aca="true">MAX(0,AD960*(1+(_xlfn.NORM.INV(RAND(),Inputs!$D$39,Inputs!$C$39)))-'Year Schedule'!$K$32+'Year Schedule'!$L$32)</f>
        <v>#VALUE!</v>
      </c>
      <c r="AF960" s="0" t="e">
        <f aca="true">MAX(0,AE960*(1+(_xlfn.NORM.INV(RAND(),Inputs!$D$39,Inputs!$C$39)))-'Year Schedule'!$K$33+'Year Schedule'!$L$33)</f>
        <v>#VALUE!</v>
      </c>
      <c r="AG960" s="0" t="e">
        <f aca="true">MAX(0,AF960*(1+(_xlfn.NORM.INV(RAND(),Inputs!$D$39,Inputs!$C$39)))-'Year Schedule'!$K$34+'Year Schedule'!$L$34)</f>
        <v>#VALUE!</v>
      </c>
      <c r="AH960" s="0" t="e">
        <f aca="true">MAX(0,AG960*(1+(_xlfn.NORM.INV(RAND(),Inputs!$D$39,Inputs!$C$39)))-'Year Schedule'!$K$35+'Year Schedule'!$L$35)</f>
        <v>#VALUE!</v>
      </c>
      <c r="AI960" s="0" t="e">
        <f aca="true">MAX(0,AH960*(1+(_xlfn.NORM.INV(RAND(),Inputs!$D$39,Inputs!$C$39)))-'Year Schedule'!$K$36+'Year Schedule'!$L$36)</f>
        <v>#VALUE!</v>
      </c>
      <c r="AJ960" s="0" t="e">
        <f aca="true">MAX(0,AI960*(1+(_xlfn.NORM.INV(RAND(),Inputs!$D$39,Inputs!$C$39)))-'Year Schedule'!$K$37+'Year Schedule'!$L$37)</f>
        <v>#VALUE!</v>
      </c>
      <c r="AK960" s="0" t="e">
        <f aca="true">MAX(0,AJ960*(1+(_xlfn.NORM.INV(RAND(),Inputs!$D$39,Inputs!$C$39)))-'Year Schedule'!$K$38+'Year Schedule'!$L$38)</f>
        <v>#VALUE!</v>
      </c>
      <c r="AL960" s="0" t="e">
        <f aca="true">MAX(0,AK960*(1+(_xlfn.NORM.INV(RAND(),Inputs!$D$39,Inputs!$C$39)))-'Year Schedule'!$K$39+'Year Schedule'!$L$39)</f>
        <v>#VALUE!</v>
      </c>
      <c r="AM960" s="0" t="e">
        <f aca="true">MAX(0,AL960*(1+(_xlfn.NORM.INV(RAND(),Inputs!$D$39,Inputs!$C$39)))-'Year Schedule'!$K$40+'Year Schedule'!$L$40)</f>
        <v>#VALUE!</v>
      </c>
      <c r="AN960" s="0" t="e">
        <f aca="true">MAX(0,AM960*(1+(_xlfn.NORM.INV(RAND(),Inputs!$D$39,Inputs!$C$39)))-'Year Schedule'!$K$41+'Year Schedule'!$L$41)</f>
        <v>#VALUE!</v>
      </c>
      <c r="AO960" s="0" t="e">
        <f aca="true">MAX(0,AN960*(1+(_xlfn.NORM.INV(RAND(),Inputs!$D$39,Inputs!$C$39)))-'Year Schedule'!$K$42+'Year Schedule'!$L$42)</f>
        <v>#VALUE!</v>
      </c>
      <c r="AP960" s="0" t="e">
        <f aca="true">MAX(0,AO960*(1+(_xlfn.NORM.INV(RAND(),Inputs!$D$39,Inputs!$C$39)))-'Year Schedule'!$K$43+'Year Schedule'!$L$43)</f>
        <v>#VALUE!</v>
      </c>
      <c r="AQ960" s="0" t="e">
        <f aca="true">MAX(0,AP960*(1+(_xlfn.NORM.INV(RAND(),Inputs!$D$39,Inputs!$C$39)))-'Year Schedule'!$K$44+'Year Schedule'!$L$44)</f>
        <v>#VALUE!</v>
      </c>
      <c r="AR960" s="0" t="e">
        <f aca="true">MAX(0,AQ960*(1+(_xlfn.NORM.INV(RAND(),Inputs!$D$39,Inputs!$C$39)))-'Year Schedule'!$K$45+'Year Schedule'!$L$45)</f>
        <v>#VALUE!</v>
      </c>
      <c r="AS960" s="0" t="e">
        <f aca="true">MAX(0,AR960*(1+(_xlfn.NORM.INV(RAND(),Inputs!$D$39,Inputs!$C$39)))-'Year Schedule'!$K$46+'Year Schedule'!$L$46)</f>
        <v>#VALUE!</v>
      </c>
      <c r="AT960" s="0" t="e">
        <f aca="true">MAX(0,AS960*(1+(_xlfn.NORM.INV(RAND(),Inputs!$D$39,Inputs!$C$39)))-'Year Schedule'!$K$47+'Year Schedule'!$L$47)</f>
        <v>#VALUE!</v>
      </c>
      <c r="AU960" s="0" t="e">
        <f aca="true">MAX(0,AT960*(1+(_xlfn.NORM.INV(RAND(),Inputs!$D$39,Inputs!$C$39)))-'Year Schedule'!$K$48+'Year Schedule'!$L$48)</f>
        <v>#VALUE!</v>
      </c>
      <c r="AV960" s="0" t="e">
        <f aca="true">MAX(0,AU960*(1+(_xlfn.NORM.INV(RAND(),Inputs!$D$39,Inputs!$C$39)))-'Year Schedule'!$K$49+'Year Schedule'!$L$49)</f>
        <v>#VALUE!</v>
      </c>
      <c r="AW960" s="0" t="e">
        <f aca="true">MAX(0,AV960*(1+(_xlfn.NORM.INV(RAND(),Inputs!$D$39,Inputs!$C$39)))-'Year Schedule'!$K$50+'Year Schedule'!$L$50)</f>
        <v>#VALUE!</v>
      </c>
      <c r="AX960" s="0" t="e">
        <f aca="true">MAX(0,AW960*(1+(_xlfn.NORM.INV(RAND(),Inputs!$D$39,Inputs!$C$39)))-'Year Schedule'!$K$51+'Year Schedule'!$L$51)</f>
        <v>#VALUE!</v>
      </c>
      <c r="AY960" s="0" t="e">
        <f aca="true">MAX(0,AX960*(1+(_xlfn.NORM.INV(RAND(),Inputs!$D$39,Inputs!$C$39)))-'Year Schedule'!$K$52+'Year Schedule'!$L$52)</f>
        <v>#VALUE!</v>
      </c>
      <c r="AZ960" s="0" t="e">
        <f aca="true">MAX(0,AY960*(1+(_xlfn.NORM.INV(RAND(),Inputs!$D$39,Inputs!$C$39)))-'Year Schedule'!$K$53+'Year Schedule'!$L$53)</f>
        <v>#VALUE!</v>
      </c>
      <c r="BA960" s="0" t="e">
        <f aca="false">INDEX(C960:AZ960,1,Inputs!$C$6)</f>
        <v>#VALUE!</v>
      </c>
      <c r="BB960" s="0" t="n">
        <f aca="false">IFERROR(EXP(SUMPRODUCT(LN((C960:INDEX(C960:AZ960,1,Inputs!$C$6)+$C$1004:INDEX($C$1004:$AZ$1004,1,Inputs!$C$6))/B960:INDEX(B960:AY960,1,Inputs!$C$6)))/Inputs!$C$6)-1,-1)</f>
        <v>-1</v>
      </c>
    </row>
    <row r="961" customFormat="false" ht="15" hidden="false" customHeight="true" outlineLevel="0" collapsed="false">
      <c r="A961" s="0" t="n">
        <v>959</v>
      </c>
      <c r="B961" s="177" t="n">
        <f aca="false">Inputs!$C$38</f>
        <v>0</v>
      </c>
      <c r="C961" s="0" t="e">
        <f aca="true">MAX(0,B961*(1+(_xlfn.NORM.INV(RAND(),Inputs!$D$39,Inputs!$C$39)))-'Year Schedule'!$K$4+'Year Schedule'!$L$4)</f>
        <v>#VALUE!</v>
      </c>
      <c r="D961" s="0" t="e">
        <f aca="true">MAX(0,C961*(1+(_xlfn.NORM.INV(RAND(),Inputs!$D$39,Inputs!$C$39)))-'Year Schedule'!$K$5+'Year Schedule'!$L$5)</f>
        <v>#VALUE!</v>
      </c>
      <c r="E961" s="0" t="e">
        <f aca="true">MAX(0,D961*(1+(_xlfn.NORM.INV(RAND(),Inputs!$D$39,Inputs!$C$39)))-'Year Schedule'!$K$6+'Year Schedule'!$L$6)</f>
        <v>#VALUE!</v>
      </c>
      <c r="F961" s="0" t="e">
        <f aca="true">MAX(0,E961*(1+(_xlfn.NORM.INV(RAND(),Inputs!$D$39,Inputs!$C$39)))-'Year Schedule'!$K$7+'Year Schedule'!$L$7)</f>
        <v>#VALUE!</v>
      </c>
      <c r="G961" s="0" t="e">
        <f aca="true">MAX(0,F961*(1+(_xlfn.NORM.INV(RAND(),Inputs!$D$39,Inputs!$C$39)))-'Year Schedule'!$K$8+'Year Schedule'!$L$8)</f>
        <v>#VALUE!</v>
      </c>
      <c r="H961" s="0" t="e">
        <f aca="true">MAX(0,G961*(1+(_xlfn.NORM.INV(RAND(),Inputs!$D$39,Inputs!$C$39)))-'Year Schedule'!$K$9+'Year Schedule'!$L$9)</f>
        <v>#VALUE!</v>
      </c>
      <c r="I961" s="0" t="e">
        <f aca="true">MAX(0,H961*(1+(_xlfn.NORM.INV(RAND(),Inputs!$D$39,Inputs!$C$39)))-'Year Schedule'!$K$10+'Year Schedule'!$L$10)</f>
        <v>#VALUE!</v>
      </c>
      <c r="J961" s="0" t="e">
        <f aca="true">MAX(0,I961*(1+(_xlfn.NORM.INV(RAND(),Inputs!$D$39,Inputs!$C$39)))-'Year Schedule'!$K$11+'Year Schedule'!$L$11)</f>
        <v>#VALUE!</v>
      </c>
      <c r="K961" s="0" t="e">
        <f aca="true">MAX(0,J961*(1+(_xlfn.NORM.INV(RAND(),Inputs!$D$39,Inputs!$C$39)))-'Year Schedule'!$K$12+'Year Schedule'!$L$12)</f>
        <v>#VALUE!</v>
      </c>
      <c r="L961" s="0" t="e">
        <f aca="true">MAX(0,K961*(1+(_xlfn.NORM.INV(RAND(),Inputs!$D$39,Inputs!$C$39)))-'Year Schedule'!$K$13+'Year Schedule'!$L$13)</f>
        <v>#VALUE!</v>
      </c>
      <c r="M961" s="0" t="e">
        <f aca="true">MAX(0,L961*(1+(_xlfn.NORM.INV(RAND(),Inputs!$D$39,Inputs!$C$39)))-'Year Schedule'!$K$14+'Year Schedule'!$L$14)</f>
        <v>#VALUE!</v>
      </c>
      <c r="N961" s="0" t="e">
        <f aca="true">MAX(0,M961*(1+(_xlfn.NORM.INV(RAND(),Inputs!$D$39,Inputs!$C$39)))-'Year Schedule'!$K$15+'Year Schedule'!$L$15)</f>
        <v>#VALUE!</v>
      </c>
      <c r="O961" s="0" t="e">
        <f aca="true">MAX(0,N961*(1+(_xlfn.NORM.INV(RAND(),Inputs!$D$39,Inputs!$C$39)))-'Year Schedule'!$K$16+'Year Schedule'!$L$16)</f>
        <v>#VALUE!</v>
      </c>
      <c r="P961" s="0" t="e">
        <f aca="true">MAX(0,O961*(1+(_xlfn.NORM.INV(RAND(),Inputs!$D$39,Inputs!$C$39)))-'Year Schedule'!$K$17+'Year Schedule'!$L$17)</f>
        <v>#VALUE!</v>
      </c>
      <c r="Q961" s="0" t="e">
        <f aca="true">MAX(0,P961*(1+(_xlfn.NORM.INV(RAND(),Inputs!$D$39,Inputs!$C$39)))-'Year Schedule'!$K$18+'Year Schedule'!$L$18)</f>
        <v>#VALUE!</v>
      </c>
      <c r="R961" s="0" t="e">
        <f aca="true">MAX(0,Q961*(1+(_xlfn.NORM.INV(RAND(),Inputs!$D$39,Inputs!$C$39)))-'Year Schedule'!$K$19+'Year Schedule'!$L$19)</f>
        <v>#VALUE!</v>
      </c>
      <c r="S961" s="0" t="e">
        <f aca="true">MAX(0,R961*(1+(_xlfn.NORM.INV(RAND(),Inputs!$D$39,Inputs!$C$39)))-'Year Schedule'!$K$20+'Year Schedule'!$L$20)</f>
        <v>#VALUE!</v>
      </c>
      <c r="T961" s="0" t="e">
        <f aca="true">MAX(0,S961*(1+(_xlfn.NORM.INV(RAND(),Inputs!$D$39,Inputs!$C$39)))-'Year Schedule'!$K$21+'Year Schedule'!$L$21)</f>
        <v>#VALUE!</v>
      </c>
      <c r="U961" s="0" t="e">
        <f aca="true">MAX(0,T961*(1+(_xlfn.NORM.INV(RAND(),Inputs!$D$39,Inputs!$C$39)))-'Year Schedule'!$K$22+'Year Schedule'!$L$22)</f>
        <v>#VALUE!</v>
      </c>
      <c r="V961" s="0" t="e">
        <f aca="true">MAX(0,U961*(1+(_xlfn.NORM.INV(RAND(),Inputs!$D$39,Inputs!$C$39)))-'Year Schedule'!$K$23+'Year Schedule'!$L$23)</f>
        <v>#VALUE!</v>
      </c>
      <c r="W961" s="0" t="e">
        <f aca="true">MAX(0,V961*(1+(_xlfn.NORM.INV(RAND(),Inputs!$D$39,Inputs!$C$39)))-'Year Schedule'!$K$24+'Year Schedule'!$L$24)</f>
        <v>#VALUE!</v>
      </c>
      <c r="X961" s="0" t="e">
        <f aca="true">MAX(0,W961*(1+(_xlfn.NORM.INV(RAND(),Inputs!$D$39,Inputs!$C$39)))-'Year Schedule'!$K$25+'Year Schedule'!$L$25)</f>
        <v>#VALUE!</v>
      </c>
      <c r="Y961" s="0" t="e">
        <f aca="true">MAX(0,X961*(1+(_xlfn.NORM.INV(RAND(),Inputs!$D$39,Inputs!$C$39)))-'Year Schedule'!$K$26+'Year Schedule'!$L$26)</f>
        <v>#VALUE!</v>
      </c>
      <c r="Z961" s="0" t="e">
        <f aca="true">MAX(0,Y961*(1+(_xlfn.NORM.INV(RAND(),Inputs!$D$39,Inputs!$C$39)))-'Year Schedule'!$K$27+'Year Schedule'!$L$27)</f>
        <v>#VALUE!</v>
      </c>
      <c r="AA961" s="0" t="e">
        <f aca="true">MAX(0,Z961*(1+(_xlfn.NORM.INV(RAND(),Inputs!$D$39,Inputs!$C$39)))-'Year Schedule'!$K$28+'Year Schedule'!$L$28)</f>
        <v>#VALUE!</v>
      </c>
      <c r="AB961" s="0" t="e">
        <f aca="true">MAX(0,AA961*(1+(_xlfn.NORM.INV(RAND(),Inputs!$D$39,Inputs!$C$39)))-'Year Schedule'!$K$29+'Year Schedule'!$L$29)</f>
        <v>#VALUE!</v>
      </c>
      <c r="AC961" s="0" t="e">
        <f aca="true">MAX(0,AB961*(1+(_xlfn.NORM.INV(RAND(),Inputs!$D$39,Inputs!$C$39)))-'Year Schedule'!$K$30+'Year Schedule'!$L$30)</f>
        <v>#VALUE!</v>
      </c>
      <c r="AD961" s="0" t="e">
        <f aca="true">MAX(0,AC961*(1+(_xlfn.NORM.INV(RAND(),Inputs!$D$39,Inputs!$C$39)))-'Year Schedule'!$K$31+'Year Schedule'!$L$31)</f>
        <v>#VALUE!</v>
      </c>
      <c r="AE961" s="0" t="e">
        <f aca="true">MAX(0,AD961*(1+(_xlfn.NORM.INV(RAND(),Inputs!$D$39,Inputs!$C$39)))-'Year Schedule'!$K$32+'Year Schedule'!$L$32)</f>
        <v>#VALUE!</v>
      </c>
      <c r="AF961" s="0" t="e">
        <f aca="true">MAX(0,AE961*(1+(_xlfn.NORM.INV(RAND(),Inputs!$D$39,Inputs!$C$39)))-'Year Schedule'!$K$33+'Year Schedule'!$L$33)</f>
        <v>#VALUE!</v>
      </c>
      <c r="AG961" s="0" t="e">
        <f aca="true">MAX(0,AF961*(1+(_xlfn.NORM.INV(RAND(),Inputs!$D$39,Inputs!$C$39)))-'Year Schedule'!$K$34+'Year Schedule'!$L$34)</f>
        <v>#VALUE!</v>
      </c>
      <c r="AH961" s="0" t="e">
        <f aca="true">MAX(0,AG961*(1+(_xlfn.NORM.INV(RAND(),Inputs!$D$39,Inputs!$C$39)))-'Year Schedule'!$K$35+'Year Schedule'!$L$35)</f>
        <v>#VALUE!</v>
      </c>
      <c r="AI961" s="0" t="e">
        <f aca="true">MAX(0,AH961*(1+(_xlfn.NORM.INV(RAND(),Inputs!$D$39,Inputs!$C$39)))-'Year Schedule'!$K$36+'Year Schedule'!$L$36)</f>
        <v>#VALUE!</v>
      </c>
      <c r="AJ961" s="0" t="e">
        <f aca="true">MAX(0,AI961*(1+(_xlfn.NORM.INV(RAND(),Inputs!$D$39,Inputs!$C$39)))-'Year Schedule'!$K$37+'Year Schedule'!$L$37)</f>
        <v>#VALUE!</v>
      </c>
      <c r="AK961" s="0" t="e">
        <f aca="true">MAX(0,AJ961*(1+(_xlfn.NORM.INV(RAND(),Inputs!$D$39,Inputs!$C$39)))-'Year Schedule'!$K$38+'Year Schedule'!$L$38)</f>
        <v>#VALUE!</v>
      </c>
      <c r="AL961" s="0" t="e">
        <f aca="true">MAX(0,AK961*(1+(_xlfn.NORM.INV(RAND(),Inputs!$D$39,Inputs!$C$39)))-'Year Schedule'!$K$39+'Year Schedule'!$L$39)</f>
        <v>#VALUE!</v>
      </c>
      <c r="AM961" s="0" t="e">
        <f aca="true">MAX(0,AL961*(1+(_xlfn.NORM.INV(RAND(),Inputs!$D$39,Inputs!$C$39)))-'Year Schedule'!$K$40+'Year Schedule'!$L$40)</f>
        <v>#VALUE!</v>
      </c>
      <c r="AN961" s="0" t="e">
        <f aca="true">MAX(0,AM961*(1+(_xlfn.NORM.INV(RAND(),Inputs!$D$39,Inputs!$C$39)))-'Year Schedule'!$K$41+'Year Schedule'!$L$41)</f>
        <v>#VALUE!</v>
      </c>
      <c r="AO961" s="0" t="e">
        <f aca="true">MAX(0,AN961*(1+(_xlfn.NORM.INV(RAND(),Inputs!$D$39,Inputs!$C$39)))-'Year Schedule'!$K$42+'Year Schedule'!$L$42)</f>
        <v>#VALUE!</v>
      </c>
      <c r="AP961" s="0" t="e">
        <f aca="true">MAX(0,AO961*(1+(_xlfn.NORM.INV(RAND(),Inputs!$D$39,Inputs!$C$39)))-'Year Schedule'!$K$43+'Year Schedule'!$L$43)</f>
        <v>#VALUE!</v>
      </c>
      <c r="AQ961" s="0" t="e">
        <f aca="true">MAX(0,AP961*(1+(_xlfn.NORM.INV(RAND(),Inputs!$D$39,Inputs!$C$39)))-'Year Schedule'!$K$44+'Year Schedule'!$L$44)</f>
        <v>#VALUE!</v>
      </c>
      <c r="AR961" s="0" t="e">
        <f aca="true">MAX(0,AQ961*(1+(_xlfn.NORM.INV(RAND(),Inputs!$D$39,Inputs!$C$39)))-'Year Schedule'!$K$45+'Year Schedule'!$L$45)</f>
        <v>#VALUE!</v>
      </c>
      <c r="AS961" s="0" t="e">
        <f aca="true">MAX(0,AR961*(1+(_xlfn.NORM.INV(RAND(),Inputs!$D$39,Inputs!$C$39)))-'Year Schedule'!$K$46+'Year Schedule'!$L$46)</f>
        <v>#VALUE!</v>
      </c>
      <c r="AT961" s="0" t="e">
        <f aca="true">MAX(0,AS961*(1+(_xlfn.NORM.INV(RAND(),Inputs!$D$39,Inputs!$C$39)))-'Year Schedule'!$K$47+'Year Schedule'!$L$47)</f>
        <v>#VALUE!</v>
      </c>
      <c r="AU961" s="0" t="e">
        <f aca="true">MAX(0,AT961*(1+(_xlfn.NORM.INV(RAND(),Inputs!$D$39,Inputs!$C$39)))-'Year Schedule'!$K$48+'Year Schedule'!$L$48)</f>
        <v>#VALUE!</v>
      </c>
      <c r="AV961" s="0" t="e">
        <f aca="true">MAX(0,AU961*(1+(_xlfn.NORM.INV(RAND(),Inputs!$D$39,Inputs!$C$39)))-'Year Schedule'!$K$49+'Year Schedule'!$L$49)</f>
        <v>#VALUE!</v>
      </c>
      <c r="AW961" s="0" t="e">
        <f aca="true">MAX(0,AV961*(1+(_xlfn.NORM.INV(RAND(),Inputs!$D$39,Inputs!$C$39)))-'Year Schedule'!$K$50+'Year Schedule'!$L$50)</f>
        <v>#VALUE!</v>
      </c>
      <c r="AX961" s="0" t="e">
        <f aca="true">MAX(0,AW961*(1+(_xlfn.NORM.INV(RAND(),Inputs!$D$39,Inputs!$C$39)))-'Year Schedule'!$K$51+'Year Schedule'!$L$51)</f>
        <v>#VALUE!</v>
      </c>
      <c r="AY961" s="0" t="e">
        <f aca="true">MAX(0,AX961*(1+(_xlfn.NORM.INV(RAND(),Inputs!$D$39,Inputs!$C$39)))-'Year Schedule'!$K$52+'Year Schedule'!$L$52)</f>
        <v>#VALUE!</v>
      </c>
      <c r="AZ961" s="0" t="e">
        <f aca="true">MAX(0,AY961*(1+(_xlfn.NORM.INV(RAND(),Inputs!$D$39,Inputs!$C$39)))-'Year Schedule'!$K$53+'Year Schedule'!$L$53)</f>
        <v>#VALUE!</v>
      </c>
      <c r="BA961" s="0" t="e">
        <f aca="false">INDEX(C961:AZ961,1,Inputs!$C$6)</f>
        <v>#VALUE!</v>
      </c>
      <c r="BB961" s="0" t="n">
        <f aca="false">IFERROR(EXP(SUMPRODUCT(LN((C961:INDEX(C961:AZ961,1,Inputs!$C$6)+$C$1004:INDEX($C$1004:$AZ$1004,1,Inputs!$C$6))/B961:INDEX(B961:AY961,1,Inputs!$C$6)))/Inputs!$C$6)-1,-1)</f>
        <v>-1</v>
      </c>
    </row>
    <row r="962" customFormat="false" ht="15" hidden="false" customHeight="true" outlineLevel="0" collapsed="false">
      <c r="A962" s="0" t="n">
        <v>960</v>
      </c>
      <c r="B962" s="177" t="n">
        <f aca="false">Inputs!$C$38</f>
        <v>0</v>
      </c>
      <c r="C962" s="0" t="e">
        <f aca="true">MAX(0,B962*(1+(_xlfn.NORM.INV(RAND(),Inputs!$D$39,Inputs!$C$39)))-'Year Schedule'!$K$4+'Year Schedule'!$L$4)</f>
        <v>#VALUE!</v>
      </c>
      <c r="D962" s="0" t="e">
        <f aca="true">MAX(0,C962*(1+(_xlfn.NORM.INV(RAND(),Inputs!$D$39,Inputs!$C$39)))-'Year Schedule'!$K$5+'Year Schedule'!$L$5)</f>
        <v>#VALUE!</v>
      </c>
      <c r="E962" s="0" t="e">
        <f aca="true">MAX(0,D962*(1+(_xlfn.NORM.INV(RAND(),Inputs!$D$39,Inputs!$C$39)))-'Year Schedule'!$K$6+'Year Schedule'!$L$6)</f>
        <v>#VALUE!</v>
      </c>
      <c r="F962" s="0" t="e">
        <f aca="true">MAX(0,E962*(1+(_xlfn.NORM.INV(RAND(),Inputs!$D$39,Inputs!$C$39)))-'Year Schedule'!$K$7+'Year Schedule'!$L$7)</f>
        <v>#VALUE!</v>
      </c>
      <c r="G962" s="0" t="e">
        <f aca="true">MAX(0,F962*(1+(_xlfn.NORM.INV(RAND(),Inputs!$D$39,Inputs!$C$39)))-'Year Schedule'!$K$8+'Year Schedule'!$L$8)</f>
        <v>#VALUE!</v>
      </c>
      <c r="H962" s="0" t="e">
        <f aca="true">MAX(0,G962*(1+(_xlfn.NORM.INV(RAND(),Inputs!$D$39,Inputs!$C$39)))-'Year Schedule'!$K$9+'Year Schedule'!$L$9)</f>
        <v>#VALUE!</v>
      </c>
      <c r="I962" s="0" t="e">
        <f aca="true">MAX(0,H962*(1+(_xlfn.NORM.INV(RAND(),Inputs!$D$39,Inputs!$C$39)))-'Year Schedule'!$K$10+'Year Schedule'!$L$10)</f>
        <v>#VALUE!</v>
      </c>
      <c r="J962" s="0" t="e">
        <f aca="true">MAX(0,I962*(1+(_xlfn.NORM.INV(RAND(),Inputs!$D$39,Inputs!$C$39)))-'Year Schedule'!$K$11+'Year Schedule'!$L$11)</f>
        <v>#VALUE!</v>
      </c>
      <c r="K962" s="0" t="e">
        <f aca="true">MAX(0,J962*(1+(_xlfn.NORM.INV(RAND(),Inputs!$D$39,Inputs!$C$39)))-'Year Schedule'!$K$12+'Year Schedule'!$L$12)</f>
        <v>#VALUE!</v>
      </c>
      <c r="L962" s="0" t="e">
        <f aca="true">MAX(0,K962*(1+(_xlfn.NORM.INV(RAND(),Inputs!$D$39,Inputs!$C$39)))-'Year Schedule'!$K$13+'Year Schedule'!$L$13)</f>
        <v>#VALUE!</v>
      </c>
      <c r="M962" s="0" t="e">
        <f aca="true">MAX(0,L962*(1+(_xlfn.NORM.INV(RAND(),Inputs!$D$39,Inputs!$C$39)))-'Year Schedule'!$K$14+'Year Schedule'!$L$14)</f>
        <v>#VALUE!</v>
      </c>
      <c r="N962" s="0" t="e">
        <f aca="true">MAX(0,M962*(1+(_xlfn.NORM.INV(RAND(),Inputs!$D$39,Inputs!$C$39)))-'Year Schedule'!$K$15+'Year Schedule'!$L$15)</f>
        <v>#VALUE!</v>
      </c>
      <c r="O962" s="0" t="e">
        <f aca="true">MAX(0,N962*(1+(_xlfn.NORM.INV(RAND(),Inputs!$D$39,Inputs!$C$39)))-'Year Schedule'!$K$16+'Year Schedule'!$L$16)</f>
        <v>#VALUE!</v>
      </c>
      <c r="P962" s="0" t="e">
        <f aca="true">MAX(0,O962*(1+(_xlfn.NORM.INV(RAND(),Inputs!$D$39,Inputs!$C$39)))-'Year Schedule'!$K$17+'Year Schedule'!$L$17)</f>
        <v>#VALUE!</v>
      </c>
      <c r="Q962" s="0" t="e">
        <f aca="true">MAX(0,P962*(1+(_xlfn.NORM.INV(RAND(),Inputs!$D$39,Inputs!$C$39)))-'Year Schedule'!$K$18+'Year Schedule'!$L$18)</f>
        <v>#VALUE!</v>
      </c>
      <c r="R962" s="0" t="e">
        <f aca="true">MAX(0,Q962*(1+(_xlfn.NORM.INV(RAND(),Inputs!$D$39,Inputs!$C$39)))-'Year Schedule'!$K$19+'Year Schedule'!$L$19)</f>
        <v>#VALUE!</v>
      </c>
      <c r="S962" s="0" t="e">
        <f aca="true">MAX(0,R962*(1+(_xlfn.NORM.INV(RAND(),Inputs!$D$39,Inputs!$C$39)))-'Year Schedule'!$K$20+'Year Schedule'!$L$20)</f>
        <v>#VALUE!</v>
      </c>
      <c r="T962" s="0" t="e">
        <f aca="true">MAX(0,S962*(1+(_xlfn.NORM.INV(RAND(),Inputs!$D$39,Inputs!$C$39)))-'Year Schedule'!$K$21+'Year Schedule'!$L$21)</f>
        <v>#VALUE!</v>
      </c>
      <c r="U962" s="0" t="e">
        <f aca="true">MAX(0,T962*(1+(_xlfn.NORM.INV(RAND(),Inputs!$D$39,Inputs!$C$39)))-'Year Schedule'!$K$22+'Year Schedule'!$L$22)</f>
        <v>#VALUE!</v>
      </c>
      <c r="V962" s="0" t="e">
        <f aca="true">MAX(0,U962*(1+(_xlfn.NORM.INV(RAND(),Inputs!$D$39,Inputs!$C$39)))-'Year Schedule'!$K$23+'Year Schedule'!$L$23)</f>
        <v>#VALUE!</v>
      </c>
      <c r="W962" s="0" t="e">
        <f aca="true">MAX(0,V962*(1+(_xlfn.NORM.INV(RAND(),Inputs!$D$39,Inputs!$C$39)))-'Year Schedule'!$K$24+'Year Schedule'!$L$24)</f>
        <v>#VALUE!</v>
      </c>
      <c r="X962" s="0" t="e">
        <f aca="true">MAX(0,W962*(1+(_xlfn.NORM.INV(RAND(),Inputs!$D$39,Inputs!$C$39)))-'Year Schedule'!$K$25+'Year Schedule'!$L$25)</f>
        <v>#VALUE!</v>
      </c>
      <c r="Y962" s="0" t="e">
        <f aca="true">MAX(0,X962*(1+(_xlfn.NORM.INV(RAND(),Inputs!$D$39,Inputs!$C$39)))-'Year Schedule'!$K$26+'Year Schedule'!$L$26)</f>
        <v>#VALUE!</v>
      </c>
      <c r="Z962" s="0" t="e">
        <f aca="true">MAX(0,Y962*(1+(_xlfn.NORM.INV(RAND(),Inputs!$D$39,Inputs!$C$39)))-'Year Schedule'!$K$27+'Year Schedule'!$L$27)</f>
        <v>#VALUE!</v>
      </c>
      <c r="AA962" s="0" t="e">
        <f aca="true">MAX(0,Z962*(1+(_xlfn.NORM.INV(RAND(),Inputs!$D$39,Inputs!$C$39)))-'Year Schedule'!$K$28+'Year Schedule'!$L$28)</f>
        <v>#VALUE!</v>
      </c>
      <c r="AB962" s="0" t="e">
        <f aca="true">MAX(0,AA962*(1+(_xlfn.NORM.INV(RAND(),Inputs!$D$39,Inputs!$C$39)))-'Year Schedule'!$K$29+'Year Schedule'!$L$29)</f>
        <v>#VALUE!</v>
      </c>
      <c r="AC962" s="0" t="e">
        <f aca="true">MAX(0,AB962*(1+(_xlfn.NORM.INV(RAND(),Inputs!$D$39,Inputs!$C$39)))-'Year Schedule'!$K$30+'Year Schedule'!$L$30)</f>
        <v>#VALUE!</v>
      </c>
      <c r="AD962" s="0" t="e">
        <f aca="true">MAX(0,AC962*(1+(_xlfn.NORM.INV(RAND(),Inputs!$D$39,Inputs!$C$39)))-'Year Schedule'!$K$31+'Year Schedule'!$L$31)</f>
        <v>#VALUE!</v>
      </c>
      <c r="AE962" s="0" t="e">
        <f aca="true">MAX(0,AD962*(1+(_xlfn.NORM.INV(RAND(),Inputs!$D$39,Inputs!$C$39)))-'Year Schedule'!$K$32+'Year Schedule'!$L$32)</f>
        <v>#VALUE!</v>
      </c>
      <c r="AF962" s="0" t="e">
        <f aca="true">MAX(0,AE962*(1+(_xlfn.NORM.INV(RAND(),Inputs!$D$39,Inputs!$C$39)))-'Year Schedule'!$K$33+'Year Schedule'!$L$33)</f>
        <v>#VALUE!</v>
      </c>
      <c r="AG962" s="0" t="e">
        <f aca="true">MAX(0,AF962*(1+(_xlfn.NORM.INV(RAND(),Inputs!$D$39,Inputs!$C$39)))-'Year Schedule'!$K$34+'Year Schedule'!$L$34)</f>
        <v>#VALUE!</v>
      </c>
      <c r="AH962" s="0" t="e">
        <f aca="true">MAX(0,AG962*(1+(_xlfn.NORM.INV(RAND(),Inputs!$D$39,Inputs!$C$39)))-'Year Schedule'!$K$35+'Year Schedule'!$L$35)</f>
        <v>#VALUE!</v>
      </c>
      <c r="AI962" s="0" t="e">
        <f aca="true">MAX(0,AH962*(1+(_xlfn.NORM.INV(RAND(),Inputs!$D$39,Inputs!$C$39)))-'Year Schedule'!$K$36+'Year Schedule'!$L$36)</f>
        <v>#VALUE!</v>
      </c>
      <c r="AJ962" s="0" t="e">
        <f aca="true">MAX(0,AI962*(1+(_xlfn.NORM.INV(RAND(),Inputs!$D$39,Inputs!$C$39)))-'Year Schedule'!$K$37+'Year Schedule'!$L$37)</f>
        <v>#VALUE!</v>
      </c>
      <c r="AK962" s="0" t="e">
        <f aca="true">MAX(0,AJ962*(1+(_xlfn.NORM.INV(RAND(),Inputs!$D$39,Inputs!$C$39)))-'Year Schedule'!$K$38+'Year Schedule'!$L$38)</f>
        <v>#VALUE!</v>
      </c>
      <c r="AL962" s="0" t="e">
        <f aca="true">MAX(0,AK962*(1+(_xlfn.NORM.INV(RAND(),Inputs!$D$39,Inputs!$C$39)))-'Year Schedule'!$K$39+'Year Schedule'!$L$39)</f>
        <v>#VALUE!</v>
      </c>
      <c r="AM962" s="0" t="e">
        <f aca="true">MAX(0,AL962*(1+(_xlfn.NORM.INV(RAND(),Inputs!$D$39,Inputs!$C$39)))-'Year Schedule'!$K$40+'Year Schedule'!$L$40)</f>
        <v>#VALUE!</v>
      </c>
      <c r="AN962" s="0" t="e">
        <f aca="true">MAX(0,AM962*(1+(_xlfn.NORM.INV(RAND(),Inputs!$D$39,Inputs!$C$39)))-'Year Schedule'!$K$41+'Year Schedule'!$L$41)</f>
        <v>#VALUE!</v>
      </c>
      <c r="AO962" s="0" t="e">
        <f aca="true">MAX(0,AN962*(1+(_xlfn.NORM.INV(RAND(),Inputs!$D$39,Inputs!$C$39)))-'Year Schedule'!$K$42+'Year Schedule'!$L$42)</f>
        <v>#VALUE!</v>
      </c>
      <c r="AP962" s="0" t="e">
        <f aca="true">MAX(0,AO962*(1+(_xlfn.NORM.INV(RAND(),Inputs!$D$39,Inputs!$C$39)))-'Year Schedule'!$K$43+'Year Schedule'!$L$43)</f>
        <v>#VALUE!</v>
      </c>
      <c r="AQ962" s="0" t="e">
        <f aca="true">MAX(0,AP962*(1+(_xlfn.NORM.INV(RAND(),Inputs!$D$39,Inputs!$C$39)))-'Year Schedule'!$K$44+'Year Schedule'!$L$44)</f>
        <v>#VALUE!</v>
      </c>
      <c r="AR962" s="0" t="e">
        <f aca="true">MAX(0,AQ962*(1+(_xlfn.NORM.INV(RAND(),Inputs!$D$39,Inputs!$C$39)))-'Year Schedule'!$K$45+'Year Schedule'!$L$45)</f>
        <v>#VALUE!</v>
      </c>
      <c r="AS962" s="0" t="e">
        <f aca="true">MAX(0,AR962*(1+(_xlfn.NORM.INV(RAND(),Inputs!$D$39,Inputs!$C$39)))-'Year Schedule'!$K$46+'Year Schedule'!$L$46)</f>
        <v>#VALUE!</v>
      </c>
      <c r="AT962" s="0" t="e">
        <f aca="true">MAX(0,AS962*(1+(_xlfn.NORM.INV(RAND(),Inputs!$D$39,Inputs!$C$39)))-'Year Schedule'!$K$47+'Year Schedule'!$L$47)</f>
        <v>#VALUE!</v>
      </c>
      <c r="AU962" s="0" t="e">
        <f aca="true">MAX(0,AT962*(1+(_xlfn.NORM.INV(RAND(),Inputs!$D$39,Inputs!$C$39)))-'Year Schedule'!$K$48+'Year Schedule'!$L$48)</f>
        <v>#VALUE!</v>
      </c>
      <c r="AV962" s="0" t="e">
        <f aca="true">MAX(0,AU962*(1+(_xlfn.NORM.INV(RAND(),Inputs!$D$39,Inputs!$C$39)))-'Year Schedule'!$K$49+'Year Schedule'!$L$49)</f>
        <v>#VALUE!</v>
      </c>
      <c r="AW962" s="0" t="e">
        <f aca="true">MAX(0,AV962*(1+(_xlfn.NORM.INV(RAND(),Inputs!$D$39,Inputs!$C$39)))-'Year Schedule'!$K$50+'Year Schedule'!$L$50)</f>
        <v>#VALUE!</v>
      </c>
      <c r="AX962" s="0" t="e">
        <f aca="true">MAX(0,AW962*(1+(_xlfn.NORM.INV(RAND(),Inputs!$D$39,Inputs!$C$39)))-'Year Schedule'!$K$51+'Year Schedule'!$L$51)</f>
        <v>#VALUE!</v>
      </c>
      <c r="AY962" s="0" t="e">
        <f aca="true">MAX(0,AX962*(1+(_xlfn.NORM.INV(RAND(),Inputs!$D$39,Inputs!$C$39)))-'Year Schedule'!$K$52+'Year Schedule'!$L$52)</f>
        <v>#VALUE!</v>
      </c>
      <c r="AZ962" s="0" t="e">
        <f aca="true">MAX(0,AY962*(1+(_xlfn.NORM.INV(RAND(),Inputs!$D$39,Inputs!$C$39)))-'Year Schedule'!$K$53+'Year Schedule'!$L$53)</f>
        <v>#VALUE!</v>
      </c>
      <c r="BA962" s="0" t="e">
        <f aca="false">INDEX(C962:AZ962,1,Inputs!$C$6)</f>
        <v>#VALUE!</v>
      </c>
      <c r="BB962" s="0" t="n">
        <f aca="false">IFERROR(EXP(SUMPRODUCT(LN((C962:INDEX(C962:AZ962,1,Inputs!$C$6)+$C$1004:INDEX($C$1004:$AZ$1004,1,Inputs!$C$6))/B962:INDEX(B962:AY962,1,Inputs!$C$6)))/Inputs!$C$6)-1,-1)</f>
        <v>-1</v>
      </c>
    </row>
    <row r="963" customFormat="false" ht="15" hidden="false" customHeight="true" outlineLevel="0" collapsed="false">
      <c r="A963" s="0" t="n">
        <v>961</v>
      </c>
      <c r="B963" s="177" t="n">
        <f aca="false">Inputs!$C$38</f>
        <v>0</v>
      </c>
      <c r="C963" s="0" t="e">
        <f aca="true">MAX(0,B963*(1+(_xlfn.NORM.INV(RAND(),Inputs!$D$39,Inputs!$C$39)))-'Year Schedule'!$K$4+'Year Schedule'!$L$4)</f>
        <v>#VALUE!</v>
      </c>
      <c r="D963" s="0" t="e">
        <f aca="true">MAX(0,C963*(1+(_xlfn.NORM.INV(RAND(),Inputs!$D$39,Inputs!$C$39)))-'Year Schedule'!$K$5+'Year Schedule'!$L$5)</f>
        <v>#VALUE!</v>
      </c>
      <c r="E963" s="0" t="e">
        <f aca="true">MAX(0,D963*(1+(_xlfn.NORM.INV(RAND(),Inputs!$D$39,Inputs!$C$39)))-'Year Schedule'!$K$6+'Year Schedule'!$L$6)</f>
        <v>#VALUE!</v>
      </c>
      <c r="F963" s="0" t="e">
        <f aca="true">MAX(0,E963*(1+(_xlfn.NORM.INV(RAND(),Inputs!$D$39,Inputs!$C$39)))-'Year Schedule'!$K$7+'Year Schedule'!$L$7)</f>
        <v>#VALUE!</v>
      </c>
      <c r="G963" s="0" t="e">
        <f aca="true">MAX(0,F963*(1+(_xlfn.NORM.INV(RAND(),Inputs!$D$39,Inputs!$C$39)))-'Year Schedule'!$K$8+'Year Schedule'!$L$8)</f>
        <v>#VALUE!</v>
      </c>
      <c r="H963" s="0" t="e">
        <f aca="true">MAX(0,G963*(1+(_xlfn.NORM.INV(RAND(),Inputs!$D$39,Inputs!$C$39)))-'Year Schedule'!$K$9+'Year Schedule'!$L$9)</f>
        <v>#VALUE!</v>
      </c>
      <c r="I963" s="0" t="e">
        <f aca="true">MAX(0,H963*(1+(_xlfn.NORM.INV(RAND(),Inputs!$D$39,Inputs!$C$39)))-'Year Schedule'!$K$10+'Year Schedule'!$L$10)</f>
        <v>#VALUE!</v>
      </c>
      <c r="J963" s="0" t="e">
        <f aca="true">MAX(0,I963*(1+(_xlfn.NORM.INV(RAND(),Inputs!$D$39,Inputs!$C$39)))-'Year Schedule'!$K$11+'Year Schedule'!$L$11)</f>
        <v>#VALUE!</v>
      </c>
      <c r="K963" s="0" t="e">
        <f aca="true">MAX(0,J963*(1+(_xlfn.NORM.INV(RAND(),Inputs!$D$39,Inputs!$C$39)))-'Year Schedule'!$K$12+'Year Schedule'!$L$12)</f>
        <v>#VALUE!</v>
      </c>
      <c r="L963" s="0" t="e">
        <f aca="true">MAX(0,K963*(1+(_xlfn.NORM.INV(RAND(),Inputs!$D$39,Inputs!$C$39)))-'Year Schedule'!$K$13+'Year Schedule'!$L$13)</f>
        <v>#VALUE!</v>
      </c>
      <c r="M963" s="0" t="e">
        <f aca="true">MAX(0,L963*(1+(_xlfn.NORM.INV(RAND(),Inputs!$D$39,Inputs!$C$39)))-'Year Schedule'!$K$14+'Year Schedule'!$L$14)</f>
        <v>#VALUE!</v>
      </c>
      <c r="N963" s="0" t="e">
        <f aca="true">MAX(0,M963*(1+(_xlfn.NORM.INV(RAND(),Inputs!$D$39,Inputs!$C$39)))-'Year Schedule'!$K$15+'Year Schedule'!$L$15)</f>
        <v>#VALUE!</v>
      </c>
      <c r="O963" s="0" t="e">
        <f aca="true">MAX(0,N963*(1+(_xlfn.NORM.INV(RAND(),Inputs!$D$39,Inputs!$C$39)))-'Year Schedule'!$K$16+'Year Schedule'!$L$16)</f>
        <v>#VALUE!</v>
      </c>
      <c r="P963" s="0" t="e">
        <f aca="true">MAX(0,O963*(1+(_xlfn.NORM.INV(RAND(),Inputs!$D$39,Inputs!$C$39)))-'Year Schedule'!$K$17+'Year Schedule'!$L$17)</f>
        <v>#VALUE!</v>
      </c>
      <c r="Q963" s="0" t="e">
        <f aca="true">MAX(0,P963*(1+(_xlfn.NORM.INV(RAND(),Inputs!$D$39,Inputs!$C$39)))-'Year Schedule'!$K$18+'Year Schedule'!$L$18)</f>
        <v>#VALUE!</v>
      </c>
      <c r="R963" s="0" t="e">
        <f aca="true">MAX(0,Q963*(1+(_xlfn.NORM.INV(RAND(),Inputs!$D$39,Inputs!$C$39)))-'Year Schedule'!$K$19+'Year Schedule'!$L$19)</f>
        <v>#VALUE!</v>
      </c>
      <c r="S963" s="0" t="e">
        <f aca="true">MAX(0,R963*(1+(_xlfn.NORM.INV(RAND(),Inputs!$D$39,Inputs!$C$39)))-'Year Schedule'!$K$20+'Year Schedule'!$L$20)</f>
        <v>#VALUE!</v>
      </c>
      <c r="T963" s="0" t="e">
        <f aca="true">MAX(0,S963*(1+(_xlfn.NORM.INV(RAND(),Inputs!$D$39,Inputs!$C$39)))-'Year Schedule'!$K$21+'Year Schedule'!$L$21)</f>
        <v>#VALUE!</v>
      </c>
      <c r="U963" s="0" t="e">
        <f aca="true">MAX(0,T963*(1+(_xlfn.NORM.INV(RAND(),Inputs!$D$39,Inputs!$C$39)))-'Year Schedule'!$K$22+'Year Schedule'!$L$22)</f>
        <v>#VALUE!</v>
      </c>
      <c r="V963" s="0" t="e">
        <f aca="true">MAX(0,U963*(1+(_xlfn.NORM.INV(RAND(),Inputs!$D$39,Inputs!$C$39)))-'Year Schedule'!$K$23+'Year Schedule'!$L$23)</f>
        <v>#VALUE!</v>
      </c>
      <c r="W963" s="0" t="e">
        <f aca="true">MAX(0,V963*(1+(_xlfn.NORM.INV(RAND(),Inputs!$D$39,Inputs!$C$39)))-'Year Schedule'!$K$24+'Year Schedule'!$L$24)</f>
        <v>#VALUE!</v>
      </c>
      <c r="X963" s="0" t="e">
        <f aca="true">MAX(0,W963*(1+(_xlfn.NORM.INV(RAND(),Inputs!$D$39,Inputs!$C$39)))-'Year Schedule'!$K$25+'Year Schedule'!$L$25)</f>
        <v>#VALUE!</v>
      </c>
      <c r="Y963" s="0" t="e">
        <f aca="true">MAX(0,X963*(1+(_xlfn.NORM.INV(RAND(),Inputs!$D$39,Inputs!$C$39)))-'Year Schedule'!$K$26+'Year Schedule'!$L$26)</f>
        <v>#VALUE!</v>
      </c>
      <c r="Z963" s="0" t="e">
        <f aca="true">MAX(0,Y963*(1+(_xlfn.NORM.INV(RAND(),Inputs!$D$39,Inputs!$C$39)))-'Year Schedule'!$K$27+'Year Schedule'!$L$27)</f>
        <v>#VALUE!</v>
      </c>
      <c r="AA963" s="0" t="e">
        <f aca="true">MAX(0,Z963*(1+(_xlfn.NORM.INV(RAND(),Inputs!$D$39,Inputs!$C$39)))-'Year Schedule'!$K$28+'Year Schedule'!$L$28)</f>
        <v>#VALUE!</v>
      </c>
      <c r="AB963" s="0" t="e">
        <f aca="true">MAX(0,AA963*(1+(_xlfn.NORM.INV(RAND(),Inputs!$D$39,Inputs!$C$39)))-'Year Schedule'!$K$29+'Year Schedule'!$L$29)</f>
        <v>#VALUE!</v>
      </c>
      <c r="AC963" s="0" t="e">
        <f aca="true">MAX(0,AB963*(1+(_xlfn.NORM.INV(RAND(),Inputs!$D$39,Inputs!$C$39)))-'Year Schedule'!$K$30+'Year Schedule'!$L$30)</f>
        <v>#VALUE!</v>
      </c>
      <c r="AD963" s="0" t="e">
        <f aca="true">MAX(0,AC963*(1+(_xlfn.NORM.INV(RAND(),Inputs!$D$39,Inputs!$C$39)))-'Year Schedule'!$K$31+'Year Schedule'!$L$31)</f>
        <v>#VALUE!</v>
      </c>
      <c r="AE963" s="0" t="e">
        <f aca="true">MAX(0,AD963*(1+(_xlfn.NORM.INV(RAND(),Inputs!$D$39,Inputs!$C$39)))-'Year Schedule'!$K$32+'Year Schedule'!$L$32)</f>
        <v>#VALUE!</v>
      </c>
      <c r="AF963" s="0" t="e">
        <f aca="true">MAX(0,AE963*(1+(_xlfn.NORM.INV(RAND(),Inputs!$D$39,Inputs!$C$39)))-'Year Schedule'!$K$33+'Year Schedule'!$L$33)</f>
        <v>#VALUE!</v>
      </c>
      <c r="AG963" s="0" t="e">
        <f aca="true">MAX(0,AF963*(1+(_xlfn.NORM.INV(RAND(),Inputs!$D$39,Inputs!$C$39)))-'Year Schedule'!$K$34+'Year Schedule'!$L$34)</f>
        <v>#VALUE!</v>
      </c>
      <c r="AH963" s="0" t="e">
        <f aca="true">MAX(0,AG963*(1+(_xlfn.NORM.INV(RAND(),Inputs!$D$39,Inputs!$C$39)))-'Year Schedule'!$K$35+'Year Schedule'!$L$35)</f>
        <v>#VALUE!</v>
      </c>
      <c r="AI963" s="0" t="e">
        <f aca="true">MAX(0,AH963*(1+(_xlfn.NORM.INV(RAND(),Inputs!$D$39,Inputs!$C$39)))-'Year Schedule'!$K$36+'Year Schedule'!$L$36)</f>
        <v>#VALUE!</v>
      </c>
      <c r="AJ963" s="0" t="e">
        <f aca="true">MAX(0,AI963*(1+(_xlfn.NORM.INV(RAND(),Inputs!$D$39,Inputs!$C$39)))-'Year Schedule'!$K$37+'Year Schedule'!$L$37)</f>
        <v>#VALUE!</v>
      </c>
      <c r="AK963" s="0" t="e">
        <f aca="true">MAX(0,AJ963*(1+(_xlfn.NORM.INV(RAND(),Inputs!$D$39,Inputs!$C$39)))-'Year Schedule'!$K$38+'Year Schedule'!$L$38)</f>
        <v>#VALUE!</v>
      </c>
      <c r="AL963" s="0" t="e">
        <f aca="true">MAX(0,AK963*(1+(_xlfn.NORM.INV(RAND(),Inputs!$D$39,Inputs!$C$39)))-'Year Schedule'!$K$39+'Year Schedule'!$L$39)</f>
        <v>#VALUE!</v>
      </c>
      <c r="AM963" s="0" t="e">
        <f aca="true">MAX(0,AL963*(1+(_xlfn.NORM.INV(RAND(),Inputs!$D$39,Inputs!$C$39)))-'Year Schedule'!$K$40+'Year Schedule'!$L$40)</f>
        <v>#VALUE!</v>
      </c>
      <c r="AN963" s="0" t="e">
        <f aca="true">MAX(0,AM963*(1+(_xlfn.NORM.INV(RAND(),Inputs!$D$39,Inputs!$C$39)))-'Year Schedule'!$K$41+'Year Schedule'!$L$41)</f>
        <v>#VALUE!</v>
      </c>
      <c r="AO963" s="0" t="e">
        <f aca="true">MAX(0,AN963*(1+(_xlfn.NORM.INV(RAND(),Inputs!$D$39,Inputs!$C$39)))-'Year Schedule'!$K$42+'Year Schedule'!$L$42)</f>
        <v>#VALUE!</v>
      </c>
      <c r="AP963" s="0" t="e">
        <f aca="true">MAX(0,AO963*(1+(_xlfn.NORM.INV(RAND(),Inputs!$D$39,Inputs!$C$39)))-'Year Schedule'!$K$43+'Year Schedule'!$L$43)</f>
        <v>#VALUE!</v>
      </c>
      <c r="AQ963" s="0" t="e">
        <f aca="true">MAX(0,AP963*(1+(_xlfn.NORM.INV(RAND(),Inputs!$D$39,Inputs!$C$39)))-'Year Schedule'!$K$44+'Year Schedule'!$L$44)</f>
        <v>#VALUE!</v>
      </c>
      <c r="AR963" s="0" t="e">
        <f aca="true">MAX(0,AQ963*(1+(_xlfn.NORM.INV(RAND(),Inputs!$D$39,Inputs!$C$39)))-'Year Schedule'!$K$45+'Year Schedule'!$L$45)</f>
        <v>#VALUE!</v>
      </c>
      <c r="AS963" s="0" t="e">
        <f aca="true">MAX(0,AR963*(1+(_xlfn.NORM.INV(RAND(),Inputs!$D$39,Inputs!$C$39)))-'Year Schedule'!$K$46+'Year Schedule'!$L$46)</f>
        <v>#VALUE!</v>
      </c>
      <c r="AT963" s="0" t="e">
        <f aca="true">MAX(0,AS963*(1+(_xlfn.NORM.INV(RAND(),Inputs!$D$39,Inputs!$C$39)))-'Year Schedule'!$K$47+'Year Schedule'!$L$47)</f>
        <v>#VALUE!</v>
      </c>
      <c r="AU963" s="0" t="e">
        <f aca="true">MAX(0,AT963*(1+(_xlfn.NORM.INV(RAND(),Inputs!$D$39,Inputs!$C$39)))-'Year Schedule'!$K$48+'Year Schedule'!$L$48)</f>
        <v>#VALUE!</v>
      </c>
      <c r="AV963" s="0" t="e">
        <f aca="true">MAX(0,AU963*(1+(_xlfn.NORM.INV(RAND(),Inputs!$D$39,Inputs!$C$39)))-'Year Schedule'!$K$49+'Year Schedule'!$L$49)</f>
        <v>#VALUE!</v>
      </c>
      <c r="AW963" s="0" t="e">
        <f aca="true">MAX(0,AV963*(1+(_xlfn.NORM.INV(RAND(),Inputs!$D$39,Inputs!$C$39)))-'Year Schedule'!$K$50+'Year Schedule'!$L$50)</f>
        <v>#VALUE!</v>
      </c>
      <c r="AX963" s="0" t="e">
        <f aca="true">MAX(0,AW963*(1+(_xlfn.NORM.INV(RAND(),Inputs!$D$39,Inputs!$C$39)))-'Year Schedule'!$K$51+'Year Schedule'!$L$51)</f>
        <v>#VALUE!</v>
      </c>
      <c r="AY963" s="0" t="e">
        <f aca="true">MAX(0,AX963*(1+(_xlfn.NORM.INV(RAND(),Inputs!$D$39,Inputs!$C$39)))-'Year Schedule'!$K$52+'Year Schedule'!$L$52)</f>
        <v>#VALUE!</v>
      </c>
      <c r="AZ963" s="0" t="e">
        <f aca="true">MAX(0,AY963*(1+(_xlfn.NORM.INV(RAND(),Inputs!$D$39,Inputs!$C$39)))-'Year Schedule'!$K$53+'Year Schedule'!$L$53)</f>
        <v>#VALUE!</v>
      </c>
      <c r="BA963" s="0" t="e">
        <f aca="false">INDEX(C963:AZ963,1,Inputs!$C$6)</f>
        <v>#VALUE!</v>
      </c>
      <c r="BB963" s="0" t="n">
        <f aca="false">IFERROR(EXP(SUMPRODUCT(LN((C963:INDEX(C963:AZ963,1,Inputs!$C$6)+$C$1004:INDEX($C$1004:$AZ$1004,1,Inputs!$C$6))/B963:INDEX(B963:AY963,1,Inputs!$C$6)))/Inputs!$C$6)-1,-1)</f>
        <v>-1</v>
      </c>
    </row>
    <row r="964" customFormat="false" ht="15" hidden="false" customHeight="true" outlineLevel="0" collapsed="false">
      <c r="A964" s="0" t="n">
        <v>962</v>
      </c>
      <c r="B964" s="177" t="n">
        <f aca="false">Inputs!$C$38</f>
        <v>0</v>
      </c>
      <c r="C964" s="0" t="e">
        <f aca="true">MAX(0,B964*(1+(_xlfn.NORM.INV(RAND(),Inputs!$D$39,Inputs!$C$39)))-'Year Schedule'!$K$4+'Year Schedule'!$L$4)</f>
        <v>#VALUE!</v>
      </c>
      <c r="D964" s="0" t="e">
        <f aca="true">MAX(0,C964*(1+(_xlfn.NORM.INV(RAND(),Inputs!$D$39,Inputs!$C$39)))-'Year Schedule'!$K$5+'Year Schedule'!$L$5)</f>
        <v>#VALUE!</v>
      </c>
      <c r="E964" s="0" t="e">
        <f aca="true">MAX(0,D964*(1+(_xlfn.NORM.INV(RAND(),Inputs!$D$39,Inputs!$C$39)))-'Year Schedule'!$K$6+'Year Schedule'!$L$6)</f>
        <v>#VALUE!</v>
      </c>
      <c r="F964" s="0" t="e">
        <f aca="true">MAX(0,E964*(1+(_xlfn.NORM.INV(RAND(),Inputs!$D$39,Inputs!$C$39)))-'Year Schedule'!$K$7+'Year Schedule'!$L$7)</f>
        <v>#VALUE!</v>
      </c>
      <c r="G964" s="0" t="e">
        <f aca="true">MAX(0,F964*(1+(_xlfn.NORM.INV(RAND(),Inputs!$D$39,Inputs!$C$39)))-'Year Schedule'!$K$8+'Year Schedule'!$L$8)</f>
        <v>#VALUE!</v>
      </c>
      <c r="H964" s="0" t="e">
        <f aca="true">MAX(0,G964*(1+(_xlfn.NORM.INV(RAND(),Inputs!$D$39,Inputs!$C$39)))-'Year Schedule'!$K$9+'Year Schedule'!$L$9)</f>
        <v>#VALUE!</v>
      </c>
      <c r="I964" s="0" t="e">
        <f aca="true">MAX(0,H964*(1+(_xlfn.NORM.INV(RAND(),Inputs!$D$39,Inputs!$C$39)))-'Year Schedule'!$K$10+'Year Schedule'!$L$10)</f>
        <v>#VALUE!</v>
      </c>
      <c r="J964" s="0" t="e">
        <f aca="true">MAX(0,I964*(1+(_xlfn.NORM.INV(RAND(),Inputs!$D$39,Inputs!$C$39)))-'Year Schedule'!$K$11+'Year Schedule'!$L$11)</f>
        <v>#VALUE!</v>
      </c>
      <c r="K964" s="0" t="e">
        <f aca="true">MAX(0,J964*(1+(_xlfn.NORM.INV(RAND(),Inputs!$D$39,Inputs!$C$39)))-'Year Schedule'!$K$12+'Year Schedule'!$L$12)</f>
        <v>#VALUE!</v>
      </c>
      <c r="L964" s="0" t="e">
        <f aca="true">MAX(0,K964*(1+(_xlfn.NORM.INV(RAND(),Inputs!$D$39,Inputs!$C$39)))-'Year Schedule'!$K$13+'Year Schedule'!$L$13)</f>
        <v>#VALUE!</v>
      </c>
      <c r="M964" s="0" t="e">
        <f aca="true">MAX(0,L964*(1+(_xlfn.NORM.INV(RAND(),Inputs!$D$39,Inputs!$C$39)))-'Year Schedule'!$K$14+'Year Schedule'!$L$14)</f>
        <v>#VALUE!</v>
      </c>
      <c r="N964" s="0" t="e">
        <f aca="true">MAX(0,M964*(1+(_xlfn.NORM.INV(RAND(),Inputs!$D$39,Inputs!$C$39)))-'Year Schedule'!$K$15+'Year Schedule'!$L$15)</f>
        <v>#VALUE!</v>
      </c>
      <c r="O964" s="0" t="e">
        <f aca="true">MAX(0,N964*(1+(_xlfn.NORM.INV(RAND(),Inputs!$D$39,Inputs!$C$39)))-'Year Schedule'!$K$16+'Year Schedule'!$L$16)</f>
        <v>#VALUE!</v>
      </c>
      <c r="P964" s="0" t="e">
        <f aca="true">MAX(0,O964*(1+(_xlfn.NORM.INV(RAND(),Inputs!$D$39,Inputs!$C$39)))-'Year Schedule'!$K$17+'Year Schedule'!$L$17)</f>
        <v>#VALUE!</v>
      </c>
      <c r="Q964" s="0" t="e">
        <f aca="true">MAX(0,P964*(1+(_xlfn.NORM.INV(RAND(),Inputs!$D$39,Inputs!$C$39)))-'Year Schedule'!$K$18+'Year Schedule'!$L$18)</f>
        <v>#VALUE!</v>
      </c>
      <c r="R964" s="0" t="e">
        <f aca="true">MAX(0,Q964*(1+(_xlfn.NORM.INV(RAND(),Inputs!$D$39,Inputs!$C$39)))-'Year Schedule'!$K$19+'Year Schedule'!$L$19)</f>
        <v>#VALUE!</v>
      </c>
      <c r="S964" s="0" t="e">
        <f aca="true">MAX(0,R964*(1+(_xlfn.NORM.INV(RAND(),Inputs!$D$39,Inputs!$C$39)))-'Year Schedule'!$K$20+'Year Schedule'!$L$20)</f>
        <v>#VALUE!</v>
      </c>
      <c r="T964" s="0" t="e">
        <f aca="true">MAX(0,S964*(1+(_xlfn.NORM.INV(RAND(),Inputs!$D$39,Inputs!$C$39)))-'Year Schedule'!$K$21+'Year Schedule'!$L$21)</f>
        <v>#VALUE!</v>
      </c>
      <c r="U964" s="0" t="e">
        <f aca="true">MAX(0,T964*(1+(_xlfn.NORM.INV(RAND(),Inputs!$D$39,Inputs!$C$39)))-'Year Schedule'!$K$22+'Year Schedule'!$L$22)</f>
        <v>#VALUE!</v>
      </c>
      <c r="V964" s="0" t="e">
        <f aca="true">MAX(0,U964*(1+(_xlfn.NORM.INV(RAND(),Inputs!$D$39,Inputs!$C$39)))-'Year Schedule'!$K$23+'Year Schedule'!$L$23)</f>
        <v>#VALUE!</v>
      </c>
      <c r="W964" s="0" t="e">
        <f aca="true">MAX(0,V964*(1+(_xlfn.NORM.INV(RAND(),Inputs!$D$39,Inputs!$C$39)))-'Year Schedule'!$K$24+'Year Schedule'!$L$24)</f>
        <v>#VALUE!</v>
      </c>
      <c r="X964" s="0" t="e">
        <f aca="true">MAX(0,W964*(1+(_xlfn.NORM.INV(RAND(),Inputs!$D$39,Inputs!$C$39)))-'Year Schedule'!$K$25+'Year Schedule'!$L$25)</f>
        <v>#VALUE!</v>
      </c>
      <c r="Y964" s="0" t="e">
        <f aca="true">MAX(0,X964*(1+(_xlfn.NORM.INV(RAND(),Inputs!$D$39,Inputs!$C$39)))-'Year Schedule'!$K$26+'Year Schedule'!$L$26)</f>
        <v>#VALUE!</v>
      </c>
      <c r="Z964" s="0" t="e">
        <f aca="true">MAX(0,Y964*(1+(_xlfn.NORM.INV(RAND(),Inputs!$D$39,Inputs!$C$39)))-'Year Schedule'!$K$27+'Year Schedule'!$L$27)</f>
        <v>#VALUE!</v>
      </c>
      <c r="AA964" s="0" t="e">
        <f aca="true">MAX(0,Z964*(1+(_xlfn.NORM.INV(RAND(),Inputs!$D$39,Inputs!$C$39)))-'Year Schedule'!$K$28+'Year Schedule'!$L$28)</f>
        <v>#VALUE!</v>
      </c>
      <c r="AB964" s="0" t="e">
        <f aca="true">MAX(0,AA964*(1+(_xlfn.NORM.INV(RAND(),Inputs!$D$39,Inputs!$C$39)))-'Year Schedule'!$K$29+'Year Schedule'!$L$29)</f>
        <v>#VALUE!</v>
      </c>
      <c r="AC964" s="0" t="e">
        <f aca="true">MAX(0,AB964*(1+(_xlfn.NORM.INV(RAND(),Inputs!$D$39,Inputs!$C$39)))-'Year Schedule'!$K$30+'Year Schedule'!$L$30)</f>
        <v>#VALUE!</v>
      </c>
      <c r="AD964" s="0" t="e">
        <f aca="true">MAX(0,AC964*(1+(_xlfn.NORM.INV(RAND(),Inputs!$D$39,Inputs!$C$39)))-'Year Schedule'!$K$31+'Year Schedule'!$L$31)</f>
        <v>#VALUE!</v>
      </c>
      <c r="AE964" s="0" t="e">
        <f aca="true">MAX(0,AD964*(1+(_xlfn.NORM.INV(RAND(),Inputs!$D$39,Inputs!$C$39)))-'Year Schedule'!$K$32+'Year Schedule'!$L$32)</f>
        <v>#VALUE!</v>
      </c>
      <c r="AF964" s="0" t="e">
        <f aca="true">MAX(0,AE964*(1+(_xlfn.NORM.INV(RAND(),Inputs!$D$39,Inputs!$C$39)))-'Year Schedule'!$K$33+'Year Schedule'!$L$33)</f>
        <v>#VALUE!</v>
      </c>
      <c r="AG964" s="0" t="e">
        <f aca="true">MAX(0,AF964*(1+(_xlfn.NORM.INV(RAND(),Inputs!$D$39,Inputs!$C$39)))-'Year Schedule'!$K$34+'Year Schedule'!$L$34)</f>
        <v>#VALUE!</v>
      </c>
      <c r="AH964" s="0" t="e">
        <f aca="true">MAX(0,AG964*(1+(_xlfn.NORM.INV(RAND(),Inputs!$D$39,Inputs!$C$39)))-'Year Schedule'!$K$35+'Year Schedule'!$L$35)</f>
        <v>#VALUE!</v>
      </c>
      <c r="AI964" s="0" t="e">
        <f aca="true">MAX(0,AH964*(1+(_xlfn.NORM.INV(RAND(),Inputs!$D$39,Inputs!$C$39)))-'Year Schedule'!$K$36+'Year Schedule'!$L$36)</f>
        <v>#VALUE!</v>
      </c>
      <c r="AJ964" s="0" t="e">
        <f aca="true">MAX(0,AI964*(1+(_xlfn.NORM.INV(RAND(),Inputs!$D$39,Inputs!$C$39)))-'Year Schedule'!$K$37+'Year Schedule'!$L$37)</f>
        <v>#VALUE!</v>
      </c>
      <c r="AK964" s="0" t="e">
        <f aca="true">MAX(0,AJ964*(1+(_xlfn.NORM.INV(RAND(),Inputs!$D$39,Inputs!$C$39)))-'Year Schedule'!$K$38+'Year Schedule'!$L$38)</f>
        <v>#VALUE!</v>
      </c>
      <c r="AL964" s="0" t="e">
        <f aca="true">MAX(0,AK964*(1+(_xlfn.NORM.INV(RAND(),Inputs!$D$39,Inputs!$C$39)))-'Year Schedule'!$K$39+'Year Schedule'!$L$39)</f>
        <v>#VALUE!</v>
      </c>
      <c r="AM964" s="0" t="e">
        <f aca="true">MAX(0,AL964*(1+(_xlfn.NORM.INV(RAND(),Inputs!$D$39,Inputs!$C$39)))-'Year Schedule'!$K$40+'Year Schedule'!$L$40)</f>
        <v>#VALUE!</v>
      </c>
      <c r="AN964" s="0" t="e">
        <f aca="true">MAX(0,AM964*(1+(_xlfn.NORM.INV(RAND(),Inputs!$D$39,Inputs!$C$39)))-'Year Schedule'!$K$41+'Year Schedule'!$L$41)</f>
        <v>#VALUE!</v>
      </c>
      <c r="AO964" s="0" t="e">
        <f aca="true">MAX(0,AN964*(1+(_xlfn.NORM.INV(RAND(),Inputs!$D$39,Inputs!$C$39)))-'Year Schedule'!$K$42+'Year Schedule'!$L$42)</f>
        <v>#VALUE!</v>
      </c>
      <c r="AP964" s="0" t="e">
        <f aca="true">MAX(0,AO964*(1+(_xlfn.NORM.INV(RAND(),Inputs!$D$39,Inputs!$C$39)))-'Year Schedule'!$K$43+'Year Schedule'!$L$43)</f>
        <v>#VALUE!</v>
      </c>
      <c r="AQ964" s="0" t="e">
        <f aca="true">MAX(0,AP964*(1+(_xlfn.NORM.INV(RAND(),Inputs!$D$39,Inputs!$C$39)))-'Year Schedule'!$K$44+'Year Schedule'!$L$44)</f>
        <v>#VALUE!</v>
      </c>
      <c r="AR964" s="0" t="e">
        <f aca="true">MAX(0,AQ964*(1+(_xlfn.NORM.INV(RAND(),Inputs!$D$39,Inputs!$C$39)))-'Year Schedule'!$K$45+'Year Schedule'!$L$45)</f>
        <v>#VALUE!</v>
      </c>
      <c r="AS964" s="0" t="e">
        <f aca="true">MAX(0,AR964*(1+(_xlfn.NORM.INV(RAND(),Inputs!$D$39,Inputs!$C$39)))-'Year Schedule'!$K$46+'Year Schedule'!$L$46)</f>
        <v>#VALUE!</v>
      </c>
      <c r="AT964" s="0" t="e">
        <f aca="true">MAX(0,AS964*(1+(_xlfn.NORM.INV(RAND(),Inputs!$D$39,Inputs!$C$39)))-'Year Schedule'!$K$47+'Year Schedule'!$L$47)</f>
        <v>#VALUE!</v>
      </c>
      <c r="AU964" s="0" t="e">
        <f aca="true">MAX(0,AT964*(1+(_xlfn.NORM.INV(RAND(),Inputs!$D$39,Inputs!$C$39)))-'Year Schedule'!$K$48+'Year Schedule'!$L$48)</f>
        <v>#VALUE!</v>
      </c>
      <c r="AV964" s="0" t="e">
        <f aca="true">MAX(0,AU964*(1+(_xlfn.NORM.INV(RAND(),Inputs!$D$39,Inputs!$C$39)))-'Year Schedule'!$K$49+'Year Schedule'!$L$49)</f>
        <v>#VALUE!</v>
      </c>
      <c r="AW964" s="0" t="e">
        <f aca="true">MAX(0,AV964*(1+(_xlfn.NORM.INV(RAND(),Inputs!$D$39,Inputs!$C$39)))-'Year Schedule'!$K$50+'Year Schedule'!$L$50)</f>
        <v>#VALUE!</v>
      </c>
      <c r="AX964" s="0" t="e">
        <f aca="true">MAX(0,AW964*(1+(_xlfn.NORM.INV(RAND(),Inputs!$D$39,Inputs!$C$39)))-'Year Schedule'!$K$51+'Year Schedule'!$L$51)</f>
        <v>#VALUE!</v>
      </c>
      <c r="AY964" s="0" t="e">
        <f aca="true">MAX(0,AX964*(1+(_xlfn.NORM.INV(RAND(),Inputs!$D$39,Inputs!$C$39)))-'Year Schedule'!$K$52+'Year Schedule'!$L$52)</f>
        <v>#VALUE!</v>
      </c>
      <c r="AZ964" s="0" t="e">
        <f aca="true">MAX(0,AY964*(1+(_xlfn.NORM.INV(RAND(),Inputs!$D$39,Inputs!$C$39)))-'Year Schedule'!$K$53+'Year Schedule'!$L$53)</f>
        <v>#VALUE!</v>
      </c>
      <c r="BA964" s="0" t="e">
        <f aca="false">INDEX(C964:AZ964,1,Inputs!$C$6)</f>
        <v>#VALUE!</v>
      </c>
      <c r="BB964" s="0" t="n">
        <f aca="false">IFERROR(EXP(SUMPRODUCT(LN((C964:INDEX(C964:AZ964,1,Inputs!$C$6)+$C$1004:INDEX($C$1004:$AZ$1004,1,Inputs!$C$6))/B964:INDEX(B964:AY964,1,Inputs!$C$6)))/Inputs!$C$6)-1,-1)</f>
        <v>-1</v>
      </c>
    </row>
    <row r="965" customFormat="false" ht="15" hidden="false" customHeight="true" outlineLevel="0" collapsed="false">
      <c r="A965" s="0" t="n">
        <v>963</v>
      </c>
      <c r="B965" s="177" t="n">
        <f aca="false">Inputs!$C$38</f>
        <v>0</v>
      </c>
      <c r="C965" s="0" t="e">
        <f aca="true">MAX(0,B965*(1+(_xlfn.NORM.INV(RAND(),Inputs!$D$39,Inputs!$C$39)))-'Year Schedule'!$K$4+'Year Schedule'!$L$4)</f>
        <v>#VALUE!</v>
      </c>
      <c r="D965" s="0" t="e">
        <f aca="true">MAX(0,C965*(1+(_xlfn.NORM.INV(RAND(),Inputs!$D$39,Inputs!$C$39)))-'Year Schedule'!$K$5+'Year Schedule'!$L$5)</f>
        <v>#VALUE!</v>
      </c>
      <c r="E965" s="0" t="e">
        <f aca="true">MAX(0,D965*(1+(_xlfn.NORM.INV(RAND(),Inputs!$D$39,Inputs!$C$39)))-'Year Schedule'!$K$6+'Year Schedule'!$L$6)</f>
        <v>#VALUE!</v>
      </c>
      <c r="F965" s="0" t="e">
        <f aca="true">MAX(0,E965*(1+(_xlfn.NORM.INV(RAND(),Inputs!$D$39,Inputs!$C$39)))-'Year Schedule'!$K$7+'Year Schedule'!$L$7)</f>
        <v>#VALUE!</v>
      </c>
      <c r="G965" s="0" t="e">
        <f aca="true">MAX(0,F965*(1+(_xlfn.NORM.INV(RAND(),Inputs!$D$39,Inputs!$C$39)))-'Year Schedule'!$K$8+'Year Schedule'!$L$8)</f>
        <v>#VALUE!</v>
      </c>
      <c r="H965" s="0" t="e">
        <f aca="true">MAX(0,G965*(1+(_xlfn.NORM.INV(RAND(),Inputs!$D$39,Inputs!$C$39)))-'Year Schedule'!$K$9+'Year Schedule'!$L$9)</f>
        <v>#VALUE!</v>
      </c>
      <c r="I965" s="0" t="e">
        <f aca="true">MAX(0,H965*(1+(_xlfn.NORM.INV(RAND(),Inputs!$D$39,Inputs!$C$39)))-'Year Schedule'!$K$10+'Year Schedule'!$L$10)</f>
        <v>#VALUE!</v>
      </c>
      <c r="J965" s="0" t="e">
        <f aca="true">MAX(0,I965*(1+(_xlfn.NORM.INV(RAND(),Inputs!$D$39,Inputs!$C$39)))-'Year Schedule'!$K$11+'Year Schedule'!$L$11)</f>
        <v>#VALUE!</v>
      </c>
      <c r="K965" s="0" t="e">
        <f aca="true">MAX(0,J965*(1+(_xlfn.NORM.INV(RAND(),Inputs!$D$39,Inputs!$C$39)))-'Year Schedule'!$K$12+'Year Schedule'!$L$12)</f>
        <v>#VALUE!</v>
      </c>
      <c r="L965" s="0" t="e">
        <f aca="true">MAX(0,K965*(1+(_xlfn.NORM.INV(RAND(),Inputs!$D$39,Inputs!$C$39)))-'Year Schedule'!$K$13+'Year Schedule'!$L$13)</f>
        <v>#VALUE!</v>
      </c>
      <c r="M965" s="0" t="e">
        <f aca="true">MAX(0,L965*(1+(_xlfn.NORM.INV(RAND(),Inputs!$D$39,Inputs!$C$39)))-'Year Schedule'!$K$14+'Year Schedule'!$L$14)</f>
        <v>#VALUE!</v>
      </c>
      <c r="N965" s="0" t="e">
        <f aca="true">MAX(0,M965*(1+(_xlfn.NORM.INV(RAND(),Inputs!$D$39,Inputs!$C$39)))-'Year Schedule'!$K$15+'Year Schedule'!$L$15)</f>
        <v>#VALUE!</v>
      </c>
      <c r="O965" s="0" t="e">
        <f aca="true">MAX(0,N965*(1+(_xlfn.NORM.INV(RAND(),Inputs!$D$39,Inputs!$C$39)))-'Year Schedule'!$K$16+'Year Schedule'!$L$16)</f>
        <v>#VALUE!</v>
      </c>
      <c r="P965" s="0" t="e">
        <f aca="true">MAX(0,O965*(1+(_xlfn.NORM.INV(RAND(),Inputs!$D$39,Inputs!$C$39)))-'Year Schedule'!$K$17+'Year Schedule'!$L$17)</f>
        <v>#VALUE!</v>
      </c>
      <c r="Q965" s="0" t="e">
        <f aca="true">MAX(0,P965*(1+(_xlfn.NORM.INV(RAND(),Inputs!$D$39,Inputs!$C$39)))-'Year Schedule'!$K$18+'Year Schedule'!$L$18)</f>
        <v>#VALUE!</v>
      </c>
      <c r="R965" s="0" t="e">
        <f aca="true">MAX(0,Q965*(1+(_xlfn.NORM.INV(RAND(),Inputs!$D$39,Inputs!$C$39)))-'Year Schedule'!$K$19+'Year Schedule'!$L$19)</f>
        <v>#VALUE!</v>
      </c>
      <c r="S965" s="0" t="e">
        <f aca="true">MAX(0,R965*(1+(_xlfn.NORM.INV(RAND(),Inputs!$D$39,Inputs!$C$39)))-'Year Schedule'!$K$20+'Year Schedule'!$L$20)</f>
        <v>#VALUE!</v>
      </c>
      <c r="T965" s="0" t="e">
        <f aca="true">MAX(0,S965*(1+(_xlfn.NORM.INV(RAND(),Inputs!$D$39,Inputs!$C$39)))-'Year Schedule'!$K$21+'Year Schedule'!$L$21)</f>
        <v>#VALUE!</v>
      </c>
      <c r="U965" s="0" t="e">
        <f aca="true">MAX(0,T965*(1+(_xlfn.NORM.INV(RAND(),Inputs!$D$39,Inputs!$C$39)))-'Year Schedule'!$K$22+'Year Schedule'!$L$22)</f>
        <v>#VALUE!</v>
      </c>
      <c r="V965" s="0" t="e">
        <f aca="true">MAX(0,U965*(1+(_xlfn.NORM.INV(RAND(),Inputs!$D$39,Inputs!$C$39)))-'Year Schedule'!$K$23+'Year Schedule'!$L$23)</f>
        <v>#VALUE!</v>
      </c>
      <c r="W965" s="0" t="e">
        <f aca="true">MAX(0,V965*(1+(_xlfn.NORM.INV(RAND(),Inputs!$D$39,Inputs!$C$39)))-'Year Schedule'!$K$24+'Year Schedule'!$L$24)</f>
        <v>#VALUE!</v>
      </c>
      <c r="X965" s="0" t="e">
        <f aca="true">MAX(0,W965*(1+(_xlfn.NORM.INV(RAND(),Inputs!$D$39,Inputs!$C$39)))-'Year Schedule'!$K$25+'Year Schedule'!$L$25)</f>
        <v>#VALUE!</v>
      </c>
      <c r="Y965" s="0" t="e">
        <f aca="true">MAX(0,X965*(1+(_xlfn.NORM.INV(RAND(),Inputs!$D$39,Inputs!$C$39)))-'Year Schedule'!$K$26+'Year Schedule'!$L$26)</f>
        <v>#VALUE!</v>
      </c>
      <c r="Z965" s="0" t="e">
        <f aca="true">MAX(0,Y965*(1+(_xlfn.NORM.INV(RAND(),Inputs!$D$39,Inputs!$C$39)))-'Year Schedule'!$K$27+'Year Schedule'!$L$27)</f>
        <v>#VALUE!</v>
      </c>
      <c r="AA965" s="0" t="e">
        <f aca="true">MAX(0,Z965*(1+(_xlfn.NORM.INV(RAND(),Inputs!$D$39,Inputs!$C$39)))-'Year Schedule'!$K$28+'Year Schedule'!$L$28)</f>
        <v>#VALUE!</v>
      </c>
      <c r="AB965" s="0" t="e">
        <f aca="true">MAX(0,AA965*(1+(_xlfn.NORM.INV(RAND(),Inputs!$D$39,Inputs!$C$39)))-'Year Schedule'!$K$29+'Year Schedule'!$L$29)</f>
        <v>#VALUE!</v>
      </c>
      <c r="AC965" s="0" t="e">
        <f aca="true">MAX(0,AB965*(1+(_xlfn.NORM.INV(RAND(),Inputs!$D$39,Inputs!$C$39)))-'Year Schedule'!$K$30+'Year Schedule'!$L$30)</f>
        <v>#VALUE!</v>
      </c>
      <c r="AD965" s="0" t="e">
        <f aca="true">MAX(0,AC965*(1+(_xlfn.NORM.INV(RAND(),Inputs!$D$39,Inputs!$C$39)))-'Year Schedule'!$K$31+'Year Schedule'!$L$31)</f>
        <v>#VALUE!</v>
      </c>
      <c r="AE965" s="0" t="e">
        <f aca="true">MAX(0,AD965*(1+(_xlfn.NORM.INV(RAND(),Inputs!$D$39,Inputs!$C$39)))-'Year Schedule'!$K$32+'Year Schedule'!$L$32)</f>
        <v>#VALUE!</v>
      </c>
      <c r="AF965" s="0" t="e">
        <f aca="true">MAX(0,AE965*(1+(_xlfn.NORM.INV(RAND(),Inputs!$D$39,Inputs!$C$39)))-'Year Schedule'!$K$33+'Year Schedule'!$L$33)</f>
        <v>#VALUE!</v>
      </c>
      <c r="AG965" s="0" t="e">
        <f aca="true">MAX(0,AF965*(1+(_xlfn.NORM.INV(RAND(),Inputs!$D$39,Inputs!$C$39)))-'Year Schedule'!$K$34+'Year Schedule'!$L$34)</f>
        <v>#VALUE!</v>
      </c>
      <c r="AH965" s="0" t="e">
        <f aca="true">MAX(0,AG965*(1+(_xlfn.NORM.INV(RAND(),Inputs!$D$39,Inputs!$C$39)))-'Year Schedule'!$K$35+'Year Schedule'!$L$35)</f>
        <v>#VALUE!</v>
      </c>
      <c r="AI965" s="0" t="e">
        <f aca="true">MAX(0,AH965*(1+(_xlfn.NORM.INV(RAND(),Inputs!$D$39,Inputs!$C$39)))-'Year Schedule'!$K$36+'Year Schedule'!$L$36)</f>
        <v>#VALUE!</v>
      </c>
      <c r="AJ965" s="0" t="e">
        <f aca="true">MAX(0,AI965*(1+(_xlfn.NORM.INV(RAND(),Inputs!$D$39,Inputs!$C$39)))-'Year Schedule'!$K$37+'Year Schedule'!$L$37)</f>
        <v>#VALUE!</v>
      </c>
      <c r="AK965" s="0" t="e">
        <f aca="true">MAX(0,AJ965*(1+(_xlfn.NORM.INV(RAND(),Inputs!$D$39,Inputs!$C$39)))-'Year Schedule'!$K$38+'Year Schedule'!$L$38)</f>
        <v>#VALUE!</v>
      </c>
      <c r="AL965" s="0" t="e">
        <f aca="true">MAX(0,AK965*(1+(_xlfn.NORM.INV(RAND(),Inputs!$D$39,Inputs!$C$39)))-'Year Schedule'!$K$39+'Year Schedule'!$L$39)</f>
        <v>#VALUE!</v>
      </c>
      <c r="AM965" s="0" t="e">
        <f aca="true">MAX(0,AL965*(1+(_xlfn.NORM.INV(RAND(),Inputs!$D$39,Inputs!$C$39)))-'Year Schedule'!$K$40+'Year Schedule'!$L$40)</f>
        <v>#VALUE!</v>
      </c>
      <c r="AN965" s="0" t="e">
        <f aca="true">MAX(0,AM965*(1+(_xlfn.NORM.INV(RAND(),Inputs!$D$39,Inputs!$C$39)))-'Year Schedule'!$K$41+'Year Schedule'!$L$41)</f>
        <v>#VALUE!</v>
      </c>
      <c r="AO965" s="0" t="e">
        <f aca="true">MAX(0,AN965*(1+(_xlfn.NORM.INV(RAND(),Inputs!$D$39,Inputs!$C$39)))-'Year Schedule'!$K$42+'Year Schedule'!$L$42)</f>
        <v>#VALUE!</v>
      </c>
      <c r="AP965" s="0" t="e">
        <f aca="true">MAX(0,AO965*(1+(_xlfn.NORM.INV(RAND(),Inputs!$D$39,Inputs!$C$39)))-'Year Schedule'!$K$43+'Year Schedule'!$L$43)</f>
        <v>#VALUE!</v>
      </c>
      <c r="AQ965" s="0" t="e">
        <f aca="true">MAX(0,AP965*(1+(_xlfn.NORM.INV(RAND(),Inputs!$D$39,Inputs!$C$39)))-'Year Schedule'!$K$44+'Year Schedule'!$L$44)</f>
        <v>#VALUE!</v>
      </c>
      <c r="AR965" s="0" t="e">
        <f aca="true">MAX(0,AQ965*(1+(_xlfn.NORM.INV(RAND(),Inputs!$D$39,Inputs!$C$39)))-'Year Schedule'!$K$45+'Year Schedule'!$L$45)</f>
        <v>#VALUE!</v>
      </c>
      <c r="AS965" s="0" t="e">
        <f aca="true">MAX(0,AR965*(1+(_xlfn.NORM.INV(RAND(),Inputs!$D$39,Inputs!$C$39)))-'Year Schedule'!$K$46+'Year Schedule'!$L$46)</f>
        <v>#VALUE!</v>
      </c>
      <c r="AT965" s="0" t="e">
        <f aca="true">MAX(0,AS965*(1+(_xlfn.NORM.INV(RAND(),Inputs!$D$39,Inputs!$C$39)))-'Year Schedule'!$K$47+'Year Schedule'!$L$47)</f>
        <v>#VALUE!</v>
      </c>
      <c r="AU965" s="0" t="e">
        <f aca="true">MAX(0,AT965*(1+(_xlfn.NORM.INV(RAND(),Inputs!$D$39,Inputs!$C$39)))-'Year Schedule'!$K$48+'Year Schedule'!$L$48)</f>
        <v>#VALUE!</v>
      </c>
      <c r="AV965" s="0" t="e">
        <f aca="true">MAX(0,AU965*(1+(_xlfn.NORM.INV(RAND(),Inputs!$D$39,Inputs!$C$39)))-'Year Schedule'!$K$49+'Year Schedule'!$L$49)</f>
        <v>#VALUE!</v>
      </c>
      <c r="AW965" s="0" t="e">
        <f aca="true">MAX(0,AV965*(1+(_xlfn.NORM.INV(RAND(),Inputs!$D$39,Inputs!$C$39)))-'Year Schedule'!$K$50+'Year Schedule'!$L$50)</f>
        <v>#VALUE!</v>
      </c>
      <c r="AX965" s="0" t="e">
        <f aca="true">MAX(0,AW965*(1+(_xlfn.NORM.INV(RAND(),Inputs!$D$39,Inputs!$C$39)))-'Year Schedule'!$K$51+'Year Schedule'!$L$51)</f>
        <v>#VALUE!</v>
      </c>
      <c r="AY965" s="0" t="e">
        <f aca="true">MAX(0,AX965*(1+(_xlfn.NORM.INV(RAND(),Inputs!$D$39,Inputs!$C$39)))-'Year Schedule'!$K$52+'Year Schedule'!$L$52)</f>
        <v>#VALUE!</v>
      </c>
      <c r="AZ965" s="0" t="e">
        <f aca="true">MAX(0,AY965*(1+(_xlfn.NORM.INV(RAND(),Inputs!$D$39,Inputs!$C$39)))-'Year Schedule'!$K$53+'Year Schedule'!$L$53)</f>
        <v>#VALUE!</v>
      </c>
      <c r="BA965" s="0" t="e">
        <f aca="false">INDEX(C965:AZ965,1,Inputs!$C$6)</f>
        <v>#VALUE!</v>
      </c>
      <c r="BB965" s="0" t="n">
        <f aca="false">IFERROR(EXP(SUMPRODUCT(LN((C965:INDEX(C965:AZ965,1,Inputs!$C$6)+$C$1004:INDEX($C$1004:$AZ$1004,1,Inputs!$C$6))/B965:INDEX(B965:AY965,1,Inputs!$C$6)))/Inputs!$C$6)-1,-1)</f>
        <v>-1</v>
      </c>
    </row>
    <row r="966" customFormat="false" ht="15" hidden="false" customHeight="true" outlineLevel="0" collapsed="false">
      <c r="A966" s="0" t="n">
        <v>964</v>
      </c>
      <c r="B966" s="177" t="n">
        <f aca="false">Inputs!$C$38</f>
        <v>0</v>
      </c>
      <c r="C966" s="0" t="e">
        <f aca="true">MAX(0,B966*(1+(_xlfn.NORM.INV(RAND(),Inputs!$D$39,Inputs!$C$39)))-'Year Schedule'!$K$4+'Year Schedule'!$L$4)</f>
        <v>#VALUE!</v>
      </c>
      <c r="D966" s="0" t="e">
        <f aca="true">MAX(0,C966*(1+(_xlfn.NORM.INV(RAND(),Inputs!$D$39,Inputs!$C$39)))-'Year Schedule'!$K$5+'Year Schedule'!$L$5)</f>
        <v>#VALUE!</v>
      </c>
      <c r="E966" s="0" t="e">
        <f aca="true">MAX(0,D966*(1+(_xlfn.NORM.INV(RAND(),Inputs!$D$39,Inputs!$C$39)))-'Year Schedule'!$K$6+'Year Schedule'!$L$6)</f>
        <v>#VALUE!</v>
      </c>
      <c r="F966" s="0" t="e">
        <f aca="true">MAX(0,E966*(1+(_xlfn.NORM.INV(RAND(),Inputs!$D$39,Inputs!$C$39)))-'Year Schedule'!$K$7+'Year Schedule'!$L$7)</f>
        <v>#VALUE!</v>
      </c>
      <c r="G966" s="0" t="e">
        <f aca="true">MAX(0,F966*(1+(_xlfn.NORM.INV(RAND(),Inputs!$D$39,Inputs!$C$39)))-'Year Schedule'!$K$8+'Year Schedule'!$L$8)</f>
        <v>#VALUE!</v>
      </c>
      <c r="H966" s="0" t="e">
        <f aca="true">MAX(0,G966*(1+(_xlfn.NORM.INV(RAND(),Inputs!$D$39,Inputs!$C$39)))-'Year Schedule'!$K$9+'Year Schedule'!$L$9)</f>
        <v>#VALUE!</v>
      </c>
      <c r="I966" s="0" t="e">
        <f aca="true">MAX(0,H966*(1+(_xlfn.NORM.INV(RAND(),Inputs!$D$39,Inputs!$C$39)))-'Year Schedule'!$K$10+'Year Schedule'!$L$10)</f>
        <v>#VALUE!</v>
      </c>
      <c r="J966" s="0" t="e">
        <f aca="true">MAX(0,I966*(1+(_xlfn.NORM.INV(RAND(),Inputs!$D$39,Inputs!$C$39)))-'Year Schedule'!$K$11+'Year Schedule'!$L$11)</f>
        <v>#VALUE!</v>
      </c>
      <c r="K966" s="0" t="e">
        <f aca="true">MAX(0,J966*(1+(_xlfn.NORM.INV(RAND(),Inputs!$D$39,Inputs!$C$39)))-'Year Schedule'!$K$12+'Year Schedule'!$L$12)</f>
        <v>#VALUE!</v>
      </c>
      <c r="L966" s="0" t="e">
        <f aca="true">MAX(0,K966*(1+(_xlfn.NORM.INV(RAND(),Inputs!$D$39,Inputs!$C$39)))-'Year Schedule'!$K$13+'Year Schedule'!$L$13)</f>
        <v>#VALUE!</v>
      </c>
      <c r="M966" s="0" t="e">
        <f aca="true">MAX(0,L966*(1+(_xlfn.NORM.INV(RAND(),Inputs!$D$39,Inputs!$C$39)))-'Year Schedule'!$K$14+'Year Schedule'!$L$14)</f>
        <v>#VALUE!</v>
      </c>
      <c r="N966" s="0" t="e">
        <f aca="true">MAX(0,M966*(1+(_xlfn.NORM.INV(RAND(),Inputs!$D$39,Inputs!$C$39)))-'Year Schedule'!$K$15+'Year Schedule'!$L$15)</f>
        <v>#VALUE!</v>
      </c>
      <c r="O966" s="0" t="e">
        <f aca="true">MAX(0,N966*(1+(_xlfn.NORM.INV(RAND(),Inputs!$D$39,Inputs!$C$39)))-'Year Schedule'!$K$16+'Year Schedule'!$L$16)</f>
        <v>#VALUE!</v>
      </c>
      <c r="P966" s="0" t="e">
        <f aca="true">MAX(0,O966*(1+(_xlfn.NORM.INV(RAND(),Inputs!$D$39,Inputs!$C$39)))-'Year Schedule'!$K$17+'Year Schedule'!$L$17)</f>
        <v>#VALUE!</v>
      </c>
      <c r="Q966" s="0" t="e">
        <f aca="true">MAX(0,P966*(1+(_xlfn.NORM.INV(RAND(),Inputs!$D$39,Inputs!$C$39)))-'Year Schedule'!$K$18+'Year Schedule'!$L$18)</f>
        <v>#VALUE!</v>
      </c>
      <c r="R966" s="0" t="e">
        <f aca="true">MAX(0,Q966*(1+(_xlfn.NORM.INV(RAND(),Inputs!$D$39,Inputs!$C$39)))-'Year Schedule'!$K$19+'Year Schedule'!$L$19)</f>
        <v>#VALUE!</v>
      </c>
      <c r="S966" s="0" t="e">
        <f aca="true">MAX(0,R966*(1+(_xlfn.NORM.INV(RAND(),Inputs!$D$39,Inputs!$C$39)))-'Year Schedule'!$K$20+'Year Schedule'!$L$20)</f>
        <v>#VALUE!</v>
      </c>
      <c r="T966" s="0" t="e">
        <f aca="true">MAX(0,S966*(1+(_xlfn.NORM.INV(RAND(),Inputs!$D$39,Inputs!$C$39)))-'Year Schedule'!$K$21+'Year Schedule'!$L$21)</f>
        <v>#VALUE!</v>
      </c>
      <c r="U966" s="0" t="e">
        <f aca="true">MAX(0,T966*(1+(_xlfn.NORM.INV(RAND(),Inputs!$D$39,Inputs!$C$39)))-'Year Schedule'!$K$22+'Year Schedule'!$L$22)</f>
        <v>#VALUE!</v>
      </c>
      <c r="V966" s="0" t="e">
        <f aca="true">MAX(0,U966*(1+(_xlfn.NORM.INV(RAND(),Inputs!$D$39,Inputs!$C$39)))-'Year Schedule'!$K$23+'Year Schedule'!$L$23)</f>
        <v>#VALUE!</v>
      </c>
      <c r="W966" s="0" t="e">
        <f aca="true">MAX(0,V966*(1+(_xlfn.NORM.INV(RAND(),Inputs!$D$39,Inputs!$C$39)))-'Year Schedule'!$K$24+'Year Schedule'!$L$24)</f>
        <v>#VALUE!</v>
      </c>
      <c r="X966" s="0" t="e">
        <f aca="true">MAX(0,W966*(1+(_xlfn.NORM.INV(RAND(),Inputs!$D$39,Inputs!$C$39)))-'Year Schedule'!$K$25+'Year Schedule'!$L$25)</f>
        <v>#VALUE!</v>
      </c>
      <c r="Y966" s="0" t="e">
        <f aca="true">MAX(0,X966*(1+(_xlfn.NORM.INV(RAND(),Inputs!$D$39,Inputs!$C$39)))-'Year Schedule'!$K$26+'Year Schedule'!$L$26)</f>
        <v>#VALUE!</v>
      </c>
      <c r="Z966" s="0" t="e">
        <f aca="true">MAX(0,Y966*(1+(_xlfn.NORM.INV(RAND(),Inputs!$D$39,Inputs!$C$39)))-'Year Schedule'!$K$27+'Year Schedule'!$L$27)</f>
        <v>#VALUE!</v>
      </c>
      <c r="AA966" s="0" t="e">
        <f aca="true">MAX(0,Z966*(1+(_xlfn.NORM.INV(RAND(),Inputs!$D$39,Inputs!$C$39)))-'Year Schedule'!$K$28+'Year Schedule'!$L$28)</f>
        <v>#VALUE!</v>
      </c>
      <c r="AB966" s="0" t="e">
        <f aca="true">MAX(0,AA966*(1+(_xlfn.NORM.INV(RAND(),Inputs!$D$39,Inputs!$C$39)))-'Year Schedule'!$K$29+'Year Schedule'!$L$29)</f>
        <v>#VALUE!</v>
      </c>
      <c r="AC966" s="0" t="e">
        <f aca="true">MAX(0,AB966*(1+(_xlfn.NORM.INV(RAND(),Inputs!$D$39,Inputs!$C$39)))-'Year Schedule'!$K$30+'Year Schedule'!$L$30)</f>
        <v>#VALUE!</v>
      </c>
      <c r="AD966" s="0" t="e">
        <f aca="true">MAX(0,AC966*(1+(_xlfn.NORM.INV(RAND(),Inputs!$D$39,Inputs!$C$39)))-'Year Schedule'!$K$31+'Year Schedule'!$L$31)</f>
        <v>#VALUE!</v>
      </c>
      <c r="AE966" s="0" t="e">
        <f aca="true">MAX(0,AD966*(1+(_xlfn.NORM.INV(RAND(),Inputs!$D$39,Inputs!$C$39)))-'Year Schedule'!$K$32+'Year Schedule'!$L$32)</f>
        <v>#VALUE!</v>
      </c>
      <c r="AF966" s="0" t="e">
        <f aca="true">MAX(0,AE966*(1+(_xlfn.NORM.INV(RAND(),Inputs!$D$39,Inputs!$C$39)))-'Year Schedule'!$K$33+'Year Schedule'!$L$33)</f>
        <v>#VALUE!</v>
      </c>
      <c r="AG966" s="0" t="e">
        <f aca="true">MAX(0,AF966*(1+(_xlfn.NORM.INV(RAND(),Inputs!$D$39,Inputs!$C$39)))-'Year Schedule'!$K$34+'Year Schedule'!$L$34)</f>
        <v>#VALUE!</v>
      </c>
      <c r="AH966" s="0" t="e">
        <f aca="true">MAX(0,AG966*(1+(_xlfn.NORM.INV(RAND(),Inputs!$D$39,Inputs!$C$39)))-'Year Schedule'!$K$35+'Year Schedule'!$L$35)</f>
        <v>#VALUE!</v>
      </c>
      <c r="AI966" s="0" t="e">
        <f aca="true">MAX(0,AH966*(1+(_xlfn.NORM.INV(RAND(),Inputs!$D$39,Inputs!$C$39)))-'Year Schedule'!$K$36+'Year Schedule'!$L$36)</f>
        <v>#VALUE!</v>
      </c>
      <c r="AJ966" s="0" t="e">
        <f aca="true">MAX(0,AI966*(1+(_xlfn.NORM.INV(RAND(),Inputs!$D$39,Inputs!$C$39)))-'Year Schedule'!$K$37+'Year Schedule'!$L$37)</f>
        <v>#VALUE!</v>
      </c>
      <c r="AK966" s="0" t="e">
        <f aca="true">MAX(0,AJ966*(1+(_xlfn.NORM.INV(RAND(),Inputs!$D$39,Inputs!$C$39)))-'Year Schedule'!$K$38+'Year Schedule'!$L$38)</f>
        <v>#VALUE!</v>
      </c>
      <c r="AL966" s="0" t="e">
        <f aca="true">MAX(0,AK966*(1+(_xlfn.NORM.INV(RAND(),Inputs!$D$39,Inputs!$C$39)))-'Year Schedule'!$K$39+'Year Schedule'!$L$39)</f>
        <v>#VALUE!</v>
      </c>
      <c r="AM966" s="0" t="e">
        <f aca="true">MAX(0,AL966*(1+(_xlfn.NORM.INV(RAND(),Inputs!$D$39,Inputs!$C$39)))-'Year Schedule'!$K$40+'Year Schedule'!$L$40)</f>
        <v>#VALUE!</v>
      </c>
      <c r="AN966" s="0" t="e">
        <f aca="true">MAX(0,AM966*(1+(_xlfn.NORM.INV(RAND(),Inputs!$D$39,Inputs!$C$39)))-'Year Schedule'!$K$41+'Year Schedule'!$L$41)</f>
        <v>#VALUE!</v>
      </c>
      <c r="AO966" s="0" t="e">
        <f aca="true">MAX(0,AN966*(1+(_xlfn.NORM.INV(RAND(),Inputs!$D$39,Inputs!$C$39)))-'Year Schedule'!$K$42+'Year Schedule'!$L$42)</f>
        <v>#VALUE!</v>
      </c>
      <c r="AP966" s="0" t="e">
        <f aca="true">MAX(0,AO966*(1+(_xlfn.NORM.INV(RAND(),Inputs!$D$39,Inputs!$C$39)))-'Year Schedule'!$K$43+'Year Schedule'!$L$43)</f>
        <v>#VALUE!</v>
      </c>
      <c r="AQ966" s="0" t="e">
        <f aca="true">MAX(0,AP966*(1+(_xlfn.NORM.INV(RAND(),Inputs!$D$39,Inputs!$C$39)))-'Year Schedule'!$K$44+'Year Schedule'!$L$44)</f>
        <v>#VALUE!</v>
      </c>
      <c r="AR966" s="0" t="e">
        <f aca="true">MAX(0,AQ966*(1+(_xlfn.NORM.INV(RAND(),Inputs!$D$39,Inputs!$C$39)))-'Year Schedule'!$K$45+'Year Schedule'!$L$45)</f>
        <v>#VALUE!</v>
      </c>
      <c r="AS966" s="0" t="e">
        <f aca="true">MAX(0,AR966*(1+(_xlfn.NORM.INV(RAND(),Inputs!$D$39,Inputs!$C$39)))-'Year Schedule'!$K$46+'Year Schedule'!$L$46)</f>
        <v>#VALUE!</v>
      </c>
      <c r="AT966" s="0" t="e">
        <f aca="true">MAX(0,AS966*(1+(_xlfn.NORM.INV(RAND(),Inputs!$D$39,Inputs!$C$39)))-'Year Schedule'!$K$47+'Year Schedule'!$L$47)</f>
        <v>#VALUE!</v>
      </c>
      <c r="AU966" s="0" t="e">
        <f aca="true">MAX(0,AT966*(1+(_xlfn.NORM.INV(RAND(),Inputs!$D$39,Inputs!$C$39)))-'Year Schedule'!$K$48+'Year Schedule'!$L$48)</f>
        <v>#VALUE!</v>
      </c>
      <c r="AV966" s="0" t="e">
        <f aca="true">MAX(0,AU966*(1+(_xlfn.NORM.INV(RAND(),Inputs!$D$39,Inputs!$C$39)))-'Year Schedule'!$K$49+'Year Schedule'!$L$49)</f>
        <v>#VALUE!</v>
      </c>
      <c r="AW966" s="0" t="e">
        <f aca="true">MAX(0,AV966*(1+(_xlfn.NORM.INV(RAND(),Inputs!$D$39,Inputs!$C$39)))-'Year Schedule'!$K$50+'Year Schedule'!$L$50)</f>
        <v>#VALUE!</v>
      </c>
      <c r="AX966" s="0" t="e">
        <f aca="true">MAX(0,AW966*(1+(_xlfn.NORM.INV(RAND(),Inputs!$D$39,Inputs!$C$39)))-'Year Schedule'!$K$51+'Year Schedule'!$L$51)</f>
        <v>#VALUE!</v>
      </c>
      <c r="AY966" s="0" t="e">
        <f aca="true">MAX(0,AX966*(1+(_xlfn.NORM.INV(RAND(),Inputs!$D$39,Inputs!$C$39)))-'Year Schedule'!$K$52+'Year Schedule'!$L$52)</f>
        <v>#VALUE!</v>
      </c>
      <c r="AZ966" s="0" t="e">
        <f aca="true">MAX(0,AY966*(1+(_xlfn.NORM.INV(RAND(),Inputs!$D$39,Inputs!$C$39)))-'Year Schedule'!$K$53+'Year Schedule'!$L$53)</f>
        <v>#VALUE!</v>
      </c>
      <c r="BA966" s="0" t="e">
        <f aca="false">INDEX(C966:AZ966,1,Inputs!$C$6)</f>
        <v>#VALUE!</v>
      </c>
      <c r="BB966" s="0" t="n">
        <f aca="false">IFERROR(EXP(SUMPRODUCT(LN((C966:INDEX(C966:AZ966,1,Inputs!$C$6)+$C$1004:INDEX($C$1004:$AZ$1004,1,Inputs!$C$6))/B966:INDEX(B966:AY966,1,Inputs!$C$6)))/Inputs!$C$6)-1,-1)</f>
        <v>-1</v>
      </c>
    </row>
    <row r="967" customFormat="false" ht="15" hidden="false" customHeight="true" outlineLevel="0" collapsed="false">
      <c r="A967" s="0" t="n">
        <v>965</v>
      </c>
      <c r="B967" s="177" t="n">
        <f aca="false">Inputs!$C$38</f>
        <v>0</v>
      </c>
      <c r="C967" s="0" t="e">
        <f aca="true">MAX(0,B967*(1+(_xlfn.NORM.INV(RAND(),Inputs!$D$39,Inputs!$C$39)))-'Year Schedule'!$K$4+'Year Schedule'!$L$4)</f>
        <v>#VALUE!</v>
      </c>
      <c r="D967" s="0" t="e">
        <f aca="true">MAX(0,C967*(1+(_xlfn.NORM.INV(RAND(),Inputs!$D$39,Inputs!$C$39)))-'Year Schedule'!$K$5+'Year Schedule'!$L$5)</f>
        <v>#VALUE!</v>
      </c>
      <c r="E967" s="0" t="e">
        <f aca="true">MAX(0,D967*(1+(_xlfn.NORM.INV(RAND(),Inputs!$D$39,Inputs!$C$39)))-'Year Schedule'!$K$6+'Year Schedule'!$L$6)</f>
        <v>#VALUE!</v>
      </c>
      <c r="F967" s="0" t="e">
        <f aca="true">MAX(0,E967*(1+(_xlfn.NORM.INV(RAND(),Inputs!$D$39,Inputs!$C$39)))-'Year Schedule'!$K$7+'Year Schedule'!$L$7)</f>
        <v>#VALUE!</v>
      </c>
      <c r="G967" s="0" t="e">
        <f aca="true">MAX(0,F967*(1+(_xlfn.NORM.INV(RAND(),Inputs!$D$39,Inputs!$C$39)))-'Year Schedule'!$K$8+'Year Schedule'!$L$8)</f>
        <v>#VALUE!</v>
      </c>
      <c r="H967" s="0" t="e">
        <f aca="true">MAX(0,G967*(1+(_xlfn.NORM.INV(RAND(),Inputs!$D$39,Inputs!$C$39)))-'Year Schedule'!$K$9+'Year Schedule'!$L$9)</f>
        <v>#VALUE!</v>
      </c>
      <c r="I967" s="0" t="e">
        <f aca="true">MAX(0,H967*(1+(_xlfn.NORM.INV(RAND(),Inputs!$D$39,Inputs!$C$39)))-'Year Schedule'!$K$10+'Year Schedule'!$L$10)</f>
        <v>#VALUE!</v>
      </c>
      <c r="J967" s="0" t="e">
        <f aca="true">MAX(0,I967*(1+(_xlfn.NORM.INV(RAND(),Inputs!$D$39,Inputs!$C$39)))-'Year Schedule'!$K$11+'Year Schedule'!$L$11)</f>
        <v>#VALUE!</v>
      </c>
      <c r="K967" s="0" t="e">
        <f aca="true">MAX(0,J967*(1+(_xlfn.NORM.INV(RAND(),Inputs!$D$39,Inputs!$C$39)))-'Year Schedule'!$K$12+'Year Schedule'!$L$12)</f>
        <v>#VALUE!</v>
      </c>
      <c r="L967" s="0" t="e">
        <f aca="true">MAX(0,K967*(1+(_xlfn.NORM.INV(RAND(),Inputs!$D$39,Inputs!$C$39)))-'Year Schedule'!$K$13+'Year Schedule'!$L$13)</f>
        <v>#VALUE!</v>
      </c>
      <c r="M967" s="0" t="e">
        <f aca="true">MAX(0,L967*(1+(_xlfn.NORM.INV(RAND(),Inputs!$D$39,Inputs!$C$39)))-'Year Schedule'!$K$14+'Year Schedule'!$L$14)</f>
        <v>#VALUE!</v>
      </c>
      <c r="N967" s="0" t="e">
        <f aca="true">MAX(0,M967*(1+(_xlfn.NORM.INV(RAND(),Inputs!$D$39,Inputs!$C$39)))-'Year Schedule'!$K$15+'Year Schedule'!$L$15)</f>
        <v>#VALUE!</v>
      </c>
      <c r="O967" s="0" t="e">
        <f aca="true">MAX(0,N967*(1+(_xlfn.NORM.INV(RAND(),Inputs!$D$39,Inputs!$C$39)))-'Year Schedule'!$K$16+'Year Schedule'!$L$16)</f>
        <v>#VALUE!</v>
      </c>
      <c r="P967" s="0" t="e">
        <f aca="true">MAX(0,O967*(1+(_xlfn.NORM.INV(RAND(),Inputs!$D$39,Inputs!$C$39)))-'Year Schedule'!$K$17+'Year Schedule'!$L$17)</f>
        <v>#VALUE!</v>
      </c>
      <c r="Q967" s="0" t="e">
        <f aca="true">MAX(0,P967*(1+(_xlfn.NORM.INV(RAND(),Inputs!$D$39,Inputs!$C$39)))-'Year Schedule'!$K$18+'Year Schedule'!$L$18)</f>
        <v>#VALUE!</v>
      </c>
      <c r="R967" s="0" t="e">
        <f aca="true">MAX(0,Q967*(1+(_xlfn.NORM.INV(RAND(),Inputs!$D$39,Inputs!$C$39)))-'Year Schedule'!$K$19+'Year Schedule'!$L$19)</f>
        <v>#VALUE!</v>
      </c>
      <c r="S967" s="0" t="e">
        <f aca="true">MAX(0,R967*(1+(_xlfn.NORM.INV(RAND(),Inputs!$D$39,Inputs!$C$39)))-'Year Schedule'!$K$20+'Year Schedule'!$L$20)</f>
        <v>#VALUE!</v>
      </c>
      <c r="T967" s="0" t="e">
        <f aca="true">MAX(0,S967*(1+(_xlfn.NORM.INV(RAND(),Inputs!$D$39,Inputs!$C$39)))-'Year Schedule'!$K$21+'Year Schedule'!$L$21)</f>
        <v>#VALUE!</v>
      </c>
      <c r="U967" s="0" t="e">
        <f aca="true">MAX(0,T967*(1+(_xlfn.NORM.INV(RAND(),Inputs!$D$39,Inputs!$C$39)))-'Year Schedule'!$K$22+'Year Schedule'!$L$22)</f>
        <v>#VALUE!</v>
      </c>
      <c r="V967" s="0" t="e">
        <f aca="true">MAX(0,U967*(1+(_xlfn.NORM.INV(RAND(),Inputs!$D$39,Inputs!$C$39)))-'Year Schedule'!$K$23+'Year Schedule'!$L$23)</f>
        <v>#VALUE!</v>
      </c>
      <c r="W967" s="0" t="e">
        <f aca="true">MAX(0,V967*(1+(_xlfn.NORM.INV(RAND(),Inputs!$D$39,Inputs!$C$39)))-'Year Schedule'!$K$24+'Year Schedule'!$L$24)</f>
        <v>#VALUE!</v>
      </c>
      <c r="X967" s="0" t="e">
        <f aca="true">MAX(0,W967*(1+(_xlfn.NORM.INV(RAND(),Inputs!$D$39,Inputs!$C$39)))-'Year Schedule'!$K$25+'Year Schedule'!$L$25)</f>
        <v>#VALUE!</v>
      </c>
      <c r="Y967" s="0" t="e">
        <f aca="true">MAX(0,X967*(1+(_xlfn.NORM.INV(RAND(),Inputs!$D$39,Inputs!$C$39)))-'Year Schedule'!$K$26+'Year Schedule'!$L$26)</f>
        <v>#VALUE!</v>
      </c>
      <c r="Z967" s="0" t="e">
        <f aca="true">MAX(0,Y967*(1+(_xlfn.NORM.INV(RAND(),Inputs!$D$39,Inputs!$C$39)))-'Year Schedule'!$K$27+'Year Schedule'!$L$27)</f>
        <v>#VALUE!</v>
      </c>
      <c r="AA967" s="0" t="e">
        <f aca="true">MAX(0,Z967*(1+(_xlfn.NORM.INV(RAND(),Inputs!$D$39,Inputs!$C$39)))-'Year Schedule'!$K$28+'Year Schedule'!$L$28)</f>
        <v>#VALUE!</v>
      </c>
      <c r="AB967" s="0" t="e">
        <f aca="true">MAX(0,AA967*(1+(_xlfn.NORM.INV(RAND(),Inputs!$D$39,Inputs!$C$39)))-'Year Schedule'!$K$29+'Year Schedule'!$L$29)</f>
        <v>#VALUE!</v>
      </c>
      <c r="AC967" s="0" t="e">
        <f aca="true">MAX(0,AB967*(1+(_xlfn.NORM.INV(RAND(),Inputs!$D$39,Inputs!$C$39)))-'Year Schedule'!$K$30+'Year Schedule'!$L$30)</f>
        <v>#VALUE!</v>
      </c>
      <c r="AD967" s="0" t="e">
        <f aca="true">MAX(0,AC967*(1+(_xlfn.NORM.INV(RAND(),Inputs!$D$39,Inputs!$C$39)))-'Year Schedule'!$K$31+'Year Schedule'!$L$31)</f>
        <v>#VALUE!</v>
      </c>
      <c r="AE967" s="0" t="e">
        <f aca="true">MAX(0,AD967*(1+(_xlfn.NORM.INV(RAND(),Inputs!$D$39,Inputs!$C$39)))-'Year Schedule'!$K$32+'Year Schedule'!$L$32)</f>
        <v>#VALUE!</v>
      </c>
      <c r="AF967" s="0" t="e">
        <f aca="true">MAX(0,AE967*(1+(_xlfn.NORM.INV(RAND(),Inputs!$D$39,Inputs!$C$39)))-'Year Schedule'!$K$33+'Year Schedule'!$L$33)</f>
        <v>#VALUE!</v>
      </c>
      <c r="AG967" s="0" t="e">
        <f aca="true">MAX(0,AF967*(1+(_xlfn.NORM.INV(RAND(),Inputs!$D$39,Inputs!$C$39)))-'Year Schedule'!$K$34+'Year Schedule'!$L$34)</f>
        <v>#VALUE!</v>
      </c>
      <c r="AH967" s="0" t="e">
        <f aca="true">MAX(0,AG967*(1+(_xlfn.NORM.INV(RAND(),Inputs!$D$39,Inputs!$C$39)))-'Year Schedule'!$K$35+'Year Schedule'!$L$35)</f>
        <v>#VALUE!</v>
      </c>
      <c r="AI967" s="0" t="e">
        <f aca="true">MAX(0,AH967*(1+(_xlfn.NORM.INV(RAND(),Inputs!$D$39,Inputs!$C$39)))-'Year Schedule'!$K$36+'Year Schedule'!$L$36)</f>
        <v>#VALUE!</v>
      </c>
      <c r="AJ967" s="0" t="e">
        <f aca="true">MAX(0,AI967*(1+(_xlfn.NORM.INV(RAND(),Inputs!$D$39,Inputs!$C$39)))-'Year Schedule'!$K$37+'Year Schedule'!$L$37)</f>
        <v>#VALUE!</v>
      </c>
      <c r="AK967" s="0" t="e">
        <f aca="true">MAX(0,AJ967*(1+(_xlfn.NORM.INV(RAND(),Inputs!$D$39,Inputs!$C$39)))-'Year Schedule'!$K$38+'Year Schedule'!$L$38)</f>
        <v>#VALUE!</v>
      </c>
      <c r="AL967" s="0" t="e">
        <f aca="true">MAX(0,AK967*(1+(_xlfn.NORM.INV(RAND(),Inputs!$D$39,Inputs!$C$39)))-'Year Schedule'!$K$39+'Year Schedule'!$L$39)</f>
        <v>#VALUE!</v>
      </c>
      <c r="AM967" s="0" t="e">
        <f aca="true">MAX(0,AL967*(1+(_xlfn.NORM.INV(RAND(),Inputs!$D$39,Inputs!$C$39)))-'Year Schedule'!$K$40+'Year Schedule'!$L$40)</f>
        <v>#VALUE!</v>
      </c>
      <c r="AN967" s="0" t="e">
        <f aca="true">MAX(0,AM967*(1+(_xlfn.NORM.INV(RAND(),Inputs!$D$39,Inputs!$C$39)))-'Year Schedule'!$K$41+'Year Schedule'!$L$41)</f>
        <v>#VALUE!</v>
      </c>
      <c r="AO967" s="0" t="e">
        <f aca="true">MAX(0,AN967*(1+(_xlfn.NORM.INV(RAND(),Inputs!$D$39,Inputs!$C$39)))-'Year Schedule'!$K$42+'Year Schedule'!$L$42)</f>
        <v>#VALUE!</v>
      </c>
      <c r="AP967" s="0" t="e">
        <f aca="true">MAX(0,AO967*(1+(_xlfn.NORM.INV(RAND(),Inputs!$D$39,Inputs!$C$39)))-'Year Schedule'!$K$43+'Year Schedule'!$L$43)</f>
        <v>#VALUE!</v>
      </c>
      <c r="AQ967" s="0" t="e">
        <f aca="true">MAX(0,AP967*(1+(_xlfn.NORM.INV(RAND(),Inputs!$D$39,Inputs!$C$39)))-'Year Schedule'!$K$44+'Year Schedule'!$L$44)</f>
        <v>#VALUE!</v>
      </c>
      <c r="AR967" s="0" t="e">
        <f aca="true">MAX(0,AQ967*(1+(_xlfn.NORM.INV(RAND(),Inputs!$D$39,Inputs!$C$39)))-'Year Schedule'!$K$45+'Year Schedule'!$L$45)</f>
        <v>#VALUE!</v>
      </c>
      <c r="AS967" s="0" t="e">
        <f aca="true">MAX(0,AR967*(1+(_xlfn.NORM.INV(RAND(),Inputs!$D$39,Inputs!$C$39)))-'Year Schedule'!$K$46+'Year Schedule'!$L$46)</f>
        <v>#VALUE!</v>
      </c>
      <c r="AT967" s="0" t="e">
        <f aca="true">MAX(0,AS967*(1+(_xlfn.NORM.INV(RAND(),Inputs!$D$39,Inputs!$C$39)))-'Year Schedule'!$K$47+'Year Schedule'!$L$47)</f>
        <v>#VALUE!</v>
      </c>
      <c r="AU967" s="0" t="e">
        <f aca="true">MAX(0,AT967*(1+(_xlfn.NORM.INV(RAND(),Inputs!$D$39,Inputs!$C$39)))-'Year Schedule'!$K$48+'Year Schedule'!$L$48)</f>
        <v>#VALUE!</v>
      </c>
      <c r="AV967" s="0" t="e">
        <f aca="true">MAX(0,AU967*(1+(_xlfn.NORM.INV(RAND(),Inputs!$D$39,Inputs!$C$39)))-'Year Schedule'!$K$49+'Year Schedule'!$L$49)</f>
        <v>#VALUE!</v>
      </c>
      <c r="AW967" s="0" t="e">
        <f aca="true">MAX(0,AV967*(1+(_xlfn.NORM.INV(RAND(),Inputs!$D$39,Inputs!$C$39)))-'Year Schedule'!$K$50+'Year Schedule'!$L$50)</f>
        <v>#VALUE!</v>
      </c>
      <c r="AX967" s="0" t="e">
        <f aca="true">MAX(0,AW967*(1+(_xlfn.NORM.INV(RAND(),Inputs!$D$39,Inputs!$C$39)))-'Year Schedule'!$K$51+'Year Schedule'!$L$51)</f>
        <v>#VALUE!</v>
      </c>
      <c r="AY967" s="0" t="e">
        <f aca="true">MAX(0,AX967*(1+(_xlfn.NORM.INV(RAND(),Inputs!$D$39,Inputs!$C$39)))-'Year Schedule'!$K$52+'Year Schedule'!$L$52)</f>
        <v>#VALUE!</v>
      </c>
      <c r="AZ967" s="0" t="e">
        <f aca="true">MAX(0,AY967*(1+(_xlfn.NORM.INV(RAND(),Inputs!$D$39,Inputs!$C$39)))-'Year Schedule'!$K$53+'Year Schedule'!$L$53)</f>
        <v>#VALUE!</v>
      </c>
      <c r="BA967" s="0" t="e">
        <f aca="false">INDEX(C967:AZ967,1,Inputs!$C$6)</f>
        <v>#VALUE!</v>
      </c>
      <c r="BB967" s="0" t="n">
        <f aca="false">IFERROR(EXP(SUMPRODUCT(LN((C967:INDEX(C967:AZ967,1,Inputs!$C$6)+$C$1004:INDEX($C$1004:$AZ$1004,1,Inputs!$C$6))/B967:INDEX(B967:AY967,1,Inputs!$C$6)))/Inputs!$C$6)-1,-1)</f>
        <v>-1</v>
      </c>
    </row>
    <row r="968" customFormat="false" ht="15" hidden="false" customHeight="true" outlineLevel="0" collapsed="false">
      <c r="A968" s="0" t="n">
        <v>966</v>
      </c>
      <c r="B968" s="177" t="n">
        <f aca="false">Inputs!$C$38</f>
        <v>0</v>
      </c>
      <c r="C968" s="0" t="e">
        <f aca="true">MAX(0,B968*(1+(_xlfn.NORM.INV(RAND(),Inputs!$D$39,Inputs!$C$39)))-'Year Schedule'!$K$4+'Year Schedule'!$L$4)</f>
        <v>#VALUE!</v>
      </c>
      <c r="D968" s="0" t="e">
        <f aca="true">MAX(0,C968*(1+(_xlfn.NORM.INV(RAND(),Inputs!$D$39,Inputs!$C$39)))-'Year Schedule'!$K$5+'Year Schedule'!$L$5)</f>
        <v>#VALUE!</v>
      </c>
      <c r="E968" s="0" t="e">
        <f aca="true">MAX(0,D968*(1+(_xlfn.NORM.INV(RAND(),Inputs!$D$39,Inputs!$C$39)))-'Year Schedule'!$K$6+'Year Schedule'!$L$6)</f>
        <v>#VALUE!</v>
      </c>
      <c r="F968" s="0" t="e">
        <f aca="true">MAX(0,E968*(1+(_xlfn.NORM.INV(RAND(),Inputs!$D$39,Inputs!$C$39)))-'Year Schedule'!$K$7+'Year Schedule'!$L$7)</f>
        <v>#VALUE!</v>
      </c>
      <c r="G968" s="0" t="e">
        <f aca="true">MAX(0,F968*(1+(_xlfn.NORM.INV(RAND(),Inputs!$D$39,Inputs!$C$39)))-'Year Schedule'!$K$8+'Year Schedule'!$L$8)</f>
        <v>#VALUE!</v>
      </c>
      <c r="H968" s="0" t="e">
        <f aca="true">MAX(0,G968*(1+(_xlfn.NORM.INV(RAND(),Inputs!$D$39,Inputs!$C$39)))-'Year Schedule'!$K$9+'Year Schedule'!$L$9)</f>
        <v>#VALUE!</v>
      </c>
      <c r="I968" s="0" t="e">
        <f aca="true">MAX(0,H968*(1+(_xlfn.NORM.INV(RAND(),Inputs!$D$39,Inputs!$C$39)))-'Year Schedule'!$K$10+'Year Schedule'!$L$10)</f>
        <v>#VALUE!</v>
      </c>
      <c r="J968" s="0" t="e">
        <f aca="true">MAX(0,I968*(1+(_xlfn.NORM.INV(RAND(),Inputs!$D$39,Inputs!$C$39)))-'Year Schedule'!$K$11+'Year Schedule'!$L$11)</f>
        <v>#VALUE!</v>
      </c>
      <c r="K968" s="0" t="e">
        <f aca="true">MAX(0,J968*(1+(_xlfn.NORM.INV(RAND(),Inputs!$D$39,Inputs!$C$39)))-'Year Schedule'!$K$12+'Year Schedule'!$L$12)</f>
        <v>#VALUE!</v>
      </c>
      <c r="L968" s="0" t="e">
        <f aca="true">MAX(0,K968*(1+(_xlfn.NORM.INV(RAND(),Inputs!$D$39,Inputs!$C$39)))-'Year Schedule'!$K$13+'Year Schedule'!$L$13)</f>
        <v>#VALUE!</v>
      </c>
      <c r="M968" s="0" t="e">
        <f aca="true">MAX(0,L968*(1+(_xlfn.NORM.INV(RAND(),Inputs!$D$39,Inputs!$C$39)))-'Year Schedule'!$K$14+'Year Schedule'!$L$14)</f>
        <v>#VALUE!</v>
      </c>
      <c r="N968" s="0" t="e">
        <f aca="true">MAX(0,M968*(1+(_xlfn.NORM.INV(RAND(),Inputs!$D$39,Inputs!$C$39)))-'Year Schedule'!$K$15+'Year Schedule'!$L$15)</f>
        <v>#VALUE!</v>
      </c>
      <c r="O968" s="0" t="e">
        <f aca="true">MAX(0,N968*(1+(_xlfn.NORM.INV(RAND(),Inputs!$D$39,Inputs!$C$39)))-'Year Schedule'!$K$16+'Year Schedule'!$L$16)</f>
        <v>#VALUE!</v>
      </c>
      <c r="P968" s="0" t="e">
        <f aca="true">MAX(0,O968*(1+(_xlfn.NORM.INV(RAND(),Inputs!$D$39,Inputs!$C$39)))-'Year Schedule'!$K$17+'Year Schedule'!$L$17)</f>
        <v>#VALUE!</v>
      </c>
      <c r="Q968" s="0" t="e">
        <f aca="true">MAX(0,P968*(1+(_xlfn.NORM.INV(RAND(),Inputs!$D$39,Inputs!$C$39)))-'Year Schedule'!$K$18+'Year Schedule'!$L$18)</f>
        <v>#VALUE!</v>
      </c>
      <c r="R968" s="0" t="e">
        <f aca="true">MAX(0,Q968*(1+(_xlfn.NORM.INV(RAND(),Inputs!$D$39,Inputs!$C$39)))-'Year Schedule'!$K$19+'Year Schedule'!$L$19)</f>
        <v>#VALUE!</v>
      </c>
      <c r="S968" s="0" t="e">
        <f aca="true">MAX(0,R968*(1+(_xlfn.NORM.INV(RAND(),Inputs!$D$39,Inputs!$C$39)))-'Year Schedule'!$K$20+'Year Schedule'!$L$20)</f>
        <v>#VALUE!</v>
      </c>
      <c r="T968" s="0" t="e">
        <f aca="true">MAX(0,S968*(1+(_xlfn.NORM.INV(RAND(),Inputs!$D$39,Inputs!$C$39)))-'Year Schedule'!$K$21+'Year Schedule'!$L$21)</f>
        <v>#VALUE!</v>
      </c>
      <c r="U968" s="0" t="e">
        <f aca="true">MAX(0,T968*(1+(_xlfn.NORM.INV(RAND(),Inputs!$D$39,Inputs!$C$39)))-'Year Schedule'!$K$22+'Year Schedule'!$L$22)</f>
        <v>#VALUE!</v>
      </c>
      <c r="V968" s="0" t="e">
        <f aca="true">MAX(0,U968*(1+(_xlfn.NORM.INV(RAND(),Inputs!$D$39,Inputs!$C$39)))-'Year Schedule'!$K$23+'Year Schedule'!$L$23)</f>
        <v>#VALUE!</v>
      </c>
      <c r="W968" s="0" t="e">
        <f aca="true">MAX(0,V968*(1+(_xlfn.NORM.INV(RAND(),Inputs!$D$39,Inputs!$C$39)))-'Year Schedule'!$K$24+'Year Schedule'!$L$24)</f>
        <v>#VALUE!</v>
      </c>
      <c r="X968" s="0" t="e">
        <f aca="true">MAX(0,W968*(1+(_xlfn.NORM.INV(RAND(),Inputs!$D$39,Inputs!$C$39)))-'Year Schedule'!$K$25+'Year Schedule'!$L$25)</f>
        <v>#VALUE!</v>
      </c>
      <c r="Y968" s="0" t="e">
        <f aca="true">MAX(0,X968*(1+(_xlfn.NORM.INV(RAND(),Inputs!$D$39,Inputs!$C$39)))-'Year Schedule'!$K$26+'Year Schedule'!$L$26)</f>
        <v>#VALUE!</v>
      </c>
      <c r="Z968" s="0" t="e">
        <f aca="true">MAX(0,Y968*(1+(_xlfn.NORM.INV(RAND(),Inputs!$D$39,Inputs!$C$39)))-'Year Schedule'!$K$27+'Year Schedule'!$L$27)</f>
        <v>#VALUE!</v>
      </c>
      <c r="AA968" s="0" t="e">
        <f aca="true">MAX(0,Z968*(1+(_xlfn.NORM.INV(RAND(),Inputs!$D$39,Inputs!$C$39)))-'Year Schedule'!$K$28+'Year Schedule'!$L$28)</f>
        <v>#VALUE!</v>
      </c>
      <c r="AB968" s="0" t="e">
        <f aca="true">MAX(0,AA968*(1+(_xlfn.NORM.INV(RAND(),Inputs!$D$39,Inputs!$C$39)))-'Year Schedule'!$K$29+'Year Schedule'!$L$29)</f>
        <v>#VALUE!</v>
      </c>
      <c r="AC968" s="0" t="e">
        <f aca="true">MAX(0,AB968*(1+(_xlfn.NORM.INV(RAND(),Inputs!$D$39,Inputs!$C$39)))-'Year Schedule'!$K$30+'Year Schedule'!$L$30)</f>
        <v>#VALUE!</v>
      </c>
      <c r="AD968" s="0" t="e">
        <f aca="true">MAX(0,AC968*(1+(_xlfn.NORM.INV(RAND(),Inputs!$D$39,Inputs!$C$39)))-'Year Schedule'!$K$31+'Year Schedule'!$L$31)</f>
        <v>#VALUE!</v>
      </c>
      <c r="AE968" s="0" t="e">
        <f aca="true">MAX(0,AD968*(1+(_xlfn.NORM.INV(RAND(),Inputs!$D$39,Inputs!$C$39)))-'Year Schedule'!$K$32+'Year Schedule'!$L$32)</f>
        <v>#VALUE!</v>
      </c>
      <c r="AF968" s="0" t="e">
        <f aca="true">MAX(0,AE968*(1+(_xlfn.NORM.INV(RAND(),Inputs!$D$39,Inputs!$C$39)))-'Year Schedule'!$K$33+'Year Schedule'!$L$33)</f>
        <v>#VALUE!</v>
      </c>
      <c r="AG968" s="0" t="e">
        <f aca="true">MAX(0,AF968*(1+(_xlfn.NORM.INV(RAND(),Inputs!$D$39,Inputs!$C$39)))-'Year Schedule'!$K$34+'Year Schedule'!$L$34)</f>
        <v>#VALUE!</v>
      </c>
      <c r="AH968" s="0" t="e">
        <f aca="true">MAX(0,AG968*(1+(_xlfn.NORM.INV(RAND(),Inputs!$D$39,Inputs!$C$39)))-'Year Schedule'!$K$35+'Year Schedule'!$L$35)</f>
        <v>#VALUE!</v>
      </c>
      <c r="AI968" s="0" t="e">
        <f aca="true">MAX(0,AH968*(1+(_xlfn.NORM.INV(RAND(),Inputs!$D$39,Inputs!$C$39)))-'Year Schedule'!$K$36+'Year Schedule'!$L$36)</f>
        <v>#VALUE!</v>
      </c>
      <c r="AJ968" s="0" t="e">
        <f aca="true">MAX(0,AI968*(1+(_xlfn.NORM.INV(RAND(),Inputs!$D$39,Inputs!$C$39)))-'Year Schedule'!$K$37+'Year Schedule'!$L$37)</f>
        <v>#VALUE!</v>
      </c>
      <c r="AK968" s="0" t="e">
        <f aca="true">MAX(0,AJ968*(1+(_xlfn.NORM.INV(RAND(),Inputs!$D$39,Inputs!$C$39)))-'Year Schedule'!$K$38+'Year Schedule'!$L$38)</f>
        <v>#VALUE!</v>
      </c>
      <c r="AL968" s="0" t="e">
        <f aca="true">MAX(0,AK968*(1+(_xlfn.NORM.INV(RAND(),Inputs!$D$39,Inputs!$C$39)))-'Year Schedule'!$K$39+'Year Schedule'!$L$39)</f>
        <v>#VALUE!</v>
      </c>
      <c r="AM968" s="0" t="e">
        <f aca="true">MAX(0,AL968*(1+(_xlfn.NORM.INV(RAND(),Inputs!$D$39,Inputs!$C$39)))-'Year Schedule'!$K$40+'Year Schedule'!$L$40)</f>
        <v>#VALUE!</v>
      </c>
      <c r="AN968" s="0" t="e">
        <f aca="true">MAX(0,AM968*(1+(_xlfn.NORM.INV(RAND(),Inputs!$D$39,Inputs!$C$39)))-'Year Schedule'!$K$41+'Year Schedule'!$L$41)</f>
        <v>#VALUE!</v>
      </c>
      <c r="AO968" s="0" t="e">
        <f aca="true">MAX(0,AN968*(1+(_xlfn.NORM.INV(RAND(),Inputs!$D$39,Inputs!$C$39)))-'Year Schedule'!$K$42+'Year Schedule'!$L$42)</f>
        <v>#VALUE!</v>
      </c>
      <c r="AP968" s="0" t="e">
        <f aca="true">MAX(0,AO968*(1+(_xlfn.NORM.INV(RAND(),Inputs!$D$39,Inputs!$C$39)))-'Year Schedule'!$K$43+'Year Schedule'!$L$43)</f>
        <v>#VALUE!</v>
      </c>
      <c r="AQ968" s="0" t="e">
        <f aca="true">MAX(0,AP968*(1+(_xlfn.NORM.INV(RAND(),Inputs!$D$39,Inputs!$C$39)))-'Year Schedule'!$K$44+'Year Schedule'!$L$44)</f>
        <v>#VALUE!</v>
      </c>
      <c r="AR968" s="0" t="e">
        <f aca="true">MAX(0,AQ968*(1+(_xlfn.NORM.INV(RAND(),Inputs!$D$39,Inputs!$C$39)))-'Year Schedule'!$K$45+'Year Schedule'!$L$45)</f>
        <v>#VALUE!</v>
      </c>
      <c r="AS968" s="0" t="e">
        <f aca="true">MAX(0,AR968*(1+(_xlfn.NORM.INV(RAND(),Inputs!$D$39,Inputs!$C$39)))-'Year Schedule'!$K$46+'Year Schedule'!$L$46)</f>
        <v>#VALUE!</v>
      </c>
      <c r="AT968" s="0" t="e">
        <f aca="true">MAX(0,AS968*(1+(_xlfn.NORM.INV(RAND(),Inputs!$D$39,Inputs!$C$39)))-'Year Schedule'!$K$47+'Year Schedule'!$L$47)</f>
        <v>#VALUE!</v>
      </c>
      <c r="AU968" s="0" t="e">
        <f aca="true">MAX(0,AT968*(1+(_xlfn.NORM.INV(RAND(),Inputs!$D$39,Inputs!$C$39)))-'Year Schedule'!$K$48+'Year Schedule'!$L$48)</f>
        <v>#VALUE!</v>
      </c>
      <c r="AV968" s="0" t="e">
        <f aca="true">MAX(0,AU968*(1+(_xlfn.NORM.INV(RAND(),Inputs!$D$39,Inputs!$C$39)))-'Year Schedule'!$K$49+'Year Schedule'!$L$49)</f>
        <v>#VALUE!</v>
      </c>
      <c r="AW968" s="0" t="e">
        <f aca="true">MAX(0,AV968*(1+(_xlfn.NORM.INV(RAND(),Inputs!$D$39,Inputs!$C$39)))-'Year Schedule'!$K$50+'Year Schedule'!$L$50)</f>
        <v>#VALUE!</v>
      </c>
      <c r="AX968" s="0" t="e">
        <f aca="true">MAX(0,AW968*(1+(_xlfn.NORM.INV(RAND(),Inputs!$D$39,Inputs!$C$39)))-'Year Schedule'!$K$51+'Year Schedule'!$L$51)</f>
        <v>#VALUE!</v>
      </c>
      <c r="AY968" s="0" t="e">
        <f aca="true">MAX(0,AX968*(1+(_xlfn.NORM.INV(RAND(),Inputs!$D$39,Inputs!$C$39)))-'Year Schedule'!$K$52+'Year Schedule'!$L$52)</f>
        <v>#VALUE!</v>
      </c>
      <c r="AZ968" s="0" t="e">
        <f aca="true">MAX(0,AY968*(1+(_xlfn.NORM.INV(RAND(),Inputs!$D$39,Inputs!$C$39)))-'Year Schedule'!$K$53+'Year Schedule'!$L$53)</f>
        <v>#VALUE!</v>
      </c>
      <c r="BA968" s="0" t="e">
        <f aca="false">INDEX(C968:AZ968,1,Inputs!$C$6)</f>
        <v>#VALUE!</v>
      </c>
      <c r="BB968" s="0" t="n">
        <f aca="false">IFERROR(EXP(SUMPRODUCT(LN((C968:INDEX(C968:AZ968,1,Inputs!$C$6)+$C$1004:INDEX($C$1004:$AZ$1004,1,Inputs!$C$6))/B968:INDEX(B968:AY968,1,Inputs!$C$6)))/Inputs!$C$6)-1,-1)</f>
        <v>-1</v>
      </c>
    </row>
    <row r="969" customFormat="false" ht="15" hidden="false" customHeight="true" outlineLevel="0" collapsed="false">
      <c r="A969" s="0" t="n">
        <v>967</v>
      </c>
      <c r="B969" s="177" t="n">
        <f aca="false">Inputs!$C$38</f>
        <v>0</v>
      </c>
      <c r="C969" s="0" t="e">
        <f aca="true">MAX(0,B969*(1+(_xlfn.NORM.INV(RAND(),Inputs!$D$39,Inputs!$C$39)))-'Year Schedule'!$K$4+'Year Schedule'!$L$4)</f>
        <v>#VALUE!</v>
      </c>
      <c r="D969" s="0" t="e">
        <f aca="true">MAX(0,C969*(1+(_xlfn.NORM.INV(RAND(),Inputs!$D$39,Inputs!$C$39)))-'Year Schedule'!$K$5+'Year Schedule'!$L$5)</f>
        <v>#VALUE!</v>
      </c>
      <c r="E969" s="0" t="e">
        <f aca="true">MAX(0,D969*(1+(_xlfn.NORM.INV(RAND(),Inputs!$D$39,Inputs!$C$39)))-'Year Schedule'!$K$6+'Year Schedule'!$L$6)</f>
        <v>#VALUE!</v>
      </c>
      <c r="F969" s="0" t="e">
        <f aca="true">MAX(0,E969*(1+(_xlfn.NORM.INV(RAND(),Inputs!$D$39,Inputs!$C$39)))-'Year Schedule'!$K$7+'Year Schedule'!$L$7)</f>
        <v>#VALUE!</v>
      </c>
      <c r="G969" s="0" t="e">
        <f aca="true">MAX(0,F969*(1+(_xlfn.NORM.INV(RAND(),Inputs!$D$39,Inputs!$C$39)))-'Year Schedule'!$K$8+'Year Schedule'!$L$8)</f>
        <v>#VALUE!</v>
      </c>
      <c r="H969" s="0" t="e">
        <f aca="true">MAX(0,G969*(1+(_xlfn.NORM.INV(RAND(),Inputs!$D$39,Inputs!$C$39)))-'Year Schedule'!$K$9+'Year Schedule'!$L$9)</f>
        <v>#VALUE!</v>
      </c>
      <c r="I969" s="0" t="e">
        <f aca="true">MAX(0,H969*(1+(_xlfn.NORM.INV(RAND(),Inputs!$D$39,Inputs!$C$39)))-'Year Schedule'!$K$10+'Year Schedule'!$L$10)</f>
        <v>#VALUE!</v>
      </c>
      <c r="J969" s="0" t="e">
        <f aca="true">MAX(0,I969*(1+(_xlfn.NORM.INV(RAND(),Inputs!$D$39,Inputs!$C$39)))-'Year Schedule'!$K$11+'Year Schedule'!$L$11)</f>
        <v>#VALUE!</v>
      </c>
      <c r="K969" s="0" t="e">
        <f aca="true">MAX(0,J969*(1+(_xlfn.NORM.INV(RAND(),Inputs!$D$39,Inputs!$C$39)))-'Year Schedule'!$K$12+'Year Schedule'!$L$12)</f>
        <v>#VALUE!</v>
      </c>
      <c r="L969" s="0" t="e">
        <f aca="true">MAX(0,K969*(1+(_xlfn.NORM.INV(RAND(),Inputs!$D$39,Inputs!$C$39)))-'Year Schedule'!$K$13+'Year Schedule'!$L$13)</f>
        <v>#VALUE!</v>
      </c>
      <c r="M969" s="0" t="e">
        <f aca="true">MAX(0,L969*(1+(_xlfn.NORM.INV(RAND(),Inputs!$D$39,Inputs!$C$39)))-'Year Schedule'!$K$14+'Year Schedule'!$L$14)</f>
        <v>#VALUE!</v>
      </c>
      <c r="N969" s="0" t="e">
        <f aca="true">MAX(0,M969*(1+(_xlfn.NORM.INV(RAND(),Inputs!$D$39,Inputs!$C$39)))-'Year Schedule'!$K$15+'Year Schedule'!$L$15)</f>
        <v>#VALUE!</v>
      </c>
      <c r="O969" s="0" t="e">
        <f aca="true">MAX(0,N969*(1+(_xlfn.NORM.INV(RAND(),Inputs!$D$39,Inputs!$C$39)))-'Year Schedule'!$K$16+'Year Schedule'!$L$16)</f>
        <v>#VALUE!</v>
      </c>
      <c r="P969" s="0" t="e">
        <f aca="true">MAX(0,O969*(1+(_xlfn.NORM.INV(RAND(),Inputs!$D$39,Inputs!$C$39)))-'Year Schedule'!$K$17+'Year Schedule'!$L$17)</f>
        <v>#VALUE!</v>
      </c>
      <c r="Q969" s="0" t="e">
        <f aca="true">MAX(0,P969*(1+(_xlfn.NORM.INV(RAND(),Inputs!$D$39,Inputs!$C$39)))-'Year Schedule'!$K$18+'Year Schedule'!$L$18)</f>
        <v>#VALUE!</v>
      </c>
      <c r="R969" s="0" t="e">
        <f aca="true">MAX(0,Q969*(1+(_xlfn.NORM.INV(RAND(),Inputs!$D$39,Inputs!$C$39)))-'Year Schedule'!$K$19+'Year Schedule'!$L$19)</f>
        <v>#VALUE!</v>
      </c>
      <c r="S969" s="0" t="e">
        <f aca="true">MAX(0,R969*(1+(_xlfn.NORM.INV(RAND(),Inputs!$D$39,Inputs!$C$39)))-'Year Schedule'!$K$20+'Year Schedule'!$L$20)</f>
        <v>#VALUE!</v>
      </c>
      <c r="T969" s="0" t="e">
        <f aca="true">MAX(0,S969*(1+(_xlfn.NORM.INV(RAND(),Inputs!$D$39,Inputs!$C$39)))-'Year Schedule'!$K$21+'Year Schedule'!$L$21)</f>
        <v>#VALUE!</v>
      </c>
      <c r="U969" s="0" t="e">
        <f aca="true">MAX(0,T969*(1+(_xlfn.NORM.INV(RAND(),Inputs!$D$39,Inputs!$C$39)))-'Year Schedule'!$K$22+'Year Schedule'!$L$22)</f>
        <v>#VALUE!</v>
      </c>
      <c r="V969" s="0" t="e">
        <f aca="true">MAX(0,U969*(1+(_xlfn.NORM.INV(RAND(),Inputs!$D$39,Inputs!$C$39)))-'Year Schedule'!$K$23+'Year Schedule'!$L$23)</f>
        <v>#VALUE!</v>
      </c>
      <c r="W969" s="0" t="e">
        <f aca="true">MAX(0,V969*(1+(_xlfn.NORM.INV(RAND(),Inputs!$D$39,Inputs!$C$39)))-'Year Schedule'!$K$24+'Year Schedule'!$L$24)</f>
        <v>#VALUE!</v>
      </c>
      <c r="X969" s="0" t="e">
        <f aca="true">MAX(0,W969*(1+(_xlfn.NORM.INV(RAND(),Inputs!$D$39,Inputs!$C$39)))-'Year Schedule'!$K$25+'Year Schedule'!$L$25)</f>
        <v>#VALUE!</v>
      </c>
      <c r="Y969" s="0" t="e">
        <f aca="true">MAX(0,X969*(1+(_xlfn.NORM.INV(RAND(),Inputs!$D$39,Inputs!$C$39)))-'Year Schedule'!$K$26+'Year Schedule'!$L$26)</f>
        <v>#VALUE!</v>
      </c>
      <c r="Z969" s="0" t="e">
        <f aca="true">MAX(0,Y969*(1+(_xlfn.NORM.INV(RAND(),Inputs!$D$39,Inputs!$C$39)))-'Year Schedule'!$K$27+'Year Schedule'!$L$27)</f>
        <v>#VALUE!</v>
      </c>
      <c r="AA969" s="0" t="e">
        <f aca="true">MAX(0,Z969*(1+(_xlfn.NORM.INV(RAND(),Inputs!$D$39,Inputs!$C$39)))-'Year Schedule'!$K$28+'Year Schedule'!$L$28)</f>
        <v>#VALUE!</v>
      </c>
      <c r="AB969" s="0" t="e">
        <f aca="true">MAX(0,AA969*(1+(_xlfn.NORM.INV(RAND(),Inputs!$D$39,Inputs!$C$39)))-'Year Schedule'!$K$29+'Year Schedule'!$L$29)</f>
        <v>#VALUE!</v>
      </c>
      <c r="AC969" s="0" t="e">
        <f aca="true">MAX(0,AB969*(1+(_xlfn.NORM.INV(RAND(),Inputs!$D$39,Inputs!$C$39)))-'Year Schedule'!$K$30+'Year Schedule'!$L$30)</f>
        <v>#VALUE!</v>
      </c>
      <c r="AD969" s="0" t="e">
        <f aca="true">MAX(0,AC969*(1+(_xlfn.NORM.INV(RAND(),Inputs!$D$39,Inputs!$C$39)))-'Year Schedule'!$K$31+'Year Schedule'!$L$31)</f>
        <v>#VALUE!</v>
      </c>
      <c r="AE969" s="0" t="e">
        <f aca="true">MAX(0,AD969*(1+(_xlfn.NORM.INV(RAND(),Inputs!$D$39,Inputs!$C$39)))-'Year Schedule'!$K$32+'Year Schedule'!$L$32)</f>
        <v>#VALUE!</v>
      </c>
      <c r="AF969" s="0" t="e">
        <f aca="true">MAX(0,AE969*(1+(_xlfn.NORM.INV(RAND(),Inputs!$D$39,Inputs!$C$39)))-'Year Schedule'!$K$33+'Year Schedule'!$L$33)</f>
        <v>#VALUE!</v>
      </c>
      <c r="AG969" s="0" t="e">
        <f aca="true">MAX(0,AF969*(1+(_xlfn.NORM.INV(RAND(),Inputs!$D$39,Inputs!$C$39)))-'Year Schedule'!$K$34+'Year Schedule'!$L$34)</f>
        <v>#VALUE!</v>
      </c>
      <c r="AH969" s="0" t="e">
        <f aca="true">MAX(0,AG969*(1+(_xlfn.NORM.INV(RAND(),Inputs!$D$39,Inputs!$C$39)))-'Year Schedule'!$K$35+'Year Schedule'!$L$35)</f>
        <v>#VALUE!</v>
      </c>
      <c r="AI969" s="0" t="e">
        <f aca="true">MAX(0,AH969*(1+(_xlfn.NORM.INV(RAND(),Inputs!$D$39,Inputs!$C$39)))-'Year Schedule'!$K$36+'Year Schedule'!$L$36)</f>
        <v>#VALUE!</v>
      </c>
      <c r="AJ969" s="0" t="e">
        <f aca="true">MAX(0,AI969*(1+(_xlfn.NORM.INV(RAND(),Inputs!$D$39,Inputs!$C$39)))-'Year Schedule'!$K$37+'Year Schedule'!$L$37)</f>
        <v>#VALUE!</v>
      </c>
      <c r="AK969" s="0" t="e">
        <f aca="true">MAX(0,AJ969*(1+(_xlfn.NORM.INV(RAND(),Inputs!$D$39,Inputs!$C$39)))-'Year Schedule'!$K$38+'Year Schedule'!$L$38)</f>
        <v>#VALUE!</v>
      </c>
      <c r="AL969" s="0" t="e">
        <f aca="true">MAX(0,AK969*(1+(_xlfn.NORM.INV(RAND(),Inputs!$D$39,Inputs!$C$39)))-'Year Schedule'!$K$39+'Year Schedule'!$L$39)</f>
        <v>#VALUE!</v>
      </c>
      <c r="AM969" s="0" t="e">
        <f aca="true">MAX(0,AL969*(1+(_xlfn.NORM.INV(RAND(),Inputs!$D$39,Inputs!$C$39)))-'Year Schedule'!$K$40+'Year Schedule'!$L$40)</f>
        <v>#VALUE!</v>
      </c>
      <c r="AN969" s="0" t="e">
        <f aca="true">MAX(0,AM969*(1+(_xlfn.NORM.INV(RAND(),Inputs!$D$39,Inputs!$C$39)))-'Year Schedule'!$K$41+'Year Schedule'!$L$41)</f>
        <v>#VALUE!</v>
      </c>
      <c r="AO969" s="0" t="e">
        <f aca="true">MAX(0,AN969*(1+(_xlfn.NORM.INV(RAND(),Inputs!$D$39,Inputs!$C$39)))-'Year Schedule'!$K$42+'Year Schedule'!$L$42)</f>
        <v>#VALUE!</v>
      </c>
      <c r="AP969" s="0" t="e">
        <f aca="true">MAX(0,AO969*(1+(_xlfn.NORM.INV(RAND(),Inputs!$D$39,Inputs!$C$39)))-'Year Schedule'!$K$43+'Year Schedule'!$L$43)</f>
        <v>#VALUE!</v>
      </c>
      <c r="AQ969" s="0" t="e">
        <f aca="true">MAX(0,AP969*(1+(_xlfn.NORM.INV(RAND(),Inputs!$D$39,Inputs!$C$39)))-'Year Schedule'!$K$44+'Year Schedule'!$L$44)</f>
        <v>#VALUE!</v>
      </c>
      <c r="AR969" s="0" t="e">
        <f aca="true">MAX(0,AQ969*(1+(_xlfn.NORM.INV(RAND(),Inputs!$D$39,Inputs!$C$39)))-'Year Schedule'!$K$45+'Year Schedule'!$L$45)</f>
        <v>#VALUE!</v>
      </c>
      <c r="AS969" s="0" t="e">
        <f aca="true">MAX(0,AR969*(1+(_xlfn.NORM.INV(RAND(),Inputs!$D$39,Inputs!$C$39)))-'Year Schedule'!$K$46+'Year Schedule'!$L$46)</f>
        <v>#VALUE!</v>
      </c>
      <c r="AT969" s="0" t="e">
        <f aca="true">MAX(0,AS969*(1+(_xlfn.NORM.INV(RAND(),Inputs!$D$39,Inputs!$C$39)))-'Year Schedule'!$K$47+'Year Schedule'!$L$47)</f>
        <v>#VALUE!</v>
      </c>
      <c r="AU969" s="0" t="e">
        <f aca="true">MAX(0,AT969*(1+(_xlfn.NORM.INV(RAND(),Inputs!$D$39,Inputs!$C$39)))-'Year Schedule'!$K$48+'Year Schedule'!$L$48)</f>
        <v>#VALUE!</v>
      </c>
      <c r="AV969" s="0" t="e">
        <f aca="true">MAX(0,AU969*(1+(_xlfn.NORM.INV(RAND(),Inputs!$D$39,Inputs!$C$39)))-'Year Schedule'!$K$49+'Year Schedule'!$L$49)</f>
        <v>#VALUE!</v>
      </c>
      <c r="AW969" s="0" t="e">
        <f aca="true">MAX(0,AV969*(1+(_xlfn.NORM.INV(RAND(),Inputs!$D$39,Inputs!$C$39)))-'Year Schedule'!$K$50+'Year Schedule'!$L$50)</f>
        <v>#VALUE!</v>
      </c>
      <c r="AX969" s="0" t="e">
        <f aca="true">MAX(0,AW969*(1+(_xlfn.NORM.INV(RAND(),Inputs!$D$39,Inputs!$C$39)))-'Year Schedule'!$K$51+'Year Schedule'!$L$51)</f>
        <v>#VALUE!</v>
      </c>
      <c r="AY969" s="0" t="e">
        <f aca="true">MAX(0,AX969*(1+(_xlfn.NORM.INV(RAND(),Inputs!$D$39,Inputs!$C$39)))-'Year Schedule'!$K$52+'Year Schedule'!$L$52)</f>
        <v>#VALUE!</v>
      </c>
      <c r="AZ969" s="0" t="e">
        <f aca="true">MAX(0,AY969*(1+(_xlfn.NORM.INV(RAND(),Inputs!$D$39,Inputs!$C$39)))-'Year Schedule'!$K$53+'Year Schedule'!$L$53)</f>
        <v>#VALUE!</v>
      </c>
      <c r="BA969" s="0" t="e">
        <f aca="false">INDEX(C969:AZ969,1,Inputs!$C$6)</f>
        <v>#VALUE!</v>
      </c>
      <c r="BB969" s="0" t="n">
        <f aca="false">IFERROR(EXP(SUMPRODUCT(LN((C969:INDEX(C969:AZ969,1,Inputs!$C$6)+$C$1004:INDEX($C$1004:$AZ$1004,1,Inputs!$C$6))/B969:INDEX(B969:AY969,1,Inputs!$C$6)))/Inputs!$C$6)-1,-1)</f>
        <v>-1</v>
      </c>
    </row>
    <row r="970" customFormat="false" ht="15" hidden="false" customHeight="true" outlineLevel="0" collapsed="false">
      <c r="A970" s="0" t="n">
        <v>968</v>
      </c>
      <c r="B970" s="177" t="n">
        <f aca="false">Inputs!$C$38</f>
        <v>0</v>
      </c>
      <c r="C970" s="0" t="e">
        <f aca="true">MAX(0,B970*(1+(_xlfn.NORM.INV(RAND(),Inputs!$D$39,Inputs!$C$39)))-'Year Schedule'!$K$4+'Year Schedule'!$L$4)</f>
        <v>#VALUE!</v>
      </c>
      <c r="D970" s="0" t="e">
        <f aca="true">MAX(0,C970*(1+(_xlfn.NORM.INV(RAND(),Inputs!$D$39,Inputs!$C$39)))-'Year Schedule'!$K$5+'Year Schedule'!$L$5)</f>
        <v>#VALUE!</v>
      </c>
      <c r="E970" s="0" t="e">
        <f aca="true">MAX(0,D970*(1+(_xlfn.NORM.INV(RAND(),Inputs!$D$39,Inputs!$C$39)))-'Year Schedule'!$K$6+'Year Schedule'!$L$6)</f>
        <v>#VALUE!</v>
      </c>
      <c r="F970" s="0" t="e">
        <f aca="true">MAX(0,E970*(1+(_xlfn.NORM.INV(RAND(),Inputs!$D$39,Inputs!$C$39)))-'Year Schedule'!$K$7+'Year Schedule'!$L$7)</f>
        <v>#VALUE!</v>
      </c>
      <c r="G970" s="0" t="e">
        <f aca="true">MAX(0,F970*(1+(_xlfn.NORM.INV(RAND(),Inputs!$D$39,Inputs!$C$39)))-'Year Schedule'!$K$8+'Year Schedule'!$L$8)</f>
        <v>#VALUE!</v>
      </c>
      <c r="H970" s="0" t="e">
        <f aca="true">MAX(0,G970*(1+(_xlfn.NORM.INV(RAND(),Inputs!$D$39,Inputs!$C$39)))-'Year Schedule'!$K$9+'Year Schedule'!$L$9)</f>
        <v>#VALUE!</v>
      </c>
      <c r="I970" s="0" t="e">
        <f aca="true">MAX(0,H970*(1+(_xlfn.NORM.INV(RAND(),Inputs!$D$39,Inputs!$C$39)))-'Year Schedule'!$K$10+'Year Schedule'!$L$10)</f>
        <v>#VALUE!</v>
      </c>
      <c r="J970" s="0" t="e">
        <f aca="true">MAX(0,I970*(1+(_xlfn.NORM.INV(RAND(),Inputs!$D$39,Inputs!$C$39)))-'Year Schedule'!$K$11+'Year Schedule'!$L$11)</f>
        <v>#VALUE!</v>
      </c>
      <c r="K970" s="0" t="e">
        <f aca="true">MAX(0,J970*(1+(_xlfn.NORM.INV(RAND(),Inputs!$D$39,Inputs!$C$39)))-'Year Schedule'!$K$12+'Year Schedule'!$L$12)</f>
        <v>#VALUE!</v>
      </c>
      <c r="L970" s="0" t="e">
        <f aca="true">MAX(0,K970*(1+(_xlfn.NORM.INV(RAND(),Inputs!$D$39,Inputs!$C$39)))-'Year Schedule'!$K$13+'Year Schedule'!$L$13)</f>
        <v>#VALUE!</v>
      </c>
      <c r="M970" s="0" t="e">
        <f aca="true">MAX(0,L970*(1+(_xlfn.NORM.INV(RAND(),Inputs!$D$39,Inputs!$C$39)))-'Year Schedule'!$K$14+'Year Schedule'!$L$14)</f>
        <v>#VALUE!</v>
      </c>
      <c r="N970" s="0" t="e">
        <f aca="true">MAX(0,M970*(1+(_xlfn.NORM.INV(RAND(),Inputs!$D$39,Inputs!$C$39)))-'Year Schedule'!$K$15+'Year Schedule'!$L$15)</f>
        <v>#VALUE!</v>
      </c>
      <c r="O970" s="0" t="e">
        <f aca="true">MAX(0,N970*(1+(_xlfn.NORM.INV(RAND(),Inputs!$D$39,Inputs!$C$39)))-'Year Schedule'!$K$16+'Year Schedule'!$L$16)</f>
        <v>#VALUE!</v>
      </c>
      <c r="P970" s="0" t="e">
        <f aca="true">MAX(0,O970*(1+(_xlfn.NORM.INV(RAND(),Inputs!$D$39,Inputs!$C$39)))-'Year Schedule'!$K$17+'Year Schedule'!$L$17)</f>
        <v>#VALUE!</v>
      </c>
      <c r="Q970" s="0" t="e">
        <f aca="true">MAX(0,P970*(1+(_xlfn.NORM.INV(RAND(),Inputs!$D$39,Inputs!$C$39)))-'Year Schedule'!$K$18+'Year Schedule'!$L$18)</f>
        <v>#VALUE!</v>
      </c>
      <c r="R970" s="0" t="e">
        <f aca="true">MAX(0,Q970*(1+(_xlfn.NORM.INV(RAND(),Inputs!$D$39,Inputs!$C$39)))-'Year Schedule'!$K$19+'Year Schedule'!$L$19)</f>
        <v>#VALUE!</v>
      </c>
      <c r="S970" s="0" t="e">
        <f aca="true">MAX(0,R970*(1+(_xlfn.NORM.INV(RAND(),Inputs!$D$39,Inputs!$C$39)))-'Year Schedule'!$K$20+'Year Schedule'!$L$20)</f>
        <v>#VALUE!</v>
      </c>
      <c r="T970" s="0" t="e">
        <f aca="true">MAX(0,S970*(1+(_xlfn.NORM.INV(RAND(),Inputs!$D$39,Inputs!$C$39)))-'Year Schedule'!$K$21+'Year Schedule'!$L$21)</f>
        <v>#VALUE!</v>
      </c>
      <c r="U970" s="0" t="e">
        <f aca="true">MAX(0,T970*(1+(_xlfn.NORM.INV(RAND(),Inputs!$D$39,Inputs!$C$39)))-'Year Schedule'!$K$22+'Year Schedule'!$L$22)</f>
        <v>#VALUE!</v>
      </c>
      <c r="V970" s="0" t="e">
        <f aca="true">MAX(0,U970*(1+(_xlfn.NORM.INV(RAND(),Inputs!$D$39,Inputs!$C$39)))-'Year Schedule'!$K$23+'Year Schedule'!$L$23)</f>
        <v>#VALUE!</v>
      </c>
      <c r="W970" s="0" t="e">
        <f aca="true">MAX(0,V970*(1+(_xlfn.NORM.INV(RAND(),Inputs!$D$39,Inputs!$C$39)))-'Year Schedule'!$K$24+'Year Schedule'!$L$24)</f>
        <v>#VALUE!</v>
      </c>
      <c r="X970" s="0" t="e">
        <f aca="true">MAX(0,W970*(1+(_xlfn.NORM.INV(RAND(),Inputs!$D$39,Inputs!$C$39)))-'Year Schedule'!$K$25+'Year Schedule'!$L$25)</f>
        <v>#VALUE!</v>
      </c>
      <c r="Y970" s="0" t="e">
        <f aca="true">MAX(0,X970*(1+(_xlfn.NORM.INV(RAND(),Inputs!$D$39,Inputs!$C$39)))-'Year Schedule'!$K$26+'Year Schedule'!$L$26)</f>
        <v>#VALUE!</v>
      </c>
      <c r="Z970" s="0" t="e">
        <f aca="true">MAX(0,Y970*(1+(_xlfn.NORM.INV(RAND(),Inputs!$D$39,Inputs!$C$39)))-'Year Schedule'!$K$27+'Year Schedule'!$L$27)</f>
        <v>#VALUE!</v>
      </c>
      <c r="AA970" s="0" t="e">
        <f aca="true">MAX(0,Z970*(1+(_xlfn.NORM.INV(RAND(),Inputs!$D$39,Inputs!$C$39)))-'Year Schedule'!$K$28+'Year Schedule'!$L$28)</f>
        <v>#VALUE!</v>
      </c>
      <c r="AB970" s="0" t="e">
        <f aca="true">MAX(0,AA970*(1+(_xlfn.NORM.INV(RAND(),Inputs!$D$39,Inputs!$C$39)))-'Year Schedule'!$K$29+'Year Schedule'!$L$29)</f>
        <v>#VALUE!</v>
      </c>
      <c r="AC970" s="0" t="e">
        <f aca="true">MAX(0,AB970*(1+(_xlfn.NORM.INV(RAND(),Inputs!$D$39,Inputs!$C$39)))-'Year Schedule'!$K$30+'Year Schedule'!$L$30)</f>
        <v>#VALUE!</v>
      </c>
      <c r="AD970" s="0" t="e">
        <f aca="true">MAX(0,AC970*(1+(_xlfn.NORM.INV(RAND(),Inputs!$D$39,Inputs!$C$39)))-'Year Schedule'!$K$31+'Year Schedule'!$L$31)</f>
        <v>#VALUE!</v>
      </c>
      <c r="AE970" s="0" t="e">
        <f aca="true">MAX(0,AD970*(1+(_xlfn.NORM.INV(RAND(),Inputs!$D$39,Inputs!$C$39)))-'Year Schedule'!$K$32+'Year Schedule'!$L$32)</f>
        <v>#VALUE!</v>
      </c>
      <c r="AF970" s="0" t="e">
        <f aca="true">MAX(0,AE970*(1+(_xlfn.NORM.INV(RAND(),Inputs!$D$39,Inputs!$C$39)))-'Year Schedule'!$K$33+'Year Schedule'!$L$33)</f>
        <v>#VALUE!</v>
      </c>
      <c r="AG970" s="0" t="e">
        <f aca="true">MAX(0,AF970*(1+(_xlfn.NORM.INV(RAND(),Inputs!$D$39,Inputs!$C$39)))-'Year Schedule'!$K$34+'Year Schedule'!$L$34)</f>
        <v>#VALUE!</v>
      </c>
      <c r="AH970" s="0" t="e">
        <f aca="true">MAX(0,AG970*(1+(_xlfn.NORM.INV(RAND(),Inputs!$D$39,Inputs!$C$39)))-'Year Schedule'!$K$35+'Year Schedule'!$L$35)</f>
        <v>#VALUE!</v>
      </c>
      <c r="AI970" s="0" t="e">
        <f aca="true">MAX(0,AH970*(1+(_xlfn.NORM.INV(RAND(),Inputs!$D$39,Inputs!$C$39)))-'Year Schedule'!$K$36+'Year Schedule'!$L$36)</f>
        <v>#VALUE!</v>
      </c>
      <c r="AJ970" s="0" t="e">
        <f aca="true">MAX(0,AI970*(1+(_xlfn.NORM.INV(RAND(),Inputs!$D$39,Inputs!$C$39)))-'Year Schedule'!$K$37+'Year Schedule'!$L$37)</f>
        <v>#VALUE!</v>
      </c>
      <c r="AK970" s="0" t="e">
        <f aca="true">MAX(0,AJ970*(1+(_xlfn.NORM.INV(RAND(),Inputs!$D$39,Inputs!$C$39)))-'Year Schedule'!$K$38+'Year Schedule'!$L$38)</f>
        <v>#VALUE!</v>
      </c>
      <c r="AL970" s="0" t="e">
        <f aca="true">MAX(0,AK970*(1+(_xlfn.NORM.INV(RAND(),Inputs!$D$39,Inputs!$C$39)))-'Year Schedule'!$K$39+'Year Schedule'!$L$39)</f>
        <v>#VALUE!</v>
      </c>
      <c r="AM970" s="0" t="e">
        <f aca="true">MAX(0,AL970*(1+(_xlfn.NORM.INV(RAND(),Inputs!$D$39,Inputs!$C$39)))-'Year Schedule'!$K$40+'Year Schedule'!$L$40)</f>
        <v>#VALUE!</v>
      </c>
      <c r="AN970" s="0" t="e">
        <f aca="true">MAX(0,AM970*(1+(_xlfn.NORM.INV(RAND(),Inputs!$D$39,Inputs!$C$39)))-'Year Schedule'!$K$41+'Year Schedule'!$L$41)</f>
        <v>#VALUE!</v>
      </c>
      <c r="AO970" s="0" t="e">
        <f aca="true">MAX(0,AN970*(1+(_xlfn.NORM.INV(RAND(),Inputs!$D$39,Inputs!$C$39)))-'Year Schedule'!$K$42+'Year Schedule'!$L$42)</f>
        <v>#VALUE!</v>
      </c>
      <c r="AP970" s="0" t="e">
        <f aca="true">MAX(0,AO970*(1+(_xlfn.NORM.INV(RAND(),Inputs!$D$39,Inputs!$C$39)))-'Year Schedule'!$K$43+'Year Schedule'!$L$43)</f>
        <v>#VALUE!</v>
      </c>
      <c r="AQ970" s="0" t="e">
        <f aca="true">MAX(0,AP970*(1+(_xlfn.NORM.INV(RAND(),Inputs!$D$39,Inputs!$C$39)))-'Year Schedule'!$K$44+'Year Schedule'!$L$44)</f>
        <v>#VALUE!</v>
      </c>
      <c r="AR970" s="0" t="e">
        <f aca="true">MAX(0,AQ970*(1+(_xlfn.NORM.INV(RAND(),Inputs!$D$39,Inputs!$C$39)))-'Year Schedule'!$K$45+'Year Schedule'!$L$45)</f>
        <v>#VALUE!</v>
      </c>
      <c r="AS970" s="0" t="e">
        <f aca="true">MAX(0,AR970*(1+(_xlfn.NORM.INV(RAND(),Inputs!$D$39,Inputs!$C$39)))-'Year Schedule'!$K$46+'Year Schedule'!$L$46)</f>
        <v>#VALUE!</v>
      </c>
      <c r="AT970" s="0" t="e">
        <f aca="true">MAX(0,AS970*(1+(_xlfn.NORM.INV(RAND(),Inputs!$D$39,Inputs!$C$39)))-'Year Schedule'!$K$47+'Year Schedule'!$L$47)</f>
        <v>#VALUE!</v>
      </c>
      <c r="AU970" s="0" t="e">
        <f aca="true">MAX(0,AT970*(1+(_xlfn.NORM.INV(RAND(),Inputs!$D$39,Inputs!$C$39)))-'Year Schedule'!$K$48+'Year Schedule'!$L$48)</f>
        <v>#VALUE!</v>
      </c>
      <c r="AV970" s="0" t="e">
        <f aca="true">MAX(0,AU970*(1+(_xlfn.NORM.INV(RAND(),Inputs!$D$39,Inputs!$C$39)))-'Year Schedule'!$K$49+'Year Schedule'!$L$49)</f>
        <v>#VALUE!</v>
      </c>
      <c r="AW970" s="0" t="e">
        <f aca="true">MAX(0,AV970*(1+(_xlfn.NORM.INV(RAND(),Inputs!$D$39,Inputs!$C$39)))-'Year Schedule'!$K$50+'Year Schedule'!$L$50)</f>
        <v>#VALUE!</v>
      </c>
      <c r="AX970" s="0" t="e">
        <f aca="true">MAX(0,AW970*(1+(_xlfn.NORM.INV(RAND(),Inputs!$D$39,Inputs!$C$39)))-'Year Schedule'!$K$51+'Year Schedule'!$L$51)</f>
        <v>#VALUE!</v>
      </c>
      <c r="AY970" s="0" t="e">
        <f aca="true">MAX(0,AX970*(1+(_xlfn.NORM.INV(RAND(),Inputs!$D$39,Inputs!$C$39)))-'Year Schedule'!$K$52+'Year Schedule'!$L$52)</f>
        <v>#VALUE!</v>
      </c>
      <c r="AZ970" s="0" t="e">
        <f aca="true">MAX(0,AY970*(1+(_xlfn.NORM.INV(RAND(),Inputs!$D$39,Inputs!$C$39)))-'Year Schedule'!$K$53+'Year Schedule'!$L$53)</f>
        <v>#VALUE!</v>
      </c>
      <c r="BA970" s="0" t="e">
        <f aca="false">INDEX(C970:AZ970,1,Inputs!$C$6)</f>
        <v>#VALUE!</v>
      </c>
      <c r="BB970" s="0" t="n">
        <f aca="false">IFERROR(EXP(SUMPRODUCT(LN((C970:INDEX(C970:AZ970,1,Inputs!$C$6)+$C$1004:INDEX($C$1004:$AZ$1004,1,Inputs!$C$6))/B970:INDEX(B970:AY970,1,Inputs!$C$6)))/Inputs!$C$6)-1,-1)</f>
        <v>-1</v>
      </c>
    </row>
    <row r="971" customFormat="false" ht="15" hidden="false" customHeight="true" outlineLevel="0" collapsed="false">
      <c r="A971" s="0" t="n">
        <v>969</v>
      </c>
      <c r="B971" s="177" t="n">
        <f aca="false">Inputs!$C$38</f>
        <v>0</v>
      </c>
      <c r="C971" s="0" t="e">
        <f aca="true">MAX(0,B971*(1+(_xlfn.NORM.INV(RAND(),Inputs!$D$39,Inputs!$C$39)))-'Year Schedule'!$K$4+'Year Schedule'!$L$4)</f>
        <v>#VALUE!</v>
      </c>
      <c r="D971" s="0" t="e">
        <f aca="true">MAX(0,C971*(1+(_xlfn.NORM.INV(RAND(),Inputs!$D$39,Inputs!$C$39)))-'Year Schedule'!$K$5+'Year Schedule'!$L$5)</f>
        <v>#VALUE!</v>
      </c>
      <c r="E971" s="0" t="e">
        <f aca="true">MAX(0,D971*(1+(_xlfn.NORM.INV(RAND(),Inputs!$D$39,Inputs!$C$39)))-'Year Schedule'!$K$6+'Year Schedule'!$L$6)</f>
        <v>#VALUE!</v>
      </c>
      <c r="F971" s="0" t="e">
        <f aca="true">MAX(0,E971*(1+(_xlfn.NORM.INV(RAND(),Inputs!$D$39,Inputs!$C$39)))-'Year Schedule'!$K$7+'Year Schedule'!$L$7)</f>
        <v>#VALUE!</v>
      </c>
      <c r="G971" s="0" t="e">
        <f aca="true">MAX(0,F971*(1+(_xlfn.NORM.INV(RAND(),Inputs!$D$39,Inputs!$C$39)))-'Year Schedule'!$K$8+'Year Schedule'!$L$8)</f>
        <v>#VALUE!</v>
      </c>
      <c r="H971" s="0" t="e">
        <f aca="true">MAX(0,G971*(1+(_xlfn.NORM.INV(RAND(),Inputs!$D$39,Inputs!$C$39)))-'Year Schedule'!$K$9+'Year Schedule'!$L$9)</f>
        <v>#VALUE!</v>
      </c>
      <c r="I971" s="0" t="e">
        <f aca="true">MAX(0,H971*(1+(_xlfn.NORM.INV(RAND(),Inputs!$D$39,Inputs!$C$39)))-'Year Schedule'!$K$10+'Year Schedule'!$L$10)</f>
        <v>#VALUE!</v>
      </c>
      <c r="J971" s="0" t="e">
        <f aca="true">MAX(0,I971*(1+(_xlfn.NORM.INV(RAND(),Inputs!$D$39,Inputs!$C$39)))-'Year Schedule'!$K$11+'Year Schedule'!$L$11)</f>
        <v>#VALUE!</v>
      </c>
      <c r="K971" s="0" t="e">
        <f aca="true">MAX(0,J971*(1+(_xlfn.NORM.INV(RAND(),Inputs!$D$39,Inputs!$C$39)))-'Year Schedule'!$K$12+'Year Schedule'!$L$12)</f>
        <v>#VALUE!</v>
      </c>
      <c r="L971" s="0" t="e">
        <f aca="true">MAX(0,K971*(1+(_xlfn.NORM.INV(RAND(),Inputs!$D$39,Inputs!$C$39)))-'Year Schedule'!$K$13+'Year Schedule'!$L$13)</f>
        <v>#VALUE!</v>
      </c>
      <c r="M971" s="0" t="e">
        <f aca="true">MAX(0,L971*(1+(_xlfn.NORM.INV(RAND(),Inputs!$D$39,Inputs!$C$39)))-'Year Schedule'!$K$14+'Year Schedule'!$L$14)</f>
        <v>#VALUE!</v>
      </c>
      <c r="N971" s="0" t="e">
        <f aca="true">MAX(0,M971*(1+(_xlfn.NORM.INV(RAND(),Inputs!$D$39,Inputs!$C$39)))-'Year Schedule'!$K$15+'Year Schedule'!$L$15)</f>
        <v>#VALUE!</v>
      </c>
      <c r="O971" s="0" t="e">
        <f aca="true">MAX(0,N971*(1+(_xlfn.NORM.INV(RAND(),Inputs!$D$39,Inputs!$C$39)))-'Year Schedule'!$K$16+'Year Schedule'!$L$16)</f>
        <v>#VALUE!</v>
      </c>
      <c r="P971" s="0" t="e">
        <f aca="true">MAX(0,O971*(1+(_xlfn.NORM.INV(RAND(),Inputs!$D$39,Inputs!$C$39)))-'Year Schedule'!$K$17+'Year Schedule'!$L$17)</f>
        <v>#VALUE!</v>
      </c>
      <c r="Q971" s="0" t="e">
        <f aca="true">MAX(0,P971*(1+(_xlfn.NORM.INV(RAND(),Inputs!$D$39,Inputs!$C$39)))-'Year Schedule'!$K$18+'Year Schedule'!$L$18)</f>
        <v>#VALUE!</v>
      </c>
      <c r="R971" s="0" t="e">
        <f aca="true">MAX(0,Q971*(1+(_xlfn.NORM.INV(RAND(),Inputs!$D$39,Inputs!$C$39)))-'Year Schedule'!$K$19+'Year Schedule'!$L$19)</f>
        <v>#VALUE!</v>
      </c>
      <c r="S971" s="0" t="e">
        <f aca="true">MAX(0,R971*(1+(_xlfn.NORM.INV(RAND(),Inputs!$D$39,Inputs!$C$39)))-'Year Schedule'!$K$20+'Year Schedule'!$L$20)</f>
        <v>#VALUE!</v>
      </c>
      <c r="T971" s="0" t="e">
        <f aca="true">MAX(0,S971*(1+(_xlfn.NORM.INV(RAND(),Inputs!$D$39,Inputs!$C$39)))-'Year Schedule'!$K$21+'Year Schedule'!$L$21)</f>
        <v>#VALUE!</v>
      </c>
      <c r="U971" s="0" t="e">
        <f aca="true">MAX(0,T971*(1+(_xlfn.NORM.INV(RAND(),Inputs!$D$39,Inputs!$C$39)))-'Year Schedule'!$K$22+'Year Schedule'!$L$22)</f>
        <v>#VALUE!</v>
      </c>
      <c r="V971" s="0" t="e">
        <f aca="true">MAX(0,U971*(1+(_xlfn.NORM.INV(RAND(),Inputs!$D$39,Inputs!$C$39)))-'Year Schedule'!$K$23+'Year Schedule'!$L$23)</f>
        <v>#VALUE!</v>
      </c>
      <c r="W971" s="0" t="e">
        <f aca="true">MAX(0,V971*(1+(_xlfn.NORM.INV(RAND(),Inputs!$D$39,Inputs!$C$39)))-'Year Schedule'!$K$24+'Year Schedule'!$L$24)</f>
        <v>#VALUE!</v>
      </c>
      <c r="X971" s="0" t="e">
        <f aca="true">MAX(0,W971*(1+(_xlfn.NORM.INV(RAND(),Inputs!$D$39,Inputs!$C$39)))-'Year Schedule'!$K$25+'Year Schedule'!$L$25)</f>
        <v>#VALUE!</v>
      </c>
      <c r="Y971" s="0" t="e">
        <f aca="true">MAX(0,X971*(1+(_xlfn.NORM.INV(RAND(),Inputs!$D$39,Inputs!$C$39)))-'Year Schedule'!$K$26+'Year Schedule'!$L$26)</f>
        <v>#VALUE!</v>
      </c>
      <c r="Z971" s="0" t="e">
        <f aca="true">MAX(0,Y971*(1+(_xlfn.NORM.INV(RAND(),Inputs!$D$39,Inputs!$C$39)))-'Year Schedule'!$K$27+'Year Schedule'!$L$27)</f>
        <v>#VALUE!</v>
      </c>
      <c r="AA971" s="0" t="e">
        <f aca="true">MAX(0,Z971*(1+(_xlfn.NORM.INV(RAND(),Inputs!$D$39,Inputs!$C$39)))-'Year Schedule'!$K$28+'Year Schedule'!$L$28)</f>
        <v>#VALUE!</v>
      </c>
      <c r="AB971" s="0" t="e">
        <f aca="true">MAX(0,AA971*(1+(_xlfn.NORM.INV(RAND(),Inputs!$D$39,Inputs!$C$39)))-'Year Schedule'!$K$29+'Year Schedule'!$L$29)</f>
        <v>#VALUE!</v>
      </c>
      <c r="AC971" s="0" t="e">
        <f aca="true">MAX(0,AB971*(1+(_xlfn.NORM.INV(RAND(),Inputs!$D$39,Inputs!$C$39)))-'Year Schedule'!$K$30+'Year Schedule'!$L$30)</f>
        <v>#VALUE!</v>
      </c>
      <c r="AD971" s="0" t="e">
        <f aca="true">MAX(0,AC971*(1+(_xlfn.NORM.INV(RAND(),Inputs!$D$39,Inputs!$C$39)))-'Year Schedule'!$K$31+'Year Schedule'!$L$31)</f>
        <v>#VALUE!</v>
      </c>
      <c r="AE971" s="0" t="e">
        <f aca="true">MAX(0,AD971*(1+(_xlfn.NORM.INV(RAND(),Inputs!$D$39,Inputs!$C$39)))-'Year Schedule'!$K$32+'Year Schedule'!$L$32)</f>
        <v>#VALUE!</v>
      </c>
      <c r="AF971" s="0" t="e">
        <f aca="true">MAX(0,AE971*(1+(_xlfn.NORM.INV(RAND(),Inputs!$D$39,Inputs!$C$39)))-'Year Schedule'!$K$33+'Year Schedule'!$L$33)</f>
        <v>#VALUE!</v>
      </c>
      <c r="AG971" s="0" t="e">
        <f aca="true">MAX(0,AF971*(1+(_xlfn.NORM.INV(RAND(),Inputs!$D$39,Inputs!$C$39)))-'Year Schedule'!$K$34+'Year Schedule'!$L$34)</f>
        <v>#VALUE!</v>
      </c>
      <c r="AH971" s="0" t="e">
        <f aca="true">MAX(0,AG971*(1+(_xlfn.NORM.INV(RAND(),Inputs!$D$39,Inputs!$C$39)))-'Year Schedule'!$K$35+'Year Schedule'!$L$35)</f>
        <v>#VALUE!</v>
      </c>
      <c r="AI971" s="0" t="e">
        <f aca="true">MAX(0,AH971*(1+(_xlfn.NORM.INV(RAND(),Inputs!$D$39,Inputs!$C$39)))-'Year Schedule'!$K$36+'Year Schedule'!$L$36)</f>
        <v>#VALUE!</v>
      </c>
      <c r="AJ971" s="0" t="e">
        <f aca="true">MAX(0,AI971*(1+(_xlfn.NORM.INV(RAND(),Inputs!$D$39,Inputs!$C$39)))-'Year Schedule'!$K$37+'Year Schedule'!$L$37)</f>
        <v>#VALUE!</v>
      </c>
      <c r="AK971" s="0" t="e">
        <f aca="true">MAX(0,AJ971*(1+(_xlfn.NORM.INV(RAND(),Inputs!$D$39,Inputs!$C$39)))-'Year Schedule'!$K$38+'Year Schedule'!$L$38)</f>
        <v>#VALUE!</v>
      </c>
      <c r="AL971" s="0" t="e">
        <f aca="true">MAX(0,AK971*(1+(_xlfn.NORM.INV(RAND(),Inputs!$D$39,Inputs!$C$39)))-'Year Schedule'!$K$39+'Year Schedule'!$L$39)</f>
        <v>#VALUE!</v>
      </c>
      <c r="AM971" s="0" t="e">
        <f aca="true">MAX(0,AL971*(1+(_xlfn.NORM.INV(RAND(),Inputs!$D$39,Inputs!$C$39)))-'Year Schedule'!$K$40+'Year Schedule'!$L$40)</f>
        <v>#VALUE!</v>
      </c>
      <c r="AN971" s="0" t="e">
        <f aca="true">MAX(0,AM971*(1+(_xlfn.NORM.INV(RAND(),Inputs!$D$39,Inputs!$C$39)))-'Year Schedule'!$K$41+'Year Schedule'!$L$41)</f>
        <v>#VALUE!</v>
      </c>
      <c r="AO971" s="0" t="e">
        <f aca="true">MAX(0,AN971*(1+(_xlfn.NORM.INV(RAND(),Inputs!$D$39,Inputs!$C$39)))-'Year Schedule'!$K$42+'Year Schedule'!$L$42)</f>
        <v>#VALUE!</v>
      </c>
      <c r="AP971" s="0" t="e">
        <f aca="true">MAX(0,AO971*(1+(_xlfn.NORM.INV(RAND(),Inputs!$D$39,Inputs!$C$39)))-'Year Schedule'!$K$43+'Year Schedule'!$L$43)</f>
        <v>#VALUE!</v>
      </c>
      <c r="AQ971" s="0" t="e">
        <f aca="true">MAX(0,AP971*(1+(_xlfn.NORM.INV(RAND(),Inputs!$D$39,Inputs!$C$39)))-'Year Schedule'!$K$44+'Year Schedule'!$L$44)</f>
        <v>#VALUE!</v>
      </c>
      <c r="AR971" s="0" t="e">
        <f aca="true">MAX(0,AQ971*(1+(_xlfn.NORM.INV(RAND(),Inputs!$D$39,Inputs!$C$39)))-'Year Schedule'!$K$45+'Year Schedule'!$L$45)</f>
        <v>#VALUE!</v>
      </c>
      <c r="AS971" s="0" t="e">
        <f aca="true">MAX(0,AR971*(1+(_xlfn.NORM.INV(RAND(),Inputs!$D$39,Inputs!$C$39)))-'Year Schedule'!$K$46+'Year Schedule'!$L$46)</f>
        <v>#VALUE!</v>
      </c>
      <c r="AT971" s="0" t="e">
        <f aca="true">MAX(0,AS971*(1+(_xlfn.NORM.INV(RAND(),Inputs!$D$39,Inputs!$C$39)))-'Year Schedule'!$K$47+'Year Schedule'!$L$47)</f>
        <v>#VALUE!</v>
      </c>
      <c r="AU971" s="0" t="e">
        <f aca="true">MAX(0,AT971*(1+(_xlfn.NORM.INV(RAND(),Inputs!$D$39,Inputs!$C$39)))-'Year Schedule'!$K$48+'Year Schedule'!$L$48)</f>
        <v>#VALUE!</v>
      </c>
      <c r="AV971" s="0" t="e">
        <f aca="true">MAX(0,AU971*(1+(_xlfn.NORM.INV(RAND(),Inputs!$D$39,Inputs!$C$39)))-'Year Schedule'!$K$49+'Year Schedule'!$L$49)</f>
        <v>#VALUE!</v>
      </c>
      <c r="AW971" s="0" t="e">
        <f aca="true">MAX(0,AV971*(1+(_xlfn.NORM.INV(RAND(),Inputs!$D$39,Inputs!$C$39)))-'Year Schedule'!$K$50+'Year Schedule'!$L$50)</f>
        <v>#VALUE!</v>
      </c>
      <c r="AX971" s="0" t="e">
        <f aca="true">MAX(0,AW971*(1+(_xlfn.NORM.INV(RAND(),Inputs!$D$39,Inputs!$C$39)))-'Year Schedule'!$K$51+'Year Schedule'!$L$51)</f>
        <v>#VALUE!</v>
      </c>
      <c r="AY971" s="0" t="e">
        <f aca="true">MAX(0,AX971*(1+(_xlfn.NORM.INV(RAND(),Inputs!$D$39,Inputs!$C$39)))-'Year Schedule'!$K$52+'Year Schedule'!$L$52)</f>
        <v>#VALUE!</v>
      </c>
      <c r="AZ971" s="0" t="e">
        <f aca="true">MAX(0,AY971*(1+(_xlfn.NORM.INV(RAND(),Inputs!$D$39,Inputs!$C$39)))-'Year Schedule'!$K$53+'Year Schedule'!$L$53)</f>
        <v>#VALUE!</v>
      </c>
      <c r="BA971" s="0" t="e">
        <f aca="false">INDEX(C971:AZ971,1,Inputs!$C$6)</f>
        <v>#VALUE!</v>
      </c>
      <c r="BB971" s="0" t="n">
        <f aca="false">IFERROR(EXP(SUMPRODUCT(LN((C971:INDEX(C971:AZ971,1,Inputs!$C$6)+$C$1004:INDEX($C$1004:$AZ$1004,1,Inputs!$C$6))/B971:INDEX(B971:AY971,1,Inputs!$C$6)))/Inputs!$C$6)-1,-1)</f>
        <v>-1</v>
      </c>
    </row>
    <row r="972" customFormat="false" ht="15" hidden="false" customHeight="true" outlineLevel="0" collapsed="false">
      <c r="A972" s="0" t="n">
        <v>970</v>
      </c>
      <c r="B972" s="177" t="n">
        <f aca="false">Inputs!$C$38</f>
        <v>0</v>
      </c>
      <c r="C972" s="0" t="e">
        <f aca="true">MAX(0,B972*(1+(_xlfn.NORM.INV(RAND(),Inputs!$D$39,Inputs!$C$39)))-'Year Schedule'!$K$4+'Year Schedule'!$L$4)</f>
        <v>#VALUE!</v>
      </c>
      <c r="D972" s="0" t="e">
        <f aca="true">MAX(0,C972*(1+(_xlfn.NORM.INV(RAND(),Inputs!$D$39,Inputs!$C$39)))-'Year Schedule'!$K$5+'Year Schedule'!$L$5)</f>
        <v>#VALUE!</v>
      </c>
      <c r="E972" s="0" t="e">
        <f aca="true">MAX(0,D972*(1+(_xlfn.NORM.INV(RAND(),Inputs!$D$39,Inputs!$C$39)))-'Year Schedule'!$K$6+'Year Schedule'!$L$6)</f>
        <v>#VALUE!</v>
      </c>
      <c r="F972" s="0" t="e">
        <f aca="true">MAX(0,E972*(1+(_xlfn.NORM.INV(RAND(),Inputs!$D$39,Inputs!$C$39)))-'Year Schedule'!$K$7+'Year Schedule'!$L$7)</f>
        <v>#VALUE!</v>
      </c>
      <c r="G972" s="0" t="e">
        <f aca="true">MAX(0,F972*(1+(_xlfn.NORM.INV(RAND(),Inputs!$D$39,Inputs!$C$39)))-'Year Schedule'!$K$8+'Year Schedule'!$L$8)</f>
        <v>#VALUE!</v>
      </c>
      <c r="H972" s="0" t="e">
        <f aca="true">MAX(0,G972*(1+(_xlfn.NORM.INV(RAND(),Inputs!$D$39,Inputs!$C$39)))-'Year Schedule'!$K$9+'Year Schedule'!$L$9)</f>
        <v>#VALUE!</v>
      </c>
      <c r="I972" s="0" t="e">
        <f aca="true">MAX(0,H972*(1+(_xlfn.NORM.INV(RAND(),Inputs!$D$39,Inputs!$C$39)))-'Year Schedule'!$K$10+'Year Schedule'!$L$10)</f>
        <v>#VALUE!</v>
      </c>
      <c r="J972" s="0" t="e">
        <f aca="true">MAX(0,I972*(1+(_xlfn.NORM.INV(RAND(),Inputs!$D$39,Inputs!$C$39)))-'Year Schedule'!$K$11+'Year Schedule'!$L$11)</f>
        <v>#VALUE!</v>
      </c>
      <c r="K972" s="0" t="e">
        <f aca="true">MAX(0,J972*(1+(_xlfn.NORM.INV(RAND(),Inputs!$D$39,Inputs!$C$39)))-'Year Schedule'!$K$12+'Year Schedule'!$L$12)</f>
        <v>#VALUE!</v>
      </c>
      <c r="L972" s="0" t="e">
        <f aca="true">MAX(0,K972*(1+(_xlfn.NORM.INV(RAND(),Inputs!$D$39,Inputs!$C$39)))-'Year Schedule'!$K$13+'Year Schedule'!$L$13)</f>
        <v>#VALUE!</v>
      </c>
      <c r="M972" s="0" t="e">
        <f aca="true">MAX(0,L972*(1+(_xlfn.NORM.INV(RAND(),Inputs!$D$39,Inputs!$C$39)))-'Year Schedule'!$K$14+'Year Schedule'!$L$14)</f>
        <v>#VALUE!</v>
      </c>
      <c r="N972" s="0" t="e">
        <f aca="true">MAX(0,M972*(1+(_xlfn.NORM.INV(RAND(),Inputs!$D$39,Inputs!$C$39)))-'Year Schedule'!$K$15+'Year Schedule'!$L$15)</f>
        <v>#VALUE!</v>
      </c>
      <c r="O972" s="0" t="e">
        <f aca="true">MAX(0,N972*(1+(_xlfn.NORM.INV(RAND(),Inputs!$D$39,Inputs!$C$39)))-'Year Schedule'!$K$16+'Year Schedule'!$L$16)</f>
        <v>#VALUE!</v>
      </c>
      <c r="P972" s="0" t="e">
        <f aca="true">MAX(0,O972*(1+(_xlfn.NORM.INV(RAND(),Inputs!$D$39,Inputs!$C$39)))-'Year Schedule'!$K$17+'Year Schedule'!$L$17)</f>
        <v>#VALUE!</v>
      </c>
      <c r="Q972" s="0" t="e">
        <f aca="true">MAX(0,P972*(1+(_xlfn.NORM.INV(RAND(),Inputs!$D$39,Inputs!$C$39)))-'Year Schedule'!$K$18+'Year Schedule'!$L$18)</f>
        <v>#VALUE!</v>
      </c>
      <c r="R972" s="0" t="e">
        <f aca="true">MAX(0,Q972*(1+(_xlfn.NORM.INV(RAND(),Inputs!$D$39,Inputs!$C$39)))-'Year Schedule'!$K$19+'Year Schedule'!$L$19)</f>
        <v>#VALUE!</v>
      </c>
      <c r="S972" s="0" t="e">
        <f aca="true">MAX(0,R972*(1+(_xlfn.NORM.INV(RAND(),Inputs!$D$39,Inputs!$C$39)))-'Year Schedule'!$K$20+'Year Schedule'!$L$20)</f>
        <v>#VALUE!</v>
      </c>
      <c r="T972" s="0" t="e">
        <f aca="true">MAX(0,S972*(1+(_xlfn.NORM.INV(RAND(),Inputs!$D$39,Inputs!$C$39)))-'Year Schedule'!$K$21+'Year Schedule'!$L$21)</f>
        <v>#VALUE!</v>
      </c>
      <c r="U972" s="0" t="e">
        <f aca="true">MAX(0,T972*(1+(_xlfn.NORM.INV(RAND(),Inputs!$D$39,Inputs!$C$39)))-'Year Schedule'!$K$22+'Year Schedule'!$L$22)</f>
        <v>#VALUE!</v>
      </c>
      <c r="V972" s="0" t="e">
        <f aca="true">MAX(0,U972*(1+(_xlfn.NORM.INV(RAND(),Inputs!$D$39,Inputs!$C$39)))-'Year Schedule'!$K$23+'Year Schedule'!$L$23)</f>
        <v>#VALUE!</v>
      </c>
      <c r="W972" s="0" t="e">
        <f aca="true">MAX(0,V972*(1+(_xlfn.NORM.INV(RAND(),Inputs!$D$39,Inputs!$C$39)))-'Year Schedule'!$K$24+'Year Schedule'!$L$24)</f>
        <v>#VALUE!</v>
      </c>
      <c r="X972" s="0" t="e">
        <f aca="true">MAX(0,W972*(1+(_xlfn.NORM.INV(RAND(),Inputs!$D$39,Inputs!$C$39)))-'Year Schedule'!$K$25+'Year Schedule'!$L$25)</f>
        <v>#VALUE!</v>
      </c>
      <c r="Y972" s="0" t="e">
        <f aca="true">MAX(0,X972*(1+(_xlfn.NORM.INV(RAND(),Inputs!$D$39,Inputs!$C$39)))-'Year Schedule'!$K$26+'Year Schedule'!$L$26)</f>
        <v>#VALUE!</v>
      </c>
      <c r="Z972" s="0" t="e">
        <f aca="true">MAX(0,Y972*(1+(_xlfn.NORM.INV(RAND(),Inputs!$D$39,Inputs!$C$39)))-'Year Schedule'!$K$27+'Year Schedule'!$L$27)</f>
        <v>#VALUE!</v>
      </c>
      <c r="AA972" s="0" t="e">
        <f aca="true">MAX(0,Z972*(1+(_xlfn.NORM.INV(RAND(),Inputs!$D$39,Inputs!$C$39)))-'Year Schedule'!$K$28+'Year Schedule'!$L$28)</f>
        <v>#VALUE!</v>
      </c>
      <c r="AB972" s="0" t="e">
        <f aca="true">MAX(0,AA972*(1+(_xlfn.NORM.INV(RAND(),Inputs!$D$39,Inputs!$C$39)))-'Year Schedule'!$K$29+'Year Schedule'!$L$29)</f>
        <v>#VALUE!</v>
      </c>
      <c r="AC972" s="0" t="e">
        <f aca="true">MAX(0,AB972*(1+(_xlfn.NORM.INV(RAND(),Inputs!$D$39,Inputs!$C$39)))-'Year Schedule'!$K$30+'Year Schedule'!$L$30)</f>
        <v>#VALUE!</v>
      </c>
      <c r="AD972" s="0" t="e">
        <f aca="true">MAX(0,AC972*(1+(_xlfn.NORM.INV(RAND(),Inputs!$D$39,Inputs!$C$39)))-'Year Schedule'!$K$31+'Year Schedule'!$L$31)</f>
        <v>#VALUE!</v>
      </c>
      <c r="AE972" s="0" t="e">
        <f aca="true">MAX(0,AD972*(1+(_xlfn.NORM.INV(RAND(),Inputs!$D$39,Inputs!$C$39)))-'Year Schedule'!$K$32+'Year Schedule'!$L$32)</f>
        <v>#VALUE!</v>
      </c>
      <c r="AF972" s="0" t="e">
        <f aca="true">MAX(0,AE972*(1+(_xlfn.NORM.INV(RAND(),Inputs!$D$39,Inputs!$C$39)))-'Year Schedule'!$K$33+'Year Schedule'!$L$33)</f>
        <v>#VALUE!</v>
      </c>
      <c r="AG972" s="0" t="e">
        <f aca="true">MAX(0,AF972*(1+(_xlfn.NORM.INV(RAND(),Inputs!$D$39,Inputs!$C$39)))-'Year Schedule'!$K$34+'Year Schedule'!$L$34)</f>
        <v>#VALUE!</v>
      </c>
      <c r="AH972" s="0" t="e">
        <f aca="true">MAX(0,AG972*(1+(_xlfn.NORM.INV(RAND(),Inputs!$D$39,Inputs!$C$39)))-'Year Schedule'!$K$35+'Year Schedule'!$L$35)</f>
        <v>#VALUE!</v>
      </c>
      <c r="AI972" s="0" t="e">
        <f aca="true">MAX(0,AH972*(1+(_xlfn.NORM.INV(RAND(),Inputs!$D$39,Inputs!$C$39)))-'Year Schedule'!$K$36+'Year Schedule'!$L$36)</f>
        <v>#VALUE!</v>
      </c>
      <c r="AJ972" s="0" t="e">
        <f aca="true">MAX(0,AI972*(1+(_xlfn.NORM.INV(RAND(),Inputs!$D$39,Inputs!$C$39)))-'Year Schedule'!$K$37+'Year Schedule'!$L$37)</f>
        <v>#VALUE!</v>
      </c>
      <c r="AK972" s="0" t="e">
        <f aca="true">MAX(0,AJ972*(1+(_xlfn.NORM.INV(RAND(),Inputs!$D$39,Inputs!$C$39)))-'Year Schedule'!$K$38+'Year Schedule'!$L$38)</f>
        <v>#VALUE!</v>
      </c>
      <c r="AL972" s="0" t="e">
        <f aca="true">MAX(0,AK972*(1+(_xlfn.NORM.INV(RAND(),Inputs!$D$39,Inputs!$C$39)))-'Year Schedule'!$K$39+'Year Schedule'!$L$39)</f>
        <v>#VALUE!</v>
      </c>
      <c r="AM972" s="0" t="e">
        <f aca="true">MAX(0,AL972*(1+(_xlfn.NORM.INV(RAND(),Inputs!$D$39,Inputs!$C$39)))-'Year Schedule'!$K$40+'Year Schedule'!$L$40)</f>
        <v>#VALUE!</v>
      </c>
      <c r="AN972" s="0" t="e">
        <f aca="true">MAX(0,AM972*(1+(_xlfn.NORM.INV(RAND(),Inputs!$D$39,Inputs!$C$39)))-'Year Schedule'!$K$41+'Year Schedule'!$L$41)</f>
        <v>#VALUE!</v>
      </c>
      <c r="AO972" s="0" t="e">
        <f aca="true">MAX(0,AN972*(1+(_xlfn.NORM.INV(RAND(),Inputs!$D$39,Inputs!$C$39)))-'Year Schedule'!$K$42+'Year Schedule'!$L$42)</f>
        <v>#VALUE!</v>
      </c>
      <c r="AP972" s="0" t="e">
        <f aca="true">MAX(0,AO972*(1+(_xlfn.NORM.INV(RAND(),Inputs!$D$39,Inputs!$C$39)))-'Year Schedule'!$K$43+'Year Schedule'!$L$43)</f>
        <v>#VALUE!</v>
      </c>
      <c r="AQ972" s="0" t="e">
        <f aca="true">MAX(0,AP972*(1+(_xlfn.NORM.INV(RAND(),Inputs!$D$39,Inputs!$C$39)))-'Year Schedule'!$K$44+'Year Schedule'!$L$44)</f>
        <v>#VALUE!</v>
      </c>
      <c r="AR972" s="0" t="e">
        <f aca="true">MAX(0,AQ972*(1+(_xlfn.NORM.INV(RAND(),Inputs!$D$39,Inputs!$C$39)))-'Year Schedule'!$K$45+'Year Schedule'!$L$45)</f>
        <v>#VALUE!</v>
      </c>
      <c r="AS972" s="0" t="e">
        <f aca="true">MAX(0,AR972*(1+(_xlfn.NORM.INV(RAND(),Inputs!$D$39,Inputs!$C$39)))-'Year Schedule'!$K$46+'Year Schedule'!$L$46)</f>
        <v>#VALUE!</v>
      </c>
      <c r="AT972" s="0" t="e">
        <f aca="true">MAX(0,AS972*(1+(_xlfn.NORM.INV(RAND(),Inputs!$D$39,Inputs!$C$39)))-'Year Schedule'!$K$47+'Year Schedule'!$L$47)</f>
        <v>#VALUE!</v>
      </c>
      <c r="AU972" s="0" t="e">
        <f aca="true">MAX(0,AT972*(1+(_xlfn.NORM.INV(RAND(),Inputs!$D$39,Inputs!$C$39)))-'Year Schedule'!$K$48+'Year Schedule'!$L$48)</f>
        <v>#VALUE!</v>
      </c>
      <c r="AV972" s="0" t="e">
        <f aca="true">MAX(0,AU972*(1+(_xlfn.NORM.INV(RAND(),Inputs!$D$39,Inputs!$C$39)))-'Year Schedule'!$K$49+'Year Schedule'!$L$49)</f>
        <v>#VALUE!</v>
      </c>
      <c r="AW972" s="0" t="e">
        <f aca="true">MAX(0,AV972*(1+(_xlfn.NORM.INV(RAND(),Inputs!$D$39,Inputs!$C$39)))-'Year Schedule'!$K$50+'Year Schedule'!$L$50)</f>
        <v>#VALUE!</v>
      </c>
      <c r="AX972" s="0" t="e">
        <f aca="true">MAX(0,AW972*(1+(_xlfn.NORM.INV(RAND(),Inputs!$D$39,Inputs!$C$39)))-'Year Schedule'!$K$51+'Year Schedule'!$L$51)</f>
        <v>#VALUE!</v>
      </c>
      <c r="AY972" s="0" t="e">
        <f aca="true">MAX(0,AX972*(1+(_xlfn.NORM.INV(RAND(),Inputs!$D$39,Inputs!$C$39)))-'Year Schedule'!$K$52+'Year Schedule'!$L$52)</f>
        <v>#VALUE!</v>
      </c>
      <c r="AZ972" s="0" t="e">
        <f aca="true">MAX(0,AY972*(1+(_xlfn.NORM.INV(RAND(),Inputs!$D$39,Inputs!$C$39)))-'Year Schedule'!$K$53+'Year Schedule'!$L$53)</f>
        <v>#VALUE!</v>
      </c>
      <c r="BA972" s="0" t="e">
        <f aca="false">INDEX(C972:AZ972,1,Inputs!$C$6)</f>
        <v>#VALUE!</v>
      </c>
      <c r="BB972" s="0" t="n">
        <f aca="false">IFERROR(EXP(SUMPRODUCT(LN((C972:INDEX(C972:AZ972,1,Inputs!$C$6)+$C$1004:INDEX($C$1004:$AZ$1004,1,Inputs!$C$6))/B972:INDEX(B972:AY972,1,Inputs!$C$6)))/Inputs!$C$6)-1,-1)</f>
        <v>-1</v>
      </c>
    </row>
    <row r="973" customFormat="false" ht="15" hidden="false" customHeight="true" outlineLevel="0" collapsed="false">
      <c r="A973" s="0" t="n">
        <v>971</v>
      </c>
      <c r="B973" s="177" t="n">
        <f aca="false">Inputs!$C$38</f>
        <v>0</v>
      </c>
      <c r="C973" s="0" t="e">
        <f aca="true">MAX(0,B973*(1+(_xlfn.NORM.INV(RAND(),Inputs!$D$39,Inputs!$C$39)))-'Year Schedule'!$K$4+'Year Schedule'!$L$4)</f>
        <v>#VALUE!</v>
      </c>
      <c r="D973" s="0" t="e">
        <f aca="true">MAX(0,C973*(1+(_xlfn.NORM.INV(RAND(),Inputs!$D$39,Inputs!$C$39)))-'Year Schedule'!$K$5+'Year Schedule'!$L$5)</f>
        <v>#VALUE!</v>
      </c>
      <c r="E973" s="0" t="e">
        <f aca="true">MAX(0,D973*(1+(_xlfn.NORM.INV(RAND(),Inputs!$D$39,Inputs!$C$39)))-'Year Schedule'!$K$6+'Year Schedule'!$L$6)</f>
        <v>#VALUE!</v>
      </c>
      <c r="F973" s="0" t="e">
        <f aca="true">MAX(0,E973*(1+(_xlfn.NORM.INV(RAND(),Inputs!$D$39,Inputs!$C$39)))-'Year Schedule'!$K$7+'Year Schedule'!$L$7)</f>
        <v>#VALUE!</v>
      </c>
      <c r="G973" s="0" t="e">
        <f aca="true">MAX(0,F973*(1+(_xlfn.NORM.INV(RAND(),Inputs!$D$39,Inputs!$C$39)))-'Year Schedule'!$K$8+'Year Schedule'!$L$8)</f>
        <v>#VALUE!</v>
      </c>
      <c r="H973" s="0" t="e">
        <f aca="true">MAX(0,G973*(1+(_xlfn.NORM.INV(RAND(),Inputs!$D$39,Inputs!$C$39)))-'Year Schedule'!$K$9+'Year Schedule'!$L$9)</f>
        <v>#VALUE!</v>
      </c>
      <c r="I973" s="0" t="e">
        <f aca="true">MAX(0,H973*(1+(_xlfn.NORM.INV(RAND(),Inputs!$D$39,Inputs!$C$39)))-'Year Schedule'!$K$10+'Year Schedule'!$L$10)</f>
        <v>#VALUE!</v>
      </c>
      <c r="J973" s="0" t="e">
        <f aca="true">MAX(0,I973*(1+(_xlfn.NORM.INV(RAND(),Inputs!$D$39,Inputs!$C$39)))-'Year Schedule'!$K$11+'Year Schedule'!$L$11)</f>
        <v>#VALUE!</v>
      </c>
      <c r="K973" s="0" t="e">
        <f aca="true">MAX(0,J973*(1+(_xlfn.NORM.INV(RAND(),Inputs!$D$39,Inputs!$C$39)))-'Year Schedule'!$K$12+'Year Schedule'!$L$12)</f>
        <v>#VALUE!</v>
      </c>
      <c r="L973" s="0" t="e">
        <f aca="true">MAX(0,K973*(1+(_xlfn.NORM.INV(RAND(),Inputs!$D$39,Inputs!$C$39)))-'Year Schedule'!$K$13+'Year Schedule'!$L$13)</f>
        <v>#VALUE!</v>
      </c>
      <c r="M973" s="0" t="e">
        <f aca="true">MAX(0,L973*(1+(_xlfn.NORM.INV(RAND(),Inputs!$D$39,Inputs!$C$39)))-'Year Schedule'!$K$14+'Year Schedule'!$L$14)</f>
        <v>#VALUE!</v>
      </c>
      <c r="N973" s="0" t="e">
        <f aca="true">MAX(0,M973*(1+(_xlfn.NORM.INV(RAND(),Inputs!$D$39,Inputs!$C$39)))-'Year Schedule'!$K$15+'Year Schedule'!$L$15)</f>
        <v>#VALUE!</v>
      </c>
      <c r="O973" s="0" t="e">
        <f aca="true">MAX(0,N973*(1+(_xlfn.NORM.INV(RAND(),Inputs!$D$39,Inputs!$C$39)))-'Year Schedule'!$K$16+'Year Schedule'!$L$16)</f>
        <v>#VALUE!</v>
      </c>
      <c r="P973" s="0" t="e">
        <f aca="true">MAX(0,O973*(1+(_xlfn.NORM.INV(RAND(),Inputs!$D$39,Inputs!$C$39)))-'Year Schedule'!$K$17+'Year Schedule'!$L$17)</f>
        <v>#VALUE!</v>
      </c>
      <c r="Q973" s="0" t="e">
        <f aca="true">MAX(0,P973*(1+(_xlfn.NORM.INV(RAND(),Inputs!$D$39,Inputs!$C$39)))-'Year Schedule'!$K$18+'Year Schedule'!$L$18)</f>
        <v>#VALUE!</v>
      </c>
      <c r="R973" s="0" t="e">
        <f aca="true">MAX(0,Q973*(1+(_xlfn.NORM.INV(RAND(),Inputs!$D$39,Inputs!$C$39)))-'Year Schedule'!$K$19+'Year Schedule'!$L$19)</f>
        <v>#VALUE!</v>
      </c>
      <c r="S973" s="0" t="e">
        <f aca="true">MAX(0,R973*(1+(_xlfn.NORM.INV(RAND(),Inputs!$D$39,Inputs!$C$39)))-'Year Schedule'!$K$20+'Year Schedule'!$L$20)</f>
        <v>#VALUE!</v>
      </c>
      <c r="T973" s="0" t="e">
        <f aca="true">MAX(0,S973*(1+(_xlfn.NORM.INV(RAND(),Inputs!$D$39,Inputs!$C$39)))-'Year Schedule'!$K$21+'Year Schedule'!$L$21)</f>
        <v>#VALUE!</v>
      </c>
      <c r="U973" s="0" t="e">
        <f aca="true">MAX(0,T973*(1+(_xlfn.NORM.INV(RAND(),Inputs!$D$39,Inputs!$C$39)))-'Year Schedule'!$K$22+'Year Schedule'!$L$22)</f>
        <v>#VALUE!</v>
      </c>
      <c r="V973" s="0" t="e">
        <f aca="true">MAX(0,U973*(1+(_xlfn.NORM.INV(RAND(),Inputs!$D$39,Inputs!$C$39)))-'Year Schedule'!$K$23+'Year Schedule'!$L$23)</f>
        <v>#VALUE!</v>
      </c>
      <c r="W973" s="0" t="e">
        <f aca="true">MAX(0,V973*(1+(_xlfn.NORM.INV(RAND(),Inputs!$D$39,Inputs!$C$39)))-'Year Schedule'!$K$24+'Year Schedule'!$L$24)</f>
        <v>#VALUE!</v>
      </c>
      <c r="X973" s="0" t="e">
        <f aca="true">MAX(0,W973*(1+(_xlfn.NORM.INV(RAND(),Inputs!$D$39,Inputs!$C$39)))-'Year Schedule'!$K$25+'Year Schedule'!$L$25)</f>
        <v>#VALUE!</v>
      </c>
      <c r="Y973" s="0" t="e">
        <f aca="true">MAX(0,X973*(1+(_xlfn.NORM.INV(RAND(),Inputs!$D$39,Inputs!$C$39)))-'Year Schedule'!$K$26+'Year Schedule'!$L$26)</f>
        <v>#VALUE!</v>
      </c>
      <c r="Z973" s="0" t="e">
        <f aca="true">MAX(0,Y973*(1+(_xlfn.NORM.INV(RAND(),Inputs!$D$39,Inputs!$C$39)))-'Year Schedule'!$K$27+'Year Schedule'!$L$27)</f>
        <v>#VALUE!</v>
      </c>
      <c r="AA973" s="0" t="e">
        <f aca="true">MAX(0,Z973*(1+(_xlfn.NORM.INV(RAND(),Inputs!$D$39,Inputs!$C$39)))-'Year Schedule'!$K$28+'Year Schedule'!$L$28)</f>
        <v>#VALUE!</v>
      </c>
      <c r="AB973" s="0" t="e">
        <f aca="true">MAX(0,AA973*(1+(_xlfn.NORM.INV(RAND(),Inputs!$D$39,Inputs!$C$39)))-'Year Schedule'!$K$29+'Year Schedule'!$L$29)</f>
        <v>#VALUE!</v>
      </c>
      <c r="AC973" s="0" t="e">
        <f aca="true">MAX(0,AB973*(1+(_xlfn.NORM.INV(RAND(),Inputs!$D$39,Inputs!$C$39)))-'Year Schedule'!$K$30+'Year Schedule'!$L$30)</f>
        <v>#VALUE!</v>
      </c>
      <c r="AD973" s="0" t="e">
        <f aca="true">MAX(0,AC973*(1+(_xlfn.NORM.INV(RAND(),Inputs!$D$39,Inputs!$C$39)))-'Year Schedule'!$K$31+'Year Schedule'!$L$31)</f>
        <v>#VALUE!</v>
      </c>
      <c r="AE973" s="0" t="e">
        <f aca="true">MAX(0,AD973*(1+(_xlfn.NORM.INV(RAND(),Inputs!$D$39,Inputs!$C$39)))-'Year Schedule'!$K$32+'Year Schedule'!$L$32)</f>
        <v>#VALUE!</v>
      </c>
      <c r="AF973" s="0" t="e">
        <f aca="true">MAX(0,AE973*(1+(_xlfn.NORM.INV(RAND(),Inputs!$D$39,Inputs!$C$39)))-'Year Schedule'!$K$33+'Year Schedule'!$L$33)</f>
        <v>#VALUE!</v>
      </c>
      <c r="AG973" s="0" t="e">
        <f aca="true">MAX(0,AF973*(1+(_xlfn.NORM.INV(RAND(),Inputs!$D$39,Inputs!$C$39)))-'Year Schedule'!$K$34+'Year Schedule'!$L$34)</f>
        <v>#VALUE!</v>
      </c>
      <c r="AH973" s="0" t="e">
        <f aca="true">MAX(0,AG973*(1+(_xlfn.NORM.INV(RAND(),Inputs!$D$39,Inputs!$C$39)))-'Year Schedule'!$K$35+'Year Schedule'!$L$35)</f>
        <v>#VALUE!</v>
      </c>
      <c r="AI973" s="0" t="e">
        <f aca="true">MAX(0,AH973*(1+(_xlfn.NORM.INV(RAND(),Inputs!$D$39,Inputs!$C$39)))-'Year Schedule'!$K$36+'Year Schedule'!$L$36)</f>
        <v>#VALUE!</v>
      </c>
      <c r="AJ973" s="0" t="e">
        <f aca="true">MAX(0,AI973*(1+(_xlfn.NORM.INV(RAND(),Inputs!$D$39,Inputs!$C$39)))-'Year Schedule'!$K$37+'Year Schedule'!$L$37)</f>
        <v>#VALUE!</v>
      </c>
      <c r="AK973" s="0" t="e">
        <f aca="true">MAX(0,AJ973*(1+(_xlfn.NORM.INV(RAND(),Inputs!$D$39,Inputs!$C$39)))-'Year Schedule'!$K$38+'Year Schedule'!$L$38)</f>
        <v>#VALUE!</v>
      </c>
      <c r="AL973" s="0" t="e">
        <f aca="true">MAX(0,AK973*(1+(_xlfn.NORM.INV(RAND(),Inputs!$D$39,Inputs!$C$39)))-'Year Schedule'!$K$39+'Year Schedule'!$L$39)</f>
        <v>#VALUE!</v>
      </c>
      <c r="AM973" s="0" t="e">
        <f aca="true">MAX(0,AL973*(1+(_xlfn.NORM.INV(RAND(),Inputs!$D$39,Inputs!$C$39)))-'Year Schedule'!$K$40+'Year Schedule'!$L$40)</f>
        <v>#VALUE!</v>
      </c>
      <c r="AN973" s="0" t="e">
        <f aca="true">MAX(0,AM973*(1+(_xlfn.NORM.INV(RAND(),Inputs!$D$39,Inputs!$C$39)))-'Year Schedule'!$K$41+'Year Schedule'!$L$41)</f>
        <v>#VALUE!</v>
      </c>
      <c r="AO973" s="0" t="e">
        <f aca="true">MAX(0,AN973*(1+(_xlfn.NORM.INV(RAND(),Inputs!$D$39,Inputs!$C$39)))-'Year Schedule'!$K$42+'Year Schedule'!$L$42)</f>
        <v>#VALUE!</v>
      </c>
      <c r="AP973" s="0" t="e">
        <f aca="true">MAX(0,AO973*(1+(_xlfn.NORM.INV(RAND(),Inputs!$D$39,Inputs!$C$39)))-'Year Schedule'!$K$43+'Year Schedule'!$L$43)</f>
        <v>#VALUE!</v>
      </c>
      <c r="AQ973" s="0" t="e">
        <f aca="true">MAX(0,AP973*(1+(_xlfn.NORM.INV(RAND(),Inputs!$D$39,Inputs!$C$39)))-'Year Schedule'!$K$44+'Year Schedule'!$L$44)</f>
        <v>#VALUE!</v>
      </c>
      <c r="AR973" s="0" t="e">
        <f aca="true">MAX(0,AQ973*(1+(_xlfn.NORM.INV(RAND(),Inputs!$D$39,Inputs!$C$39)))-'Year Schedule'!$K$45+'Year Schedule'!$L$45)</f>
        <v>#VALUE!</v>
      </c>
      <c r="AS973" s="0" t="e">
        <f aca="true">MAX(0,AR973*(1+(_xlfn.NORM.INV(RAND(),Inputs!$D$39,Inputs!$C$39)))-'Year Schedule'!$K$46+'Year Schedule'!$L$46)</f>
        <v>#VALUE!</v>
      </c>
      <c r="AT973" s="0" t="e">
        <f aca="true">MAX(0,AS973*(1+(_xlfn.NORM.INV(RAND(),Inputs!$D$39,Inputs!$C$39)))-'Year Schedule'!$K$47+'Year Schedule'!$L$47)</f>
        <v>#VALUE!</v>
      </c>
      <c r="AU973" s="0" t="e">
        <f aca="true">MAX(0,AT973*(1+(_xlfn.NORM.INV(RAND(),Inputs!$D$39,Inputs!$C$39)))-'Year Schedule'!$K$48+'Year Schedule'!$L$48)</f>
        <v>#VALUE!</v>
      </c>
      <c r="AV973" s="0" t="e">
        <f aca="true">MAX(0,AU973*(1+(_xlfn.NORM.INV(RAND(),Inputs!$D$39,Inputs!$C$39)))-'Year Schedule'!$K$49+'Year Schedule'!$L$49)</f>
        <v>#VALUE!</v>
      </c>
      <c r="AW973" s="0" t="e">
        <f aca="true">MAX(0,AV973*(1+(_xlfn.NORM.INV(RAND(),Inputs!$D$39,Inputs!$C$39)))-'Year Schedule'!$K$50+'Year Schedule'!$L$50)</f>
        <v>#VALUE!</v>
      </c>
      <c r="AX973" s="0" t="e">
        <f aca="true">MAX(0,AW973*(1+(_xlfn.NORM.INV(RAND(),Inputs!$D$39,Inputs!$C$39)))-'Year Schedule'!$K$51+'Year Schedule'!$L$51)</f>
        <v>#VALUE!</v>
      </c>
      <c r="AY973" s="0" t="e">
        <f aca="true">MAX(0,AX973*(1+(_xlfn.NORM.INV(RAND(),Inputs!$D$39,Inputs!$C$39)))-'Year Schedule'!$K$52+'Year Schedule'!$L$52)</f>
        <v>#VALUE!</v>
      </c>
      <c r="AZ973" s="0" t="e">
        <f aca="true">MAX(0,AY973*(1+(_xlfn.NORM.INV(RAND(),Inputs!$D$39,Inputs!$C$39)))-'Year Schedule'!$K$53+'Year Schedule'!$L$53)</f>
        <v>#VALUE!</v>
      </c>
      <c r="BA973" s="0" t="e">
        <f aca="false">INDEX(C973:AZ973,1,Inputs!$C$6)</f>
        <v>#VALUE!</v>
      </c>
      <c r="BB973" s="0" t="n">
        <f aca="false">IFERROR(EXP(SUMPRODUCT(LN((C973:INDEX(C973:AZ973,1,Inputs!$C$6)+$C$1004:INDEX($C$1004:$AZ$1004,1,Inputs!$C$6))/B973:INDEX(B973:AY973,1,Inputs!$C$6)))/Inputs!$C$6)-1,-1)</f>
        <v>-1</v>
      </c>
    </row>
    <row r="974" customFormat="false" ht="15" hidden="false" customHeight="true" outlineLevel="0" collapsed="false">
      <c r="A974" s="0" t="n">
        <v>972</v>
      </c>
      <c r="B974" s="177" t="n">
        <f aca="false">Inputs!$C$38</f>
        <v>0</v>
      </c>
      <c r="C974" s="0" t="e">
        <f aca="true">MAX(0,B974*(1+(_xlfn.NORM.INV(RAND(),Inputs!$D$39,Inputs!$C$39)))-'Year Schedule'!$K$4+'Year Schedule'!$L$4)</f>
        <v>#VALUE!</v>
      </c>
      <c r="D974" s="0" t="e">
        <f aca="true">MAX(0,C974*(1+(_xlfn.NORM.INV(RAND(),Inputs!$D$39,Inputs!$C$39)))-'Year Schedule'!$K$5+'Year Schedule'!$L$5)</f>
        <v>#VALUE!</v>
      </c>
      <c r="E974" s="0" t="e">
        <f aca="true">MAX(0,D974*(1+(_xlfn.NORM.INV(RAND(),Inputs!$D$39,Inputs!$C$39)))-'Year Schedule'!$K$6+'Year Schedule'!$L$6)</f>
        <v>#VALUE!</v>
      </c>
      <c r="F974" s="0" t="e">
        <f aca="true">MAX(0,E974*(1+(_xlfn.NORM.INV(RAND(),Inputs!$D$39,Inputs!$C$39)))-'Year Schedule'!$K$7+'Year Schedule'!$L$7)</f>
        <v>#VALUE!</v>
      </c>
      <c r="G974" s="0" t="e">
        <f aca="true">MAX(0,F974*(1+(_xlfn.NORM.INV(RAND(),Inputs!$D$39,Inputs!$C$39)))-'Year Schedule'!$K$8+'Year Schedule'!$L$8)</f>
        <v>#VALUE!</v>
      </c>
      <c r="H974" s="0" t="e">
        <f aca="true">MAX(0,G974*(1+(_xlfn.NORM.INV(RAND(),Inputs!$D$39,Inputs!$C$39)))-'Year Schedule'!$K$9+'Year Schedule'!$L$9)</f>
        <v>#VALUE!</v>
      </c>
      <c r="I974" s="0" t="e">
        <f aca="true">MAX(0,H974*(1+(_xlfn.NORM.INV(RAND(),Inputs!$D$39,Inputs!$C$39)))-'Year Schedule'!$K$10+'Year Schedule'!$L$10)</f>
        <v>#VALUE!</v>
      </c>
      <c r="J974" s="0" t="e">
        <f aca="true">MAX(0,I974*(1+(_xlfn.NORM.INV(RAND(),Inputs!$D$39,Inputs!$C$39)))-'Year Schedule'!$K$11+'Year Schedule'!$L$11)</f>
        <v>#VALUE!</v>
      </c>
      <c r="K974" s="0" t="e">
        <f aca="true">MAX(0,J974*(1+(_xlfn.NORM.INV(RAND(),Inputs!$D$39,Inputs!$C$39)))-'Year Schedule'!$K$12+'Year Schedule'!$L$12)</f>
        <v>#VALUE!</v>
      </c>
      <c r="L974" s="0" t="e">
        <f aca="true">MAX(0,K974*(1+(_xlfn.NORM.INV(RAND(),Inputs!$D$39,Inputs!$C$39)))-'Year Schedule'!$K$13+'Year Schedule'!$L$13)</f>
        <v>#VALUE!</v>
      </c>
      <c r="M974" s="0" t="e">
        <f aca="true">MAX(0,L974*(1+(_xlfn.NORM.INV(RAND(),Inputs!$D$39,Inputs!$C$39)))-'Year Schedule'!$K$14+'Year Schedule'!$L$14)</f>
        <v>#VALUE!</v>
      </c>
      <c r="N974" s="0" t="e">
        <f aca="true">MAX(0,M974*(1+(_xlfn.NORM.INV(RAND(),Inputs!$D$39,Inputs!$C$39)))-'Year Schedule'!$K$15+'Year Schedule'!$L$15)</f>
        <v>#VALUE!</v>
      </c>
      <c r="O974" s="0" t="e">
        <f aca="true">MAX(0,N974*(1+(_xlfn.NORM.INV(RAND(),Inputs!$D$39,Inputs!$C$39)))-'Year Schedule'!$K$16+'Year Schedule'!$L$16)</f>
        <v>#VALUE!</v>
      </c>
      <c r="P974" s="0" t="e">
        <f aca="true">MAX(0,O974*(1+(_xlfn.NORM.INV(RAND(),Inputs!$D$39,Inputs!$C$39)))-'Year Schedule'!$K$17+'Year Schedule'!$L$17)</f>
        <v>#VALUE!</v>
      </c>
      <c r="Q974" s="0" t="e">
        <f aca="true">MAX(0,P974*(1+(_xlfn.NORM.INV(RAND(),Inputs!$D$39,Inputs!$C$39)))-'Year Schedule'!$K$18+'Year Schedule'!$L$18)</f>
        <v>#VALUE!</v>
      </c>
      <c r="R974" s="0" t="e">
        <f aca="true">MAX(0,Q974*(1+(_xlfn.NORM.INV(RAND(),Inputs!$D$39,Inputs!$C$39)))-'Year Schedule'!$K$19+'Year Schedule'!$L$19)</f>
        <v>#VALUE!</v>
      </c>
      <c r="S974" s="0" t="e">
        <f aca="true">MAX(0,R974*(1+(_xlfn.NORM.INV(RAND(),Inputs!$D$39,Inputs!$C$39)))-'Year Schedule'!$K$20+'Year Schedule'!$L$20)</f>
        <v>#VALUE!</v>
      </c>
      <c r="T974" s="0" t="e">
        <f aca="true">MAX(0,S974*(1+(_xlfn.NORM.INV(RAND(),Inputs!$D$39,Inputs!$C$39)))-'Year Schedule'!$K$21+'Year Schedule'!$L$21)</f>
        <v>#VALUE!</v>
      </c>
      <c r="U974" s="0" t="e">
        <f aca="true">MAX(0,T974*(1+(_xlfn.NORM.INV(RAND(),Inputs!$D$39,Inputs!$C$39)))-'Year Schedule'!$K$22+'Year Schedule'!$L$22)</f>
        <v>#VALUE!</v>
      </c>
      <c r="V974" s="0" t="e">
        <f aca="true">MAX(0,U974*(1+(_xlfn.NORM.INV(RAND(),Inputs!$D$39,Inputs!$C$39)))-'Year Schedule'!$K$23+'Year Schedule'!$L$23)</f>
        <v>#VALUE!</v>
      </c>
      <c r="W974" s="0" t="e">
        <f aca="true">MAX(0,V974*(1+(_xlfn.NORM.INV(RAND(),Inputs!$D$39,Inputs!$C$39)))-'Year Schedule'!$K$24+'Year Schedule'!$L$24)</f>
        <v>#VALUE!</v>
      </c>
      <c r="X974" s="0" t="e">
        <f aca="true">MAX(0,W974*(1+(_xlfn.NORM.INV(RAND(),Inputs!$D$39,Inputs!$C$39)))-'Year Schedule'!$K$25+'Year Schedule'!$L$25)</f>
        <v>#VALUE!</v>
      </c>
      <c r="Y974" s="0" t="e">
        <f aca="true">MAX(0,X974*(1+(_xlfn.NORM.INV(RAND(),Inputs!$D$39,Inputs!$C$39)))-'Year Schedule'!$K$26+'Year Schedule'!$L$26)</f>
        <v>#VALUE!</v>
      </c>
      <c r="Z974" s="0" t="e">
        <f aca="true">MAX(0,Y974*(1+(_xlfn.NORM.INV(RAND(),Inputs!$D$39,Inputs!$C$39)))-'Year Schedule'!$K$27+'Year Schedule'!$L$27)</f>
        <v>#VALUE!</v>
      </c>
      <c r="AA974" s="0" t="e">
        <f aca="true">MAX(0,Z974*(1+(_xlfn.NORM.INV(RAND(),Inputs!$D$39,Inputs!$C$39)))-'Year Schedule'!$K$28+'Year Schedule'!$L$28)</f>
        <v>#VALUE!</v>
      </c>
      <c r="AB974" s="0" t="e">
        <f aca="true">MAX(0,AA974*(1+(_xlfn.NORM.INV(RAND(),Inputs!$D$39,Inputs!$C$39)))-'Year Schedule'!$K$29+'Year Schedule'!$L$29)</f>
        <v>#VALUE!</v>
      </c>
      <c r="AC974" s="0" t="e">
        <f aca="true">MAX(0,AB974*(1+(_xlfn.NORM.INV(RAND(),Inputs!$D$39,Inputs!$C$39)))-'Year Schedule'!$K$30+'Year Schedule'!$L$30)</f>
        <v>#VALUE!</v>
      </c>
      <c r="AD974" s="0" t="e">
        <f aca="true">MAX(0,AC974*(1+(_xlfn.NORM.INV(RAND(),Inputs!$D$39,Inputs!$C$39)))-'Year Schedule'!$K$31+'Year Schedule'!$L$31)</f>
        <v>#VALUE!</v>
      </c>
      <c r="AE974" s="0" t="e">
        <f aca="true">MAX(0,AD974*(1+(_xlfn.NORM.INV(RAND(),Inputs!$D$39,Inputs!$C$39)))-'Year Schedule'!$K$32+'Year Schedule'!$L$32)</f>
        <v>#VALUE!</v>
      </c>
      <c r="AF974" s="0" t="e">
        <f aca="true">MAX(0,AE974*(1+(_xlfn.NORM.INV(RAND(),Inputs!$D$39,Inputs!$C$39)))-'Year Schedule'!$K$33+'Year Schedule'!$L$33)</f>
        <v>#VALUE!</v>
      </c>
      <c r="AG974" s="0" t="e">
        <f aca="true">MAX(0,AF974*(1+(_xlfn.NORM.INV(RAND(),Inputs!$D$39,Inputs!$C$39)))-'Year Schedule'!$K$34+'Year Schedule'!$L$34)</f>
        <v>#VALUE!</v>
      </c>
      <c r="AH974" s="0" t="e">
        <f aca="true">MAX(0,AG974*(1+(_xlfn.NORM.INV(RAND(),Inputs!$D$39,Inputs!$C$39)))-'Year Schedule'!$K$35+'Year Schedule'!$L$35)</f>
        <v>#VALUE!</v>
      </c>
      <c r="AI974" s="0" t="e">
        <f aca="true">MAX(0,AH974*(1+(_xlfn.NORM.INV(RAND(),Inputs!$D$39,Inputs!$C$39)))-'Year Schedule'!$K$36+'Year Schedule'!$L$36)</f>
        <v>#VALUE!</v>
      </c>
      <c r="AJ974" s="0" t="e">
        <f aca="true">MAX(0,AI974*(1+(_xlfn.NORM.INV(RAND(),Inputs!$D$39,Inputs!$C$39)))-'Year Schedule'!$K$37+'Year Schedule'!$L$37)</f>
        <v>#VALUE!</v>
      </c>
      <c r="AK974" s="0" t="e">
        <f aca="true">MAX(0,AJ974*(1+(_xlfn.NORM.INV(RAND(),Inputs!$D$39,Inputs!$C$39)))-'Year Schedule'!$K$38+'Year Schedule'!$L$38)</f>
        <v>#VALUE!</v>
      </c>
      <c r="AL974" s="0" t="e">
        <f aca="true">MAX(0,AK974*(1+(_xlfn.NORM.INV(RAND(),Inputs!$D$39,Inputs!$C$39)))-'Year Schedule'!$K$39+'Year Schedule'!$L$39)</f>
        <v>#VALUE!</v>
      </c>
      <c r="AM974" s="0" t="e">
        <f aca="true">MAX(0,AL974*(1+(_xlfn.NORM.INV(RAND(),Inputs!$D$39,Inputs!$C$39)))-'Year Schedule'!$K$40+'Year Schedule'!$L$40)</f>
        <v>#VALUE!</v>
      </c>
      <c r="AN974" s="0" t="e">
        <f aca="true">MAX(0,AM974*(1+(_xlfn.NORM.INV(RAND(),Inputs!$D$39,Inputs!$C$39)))-'Year Schedule'!$K$41+'Year Schedule'!$L$41)</f>
        <v>#VALUE!</v>
      </c>
      <c r="AO974" s="0" t="e">
        <f aca="true">MAX(0,AN974*(1+(_xlfn.NORM.INV(RAND(),Inputs!$D$39,Inputs!$C$39)))-'Year Schedule'!$K$42+'Year Schedule'!$L$42)</f>
        <v>#VALUE!</v>
      </c>
      <c r="AP974" s="0" t="e">
        <f aca="true">MAX(0,AO974*(1+(_xlfn.NORM.INV(RAND(),Inputs!$D$39,Inputs!$C$39)))-'Year Schedule'!$K$43+'Year Schedule'!$L$43)</f>
        <v>#VALUE!</v>
      </c>
      <c r="AQ974" s="0" t="e">
        <f aca="true">MAX(0,AP974*(1+(_xlfn.NORM.INV(RAND(),Inputs!$D$39,Inputs!$C$39)))-'Year Schedule'!$K$44+'Year Schedule'!$L$44)</f>
        <v>#VALUE!</v>
      </c>
      <c r="AR974" s="0" t="e">
        <f aca="true">MAX(0,AQ974*(1+(_xlfn.NORM.INV(RAND(),Inputs!$D$39,Inputs!$C$39)))-'Year Schedule'!$K$45+'Year Schedule'!$L$45)</f>
        <v>#VALUE!</v>
      </c>
      <c r="AS974" s="0" t="e">
        <f aca="true">MAX(0,AR974*(1+(_xlfn.NORM.INV(RAND(),Inputs!$D$39,Inputs!$C$39)))-'Year Schedule'!$K$46+'Year Schedule'!$L$46)</f>
        <v>#VALUE!</v>
      </c>
      <c r="AT974" s="0" t="e">
        <f aca="true">MAX(0,AS974*(1+(_xlfn.NORM.INV(RAND(),Inputs!$D$39,Inputs!$C$39)))-'Year Schedule'!$K$47+'Year Schedule'!$L$47)</f>
        <v>#VALUE!</v>
      </c>
      <c r="AU974" s="0" t="e">
        <f aca="true">MAX(0,AT974*(1+(_xlfn.NORM.INV(RAND(),Inputs!$D$39,Inputs!$C$39)))-'Year Schedule'!$K$48+'Year Schedule'!$L$48)</f>
        <v>#VALUE!</v>
      </c>
      <c r="AV974" s="0" t="e">
        <f aca="true">MAX(0,AU974*(1+(_xlfn.NORM.INV(RAND(),Inputs!$D$39,Inputs!$C$39)))-'Year Schedule'!$K$49+'Year Schedule'!$L$49)</f>
        <v>#VALUE!</v>
      </c>
      <c r="AW974" s="0" t="e">
        <f aca="true">MAX(0,AV974*(1+(_xlfn.NORM.INV(RAND(),Inputs!$D$39,Inputs!$C$39)))-'Year Schedule'!$K$50+'Year Schedule'!$L$50)</f>
        <v>#VALUE!</v>
      </c>
      <c r="AX974" s="0" t="e">
        <f aca="true">MAX(0,AW974*(1+(_xlfn.NORM.INV(RAND(),Inputs!$D$39,Inputs!$C$39)))-'Year Schedule'!$K$51+'Year Schedule'!$L$51)</f>
        <v>#VALUE!</v>
      </c>
      <c r="AY974" s="0" t="e">
        <f aca="true">MAX(0,AX974*(1+(_xlfn.NORM.INV(RAND(),Inputs!$D$39,Inputs!$C$39)))-'Year Schedule'!$K$52+'Year Schedule'!$L$52)</f>
        <v>#VALUE!</v>
      </c>
      <c r="AZ974" s="0" t="e">
        <f aca="true">MAX(0,AY974*(1+(_xlfn.NORM.INV(RAND(),Inputs!$D$39,Inputs!$C$39)))-'Year Schedule'!$K$53+'Year Schedule'!$L$53)</f>
        <v>#VALUE!</v>
      </c>
      <c r="BA974" s="0" t="e">
        <f aca="false">INDEX(C974:AZ974,1,Inputs!$C$6)</f>
        <v>#VALUE!</v>
      </c>
      <c r="BB974" s="0" t="n">
        <f aca="false">IFERROR(EXP(SUMPRODUCT(LN((C974:INDEX(C974:AZ974,1,Inputs!$C$6)+$C$1004:INDEX($C$1004:$AZ$1004,1,Inputs!$C$6))/B974:INDEX(B974:AY974,1,Inputs!$C$6)))/Inputs!$C$6)-1,-1)</f>
        <v>-1</v>
      </c>
    </row>
    <row r="975" customFormat="false" ht="15" hidden="false" customHeight="true" outlineLevel="0" collapsed="false">
      <c r="A975" s="0" t="n">
        <v>973</v>
      </c>
      <c r="B975" s="177" t="n">
        <f aca="false">Inputs!$C$38</f>
        <v>0</v>
      </c>
      <c r="C975" s="0" t="e">
        <f aca="true">MAX(0,B975*(1+(_xlfn.NORM.INV(RAND(),Inputs!$D$39,Inputs!$C$39)))-'Year Schedule'!$K$4+'Year Schedule'!$L$4)</f>
        <v>#VALUE!</v>
      </c>
      <c r="D975" s="0" t="e">
        <f aca="true">MAX(0,C975*(1+(_xlfn.NORM.INV(RAND(),Inputs!$D$39,Inputs!$C$39)))-'Year Schedule'!$K$5+'Year Schedule'!$L$5)</f>
        <v>#VALUE!</v>
      </c>
      <c r="E975" s="0" t="e">
        <f aca="true">MAX(0,D975*(1+(_xlfn.NORM.INV(RAND(),Inputs!$D$39,Inputs!$C$39)))-'Year Schedule'!$K$6+'Year Schedule'!$L$6)</f>
        <v>#VALUE!</v>
      </c>
      <c r="F975" s="0" t="e">
        <f aca="true">MAX(0,E975*(1+(_xlfn.NORM.INV(RAND(),Inputs!$D$39,Inputs!$C$39)))-'Year Schedule'!$K$7+'Year Schedule'!$L$7)</f>
        <v>#VALUE!</v>
      </c>
      <c r="G975" s="0" t="e">
        <f aca="true">MAX(0,F975*(1+(_xlfn.NORM.INV(RAND(),Inputs!$D$39,Inputs!$C$39)))-'Year Schedule'!$K$8+'Year Schedule'!$L$8)</f>
        <v>#VALUE!</v>
      </c>
      <c r="H975" s="0" t="e">
        <f aca="true">MAX(0,G975*(1+(_xlfn.NORM.INV(RAND(),Inputs!$D$39,Inputs!$C$39)))-'Year Schedule'!$K$9+'Year Schedule'!$L$9)</f>
        <v>#VALUE!</v>
      </c>
      <c r="I975" s="0" t="e">
        <f aca="true">MAX(0,H975*(1+(_xlfn.NORM.INV(RAND(),Inputs!$D$39,Inputs!$C$39)))-'Year Schedule'!$K$10+'Year Schedule'!$L$10)</f>
        <v>#VALUE!</v>
      </c>
      <c r="J975" s="0" t="e">
        <f aca="true">MAX(0,I975*(1+(_xlfn.NORM.INV(RAND(),Inputs!$D$39,Inputs!$C$39)))-'Year Schedule'!$K$11+'Year Schedule'!$L$11)</f>
        <v>#VALUE!</v>
      </c>
      <c r="K975" s="0" t="e">
        <f aca="true">MAX(0,J975*(1+(_xlfn.NORM.INV(RAND(),Inputs!$D$39,Inputs!$C$39)))-'Year Schedule'!$K$12+'Year Schedule'!$L$12)</f>
        <v>#VALUE!</v>
      </c>
      <c r="L975" s="0" t="e">
        <f aca="true">MAX(0,K975*(1+(_xlfn.NORM.INV(RAND(),Inputs!$D$39,Inputs!$C$39)))-'Year Schedule'!$K$13+'Year Schedule'!$L$13)</f>
        <v>#VALUE!</v>
      </c>
      <c r="M975" s="0" t="e">
        <f aca="true">MAX(0,L975*(1+(_xlfn.NORM.INV(RAND(),Inputs!$D$39,Inputs!$C$39)))-'Year Schedule'!$K$14+'Year Schedule'!$L$14)</f>
        <v>#VALUE!</v>
      </c>
      <c r="N975" s="0" t="e">
        <f aca="true">MAX(0,M975*(1+(_xlfn.NORM.INV(RAND(),Inputs!$D$39,Inputs!$C$39)))-'Year Schedule'!$K$15+'Year Schedule'!$L$15)</f>
        <v>#VALUE!</v>
      </c>
      <c r="O975" s="0" t="e">
        <f aca="true">MAX(0,N975*(1+(_xlfn.NORM.INV(RAND(),Inputs!$D$39,Inputs!$C$39)))-'Year Schedule'!$K$16+'Year Schedule'!$L$16)</f>
        <v>#VALUE!</v>
      </c>
      <c r="P975" s="0" t="e">
        <f aca="true">MAX(0,O975*(1+(_xlfn.NORM.INV(RAND(),Inputs!$D$39,Inputs!$C$39)))-'Year Schedule'!$K$17+'Year Schedule'!$L$17)</f>
        <v>#VALUE!</v>
      </c>
      <c r="Q975" s="0" t="e">
        <f aca="true">MAX(0,P975*(1+(_xlfn.NORM.INV(RAND(),Inputs!$D$39,Inputs!$C$39)))-'Year Schedule'!$K$18+'Year Schedule'!$L$18)</f>
        <v>#VALUE!</v>
      </c>
      <c r="R975" s="0" t="e">
        <f aca="true">MAX(0,Q975*(1+(_xlfn.NORM.INV(RAND(),Inputs!$D$39,Inputs!$C$39)))-'Year Schedule'!$K$19+'Year Schedule'!$L$19)</f>
        <v>#VALUE!</v>
      </c>
      <c r="S975" s="0" t="e">
        <f aca="true">MAX(0,R975*(1+(_xlfn.NORM.INV(RAND(),Inputs!$D$39,Inputs!$C$39)))-'Year Schedule'!$K$20+'Year Schedule'!$L$20)</f>
        <v>#VALUE!</v>
      </c>
      <c r="T975" s="0" t="e">
        <f aca="true">MAX(0,S975*(1+(_xlfn.NORM.INV(RAND(),Inputs!$D$39,Inputs!$C$39)))-'Year Schedule'!$K$21+'Year Schedule'!$L$21)</f>
        <v>#VALUE!</v>
      </c>
      <c r="U975" s="0" t="e">
        <f aca="true">MAX(0,T975*(1+(_xlfn.NORM.INV(RAND(),Inputs!$D$39,Inputs!$C$39)))-'Year Schedule'!$K$22+'Year Schedule'!$L$22)</f>
        <v>#VALUE!</v>
      </c>
      <c r="V975" s="0" t="e">
        <f aca="true">MAX(0,U975*(1+(_xlfn.NORM.INV(RAND(),Inputs!$D$39,Inputs!$C$39)))-'Year Schedule'!$K$23+'Year Schedule'!$L$23)</f>
        <v>#VALUE!</v>
      </c>
      <c r="W975" s="0" t="e">
        <f aca="true">MAX(0,V975*(1+(_xlfn.NORM.INV(RAND(),Inputs!$D$39,Inputs!$C$39)))-'Year Schedule'!$K$24+'Year Schedule'!$L$24)</f>
        <v>#VALUE!</v>
      </c>
      <c r="X975" s="0" t="e">
        <f aca="true">MAX(0,W975*(1+(_xlfn.NORM.INV(RAND(),Inputs!$D$39,Inputs!$C$39)))-'Year Schedule'!$K$25+'Year Schedule'!$L$25)</f>
        <v>#VALUE!</v>
      </c>
      <c r="Y975" s="0" t="e">
        <f aca="true">MAX(0,X975*(1+(_xlfn.NORM.INV(RAND(),Inputs!$D$39,Inputs!$C$39)))-'Year Schedule'!$K$26+'Year Schedule'!$L$26)</f>
        <v>#VALUE!</v>
      </c>
      <c r="Z975" s="0" t="e">
        <f aca="true">MAX(0,Y975*(1+(_xlfn.NORM.INV(RAND(),Inputs!$D$39,Inputs!$C$39)))-'Year Schedule'!$K$27+'Year Schedule'!$L$27)</f>
        <v>#VALUE!</v>
      </c>
      <c r="AA975" s="0" t="e">
        <f aca="true">MAX(0,Z975*(1+(_xlfn.NORM.INV(RAND(),Inputs!$D$39,Inputs!$C$39)))-'Year Schedule'!$K$28+'Year Schedule'!$L$28)</f>
        <v>#VALUE!</v>
      </c>
      <c r="AB975" s="0" t="e">
        <f aca="true">MAX(0,AA975*(1+(_xlfn.NORM.INV(RAND(),Inputs!$D$39,Inputs!$C$39)))-'Year Schedule'!$K$29+'Year Schedule'!$L$29)</f>
        <v>#VALUE!</v>
      </c>
      <c r="AC975" s="0" t="e">
        <f aca="true">MAX(0,AB975*(1+(_xlfn.NORM.INV(RAND(),Inputs!$D$39,Inputs!$C$39)))-'Year Schedule'!$K$30+'Year Schedule'!$L$30)</f>
        <v>#VALUE!</v>
      </c>
      <c r="AD975" s="0" t="e">
        <f aca="true">MAX(0,AC975*(1+(_xlfn.NORM.INV(RAND(),Inputs!$D$39,Inputs!$C$39)))-'Year Schedule'!$K$31+'Year Schedule'!$L$31)</f>
        <v>#VALUE!</v>
      </c>
      <c r="AE975" s="0" t="e">
        <f aca="true">MAX(0,AD975*(1+(_xlfn.NORM.INV(RAND(),Inputs!$D$39,Inputs!$C$39)))-'Year Schedule'!$K$32+'Year Schedule'!$L$32)</f>
        <v>#VALUE!</v>
      </c>
      <c r="AF975" s="0" t="e">
        <f aca="true">MAX(0,AE975*(1+(_xlfn.NORM.INV(RAND(),Inputs!$D$39,Inputs!$C$39)))-'Year Schedule'!$K$33+'Year Schedule'!$L$33)</f>
        <v>#VALUE!</v>
      </c>
      <c r="AG975" s="0" t="e">
        <f aca="true">MAX(0,AF975*(1+(_xlfn.NORM.INV(RAND(),Inputs!$D$39,Inputs!$C$39)))-'Year Schedule'!$K$34+'Year Schedule'!$L$34)</f>
        <v>#VALUE!</v>
      </c>
      <c r="AH975" s="0" t="e">
        <f aca="true">MAX(0,AG975*(1+(_xlfn.NORM.INV(RAND(),Inputs!$D$39,Inputs!$C$39)))-'Year Schedule'!$K$35+'Year Schedule'!$L$35)</f>
        <v>#VALUE!</v>
      </c>
      <c r="AI975" s="0" t="e">
        <f aca="true">MAX(0,AH975*(1+(_xlfn.NORM.INV(RAND(),Inputs!$D$39,Inputs!$C$39)))-'Year Schedule'!$K$36+'Year Schedule'!$L$36)</f>
        <v>#VALUE!</v>
      </c>
      <c r="AJ975" s="0" t="e">
        <f aca="true">MAX(0,AI975*(1+(_xlfn.NORM.INV(RAND(),Inputs!$D$39,Inputs!$C$39)))-'Year Schedule'!$K$37+'Year Schedule'!$L$37)</f>
        <v>#VALUE!</v>
      </c>
      <c r="AK975" s="0" t="e">
        <f aca="true">MAX(0,AJ975*(1+(_xlfn.NORM.INV(RAND(),Inputs!$D$39,Inputs!$C$39)))-'Year Schedule'!$K$38+'Year Schedule'!$L$38)</f>
        <v>#VALUE!</v>
      </c>
      <c r="AL975" s="0" t="e">
        <f aca="true">MAX(0,AK975*(1+(_xlfn.NORM.INV(RAND(),Inputs!$D$39,Inputs!$C$39)))-'Year Schedule'!$K$39+'Year Schedule'!$L$39)</f>
        <v>#VALUE!</v>
      </c>
      <c r="AM975" s="0" t="e">
        <f aca="true">MAX(0,AL975*(1+(_xlfn.NORM.INV(RAND(),Inputs!$D$39,Inputs!$C$39)))-'Year Schedule'!$K$40+'Year Schedule'!$L$40)</f>
        <v>#VALUE!</v>
      </c>
      <c r="AN975" s="0" t="e">
        <f aca="true">MAX(0,AM975*(1+(_xlfn.NORM.INV(RAND(),Inputs!$D$39,Inputs!$C$39)))-'Year Schedule'!$K$41+'Year Schedule'!$L$41)</f>
        <v>#VALUE!</v>
      </c>
      <c r="AO975" s="0" t="e">
        <f aca="true">MAX(0,AN975*(1+(_xlfn.NORM.INV(RAND(),Inputs!$D$39,Inputs!$C$39)))-'Year Schedule'!$K$42+'Year Schedule'!$L$42)</f>
        <v>#VALUE!</v>
      </c>
      <c r="AP975" s="0" t="e">
        <f aca="true">MAX(0,AO975*(1+(_xlfn.NORM.INV(RAND(),Inputs!$D$39,Inputs!$C$39)))-'Year Schedule'!$K$43+'Year Schedule'!$L$43)</f>
        <v>#VALUE!</v>
      </c>
      <c r="AQ975" s="0" t="e">
        <f aca="true">MAX(0,AP975*(1+(_xlfn.NORM.INV(RAND(),Inputs!$D$39,Inputs!$C$39)))-'Year Schedule'!$K$44+'Year Schedule'!$L$44)</f>
        <v>#VALUE!</v>
      </c>
      <c r="AR975" s="0" t="e">
        <f aca="true">MAX(0,AQ975*(1+(_xlfn.NORM.INV(RAND(),Inputs!$D$39,Inputs!$C$39)))-'Year Schedule'!$K$45+'Year Schedule'!$L$45)</f>
        <v>#VALUE!</v>
      </c>
      <c r="AS975" s="0" t="e">
        <f aca="true">MAX(0,AR975*(1+(_xlfn.NORM.INV(RAND(),Inputs!$D$39,Inputs!$C$39)))-'Year Schedule'!$K$46+'Year Schedule'!$L$46)</f>
        <v>#VALUE!</v>
      </c>
      <c r="AT975" s="0" t="e">
        <f aca="true">MAX(0,AS975*(1+(_xlfn.NORM.INV(RAND(),Inputs!$D$39,Inputs!$C$39)))-'Year Schedule'!$K$47+'Year Schedule'!$L$47)</f>
        <v>#VALUE!</v>
      </c>
      <c r="AU975" s="0" t="e">
        <f aca="true">MAX(0,AT975*(1+(_xlfn.NORM.INV(RAND(),Inputs!$D$39,Inputs!$C$39)))-'Year Schedule'!$K$48+'Year Schedule'!$L$48)</f>
        <v>#VALUE!</v>
      </c>
      <c r="AV975" s="0" t="e">
        <f aca="true">MAX(0,AU975*(1+(_xlfn.NORM.INV(RAND(),Inputs!$D$39,Inputs!$C$39)))-'Year Schedule'!$K$49+'Year Schedule'!$L$49)</f>
        <v>#VALUE!</v>
      </c>
      <c r="AW975" s="0" t="e">
        <f aca="true">MAX(0,AV975*(1+(_xlfn.NORM.INV(RAND(),Inputs!$D$39,Inputs!$C$39)))-'Year Schedule'!$K$50+'Year Schedule'!$L$50)</f>
        <v>#VALUE!</v>
      </c>
      <c r="AX975" s="0" t="e">
        <f aca="true">MAX(0,AW975*(1+(_xlfn.NORM.INV(RAND(),Inputs!$D$39,Inputs!$C$39)))-'Year Schedule'!$K$51+'Year Schedule'!$L$51)</f>
        <v>#VALUE!</v>
      </c>
      <c r="AY975" s="0" t="e">
        <f aca="true">MAX(0,AX975*(1+(_xlfn.NORM.INV(RAND(),Inputs!$D$39,Inputs!$C$39)))-'Year Schedule'!$K$52+'Year Schedule'!$L$52)</f>
        <v>#VALUE!</v>
      </c>
      <c r="AZ975" s="0" t="e">
        <f aca="true">MAX(0,AY975*(1+(_xlfn.NORM.INV(RAND(),Inputs!$D$39,Inputs!$C$39)))-'Year Schedule'!$K$53+'Year Schedule'!$L$53)</f>
        <v>#VALUE!</v>
      </c>
      <c r="BA975" s="0" t="e">
        <f aca="false">INDEX(C975:AZ975,1,Inputs!$C$6)</f>
        <v>#VALUE!</v>
      </c>
      <c r="BB975" s="0" t="n">
        <f aca="false">IFERROR(EXP(SUMPRODUCT(LN((C975:INDEX(C975:AZ975,1,Inputs!$C$6)+$C$1004:INDEX($C$1004:$AZ$1004,1,Inputs!$C$6))/B975:INDEX(B975:AY975,1,Inputs!$C$6)))/Inputs!$C$6)-1,-1)</f>
        <v>-1</v>
      </c>
    </row>
    <row r="976" customFormat="false" ht="15" hidden="false" customHeight="true" outlineLevel="0" collapsed="false">
      <c r="A976" s="0" t="n">
        <v>974</v>
      </c>
      <c r="B976" s="177" t="n">
        <f aca="false">Inputs!$C$38</f>
        <v>0</v>
      </c>
      <c r="C976" s="0" t="e">
        <f aca="true">MAX(0,B976*(1+(_xlfn.NORM.INV(RAND(),Inputs!$D$39,Inputs!$C$39)))-'Year Schedule'!$K$4+'Year Schedule'!$L$4)</f>
        <v>#VALUE!</v>
      </c>
      <c r="D976" s="0" t="e">
        <f aca="true">MAX(0,C976*(1+(_xlfn.NORM.INV(RAND(),Inputs!$D$39,Inputs!$C$39)))-'Year Schedule'!$K$5+'Year Schedule'!$L$5)</f>
        <v>#VALUE!</v>
      </c>
      <c r="E976" s="0" t="e">
        <f aca="true">MAX(0,D976*(1+(_xlfn.NORM.INV(RAND(),Inputs!$D$39,Inputs!$C$39)))-'Year Schedule'!$K$6+'Year Schedule'!$L$6)</f>
        <v>#VALUE!</v>
      </c>
      <c r="F976" s="0" t="e">
        <f aca="true">MAX(0,E976*(1+(_xlfn.NORM.INV(RAND(),Inputs!$D$39,Inputs!$C$39)))-'Year Schedule'!$K$7+'Year Schedule'!$L$7)</f>
        <v>#VALUE!</v>
      </c>
      <c r="G976" s="0" t="e">
        <f aca="true">MAX(0,F976*(1+(_xlfn.NORM.INV(RAND(),Inputs!$D$39,Inputs!$C$39)))-'Year Schedule'!$K$8+'Year Schedule'!$L$8)</f>
        <v>#VALUE!</v>
      </c>
      <c r="H976" s="0" t="e">
        <f aca="true">MAX(0,G976*(1+(_xlfn.NORM.INV(RAND(),Inputs!$D$39,Inputs!$C$39)))-'Year Schedule'!$K$9+'Year Schedule'!$L$9)</f>
        <v>#VALUE!</v>
      </c>
      <c r="I976" s="0" t="e">
        <f aca="true">MAX(0,H976*(1+(_xlfn.NORM.INV(RAND(),Inputs!$D$39,Inputs!$C$39)))-'Year Schedule'!$K$10+'Year Schedule'!$L$10)</f>
        <v>#VALUE!</v>
      </c>
      <c r="J976" s="0" t="e">
        <f aca="true">MAX(0,I976*(1+(_xlfn.NORM.INV(RAND(),Inputs!$D$39,Inputs!$C$39)))-'Year Schedule'!$K$11+'Year Schedule'!$L$11)</f>
        <v>#VALUE!</v>
      </c>
      <c r="K976" s="0" t="e">
        <f aca="true">MAX(0,J976*(1+(_xlfn.NORM.INV(RAND(),Inputs!$D$39,Inputs!$C$39)))-'Year Schedule'!$K$12+'Year Schedule'!$L$12)</f>
        <v>#VALUE!</v>
      </c>
      <c r="L976" s="0" t="e">
        <f aca="true">MAX(0,K976*(1+(_xlfn.NORM.INV(RAND(),Inputs!$D$39,Inputs!$C$39)))-'Year Schedule'!$K$13+'Year Schedule'!$L$13)</f>
        <v>#VALUE!</v>
      </c>
      <c r="M976" s="0" t="e">
        <f aca="true">MAX(0,L976*(1+(_xlfn.NORM.INV(RAND(),Inputs!$D$39,Inputs!$C$39)))-'Year Schedule'!$K$14+'Year Schedule'!$L$14)</f>
        <v>#VALUE!</v>
      </c>
      <c r="N976" s="0" t="e">
        <f aca="true">MAX(0,M976*(1+(_xlfn.NORM.INV(RAND(),Inputs!$D$39,Inputs!$C$39)))-'Year Schedule'!$K$15+'Year Schedule'!$L$15)</f>
        <v>#VALUE!</v>
      </c>
      <c r="O976" s="0" t="e">
        <f aca="true">MAX(0,N976*(1+(_xlfn.NORM.INV(RAND(),Inputs!$D$39,Inputs!$C$39)))-'Year Schedule'!$K$16+'Year Schedule'!$L$16)</f>
        <v>#VALUE!</v>
      </c>
      <c r="P976" s="0" t="e">
        <f aca="true">MAX(0,O976*(1+(_xlfn.NORM.INV(RAND(),Inputs!$D$39,Inputs!$C$39)))-'Year Schedule'!$K$17+'Year Schedule'!$L$17)</f>
        <v>#VALUE!</v>
      </c>
      <c r="Q976" s="0" t="e">
        <f aca="true">MAX(0,P976*(1+(_xlfn.NORM.INV(RAND(),Inputs!$D$39,Inputs!$C$39)))-'Year Schedule'!$K$18+'Year Schedule'!$L$18)</f>
        <v>#VALUE!</v>
      </c>
      <c r="R976" s="0" t="e">
        <f aca="true">MAX(0,Q976*(1+(_xlfn.NORM.INV(RAND(),Inputs!$D$39,Inputs!$C$39)))-'Year Schedule'!$K$19+'Year Schedule'!$L$19)</f>
        <v>#VALUE!</v>
      </c>
      <c r="S976" s="0" t="e">
        <f aca="true">MAX(0,R976*(1+(_xlfn.NORM.INV(RAND(),Inputs!$D$39,Inputs!$C$39)))-'Year Schedule'!$K$20+'Year Schedule'!$L$20)</f>
        <v>#VALUE!</v>
      </c>
      <c r="T976" s="0" t="e">
        <f aca="true">MAX(0,S976*(1+(_xlfn.NORM.INV(RAND(),Inputs!$D$39,Inputs!$C$39)))-'Year Schedule'!$K$21+'Year Schedule'!$L$21)</f>
        <v>#VALUE!</v>
      </c>
      <c r="U976" s="0" t="e">
        <f aca="true">MAX(0,T976*(1+(_xlfn.NORM.INV(RAND(),Inputs!$D$39,Inputs!$C$39)))-'Year Schedule'!$K$22+'Year Schedule'!$L$22)</f>
        <v>#VALUE!</v>
      </c>
      <c r="V976" s="0" t="e">
        <f aca="true">MAX(0,U976*(1+(_xlfn.NORM.INV(RAND(),Inputs!$D$39,Inputs!$C$39)))-'Year Schedule'!$K$23+'Year Schedule'!$L$23)</f>
        <v>#VALUE!</v>
      </c>
      <c r="W976" s="0" t="e">
        <f aca="true">MAX(0,V976*(1+(_xlfn.NORM.INV(RAND(),Inputs!$D$39,Inputs!$C$39)))-'Year Schedule'!$K$24+'Year Schedule'!$L$24)</f>
        <v>#VALUE!</v>
      </c>
      <c r="X976" s="0" t="e">
        <f aca="true">MAX(0,W976*(1+(_xlfn.NORM.INV(RAND(),Inputs!$D$39,Inputs!$C$39)))-'Year Schedule'!$K$25+'Year Schedule'!$L$25)</f>
        <v>#VALUE!</v>
      </c>
      <c r="Y976" s="0" t="e">
        <f aca="true">MAX(0,X976*(1+(_xlfn.NORM.INV(RAND(),Inputs!$D$39,Inputs!$C$39)))-'Year Schedule'!$K$26+'Year Schedule'!$L$26)</f>
        <v>#VALUE!</v>
      </c>
      <c r="Z976" s="0" t="e">
        <f aca="true">MAX(0,Y976*(1+(_xlfn.NORM.INV(RAND(),Inputs!$D$39,Inputs!$C$39)))-'Year Schedule'!$K$27+'Year Schedule'!$L$27)</f>
        <v>#VALUE!</v>
      </c>
      <c r="AA976" s="0" t="e">
        <f aca="true">MAX(0,Z976*(1+(_xlfn.NORM.INV(RAND(),Inputs!$D$39,Inputs!$C$39)))-'Year Schedule'!$K$28+'Year Schedule'!$L$28)</f>
        <v>#VALUE!</v>
      </c>
      <c r="AB976" s="0" t="e">
        <f aca="true">MAX(0,AA976*(1+(_xlfn.NORM.INV(RAND(),Inputs!$D$39,Inputs!$C$39)))-'Year Schedule'!$K$29+'Year Schedule'!$L$29)</f>
        <v>#VALUE!</v>
      </c>
      <c r="AC976" s="0" t="e">
        <f aca="true">MAX(0,AB976*(1+(_xlfn.NORM.INV(RAND(),Inputs!$D$39,Inputs!$C$39)))-'Year Schedule'!$K$30+'Year Schedule'!$L$30)</f>
        <v>#VALUE!</v>
      </c>
      <c r="AD976" s="0" t="e">
        <f aca="true">MAX(0,AC976*(1+(_xlfn.NORM.INV(RAND(),Inputs!$D$39,Inputs!$C$39)))-'Year Schedule'!$K$31+'Year Schedule'!$L$31)</f>
        <v>#VALUE!</v>
      </c>
      <c r="AE976" s="0" t="e">
        <f aca="true">MAX(0,AD976*(1+(_xlfn.NORM.INV(RAND(),Inputs!$D$39,Inputs!$C$39)))-'Year Schedule'!$K$32+'Year Schedule'!$L$32)</f>
        <v>#VALUE!</v>
      </c>
      <c r="AF976" s="0" t="e">
        <f aca="true">MAX(0,AE976*(1+(_xlfn.NORM.INV(RAND(),Inputs!$D$39,Inputs!$C$39)))-'Year Schedule'!$K$33+'Year Schedule'!$L$33)</f>
        <v>#VALUE!</v>
      </c>
      <c r="AG976" s="0" t="e">
        <f aca="true">MAX(0,AF976*(1+(_xlfn.NORM.INV(RAND(),Inputs!$D$39,Inputs!$C$39)))-'Year Schedule'!$K$34+'Year Schedule'!$L$34)</f>
        <v>#VALUE!</v>
      </c>
      <c r="AH976" s="0" t="e">
        <f aca="true">MAX(0,AG976*(1+(_xlfn.NORM.INV(RAND(),Inputs!$D$39,Inputs!$C$39)))-'Year Schedule'!$K$35+'Year Schedule'!$L$35)</f>
        <v>#VALUE!</v>
      </c>
      <c r="AI976" s="0" t="e">
        <f aca="true">MAX(0,AH976*(1+(_xlfn.NORM.INV(RAND(),Inputs!$D$39,Inputs!$C$39)))-'Year Schedule'!$K$36+'Year Schedule'!$L$36)</f>
        <v>#VALUE!</v>
      </c>
      <c r="AJ976" s="0" t="e">
        <f aca="true">MAX(0,AI976*(1+(_xlfn.NORM.INV(RAND(),Inputs!$D$39,Inputs!$C$39)))-'Year Schedule'!$K$37+'Year Schedule'!$L$37)</f>
        <v>#VALUE!</v>
      </c>
      <c r="AK976" s="0" t="e">
        <f aca="true">MAX(0,AJ976*(1+(_xlfn.NORM.INV(RAND(),Inputs!$D$39,Inputs!$C$39)))-'Year Schedule'!$K$38+'Year Schedule'!$L$38)</f>
        <v>#VALUE!</v>
      </c>
      <c r="AL976" s="0" t="e">
        <f aca="true">MAX(0,AK976*(1+(_xlfn.NORM.INV(RAND(),Inputs!$D$39,Inputs!$C$39)))-'Year Schedule'!$K$39+'Year Schedule'!$L$39)</f>
        <v>#VALUE!</v>
      </c>
      <c r="AM976" s="0" t="e">
        <f aca="true">MAX(0,AL976*(1+(_xlfn.NORM.INV(RAND(),Inputs!$D$39,Inputs!$C$39)))-'Year Schedule'!$K$40+'Year Schedule'!$L$40)</f>
        <v>#VALUE!</v>
      </c>
      <c r="AN976" s="0" t="e">
        <f aca="true">MAX(0,AM976*(1+(_xlfn.NORM.INV(RAND(),Inputs!$D$39,Inputs!$C$39)))-'Year Schedule'!$K$41+'Year Schedule'!$L$41)</f>
        <v>#VALUE!</v>
      </c>
      <c r="AO976" s="0" t="e">
        <f aca="true">MAX(0,AN976*(1+(_xlfn.NORM.INV(RAND(),Inputs!$D$39,Inputs!$C$39)))-'Year Schedule'!$K$42+'Year Schedule'!$L$42)</f>
        <v>#VALUE!</v>
      </c>
      <c r="AP976" s="0" t="e">
        <f aca="true">MAX(0,AO976*(1+(_xlfn.NORM.INV(RAND(),Inputs!$D$39,Inputs!$C$39)))-'Year Schedule'!$K$43+'Year Schedule'!$L$43)</f>
        <v>#VALUE!</v>
      </c>
      <c r="AQ976" s="0" t="e">
        <f aca="true">MAX(0,AP976*(1+(_xlfn.NORM.INV(RAND(),Inputs!$D$39,Inputs!$C$39)))-'Year Schedule'!$K$44+'Year Schedule'!$L$44)</f>
        <v>#VALUE!</v>
      </c>
      <c r="AR976" s="0" t="e">
        <f aca="true">MAX(0,AQ976*(1+(_xlfn.NORM.INV(RAND(),Inputs!$D$39,Inputs!$C$39)))-'Year Schedule'!$K$45+'Year Schedule'!$L$45)</f>
        <v>#VALUE!</v>
      </c>
      <c r="AS976" s="0" t="e">
        <f aca="true">MAX(0,AR976*(1+(_xlfn.NORM.INV(RAND(),Inputs!$D$39,Inputs!$C$39)))-'Year Schedule'!$K$46+'Year Schedule'!$L$46)</f>
        <v>#VALUE!</v>
      </c>
      <c r="AT976" s="0" t="e">
        <f aca="true">MAX(0,AS976*(1+(_xlfn.NORM.INV(RAND(),Inputs!$D$39,Inputs!$C$39)))-'Year Schedule'!$K$47+'Year Schedule'!$L$47)</f>
        <v>#VALUE!</v>
      </c>
      <c r="AU976" s="0" t="e">
        <f aca="true">MAX(0,AT976*(1+(_xlfn.NORM.INV(RAND(),Inputs!$D$39,Inputs!$C$39)))-'Year Schedule'!$K$48+'Year Schedule'!$L$48)</f>
        <v>#VALUE!</v>
      </c>
      <c r="AV976" s="0" t="e">
        <f aca="true">MAX(0,AU976*(1+(_xlfn.NORM.INV(RAND(),Inputs!$D$39,Inputs!$C$39)))-'Year Schedule'!$K$49+'Year Schedule'!$L$49)</f>
        <v>#VALUE!</v>
      </c>
      <c r="AW976" s="0" t="e">
        <f aca="true">MAX(0,AV976*(1+(_xlfn.NORM.INV(RAND(),Inputs!$D$39,Inputs!$C$39)))-'Year Schedule'!$K$50+'Year Schedule'!$L$50)</f>
        <v>#VALUE!</v>
      </c>
      <c r="AX976" s="0" t="e">
        <f aca="true">MAX(0,AW976*(1+(_xlfn.NORM.INV(RAND(),Inputs!$D$39,Inputs!$C$39)))-'Year Schedule'!$K$51+'Year Schedule'!$L$51)</f>
        <v>#VALUE!</v>
      </c>
      <c r="AY976" s="0" t="e">
        <f aca="true">MAX(0,AX976*(1+(_xlfn.NORM.INV(RAND(),Inputs!$D$39,Inputs!$C$39)))-'Year Schedule'!$K$52+'Year Schedule'!$L$52)</f>
        <v>#VALUE!</v>
      </c>
      <c r="AZ976" s="0" t="e">
        <f aca="true">MAX(0,AY976*(1+(_xlfn.NORM.INV(RAND(),Inputs!$D$39,Inputs!$C$39)))-'Year Schedule'!$K$53+'Year Schedule'!$L$53)</f>
        <v>#VALUE!</v>
      </c>
      <c r="BA976" s="0" t="e">
        <f aca="false">INDEX(C976:AZ976,1,Inputs!$C$6)</f>
        <v>#VALUE!</v>
      </c>
      <c r="BB976" s="0" t="n">
        <f aca="false">IFERROR(EXP(SUMPRODUCT(LN((C976:INDEX(C976:AZ976,1,Inputs!$C$6)+$C$1004:INDEX($C$1004:$AZ$1004,1,Inputs!$C$6))/B976:INDEX(B976:AY976,1,Inputs!$C$6)))/Inputs!$C$6)-1,-1)</f>
        <v>-1</v>
      </c>
    </row>
    <row r="977" customFormat="false" ht="15" hidden="false" customHeight="true" outlineLevel="0" collapsed="false">
      <c r="A977" s="0" t="n">
        <v>975</v>
      </c>
      <c r="B977" s="177" t="n">
        <f aca="false">Inputs!$C$38</f>
        <v>0</v>
      </c>
      <c r="C977" s="0" t="e">
        <f aca="true">MAX(0,B977*(1+(_xlfn.NORM.INV(RAND(),Inputs!$D$39,Inputs!$C$39)))-'Year Schedule'!$K$4+'Year Schedule'!$L$4)</f>
        <v>#VALUE!</v>
      </c>
      <c r="D977" s="0" t="e">
        <f aca="true">MAX(0,C977*(1+(_xlfn.NORM.INV(RAND(),Inputs!$D$39,Inputs!$C$39)))-'Year Schedule'!$K$5+'Year Schedule'!$L$5)</f>
        <v>#VALUE!</v>
      </c>
      <c r="E977" s="0" t="e">
        <f aca="true">MAX(0,D977*(1+(_xlfn.NORM.INV(RAND(),Inputs!$D$39,Inputs!$C$39)))-'Year Schedule'!$K$6+'Year Schedule'!$L$6)</f>
        <v>#VALUE!</v>
      </c>
      <c r="F977" s="0" t="e">
        <f aca="true">MAX(0,E977*(1+(_xlfn.NORM.INV(RAND(),Inputs!$D$39,Inputs!$C$39)))-'Year Schedule'!$K$7+'Year Schedule'!$L$7)</f>
        <v>#VALUE!</v>
      </c>
      <c r="G977" s="0" t="e">
        <f aca="true">MAX(0,F977*(1+(_xlfn.NORM.INV(RAND(),Inputs!$D$39,Inputs!$C$39)))-'Year Schedule'!$K$8+'Year Schedule'!$L$8)</f>
        <v>#VALUE!</v>
      </c>
      <c r="H977" s="0" t="e">
        <f aca="true">MAX(0,G977*(1+(_xlfn.NORM.INV(RAND(),Inputs!$D$39,Inputs!$C$39)))-'Year Schedule'!$K$9+'Year Schedule'!$L$9)</f>
        <v>#VALUE!</v>
      </c>
      <c r="I977" s="0" t="e">
        <f aca="true">MAX(0,H977*(1+(_xlfn.NORM.INV(RAND(),Inputs!$D$39,Inputs!$C$39)))-'Year Schedule'!$K$10+'Year Schedule'!$L$10)</f>
        <v>#VALUE!</v>
      </c>
      <c r="J977" s="0" t="e">
        <f aca="true">MAX(0,I977*(1+(_xlfn.NORM.INV(RAND(),Inputs!$D$39,Inputs!$C$39)))-'Year Schedule'!$K$11+'Year Schedule'!$L$11)</f>
        <v>#VALUE!</v>
      </c>
      <c r="K977" s="0" t="e">
        <f aca="true">MAX(0,J977*(1+(_xlfn.NORM.INV(RAND(),Inputs!$D$39,Inputs!$C$39)))-'Year Schedule'!$K$12+'Year Schedule'!$L$12)</f>
        <v>#VALUE!</v>
      </c>
      <c r="L977" s="0" t="e">
        <f aca="true">MAX(0,K977*(1+(_xlfn.NORM.INV(RAND(),Inputs!$D$39,Inputs!$C$39)))-'Year Schedule'!$K$13+'Year Schedule'!$L$13)</f>
        <v>#VALUE!</v>
      </c>
      <c r="M977" s="0" t="e">
        <f aca="true">MAX(0,L977*(1+(_xlfn.NORM.INV(RAND(),Inputs!$D$39,Inputs!$C$39)))-'Year Schedule'!$K$14+'Year Schedule'!$L$14)</f>
        <v>#VALUE!</v>
      </c>
      <c r="N977" s="0" t="e">
        <f aca="true">MAX(0,M977*(1+(_xlfn.NORM.INV(RAND(),Inputs!$D$39,Inputs!$C$39)))-'Year Schedule'!$K$15+'Year Schedule'!$L$15)</f>
        <v>#VALUE!</v>
      </c>
      <c r="O977" s="0" t="e">
        <f aca="true">MAX(0,N977*(1+(_xlfn.NORM.INV(RAND(),Inputs!$D$39,Inputs!$C$39)))-'Year Schedule'!$K$16+'Year Schedule'!$L$16)</f>
        <v>#VALUE!</v>
      </c>
      <c r="P977" s="0" t="e">
        <f aca="true">MAX(0,O977*(1+(_xlfn.NORM.INV(RAND(),Inputs!$D$39,Inputs!$C$39)))-'Year Schedule'!$K$17+'Year Schedule'!$L$17)</f>
        <v>#VALUE!</v>
      </c>
      <c r="Q977" s="0" t="e">
        <f aca="true">MAX(0,P977*(1+(_xlfn.NORM.INV(RAND(),Inputs!$D$39,Inputs!$C$39)))-'Year Schedule'!$K$18+'Year Schedule'!$L$18)</f>
        <v>#VALUE!</v>
      </c>
      <c r="R977" s="0" t="e">
        <f aca="true">MAX(0,Q977*(1+(_xlfn.NORM.INV(RAND(),Inputs!$D$39,Inputs!$C$39)))-'Year Schedule'!$K$19+'Year Schedule'!$L$19)</f>
        <v>#VALUE!</v>
      </c>
      <c r="S977" s="0" t="e">
        <f aca="true">MAX(0,R977*(1+(_xlfn.NORM.INV(RAND(),Inputs!$D$39,Inputs!$C$39)))-'Year Schedule'!$K$20+'Year Schedule'!$L$20)</f>
        <v>#VALUE!</v>
      </c>
      <c r="T977" s="0" t="e">
        <f aca="true">MAX(0,S977*(1+(_xlfn.NORM.INV(RAND(),Inputs!$D$39,Inputs!$C$39)))-'Year Schedule'!$K$21+'Year Schedule'!$L$21)</f>
        <v>#VALUE!</v>
      </c>
      <c r="U977" s="0" t="e">
        <f aca="true">MAX(0,T977*(1+(_xlfn.NORM.INV(RAND(),Inputs!$D$39,Inputs!$C$39)))-'Year Schedule'!$K$22+'Year Schedule'!$L$22)</f>
        <v>#VALUE!</v>
      </c>
      <c r="V977" s="0" t="e">
        <f aca="true">MAX(0,U977*(1+(_xlfn.NORM.INV(RAND(),Inputs!$D$39,Inputs!$C$39)))-'Year Schedule'!$K$23+'Year Schedule'!$L$23)</f>
        <v>#VALUE!</v>
      </c>
      <c r="W977" s="0" t="e">
        <f aca="true">MAX(0,V977*(1+(_xlfn.NORM.INV(RAND(),Inputs!$D$39,Inputs!$C$39)))-'Year Schedule'!$K$24+'Year Schedule'!$L$24)</f>
        <v>#VALUE!</v>
      </c>
      <c r="X977" s="0" t="e">
        <f aca="true">MAX(0,W977*(1+(_xlfn.NORM.INV(RAND(),Inputs!$D$39,Inputs!$C$39)))-'Year Schedule'!$K$25+'Year Schedule'!$L$25)</f>
        <v>#VALUE!</v>
      </c>
      <c r="Y977" s="0" t="e">
        <f aca="true">MAX(0,X977*(1+(_xlfn.NORM.INV(RAND(),Inputs!$D$39,Inputs!$C$39)))-'Year Schedule'!$K$26+'Year Schedule'!$L$26)</f>
        <v>#VALUE!</v>
      </c>
      <c r="Z977" s="0" t="e">
        <f aca="true">MAX(0,Y977*(1+(_xlfn.NORM.INV(RAND(),Inputs!$D$39,Inputs!$C$39)))-'Year Schedule'!$K$27+'Year Schedule'!$L$27)</f>
        <v>#VALUE!</v>
      </c>
      <c r="AA977" s="0" t="e">
        <f aca="true">MAX(0,Z977*(1+(_xlfn.NORM.INV(RAND(),Inputs!$D$39,Inputs!$C$39)))-'Year Schedule'!$K$28+'Year Schedule'!$L$28)</f>
        <v>#VALUE!</v>
      </c>
      <c r="AB977" s="0" t="e">
        <f aca="true">MAX(0,AA977*(1+(_xlfn.NORM.INV(RAND(),Inputs!$D$39,Inputs!$C$39)))-'Year Schedule'!$K$29+'Year Schedule'!$L$29)</f>
        <v>#VALUE!</v>
      </c>
      <c r="AC977" s="0" t="e">
        <f aca="true">MAX(0,AB977*(1+(_xlfn.NORM.INV(RAND(),Inputs!$D$39,Inputs!$C$39)))-'Year Schedule'!$K$30+'Year Schedule'!$L$30)</f>
        <v>#VALUE!</v>
      </c>
      <c r="AD977" s="0" t="e">
        <f aca="true">MAX(0,AC977*(1+(_xlfn.NORM.INV(RAND(),Inputs!$D$39,Inputs!$C$39)))-'Year Schedule'!$K$31+'Year Schedule'!$L$31)</f>
        <v>#VALUE!</v>
      </c>
      <c r="AE977" s="0" t="e">
        <f aca="true">MAX(0,AD977*(1+(_xlfn.NORM.INV(RAND(),Inputs!$D$39,Inputs!$C$39)))-'Year Schedule'!$K$32+'Year Schedule'!$L$32)</f>
        <v>#VALUE!</v>
      </c>
      <c r="AF977" s="0" t="e">
        <f aca="true">MAX(0,AE977*(1+(_xlfn.NORM.INV(RAND(),Inputs!$D$39,Inputs!$C$39)))-'Year Schedule'!$K$33+'Year Schedule'!$L$33)</f>
        <v>#VALUE!</v>
      </c>
      <c r="AG977" s="0" t="e">
        <f aca="true">MAX(0,AF977*(1+(_xlfn.NORM.INV(RAND(),Inputs!$D$39,Inputs!$C$39)))-'Year Schedule'!$K$34+'Year Schedule'!$L$34)</f>
        <v>#VALUE!</v>
      </c>
      <c r="AH977" s="0" t="e">
        <f aca="true">MAX(0,AG977*(1+(_xlfn.NORM.INV(RAND(),Inputs!$D$39,Inputs!$C$39)))-'Year Schedule'!$K$35+'Year Schedule'!$L$35)</f>
        <v>#VALUE!</v>
      </c>
      <c r="AI977" s="0" t="e">
        <f aca="true">MAX(0,AH977*(1+(_xlfn.NORM.INV(RAND(),Inputs!$D$39,Inputs!$C$39)))-'Year Schedule'!$K$36+'Year Schedule'!$L$36)</f>
        <v>#VALUE!</v>
      </c>
      <c r="AJ977" s="0" t="e">
        <f aca="true">MAX(0,AI977*(1+(_xlfn.NORM.INV(RAND(),Inputs!$D$39,Inputs!$C$39)))-'Year Schedule'!$K$37+'Year Schedule'!$L$37)</f>
        <v>#VALUE!</v>
      </c>
      <c r="AK977" s="0" t="e">
        <f aca="true">MAX(0,AJ977*(1+(_xlfn.NORM.INV(RAND(),Inputs!$D$39,Inputs!$C$39)))-'Year Schedule'!$K$38+'Year Schedule'!$L$38)</f>
        <v>#VALUE!</v>
      </c>
      <c r="AL977" s="0" t="e">
        <f aca="true">MAX(0,AK977*(1+(_xlfn.NORM.INV(RAND(),Inputs!$D$39,Inputs!$C$39)))-'Year Schedule'!$K$39+'Year Schedule'!$L$39)</f>
        <v>#VALUE!</v>
      </c>
      <c r="AM977" s="0" t="e">
        <f aca="true">MAX(0,AL977*(1+(_xlfn.NORM.INV(RAND(),Inputs!$D$39,Inputs!$C$39)))-'Year Schedule'!$K$40+'Year Schedule'!$L$40)</f>
        <v>#VALUE!</v>
      </c>
      <c r="AN977" s="0" t="e">
        <f aca="true">MAX(0,AM977*(1+(_xlfn.NORM.INV(RAND(),Inputs!$D$39,Inputs!$C$39)))-'Year Schedule'!$K$41+'Year Schedule'!$L$41)</f>
        <v>#VALUE!</v>
      </c>
      <c r="AO977" s="0" t="e">
        <f aca="true">MAX(0,AN977*(1+(_xlfn.NORM.INV(RAND(),Inputs!$D$39,Inputs!$C$39)))-'Year Schedule'!$K$42+'Year Schedule'!$L$42)</f>
        <v>#VALUE!</v>
      </c>
      <c r="AP977" s="0" t="e">
        <f aca="true">MAX(0,AO977*(1+(_xlfn.NORM.INV(RAND(),Inputs!$D$39,Inputs!$C$39)))-'Year Schedule'!$K$43+'Year Schedule'!$L$43)</f>
        <v>#VALUE!</v>
      </c>
      <c r="AQ977" s="0" t="e">
        <f aca="true">MAX(0,AP977*(1+(_xlfn.NORM.INV(RAND(),Inputs!$D$39,Inputs!$C$39)))-'Year Schedule'!$K$44+'Year Schedule'!$L$44)</f>
        <v>#VALUE!</v>
      </c>
      <c r="AR977" s="0" t="e">
        <f aca="true">MAX(0,AQ977*(1+(_xlfn.NORM.INV(RAND(),Inputs!$D$39,Inputs!$C$39)))-'Year Schedule'!$K$45+'Year Schedule'!$L$45)</f>
        <v>#VALUE!</v>
      </c>
      <c r="AS977" s="0" t="e">
        <f aca="true">MAX(0,AR977*(1+(_xlfn.NORM.INV(RAND(),Inputs!$D$39,Inputs!$C$39)))-'Year Schedule'!$K$46+'Year Schedule'!$L$46)</f>
        <v>#VALUE!</v>
      </c>
      <c r="AT977" s="0" t="e">
        <f aca="true">MAX(0,AS977*(1+(_xlfn.NORM.INV(RAND(),Inputs!$D$39,Inputs!$C$39)))-'Year Schedule'!$K$47+'Year Schedule'!$L$47)</f>
        <v>#VALUE!</v>
      </c>
      <c r="AU977" s="0" t="e">
        <f aca="true">MAX(0,AT977*(1+(_xlfn.NORM.INV(RAND(),Inputs!$D$39,Inputs!$C$39)))-'Year Schedule'!$K$48+'Year Schedule'!$L$48)</f>
        <v>#VALUE!</v>
      </c>
      <c r="AV977" s="0" t="e">
        <f aca="true">MAX(0,AU977*(1+(_xlfn.NORM.INV(RAND(),Inputs!$D$39,Inputs!$C$39)))-'Year Schedule'!$K$49+'Year Schedule'!$L$49)</f>
        <v>#VALUE!</v>
      </c>
      <c r="AW977" s="0" t="e">
        <f aca="true">MAX(0,AV977*(1+(_xlfn.NORM.INV(RAND(),Inputs!$D$39,Inputs!$C$39)))-'Year Schedule'!$K$50+'Year Schedule'!$L$50)</f>
        <v>#VALUE!</v>
      </c>
      <c r="AX977" s="0" t="e">
        <f aca="true">MAX(0,AW977*(1+(_xlfn.NORM.INV(RAND(),Inputs!$D$39,Inputs!$C$39)))-'Year Schedule'!$K$51+'Year Schedule'!$L$51)</f>
        <v>#VALUE!</v>
      </c>
      <c r="AY977" s="0" t="e">
        <f aca="true">MAX(0,AX977*(1+(_xlfn.NORM.INV(RAND(),Inputs!$D$39,Inputs!$C$39)))-'Year Schedule'!$K$52+'Year Schedule'!$L$52)</f>
        <v>#VALUE!</v>
      </c>
      <c r="AZ977" s="0" t="e">
        <f aca="true">MAX(0,AY977*(1+(_xlfn.NORM.INV(RAND(),Inputs!$D$39,Inputs!$C$39)))-'Year Schedule'!$K$53+'Year Schedule'!$L$53)</f>
        <v>#VALUE!</v>
      </c>
      <c r="BA977" s="0" t="e">
        <f aca="false">INDEX(C977:AZ977,1,Inputs!$C$6)</f>
        <v>#VALUE!</v>
      </c>
      <c r="BB977" s="0" t="n">
        <f aca="false">IFERROR(EXP(SUMPRODUCT(LN((C977:INDEX(C977:AZ977,1,Inputs!$C$6)+$C$1004:INDEX($C$1004:$AZ$1004,1,Inputs!$C$6))/B977:INDEX(B977:AY977,1,Inputs!$C$6)))/Inputs!$C$6)-1,-1)</f>
        <v>-1</v>
      </c>
    </row>
    <row r="978" customFormat="false" ht="15" hidden="false" customHeight="true" outlineLevel="0" collapsed="false">
      <c r="A978" s="0" t="n">
        <v>976</v>
      </c>
      <c r="B978" s="177" t="n">
        <f aca="false">Inputs!$C$38</f>
        <v>0</v>
      </c>
      <c r="C978" s="0" t="e">
        <f aca="true">MAX(0,B978*(1+(_xlfn.NORM.INV(RAND(),Inputs!$D$39,Inputs!$C$39)))-'Year Schedule'!$K$4+'Year Schedule'!$L$4)</f>
        <v>#VALUE!</v>
      </c>
      <c r="D978" s="0" t="e">
        <f aca="true">MAX(0,C978*(1+(_xlfn.NORM.INV(RAND(),Inputs!$D$39,Inputs!$C$39)))-'Year Schedule'!$K$5+'Year Schedule'!$L$5)</f>
        <v>#VALUE!</v>
      </c>
      <c r="E978" s="0" t="e">
        <f aca="true">MAX(0,D978*(1+(_xlfn.NORM.INV(RAND(),Inputs!$D$39,Inputs!$C$39)))-'Year Schedule'!$K$6+'Year Schedule'!$L$6)</f>
        <v>#VALUE!</v>
      </c>
      <c r="F978" s="0" t="e">
        <f aca="true">MAX(0,E978*(1+(_xlfn.NORM.INV(RAND(),Inputs!$D$39,Inputs!$C$39)))-'Year Schedule'!$K$7+'Year Schedule'!$L$7)</f>
        <v>#VALUE!</v>
      </c>
      <c r="G978" s="0" t="e">
        <f aca="true">MAX(0,F978*(1+(_xlfn.NORM.INV(RAND(),Inputs!$D$39,Inputs!$C$39)))-'Year Schedule'!$K$8+'Year Schedule'!$L$8)</f>
        <v>#VALUE!</v>
      </c>
      <c r="H978" s="0" t="e">
        <f aca="true">MAX(0,G978*(1+(_xlfn.NORM.INV(RAND(),Inputs!$D$39,Inputs!$C$39)))-'Year Schedule'!$K$9+'Year Schedule'!$L$9)</f>
        <v>#VALUE!</v>
      </c>
      <c r="I978" s="0" t="e">
        <f aca="true">MAX(0,H978*(1+(_xlfn.NORM.INV(RAND(),Inputs!$D$39,Inputs!$C$39)))-'Year Schedule'!$K$10+'Year Schedule'!$L$10)</f>
        <v>#VALUE!</v>
      </c>
      <c r="J978" s="0" t="e">
        <f aca="true">MAX(0,I978*(1+(_xlfn.NORM.INV(RAND(),Inputs!$D$39,Inputs!$C$39)))-'Year Schedule'!$K$11+'Year Schedule'!$L$11)</f>
        <v>#VALUE!</v>
      </c>
      <c r="K978" s="0" t="e">
        <f aca="true">MAX(0,J978*(1+(_xlfn.NORM.INV(RAND(),Inputs!$D$39,Inputs!$C$39)))-'Year Schedule'!$K$12+'Year Schedule'!$L$12)</f>
        <v>#VALUE!</v>
      </c>
      <c r="L978" s="0" t="e">
        <f aca="true">MAX(0,K978*(1+(_xlfn.NORM.INV(RAND(),Inputs!$D$39,Inputs!$C$39)))-'Year Schedule'!$K$13+'Year Schedule'!$L$13)</f>
        <v>#VALUE!</v>
      </c>
      <c r="M978" s="0" t="e">
        <f aca="true">MAX(0,L978*(1+(_xlfn.NORM.INV(RAND(),Inputs!$D$39,Inputs!$C$39)))-'Year Schedule'!$K$14+'Year Schedule'!$L$14)</f>
        <v>#VALUE!</v>
      </c>
      <c r="N978" s="0" t="e">
        <f aca="true">MAX(0,M978*(1+(_xlfn.NORM.INV(RAND(),Inputs!$D$39,Inputs!$C$39)))-'Year Schedule'!$K$15+'Year Schedule'!$L$15)</f>
        <v>#VALUE!</v>
      </c>
      <c r="O978" s="0" t="e">
        <f aca="true">MAX(0,N978*(1+(_xlfn.NORM.INV(RAND(),Inputs!$D$39,Inputs!$C$39)))-'Year Schedule'!$K$16+'Year Schedule'!$L$16)</f>
        <v>#VALUE!</v>
      </c>
      <c r="P978" s="0" t="e">
        <f aca="true">MAX(0,O978*(1+(_xlfn.NORM.INV(RAND(),Inputs!$D$39,Inputs!$C$39)))-'Year Schedule'!$K$17+'Year Schedule'!$L$17)</f>
        <v>#VALUE!</v>
      </c>
      <c r="Q978" s="0" t="e">
        <f aca="true">MAX(0,P978*(1+(_xlfn.NORM.INV(RAND(),Inputs!$D$39,Inputs!$C$39)))-'Year Schedule'!$K$18+'Year Schedule'!$L$18)</f>
        <v>#VALUE!</v>
      </c>
      <c r="R978" s="0" t="e">
        <f aca="true">MAX(0,Q978*(1+(_xlfn.NORM.INV(RAND(),Inputs!$D$39,Inputs!$C$39)))-'Year Schedule'!$K$19+'Year Schedule'!$L$19)</f>
        <v>#VALUE!</v>
      </c>
      <c r="S978" s="0" t="e">
        <f aca="true">MAX(0,R978*(1+(_xlfn.NORM.INV(RAND(),Inputs!$D$39,Inputs!$C$39)))-'Year Schedule'!$K$20+'Year Schedule'!$L$20)</f>
        <v>#VALUE!</v>
      </c>
      <c r="T978" s="0" t="e">
        <f aca="true">MAX(0,S978*(1+(_xlfn.NORM.INV(RAND(),Inputs!$D$39,Inputs!$C$39)))-'Year Schedule'!$K$21+'Year Schedule'!$L$21)</f>
        <v>#VALUE!</v>
      </c>
      <c r="U978" s="0" t="e">
        <f aca="true">MAX(0,T978*(1+(_xlfn.NORM.INV(RAND(),Inputs!$D$39,Inputs!$C$39)))-'Year Schedule'!$K$22+'Year Schedule'!$L$22)</f>
        <v>#VALUE!</v>
      </c>
      <c r="V978" s="0" t="e">
        <f aca="true">MAX(0,U978*(1+(_xlfn.NORM.INV(RAND(),Inputs!$D$39,Inputs!$C$39)))-'Year Schedule'!$K$23+'Year Schedule'!$L$23)</f>
        <v>#VALUE!</v>
      </c>
      <c r="W978" s="0" t="e">
        <f aca="true">MAX(0,V978*(1+(_xlfn.NORM.INV(RAND(),Inputs!$D$39,Inputs!$C$39)))-'Year Schedule'!$K$24+'Year Schedule'!$L$24)</f>
        <v>#VALUE!</v>
      </c>
      <c r="X978" s="0" t="e">
        <f aca="true">MAX(0,W978*(1+(_xlfn.NORM.INV(RAND(),Inputs!$D$39,Inputs!$C$39)))-'Year Schedule'!$K$25+'Year Schedule'!$L$25)</f>
        <v>#VALUE!</v>
      </c>
      <c r="Y978" s="0" t="e">
        <f aca="true">MAX(0,X978*(1+(_xlfn.NORM.INV(RAND(),Inputs!$D$39,Inputs!$C$39)))-'Year Schedule'!$K$26+'Year Schedule'!$L$26)</f>
        <v>#VALUE!</v>
      </c>
      <c r="Z978" s="0" t="e">
        <f aca="true">MAX(0,Y978*(1+(_xlfn.NORM.INV(RAND(),Inputs!$D$39,Inputs!$C$39)))-'Year Schedule'!$K$27+'Year Schedule'!$L$27)</f>
        <v>#VALUE!</v>
      </c>
      <c r="AA978" s="0" t="e">
        <f aca="true">MAX(0,Z978*(1+(_xlfn.NORM.INV(RAND(),Inputs!$D$39,Inputs!$C$39)))-'Year Schedule'!$K$28+'Year Schedule'!$L$28)</f>
        <v>#VALUE!</v>
      </c>
      <c r="AB978" s="0" t="e">
        <f aca="true">MAX(0,AA978*(1+(_xlfn.NORM.INV(RAND(),Inputs!$D$39,Inputs!$C$39)))-'Year Schedule'!$K$29+'Year Schedule'!$L$29)</f>
        <v>#VALUE!</v>
      </c>
      <c r="AC978" s="0" t="e">
        <f aca="true">MAX(0,AB978*(1+(_xlfn.NORM.INV(RAND(),Inputs!$D$39,Inputs!$C$39)))-'Year Schedule'!$K$30+'Year Schedule'!$L$30)</f>
        <v>#VALUE!</v>
      </c>
      <c r="AD978" s="0" t="e">
        <f aca="true">MAX(0,AC978*(1+(_xlfn.NORM.INV(RAND(),Inputs!$D$39,Inputs!$C$39)))-'Year Schedule'!$K$31+'Year Schedule'!$L$31)</f>
        <v>#VALUE!</v>
      </c>
      <c r="AE978" s="0" t="e">
        <f aca="true">MAX(0,AD978*(1+(_xlfn.NORM.INV(RAND(),Inputs!$D$39,Inputs!$C$39)))-'Year Schedule'!$K$32+'Year Schedule'!$L$32)</f>
        <v>#VALUE!</v>
      </c>
      <c r="AF978" s="0" t="e">
        <f aca="true">MAX(0,AE978*(1+(_xlfn.NORM.INV(RAND(),Inputs!$D$39,Inputs!$C$39)))-'Year Schedule'!$K$33+'Year Schedule'!$L$33)</f>
        <v>#VALUE!</v>
      </c>
      <c r="AG978" s="0" t="e">
        <f aca="true">MAX(0,AF978*(1+(_xlfn.NORM.INV(RAND(),Inputs!$D$39,Inputs!$C$39)))-'Year Schedule'!$K$34+'Year Schedule'!$L$34)</f>
        <v>#VALUE!</v>
      </c>
      <c r="AH978" s="0" t="e">
        <f aca="true">MAX(0,AG978*(1+(_xlfn.NORM.INV(RAND(),Inputs!$D$39,Inputs!$C$39)))-'Year Schedule'!$K$35+'Year Schedule'!$L$35)</f>
        <v>#VALUE!</v>
      </c>
      <c r="AI978" s="0" t="e">
        <f aca="true">MAX(0,AH978*(1+(_xlfn.NORM.INV(RAND(),Inputs!$D$39,Inputs!$C$39)))-'Year Schedule'!$K$36+'Year Schedule'!$L$36)</f>
        <v>#VALUE!</v>
      </c>
      <c r="AJ978" s="0" t="e">
        <f aca="true">MAX(0,AI978*(1+(_xlfn.NORM.INV(RAND(),Inputs!$D$39,Inputs!$C$39)))-'Year Schedule'!$K$37+'Year Schedule'!$L$37)</f>
        <v>#VALUE!</v>
      </c>
      <c r="AK978" s="0" t="e">
        <f aca="true">MAX(0,AJ978*(1+(_xlfn.NORM.INV(RAND(),Inputs!$D$39,Inputs!$C$39)))-'Year Schedule'!$K$38+'Year Schedule'!$L$38)</f>
        <v>#VALUE!</v>
      </c>
      <c r="AL978" s="0" t="e">
        <f aca="true">MAX(0,AK978*(1+(_xlfn.NORM.INV(RAND(),Inputs!$D$39,Inputs!$C$39)))-'Year Schedule'!$K$39+'Year Schedule'!$L$39)</f>
        <v>#VALUE!</v>
      </c>
      <c r="AM978" s="0" t="e">
        <f aca="true">MAX(0,AL978*(1+(_xlfn.NORM.INV(RAND(),Inputs!$D$39,Inputs!$C$39)))-'Year Schedule'!$K$40+'Year Schedule'!$L$40)</f>
        <v>#VALUE!</v>
      </c>
      <c r="AN978" s="0" t="e">
        <f aca="true">MAX(0,AM978*(1+(_xlfn.NORM.INV(RAND(),Inputs!$D$39,Inputs!$C$39)))-'Year Schedule'!$K$41+'Year Schedule'!$L$41)</f>
        <v>#VALUE!</v>
      </c>
      <c r="AO978" s="0" t="e">
        <f aca="true">MAX(0,AN978*(1+(_xlfn.NORM.INV(RAND(),Inputs!$D$39,Inputs!$C$39)))-'Year Schedule'!$K$42+'Year Schedule'!$L$42)</f>
        <v>#VALUE!</v>
      </c>
      <c r="AP978" s="0" t="e">
        <f aca="true">MAX(0,AO978*(1+(_xlfn.NORM.INV(RAND(),Inputs!$D$39,Inputs!$C$39)))-'Year Schedule'!$K$43+'Year Schedule'!$L$43)</f>
        <v>#VALUE!</v>
      </c>
      <c r="AQ978" s="0" t="e">
        <f aca="true">MAX(0,AP978*(1+(_xlfn.NORM.INV(RAND(),Inputs!$D$39,Inputs!$C$39)))-'Year Schedule'!$K$44+'Year Schedule'!$L$44)</f>
        <v>#VALUE!</v>
      </c>
      <c r="AR978" s="0" t="e">
        <f aca="true">MAX(0,AQ978*(1+(_xlfn.NORM.INV(RAND(),Inputs!$D$39,Inputs!$C$39)))-'Year Schedule'!$K$45+'Year Schedule'!$L$45)</f>
        <v>#VALUE!</v>
      </c>
      <c r="AS978" s="0" t="e">
        <f aca="true">MAX(0,AR978*(1+(_xlfn.NORM.INV(RAND(),Inputs!$D$39,Inputs!$C$39)))-'Year Schedule'!$K$46+'Year Schedule'!$L$46)</f>
        <v>#VALUE!</v>
      </c>
      <c r="AT978" s="0" t="e">
        <f aca="true">MAX(0,AS978*(1+(_xlfn.NORM.INV(RAND(),Inputs!$D$39,Inputs!$C$39)))-'Year Schedule'!$K$47+'Year Schedule'!$L$47)</f>
        <v>#VALUE!</v>
      </c>
      <c r="AU978" s="0" t="e">
        <f aca="true">MAX(0,AT978*(1+(_xlfn.NORM.INV(RAND(),Inputs!$D$39,Inputs!$C$39)))-'Year Schedule'!$K$48+'Year Schedule'!$L$48)</f>
        <v>#VALUE!</v>
      </c>
      <c r="AV978" s="0" t="e">
        <f aca="true">MAX(0,AU978*(1+(_xlfn.NORM.INV(RAND(),Inputs!$D$39,Inputs!$C$39)))-'Year Schedule'!$K$49+'Year Schedule'!$L$49)</f>
        <v>#VALUE!</v>
      </c>
      <c r="AW978" s="0" t="e">
        <f aca="true">MAX(0,AV978*(1+(_xlfn.NORM.INV(RAND(),Inputs!$D$39,Inputs!$C$39)))-'Year Schedule'!$K$50+'Year Schedule'!$L$50)</f>
        <v>#VALUE!</v>
      </c>
      <c r="AX978" s="0" t="e">
        <f aca="true">MAX(0,AW978*(1+(_xlfn.NORM.INV(RAND(),Inputs!$D$39,Inputs!$C$39)))-'Year Schedule'!$K$51+'Year Schedule'!$L$51)</f>
        <v>#VALUE!</v>
      </c>
      <c r="AY978" s="0" t="e">
        <f aca="true">MAX(0,AX978*(1+(_xlfn.NORM.INV(RAND(),Inputs!$D$39,Inputs!$C$39)))-'Year Schedule'!$K$52+'Year Schedule'!$L$52)</f>
        <v>#VALUE!</v>
      </c>
      <c r="AZ978" s="0" t="e">
        <f aca="true">MAX(0,AY978*(1+(_xlfn.NORM.INV(RAND(),Inputs!$D$39,Inputs!$C$39)))-'Year Schedule'!$K$53+'Year Schedule'!$L$53)</f>
        <v>#VALUE!</v>
      </c>
      <c r="BA978" s="0" t="e">
        <f aca="false">INDEX(C978:AZ978,1,Inputs!$C$6)</f>
        <v>#VALUE!</v>
      </c>
      <c r="BB978" s="0" t="n">
        <f aca="false">IFERROR(EXP(SUMPRODUCT(LN((C978:INDEX(C978:AZ978,1,Inputs!$C$6)+$C$1004:INDEX($C$1004:$AZ$1004,1,Inputs!$C$6))/B978:INDEX(B978:AY978,1,Inputs!$C$6)))/Inputs!$C$6)-1,-1)</f>
        <v>-1</v>
      </c>
    </row>
    <row r="979" customFormat="false" ht="15" hidden="false" customHeight="true" outlineLevel="0" collapsed="false">
      <c r="A979" s="0" t="n">
        <v>977</v>
      </c>
      <c r="B979" s="177" t="n">
        <f aca="false">Inputs!$C$38</f>
        <v>0</v>
      </c>
      <c r="C979" s="0" t="e">
        <f aca="true">MAX(0,B979*(1+(_xlfn.NORM.INV(RAND(),Inputs!$D$39,Inputs!$C$39)))-'Year Schedule'!$K$4+'Year Schedule'!$L$4)</f>
        <v>#VALUE!</v>
      </c>
      <c r="D979" s="0" t="e">
        <f aca="true">MAX(0,C979*(1+(_xlfn.NORM.INV(RAND(),Inputs!$D$39,Inputs!$C$39)))-'Year Schedule'!$K$5+'Year Schedule'!$L$5)</f>
        <v>#VALUE!</v>
      </c>
      <c r="E979" s="0" t="e">
        <f aca="true">MAX(0,D979*(1+(_xlfn.NORM.INV(RAND(),Inputs!$D$39,Inputs!$C$39)))-'Year Schedule'!$K$6+'Year Schedule'!$L$6)</f>
        <v>#VALUE!</v>
      </c>
      <c r="F979" s="0" t="e">
        <f aca="true">MAX(0,E979*(1+(_xlfn.NORM.INV(RAND(),Inputs!$D$39,Inputs!$C$39)))-'Year Schedule'!$K$7+'Year Schedule'!$L$7)</f>
        <v>#VALUE!</v>
      </c>
      <c r="G979" s="0" t="e">
        <f aca="true">MAX(0,F979*(1+(_xlfn.NORM.INV(RAND(),Inputs!$D$39,Inputs!$C$39)))-'Year Schedule'!$K$8+'Year Schedule'!$L$8)</f>
        <v>#VALUE!</v>
      </c>
      <c r="H979" s="0" t="e">
        <f aca="true">MAX(0,G979*(1+(_xlfn.NORM.INV(RAND(),Inputs!$D$39,Inputs!$C$39)))-'Year Schedule'!$K$9+'Year Schedule'!$L$9)</f>
        <v>#VALUE!</v>
      </c>
      <c r="I979" s="0" t="e">
        <f aca="true">MAX(0,H979*(1+(_xlfn.NORM.INV(RAND(),Inputs!$D$39,Inputs!$C$39)))-'Year Schedule'!$K$10+'Year Schedule'!$L$10)</f>
        <v>#VALUE!</v>
      </c>
      <c r="J979" s="0" t="e">
        <f aca="true">MAX(0,I979*(1+(_xlfn.NORM.INV(RAND(),Inputs!$D$39,Inputs!$C$39)))-'Year Schedule'!$K$11+'Year Schedule'!$L$11)</f>
        <v>#VALUE!</v>
      </c>
      <c r="K979" s="0" t="e">
        <f aca="true">MAX(0,J979*(1+(_xlfn.NORM.INV(RAND(),Inputs!$D$39,Inputs!$C$39)))-'Year Schedule'!$K$12+'Year Schedule'!$L$12)</f>
        <v>#VALUE!</v>
      </c>
      <c r="L979" s="0" t="e">
        <f aca="true">MAX(0,K979*(1+(_xlfn.NORM.INV(RAND(),Inputs!$D$39,Inputs!$C$39)))-'Year Schedule'!$K$13+'Year Schedule'!$L$13)</f>
        <v>#VALUE!</v>
      </c>
      <c r="M979" s="0" t="e">
        <f aca="true">MAX(0,L979*(1+(_xlfn.NORM.INV(RAND(),Inputs!$D$39,Inputs!$C$39)))-'Year Schedule'!$K$14+'Year Schedule'!$L$14)</f>
        <v>#VALUE!</v>
      </c>
      <c r="N979" s="0" t="e">
        <f aca="true">MAX(0,M979*(1+(_xlfn.NORM.INV(RAND(),Inputs!$D$39,Inputs!$C$39)))-'Year Schedule'!$K$15+'Year Schedule'!$L$15)</f>
        <v>#VALUE!</v>
      </c>
      <c r="O979" s="0" t="e">
        <f aca="true">MAX(0,N979*(1+(_xlfn.NORM.INV(RAND(),Inputs!$D$39,Inputs!$C$39)))-'Year Schedule'!$K$16+'Year Schedule'!$L$16)</f>
        <v>#VALUE!</v>
      </c>
      <c r="P979" s="0" t="e">
        <f aca="true">MAX(0,O979*(1+(_xlfn.NORM.INV(RAND(),Inputs!$D$39,Inputs!$C$39)))-'Year Schedule'!$K$17+'Year Schedule'!$L$17)</f>
        <v>#VALUE!</v>
      </c>
      <c r="Q979" s="0" t="e">
        <f aca="true">MAX(0,P979*(1+(_xlfn.NORM.INV(RAND(),Inputs!$D$39,Inputs!$C$39)))-'Year Schedule'!$K$18+'Year Schedule'!$L$18)</f>
        <v>#VALUE!</v>
      </c>
      <c r="R979" s="0" t="e">
        <f aca="true">MAX(0,Q979*(1+(_xlfn.NORM.INV(RAND(),Inputs!$D$39,Inputs!$C$39)))-'Year Schedule'!$K$19+'Year Schedule'!$L$19)</f>
        <v>#VALUE!</v>
      </c>
      <c r="S979" s="0" t="e">
        <f aca="true">MAX(0,R979*(1+(_xlfn.NORM.INV(RAND(),Inputs!$D$39,Inputs!$C$39)))-'Year Schedule'!$K$20+'Year Schedule'!$L$20)</f>
        <v>#VALUE!</v>
      </c>
      <c r="T979" s="0" t="e">
        <f aca="true">MAX(0,S979*(1+(_xlfn.NORM.INV(RAND(),Inputs!$D$39,Inputs!$C$39)))-'Year Schedule'!$K$21+'Year Schedule'!$L$21)</f>
        <v>#VALUE!</v>
      </c>
      <c r="U979" s="0" t="e">
        <f aca="true">MAX(0,T979*(1+(_xlfn.NORM.INV(RAND(),Inputs!$D$39,Inputs!$C$39)))-'Year Schedule'!$K$22+'Year Schedule'!$L$22)</f>
        <v>#VALUE!</v>
      </c>
      <c r="V979" s="0" t="e">
        <f aca="true">MAX(0,U979*(1+(_xlfn.NORM.INV(RAND(),Inputs!$D$39,Inputs!$C$39)))-'Year Schedule'!$K$23+'Year Schedule'!$L$23)</f>
        <v>#VALUE!</v>
      </c>
      <c r="W979" s="0" t="e">
        <f aca="true">MAX(0,V979*(1+(_xlfn.NORM.INV(RAND(),Inputs!$D$39,Inputs!$C$39)))-'Year Schedule'!$K$24+'Year Schedule'!$L$24)</f>
        <v>#VALUE!</v>
      </c>
      <c r="X979" s="0" t="e">
        <f aca="true">MAX(0,W979*(1+(_xlfn.NORM.INV(RAND(),Inputs!$D$39,Inputs!$C$39)))-'Year Schedule'!$K$25+'Year Schedule'!$L$25)</f>
        <v>#VALUE!</v>
      </c>
      <c r="Y979" s="0" t="e">
        <f aca="true">MAX(0,X979*(1+(_xlfn.NORM.INV(RAND(),Inputs!$D$39,Inputs!$C$39)))-'Year Schedule'!$K$26+'Year Schedule'!$L$26)</f>
        <v>#VALUE!</v>
      </c>
      <c r="Z979" s="0" t="e">
        <f aca="true">MAX(0,Y979*(1+(_xlfn.NORM.INV(RAND(),Inputs!$D$39,Inputs!$C$39)))-'Year Schedule'!$K$27+'Year Schedule'!$L$27)</f>
        <v>#VALUE!</v>
      </c>
      <c r="AA979" s="0" t="e">
        <f aca="true">MAX(0,Z979*(1+(_xlfn.NORM.INV(RAND(),Inputs!$D$39,Inputs!$C$39)))-'Year Schedule'!$K$28+'Year Schedule'!$L$28)</f>
        <v>#VALUE!</v>
      </c>
      <c r="AB979" s="0" t="e">
        <f aca="true">MAX(0,AA979*(1+(_xlfn.NORM.INV(RAND(),Inputs!$D$39,Inputs!$C$39)))-'Year Schedule'!$K$29+'Year Schedule'!$L$29)</f>
        <v>#VALUE!</v>
      </c>
      <c r="AC979" s="0" t="e">
        <f aca="true">MAX(0,AB979*(1+(_xlfn.NORM.INV(RAND(),Inputs!$D$39,Inputs!$C$39)))-'Year Schedule'!$K$30+'Year Schedule'!$L$30)</f>
        <v>#VALUE!</v>
      </c>
      <c r="AD979" s="0" t="e">
        <f aca="true">MAX(0,AC979*(1+(_xlfn.NORM.INV(RAND(),Inputs!$D$39,Inputs!$C$39)))-'Year Schedule'!$K$31+'Year Schedule'!$L$31)</f>
        <v>#VALUE!</v>
      </c>
      <c r="AE979" s="0" t="e">
        <f aca="true">MAX(0,AD979*(1+(_xlfn.NORM.INV(RAND(),Inputs!$D$39,Inputs!$C$39)))-'Year Schedule'!$K$32+'Year Schedule'!$L$32)</f>
        <v>#VALUE!</v>
      </c>
      <c r="AF979" s="0" t="e">
        <f aca="true">MAX(0,AE979*(1+(_xlfn.NORM.INV(RAND(),Inputs!$D$39,Inputs!$C$39)))-'Year Schedule'!$K$33+'Year Schedule'!$L$33)</f>
        <v>#VALUE!</v>
      </c>
      <c r="AG979" s="0" t="e">
        <f aca="true">MAX(0,AF979*(1+(_xlfn.NORM.INV(RAND(),Inputs!$D$39,Inputs!$C$39)))-'Year Schedule'!$K$34+'Year Schedule'!$L$34)</f>
        <v>#VALUE!</v>
      </c>
      <c r="AH979" s="0" t="e">
        <f aca="true">MAX(0,AG979*(1+(_xlfn.NORM.INV(RAND(),Inputs!$D$39,Inputs!$C$39)))-'Year Schedule'!$K$35+'Year Schedule'!$L$35)</f>
        <v>#VALUE!</v>
      </c>
      <c r="AI979" s="0" t="e">
        <f aca="true">MAX(0,AH979*(1+(_xlfn.NORM.INV(RAND(),Inputs!$D$39,Inputs!$C$39)))-'Year Schedule'!$K$36+'Year Schedule'!$L$36)</f>
        <v>#VALUE!</v>
      </c>
      <c r="AJ979" s="0" t="e">
        <f aca="true">MAX(0,AI979*(1+(_xlfn.NORM.INV(RAND(),Inputs!$D$39,Inputs!$C$39)))-'Year Schedule'!$K$37+'Year Schedule'!$L$37)</f>
        <v>#VALUE!</v>
      </c>
      <c r="AK979" s="0" t="e">
        <f aca="true">MAX(0,AJ979*(1+(_xlfn.NORM.INV(RAND(),Inputs!$D$39,Inputs!$C$39)))-'Year Schedule'!$K$38+'Year Schedule'!$L$38)</f>
        <v>#VALUE!</v>
      </c>
      <c r="AL979" s="0" t="e">
        <f aca="true">MAX(0,AK979*(1+(_xlfn.NORM.INV(RAND(),Inputs!$D$39,Inputs!$C$39)))-'Year Schedule'!$K$39+'Year Schedule'!$L$39)</f>
        <v>#VALUE!</v>
      </c>
      <c r="AM979" s="0" t="e">
        <f aca="true">MAX(0,AL979*(1+(_xlfn.NORM.INV(RAND(),Inputs!$D$39,Inputs!$C$39)))-'Year Schedule'!$K$40+'Year Schedule'!$L$40)</f>
        <v>#VALUE!</v>
      </c>
      <c r="AN979" s="0" t="e">
        <f aca="true">MAX(0,AM979*(1+(_xlfn.NORM.INV(RAND(),Inputs!$D$39,Inputs!$C$39)))-'Year Schedule'!$K$41+'Year Schedule'!$L$41)</f>
        <v>#VALUE!</v>
      </c>
      <c r="AO979" s="0" t="e">
        <f aca="true">MAX(0,AN979*(1+(_xlfn.NORM.INV(RAND(),Inputs!$D$39,Inputs!$C$39)))-'Year Schedule'!$K$42+'Year Schedule'!$L$42)</f>
        <v>#VALUE!</v>
      </c>
      <c r="AP979" s="0" t="e">
        <f aca="true">MAX(0,AO979*(1+(_xlfn.NORM.INV(RAND(),Inputs!$D$39,Inputs!$C$39)))-'Year Schedule'!$K$43+'Year Schedule'!$L$43)</f>
        <v>#VALUE!</v>
      </c>
      <c r="AQ979" s="0" t="e">
        <f aca="true">MAX(0,AP979*(1+(_xlfn.NORM.INV(RAND(),Inputs!$D$39,Inputs!$C$39)))-'Year Schedule'!$K$44+'Year Schedule'!$L$44)</f>
        <v>#VALUE!</v>
      </c>
      <c r="AR979" s="0" t="e">
        <f aca="true">MAX(0,AQ979*(1+(_xlfn.NORM.INV(RAND(),Inputs!$D$39,Inputs!$C$39)))-'Year Schedule'!$K$45+'Year Schedule'!$L$45)</f>
        <v>#VALUE!</v>
      </c>
      <c r="AS979" s="0" t="e">
        <f aca="true">MAX(0,AR979*(1+(_xlfn.NORM.INV(RAND(),Inputs!$D$39,Inputs!$C$39)))-'Year Schedule'!$K$46+'Year Schedule'!$L$46)</f>
        <v>#VALUE!</v>
      </c>
      <c r="AT979" s="0" t="e">
        <f aca="true">MAX(0,AS979*(1+(_xlfn.NORM.INV(RAND(),Inputs!$D$39,Inputs!$C$39)))-'Year Schedule'!$K$47+'Year Schedule'!$L$47)</f>
        <v>#VALUE!</v>
      </c>
      <c r="AU979" s="0" t="e">
        <f aca="true">MAX(0,AT979*(1+(_xlfn.NORM.INV(RAND(),Inputs!$D$39,Inputs!$C$39)))-'Year Schedule'!$K$48+'Year Schedule'!$L$48)</f>
        <v>#VALUE!</v>
      </c>
      <c r="AV979" s="0" t="e">
        <f aca="true">MAX(0,AU979*(1+(_xlfn.NORM.INV(RAND(),Inputs!$D$39,Inputs!$C$39)))-'Year Schedule'!$K$49+'Year Schedule'!$L$49)</f>
        <v>#VALUE!</v>
      </c>
      <c r="AW979" s="0" t="e">
        <f aca="true">MAX(0,AV979*(1+(_xlfn.NORM.INV(RAND(),Inputs!$D$39,Inputs!$C$39)))-'Year Schedule'!$K$50+'Year Schedule'!$L$50)</f>
        <v>#VALUE!</v>
      </c>
      <c r="AX979" s="0" t="e">
        <f aca="true">MAX(0,AW979*(1+(_xlfn.NORM.INV(RAND(),Inputs!$D$39,Inputs!$C$39)))-'Year Schedule'!$K$51+'Year Schedule'!$L$51)</f>
        <v>#VALUE!</v>
      </c>
      <c r="AY979" s="0" t="e">
        <f aca="true">MAX(0,AX979*(1+(_xlfn.NORM.INV(RAND(),Inputs!$D$39,Inputs!$C$39)))-'Year Schedule'!$K$52+'Year Schedule'!$L$52)</f>
        <v>#VALUE!</v>
      </c>
      <c r="AZ979" s="0" t="e">
        <f aca="true">MAX(0,AY979*(1+(_xlfn.NORM.INV(RAND(),Inputs!$D$39,Inputs!$C$39)))-'Year Schedule'!$K$53+'Year Schedule'!$L$53)</f>
        <v>#VALUE!</v>
      </c>
      <c r="BA979" s="0" t="e">
        <f aca="false">INDEX(C979:AZ979,1,Inputs!$C$6)</f>
        <v>#VALUE!</v>
      </c>
      <c r="BB979" s="0" t="n">
        <f aca="false">IFERROR(EXP(SUMPRODUCT(LN((C979:INDEX(C979:AZ979,1,Inputs!$C$6)+$C$1004:INDEX($C$1004:$AZ$1004,1,Inputs!$C$6))/B979:INDEX(B979:AY979,1,Inputs!$C$6)))/Inputs!$C$6)-1,-1)</f>
        <v>-1</v>
      </c>
    </row>
    <row r="980" customFormat="false" ht="15" hidden="false" customHeight="true" outlineLevel="0" collapsed="false">
      <c r="A980" s="0" t="n">
        <v>978</v>
      </c>
      <c r="B980" s="177" t="n">
        <f aca="false">Inputs!$C$38</f>
        <v>0</v>
      </c>
      <c r="C980" s="0" t="e">
        <f aca="true">MAX(0,B980*(1+(_xlfn.NORM.INV(RAND(),Inputs!$D$39,Inputs!$C$39)))-'Year Schedule'!$K$4+'Year Schedule'!$L$4)</f>
        <v>#VALUE!</v>
      </c>
      <c r="D980" s="0" t="e">
        <f aca="true">MAX(0,C980*(1+(_xlfn.NORM.INV(RAND(),Inputs!$D$39,Inputs!$C$39)))-'Year Schedule'!$K$5+'Year Schedule'!$L$5)</f>
        <v>#VALUE!</v>
      </c>
      <c r="E980" s="0" t="e">
        <f aca="true">MAX(0,D980*(1+(_xlfn.NORM.INV(RAND(),Inputs!$D$39,Inputs!$C$39)))-'Year Schedule'!$K$6+'Year Schedule'!$L$6)</f>
        <v>#VALUE!</v>
      </c>
      <c r="F980" s="0" t="e">
        <f aca="true">MAX(0,E980*(1+(_xlfn.NORM.INV(RAND(),Inputs!$D$39,Inputs!$C$39)))-'Year Schedule'!$K$7+'Year Schedule'!$L$7)</f>
        <v>#VALUE!</v>
      </c>
      <c r="G980" s="0" t="e">
        <f aca="true">MAX(0,F980*(1+(_xlfn.NORM.INV(RAND(),Inputs!$D$39,Inputs!$C$39)))-'Year Schedule'!$K$8+'Year Schedule'!$L$8)</f>
        <v>#VALUE!</v>
      </c>
      <c r="H980" s="0" t="e">
        <f aca="true">MAX(0,G980*(1+(_xlfn.NORM.INV(RAND(),Inputs!$D$39,Inputs!$C$39)))-'Year Schedule'!$K$9+'Year Schedule'!$L$9)</f>
        <v>#VALUE!</v>
      </c>
      <c r="I980" s="0" t="e">
        <f aca="true">MAX(0,H980*(1+(_xlfn.NORM.INV(RAND(),Inputs!$D$39,Inputs!$C$39)))-'Year Schedule'!$K$10+'Year Schedule'!$L$10)</f>
        <v>#VALUE!</v>
      </c>
      <c r="J980" s="0" t="e">
        <f aca="true">MAX(0,I980*(1+(_xlfn.NORM.INV(RAND(),Inputs!$D$39,Inputs!$C$39)))-'Year Schedule'!$K$11+'Year Schedule'!$L$11)</f>
        <v>#VALUE!</v>
      </c>
      <c r="K980" s="0" t="e">
        <f aca="true">MAX(0,J980*(1+(_xlfn.NORM.INV(RAND(),Inputs!$D$39,Inputs!$C$39)))-'Year Schedule'!$K$12+'Year Schedule'!$L$12)</f>
        <v>#VALUE!</v>
      </c>
      <c r="L980" s="0" t="e">
        <f aca="true">MAX(0,K980*(1+(_xlfn.NORM.INV(RAND(),Inputs!$D$39,Inputs!$C$39)))-'Year Schedule'!$K$13+'Year Schedule'!$L$13)</f>
        <v>#VALUE!</v>
      </c>
      <c r="M980" s="0" t="e">
        <f aca="true">MAX(0,L980*(1+(_xlfn.NORM.INV(RAND(),Inputs!$D$39,Inputs!$C$39)))-'Year Schedule'!$K$14+'Year Schedule'!$L$14)</f>
        <v>#VALUE!</v>
      </c>
      <c r="N980" s="0" t="e">
        <f aca="true">MAX(0,M980*(1+(_xlfn.NORM.INV(RAND(),Inputs!$D$39,Inputs!$C$39)))-'Year Schedule'!$K$15+'Year Schedule'!$L$15)</f>
        <v>#VALUE!</v>
      </c>
      <c r="O980" s="0" t="e">
        <f aca="true">MAX(0,N980*(1+(_xlfn.NORM.INV(RAND(),Inputs!$D$39,Inputs!$C$39)))-'Year Schedule'!$K$16+'Year Schedule'!$L$16)</f>
        <v>#VALUE!</v>
      </c>
      <c r="P980" s="0" t="e">
        <f aca="true">MAX(0,O980*(1+(_xlfn.NORM.INV(RAND(),Inputs!$D$39,Inputs!$C$39)))-'Year Schedule'!$K$17+'Year Schedule'!$L$17)</f>
        <v>#VALUE!</v>
      </c>
      <c r="Q980" s="0" t="e">
        <f aca="true">MAX(0,P980*(1+(_xlfn.NORM.INV(RAND(),Inputs!$D$39,Inputs!$C$39)))-'Year Schedule'!$K$18+'Year Schedule'!$L$18)</f>
        <v>#VALUE!</v>
      </c>
      <c r="R980" s="0" t="e">
        <f aca="true">MAX(0,Q980*(1+(_xlfn.NORM.INV(RAND(),Inputs!$D$39,Inputs!$C$39)))-'Year Schedule'!$K$19+'Year Schedule'!$L$19)</f>
        <v>#VALUE!</v>
      </c>
      <c r="S980" s="0" t="e">
        <f aca="true">MAX(0,R980*(1+(_xlfn.NORM.INV(RAND(),Inputs!$D$39,Inputs!$C$39)))-'Year Schedule'!$K$20+'Year Schedule'!$L$20)</f>
        <v>#VALUE!</v>
      </c>
      <c r="T980" s="0" t="e">
        <f aca="true">MAX(0,S980*(1+(_xlfn.NORM.INV(RAND(),Inputs!$D$39,Inputs!$C$39)))-'Year Schedule'!$K$21+'Year Schedule'!$L$21)</f>
        <v>#VALUE!</v>
      </c>
      <c r="U980" s="0" t="e">
        <f aca="true">MAX(0,T980*(1+(_xlfn.NORM.INV(RAND(),Inputs!$D$39,Inputs!$C$39)))-'Year Schedule'!$K$22+'Year Schedule'!$L$22)</f>
        <v>#VALUE!</v>
      </c>
      <c r="V980" s="0" t="e">
        <f aca="true">MAX(0,U980*(1+(_xlfn.NORM.INV(RAND(),Inputs!$D$39,Inputs!$C$39)))-'Year Schedule'!$K$23+'Year Schedule'!$L$23)</f>
        <v>#VALUE!</v>
      </c>
      <c r="W980" s="0" t="e">
        <f aca="true">MAX(0,V980*(1+(_xlfn.NORM.INV(RAND(),Inputs!$D$39,Inputs!$C$39)))-'Year Schedule'!$K$24+'Year Schedule'!$L$24)</f>
        <v>#VALUE!</v>
      </c>
      <c r="X980" s="0" t="e">
        <f aca="true">MAX(0,W980*(1+(_xlfn.NORM.INV(RAND(),Inputs!$D$39,Inputs!$C$39)))-'Year Schedule'!$K$25+'Year Schedule'!$L$25)</f>
        <v>#VALUE!</v>
      </c>
      <c r="Y980" s="0" t="e">
        <f aca="true">MAX(0,X980*(1+(_xlfn.NORM.INV(RAND(),Inputs!$D$39,Inputs!$C$39)))-'Year Schedule'!$K$26+'Year Schedule'!$L$26)</f>
        <v>#VALUE!</v>
      </c>
      <c r="Z980" s="0" t="e">
        <f aca="true">MAX(0,Y980*(1+(_xlfn.NORM.INV(RAND(),Inputs!$D$39,Inputs!$C$39)))-'Year Schedule'!$K$27+'Year Schedule'!$L$27)</f>
        <v>#VALUE!</v>
      </c>
      <c r="AA980" s="0" t="e">
        <f aca="true">MAX(0,Z980*(1+(_xlfn.NORM.INV(RAND(),Inputs!$D$39,Inputs!$C$39)))-'Year Schedule'!$K$28+'Year Schedule'!$L$28)</f>
        <v>#VALUE!</v>
      </c>
      <c r="AB980" s="0" t="e">
        <f aca="true">MAX(0,AA980*(1+(_xlfn.NORM.INV(RAND(),Inputs!$D$39,Inputs!$C$39)))-'Year Schedule'!$K$29+'Year Schedule'!$L$29)</f>
        <v>#VALUE!</v>
      </c>
      <c r="AC980" s="0" t="e">
        <f aca="true">MAX(0,AB980*(1+(_xlfn.NORM.INV(RAND(),Inputs!$D$39,Inputs!$C$39)))-'Year Schedule'!$K$30+'Year Schedule'!$L$30)</f>
        <v>#VALUE!</v>
      </c>
      <c r="AD980" s="0" t="e">
        <f aca="true">MAX(0,AC980*(1+(_xlfn.NORM.INV(RAND(),Inputs!$D$39,Inputs!$C$39)))-'Year Schedule'!$K$31+'Year Schedule'!$L$31)</f>
        <v>#VALUE!</v>
      </c>
      <c r="AE980" s="0" t="e">
        <f aca="true">MAX(0,AD980*(1+(_xlfn.NORM.INV(RAND(),Inputs!$D$39,Inputs!$C$39)))-'Year Schedule'!$K$32+'Year Schedule'!$L$32)</f>
        <v>#VALUE!</v>
      </c>
      <c r="AF980" s="0" t="e">
        <f aca="true">MAX(0,AE980*(1+(_xlfn.NORM.INV(RAND(),Inputs!$D$39,Inputs!$C$39)))-'Year Schedule'!$K$33+'Year Schedule'!$L$33)</f>
        <v>#VALUE!</v>
      </c>
      <c r="AG980" s="0" t="e">
        <f aca="true">MAX(0,AF980*(1+(_xlfn.NORM.INV(RAND(),Inputs!$D$39,Inputs!$C$39)))-'Year Schedule'!$K$34+'Year Schedule'!$L$34)</f>
        <v>#VALUE!</v>
      </c>
      <c r="AH980" s="0" t="e">
        <f aca="true">MAX(0,AG980*(1+(_xlfn.NORM.INV(RAND(),Inputs!$D$39,Inputs!$C$39)))-'Year Schedule'!$K$35+'Year Schedule'!$L$35)</f>
        <v>#VALUE!</v>
      </c>
      <c r="AI980" s="0" t="e">
        <f aca="true">MAX(0,AH980*(1+(_xlfn.NORM.INV(RAND(),Inputs!$D$39,Inputs!$C$39)))-'Year Schedule'!$K$36+'Year Schedule'!$L$36)</f>
        <v>#VALUE!</v>
      </c>
      <c r="AJ980" s="0" t="e">
        <f aca="true">MAX(0,AI980*(1+(_xlfn.NORM.INV(RAND(),Inputs!$D$39,Inputs!$C$39)))-'Year Schedule'!$K$37+'Year Schedule'!$L$37)</f>
        <v>#VALUE!</v>
      </c>
      <c r="AK980" s="0" t="e">
        <f aca="true">MAX(0,AJ980*(1+(_xlfn.NORM.INV(RAND(),Inputs!$D$39,Inputs!$C$39)))-'Year Schedule'!$K$38+'Year Schedule'!$L$38)</f>
        <v>#VALUE!</v>
      </c>
      <c r="AL980" s="0" t="e">
        <f aca="true">MAX(0,AK980*(1+(_xlfn.NORM.INV(RAND(),Inputs!$D$39,Inputs!$C$39)))-'Year Schedule'!$K$39+'Year Schedule'!$L$39)</f>
        <v>#VALUE!</v>
      </c>
      <c r="AM980" s="0" t="e">
        <f aca="true">MAX(0,AL980*(1+(_xlfn.NORM.INV(RAND(),Inputs!$D$39,Inputs!$C$39)))-'Year Schedule'!$K$40+'Year Schedule'!$L$40)</f>
        <v>#VALUE!</v>
      </c>
      <c r="AN980" s="0" t="e">
        <f aca="true">MAX(0,AM980*(1+(_xlfn.NORM.INV(RAND(),Inputs!$D$39,Inputs!$C$39)))-'Year Schedule'!$K$41+'Year Schedule'!$L$41)</f>
        <v>#VALUE!</v>
      </c>
      <c r="AO980" s="0" t="e">
        <f aca="true">MAX(0,AN980*(1+(_xlfn.NORM.INV(RAND(),Inputs!$D$39,Inputs!$C$39)))-'Year Schedule'!$K$42+'Year Schedule'!$L$42)</f>
        <v>#VALUE!</v>
      </c>
      <c r="AP980" s="0" t="e">
        <f aca="true">MAX(0,AO980*(1+(_xlfn.NORM.INV(RAND(),Inputs!$D$39,Inputs!$C$39)))-'Year Schedule'!$K$43+'Year Schedule'!$L$43)</f>
        <v>#VALUE!</v>
      </c>
      <c r="AQ980" s="0" t="e">
        <f aca="true">MAX(0,AP980*(1+(_xlfn.NORM.INV(RAND(),Inputs!$D$39,Inputs!$C$39)))-'Year Schedule'!$K$44+'Year Schedule'!$L$44)</f>
        <v>#VALUE!</v>
      </c>
      <c r="AR980" s="0" t="e">
        <f aca="true">MAX(0,AQ980*(1+(_xlfn.NORM.INV(RAND(),Inputs!$D$39,Inputs!$C$39)))-'Year Schedule'!$K$45+'Year Schedule'!$L$45)</f>
        <v>#VALUE!</v>
      </c>
      <c r="AS980" s="0" t="e">
        <f aca="true">MAX(0,AR980*(1+(_xlfn.NORM.INV(RAND(),Inputs!$D$39,Inputs!$C$39)))-'Year Schedule'!$K$46+'Year Schedule'!$L$46)</f>
        <v>#VALUE!</v>
      </c>
      <c r="AT980" s="0" t="e">
        <f aca="true">MAX(0,AS980*(1+(_xlfn.NORM.INV(RAND(),Inputs!$D$39,Inputs!$C$39)))-'Year Schedule'!$K$47+'Year Schedule'!$L$47)</f>
        <v>#VALUE!</v>
      </c>
      <c r="AU980" s="0" t="e">
        <f aca="true">MAX(0,AT980*(1+(_xlfn.NORM.INV(RAND(),Inputs!$D$39,Inputs!$C$39)))-'Year Schedule'!$K$48+'Year Schedule'!$L$48)</f>
        <v>#VALUE!</v>
      </c>
      <c r="AV980" s="0" t="e">
        <f aca="true">MAX(0,AU980*(1+(_xlfn.NORM.INV(RAND(),Inputs!$D$39,Inputs!$C$39)))-'Year Schedule'!$K$49+'Year Schedule'!$L$49)</f>
        <v>#VALUE!</v>
      </c>
      <c r="AW980" s="0" t="e">
        <f aca="true">MAX(0,AV980*(1+(_xlfn.NORM.INV(RAND(),Inputs!$D$39,Inputs!$C$39)))-'Year Schedule'!$K$50+'Year Schedule'!$L$50)</f>
        <v>#VALUE!</v>
      </c>
      <c r="AX980" s="0" t="e">
        <f aca="true">MAX(0,AW980*(1+(_xlfn.NORM.INV(RAND(),Inputs!$D$39,Inputs!$C$39)))-'Year Schedule'!$K$51+'Year Schedule'!$L$51)</f>
        <v>#VALUE!</v>
      </c>
      <c r="AY980" s="0" t="e">
        <f aca="true">MAX(0,AX980*(1+(_xlfn.NORM.INV(RAND(),Inputs!$D$39,Inputs!$C$39)))-'Year Schedule'!$K$52+'Year Schedule'!$L$52)</f>
        <v>#VALUE!</v>
      </c>
      <c r="AZ980" s="0" t="e">
        <f aca="true">MAX(0,AY980*(1+(_xlfn.NORM.INV(RAND(),Inputs!$D$39,Inputs!$C$39)))-'Year Schedule'!$K$53+'Year Schedule'!$L$53)</f>
        <v>#VALUE!</v>
      </c>
      <c r="BA980" s="0" t="e">
        <f aca="false">INDEX(C980:AZ980,1,Inputs!$C$6)</f>
        <v>#VALUE!</v>
      </c>
      <c r="BB980" s="0" t="n">
        <f aca="false">IFERROR(EXP(SUMPRODUCT(LN((C980:INDEX(C980:AZ980,1,Inputs!$C$6)+$C$1004:INDEX($C$1004:$AZ$1004,1,Inputs!$C$6))/B980:INDEX(B980:AY980,1,Inputs!$C$6)))/Inputs!$C$6)-1,-1)</f>
        <v>-1</v>
      </c>
    </row>
    <row r="981" customFormat="false" ht="15" hidden="false" customHeight="true" outlineLevel="0" collapsed="false">
      <c r="A981" s="0" t="n">
        <v>979</v>
      </c>
      <c r="B981" s="177" t="n">
        <f aca="false">Inputs!$C$38</f>
        <v>0</v>
      </c>
      <c r="C981" s="0" t="e">
        <f aca="true">MAX(0,B981*(1+(_xlfn.NORM.INV(RAND(),Inputs!$D$39,Inputs!$C$39)))-'Year Schedule'!$K$4+'Year Schedule'!$L$4)</f>
        <v>#VALUE!</v>
      </c>
      <c r="D981" s="0" t="e">
        <f aca="true">MAX(0,C981*(1+(_xlfn.NORM.INV(RAND(),Inputs!$D$39,Inputs!$C$39)))-'Year Schedule'!$K$5+'Year Schedule'!$L$5)</f>
        <v>#VALUE!</v>
      </c>
      <c r="E981" s="0" t="e">
        <f aca="true">MAX(0,D981*(1+(_xlfn.NORM.INV(RAND(),Inputs!$D$39,Inputs!$C$39)))-'Year Schedule'!$K$6+'Year Schedule'!$L$6)</f>
        <v>#VALUE!</v>
      </c>
      <c r="F981" s="0" t="e">
        <f aca="true">MAX(0,E981*(1+(_xlfn.NORM.INV(RAND(),Inputs!$D$39,Inputs!$C$39)))-'Year Schedule'!$K$7+'Year Schedule'!$L$7)</f>
        <v>#VALUE!</v>
      </c>
      <c r="G981" s="0" t="e">
        <f aca="true">MAX(0,F981*(1+(_xlfn.NORM.INV(RAND(),Inputs!$D$39,Inputs!$C$39)))-'Year Schedule'!$K$8+'Year Schedule'!$L$8)</f>
        <v>#VALUE!</v>
      </c>
      <c r="H981" s="0" t="e">
        <f aca="true">MAX(0,G981*(1+(_xlfn.NORM.INV(RAND(),Inputs!$D$39,Inputs!$C$39)))-'Year Schedule'!$K$9+'Year Schedule'!$L$9)</f>
        <v>#VALUE!</v>
      </c>
      <c r="I981" s="0" t="e">
        <f aca="true">MAX(0,H981*(1+(_xlfn.NORM.INV(RAND(),Inputs!$D$39,Inputs!$C$39)))-'Year Schedule'!$K$10+'Year Schedule'!$L$10)</f>
        <v>#VALUE!</v>
      </c>
      <c r="J981" s="0" t="e">
        <f aca="true">MAX(0,I981*(1+(_xlfn.NORM.INV(RAND(),Inputs!$D$39,Inputs!$C$39)))-'Year Schedule'!$K$11+'Year Schedule'!$L$11)</f>
        <v>#VALUE!</v>
      </c>
      <c r="K981" s="0" t="e">
        <f aca="true">MAX(0,J981*(1+(_xlfn.NORM.INV(RAND(),Inputs!$D$39,Inputs!$C$39)))-'Year Schedule'!$K$12+'Year Schedule'!$L$12)</f>
        <v>#VALUE!</v>
      </c>
      <c r="L981" s="0" t="e">
        <f aca="true">MAX(0,K981*(1+(_xlfn.NORM.INV(RAND(),Inputs!$D$39,Inputs!$C$39)))-'Year Schedule'!$K$13+'Year Schedule'!$L$13)</f>
        <v>#VALUE!</v>
      </c>
      <c r="M981" s="0" t="e">
        <f aca="true">MAX(0,L981*(1+(_xlfn.NORM.INV(RAND(),Inputs!$D$39,Inputs!$C$39)))-'Year Schedule'!$K$14+'Year Schedule'!$L$14)</f>
        <v>#VALUE!</v>
      </c>
      <c r="N981" s="0" t="e">
        <f aca="true">MAX(0,M981*(1+(_xlfn.NORM.INV(RAND(),Inputs!$D$39,Inputs!$C$39)))-'Year Schedule'!$K$15+'Year Schedule'!$L$15)</f>
        <v>#VALUE!</v>
      </c>
      <c r="O981" s="0" t="e">
        <f aca="true">MAX(0,N981*(1+(_xlfn.NORM.INV(RAND(),Inputs!$D$39,Inputs!$C$39)))-'Year Schedule'!$K$16+'Year Schedule'!$L$16)</f>
        <v>#VALUE!</v>
      </c>
      <c r="P981" s="0" t="e">
        <f aca="true">MAX(0,O981*(1+(_xlfn.NORM.INV(RAND(),Inputs!$D$39,Inputs!$C$39)))-'Year Schedule'!$K$17+'Year Schedule'!$L$17)</f>
        <v>#VALUE!</v>
      </c>
      <c r="Q981" s="0" t="e">
        <f aca="true">MAX(0,P981*(1+(_xlfn.NORM.INV(RAND(),Inputs!$D$39,Inputs!$C$39)))-'Year Schedule'!$K$18+'Year Schedule'!$L$18)</f>
        <v>#VALUE!</v>
      </c>
      <c r="R981" s="0" t="e">
        <f aca="true">MAX(0,Q981*(1+(_xlfn.NORM.INV(RAND(),Inputs!$D$39,Inputs!$C$39)))-'Year Schedule'!$K$19+'Year Schedule'!$L$19)</f>
        <v>#VALUE!</v>
      </c>
      <c r="S981" s="0" t="e">
        <f aca="true">MAX(0,R981*(1+(_xlfn.NORM.INV(RAND(),Inputs!$D$39,Inputs!$C$39)))-'Year Schedule'!$K$20+'Year Schedule'!$L$20)</f>
        <v>#VALUE!</v>
      </c>
      <c r="T981" s="0" t="e">
        <f aca="true">MAX(0,S981*(1+(_xlfn.NORM.INV(RAND(),Inputs!$D$39,Inputs!$C$39)))-'Year Schedule'!$K$21+'Year Schedule'!$L$21)</f>
        <v>#VALUE!</v>
      </c>
      <c r="U981" s="0" t="e">
        <f aca="true">MAX(0,T981*(1+(_xlfn.NORM.INV(RAND(),Inputs!$D$39,Inputs!$C$39)))-'Year Schedule'!$K$22+'Year Schedule'!$L$22)</f>
        <v>#VALUE!</v>
      </c>
      <c r="V981" s="0" t="e">
        <f aca="true">MAX(0,U981*(1+(_xlfn.NORM.INV(RAND(),Inputs!$D$39,Inputs!$C$39)))-'Year Schedule'!$K$23+'Year Schedule'!$L$23)</f>
        <v>#VALUE!</v>
      </c>
      <c r="W981" s="0" t="e">
        <f aca="true">MAX(0,V981*(1+(_xlfn.NORM.INV(RAND(),Inputs!$D$39,Inputs!$C$39)))-'Year Schedule'!$K$24+'Year Schedule'!$L$24)</f>
        <v>#VALUE!</v>
      </c>
      <c r="X981" s="0" t="e">
        <f aca="true">MAX(0,W981*(1+(_xlfn.NORM.INV(RAND(),Inputs!$D$39,Inputs!$C$39)))-'Year Schedule'!$K$25+'Year Schedule'!$L$25)</f>
        <v>#VALUE!</v>
      </c>
      <c r="Y981" s="0" t="e">
        <f aca="true">MAX(0,X981*(1+(_xlfn.NORM.INV(RAND(),Inputs!$D$39,Inputs!$C$39)))-'Year Schedule'!$K$26+'Year Schedule'!$L$26)</f>
        <v>#VALUE!</v>
      </c>
      <c r="Z981" s="0" t="e">
        <f aca="true">MAX(0,Y981*(1+(_xlfn.NORM.INV(RAND(),Inputs!$D$39,Inputs!$C$39)))-'Year Schedule'!$K$27+'Year Schedule'!$L$27)</f>
        <v>#VALUE!</v>
      </c>
      <c r="AA981" s="0" t="e">
        <f aca="true">MAX(0,Z981*(1+(_xlfn.NORM.INV(RAND(),Inputs!$D$39,Inputs!$C$39)))-'Year Schedule'!$K$28+'Year Schedule'!$L$28)</f>
        <v>#VALUE!</v>
      </c>
      <c r="AB981" s="0" t="e">
        <f aca="true">MAX(0,AA981*(1+(_xlfn.NORM.INV(RAND(),Inputs!$D$39,Inputs!$C$39)))-'Year Schedule'!$K$29+'Year Schedule'!$L$29)</f>
        <v>#VALUE!</v>
      </c>
      <c r="AC981" s="0" t="e">
        <f aca="true">MAX(0,AB981*(1+(_xlfn.NORM.INV(RAND(),Inputs!$D$39,Inputs!$C$39)))-'Year Schedule'!$K$30+'Year Schedule'!$L$30)</f>
        <v>#VALUE!</v>
      </c>
      <c r="AD981" s="0" t="e">
        <f aca="true">MAX(0,AC981*(1+(_xlfn.NORM.INV(RAND(),Inputs!$D$39,Inputs!$C$39)))-'Year Schedule'!$K$31+'Year Schedule'!$L$31)</f>
        <v>#VALUE!</v>
      </c>
      <c r="AE981" s="0" t="e">
        <f aca="true">MAX(0,AD981*(1+(_xlfn.NORM.INV(RAND(),Inputs!$D$39,Inputs!$C$39)))-'Year Schedule'!$K$32+'Year Schedule'!$L$32)</f>
        <v>#VALUE!</v>
      </c>
      <c r="AF981" s="0" t="e">
        <f aca="true">MAX(0,AE981*(1+(_xlfn.NORM.INV(RAND(),Inputs!$D$39,Inputs!$C$39)))-'Year Schedule'!$K$33+'Year Schedule'!$L$33)</f>
        <v>#VALUE!</v>
      </c>
      <c r="AG981" s="0" t="e">
        <f aca="true">MAX(0,AF981*(1+(_xlfn.NORM.INV(RAND(),Inputs!$D$39,Inputs!$C$39)))-'Year Schedule'!$K$34+'Year Schedule'!$L$34)</f>
        <v>#VALUE!</v>
      </c>
      <c r="AH981" s="0" t="e">
        <f aca="true">MAX(0,AG981*(1+(_xlfn.NORM.INV(RAND(),Inputs!$D$39,Inputs!$C$39)))-'Year Schedule'!$K$35+'Year Schedule'!$L$35)</f>
        <v>#VALUE!</v>
      </c>
      <c r="AI981" s="0" t="e">
        <f aca="true">MAX(0,AH981*(1+(_xlfn.NORM.INV(RAND(),Inputs!$D$39,Inputs!$C$39)))-'Year Schedule'!$K$36+'Year Schedule'!$L$36)</f>
        <v>#VALUE!</v>
      </c>
      <c r="AJ981" s="0" t="e">
        <f aca="true">MAX(0,AI981*(1+(_xlfn.NORM.INV(RAND(),Inputs!$D$39,Inputs!$C$39)))-'Year Schedule'!$K$37+'Year Schedule'!$L$37)</f>
        <v>#VALUE!</v>
      </c>
      <c r="AK981" s="0" t="e">
        <f aca="true">MAX(0,AJ981*(1+(_xlfn.NORM.INV(RAND(),Inputs!$D$39,Inputs!$C$39)))-'Year Schedule'!$K$38+'Year Schedule'!$L$38)</f>
        <v>#VALUE!</v>
      </c>
      <c r="AL981" s="0" t="e">
        <f aca="true">MAX(0,AK981*(1+(_xlfn.NORM.INV(RAND(),Inputs!$D$39,Inputs!$C$39)))-'Year Schedule'!$K$39+'Year Schedule'!$L$39)</f>
        <v>#VALUE!</v>
      </c>
      <c r="AM981" s="0" t="e">
        <f aca="true">MAX(0,AL981*(1+(_xlfn.NORM.INV(RAND(),Inputs!$D$39,Inputs!$C$39)))-'Year Schedule'!$K$40+'Year Schedule'!$L$40)</f>
        <v>#VALUE!</v>
      </c>
      <c r="AN981" s="0" t="e">
        <f aca="true">MAX(0,AM981*(1+(_xlfn.NORM.INV(RAND(),Inputs!$D$39,Inputs!$C$39)))-'Year Schedule'!$K$41+'Year Schedule'!$L$41)</f>
        <v>#VALUE!</v>
      </c>
      <c r="AO981" s="0" t="e">
        <f aca="true">MAX(0,AN981*(1+(_xlfn.NORM.INV(RAND(),Inputs!$D$39,Inputs!$C$39)))-'Year Schedule'!$K$42+'Year Schedule'!$L$42)</f>
        <v>#VALUE!</v>
      </c>
      <c r="AP981" s="0" t="e">
        <f aca="true">MAX(0,AO981*(1+(_xlfn.NORM.INV(RAND(),Inputs!$D$39,Inputs!$C$39)))-'Year Schedule'!$K$43+'Year Schedule'!$L$43)</f>
        <v>#VALUE!</v>
      </c>
      <c r="AQ981" s="0" t="e">
        <f aca="true">MAX(0,AP981*(1+(_xlfn.NORM.INV(RAND(),Inputs!$D$39,Inputs!$C$39)))-'Year Schedule'!$K$44+'Year Schedule'!$L$44)</f>
        <v>#VALUE!</v>
      </c>
      <c r="AR981" s="0" t="e">
        <f aca="true">MAX(0,AQ981*(1+(_xlfn.NORM.INV(RAND(),Inputs!$D$39,Inputs!$C$39)))-'Year Schedule'!$K$45+'Year Schedule'!$L$45)</f>
        <v>#VALUE!</v>
      </c>
      <c r="AS981" s="0" t="e">
        <f aca="true">MAX(0,AR981*(1+(_xlfn.NORM.INV(RAND(),Inputs!$D$39,Inputs!$C$39)))-'Year Schedule'!$K$46+'Year Schedule'!$L$46)</f>
        <v>#VALUE!</v>
      </c>
      <c r="AT981" s="0" t="e">
        <f aca="true">MAX(0,AS981*(1+(_xlfn.NORM.INV(RAND(),Inputs!$D$39,Inputs!$C$39)))-'Year Schedule'!$K$47+'Year Schedule'!$L$47)</f>
        <v>#VALUE!</v>
      </c>
      <c r="AU981" s="0" t="e">
        <f aca="true">MAX(0,AT981*(1+(_xlfn.NORM.INV(RAND(),Inputs!$D$39,Inputs!$C$39)))-'Year Schedule'!$K$48+'Year Schedule'!$L$48)</f>
        <v>#VALUE!</v>
      </c>
      <c r="AV981" s="0" t="e">
        <f aca="true">MAX(0,AU981*(1+(_xlfn.NORM.INV(RAND(),Inputs!$D$39,Inputs!$C$39)))-'Year Schedule'!$K$49+'Year Schedule'!$L$49)</f>
        <v>#VALUE!</v>
      </c>
      <c r="AW981" s="0" t="e">
        <f aca="true">MAX(0,AV981*(1+(_xlfn.NORM.INV(RAND(),Inputs!$D$39,Inputs!$C$39)))-'Year Schedule'!$K$50+'Year Schedule'!$L$50)</f>
        <v>#VALUE!</v>
      </c>
      <c r="AX981" s="0" t="e">
        <f aca="true">MAX(0,AW981*(1+(_xlfn.NORM.INV(RAND(),Inputs!$D$39,Inputs!$C$39)))-'Year Schedule'!$K$51+'Year Schedule'!$L$51)</f>
        <v>#VALUE!</v>
      </c>
      <c r="AY981" s="0" t="e">
        <f aca="true">MAX(0,AX981*(1+(_xlfn.NORM.INV(RAND(),Inputs!$D$39,Inputs!$C$39)))-'Year Schedule'!$K$52+'Year Schedule'!$L$52)</f>
        <v>#VALUE!</v>
      </c>
      <c r="AZ981" s="0" t="e">
        <f aca="true">MAX(0,AY981*(1+(_xlfn.NORM.INV(RAND(),Inputs!$D$39,Inputs!$C$39)))-'Year Schedule'!$K$53+'Year Schedule'!$L$53)</f>
        <v>#VALUE!</v>
      </c>
      <c r="BA981" s="0" t="e">
        <f aca="false">INDEX(C981:AZ981,1,Inputs!$C$6)</f>
        <v>#VALUE!</v>
      </c>
      <c r="BB981" s="0" t="n">
        <f aca="false">IFERROR(EXP(SUMPRODUCT(LN((C981:INDEX(C981:AZ981,1,Inputs!$C$6)+$C$1004:INDEX($C$1004:$AZ$1004,1,Inputs!$C$6))/B981:INDEX(B981:AY981,1,Inputs!$C$6)))/Inputs!$C$6)-1,-1)</f>
        <v>-1</v>
      </c>
    </row>
    <row r="982" customFormat="false" ht="15" hidden="false" customHeight="true" outlineLevel="0" collapsed="false">
      <c r="A982" s="0" t="n">
        <v>980</v>
      </c>
      <c r="B982" s="177" t="n">
        <f aca="false">Inputs!$C$38</f>
        <v>0</v>
      </c>
      <c r="C982" s="0" t="e">
        <f aca="true">MAX(0,B982*(1+(_xlfn.NORM.INV(RAND(),Inputs!$D$39,Inputs!$C$39)))-'Year Schedule'!$K$4+'Year Schedule'!$L$4)</f>
        <v>#VALUE!</v>
      </c>
      <c r="D982" s="0" t="e">
        <f aca="true">MAX(0,C982*(1+(_xlfn.NORM.INV(RAND(),Inputs!$D$39,Inputs!$C$39)))-'Year Schedule'!$K$5+'Year Schedule'!$L$5)</f>
        <v>#VALUE!</v>
      </c>
      <c r="E982" s="0" t="e">
        <f aca="true">MAX(0,D982*(1+(_xlfn.NORM.INV(RAND(),Inputs!$D$39,Inputs!$C$39)))-'Year Schedule'!$K$6+'Year Schedule'!$L$6)</f>
        <v>#VALUE!</v>
      </c>
      <c r="F982" s="0" t="e">
        <f aca="true">MAX(0,E982*(1+(_xlfn.NORM.INV(RAND(),Inputs!$D$39,Inputs!$C$39)))-'Year Schedule'!$K$7+'Year Schedule'!$L$7)</f>
        <v>#VALUE!</v>
      </c>
      <c r="G982" s="0" t="e">
        <f aca="true">MAX(0,F982*(1+(_xlfn.NORM.INV(RAND(),Inputs!$D$39,Inputs!$C$39)))-'Year Schedule'!$K$8+'Year Schedule'!$L$8)</f>
        <v>#VALUE!</v>
      </c>
      <c r="H982" s="0" t="e">
        <f aca="true">MAX(0,G982*(1+(_xlfn.NORM.INV(RAND(),Inputs!$D$39,Inputs!$C$39)))-'Year Schedule'!$K$9+'Year Schedule'!$L$9)</f>
        <v>#VALUE!</v>
      </c>
      <c r="I982" s="0" t="e">
        <f aca="true">MAX(0,H982*(1+(_xlfn.NORM.INV(RAND(),Inputs!$D$39,Inputs!$C$39)))-'Year Schedule'!$K$10+'Year Schedule'!$L$10)</f>
        <v>#VALUE!</v>
      </c>
      <c r="J982" s="0" t="e">
        <f aca="true">MAX(0,I982*(1+(_xlfn.NORM.INV(RAND(),Inputs!$D$39,Inputs!$C$39)))-'Year Schedule'!$K$11+'Year Schedule'!$L$11)</f>
        <v>#VALUE!</v>
      </c>
      <c r="K982" s="0" t="e">
        <f aca="true">MAX(0,J982*(1+(_xlfn.NORM.INV(RAND(),Inputs!$D$39,Inputs!$C$39)))-'Year Schedule'!$K$12+'Year Schedule'!$L$12)</f>
        <v>#VALUE!</v>
      </c>
      <c r="L982" s="0" t="e">
        <f aca="true">MAX(0,K982*(1+(_xlfn.NORM.INV(RAND(),Inputs!$D$39,Inputs!$C$39)))-'Year Schedule'!$K$13+'Year Schedule'!$L$13)</f>
        <v>#VALUE!</v>
      </c>
      <c r="M982" s="0" t="e">
        <f aca="true">MAX(0,L982*(1+(_xlfn.NORM.INV(RAND(),Inputs!$D$39,Inputs!$C$39)))-'Year Schedule'!$K$14+'Year Schedule'!$L$14)</f>
        <v>#VALUE!</v>
      </c>
      <c r="N982" s="0" t="e">
        <f aca="true">MAX(0,M982*(1+(_xlfn.NORM.INV(RAND(),Inputs!$D$39,Inputs!$C$39)))-'Year Schedule'!$K$15+'Year Schedule'!$L$15)</f>
        <v>#VALUE!</v>
      </c>
      <c r="O982" s="0" t="e">
        <f aca="true">MAX(0,N982*(1+(_xlfn.NORM.INV(RAND(),Inputs!$D$39,Inputs!$C$39)))-'Year Schedule'!$K$16+'Year Schedule'!$L$16)</f>
        <v>#VALUE!</v>
      </c>
      <c r="P982" s="0" t="e">
        <f aca="true">MAX(0,O982*(1+(_xlfn.NORM.INV(RAND(),Inputs!$D$39,Inputs!$C$39)))-'Year Schedule'!$K$17+'Year Schedule'!$L$17)</f>
        <v>#VALUE!</v>
      </c>
      <c r="Q982" s="0" t="e">
        <f aca="true">MAX(0,P982*(1+(_xlfn.NORM.INV(RAND(),Inputs!$D$39,Inputs!$C$39)))-'Year Schedule'!$K$18+'Year Schedule'!$L$18)</f>
        <v>#VALUE!</v>
      </c>
      <c r="R982" s="0" t="e">
        <f aca="true">MAX(0,Q982*(1+(_xlfn.NORM.INV(RAND(),Inputs!$D$39,Inputs!$C$39)))-'Year Schedule'!$K$19+'Year Schedule'!$L$19)</f>
        <v>#VALUE!</v>
      </c>
      <c r="S982" s="0" t="e">
        <f aca="true">MAX(0,R982*(1+(_xlfn.NORM.INV(RAND(),Inputs!$D$39,Inputs!$C$39)))-'Year Schedule'!$K$20+'Year Schedule'!$L$20)</f>
        <v>#VALUE!</v>
      </c>
      <c r="T982" s="0" t="e">
        <f aca="true">MAX(0,S982*(1+(_xlfn.NORM.INV(RAND(),Inputs!$D$39,Inputs!$C$39)))-'Year Schedule'!$K$21+'Year Schedule'!$L$21)</f>
        <v>#VALUE!</v>
      </c>
      <c r="U982" s="0" t="e">
        <f aca="true">MAX(0,T982*(1+(_xlfn.NORM.INV(RAND(),Inputs!$D$39,Inputs!$C$39)))-'Year Schedule'!$K$22+'Year Schedule'!$L$22)</f>
        <v>#VALUE!</v>
      </c>
      <c r="V982" s="0" t="e">
        <f aca="true">MAX(0,U982*(1+(_xlfn.NORM.INV(RAND(),Inputs!$D$39,Inputs!$C$39)))-'Year Schedule'!$K$23+'Year Schedule'!$L$23)</f>
        <v>#VALUE!</v>
      </c>
      <c r="W982" s="0" t="e">
        <f aca="true">MAX(0,V982*(1+(_xlfn.NORM.INV(RAND(),Inputs!$D$39,Inputs!$C$39)))-'Year Schedule'!$K$24+'Year Schedule'!$L$24)</f>
        <v>#VALUE!</v>
      </c>
      <c r="X982" s="0" t="e">
        <f aca="true">MAX(0,W982*(1+(_xlfn.NORM.INV(RAND(),Inputs!$D$39,Inputs!$C$39)))-'Year Schedule'!$K$25+'Year Schedule'!$L$25)</f>
        <v>#VALUE!</v>
      </c>
      <c r="Y982" s="0" t="e">
        <f aca="true">MAX(0,X982*(1+(_xlfn.NORM.INV(RAND(),Inputs!$D$39,Inputs!$C$39)))-'Year Schedule'!$K$26+'Year Schedule'!$L$26)</f>
        <v>#VALUE!</v>
      </c>
      <c r="Z982" s="0" t="e">
        <f aca="true">MAX(0,Y982*(1+(_xlfn.NORM.INV(RAND(),Inputs!$D$39,Inputs!$C$39)))-'Year Schedule'!$K$27+'Year Schedule'!$L$27)</f>
        <v>#VALUE!</v>
      </c>
      <c r="AA982" s="0" t="e">
        <f aca="true">MAX(0,Z982*(1+(_xlfn.NORM.INV(RAND(),Inputs!$D$39,Inputs!$C$39)))-'Year Schedule'!$K$28+'Year Schedule'!$L$28)</f>
        <v>#VALUE!</v>
      </c>
      <c r="AB982" s="0" t="e">
        <f aca="true">MAX(0,AA982*(1+(_xlfn.NORM.INV(RAND(),Inputs!$D$39,Inputs!$C$39)))-'Year Schedule'!$K$29+'Year Schedule'!$L$29)</f>
        <v>#VALUE!</v>
      </c>
      <c r="AC982" s="0" t="e">
        <f aca="true">MAX(0,AB982*(1+(_xlfn.NORM.INV(RAND(),Inputs!$D$39,Inputs!$C$39)))-'Year Schedule'!$K$30+'Year Schedule'!$L$30)</f>
        <v>#VALUE!</v>
      </c>
      <c r="AD982" s="0" t="e">
        <f aca="true">MAX(0,AC982*(1+(_xlfn.NORM.INV(RAND(),Inputs!$D$39,Inputs!$C$39)))-'Year Schedule'!$K$31+'Year Schedule'!$L$31)</f>
        <v>#VALUE!</v>
      </c>
      <c r="AE982" s="0" t="e">
        <f aca="true">MAX(0,AD982*(1+(_xlfn.NORM.INV(RAND(),Inputs!$D$39,Inputs!$C$39)))-'Year Schedule'!$K$32+'Year Schedule'!$L$32)</f>
        <v>#VALUE!</v>
      </c>
      <c r="AF982" s="0" t="e">
        <f aca="true">MAX(0,AE982*(1+(_xlfn.NORM.INV(RAND(),Inputs!$D$39,Inputs!$C$39)))-'Year Schedule'!$K$33+'Year Schedule'!$L$33)</f>
        <v>#VALUE!</v>
      </c>
      <c r="AG982" s="0" t="e">
        <f aca="true">MAX(0,AF982*(1+(_xlfn.NORM.INV(RAND(),Inputs!$D$39,Inputs!$C$39)))-'Year Schedule'!$K$34+'Year Schedule'!$L$34)</f>
        <v>#VALUE!</v>
      </c>
      <c r="AH982" s="0" t="e">
        <f aca="true">MAX(0,AG982*(1+(_xlfn.NORM.INV(RAND(),Inputs!$D$39,Inputs!$C$39)))-'Year Schedule'!$K$35+'Year Schedule'!$L$35)</f>
        <v>#VALUE!</v>
      </c>
      <c r="AI982" s="0" t="e">
        <f aca="true">MAX(0,AH982*(1+(_xlfn.NORM.INV(RAND(),Inputs!$D$39,Inputs!$C$39)))-'Year Schedule'!$K$36+'Year Schedule'!$L$36)</f>
        <v>#VALUE!</v>
      </c>
      <c r="AJ982" s="0" t="e">
        <f aca="true">MAX(0,AI982*(1+(_xlfn.NORM.INV(RAND(),Inputs!$D$39,Inputs!$C$39)))-'Year Schedule'!$K$37+'Year Schedule'!$L$37)</f>
        <v>#VALUE!</v>
      </c>
      <c r="AK982" s="0" t="e">
        <f aca="true">MAX(0,AJ982*(1+(_xlfn.NORM.INV(RAND(),Inputs!$D$39,Inputs!$C$39)))-'Year Schedule'!$K$38+'Year Schedule'!$L$38)</f>
        <v>#VALUE!</v>
      </c>
      <c r="AL982" s="0" t="e">
        <f aca="true">MAX(0,AK982*(1+(_xlfn.NORM.INV(RAND(),Inputs!$D$39,Inputs!$C$39)))-'Year Schedule'!$K$39+'Year Schedule'!$L$39)</f>
        <v>#VALUE!</v>
      </c>
      <c r="AM982" s="0" t="e">
        <f aca="true">MAX(0,AL982*(1+(_xlfn.NORM.INV(RAND(),Inputs!$D$39,Inputs!$C$39)))-'Year Schedule'!$K$40+'Year Schedule'!$L$40)</f>
        <v>#VALUE!</v>
      </c>
      <c r="AN982" s="0" t="e">
        <f aca="true">MAX(0,AM982*(1+(_xlfn.NORM.INV(RAND(),Inputs!$D$39,Inputs!$C$39)))-'Year Schedule'!$K$41+'Year Schedule'!$L$41)</f>
        <v>#VALUE!</v>
      </c>
      <c r="AO982" s="0" t="e">
        <f aca="true">MAX(0,AN982*(1+(_xlfn.NORM.INV(RAND(),Inputs!$D$39,Inputs!$C$39)))-'Year Schedule'!$K$42+'Year Schedule'!$L$42)</f>
        <v>#VALUE!</v>
      </c>
      <c r="AP982" s="0" t="e">
        <f aca="true">MAX(0,AO982*(1+(_xlfn.NORM.INV(RAND(),Inputs!$D$39,Inputs!$C$39)))-'Year Schedule'!$K$43+'Year Schedule'!$L$43)</f>
        <v>#VALUE!</v>
      </c>
      <c r="AQ982" s="0" t="e">
        <f aca="true">MAX(0,AP982*(1+(_xlfn.NORM.INV(RAND(),Inputs!$D$39,Inputs!$C$39)))-'Year Schedule'!$K$44+'Year Schedule'!$L$44)</f>
        <v>#VALUE!</v>
      </c>
      <c r="AR982" s="0" t="e">
        <f aca="true">MAX(0,AQ982*(1+(_xlfn.NORM.INV(RAND(),Inputs!$D$39,Inputs!$C$39)))-'Year Schedule'!$K$45+'Year Schedule'!$L$45)</f>
        <v>#VALUE!</v>
      </c>
      <c r="AS982" s="0" t="e">
        <f aca="true">MAX(0,AR982*(1+(_xlfn.NORM.INV(RAND(),Inputs!$D$39,Inputs!$C$39)))-'Year Schedule'!$K$46+'Year Schedule'!$L$46)</f>
        <v>#VALUE!</v>
      </c>
      <c r="AT982" s="0" t="e">
        <f aca="true">MAX(0,AS982*(1+(_xlfn.NORM.INV(RAND(),Inputs!$D$39,Inputs!$C$39)))-'Year Schedule'!$K$47+'Year Schedule'!$L$47)</f>
        <v>#VALUE!</v>
      </c>
      <c r="AU982" s="0" t="e">
        <f aca="true">MAX(0,AT982*(1+(_xlfn.NORM.INV(RAND(),Inputs!$D$39,Inputs!$C$39)))-'Year Schedule'!$K$48+'Year Schedule'!$L$48)</f>
        <v>#VALUE!</v>
      </c>
      <c r="AV982" s="0" t="e">
        <f aca="true">MAX(0,AU982*(1+(_xlfn.NORM.INV(RAND(),Inputs!$D$39,Inputs!$C$39)))-'Year Schedule'!$K$49+'Year Schedule'!$L$49)</f>
        <v>#VALUE!</v>
      </c>
      <c r="AW982" s="0" t="e">
        <f aca="true">MAX(0,AV982*(1+(_xlfn.NORM.INV(RAND(),Inputs!$D$39,Inputs!$C$39)))-'Year Schedule'!$K$50+'Year Schedule'!$L$50)</f>
        <v>#VALUE!</v>
      </c>
      <c r="AX982" s="0" t="e">
        <f aca="true">MAX(0,AW982*(1+(_xlfn.NORM.INV(RAND(),Inputs!$D$39,Inputs!$C$39)))-'Year Schedule'!$K$51+'Year Schedule'!$L$51)</f>
        <v>#VALUE!</v>
      </c>
      <c r="AY982" s="0" t="e">
        <f aca="true">MAX(0,AX982*(1+(_xlfn.NORM.INV(RAND(),Inputs!$D$39,Inputs!$C$39)))-'Year Schedule'!$K$52+'Year Schedule'!$L$52)</f>
        <v>#VALUE!</v>
      </c>
      <c r="AZ982" s="0" t="e">
        <f aca="true">MAX(0,AY982*(1+(_xlfn.NORM.INV(RAND(),Inputs!$D$39,Inputs!$C$39)))-'Year Schedule'!$K$53+'Year Schedule'!$L$53)</f>
        <v>#VALUE!</v>
      </c>
      <c r="BA982" s="0" t="e">
        <f aca="false">INDEX(C982:AZ982,1,Inputs!$C$6)</f>
        <v>#VALUE!</v>
      </c>
      <c r="BB982" s="0" t="n">
        <f aca="false">IFERROR(EXP(SUMPRODUCT(LN((C982:INDEX(C982:AZ982,1,Inputs!$C$6)+$C$1004:INDEX($C$1004:$AZ$1004,1,Inputs!$C$6))/B982:INDEX(B982:AY982,1,Inputs!$C$6)))/Inputs!$C$6)-1,-1)</f>
        <v>-1</v>
      </c>
    </row>
    <row r="983" customFormat="false" ht="15" hidden="false" customHeight="true" outlineLevel="0" collapsed="false">
      <c r="A983" s="0" t="n">
        <v>981</v>
      </c>
      <c r="B983" s="177" t="n">
        <f aca="false">Inputs!$C$38</f>
        <v>0</v>
      </c>
      <c r="C983" s="0" t="e">
        <f aca="true">MAX(0,B983*(1+(_xlfn.NORM.INV(RAND(),Inputs!$D$39,Inputs!$C$39)))-'Year Schedule'!$K$4+'Year Schedule'!$L$4)</f>
        <v>#VALUE!</v>
      </c>
      <c r="D983" s="0" t="e">
        <f aca="true">MAX(0,C983*(1+(_xlfn.NORM.INV(RAND(),Inputs!$D$39,Inputs!$C$39)))-'Year Schedule'!$K$5+'Year Schedule'!$L$5)</f>
        <v>#VALUE!</v>
      </c>
      <c r="E983" s="0" t="e">
        <f aca="true">MAX(0,D983*(1+(_xlfn.NORM.INV(RAND(),Inputs!$D$39,Inputs!$C$39)))-'Year Schedule'!$K$6+'Year Schedule'!$L$6)</f>
        <v>#VALUE!</v>
      </c>
      <c r="F983" s="0" t="e">
        <f aca="true">MAX(0,E983*(1+(_xlfn.NORM.INV(RAND(),Inputs!$D$39,Inputs!$C$39)))-'Year Schedule'!$K$7+'Year Schedule'!$L$7)</f>
        <v>#VALUE!</v>
      </c>
      <c r="G983" s="0" t="e">
        <f aca="true">MAX(0,F983*(1+(_xlfn.NORM.INV(RAND(),Inputs!$D$39,Inputs!$C$39)))-'Year Schedule'!$K$8+'Year Schedule'!$L$8)</f>
        <v>#VALUE!</v>
      </c>
      <c r="H983" s="0" t="e">
        <f aca="true">MAX(0,G983*(1+(_xlfn.NORM.INV(RAND(),Inputs!$D$39,Inputs!$C$39)))-'Year Schedule'!$K$9+'Year Schedule'!$L$9)</f>
        <v>#VALUE!</v>
      </c>
      <c r="I983" s="0" t="e">
        <f aca="true">MAX(0,H983*(1+(_xlfn.NORM.INV(RAND(),Inputs!$D$39,Inputs!$C$39)))-'Year Schedule'!$K$10+'Year Schedule'!$L$10)</f>
        <v>#VALUE!</v>
      </c>
      <c r="J983" s="0" t="e">
        <f aca="true">MAX(0,I983*(1+(_xlfn.NORM.INV(RAND(),Inputs!$D$39,Inputs!$C$39)))-'Year Schedule'!$K$11+'Year Schedule'!$L$11)</f>
        <v>#VALUE!</v>
      </c>
      <c r="K983" s="0" t="e">
        <f aca="true">MAX(0,J983*(1+(_xlfn.NORM.INV(RAND(),Inputs!$D$39,Inputs!$C$39)))-'Year Schedule'!$K$12+'Year Schedule'!$L$12)</f>
        <v>#VALUE!</v>
      </c>
      <c r="L983" s="0" t="e">
        <f aca="true">MAX(0,K983*(1+(_xlfn.NORM.INV(RAND(),Inputs!$D$39,Inputs!$C$39)))-'Year Schedule'!$K$13+'Year Schedule'!$L$13)</f>
        <v>#VALUE!</v>
      </c>
      <c r="M983" s="0" t="e">
        <f aca="true">MAX(0,L983*(1+(_xlfn.NORM.INV(RAND(),Inputs!$D$39,Inputs!$C$39)))-'Year Schedule'!$K$14+'Year Schedule'!$L$14)</f>
        <v>#VALUE!</v>
      </c>
      <c r="N983" s="0" t="e">
        <f aca="true">MAX(0,M983*(1+(_xlfn.NORM.INV(RAND(),Inputs!$D$39,Inputs!$C$39)))-'Year Schedule'!$K$15+'Year Schedule'!$L$15)</f>
        <v>#VALUE!</v>
      </c>
      <c r="O983" s="0" t="e">
        <f aca="true">MAX(0,N983*(1+(_xlfn.NORM.INV(RAND(),Inputs!$D$39,Inputs!$C$39)))-'Year Schedule'!$K$16+'Year Schedule'!$L$16)</f>
        <v>#VALUE!</v>
      </c>
      <c r="P983" s="0" t="e">
        <f aca="true">MAX(0,O983*(1+(_xlfn.NORM.INV(RAND(),Inputs!$D$39,Inputs!$C$39)))-'Year Schedule'!$K$17+'Year Schedule'!$L$17)</f>
        <v>#VALUE!</v>
      </c>
      <c r="Q983" s="0" t="e">
        <f aca="true">MAX(0,P983*(1+(_xlfn.NORM.INV(RAND(),Inputs!$D$39,Inputs!$C$39)))-'Year Schedule'!$K$18+'Year Schedule'!$L$18)</f>
        <v>#VALUE!</v>
      </c>
      <c r="R983" s="0" t="e">
        <f aca="true">MAX(0,Q983*(1+(_xlfn.NORM.INV(RAND(),Inputs!$D$39,Inputs!$C$39)))-'Year Schedule'!$K$19+'Year Schedule'!$L$19)</f>
        <v>#VALUE!</v>
      </c>
      <c r="S983" s="0" t="e">
        <f aca="true">MAX(0,R983*(1+(_xlfn.NORM.INV(RAND(),Inputs!$D$39,Inputs!$C$39)))-'Year Schedule'!$K$20+'Year Schedule'!$L$20)</f>
        <v>#VALUE!</v>
      </c>
      <c r="T983" s="0" t="e">
        <f aca="true">MAX(0,S983*(1+(_xlfn.NORM.INV(RAND(),Inputs!$D$39,Inputs!$C$39)))-'Year Schedule'!$K$21+'Year Schedule'!$L$21)</f>
        <v>#VALUE!</v>
      </c>
      <c r="U983" s="0" t="e">
        <f aca="true">MAX(0,T983*(1+(_xlfn.NORM.INV(RAND(),Inputs!$D$39,Inputs!$C$39)))-'Year Schedule'!$K$22+'Year Schedule'!$L$22)</f>
        <v>#VALUE!</v>
      </c>
      <c r="V983" s="0" t="e">
        <f aca="true">MAX(0,U983*(1+(_xlfn.NORM.INV(RAND(),Inputs!$D$39,Inputs!$C$39)))-'Year Schedule'!$K$23+'Year Schedule'!$L$23)</f>
        <v>#VALUE!</v>
      </c>
      <c r="W983" s="0" t="e">
        <f aca="true">MAX(0,V983*(1+(_xlfn.NORM.INV(RAND(),Inputs!$D$39,Inputs!$C$39)))-'Year Schedule'!$K$24+'Year Schedule'!$L$24)</f>
        <v>#VALUE!</v>
      </c>
      <c r="X983" s="0" t="e">
        <f aca="true">MAX(0,W983*(1+(_xlfn.NORM.INV(RAND(),Inputs!$D$39,Inputs!$C$39)))-'Year Schedule'!$K$25+'Year Schedule'!$L$25)</f>
        <v>#VALUE!</v>
      </c>
      <c r="Y983" s="0" t="e">
        <f aca="true">MAX(0,X983*(1+(_xlfn.NORM.INV(RAND(),Inputs!$D$39,Inputs!$C$39)))-'Year Schedule'!$K$26+'Year Schedule'!$L$26)</f>
        <v>#VALUE!</v>
      </c>
      <c r="Z983" s="0" t="e">
        <f aca="true">MAX(0,Y983*(1+(_xlfn.NORM.INV(RAND(),Inputs!$D$39,Inputs!$C$39)))-'Year Schedule'!$K$27+'Year Schedule'!$L$27)</f>
        <v>#VALUE!</v>
      </c>
      <c r="AA983" s="0" t="e">
        <f aca="true">MAX(0,Z983*(1+(_xlfn.NORM.INV(RAND(),Inputs!$D$39,Inputs!$C$39)))-'Year Schedule'!$K$28+'Year Schedule'!$L$28)</f>
        <v>#VALUE!</v>
      </c>
      <c r="AB983" s="0" t="e">
        <f aca="true">MAX(0,AA983*(1+(_xlfn.NORM.INV(RAND(),Inputs!$D$39,Inputs!$C$39)))-'Year Schedule'!$K$29+'Year Schedule'!$L$29)</f>
        <v>#VALUE!</v>
      </c>
      <c r="AC983" s="0" t="e">
        <f aca="true">MAX(0,AB983*(1+(_xlfn.NORM.INV(RAND(),Inputs!$D$39,Inputs!$C$39)))-'Year Schedule'!$K$30+'Year Schedule'!$L$30)</f>
        <v>#VALUE!</v>
      </c>
      <c r="AD983" s="0" t="e">
        <f aca="true">MAX(0,AC983*(1+(_xlfn.NORM.INV(RAND(),Inputs!$D$39,Inputs!$C$39)))-'Year Schedule'!$K$31+'Year Schedule'!$L$31)</f>
        <v>#VALUE!</v>
      </c>
      <c r="AE983" s="0" t="e">
        <f aca="true">MAX(0,AD983*(1+(_xlfn.NORM.INV(RAND(),Inputs!$D$39,Inputs!$C$39)))-'Year Schedule'!$K$32+'Year Schedule'!$L$32)</f>
        <v>#VALUE!</v>
      </c>
      <c r="AF983" s="0" t="e">
        <f aca="true">MAX(0,AE983*(1+(_xlfn.NORM.INV(RAND(),Inputs!$D$39,Inputs!$C$39)))-'Year Schedule'!$K$33+'Year Schedule'!$L$33)</f>
        <v>#VALUE!</v>
      </c>
      <c r="AG983" s="0" t="e">
        <f aca="true">MAX(0,AF983*(1+(_xlfn.NORM.INV(RAND(),Inputs!$D$39,Inputs!$C$39)))-'Year Schedule'!$K$34+'Year Schedule'!$L$34)</f>
        <v>#VALUE!</v>
      </c>
      <c r="AH983" s="0" t="e">
        <f aca="true">MAX(0,AG983*(1+(_xlfn.NORM.INV(RAND(),Inputs!$D$39,Inputs!$C$39)))-'Year Schedule'!$K$35+'Year Schedule'!$L$35)</f>
        <v>#VALUE!</v>
      </c>
      <c r="AI983" s="0" t="e">
        <f aca="true">MAX(0,AH983*(1+(_xlfn.NORM.INV(RAND(),Inputs!$D$39,Inputs!$C$39)))-'Year Schedule'!$K$36+'Year Schedule'!$L$36)</f>
        <v>#VALUE!</v>
      </c>
      <c r="AJ983" s="0" t="e">
        <f aca="true">MAX(0,AI983*(1+(_xlfn.NORM.INV(RAND(),Inputs!$D$39,Inputs!$C$39)))-'Year Schedule'!$K$37+'Year Schedule'!$L$37)</f>
        <v>#VALUE!</v>
      </c>
      <c r="AK983" s="0" t="e">
        <f aca="true">MAX(0,AJ983*(1+(_xlfn.NORM.INV(RAND(),Inputs!$D$39,Inputs!$C$39)))-'Year Schedule'!$K$38+'Year Schedule'!$L$38)</f>
        <v>#VALUE!</v>
      </c>
      <c r="AL983" s="0" t="e">
        <f aca="true">MAX(0,AK983*(1+(_xlfn.NORM.INV(RAND(),Inputs!$D$39,Inputs!$C$39)))-'Year Schedule'!$K$39+'Year Schedule'!$L$39)</f>
        <v>#VALUE!</v>
      </c>
      <c r="AM983" s="0" t="e">
        <f aca="true">MAX(0,AL983*(1+(_xlfn.NORM.INV(RAND(),Inputs!$D$39,Inputs!$C$39)))-'Year Schedule'!$K$40+'Year Schedule'!$L$40)</f>
        <v>#VALUE!</v>
      </c>
      <c r="AN983" s="0" t="e">
        <f aca="true">MAX(0,AM983*(1+(_xlfn.NORM.INV(RAND(),Inputs!$D$39,Inputs!$C$39)))-'Year Schedule'!$K$41+'Year Schedule'!$L$41)</f>
        <v>#VALUE!</v>
      </c>
      <c r="AO983" s="0" t="e">
        <f aca="true">MAX(0,AN983*(1+(_xlfn.NORM.INV(RAND(),Inputs!$D$39,Inputs!$C$39)))-'Year Schedule'!$K$42+'Year Schedule'!$L$42)</f>
        <v>#VALUE!</v>
      </c>
      <c r="AP983" s="0" t="e">
        <f aca="true">MAX(0,AO983*(1+(_xlfn.NORM.INV(RAND(),Inputs!$D$39,Inputs!$C$39)))-'Year Schedule'!$K$43+'Year Schedule'!$L$43)</f>
        <v>#VALUE!</v>
      </c>
      <c r="AQ983" s="0" t="e">
        <f aca="true">MAX(0,AP983*(1+(_xlfn.NORM.INV(RAND(),Inputs!$D$39,Inputs!$C$39)))-'Year Schedule'!$K$44+'Year Schedule'!$L$44)</f>
        <v>#VALUE!</v>
      </c>
      <c r="AR983" s="0" t="e">
        <f aca="true">MAX(0,AQ983*(1+(_xlfn.NORM.INV(RAND(),Inputs!$D$39,Inputs!$C$39)))-'Year Schedule'!$K$45+'Year Schedule'!$L$45)</f>
        <v>#VALUE!</v>
      </c>
      <c r="AS983" s="0" t="e">
        <f aca="true">MAX(0,AR983*(1+(_xlfn.NORM.INV(RAND(),Inputs!$D$39,Inputs!$C$39)))-'Year Schedule'!$K$46+'Year Schedule'!$L$46)</f>
        <v>#VALUE!</v>
      </c>
      <c r="AT983" s="0" t="e">
        <f aca="true">MAX(0,AS983*(1+(_xlfn.NORM.INV(RAND(),Inputs!$D$39,Inputs!$C$39)))-'Year Schedule'!$K$47+'Year Schedule'!$L$47)</f>
        <v>#VALUE!</v>
      </c>
      <c r="AU983" s="0" t="e">
        <f aca="true">MAX(0,AT983*(1+(_xlfn.NORM.INV(RAND(),Inputs!$D$39,Inputs!$C$39)))-'Year Schedule'!$K$48+'Year Schedule'!$L$48)</f>
        <v>#VALUE!</v>
      </c>
      <c r="AV983" s="0" t="e">
        <f aca="true">MAX(0,AU983*(1+(_xlfn.NORM.INV(RAND(),Inputs!$D$39,Inputs!$C$39)))-'Year Schedule'!$K$49+'Year Schedule'!$L$49)</f>
        <v>#VALUE!</v>
      </c>
      <c r="AW983" s="0" t="e">
        <f aca="true">MAX(0,AV983*(1+(_xlfn.NORM.INV(RAND(),Inputs!$D$39,Inputs!$C$39)))-'Year Schedule'!$K$50+'Year Schedule'!$L$50)</f>
        <v>#VALUE!</v>
      </c>
      <c r="AX983" s="0" t="e">
        <f aca="true">MAX(0,AW983*(1+(_xlfn.NORM.INV(RAND(),Inputs!$D$39,Inputs!$C$39)))-'Year Schedule'!$K$51+'Year Schedule'!$L$51)</f>
        <v>#VALUE!</v>
      </c>
      <c r="AY983" s="0" t="e">
        <f aca="true">MAX(0,AX983*(1+(_xlfn.NORM.INV(RAND(),Inputs!$D$39,Inputs!$C$39)))-'Year Schedule'!$K$52+'Year Schedule'!$L$52)</f>
        <v>#VALUE!</v>
      </c>
      <c r="AZ983" s="0" t="e">
        <f aca="true">MAX(0,AY983*(1+(_xlfn.NORM.INV(RAND(),Inputs!$D$39,Inputs!$C$39)))-'Year Schedule'!$K$53+'Year Schedule'!$L$53)</f>
        <v>#VALUE!</v>
      </c>
      <c r="BA983" s="0" t="e">
        <f aca="false">INDEX(C983:AZ983,1,Inputs!$C$6)</f>
        <v>#VALUE!</v>
      </c>
      <c r="BB983" s="0" t="n">
        <f aca="false">IFERROR(EXP(SUMPRODUCT(LN((C983:INDEX(C983:AZ983,1,Inputs!$C$6)+$C$1004:INDEX($C$1004:$AZ$1004,1,Inputs!$C$6))/B983:INDEX(B983:AY983,1,Inputs!$C$6)))/Inputs!$C$6)-1,-1)</f>
        <v>-1</v>
      </c>
    </row>
    <row r="984" customFormat="false" ht="15" hidden="false" customHeight="true" outlineLevel="0" collapsed="false">
      <c r="A984" s="0" t="n">
        <v>982</v>
      </c>
      <c r="B984" s="177" t="n">
        <f aca="false">Inputs!$C$38</f>
        <v>0</v>
      </c>
      <c r="C984" s="0" t="e">
        <f aca="true">MAX(0,B984*(1+(_xlfn.NORM.INV(RAND(),Inputs!$D$39,Inputs!$C$39)))-'Year Schedule'!$K$4+'Year Schedule'!$L$4)</f>
        <v>#VALUE!</v>
      </c>
      <c r="D984" s="0" t="e">
        <f aca="true">MAX(0,C984*(1+(_xlfn.NORM.INV(RAND(),Inputs!$D$39,Inputs!$C$39)))-'Year Schedule'!$K$5+'Year Schedule'!$L$5)</f>
        <v>#VALUE!</v>
      </c>
      <c r="E984" s="0" t="e">
        <f aca="true">MAX(0,D984*(1+(_xlfn.NORM.INV(RAND(),Inputs!$D$39,Inputs!$C$39)))-'Year Schedule'!$K$6+'Year Schedule'!$L$6)</f>
        <v>#VALUE!</v>
      </c>
      <c r="F984" s="0" t="e">
        <f aca="true">MAX(0,E984*(1+(_xlfn.NORM.INV(RAND(),Inputs!$D$39,Inputs!$C$39)))-'Year Schedule'!$K$7+'Year Schedule'!$L$7)</f>
        <v>#VALUE!</v>
      </c>
      <c r="G984" s="0" t="e">
        <f aca="true">MAX(0,F984*(1+(_xlfn.NORM.INV(RAND(),Inputs!$D$39,Inputs!$C$39)))-'Year Schedule'!$K$8+'Year Schedule'!$L$8)</f>
        <v>#VALUE!</v>
      </c>
      <c r="H984" s="0" t="e">
        <f aca="true">MAX(0,G984*(1+(_xlfn.NORM.INV(RAND(),Inputs!$D$39,Inputs!$C$39)))-'Year Schedule'!$K$9+'Year Schedule'!$L$9)</f>
        <v>#VALUE!</v>
      </c>
      <c r="I984" s="0" t="e">
        <f aca="true">MAX(0,H984*(1+(_xlfn.NORM.INV(RAND(),Inputs!$D$39,Inputs!$C$39)))-'Year Schedule'!$K$10+'Year Schedule'!$L$10)</f>
        <v>#VALUE!</v>
      </c>
      <c r="J984" s="0" t="e">
        <f aca="true">MAX(0,I984*(1+(_xlfn.NORM.INV(RAND(),Inputs!$D$39,Inputs!$C$39)))-'Year Schedule'!$K$11+'Year Schedule'!$L$11)</f>
        <v>#VALUE!</v>
      </c>
      <c r="K984" s="0" t="e">
        <f aca="true">MAX(0,J984*(1+(_xlfn.NORM.INV(RAND(),Inputs!$D$39,Inputs!$C$39)))-'Year Schedule'!$K$12+'Year Schedule'!$L$12)</f>
        <v>#VALUE!</v>
      </c>
      <c r="L984" s="0" t="e">
        <f aca="true">MAX(0,K984*(1+(_xlfn.NORM.INV(RAND(),Inputs!$D$39,Inputs!$C$39)))-'Year Schedule'!$K$13+'Year Schedule'!$L$13)</f>
        <v>#VALUE!</v>
      </c>
      <c r="M984" s="0" t="e">
        <f aca="true">MAX(0,L984*(1+(_xlfn.NORM.INV(RAND(),Inputs!$D$39,Inputs!$C$39)))-'Year Schedule'!$K$14+'Year Schedule'!$L$14)</f>
        <v>#VALUE!</v>
      </c>
      <c r="N984" s="0" t="e">
        <f aca="true">MAX(0,M984*(1+(_xlfn.NORM.INV(RAND(),Inputs!$D$39,Inputs!$C$39)))-'Year Schedule'!$K$15+'Year Schedule'!$L$15)</f>
        <v>#VALUE!</v>
      </c>
      <c r="O984" s="0" t="e">
        <f aca="true">MAX(0,N984*(1+(_xlfn.NORM.INV(RAND(),Inputs!$D$39,Inputs!$C$39)))-'Year Schedule'!$K$16+'Year Schedule'!$L$16)</f>
        <v>#VALUE!</v>
      </c>
      <c r="P984" s="0" t="e">
        <f aca="true">MAX(0,O984*(1+(_xlfn.NORM.INV(RAND(),Inputs!$D$39,Inputs!$C$39)))-'Year Schedule'!$K$17+'Year Schedule'!$L$17)</f>
        <v>#VALUE!</v>
      </c>
      <c r="Q984" s="0" t="e">
        <f aca="true">MAX(0,P984*(1+(_xlfn.NORM.INV(RAND(),Inputs!$D$39,Inputs!$C$39)))-'Year Schedule'!$K$18+'Year Schedule'!$L$18)</f>
        <v>#VALUE!</v>
      </c>
      <c r="R984" s="0" t="e">
        <f aca="true">MAX(0,Q984*(1+(_xlfn.NORM.INV(RAND(),Inputs!$D$39,Inputs!$C$39)))-'Year Schedule'!$K$19+'Year Schedule'!$L$19)</f>
        <v>#VALUE!</v>
      </c>
      <c r="S984" s="0" t="e">
        <f aca="true">MAX(0,R984*(1+(_xlfn.NORM.INV(RAND(),Inputs!$D$39,Inputs!$C$39)))-'Year Schedule'!$K$20+'Year Schedule'!$L$20)</f>
        <v>#VALUE!</v>
      </c>
      <c r="T984" s="0" t="e">
        <f aca="true">MAX(0,S984*(1+(_xlfn.NORM.INV(RAND(),Inputs!$D$39,Inputs!$C$39)))-'Year Schedule'!$K$21+'Year Schedule'!$L$21)</f>
        <v>#VALUE!</v>
      </c>
      <c r="U984" s="0" t="e">
        <f aca="true">MAX(0,T984*(1+(_xlfn.NORM.INV(RAND(),Inputs!$D$39,Inputs!$C$39)))-'Year Schedule'!$K$22+'Year Schedule'!$L$22)</f>
        <v>#VALUE!</v>
      </c>
      <c r="V984" s="0" t="e">
        <f aca="true">MAX(0,U984*(1+(_xlfn.NORM.INV(RAND(),Inputs!$D$39,Inputs!$C$39)))-'Year Schedule'!$K$23+'Year Schedule'!$L$23)</f>
        <v>#VALUE!</v>
      </c>
      <c r="W984" s="0" t="e">
        <f aca="true">MAX(0,V984*(1+(_xlfn.NORM.INV(RAND(),Inputs!$D$39,Inputs!$C$39)))-'Year Schedule'!$K$24+'Year Schedule'!$L$24)</f>
        <v>#VALUE!</v>
      </c>
      <c r="X984" s="0" t="e">
        <f aca="true">MAX(0,W984*(1+(_xlfn.NORM.INV(RAND(),Inputs!$D$39,Inputs!$C$39)))-'Year Schedule'!$K$25+'Year Schedule'!$L$25)</f>
        <v>#VALUE!</v>
      </c>
      <c r="Y984" s="0" t="e">
        <f aca="true">MAX(0,X984*(1+(_xlfn.NORM.INV(RAND(),Inputs!$D$39,Inputs!$C$39)))-'Year Schedule'!$K$26+'Year Schedule'!$L$26)</f>
        <v>#VALUE!</v>
      </c>
      <c r="Z984" s="0" t="e">
        <f aca="true">MAX(0,Y984*(1+(_xlfn.NORM.INV(RAND(),Inputs!$D$39,Inputs!$C$39)))-'Year Schedule'!$K$27+'Year Schedule'!$L$27)</f>
        <v>#VALUE!</v>
      </c>
      <c r="AA984" s="0" t="e">
        <f aca="true">MAX(0,Z984*(1+(_xlfn.NORM.INV(RAND(),Inputs!$D$39,Inputs!$C$39)))-'Year Schedule'!$K$28+'Year Schedule'!$L$28)</f>
        <v>#VALUE!</v>
      </c>
      <c r="AB984" s="0" t="e">
        <f aca="true">MAX(0,AA984*(1+(_xlfn.NORM.INV(RAND(),Inputs!$D$39,Inputs!$C$39)))-'Year Schedule'!$K$29+'Year Schedule'!$L$29)</f>
        <v>#VALUE!</v>
      </c>
      <c r="AC984" s="0" t="e">
        <f aca="true">MAX(0,AB984*(1+(_xlfn.NORM.INV(RAND(),Inputs!$D$39,Inputs!$C$39)))-'Year Schedule'!$K$30+'Year Schedule'!$L$30)</f>
        <v>#VALUE!</v>
      </c>
      <c r="AD984" s="0" t="e">
        <f aca="true">MAX(0,AC984*(1+(_xlfn.NORM.INV(RAND(),Inputs!$D$39,Inputs!$C$39)))-'Year Schedule'!$K$31+'Year Schedule'!$L$31)</f>
        <v>#VALUE!</v>
      </c>
      <c r="AE984" s="0" t="e">
        <f aca="true">MAX(0,AD984*(1+(_xlfn.NORM.INV(RAND(),Inputs!$D$39,Inputs!$C$39)))-'Year Schedule'!$K$32+'Year Schedule'!$L$32)</f>
        <v>#VALUE!</v>
      </c>
      <c r="AF984" s="0" t="e">
        <f aca="true">MAX(0,AE984*(1+(_xlfn.NORM.INV(RAND(),Inputs!$D$39,Inputs!$C$39)))-'Year Schedule'!$K$33+'Year Schedule'!$L$33)</f>
        <v>#VALUE!</v>
      </c>
      <c r="AG984" s="0" t="e">
        <f aca="true">MAX(0,AF984*(1+(_xlfn.NORM.INV(RAND(),Inputs!$D$39,Inputs!$C$39)))-'Year Schedule'!$K$34+'Year Schedule'!$L$34)</f>
        <v>#VALUE!</v>
      </c>
      <c r="AH984" s="0" t="e">
        <f aca="true">MAX(0,AG984*(1+(_xlfn.NORM.INV(RAND(),Inputs!$D$39,Inputs!$C$39)))-'Year Schedule'!$K$35+'Year Schedule'!$L$35)</f>
        <v>#VALUE!</v>
      </c>
      <c r="AI984" s="0" t="e">
        <f aca="true">MAX(0,AH984*(1+(_xlfn.NORM.INV(RAND(),Inputs!$D$39,Inputs!$C$39)))-'Year Schedule'!$K$36+'Year Schedule'!$L$36)</f>
        <v>#VALUE!</v>
      </c>
      <c r="AJ984" s="0" t="e">
        <f aca="true">MAX(0,AI984*(1+(_xlfn.NORM.INV(RAND(),Inputs!$D$39,Inputs!$C$39)))-'Year Schedule'!$K$37+'Year Schedule'!$L$37)</f>
        <v>#VALUE!</v>
      </c>
      <c r="AK984" s="0" t="e">
        <f aca="true">MAX(0,AJ984*(1+(_xlfn.NORM.INV(RAND(),Inputs!$D$39,Inputs!$C$39)))-'Year Schedule'!$K$38+'Year Schedule'!$L$38)</f>
        <v>#VALUE!</v>
      </c>
      <c r="AL984" s="0" t="e">
        <f aca="true">MAX(0,AK984*(1+(_xlfn.NORM.INV(RAND(),Inputs!$D$39,Inputs!$C$39)))-'Year Schedule'!$K$39+'Year Schedule'!$L$39)</f>
        <v>#VALUE!</v>
      </c>
      <c r="AM984" s="0" t="e">
        <f aca="true">MAX(0,AL984*(1+(_xlfn.NORM.INV(RAND(),Inputs!$D$39,Inputs!$C$39)))-'Year Schedule'!$K$40+'Year Schedule'!$L$40)</f>
        <v>#VALUE!</v>
      </c>
      <c r="AN984" s="0" t="e">
        <f aca="true">MAX(0,AM984*(1+(_xlfn.NORM.INV(RAND(),Inputs!$D$39,Inputs!$C$39)))-'Year Schedule'!$K$41+'Year Schedule'!$L$41)</f>
        <v>#VALUE!</v>
      </c>
      <c r="AO984" s="0" t="e">
        <f aca="true">MAX(0,AN984*(1+(_xlfn.NORM.INV(RAND(),Inputs!$D$39,Inputs!$C$39)))-'Year Schedule'!$K$42+'Year Schedule'!$L$42)</f>
        <v>#VALUE!</v>
      </c>
      <c r="AP984" s="0" t="e">
        <f aca="true">MAX(0,AO984*(1+(_xlfn.NORM.INV(RAND(),Inputs!$D$39,Inputs!$C$39)))-'Year Schedule'!$K$43+'Year Schedule'!$L$43)</f>
        <v>#VALUE!</v>
      </c>
      <c r="AQ984" s="0" t="e">
        <f aca="true">MAX(0,AP984*(1+(_xlfn.NORM.INV(RAND(),Inputs!$D$39,Inputs!$C$39)))-'Year Schedule'!$K$44+'Year Schedule'!$L$44)</f>
        <v>#VALUE!</v>
      </c>
      <c r="AR984" s="0" t="e">
        <f aca="true">MAX(0,AQ984*(1+(_xlfn.NORM.INV(RAND(),Inputs!$D$39,Inputs!$C$39)))-'Year Schedule'!$K$45+'Year Schedule'!$L$45)</f>
        <v>#VALUE!</v>
      </c>
      <c r="AS984" s="0" t="e">
        <f aca="true">MAX(0,AR984*(1+(_xlfn.NORM.INV(RAND(),Inputs!$D$39,Inputs!$C$39)))-'Year Schedule'!$K$46+'Year Schedule'!$L$46)</f>
        <v>#VALUE!</v>
      </c>
      <c r="AT984" s="0" t="e">
        <f aca="true">MAX(0,AS984*(1+(_xlfn.NORM.INV(RAND(),Inputs!$D$39,Inputs!$C$39)))-'Year Schedule'!$K$47+'Year Schedule'!$L$47)</f>
        <v>#VALUE!</v>
      </c>
      <c r="AU984" s="0" t="e">
        <f aca="true">MAX(0,AT984*(1+(_xlfn.NORM.INV(RAND(),Inputs!$D$39,Inputs!$C$39)))-'Year Schedule'!$K$48+'Year Schedule'!$L$48)</f>
        <v>#VALUE!</v>
      </c>
      <c r="AV984" s="0" t="e">
        <f aca="true">MAX(0,AU984*(1+(_xlfn.NORM.INV(RAND(),Inputs!$D$39,Inputs!$C$39)))-'Year Schedule'!$K$49+'Year Schedule'!$L$49)</f>
        <v>#VALUE!</v>
      </c>
      <c r="AW984" s="0" t="e">
        <f aca="true">MAX(0,AV984*(1+(_xlfn.NORM.INV(RAND(),Inputs!$D$39,Inputs!$C$39)))-'Year Schedule'!$K$50+'Year Schedule'!$L$50)</f>
        <v>#VALUE!</v>
      </c>
      <c r="AX984" s="0" t="e">
        <f aca="true">MAX(0,AW984*(1+(_xlfn.NORM.INV(RAND(),Inputs!$D$39,Inputs!$C$39)))-'Year Schedule'!$K$51+'Year Schedule'!$L$51)</f>
        <v>#VALUE!</v>
      </c>
      <c r="AY984" s="0" t="e">
        <f aca="true">MAX(0,AX984*(1+(_xlfn.NORM.INV(RAND(),Inputs!$D$39,Inputs!$C$39)))-'Year Schedule'!$K$52+'Year Schedule'!$L$52)</f>
        <v>#VALUE!</v>
      </c>
      <c r="AZ984" s="0" t="e">
        <f aca="true">MAX(0,AY984*(1+(_xlfn.NORM.INV(RAND(),Inputs!$D$39,Inputs!$C$39)))-'Year Schedule'!$K$53+'Year Schedule'!$L$53)</f>
        <v>#VALUE!</v>
      </c>
      <c r="BA984" s="0" t="e">
        <f aca="false">INDEX(C984:AZ984,1,Inputs!$C$6)</f>
        <v>#VALUE!</v>
      </c>
      <c r="BB984" s="0" t="n">
        <f aca="false">IFERROR(EXP(SUMPRODUCT(LN((C984:INDEX(C984:AZ984,1,Inputs!$C$6)+$C$1004:INDEX($C$1004:$AZ$1004,1,Inputs!$C$6))/B984:INDEX(B984:AY984,1,Inputs!$C$6)))/Inputs!$C$6)-1,-1)</f>
        <v>-1</v>
      </c>
    </row>
    <row r="985" customFormat="false" ht="15" hidden="false" customHeight="true" outlineLevel="0" collapsed="false">
      <c r="A985" s="0" t="n">
        <v>983</v>
      </c>
      <c r="B985" s="177" t="n">
        <f aca="false">Inputs!$C$38</f>
        <v>0</v>
      </c>
      <c r="C985" s="0" t="e">
        <f aca="true">MAX(0,B985*(1+(_xlfn.NORM.INV(RAND(),Inputs!$D$39,Inputs!$C$39)))-'Year Schedule'!$K$4+'Year Schedule'!$L$4)</f>
        <v>#VALUE!</v>
      </c>
      <c r="D985" s="0" t="e">
        <f aca="true">MAX(0,C985*(1+(_xlfn.NORM.INV(RAND(),Inputs!$D$39,Inputs!$C$39)))-'Year Schedule'!$K$5+'Year Schedule'!$L$5)</f>
        <v>#VALUE!</v>
      </c>
      <c r="E985" s="0" t="e">
        <f aca="true">MAX(0,D985*(1+(_xlfn.NORM.INV(RAND(),Inputs!$D$39,Inputs!$C$39)))-'Year Schedule'!$K$6+'Year Schedule'!$L$6)</f>
        <v>#VALUE!</v>
      </c>
      <c r="F985" s="0" t="e">
        <f aca="true">MAX(0,E985*(1+(_xlfn.NORM.INV(RAND(),Inputs!$D$39,Inputs!$C$39)))-'Year Schedule'!$K$7+'Year Schedule'!$L$7)</f>
        <v>#VALUE!</v>
      </c>
      <c r="G985" s="0" t="e">
        <f aca="true">MAX(0,F985*(1+(_xlfn.NORM.INV(RAND(),Inputs!$D$39,Inputs!$C$39)))-'Year Schedule'!$K$8+'Year Schedule'!$L$8)</f>
        <v>#VALUE!</v>
      </c>
      <c r="H985" s="0" t="e">
        <f aca="true">MAX(0,G985*(1+(_xlfn.NORM.INV(RAND(),Inputs!$D$39,Inputs!$C$39)))-'Year Schedule'!$K$9+'Year Schedule'!$L$9)</f>
        <v>#VALUE!</v>
      </c>
      <c r="I985" s="0" t="e">
        <f aca="true">MAX(0,H985*(1+(_xlfn.NORM.INV(RAND(),Inputs!$D$39,Inputs!$C$39)))-'Year Schedule'!$K$10+'Year Schedule'!$L$10)</f>
        <v>#VALUE!</v>
      </c>
      <c r="J985" s="0" t="e">
        <f aca="true">MAX(0,I985*(1+(_xlfn.NORM.INV(RAND(),Inputs!$D$39,Inputs!$C$39)))-'Year Schedule'!$K$11+'Year Schedule'!$L$11)</f>
        <v>#VALUE!</v>
      </c>
      <c r="K985" s="0" t="e">
        <f aca="true">MAX(0,J985*(1+(_xlfn.NORM.INV(RAND(),Inputs!$D$39,Inputs!$C$39)))-'Year Schedule'!$K$12+'Year Schedule'!$L$12)</f>
        <v>#VALUE!</v>
      </c>
      <c r="L985" s="0" t="e">
        <f aca="true">MAX(0,K985*(1+(_xlfn.NORM.INV(RAND(),Inputs!$D$39,Inputs!$C$39)))-'Year Schedule'!$K$13+'Year Schedule'!$L$13)</f>
        <v>#VALUE!</v>
      </c>
      <c r="M985" s="0" t="e">
        <f aca="true">MAX(0,L985*(1+(_xlfn.NORM.INV(RAND(),Inputs!$D$39,Inputs!$C$39)))-'Year Schedule'!$K$14+'Year Schedule'!$L$14)</f>
        <v>#VALUE!</v>
      </c>
      <c r="N985" s="0" t="e">
        <f aca="true">MAX(0,M985*(1+(_xlfn.NORM.INV(RAND(),Inputs!$D$39,Inputs!$C$39)))-'Year Schedule'!$K$15+'Year Schedule'!$L$15)</f>
        <v>#VALUE!</v>
      </c>
      <c r="O985" s="0" t="e">
        <f aca="true">MAX(0,N985*(1+(_xlfn.NORM.INV(RAND(),Inputs!$D$39,Inputs!$C$39)))-'Year Schedule'!$K$16+'Year Schedule'!$L$16)</f>
        <v>#VALUE!</v>
      </c>
      <c r="P985" s="0" t="e">
        <f aca="true">MAX(0,O985*(1+(_xlfn.NORM.INV(RAND(),Inputs!$D$39,Inputs!$C$39)))-'Year Schedule'!$K$17+'Year Schedule'!$L$17)</f>
        <v>#VALUE!</v>
      </c>
      <c r="Q985" s="0" t="e">
        <f aca="true">MAX(0,P985*(1+(_xlfn.NORM.INV(RAND(),Inputs!$D$39,Inputs!$C$39)))-'Year Schedule'!$K$18+'Year Schedule'!$L$18)</f>
        <v>#VALUE!</v>
      </c>
      <c r="R985" s="0" t="e">
        <f aca="true">MAX(0,Q985*(1+(_xlfn.NORM.INV(RAND(),Inputs!$D$39,Inputs!$C$39)))-'Year Schedule'!$K$19+'Year Schedule'!$L$19)</f>
        <v>#VALUE!</v>
      </c>
      <c r="S985" s="0" t="e">
        <f aca="true">MAX(0,R985*(1+(_xlfn.NORM.INV(RAND(),Inputs!$D$39,Inputs!$C$39)))-'Year Schedule'!$K$20+'Year Schedule'!$L$20)</f>
        <v>#VALUE!</v>
      </c>
      <c r="T985" s="0" t="e">
        <f aca="true">MAX(0,S985*(1+(_xlfn.NORM.INV(RAND(),Inputs!$D$39,Inputs!$C$39)))-'Year Schedule'!$K$21+'Year Schedule'!$L$21)</f>
        <v>#VALUE!</v>
      </c>
      <c r="U985" s="0" t="e">
        <f aca="true">MAX(0,T985*(1+(_xlfn.NORM.INV(RAND(),Inputs!$D$39,Inputs!$C$39)))-'Year Schedule'!$K$22+'Year Schedule'!$L$22)</f>
        <v>#VALUE!</v>
      </c>
      <c r="V985" s="0" t="e">
        <f aca="true">MAX(0,U985*(1+(_xlfn.NORM.INV(RAND(),Inputs!$D$39,Inputs!$C$39)))-'Year Schedule'!$K$23+'Year Schedule'!$L$23)</f>
        <v>#VALUE!</v>
      </c>
      <c r="W985" s="0" t="e">
        <f aca="true">MAX(0,V985*(1+(_xlfn.NORM.INV(RAND(),Inputs!$D$39,Inputs!$C$39)))-'Year Schedule'!$K$24+'Year Schedule'!$L$24)</f>
        <v>#VALUE!</v>
      </c>
      <c r="X985" s="0" t="e">
        <f aca="true">MAX(0,W985*(1+(_xlfn.NORM.INV(RAND(),Inputs!$D$39,Inputs!$C$39)))-'Year Schedule'!$K$25+'Year Schedule'!$L$25)</f>
        <v>#VALUE!</v>
      </c>
      <c r="Y985" s="0" t="e">
        <f aca="true">MAX(0,X985*(1+(_xlfn.NORM.INV(RAND(),Inputs!$D$39,Inputs!$C$39)))-'Year Schedule'!$K$26+'Year Schedule'!$L$26)</f>
        <v>#VALUE!</v>
      </c>
      <c r="Z985" s="0" t="e">
        <f aca="true">MAX(0,Y985*(1+(_xlfn.NORM.INV(RAND(),Inputs!$D$39,Inputs!$C$39)))-'Year Schedule'!$K$27+'Year Schedule'!$L$27)</f>
        <v>#VALUE!</v>
      </c>
      <c r="AA985" s="0" t="e">
        <f aca="true">MAX(0,Z985*(1+(_xlfn.NORM.INV(RAND(),Inputs!$D$39,Inputs!$C$39)))-'Year Schedule'!$K$28+'Year Schedule'!$L$28)</f>
        <v>#VALUE!</v>
      </c>
      <c r="AB985" s="0" t="e">
        <f aca="true">MAX(0,AA985*(1+(_xlfn.NORM.INV(RAND(),Inputs!$D$39,Inputs!$C$39)))-'Year Schedule'!$K$29+'Year Schedule'!$L$29)</f>
        <v>#VALUE!</v>
      </c>
      <c r="AC985" s="0" t="e">
        <f aca="true">MAX(0,AB985*(1+(_xlfn.NORM.INV(RAND(),Inputs!$D$39,Inputs!$C$39)))-'Year Schedule'!$K$30+'Year Schedule'!$L$30)</f>
        <v>#VALUE!</v>
      </c>
      <c r="AD985" s="0" t="e">
        <f aca="true">MAX(0,AC985*(1+(_xlfn.NORM.INV(RAND(),Inputs!$D$39,Inputs!$C$39)))-'Year Schedule'!$K$31+'Year Schedule'!$L$31)</f>
        <v>#VALUE!</v>
      </c>
      <c r="AE985" s="0" t="e">
        <f aca="true">MAX(0,AD985*(1+(_xlfn.NORM.INV(RAND(),Inputs!$D$39,Inputs!$C$39)))-'Year Schedule'!$K$32+'Year Schedule'!$L$32)</f>
        <v>#VALUE!</v>
      </c>
      <c r="AF985" s="0" t="e">
        <f aca="true">MAX(0,AE985*(1+(_xlfn.NORM.INV(RAND(),Inputs!$D$39,Inputs!$C$39)))-'Year Schedule'!$K$33+'Year Schedule'!$L$33)</f>
        <v>#VALUE!</v>
      </c>
      <c r="AG985" s="0" t="e">
        <f aca="true">MAX(0,AF985*(1+(_xlfn.NORM.INV(RAND(),Inputs!$D$39,Inputs!$C$39)))-'Year Schedule'!$K$34+'Year Schedule'!$L$34)</f>
        <v>#VALUE!</v>
      </c>
      <c r="AH985" s="0" t="e">
        <f aca="true">MAX(0,AG985*(1+(_xlfn.NORM.INV(RAND(),Inputs!$D$39,Inputs!$C$39)))-'Year Schedule'!$K$35+'Year Schedule'!$L$35)</f>
        <v>#VALUE!</v>
      </c>
      <c r="AI985" s="0" t="e">
        <f aca="true">MAX(0,AH985*(1+(_xlfn.NORM.INV(RAND(),Inputs!$D$39,Inputs!$C$39)))-'Year Schedule'!$K$36+'Year Schedule'!$L$36)</f>
        <v>#VALUE!</v>
      </c>
      <c r="AJ985" s="0" t="e">
        <f aca="true">MAX(0,AI985*(1+(_xlfn.NORM.INV(RAND(),Inputs!$D$39,Inputs!$C$39)))-'Year Schedule'!$K$37+'Year Schedule'!$L$37)</f>
        <v>#VALUE!</v>
      </c>
      <c r="AK985" s="0" t="e">
        <f aca="true">MAX(0,AJ985*(1+(_xlfn.NORM.INV(RAND(),Inputs!$D$39,Inputs!$C$39)))-'Year Schedule'!$K$38+'Year Schedule'!$L$38)</f>
        <v>#VALUE!</v>
      </c>
      <c r="AL985" s="0" t="e">
        <f aca="true">MAX(0,AK985*(1+(_xlfn.NORM.INV(RAND(),Inputs!$D$39,Inputs!$C$39)))-'Year Schedule'!$K$39+'Year Schedule'!$L$39)</f>
        <v>#VALUE!</v>
      </c>
      <c r="AM985" s="0" t="e">
        <f aca="true">MAX(0,AL985*(1+(_xlfn.NORM.INV(RAND(),Inputs!$D$39,Inputs!$C$39)))-'Year Schedule'!$K$40+'Year Schedule'!$L$40)</f>
        <v>#VALUE!</v>
      </c>
      <c r="AN985" s="0" t="e">
        <f aca="true">MAX(0,AM985*(1+(_xlfn.NORM.INV(RAND(),Inputs!$D$39,Inputs!$C$39)))-'Year Schedule'!$K$41+'Year Schedule'!$L$41)</f>
        <v>#VALUE!</v>
      </c>
      <c r="AO985" s="0" t="e">
        <f aca="true">MAX(0,AN985*(1+(_xlfn.NORM.INV(RAND(),Inputs!$D$39,Inputs!$C$39)))-'Year Schedule'!$K$42+'Year Schedule'!$L$42)</f>
        <v>#VALUE!</v>
      </c>
      <c r="AP985" s="0" t="e">
        <f aca="true">MAX(0,AO985*(1+(_xlfn.NORM.INV(RAND(),Inputs!$D$39,Inputs!$C$39)))-'Year Schedule'!$K$43+'Year Schedule'!$L$43)</f>
        <v>#VALUE!</v>
      </c>
      <c r="AQ985" s="0" t="e">
        <f aca="true">MAX(0,AP985*(1+(_xlfn.NORM.INV(RAND(),Inputs!$D$39,Inputs!$C$39)))-'Year Schedule'!$K$44+'Year Schedule'!$L$44)</f>
        <v>#VALUE!</v>
      </c>
      <c r="AR985" s="0" t="e">
        <f aca="true">MAX(0,AQ985*(1+(_xlfn.NORM.INV(RAND(),Inputs!$D$39,Inputs!$C$39)))-'Year Schedule'!$K$45+'Year Schedule'!$L$45)</f>
        <v>#VALUE!</v>
      </c>
      <c r="AS985" s="0" t="e">
        <f aca="true">MAX(0,AR985*(1+(_xlfn.NORM.INV(RAND(),Inputs!$D$39,Inputs!$C$39)))-'Year Schedule'!$K$46+'Year Schedule'!$L$46)</f>
        <v>#VALUE!</v>
      </c>
      <c r="AT985" s="0" t="e">
        <f aca="true">MAX(0,AS985*(1+(_xlfn.NORM.INV(RAND(),Inputs!$D$39,Inputs!$C$39)))-'Year Schedule'!$K$47+'Year Schedule'!$L$47)</f>
        <v>#VALUE!</v>
      </c>
      <c r="AU985" s="0" t="e">
        <f aca="true">MAX(0,AT985*(1+(_xlfn.NORM.INV(RAND(),Inputs!$D$39,Inputs!$C$39)))-'Year Schedule'!$K$48+'Year Schedule'!$L$48)</f>
        <v>#VALUE!</v>
      </c>
      <c r="AV985" s="0" t="e">
        <f aca="true">MAX(0,AU985*(1+(_xlfn.NORM.INV(RAND(),Inputs!$D$39,Inputs!$C$39)))-'Year Schedule'!$K$49+'Year Schedule'!$L$49)</f>
        <v>#VALUE!</v>
      </c>
      <c r="AW985" s="0" t="e">
        <f aca="true">MAX(0,AV985*(1+(_xlfn.NORM.INV(RAND(),Inputs!$D$39,Inputs!$C$39)))-'Year Schedule'!$K$50+'Year Schedule'!$L$50)</f>
        <v>#VALUE!</v>
      </c>
      <c r="AX985" s="0" t="e">
        <f aca="true">MAX(0,AW985*(1+(_xlfn.NORM.INV(RAND(),Inputs!$D$39,Inputs!$C$39)))-'Year Schedule'!$K$51+'Year Schedule'!$L$51)</f>
        <v>#VALUE!</v>
      </c>
      <c r="AY985" s="0" t="e">
        <f aca="true">MAX(0,AX985*(1+(_xlfn.NORM.INV(RAND(),Inputs!$D$39,Inputs!$C$39)))-'Year Schedule'!$K$52+'Year Schedule'!$L$52)</f>
        <v>#VALUE!</v>
      </c>
      <c r="AZ985" s="0" t="e">
        <f aca="true">MAX(0,AY985*(1+(_xlfn.NORM.INV(RAND(),Inputs!$D$39,Inputs!$C$39)))-'Year Schedule'!$K$53+'Year Schedule'!$L$53)</f>
        <v>#VALUE!</v>
      </c>
      <c r="BA985" s="0" t="e">
        <f aca="false">INDEX(C985:AZ985,1,Inputs!$C$6)</f>
        <v>#VALUE!</v>
      </c>
      <c r="BB985" s="0" t="n">
        <f aca="false">IFERROR(EXP(SUMPRODUCT(LN((C985:INDEX(C985:AZ985,1,Inputs!$C$6)+$C$1004:INDEX($C$1004:$AZ$1004,1,Inputs!$C$6))/B985:INDEX(B985:AY985,1,Inputs!$C$6)))/Inputs!$C$6)-1,-1)</f>
        <v>-1</v>
      </c>
    </row>
    <row r="986" customFormat="false" ht="15" hidden="false" customHeight="true" outlineLevel="0" collapsed="false">
      <c r="A986" s="0" t="n">
        <v>984</v>
      </c>
      <c r="B986" s="177" t="n">
        <f aca="false">Inputs!$C$38</f>
        <v>0</v>
      </c>
      <c r="C986" s="0" t="e">
        <f aca="true">MAX(0,B986*(1+(_xlfn.NORM.INV(RAND(),Inputs!$D$39,Inputs!$C$39)))-'Year Schedule'!$K$4+'Year Schedule'!$L$4)</f>
        <v>#VALUE!</v>
      </c>
      <c r="D986" s="0" t="e">
        <f aca="true">MAX(0,C986*(1+(_xlfn.NORM.INV(RAND(),Inputs!$D$39,Inputs!$C$39)))-'Year Schedule'!$K$5+'Year Schedule'!$L$5)</f>
        <v>#VALUE!</v>
      </c>
      <c r="E986" s="0" t="e">
        <f aca="true">MAX(0,D986*(1+(_xlfn.NORM.INV(RAND(),Inputs!$D$39,Inputs!$C$39)))-'Year Schedule'!$K$6+'Year Schedule'!$L$6)</f>
        <v>#VALUE!</v>
      </c>
      <c r="F986" s="0" t="e">
        <f aca="true">MAX(0,E986*(1+(_xlfn.NORM.INV(RAND(),Inputs!$D$39,Inputs!$C$39)))-'Year Schedule'!$K$7+'Year Schedule'!$L$7)</f>
        <v>#VALUE!</v>
      </c>
      <c r="G986" s="0" t="e">
        <f aca="true">MAX(0,F986*(1+(_xlfn.NORM.INV(RAND(),Inputs!$D$39,Inputs!$C$39)))-'Year Schedule'!$K$8+'Year Schedule'!$L$8)</f>
        <v>#VALUE!</v>
      </c>
      <c r="H986" s="0" t="e">
        <f aca="true">MAX(0,G986*(1+(_xlfn.NORM.INV(RAND(),Inputs!$D$39,Inputs!$C$39)))-'Year Schedule'!$K$9+'Year Schedule'!$L$9)</f>
        <v>#VALUE!</v>
      </c>
      <c r="I986" s="0" t="e">
        <f aca="true">MAX(0,H986*(1+(_xlfn.NORM.INV(RAND(),Inputs!$D$39,Inputs!$C$39)))-'Year Schedule'!$K$10+'Year Schedule'!$L$10)</f>
        <v>#VALUE!</v>
      </c>
      <c r="J986" s="0" t="e">
        <f aca="true">MAX(0,I986*(1+(_xlfn.NORM.INV(RAND(),Inputs!$D$39,Inputs!$C$39)))-'Year Schedule'!$K$11+'Year Schedule'!$L$11)</f>
        <v>#VALUE!</v>
      </c>
      <c r="K986" s="0" t="e">
        <f aca="true">MAX(0,J986*(1+(_xlfn.NORM.INV(RAND(),Inputs!$D$39,Inputs!$C$39)))-'Year Schedule'!$K$12+'Year Schedule'!$L$12)</f>
        <v>#VALUE!</v>
      </c>
      <c r="L986" s="0" t="e">
        <f aca="true">MAX(0,K986*(1+(_xlfn.NORM.INV(RAND(),Inputs!$D$39,Inputs!$C$39)))-'Year Schedule'!$K$13+'Year Schedule'!$L$13)</f>
        <v>#VALUE!</v>
      </c>
      <c r="M986" s="0" t="e">
        <f aca="true">MAX(0,L986*(1+(_xlfn.NORM.INV(RAND(),Inputs!$D$39,Inputs!$C$39)))-'Year Schedule'!$K$14+'Year Schedule'!$L$14)</f>
        <v>#VALUE!</v>
      </c>
      <c r="N986" s="0" t="e">
        <f aca="true">MAX(0,M986*(1+(_xlfn.NORM.INV(RAND(),Inputs!$D$39,Inputs!$C$39)))-'Year Schedule'!$K$15+'Year Schedule'!$L$15)</f>
        <v>#VALUE!</v>
      </c>
      <c r="O986" s="0" t="e">
        <f aca="true">MAX(0,N986*(1+(_xlfn.NORM.INV(RAND(),Inputs!$D$39,Inputs!$C$39)))-'Year Schedule'!$K$16+'Year Schedule'!$L$16)</f>
        <v>#VALUE!</v>
      </c>
      <c r="P986" s="0" t="e">
        <f aca="true">MAX(0,O986*(1+(_xlfn.NORM.INV(RAND(),Inputs!$D$39,Inputs!$C$39)))-'Year Schedule'!$K$17+'Year Schedule'!$L$17)</f>
        <v>#VALUE!</v>
      </c>
      <c r="Q986" s="0" t="e">
        <f aca="true">MAX(0,P986*(1+(_xlfn.NORM.INV(RAND(),Inputs!$D$39,Inputs!$C$39)))-'Year Schedule'!$K$18+'Year Schedule'!$L$18)</f>
        <v>#VALUE!</v>
      </c>
      <c r="R986" s="0" t="e">
        <f aca="true">MAX(0,Q986*(1+(_xlfn.NORM.INV(RAND(),Inputs!$D$39,Inputs!$C$39)))-'Year Schedule'!$K$19+'Year Schedule'!$L$19)</f>
        <v>#VALUE!</v>
      </c>
      <c r="S986" s="0" t="e">
        <f aca="true">MAX(0,R986*(1+(_xlfn.NORM.INV(RAND(),Inputs!$D$39,Inputs!$C$39)))-'Year Schedule'!$K$20+'Year Schedule'!$L$20)</f>
        <v>#VALUE!</v>
      </c>
      <c r="T986" s="0" t="e">
        <f aca="true">MAX(0,S986*(1+(_xlfn.NORM.INV(RAND(),Inputs!$D$39,Inputs!$C$39)))-'Year Schedule'!$K$21+'Year Schedule'!$L$21)</f>
        <v>#VALUE!</v>
      </c>
      <c r="U986" s="0" t="e">
        <f aca="true">MAX(0,T986*(1+(_xlfn.NORM.INV(RAND(),Inputs!$D$39,Inputs!$C$39)))-'Year Schedule'!$K$22+'Year Schedule'!$L$22)</f>
        <v>#VALUE!</v>
      </c>
      <c r="V986" s="0" t="e">
        <f aca="true">MAX(0,U986*(1+(_xlfn.NORM.INV(RAND(),Inputs!$D$39,Inputs!$C$39)))-'Year Schedule'!$K$23+'Year Schedule'!$L$23)</f>
        <v>#VALUE!</v>
      </c>
      <c r="W986" s="0" t="e">
        <f aca="true">MAX(0,V986*(1+(_xlfn.NORM.INV(RAND(),Inputs!$D$39,Inputs!$C$39)))-'Year Schedule'!$K$24+'Year Schedule'!$L$24)</f>
        <v>#VALUE!</v>
      </c>
      <c r="X986" s="0" t="e">
        <f aca="true">MAX(0,W986*(1+(_xlfn.NORM.INV(RAND(),Inputs!$D$39,Inputs!$C$39)))-'Year Schedule'!$K$25+'Year Schedule'!$L$25)</f>
        <v>#VALUE!</v>
      </c>
      <c r="Y986" s="0" t="e">
        <f aca="true">MAX(0,X986*(1+(_xlfn.NORM.INV(RAND(),Inputs!$D$39,Inputs!$C$39)))-'Year Schedule'!$K$26+'Year Schedule'!$L$26)</f>
        <v>#VALUE!</v>
      </c>
      <c r="Z986" s="0" t="e">
        <f aca="true">MAX(0,Y986*(1+(_xlfn.NORM.INV(RAND(),Inputs!$D$39,Inputs!$C$39)))-'Year Schedule'!$K$27+'Year Schedule'!$L$27)</f>
        <v>#VALUE!</v>
      </c>
      <c r="AA986" s="0" t="e">
        <f aca="true">MAX(0,Z986*(1+(_xlfn.NORM.INV(RAND(),Inputs!$D$39,Inputs!$C$39)))-'Year Schedule'!$K$28+'Year Schedule'!$L$28)</f>
        <v>#VALUE!</v>
      </c>
      <c r="AB986" s="0" t="e">
        <f aca="true">MAX(0,AA986*(1+(_xlfn.NORM.INV(RAND(),Inputs!$D$39,Inputs!$C$39)))-'Year Schedule'!$K$29+'Year Schedule'!$L$29)</f>
        <v>#VALUE!</v>
      </c>
      <c r="AC986" s="0" t="e">
        <f aca="true">MAX(0,AB986*(1+(_xlfn.NORM.INV(RAND(),Inputs!$D$39,Inputs!$C$39)))-'Year Schedule'!$K$30+'Year Schedule'!$L$30)</f>
        <v>#VALUE!</v>
      </c>
      <c r="AD986" s="0" t="e">
        <f aca="true">MAX(0,AC986*(1+(_xlfn.NORM.INV(RAND(),Inputs!$D$39,Inputs!$C$39)))-'Year Schedule'!$K$31+'Year Schedule'!$L$31)</f>
        <v>#VALUE!</v>
      </c>
      <c r="AE986" s="0" t="e">
        <f aca="true">MAX(0,AD986*(1+(_xlfn.NORM.INV(RAND(),Inputs!$D$39,Inputs!$C$39)))-'Year Schedule'!$K$32+'Year Schedule'!$L$32)</f>
        <v>#VALUE!</v>
      </c>
      <c r="AF986" s="0" t="e">
        <f aca="true">MAX(0,AE986*(1+(_xlfn.NORM.INV(RAND(),Inputs!$D$39,Inputs!$C$39)))-'Year Schedule'!$K$33+'Year Schedule'!$L$33)</f>
        <v>#VALUE!</v>
      </c>
      <c r="AG986" s="0" t="e">
        <f aca="true">MAX(0,AF986*(1+(_xlfn.NORM.INV(RAND(),Inputs!$D$39,Inputs!$C$39)))-'Year Schedule'!$K$34+'Year Schedule'!$L$34)</f>
        <v>#VALUE!</v>
      </c>
      <c r="AH986" s="0" t="e">
        <f aca="true">MAX(0,AG986*(1+(_xlfn.NORM.INV(RAND(),Inputs!$D$39,Inputs!$C$39)))-'Year Schedule'!$K$35+'Year Schedule'!$L$35)</f>
        <v>#VALUE!</v>
      </c>
      <c r="AI986" s="0" t="e">
        <f aca="true">MAX(0,AH986*(1+(_xlfn.NORM.INV(RAND(),Inputs!$D$39,Inputs!$C$39)))-'Year Schedule'!$K$36+'Year Schedule'!$L$36)</f>
        <v>#VALUE!</v>
      </c>
      <c r="AJ986" s="0" t="e">
        <f aca="true">MAX(0,AI986*(1+(_xlfn.NORM.INV(RAND(),Inputs!$D$39,Inputs!$C$39)))-'Year Schedule'!$K$37+'Year Schedule'!$L$37)</f>
        <v>#VALUE!</v>
      </c>
      <c r="AK986" s="0" t="e">
        <f aca="true">MAX(0,AJ986*(1+(_xlfn.NORM.INV(RAND(),Inputs!$D$39,Inputs!$C$39)))-'Year Schedule'!$K$38+'Year Schedule'!$L$38)</f>
        <v>#VALUE!</v>
      </c>
      <c r="AL986" s="0" t="e">
        <f aca="true">MAX(0,AK986*(1+(_xlfn.NORM.INV(RAND(),Inputs!$D$39,Inputs!$C$39)))-'Year Schedule'!$K$39+'Year Schedule'!$L$39)</f>
        <v>#VALUE!</v>
      </c>
      <c r="AM986" s="0" t="e">
        <f aca="true">MAX(0,AL986*(1+(_xlfn.NORM.INV(RAND(),Inputs!$D$39,Inputs!$C$39)))-'Year Schedule'!$K$40+'Year Schedule'!$L$40)</f>
        <v>#VALUE!</v>
      </c>
      <c r="AN986" s="0" t="e">
        <f aca="true">MAX(0,AM986*(1+(_xlfn.NORM.INV(RAND(),Inputs!$D$39,Inputs!$C$39)))-'Year Schedule'!$K$41+'Year Schedule'!$L$41)</f>
        <v>#VALUE!</v>
      </c>
      <c r="AO986" s="0" t="e">
        <f aca="true">MAX(0,AN986*(1+(_xlfn.NORM.INV(RAND(),Inputs!$D$39,Inputs!$C$39)))-'Year Schedule'!$K$42+'Year Schedule'!$L$42)</f>
        <v>#VALUE!</v>
      </c>
      <c r="AP986" s="0" t="e">
        <f aca="true">MAX(0,AO986*(1+(_xlfn.NORM.INV(RAND(),Inputs!$D$39,Inputs!$C$39)))-'Year Schedule'!$K$43+'Year Schedule'!$L$43)</f>
        <v>#VALUE!</v>
      </c>
      <c r="AQ986" s="0" t="e">
        <f aca="true">MAX(0,AP986*(1+(_xlfn.NORM.INV(RAND(),Inputs!$D$39,Inputs!$C$39)))-'Year Schedule'!$K$44+'Year Schedule'!$L$44)</f>
        <v>#VALUE!</v>
      </c>
      <c r="AR986" s="0" t="e">
        <f aca="true">MAX(0,AQ986*(1+(_xlfn.NORM.INV(RAND(),Inputs!$D$39,Inputs!$C$39)))-'Year Schedule'!$K$45+'Year Schedule'!$L$45)</f>
        <v>#VALUE!</v>
      </c>
      <c r="AS986" s="0" t="e">
        <f aca="true">MAX(0,AR986*(1+(_xlfn.NORM.INV(RAND(),Inputs!$D$39,Inputs!$C$39)))-'Year Schedule'!$K$46+'Year Schedule'!$L$46)</f>
        <v>#VALUE!</v>
      </c>
      <c r="AT986" s="0" t="e">
        <f aca="true">MAX(0,AS986*(1+(_xlfn.NORM.INV(RAND(),Inputs!$D$39,Inputs!$C$39)))-'Year Schedule'!$K$47+'Year Schedule'!$L$47)</f>
        <v>#VALUE!</v>
      </c>
      <c r="AU986" s="0" t="e">
        <f aca="true">MAX(0,AT986*(1+(_xlfn.NORM.INV(RAND(),Inputs!$D$39,Inputs!$C$39)))-'Year Schedule'!$K$48+'Year Schedule'!$L$48)</f>
        <v>#VALUE!</v>
      </c>
      <c r="AV986" s="0" t="e">
        <f aca="true">MAX(0,AU986*(1+(_xlfn.NORM.INV(RAND(),Inputs!$D$39,Inputs!$C$39)))-'Year Schedule'!$K$49+'Year Schedule'!$L$49)</f>
        <v>#VALUE!</v>
      </c>
      <c r="AW986" s="0" t="e">
        <f aca="true">MAX(0,AV986*(1+(_xlfn.NORM.INV(RAND(),Inputs!$D$39,Inputs!$C$39)))-'Year Schedule'!$K$50+'Year Schedule'!$L$50)</f>
        <v>#VALUE!</v>
      </c>
      <c r="AX986" s="0" t="e">
        <f aca="true">MAX(0,AW986*(1+(_xlfn.NORM.INV(RAND(),Inputs!$D$39,Inputs!$C$39)))-'Year Schedule'!$K$51+'Year Schedule'!$L$51)</f>
        <v>#VALUE!</v>
      </c>
      <c r="AY986" s="0" t="e">
        <f aca="true">MAX(0,AX986*(1+(_xlfn.NORM.INV(RAND(),Inputs!$D$39,Inputs!$C$39)))-'Year Schedule'!$K$52+'Year Schedule'!$L$52)</f>
        <v>#VALUE!</v>
      </c>
      <c r="AZ986" s="0" t="e">
        <f aca="true">MAX(0,AY986*(1+(_xlfn.NORM.INV(RAND(),Inputs!$D$39,Inputs!$C$39)))-'Year Schedule'!$K$53+'Year Schedule'!$L$53)</f>
        <v>#VALUE!</v>
      </c>
      <c r="BA986" s="0" t="e">
        <f aca="false">INDEX(C986:AZ986,1,Inputs!$C$6)</f>
        <v>#VALUE!</v>
      </c>
      <c r="BB986" s="0" t="n">
        <f aca="false">IFERROR(EXP(SUMPRODUCT(LN((C986:INDEX(C986:AZ986,1,Inputs!$C$6)+$C$1004:INDEX($C$1004:$AZ$1004,1,Inputs!$C$6))/B986:INDEX(B986:AY986,1,Inputs!$C$6)))/Inputs!$C$6)-1,-1)</f>
        <v>-1</v>
      </c>
    </row>
    <row r="987" customFormat="false" ht="15" hidden="false" customHeight="true" outlineLevel="0" collapsed="false">
      <c r="A987" s="0" t="n">
        <v>985</v>
      </c>
      <c r="B987" s="177" t="n">
        <f aca="false">Inputs!$C$38</f>
        <v>0</v>
      </c>
      <c r="C987" s="0" t="e">
        <f aca="true">MAX(0,B987*(1+(_xlfn.NORM.INV(RAND(),Inputs!$D$39,Inputs!$C$39)))-'Year Schedule'!$K$4+'Year Schedule'!$L$4)</f>
        <v>#VALUE!</v>
      </c>
      <c r="D987" s="0" t="e">
        <f aca="true">MAX(0,C987*(1+(_xlfn.NORM.INV(RAND(),Inputs!$D$39,Inputs!$C$39)))-'Year Schedule'!$K$5+'Year Schedule'!$L$5)</f>
        <v>#VALUE!</v>
      </c>
      <c r="E987" s="0" t="e">
        <f aca="true">MAX(0,D987*(1+(_xlfn.NORM.INV(RAND(),Inputs!$D$39,Inputs!$C$39)))-'Year Schedule'!$K$6+'Year Schedule'!$L$6)</f>
        <v>#VALUE!</v>
      </c>
      <c r="F987" s="0" t="e">
        <f aca="true">MAX(0,E987*(1+(_xlfn.NORM.INV(RAND(),Inputs!$D$39,Inputs!$C$39)))-'Year Schedule'!$K$7+'Year Schedule'!$L$7)</f>
        <v>#VALUE!</v>
      </c>
      <c r="G987" s="0" t="e">
        <f aca="true">MAX(0,F987*(1+(_xlfn.NORM.INV(RAND(),Inputs!$D$39,Inputs!$C$39)))-'Year Schedule'!$K$8+'Year Schedule'!$L$8)</f>
        <v>#VALUE!</v>
      </c>
      <c r="H987" s="0" t="e">
        <f aca="true">MAX(0,G987*(1+(_xlfn.NORM.INV(RAND(),Inputs!$D$39,Inputs!$C$39)))-'Year Schedule'!$K$9+'Year Schedule'!$L$9)</f>
        <v>#VALUE!</v>
      </c>
      <c r="I987" s="0" t="e">
        <f aca="true">MAX(0,H987*(1+(_xlfn.NORM.INV(RAND(),Inputs!$D$39,Inputs!$C$39)))-'Year Schedule'!$K$10+'Year Schedule'!$L$10)</f>
        <v>#VALUE!</v>
      </c>
      <c r="J987" s="0" t="e">
        <f aca="true">MAX(0,I987*(1+(_xlfn.NORM.INV(RAND(),Inputs!$D$39,Inputs!$C$39)))-'Year Schedule'!$K$11+'Year Schedule'!$L$11)</f>
        <v>#VALUE!</v>
      </c>
      <c r="K987" s="0" t="e">
        <f aca="true">MAX(0,J987*(1+(_xlfn.NORM.INV(RAND(),Inputs!$D$39,Inputs!$C$39)))-'Year Schedule'!$K$12+'Year Schedule'!$L$12)</f>
        <v>#VALUE!</v>
      </c>
      <c r="L987" s="0" t="e">
        <f aca="true">MAX(0,K987*(1+(_xlfn.NORM.INV(RAND(),Inputs!$D$39,Inputs!$C$39)))-'Year Schedule'!$K$13+'Year Schedule'!$L$13)</f>
        <v>#VALUE!</v>
      </c>
      <c r="M987" s="0" t="e">
        <f aca="true">MAX(0,L987*(1+(_xlfn.NORM.INV(RAND(),Inputs!$D$39,Inputs!$C$39)))-'Year Schedule'!$K$14+'Year Schedule'!$L$14)</f>
        <v>#VALUE!</v>
      </c>
      <c r="N987" s="0" t="e">
        <f aca="true">MAX(0,M987*(1+(_xlfn.NORM.INV(RAND(),Inputs!$D$39,Inputs!$C$39)))-'Year Schedule'!$K$15+'Year Schedule'!$L$15)</f>
        <v>#VALUE!</v>
      </c>
      <c r="O987" s="0" t="e">
        <f aca="true">MAX(0,N987*(1+(_xlfn.NORM.INV(RAND(),Inputs!$D$39,Inputs!$C$39)))-'Year Schedule'!$K$16+'Year Schedule'!$L$16)</f>
        <v>#VALUE!</v>
      </c>
      <c r="P987" s="0" t="e">
        <f aca="true">MAX(0,O987*(1+(_xlfn.NORM.INV(RAND(),Inputs!$D$39,Inputs!$C$39)))-'Year Schedule'!$K$17+'Year Schedule'!$L$17)</f>
        <v>#VALUE!</v>
      </c>
      <c r="Q987" s="0" t="e">
        <f aca="true">MAX(0,P987*(1+(_xlfn.NORM.INV(RAND(),Inputs!$D$39,Inputs!$C$39)))-'Year Schedule'!$K$18+'Year Schedule'!$L$18)</f>
        <v>#VALUE!</v>
      </c>
      <c r="R987" s="0" t="e">
        <f aca="true">MAX(0,Q987*(1+(_xlfn.NORM.INV(RAND(),Inputs!$D$39,Inputs!$C$39)))-'Year Schedule'!$K$19+'Year Schedule'!$L$19)</f>
        <v>#VALUE!</v>
      </c>
      <c r="S987" s="0" t="e">
        <f aca="true">MAX(0,R987*(1+(_xlfn.NORM.INV(RAND(),Inputs!$D$39,Inputs!$C$39)))-'Year Schedule'!$K$20+'Year Schedule'!$L$20)</f>
        <v>#VALUE!</v>
      </c>
      <c r="T987" s="0" t="e">
        <f aca="true">MAX(0,S987*(1+(_xlfn.NORM.INV(RAND(),Inputs!$D$39,Inputs!$C$39)))-'Year Schedule'!$K$21+'Year Schedule'!$L$21)</f>
        <v>#VALUE!</v>
      </c>
      <c r="U987" s="0" t="e">
        <f aca="true">MAX(0,T987*(1+(_xlfn.NORM.INV(RAND(),Inputs!$D$39,Inputs!$C$39)))-'Year Schedule'!$K$22+'Year Schedule'!$L$22)</f>
        <v>#VALUE!</v>
      </c>
      <c r="V987" s="0" t="e">
        <f aca="true">MAX(0,U987*(1+(_xlfn.NORM.INV(RAND(),Inputs!$D$39,Inputs!$C$39)))-'Year Schedule'!$K$23+'Year Schedule'!$L$23)</f>
        <v>#VALUE!</v>
      </c>
      <c r="W987" s="0" t="e">
        <f aca="true">MAX(0,V987*(1+(_xlfn.NORM.INV(RAND(),Inputs!$D$39,Inputs!$C$39)))-'Year Schedule'!$K$24+'Year Schedule'!$L$24)</f>
        <v>#VALUE!</v>
      </c>
      <c r="X987" s="0" t="e">
        <f aca="true">MAX(0,W987*(1+(_xlfn.NORM.INV(RAND(),Inputs!$D$39,Inputs!$C$39)))-'Year Schedule'!$K$25+'Year Schedule'!$L$25)</f>
        <v>#VALUE!</v>
      </c>
      <c r="Y987" s="0" t="e">
        <f aca="true">MAX(0,X987*(1+(_xlfn.NORM.INV(RAND(),Inputs!$D$39,Inputs!$C$39)))-'Year Schedule'!$K$26+'Year Schedule'!$L$26)</f>
        <v>#VALUE!</v>
      </c>
      <c r="Z987" s="0" t="e">
        <f aca="true">MAX(0,Y987*(1+(_xlfn.NORM.INV(RAND(),Inputs!$D$39,Inputs!$C$39)))-'Year Schedule'!$K$27+'Year Schedule'!$L$27)</f>
        <v>#VALUE!</v>
      </c>
      <c r="AA987" s="0" t="e">
        <f aca="true">MAX(0,Z987*(1+(_xlfn.NORM.INV(RAND(),Inputs!$D$39,Inputs!$C$39)))-'Year Schedule'!$K$28+'Year Schedule'!$L$28)</f>
        <v>#VALUE!</v>
      </c>
      <c r="AB987" s="0" t="e">
        <f aca="true">MAX(0,AA987*(1+(_xlfn.NORM.INV(RAND(),Inputs!$D$39,Inputs!$C$39)))-'Year Schedule'!$K$29+'Year Schedule'!$L$29)</f>
        <v>#VALUE!</v>
      </c>
      <c r="AC987" s="0" t="e">
        <f aca="true">MAX(0,AB987*(1+(_xlfn.NORM.INV(RAND(),Inputs!$D$39,Inputs!$C$39)))-'Year Schedule'!$K$30+'Year Schedule'!$L$30)</f>
        <v>#VALUE!</v>
      </c>
      <c r="AD987" s="0" t="e">
        <f aca="true">MAX(0,AC987*(1+(_xlfn.NORM.INV(RAND(),Inputs!$D$39,Inputs!$C$39)))-'Year Schedule'!$K$31+'Year Schedule'!$L$31)</f>
        <v>#VALUE!</v>
      </c>
      <c r="AE987" s="0" t="e">
        <f aca="true">MAX(0,AD987*(1+(_xlfn.NORM.INV(RAND(),Inputs!$D$39,Inputs!$C$39)))-'Year Schedule'!$K$32+'Year Schedule'!$L$32)</f>
        <v>#VALUE!</v>
      </c>
      <c r="AF987" s="0" t="e">
        <f aca="true">MAX(0,AE987*(1+(_xlfn.NORM.INV(RAND(),Inputs!$D$39,Inputs!$C$39)))-'Year Schedule'!$K$33+'Year Schedule'!$L$33)</f>
        <v>#VALUE!</v>
      </c>
      <c r="AG987" s="0" t="e">
        <f aca="true">MAX(0,AF987*(1+(_xlfn.NORM.INV(RAND(),Inputs!$D$39,Inputs!$C$39)))-'Year Schedule'!$K$34+'Year Schedule'!$L$34)</f>
        <v>#VALUE!</v>
      </c>
      <c r="AH987" s="0" t="e">
        <f aca="true">MAX(0,AG987*(1+(_xlfn.NORM.INV(RAND(),Inputs!$D$39,Inputs!$C$39)))-'Year Schedule'!$K$35+'Year Schedule'!$L$35)</f>
        <v>#VALUE!</v>
      </c>
      <c r="AI987" s="0" t="e">
        <f aca="true">MAX(0,AH987*(1+(_xlfn.NORM.INV(RAND(),Inputs!$D$39,Inputs!$C$39)))-'Year Schedule'!$K$36+'Year Schedule'!$L$36)</f>
        <v>#VALUE!</v>
      </c>
      <c r="AJ987" s="0" t="e">
        <f aca="true">MAX(0,AI987*(1+(_xlfn.NORM.INV(RAND(),Inputs!$D$39,Inputs!$C$39)))-'Year Schedule'!$K$37+'Year Schedule'!$L$37)</f>
        <v>#VALUE!</v>
      </c>
      <c r="AK987" s="0" t="e">
        <f aca="true">MAX(0,AJ987*(1+(_xlfn.NORM.INV(RAND(),Inputs!$D$39,Inputs!$C$39)))-'Year Schedule'!$K$38+'Year Schedule'!$L$38)</f>
        <v>#VALUE!</v>
      </c>
      <c r="AL987" s="0" t="e">
        <f aca="true">MAX(0,AK987*(1+(_xlfn.NORM.INV(RAND(),Inputs!$D$39,Inputs!$C$39)))-'Year Schedule'!$K$39+'Year Schedule'!$L$39)</f>
        <v>#VALUE!</v>
      </c>
      <c r="AM987" s="0" t="e">
        <f aca="true">MAX(0,AL987*(1+(_xlfn.NORM.INV(RAND(),Inputs!$D$39,Inputs!$C$39)))-'Year Schedule'!$K$40+'Year Schedule'!$L$40)</f>
        <v>#VALUE!</v>
      </c>
      <c r="AN987" s="0" t="e">
        <f aca="true">MAX(0,AM987*(1+(_xlfn.NORM.INV(RAND(),Inputs!$D$39,Inputs!$C$39)))-'Year Schedule'!$K$41+'Year Schedule'!$L$41)</f>
        <v>#VALUE!</v>
      </c>
      <c r="AO987" s="0" t="e">
        <f aca="true">MAX(0,AN987*(1+(_xlfn.NORM.INV(RAND(),Inputs!$D$39,Inputs!$C$39)))-'Year Schedule'!$K$42+'Year Schedule'!$L$42)</f>
        <v>#VALUE!</v>
      </c>
      <c r="AP987" s="0" t="e">
        <f aca="true">MAX(0,AO987*(1+(_xlfn.NORM.INV(RAND(),Inputs!$D$39,Inputs!$C$39)))-'Year Schedule'!$K$43+'Year Schedule'!$L$43)</f>
        <v>#VALUE!</v>
      </c>
      <c r="AQ987" s="0" t="e">
        <f aca="true">MAX(0,AP987*(1+(_xlfn.NORM.INV(RAND(),Inputs!$D$39,Inputs!$C$39)))-'Year Schedule'!$K$44+'Year Schedule'!$L$44)</f>
        <v>#VALUE!</v>
      </c>
      <c r="AR987" s="0" t="e">
        <f aca="true">MAX(0,AQ987*(1+(_xlfn.NORM.INV(RAND(),Inputs!$D$39,Inputs!$C$39)))-'Year Schedule'!$K$45+'Year Schedule'!$L$45)</f>
        <v>#VALUE!</v>
      </c>
      <c r="AS987" s="0" t="e">
        <f aca="true">MAX(0,AR987*(1+(_xlfn.NORM.INV(RAND(),Inputs!$D$39,Inputs!$C$39)))-'Year Schedule'!$K$46+'Year Schedule'!$L$46)</f>
        <v>#VALUE!</v>
      </c>
      <c r="AT987" s="0" t="e">
        <f aca="true">MAX(0,AS987*(1+(_xlfn.NORM.INV(RAND(),Inputs!$D$39,Inputs!$C$39)))-'Year Schedule'!$K$47+'Year Schedule'!$L$47)</f>
        <v>#VALUE!</v>
      </c>
      <c r="AU987" s="0" t="e">
        <f aca="true">MAX(0,AT987*(1+(_xlfn.NORM.INV(RAND(),Inputs!$D$39,Inputs!$C$39)))-'Year Schedule'!$K$48+'Year Schedule'!$L$48)</f>
        <v>#VALUE!</v>
      </c>
      <c r="AV987" s="0" t="e">
        <f aca="true">MAX(0,AU987*(1+(_xlfn.NORM.INV(RAND(),Inputs!$D$39,Inputs!$C$39)))-'Year Schedule'!$K$49+'Year Schedule'!$L$49)</f>
        <v>#VALUE!</v>
      </c>
      <c r="AW987" s="0" t="e">
        <f aca="true">MAX(0,AV987*(1+(_xlfn.NORM.INV(RAND(),Inputs!$D$39,Inputs!$C$39)))-'Year Schedule'!$K$50+'Year Schedule'!$L$50)</f>
        <v>#VALUE!</v>
      </c>
      <c r="AX987" s="0" t="e">
        <f aca="true">MAX(0,AW987*(1+(_xlfn.NORM.INV(RAND(),Inputs!$D$39,Inputs!$C$39)))-'Year Schedule'!$K$51+'Year Schedule'!$L$51)</f>
        <v>#VALUE!</v>
      </c>
      <c r="AY987" s="0" t="e">
        <f aca="true">MAX(0,AX987*(1+(_xlfn.NORM.INV(RAND(),Inputs!$D$39,Inputs!$C$39)))-'Year Schedule'!$K$52+'Year Schedule'!$L$52)</f>
        <v>#VALUE!</v>
      </c>
      <c r="AZ987" s="0" t="e">
        <f aca="true">MAX(0,AY987*(1+(_xlfn.NORM.INV(RAND(),Inputs!$D$39,Inputs!$C$39)))-'Year Schedule'!$K$53+'Year Schedule'!$L$53)</f>
        <v>#VALUE!</v>
      </c>
      <c r="BA987" s="0" t="e">
        <f aca="false">INDEX(C987:AZ987,1,Inputs!$C$6)</f>
        <v>#VALUE!</v>
      </c>
      <c r="BB987" s="0" t="n">
        <f aca="false">IFERROR(EXP(SUMPRODUCT(LN((C987:INDEX(C987:AZ987,1,Inputs!$C$6)+$C$1004:INDEX($C$1004:$AZ$1004,1,Inputs!$C$6))/B987:INDEX(B987:AY987,1,Inputs!$C$6)))/Inputs!$C$6)-1,-1)</f>
        <v>-1</v>
      </c>
    </row>
    <row r="988" customFormat="false" ht="15" hidden="false" customHeight="true" outlineLevel="0" collapsed="false">
      <c r="A988" s="0" t="n">
        <v>986</v>
      </c>
      <c r="B988" s="177" t="n">
        <f aca="false">Inputs!$C$38</f>
        <v>0</v>
      </c>
      <c r="C988" s="0" t="e">
        <f aca="true">MAX(0,B988*(1+(_xlfn.NORM.INV(RAND(),Inputs!$D$39,Inputs!$C$39)))-'Year Schedule'!$K$4+'Year Schedule'!$L$4)</f>
        <v>#VALUE!</v>
      </c>
      <c r="D988" s="0" t="e">
        <f aca="true">MAX(0,C988*(1+(_xlfn.NORM.INV(RAND(),Inputs!$D$39,Inputs!$C$39)))-'Year Schedule'!$K$5+'Year Schedule'!$L$5)</f>
        <v>#VALUE!</v>
      </c>
      <c r="E988" s="0" t="e">
        <f aca="true">MAX(0,D988*(1+(_xlfn.NORM.INV(RAND(),Inputs!$D$39,Inputs!$C$39)))-'Year Schedule'!$K$6+'Year Schedule'!$L$6)</f>
        <v>#VALUE!</v>
      </c>
      <c r="F988" s="0" t="e">
        <f aca="true">MAX(0,E988*(1+(_xlfn.NORM.INV(RAND(),Inputs!$D$39,Inputs!$C$39)))-'Year Schedule'!$K$7+'Year Schedule'!$L$7)</f>
        <v>#VALUE!</v>
      </c>
      <c r="G988" s="0" t="e">
        <f aca="true">MAX(0,F988*(1+(_xlfn.NORM.INV(RAND(),Inputs!$D$39,Inputs!$C$39)))-'Year Schedule'!$K$8+'Year Schedule'!$L$8)</f>
        <v>#VALUE!</v>
      </c>
      <c r="H988" s="0" t="e">
        <f aca="true">MAX(0,G988*(1+(_xlfn.NORM.INV(RAND(),Inputs!$D$39,Inputs!$C$39)))-'Year Schedule'!$K$9+'Year Schedule'!$L$9)</f>
        <v>#VALUE!</v>
      </c>
      <c r="I988" s="0" t="e">
        <f aca="true">MAX(0,H988*(1+(_xlfn.NORM.INV(RAND(),Inputs!$D$39,Inputs!$C$39)))-'Year Schedule'!$K$10+'Year Schedule'!$L$10)</f>
        <v>#VALUE!</v>
      </c>
      <c r="J988" s="0" t="e">
        <f aca="true">MAX(0,I988*(1+(_xlfn.NORM.INV(RAND(),Inputs!$D$39,Inputs!$C$39)))-'Year Schedule'!$K$11+'Year Schedule'!$L$11)</f>
        <v>#VALUE!</v>
      </c>
      <c r="K988" s="0" t="e">
        <f aca="true">MAX(0,J988*(1+(_xlfn.NORM.INV(RAND(),Inputs!$D$39,Inputs!$C$39)))-'Year Schedule'!$K$12+'Year Schedule'!$L$12)</f>
        <v>#VALUE!</v>
      </c>
      <c r="L988" s="0" t="e">
        <f aca="true">MAX(0,K988*(1+(_xlfn.NORM.INV(RAND(),Inputs!$D$39,Inputs!$C$39)))-'Year Schedule'!$K$13+'Year Schedule'!$L$13)</f>
        <v>#VALUE!</v>
      </c>
      <c r="M988" s="0" t="e">
        <f aca="true">MAX(0,L988*(1+(_xlfn.NORM.INV(RAND(),Inputs!$D$39,Inputs!$C$39)))-'Year Schedule'!$K$14+'Year Schedule'!$L$14)</f>
        <v>#VALUE!</v>
      </c>
      <c r="N988" s="0" t="e">
        <f aca="true">MAX(0,M988*(1+(_xlfn.NORM.INV(RAND(),Inputs!$D$39,Inputs!$C$39)))-'Year Schedule'!$K$15+'Year Schedule'!$L$15)</f>
        <v>#VALUE!</v>
      </c>
      <c r="O988" s="0" t="e">
        <f aca="true">MAX(0,N988*(1+(_xlfn.NORM.INV(RAND(),Inputs!$D$39,Inputs!$C$39)))-'Year Schedule'!$K$16+'Year Schedule'!$L$16)</f>
        <v>#VALUE!</v>
      </c>
      <c r="P988" s="0" t="e">
        <f aca="true">MAX(0,O988*(1+(_xlfn.NORM.INV(RAND(),Inputs!$D$39,Inputs!$C$39)))-'Year Schedule'!$K$17+'Year Schedule'!$L$17)</f>
        <v>#VALUE!</v>
      </c>
      <c r="Q988" s="0" t="e">
        <f aca="true">MAX(0,P988*(1+(_xlfn.NORM.INV(RAND(),Inputs!$D$39,Inputs!$C$39)))-'Year Schedule'!$K$18+'Year Schedule'!$L$18)</f>
        <v>#VALUE!</v>
      </c>
      <c r="R988" s="0" t="e">
        <f aca="true">MAX(0,Q988*(1+(_xlfn.NORM.INV(RAND(),Inputs!$D$39,Inputs!$C$39)))-'Year Schedule'!$K$19+'Year Schedule'!$L$19)</f>
        <v>#VALUE!</v>
      </c>
      <c r="S988" s="0" t="e">
        <f aca="true">MAX(0,R988*(1+(_xlfn.NORM.INV(RAND(),Inputs!$D$39,Inputs!$C$39)))-'Year Schedule'!$K$20+'Year Schedule'!$L$20)</f>
        <v>#VALUE!</v>
      </c>
      <c r="T988" s="0" t="e">
        <f aca="true">MAX(0,S988*(1+(_xlfn.NORM.INV(RAND(),Inputs!$D$39,Inputs!$C$39)))-'Year Schedule'!$K$21+'Year Schedule'!$L$21)</f>
        <v>#VALUE!</v>
      </c>
      <c r="U988" s="0" t="e">
        <f aca="true">MAX(0,T988*(1+(_xlfn.NORM.INV(RAND(),Inputs!$D$39,Inputs!$C$39)))-'Year Schedule'!$K$22+'Year Schedule'!$L$22)</f>
        <v>#VALUE!</v>
      </c>
      <c r="V988" s="0" t="e">
        <f aca="true">MAX(0,U988*(1+(_xlfn.NORM.INV(RAND(),Inputs!$D$39,Inputs!$C$39)))-'Year Schedule'!$K$23+'Year Schedule'!$L$23)</f>
        <v>#VALUE!</v>
      </c>
      <c r="W988" s="0" t="e">
        <f aca="true">MAX(0,V988*(1+(_xlfn.NORM.INV(RAND(),Inputs!$D$39,Inputs!$C$39)))-'Year Schedule'!$K$24+'Year Schedule'!$L$24)</f>
        <v>#VALUE!</v>
      </c>
      <c r="X988" s="0" t="e">
        <f aca="true">MAX(0,W988*(1+(_xlfn.NORM.INV(RAND(),Inputs!$D$39,Inputs!$C$39)))-'Year Schedule'!$K$25+'Year Schedule'!$L$25)</f>
        <v>#VALUE!</v>
      </c>
      <c r="Y988" s="0" t="e">
        <f aca="true">MAX(0,X988*(1+(_xlfn.NORM.INV(RAND(),Inputs!$D$39,Inputs!$C$39)))-'Year Schedule'!$K$26+'Year Schedule'!$L$26)</f>
        <v>#VALUE!</v>
      </c>
      <c r="Z988" s="0" t="e">
        <f aca="true">MAX(0,Y988*(1+(_xlfn.NORM.INV(RAND(),Inputs!$D$39,Inputs!$C$39)))-'Year Schedule'!$K$27+'Year Schedule'!$L$27)</f>
        <v>#VALUE!</v>
      </c>
      <c r="AA988" s="0" t="e">
        <f aca="true">MAX(0,Z988*(1+(_xlfn.NORM.INV(RAND(),Inputs!$D$39,Inputs!$C$39)))-'Year Schedule'!$K$28+'Year Schedule'!$L$28)</f>
        <v>#VALUE!</v>
      </c>
      <c r="AB988" s="0" t="e">
        <f aca="true">MAX(0,AA988*(1+(_xlfn.NORM.INV(RAND(),Inputs!$D$39,Inputs!$C$39)))-'Year Schedule'!$K$29+'Year Schedule'!$L$29)</f>
        <v>#VALUE!</v>
      </c>
      <c r="AC988" s="0" t="e">
        <f aca="true">MAX(0,AB988*(1+(_xlfn.NORM.INV(RAND(),Inputs!$D$39,Inputs!$C$39)))-'Year Schedule'!$K$30+'Year Schedule'!$L$30)</f>
        <v>#VALUE!</v>
      </c>
      <c r="AD988" s="0" t="e">
        <f aca="true">MAX(0,AC988*(1+(_xlfn.NORM.INV(RAND(),Inputs!$D$39,Inputs!$C$39)))-'Year Schedule'!$K$31+'Year Schedule'!$L$31)</f>
        <v>#VALUE!</v>
      </c>
      <c r="AE988" s="0" t="e">
        <f aca="true">MAX(0,AD988*(1+(_xlfn.NORM.INV(RAND(),Inputs!$D$39,Inputs!$C$39)))-'Year Schedule'!$K$32+'Year Schedule'!$L$32)</f>
        <v>#VALUE!</v>
      </c>
      <c r="AF988" s="0" t="e">
        <f aca="true">MAX(0,AE988*(1+(_xlfn.NORM.INV(RAND(),Inputs!$D$39,Inputs!$C$39)))-'Year Schedule'!$K$33+'Year Schedule'!$L$33)</f>
        <v>#VALUE!</v>
      </c>
      <c r="AG988" s="0" t="e">
        <f aca="true">MAX(0,AF988*(1+(_xlfn.NORM.INV(RAND(),Inputs!$D$39,Inputs!$C$39)))-'Year Schedule'!$K$34+'Year Schedule'!$L$34)</f>
        <v>#VALUE!</v>
      </c>
      <c r="AH988" s="0" t="e">
        <f aca="true">MAX(0,AG988*(1+(_xlfn.NORM.INV(RAND(),Inputs!$D$39,Inputs!$C$39)))-'Year Schedule'!$K$35+'Year Schedule'!$L$35)</f>
        <v>#VALUE!</v>
      </c>
      <c r="AI988" s="0" t="e">
        <f aca="true">MAX(0,AH988*(1+(_xlfn.NORM.INV(RAND(),Inputs!$D$39,Inputs!$C$39)))-'Year Schedule'!$K$36+'Year Schedule'!$L$36)</f>
        <v>#VALUE!</v>
      </c>
      <c r="AJ988" s="0" t="e">
        <f aca="true">MAX(0,AI988*(1+(_xlfn.NORM.INV(RAND(),Inputs!$D$39,Inputs!$C$39)))-'Year Schedule'!$K$37+'Year Schedule'!$L$37)</f>
        <v>#VALUE!</v>
      </c>
      <c r="AK988" s="0" t="e">
        <f aca="true">MAX(0,AJ988*(1+(_xlfn.NORM.INV(RAND(),Inputs!$D$39,Inputs!$C$39)))-'Year Schedule'!$K$38+'Year Schedule'!$L$38)</f>
        <v>#VALUE!</v>
      </c>
      <c r="AL988" s="0" t="e">
        <f aca="true">MAX(0,AK988*(1+(_xlfn.NORM.INV(RAND(),Inputs!$D$39,Inputs!$C$39)))-'Year Schedule'!$K$39+'Year Schedule'!$L$39)</f>
        <v>#VALUE!</v>
      </c>
      <c r="AM988" s="0" t="e">
        <f aca="true">MAX(0,AL988*(1+(_xlfn.NORM.INV(RAND(),Inputs!$D$39,Inputs!$C$39)))-'Year Schedule'!$K$40+'Year Schedule'!$L$40)</f>
        <v>#VALUE!</v>
      </c>
      <c r="AN988" s="0" t="e">
        <f aca="true">MAX(0,AM988*(1+(_xlfn.NORM.INV(RAND(),Inputs!$D$39,Inputs!$C$39)))-'Year Schedule'!$K$41+'Year Schedule'!$L$41)</f>
        <v>#VALUE!</v>
      </c>
      <c r="AO988" s="0" t="e">
        <f aca="true">MAX(0,AN988*(1+(_xlfn.NORM.INV(RAND(),Inputs!$D$39,Inputs!$C$39)))-'Year Schedule'!$K$42+'Year Schedule'!$L$42)</f>
        <v>#VALUE!</v>
      </c>
      <c r="AP988" s="0" t="e">
        <f aca="true">MAX(0,AO988*(1+(_xlfn.NORM.INV(RAND(),Inputs!$D$39,Inputs!$C$39)))-'Year Schedule'!$K$43+'Year Schedule'!$L$43)</f>
        <v>#VALUE!</v>
      </c>
      <c r="AQ988" s="0" t="e">
        <f aca="true">MAX(0,AP988*(1+(_xlfn.NORM.INV(RAND(),Inputs!$D$39,Inputs!$C$39)))-'Year Schedule'!$K$44+'Year Schedule'!$L$44)</f>
        <v>#VALUE!</v>
      </c>
      <c r="AR988" s="0" t="e">
        <f aca="true">MAX(0,AQ988*(1+(_xlfn.NORM.INV(RAND(),Inputs!$D$39,Inputs!$C$39)))-'Year Schedule'!$K$45+'Year Schedule'!$L$45)</f>
        <v>#VALUE!</v>
      </c>
      <c r="AS988" s="0" t="e">
        <f aca="true">MAX(0,AR988*(1+(_xlfn.NORM.INV(RAND(),Inputs!$D$39,Inputs!$C$39)))-'Year Schedule'!$K$46+'Year Schedule'!$L$46)</f>
        <v>#VALUE!</v>
      </c>
      <c r="AT988" s="0" t="e">
        <f aca="true">MAX(0,AS988*(1+(_xlfn.NORM.INV(RAND(),Inputs!$D$39,Inputs!$C$39)))-'Year Schedule'!$K$47+'Year Schedule'!$L$47)</f>
        <v>#VALUE!</v>
      </c>
      <c r="AU988" s="0" t="e">
        <f aca="true">MAX(0,AT988*(1+(_xlfn.NORM.INV(RAND(),Inputs!$D$39,Inputs!$C$39)))-'Year Schedule'!$K$48+'Year Schedule'!$L$48)</f>
        <v>#VALUE!</v>
      </c>
      <c r="AV988" s="0" t="e">
        <f aca="true">MAX(0,AU988*(1+(_xlfn.NORM.INV(RAND(),Inputs!$D$39,Inputs!$C$39)))-'Year Schedule'!$K$49+'Year Schedule'!$L$49)</f>
        <v>#VALUE!</v>
      </c>
      <c r="AW988" s="0" t="e">
        <f aca="true">MAX(0,AV988*(1+(_xlfn.NORM.INV(RAND(),Inputs!$D$39,Inputs!$C$39)))-'Year Schedule'!$K$50+'Year Schedule'!$L$50)</f>
        <v>#VALUE!</v>
      </c>
      <c r="AX988" s="0" t="e">
        <f aca="true">MAX(0,AW988*(1+(_xlfn.NORM.INV(RAND(),Inputs!$D$39,Inputs!$C$39)))-'Year Schedule'!$K$51+'Year Schedule'!$L$51)</f>
        <v>#VALUE!</v>
      </c>
      <c r="AY988" s="0" t="e">
        <f aca="true">MAX(0,AX988*(1+(_xlfn.NORM.INV(RAND(),Inputs!$D$39,Inputs!$C$39)))-'Year Schedule'!$K$52+'Year Schedule'!$L$52)</f>
        <v>#VALUE!</v>
      </c>
      <c r="AZ988" s="0" t="e">
        <f aca="true">MAX(0,AY988*(1+(_xlfn.NORM.INV(RAND(),Inputs!$D$39,Inputs!$C$39)))-'Year Schedule'!$K$53+'Year Schedule'!$L$53)</f>
        <v>#VALUE!</v>
      </c>
      <c r="BA988" s="0" t="e">
        <f aca="false">INDEX(C988:AZ988,1,Inputs!$C$6)</f>
        <v>#VALUE!</v>
      </c>
      <c r="BB988" s="0" t="n">
        <f aca="false">IFERROR(EXP(SUMPRODUCT(LN((C988:INDEX(C988:AZ988,1,Inputs!$C$6)+$C$1004:INDEX($C$1004:$AZ$1004,1,Inputs!$C$6))/B988:INDEX(B988:AY988,1,Inputs!$C$6)))/Inputs!$C$6)-1,-1)</f>
        <v>-1</v>
      </c>
    </row>
    <row r="989" customFormat="false" ht="15" hidden="false" customHeight="true" outlineLevel="0" collapsed="false">
      <c r="A989" s="0" t="n">
        <v>987</v>
      </c>
      <c r="B989" s="177" t="n">
        <f aca="false">Inputs!$C$38</f>
        <v>0</v>
      </c>
      <c r="C989" s="0" t="e">
        <f aca="true">MAX(0,B989*(1+(_xlfn.NORM.INV(RAND(),Inputs!$D$39,Inputs!$C$39)))-'Year Schedule'!$K$4+'Year Schedule'!$L$4)</f>
        <v>#VALUE!</v>
      </c>
      <c r="D989" s="0" t="e">
        <f aca="true">MAX(0,C989*(1+(_xlfn.NORM.INV(RAND(),Inputs!$D$39,Inputs!$C$39)))-'Year Schedule'!$K$5+'Year Schedule'!$L$5)</f>
        <v>#VALUE!</v>
      </c>
      <c r="E989" s="0" t="e">
        <f aca="true">MAX(0,D989*(1+(_xlfn.NORM.INV(RAND(),Inputs!$D$39,Inputs!$C$39)))-'Year Schedule'!$K$6+'Year Schedule'!$L$6)</f>
        <v>#VALUE!</v>
      </c>
      <c r="F989" s="0" t="e">
        <f aca="true">MAX(0,E989*(1+(_xlfn.NORM.INV(RAND(),Inputs!$D$39,Inputs!$C$39)))-'Year Schedule'!$K$7+'Year Schedule'!$L$7)</f>
        <v>#VALUE!</v>
      </c>
      <c r="G989" s="0" t="e">
        <f aca="true">MAX(0,F989*(1+(_xlfn.NORM.INV(RAND(),Inputs!$D$39,Inputs!$C$39)))-'Year Schedule'!$K$8+'Year Schedule'!$L$8)</f>
        <v>#VALUE!</v>
      </c>
      <c r="H989" s="0" t="e">
        <f aca="true">MAX(0,G989*(1+(_xlfn.NORM.INV(RAND(),Inputs!$D$39,Inputs!$C$39)))-'Year Schedule'!$K$9+'Year Schedule'!$L$9)</f>
        <v>#VALUE!</v>
      </c>
      <c r="I989" s="0" t="e">
        <f aca="true">MAX(0,H989*(1+(_xlfn.NORM.INV(RAND(),Inputs!$D$39,Inputs!$C$39)))-'Year Schedule'!$K$10+'Year Schedule'!$L$10)</f>
        <v>#VALUE!</v>
      </c>
      <c r="J989" s="0" t="e">
        <f aca="true">MAX(0,I989*(1+(_xlfn.NORM.INV(RAND(),Inputs!$D$39,Inputs!$C$39)))-'Year Schedule'!$K$11+'Year Schedule'!$L$11)</f>
        <v>#VALUE!</v>
      </c>
      <c r="K989" s="0" t="e">
        <f aca="true">MAX(0,J989*(1+(_xlfn.NORM.INV(RAND(),Inputs!$D$39,Inputs!$C$39)))-'Year Schedule'!$K$12+'Year Schedule'!$L$12)</f>
        <v>#VALUE!</v>
      </c>
      <c r="L989" s="0" t="e">
        <f aca="true">MAX(0,K989*(1+(_xlfn.NORM.INV(RAND(),Inputs!$D$39,Inputs!$C$39)))-'Year Schedule'!$K$13+'Year Schedule'!$L$13)</f>
        <v>#VALUE!</v>
      </c>
      <c r="M989" s="0" t="e">
        <f aca="true">MAX(0,L989*(1+(_xlfn.NORM.INV(RAND(),Inputs!$D$39,Inputs!$C$39)))-'Year Schedule'!$K$14+'Year Schedule'!$L$14)</f>
        <v>#VALUE!</v>
      </c>
      <c r="N989" s="0" t="e">
        <f aca="true">MAX(0,M989*(1+(_xlfn.NORM.INV(RAND(),Inputs!$D$39,Inputs!$C$39)))-'Year Schedule'!$K$15+'Year Schedule'!$L$15)</f>
        <v>#VALUE!</v>
      </c>
      <c r="O989" s="0" t="e">
        <f aca="true">MAX(0,N989*(1+(_xlfn.NORM.INV(RAND(),Inputs!$D$39,Inputs!$C$39)))-'Year Schedule'!$K$16+'Year Schedule'!$L$16)</f>
        <v>#VALUE!</v>
      </c>
      <c r="P989" s="0" t="e">
        <f aca="true">MAX(0,O989*(1+(_xlfn.NORM.INV(RAND(),Inputs!$D$39,Inputs!$C$39)))-'Year Schedule'!$K$17+'Year Schedule'!$L$17)</f>
        <v>#VALUE!</v>
      </c>
      <c r="Q989" s="0" t="e">
        <f aca="true">MAX(0,P989*(1+(_xlfn.NORM.INV(RAND(),Inputs!$D$39,Inputs!$C$39)))-'Year Schedule'!$K$18+'Year Schedule'!$L$18)</f>
        <v>#VALUE!</v>
      </c>
      <c r="R989" s="0" t="e">
        <f aca="true">MAX(0,Q989*(1+(_xlfn.NORM.INV(RAND(),Inputs!$D$39,Inputs!$C$39)))-'Year Schedule'!$K$19+'Year Schedule'!$L$19)</f>
        <v>#VALUE!</v>
      </c>
      <c r="S989" s="0" t="e">
        <f aca="true">MAX(0,R989*(1+(_xlfn.NORM.INV(RAND(),Inputs!$D$39,Inputs!$C$39)))-'Year Schedule'!$K$20+'Year Schedule'!$L$20)</f>
        <v>#VALUE!</v>
      </c>
      <c r="T989" s="0" t="e">
        <f aca="true">MAX(0,S989*(1+(_xlfn.NORM.INV(RAND(),Inputs!$D$39,Inputs!$C$39)))-'Year Schedule'!$K$21+'Year Schedule'!$L$21)</f>
        <v>#VALUE!</v>
      </c>
      <c r="U989" s="0" t="e">
        <f aca="true">MAX(0,T989*(1+(_xlfn.NORM.INV(RAND(),Inputs!$D$39,Inputs!$C$39)))-'Year Schedule'!$K$22+'Year Schedule'!$L$22)</f>
        <v>#VALUE!</v>
      </c>
      <c r="V989" s="0" t="e">
        <f aca="true">MAX(0,U989*(1+(_xlfn.NORM.INV(RAND(),Inputs!$D$39,Inputs!$C$39)))-'Year Schedule'!$K$23+'Year Schedule'!$L$23)</f>
        <v>#VALUE!</v>
      </c>
      <c r="W989" s="0" t="e">
        <f aca="true">MAX(0,V989*(1+(_xlfn.NORM.INV(RAND(),Inputs!$D$39,Inputs!$C$39)))-'Year Schedule'!$K$24+'Year Schedule'!$L$24)</f>
        <v>#VALUE!</v>
      </c>
      <c r="X989" s="0" t="e">
        <f aca="true">MAX(0,W989*(1+(_xlfn.NORM.INV(RAND(),Inputs!$D$39,Inputs!$C$39)))-'Year Schedule'!$K$25+'Year Schedule'!$L$25)</f>
        <v>#VALUE!</v>
      </c>
      <c r="Y989" s="0" t="e">
        <f aca="true">MAX(0,X989*(1+(_xlfn.NORM.INV(RAND(),Inputs!$D$39,Inputs!$C$39)))-'Year Schedule'!$K$26+'Year Schedule'!$L$26)</f>
        <v>#VALUE!</v>
      </c>
      <c r="Z989" s="0" t="e">
        <f aca="true">MAX(0,Y989*(1+(_xlfn.NORM.INV(RAND(),Inputs!$D$39,Inputs!$C$39)))-'Year Schedule'!$K$27+'Year Schedule'!$L$27)</f>
        <v>#VALUE!</v>
      </c>
      <c r="AA989" s="0" t="e">
        <f aca="true">MAX(0,Z989*(1+(_xlfn.NORM.INV(RAND(),Inputs!$D$39,Inputs!$C$39)))-'Year Schedule'!$K$28+'Year Schedule'!$L$28)</f>
        <v>#VALUE!</v>
      </c>
      <c r="AB989" s="0" t="e">
        <f aca="true">MAX(0,AA989*(1+(_xlfn.NORM.INV(RAND(),Inputs!$D$39,Inputs!$C$39)))-'Year Schedule'!$K$29+'Year Schedule'!$L$29)</f>
        <v>#VALUE!</v>
      </c>
      <c r="AC989" s="0" t="e">
        <f aca="true">MAX(0,AB989*(1+(_xlfn.NORM.INV(RAND(),Inputs!$D$39,Inputs!$C$39)))-'Year Schedule'!$K$30+'Year Schedule'!$L$30)</f>
        <v>#VALUE!</v>
      </c>
      <c r="AD989" s="0" t="e">
        <f aca="true">MAX(0,AC989*(1+(_xlfn.NORM.INV(RAND(),Inputs!$D$39,Inputs!$C$39)))-'Year Schedule'!$K$31+'Year Schedule'!$L$31)</f>
        <v>#VALUE!</v>
      </c>
      <c r="AE989" s="0" t="e">
        <f aca="true">MAX(0,AD989*(1+(_xlfn.NORM.INV(RAND(),Inputs!$D$39,Inputs!$C$39)))-'Year Schedule'!$K$32+'Year Schedule'!$L$32)</f>
        <v>#VALUE!</v>
      </c>
      <c r="AF989" s="0" t="e">
        <f aca="true">MAX(0,AE989*(1+(_xlfn.NORM.INV(RAND(),Inputs!$D$39,Inputs!$C$39)))-'Year Schedule'!$K$33+'Year Schedule'!$L$33)</f>
        <v>#VALUE!</v>
      </c>
      <c r="AG989" s="0" t="e">
        <f aca="true">MAX(0,AF989*(1+(_xlfn.NORM.INV(RAND(),Inputs!$D$39,Inputs!$C$39)))-'Year Schedule'!$K$34+'Year Schedule'!$L$34)</f>
        <v>#VALUE!</v>
      </c>
      <c r="AH989" s="0" t="e">
        <f aca="true">MAX(0,AG989*(1+(_xlfn.NORM.INV(RAND(),Inputs!$D$39,Inputs!$C$39)))-'Year Schedule'!$K$35+'Year Schedule'!$L$35)</f>
        <v>#VALUE!</v>
      </c>
      <c r="AI989" s="0" t="e">
        <f aca="true">MAX(0,AH989*(1+(_xlfn.NORM.INV(RAND(),Inputs!$D$39,Inputs!$C$39)))-'Year Schedule'!$K$36+'Year Schedule'!$L$36)</f>
        <v>#VALUE!</v>
      </c>
      <c r="AJ989" s="0" t="e">
        <f aca="true">MAX(0,AI989*(1+(_xlfn.NORM.INV(RAND(),Inputs!$D$39,Inputs!$C$39)))-'Year Schedule'!$K$37+'Year Schedule'!$L$37)</f>
        <v>#VALUE!</v>
      </c>
      <c r="AK989" s="0" t="e">
        <f aca="true">MAX(0,AJ989*(1+(_xlfn.NORM.INV(RAND(),Inputs!$D$39,Inputs!$C$39)))-'Year Schedule'!$K$38+'Year Schedule'!$L$38)</f>
        <v>#VALUE!</v>
      </c>
      <c r="AL989" s="0" t="e">
        <f aca="true">MAX(0,AK989*(1+(_xlfn.NORM.INV(RAND(),Inputs!$D$39,Inputs!$C$39)))-'Year Schedule'!$K$39+'Year Schedule'!$L$39)</f>
        <v>#VALUE!</v>
      </c>
      <c r="AM989" s="0" t="e">
        <f aca="true">MAX(0,AL989*(1+(_xlfn.NORM.INV(RAND(),Inputs!$D$39,Inputs!$C$39)))-'Year Schedule'!$K$40+'Year Schedule'!$L$40)</f>
        <v>#VALUE!</v>
      </c>
      <c r="AN989" s="0" t="e">
        <f aca="true">MAX(0,AM989*(1+(_xlfn.NORM.INV(RAND(),Inputs!$D$39,Inputs!$C$39)))-'Year Schedule'!$K$41+'Year Schedule'!$L$41)</f>
        <v>#VALUE!</v>
      </c>
      <c r="AO989" s="0" t="e">
        <f aca="true">MAX(0,AN989*(1+(_xlfn.NORM.INV(RAND(),Inputs!$D$39,Inputs!$C$39)))-'Year Schedule'!$K$42+'Year Schedule'!$L$42)</f>
        <v>#VALUE!</v>
      </c>
      <c r="AP989" s="0" t="e">
        <f aca="true">MAX(0,AO989*(1+(_xlfn.NORM.INV(RAND(),Inputs!$D$39,Inputs!$C$39)))-'Year Schedule'!$K$43+'Year Schedule'!$L$43)</f>
        <v>#VALUE!</v>
      </c>
      <c r="AQ989" s="0" t="e">
        <f aca="true">MAX(0,AP989*(1+(_xlfn.NORM.INV(RAND(),Inputs!$D$39,Inputs!$C$39)))-'Year Schedule'!$K$44+'Year Schedule'!$L$44)</f>
        <v>#VALUE!</v>
      </c>
      <c r="AR989" s="0" t="e">
        <f aca="true">MAX(0,AQ989*(1+(_xlfn.NORM.INV(RAND(),Inputs!$D$39,Inputs!$C$39)))-'Year Schedule'!$K$45+'Year Schedule'!$L$45)</f>
        <v>#VALUE!</v>
      </c>
      <c r="AS989" s="0" t="e">
        <f aca="true">MAX(0,AR989*(1+(_xlfn.NORM.INV(RAND(),Inputs!$D$39,Inputs!$C$39)))-'Year Schedule'!$K$46+'Year Schedule'!$L$46)</f>
        <v>#VALUE!</v>
      </c>
      <c r="AT989" s="0" t="e">
        <f aca="true">MAX(0,AS989*(1+(_xlfn.NORM.INV(RAND(),Inputs!$D$39,Inputs!$C$39)))-'Year Schedule'!$K$47+'Year Schedule'!$L$47)</f>
        <v>#VALUE!</v>
      </c>
      <c r="AU989" s="0" t="e">
        <f aca="true">MAX(0,AT989*(1+(_xlfn.NORM.INV(RAND(),Inputs!$D$39,Inputs!$C$39)))-'Year Schedule'!$K$48+'Year Schedule'!$L$48)</f>
        <v>#VALUE!</v>
      </c>
      <c r="AV989" s="0" t="e">
        <f aca="true">MAX(0,AU989*(1+(_xlfn.NORM.INV(RAND(),Inputs!$D$39,Inputs!$C$39)))-'Year Schedule'!$K$49+'Year Schedule'!$L$49)</f>
        <v>#VALUE!</v>
      </c>
      <c r="AW989" s="0" t="e">
        <f aca="true">MAX(0,AV989*(1+(_xlfn.NORM.INV(RAND(),Inputs!$D$39,Inputs!$C$39)))-'Year Schedule'!$K$50+'Year Schedule'!$L$50)</f>
        <v>#VALUE!</v>
      </c>
      <c r="AX989" s="0" t="e">
        <f aca="true">MAX(0,AW989*(1+(_xlfn.NORM.INV(RAND(),Inputs!$D$39,Inputs!$C$39)))-'Year Schedule'!$K$51+'Year Schedule'!$L$51)</f>
        <v>#VALUE!</v>
      </c>
      <c r="AY989" s="0" t="e">
        <f aca="true">MAX(0,AX989*(1+(_xlfn.NORM.INV(RAND(),Inputs!$D$39,Inputs!$C$39)))-'Year Schedule'!$K$52+'Year Schedule'!$L$52)</f>
        <v>#VALUE!</v>
      </c>
      <c r="AZ989" s="0" t="e">
        <f aca="true">MAX(0,AY989*(1+(_xlfn.NORM.INV(RAND(),Inputs!$D$39,Inputs!$C$39)))-'Year Schedule'!$K$53+'Year Schedule'!$L$53)</f>
        <v>#VALUE!</v>
      </c>
      <c r="BA989" s="0" t="e">
        <f aca="false">INDEX(C989:AZ989,1,Inputs!$C$6)</f>
        <v>#VALUE!</v>
      </c>
      <c r="BB989" s="0" t="n">
        <f aca="false">IFERROR(EXP(SUMPRODUCT(LN((C989:INDEX(C989:AZ989,1,Inputs!$C$6)+$C$1004:INDEX($C$1004:$AZ$1004,1,Inputs!$C$6))/B989:INDEX(B989:AY989,1,Inputs!$C$6)))/Inputs!$C$6)-1,-1)</f>
        <v>-1</v>
      </c>
    </row>
    <row r="990" customFormat="false" ht="15" hidden="false" customHeight="true" outlineLevel="0" collapsed="false">
      <c r="A990" s="0" t="n">
        <v>988</v>
      </c>
      <c r="B990" s="177" t="n">
        <f aca="false">Inputs!$C$38</f>
        <v>0</v>
      </c>
      <c r="C990" s="0" t="e">
        <f aca="true">MAX(0,B990*(1+(_xlfn.NORM.INV(RAND(),Inputs!$D$39,Inputs!$C$39)))-'Year Schedule'!$K$4+'Year Schedule'!$L$4)</f>
        <v>#VALUE!</v>
      </c>
      <c r="D990" s="0" t="e">
        <f aca="true">MAX(0,C990*(1+(_xlfn.NORM.INV(RAND(),Inputs!$D$39,Inputs!$C$39)))-'Year Schedule'!$K$5+'Year Schedule'!$L$5)</f>
        <v>#VALUE!</v>
      </c>
      <c r="E990" s="0" t="e">
        <f aca="true">MAX(0,D990*(1+(_xlfn.NORM.INV(RAND(),Inputs!$D$39,Inputs!$C$39)))-'Year Schedule'!$K$6+'Year Schedule'!$L$6)</f>
        <v>#VALUE!</v>
      </c>
      <c r="F990" s="0" t="e">
        <f aca="true">MAX(0,E990*(1+(_xlfn.NORM.INV(RAND(),Inputs!$D$39,Inputs!$C$39)))-'Year Schedule'!$K$7+'Year Schedule'!$L$7)</f>
        <v>#VALUE!</v>
      </c>
      <c r="G990" s="0" t="e">
        <f aca="true">MAX(0,F990*(1+(_xlfn.NORM.INV(RAND(),Inputs!$D$39,Inputs!$C$39)))-'Year Schedule'!$K$8+'Year Schedule'!$L$8)</f>
        <v>#VALUE!</v>
      </c>
      <c r="H990" s="0" t="e">
        <f aca="true">MAX(0,G990*(1+(_xlfn.NORM.INV(RAND(),Inputs!$D$39,Inputs!$C$39)))-'Year Schedule'!$K$9+'Year Schedule'!$L$9)</f>
        <v>#VALUE!</v>
      </c>
      <c r="I990" s="0" t="e">
        <f aca="true">MAX(0,H990*(1+(_xlfn.NORM.INV(RAND(),Inputs!$D$39,Inputs!$C$39)))-'Year Schedule'!$K$10+'Year Schedule'!$L$10)</f>
        <v>#VALUE!</v>
      </c>
      <c r="J990" s="0" t="e">
        <f aca="true">MAX(0,I990*(1+(_xlfn.NORM.INV(RAND(),Inputs!$D$39,Inputs!$C$39)))-'Year Schedule'!$K$11+'Year Schedule'!$L$11)</f>
        <v>#VALUE!</v>
      </c>
      <c r="K990" s="0" t="e">
        <f aca="true">MAX(0,J990*(1+(_xlfn.NORM.INV(RAND(),Inputs!$D$39,Inputs!$C$39)))-'Year Schedule'!$K$12+'Year Schedule'!$L$12)</f>
        <v>#VALUE!</v>
      </c>
      <c r="L990" s="0" t="e">
        <f aca="true">MAX(0,K990*(1+(_xlfn.NORM.INV(RAND(),Inputs!$D$39,Inputs!$C$39)))-'Year Schedule'!$K$13+'Year Schedule'!$L$13)</f>
        <v>#VALUE!</v>
      </c>
      <c r="M990" s="0" t="e">
        <f aca="true">MAX(0,L990*(1+(_xlfn.NORM.INV(RAND(),Inputs!$D$39,Inputs!$C$39)))-'Year Schedule'!$K$14+'Year Schedule'!$L$14)</f>
        <v>#VALUE!</v>
      </c>
      <c r="N990" s="0" t="e">
        <f aca="true">MAX(0,M990*(1+(_xlfn.NORM.INV(RAND(),Inputs!$D$39,Inputs!$C$39)))-'Year Schedule'!$K$15+'Year Schedule'!$L$15)</f>
        <v>#VALUE!</v>
      </c>
      <c r="O990" s="0" t="e">
        <f aca="true">MAX(0,N990*(1+(_xlfn.NORM.INV(RAND(),Inputs!$D$39,Inputs!$C$39)))-'Year Schedule'!$K$16+'Year Schedule'!$L$16)</f>
        <v>#VALUE!</v>
      </c>
      <c r="P990" s="0" t="e">
        <f aca="true">MAX(0,O990*(1+(_xlfn.NORM.INV(RAND(),Inputs!$D$39,Inputs!$C$39)))-'Year Schedule'!$K$17+'Year Schedule'!$L$17)</f>
        <v>#VALUE!</v>
      </c>
      <c r="Q990" s="0" t="e">
        <f aca="true">MAX(0,P990*(1+(_xlfn.NORM.INV(RAND(),Inputs!$D$39,Inputs!$C$39)))-'Year Schedule'!$K$18+'Year Schedule'!$L$18)</f>
        <v>#VALUE!</v>
      </c>
      <c r="R990" s="0" t="e">
        <f aca="true">MAX(0,Q990*(1+(_xlfn.NORM.INV(RAND(),Inputs!$D$39,Inputs!$C$39)))-'Year Schedule'!$K$19+'Year Schedule'!$L$19)</f>
        <v>#VALUE!</v>
      </c>
      <c r="S990" s="0" t="e">
        <f aca="true">MAX(0,R990*(1+(_xlfn.NORM.INV(RAND(),Inputs!$D$39,Inputs!$C$39)))-'Year Schedule'!$K$20+'Year Schedule'!$L$20)</f>
        <v>#VALUE!</v>
      </c>
      <c r="T990" s="0" t="e">
        <f aca="true">MAX(0,S990*(1+(_xlfn.NORM.INV(RAND(),Inputs!$D$39,Inputs!$C$39)))-'Year Schedule'!$K$21+'Year Schedule'!$L$21)</f>
        <v>#VALUE!</v>
      </c>
      <c r="U990" s="0" t="e">
        <f aca="true">MAX(0,T990*(1+(_xlfn.NORM.INV(RAND(),Inputs!$D$39,Inputs!$C$39)))-'Year Schedule'!$K$22+'Year Schedule'!$L$22)</f>
        <v>#VALUE!</v>
      </c>
      <c r="V990" s="0" t="e">
        <f aca="true">MAX(0,U990*(1+(_xlfn.NORM.INV(RAND(),Inputs!$D$39,Inputs!$C$39)))-'Year Schedule'!$K$23+'Year Schedule'!$L$23)</f>
        <v>#VALUE!</v>
      </c>
      <c r="W990" s="0" t="e">
        <f aca="true">MAX(0,V990*(1+(_xlfn.NORM.INV(RAND(),Inputs!$D$39,Inputs!$C$39)))-'Year Schedule'!$K$24+'Year Schedule'!$L$24)</f>
        <v>#VALUE!</v>
      </c>
      <c r="X990" s="0" t="e">
        <f aca="true">MAX(0,W990*(1+(_xlfn.NORM.INV(RAND(),Inputs!$D$39,Inputs!$C$39)))-'Year Schedule'!$K$25+'Year Schedule'!$L$25)</f>
        <v>#VALUE!</v>
      </c>
      <c r="Y990" s="0" t="e">
        <f aca="true">MAX(0,X990*(1+(_xlfn.NORM.INV(RAND(),Inputs!$D$39,Inputs!$C$39)))-'Year Schedule'!$K$26+'Year Schedule'!$L$26)</f>
        <v>#VALUE!</v>
      </c>
      <c r="Z990" s="0" t="e">
        <f aca="true">MAX(0,Y990*(1+(_xlfn.NORM.INV(RAND(),Inputs!$D$39,Inputs!$C$39)))-'Year Schedule'!$K$27+'Year Schedule'!$L$27)</f>
        <v>#VALUE!</v>
      </c>
      <c r="AA990" s="0" t="e">
        <f aca="true">MAX(0,Z990*(1+(_xlfn.NORM.INV(RAND(),Inputs!$D$39,Inputs!$C$39)))-'Year Schedule'!$K$28+'Year Schedule'!$L$28)</f>
        <v>#VALUE!</v>
      </c>
      <c r="AB990" s="0" t="e">
        <f aca="true">MAX(0,AA990*(1+(_xlfn.NORM.INV(RAND(),Inputs!$D$39,Inputs!$C$39)))-'Year Schedule'!$K$29+'Year Schedule'!$L$29)</f>
        <v>#VALUE!</v>
      </c>
      <c r="AC990" s="0" t="e">
        <f aca="true">MAX(0,AB990*(1+(_xlfn.NORM.INV(RAND(),Inputs!$D$39,Inputs!$C$39)))-'Year Schedule'!$K$30+'Year Schedule'!$L$30)</f>
        <v>#VALUE!</v>
      </c>
      <c r="AD990" s="0" t="e">
        <f aca="true">MAX(0,AC990*(1+(_xlfn.NORM.INV(RAND(),Inputs!$D$39,Inputs!$C$39)))-'Year Schedule'!$K$31+'Year Schedule'!$L$31)</f>
        <v>#VALUE!</v>
      </c>
      <c r="AE990" s="0" t="e">
        <f aca="true">MAX(0,AD990*(1+(_xlfn.NORM.INV(RAND(),Inputs!$D$39,Inputs!$C$39)))-'Year Schedule'!$K$32+'Year Schedule'!$L$32)</f>
        <v>#VALUE!</v>
      </c>
      <c r="AF990" s="0" t="e">
        <f aca="true">MAX(0,AE990*(1+(_xlfn.NORM.INV(RAND(),Inputs!$D$39,Inputs!$C$39)))-'Year Schedule'!$K$33+'Year Schedule'!$L$33)</f>
        <v>#VALUE!</v>
      </c>
      <c r="AG990" s="0" t="e">
        <f aca="true">MAX(0,AF990*(1+(_xlfn.NORM.INV(RAND(),Inputs!$D$39,Inputs!$C$39)))-'Year Schedule'!$K$34+'Year Schedule'!$L$34)</f>
        <v>#VALUE!</v>
      </c>
      <c r="AH990" s="0" t="e">
        <f aca="true">MAX(0,AG990*(1+(_xlfn.NORM.INV(RAND(),Inputs!$D$39,Inputs!$C$39)))-'Year Schedule'!$K$35+'Year Schedule'!$L$35)</f>
        <v>#VALUE!</v>
      </c>
      <c r="AI990" s="0" t="e">
        <f aca="true">MAX(0,AH990*(1+(_xlfn.NORM.INV(RAND(),Inputs!$D$39,Inputs!$C$39)))-'Year Schedule'!$K$36+'Year Schedule'!$L$36)</f>
        <v>#VALUE!</v>
      </c>
      <c r="AJ990" s="0" t="e">
        <f aca="true">MAX(0,AI990*(1+(_xlfn.NORM.INV(RAND(),Inputs!$D$39,Inputs!$C$39)))-'Year Schedule'!$K$37+'Year Schedule'!$L$37)</f>
        <v>#VALUE!</v>
      </c>
      <c r="AK990" s="0" t="e">
        <f aca="true">MAX(0,AJ990*(1+(_xlfn.NORM.INV(RAND(),Inputs!$D$39,Inputs!$C$39)))-'Year Schedule'!$K$38+'Year Schedule'!$L$38)</f>
        <v>#VALUE!</v>
      </c>
      <c r="AL990" s="0" t="e">
        <f aca="true">MAX(0,AK990*(1+(_xlfn.NORM.INV(RAND(),Inputs!$D$39,Inputs!$C$39)))-'Year Schedule'!$K$39+'Year Schedule'!$L$39)</f>
        <v>#VALUE!</v>
      </c>
      <c r="AM990" s="0" t="e">
        <f aca="true">MAX(0,AL990*(1+(_xlfn.NORM.INV(RAND(),Inputs!$D$39,Inputs!$C$39)))-'Year Schedule'!$K$40+'Year Schedule'!$L$40)</f>
        <v>#VALUE!</v>
      </c>
      <c r="AN990" s="0" t="e">
        <f aca="true">MAX(0,AM990*(1+(_xlfn.NORM.INV(RAND(),Inputs!$D$39,Inputs!$C$39)))-'Year Schedule'!$K$41+'Year Schedule'!$L$41)</f>
        <v>#VALUE!</v>
      </c>
      <c r="AO990" s="0" t="e">
        <f aca="true">MAX(0,AN990*(1+(_xlfn.NORM.INV(RAND(),Inputs!$D$39,Inputs!$C$39)))-'Year Schedule'!$K$42+'Year Schedule'!$L$42)</f>
        <v>#VALUE!</v>
      </c>
      <c r="AP990" s="0" t="e">
        <f aca="true">MAX(0,AO990*(1+(_xlfn.NORM.INV(RAND(),Inputs!$D$39,Inputs!$C$39)))-'Year Schedule'!$K$43+'Year Schedule'!$L$43)</f>
        <v>#VALUE!</v>
      </c>
      <c r="AQ990" s="0" t="e">
        <f aca="true">MAX(0,AP990*(1+(_xlfn.NORM.INV(RAND(),Inputs!$D$39,Inputs!$C$39)))-'Year Schedule'!$K$44+'Year Schedule'!$L$44)</f>
        <v>#VALUE!</v>
      </c>
      <c r="AR990" s="0" t="e">
        <f aca="true">MAX(0,AQ990*(1+(_xlfn.NORM.INV(RAND(),Inputs!$D$39,Inputs!$C$39)))-'Year Schedule'!$K$45+'Year Schedule'!$L$45)</f>
        <v>#VALUE!</v>
      </c>
      <c r="AS990" s="0" t="e">
        <f aca="true">MAX(0,AR990*(1+(_xlfn.NORM.INV(RAND(),Inputs!$D$39,Inputs!$C$39)))-'Year Schedule'!$K$46+'Year Schedule'!$L$46)</f>
        <v>#VALUE!</v>
      </c>
      <c r="AT990" s="0" t="e">
        <f aca="true">MAX(0,AS990*(1+(_xlfn.NORM.INV(RAND(),Inputs!$D$39,Inputs!$C$39)))-'Year Schedule'!$K$47+'Year Schedule'!$L$47)</f>
        <v>#VALUE!</v>
      </c>
      <c r="AU990" s="0" t="e">
        <f aca="true">MAX(0,AT990*(1+(_xlfn.NORM.INV(RAND(),Inputs!$D$39,Inputs!$C$39)))-'Year Schedule'!$K$48+'Year Schedule'!$L$48)</f>
        <v>#VALUE!</v>
      </c>
      <c r="AV990" s="0" t="e">
        <f aca="true">MAX(0,AU990*(1+(_xlfn.NORM.INV(RAND(),Inputs!$D$39,Inputs!$C$39)))-'Year Schedule'!$K$49+'Year Schedule'!$L$49)</f>
        <v>#VALUE!</v>
      </c>
      <c r="AW990" s="0" t="e">
        <f aca="true">MAX(0,AV990*(1+(_xlfn.NORM.INV(RAND(),Inputs!$D$39,Inputs!$C$39)))-'Year Schedule'!$K$50+'Year Schedule'!$L$50)</f>
        <v>#VALUE!</v>
      </c>
      <c r="AX990" s="0" t="e">
        <f aca="true">MAX(0,AW990*(1+(_xlfn.NORM.INV(RAND(),Inputs!$D$39,Inputs!$C$39)))-'Year Schedule'!$K$51+'Year Schedule'!$L$51)</f>
        <v>#VALUE!</v>
      </c>
      <c r="AY990" s="0" t="e">
        <f aca="true">MAX(0,AX990*(1+(_xlfn.NORM.INV(RAND(),Inputs!$D$39,Inputs!$C$39)))-'Year Schedule'!$K$52+'Year Schedule'!$L$52)</f>
        <v>#VALUE!</v>
      </c>
      <c r="AZ990" s="0" t="e">
        <f aca="true">MAX(0,AY990*(1+(_xlfn.NORM.INV(RAND(),Inputs!$D$39,Inputs!$C$39)))-'Year Schedule'!$K$53+'Year Schedule'!$L$53)</f>
        <v>#VALUE!</v>
      </c>
      <c r="BA990" s="0" t="e">
        <f aca="false">INDEX(C990:AZ990,1,Inputs!$C$6)</f>
        <v>#VALUE!</v>
      </c>
      <c r="BB990" s="0" t="n">
        <f aca="false">IFERROR(EXP(SUMPRODUCT(LN((C990:INDEX(C990:AZ990,1,Inputs!$C$6)+$C$1004:INDEX($C$1004:$AZ$1004,1,Inputs!$C$6))/B990:INDEX(B990:AY990,1,Inputs!$C$6)))/Inputs!$C$6)-1,-1)</f>
        <v>-1</v>
      </c>
    </row>
    <row r="991" customFormat="false" ht="15" hidden="false" customHeight="true" outlineLevel="0" collapsed="false">
      <c r="A991" s="0" t="n">
        <v>989</v>
      </c>
      <c r="B991" s="177" t="n">
        <f aca="false">Inputs!$C$38</f>
        <v>0</v>
      </c>
      <c r="C991" s="0" t="e">
        <f aca="true">MAX(0,B991*(1+(_xlfn.NORM.INV(RAND(),Inputs!$D$39,Inputs!$C$39)))-'Year Schedule'!$K$4+'Year Schedule'!$L$4)</f>
        <v>#VALUE!</v>
      </c>
      <c r="D991" s="0" t="e">
        <f aca="true">MAX(0,C991*(1+(_xlfn.NORM.INV(RAND(),Inputs!$D$39,Inputs!$C$39)))-'Year Schedule'!$K$5+'Year Schedule'!$L$5)</f>
        <v>#VALUE!</v>
      </c>
      <c r="E991" s="0" t="e">
        <f aca="true">MAX(0,D991*(1+(_xlfn.NORM.INV(RAND(),Inputs!$D$39,Inputs!$C$39)))-'Year Schedule'!$K$6+'Year Schedule'!$L$6)</f>
        <v>#VALUE!</v>
      </c>
      <c r="F991" s="0" t="e">
        <f aca="true">MAX(0,E991*(1+(_xlfn.NORM.INV(RAND(),Inputs!$D$39,Inputs!$C$39)))-'Year Schedule'!$K$7+'Year Schedule'!$L$7)</f>
        <v>#VALUE!</v>
      </c>
      <c r="G991" s="0" t="e">
        <f aca="true">MAX(0,F991*(1+(_xlfn.NORM.INV(RAND(),Inputs!$D$39,Inputs!$C$39)))-'Year Schedule'!$K$8+'Year Schedule'!$L$8)</f>
        <v>#VALUE!</v>
      </c>
      <c r="H991" s="0" t="e">
        <f aca="true">MAX(0,G991*(1+(_xlfn.NORM.INV(RAND(),Inputs!$D$39,Inputs!$C$39)))-'Year Schedule'!$K$9+'Year Schedule'!$L$9)</f>
        <v>#VALUE!</v>
      </c>
      <c r="I991" s="0" t="e">
        <f aca="true">MAX(0,H991*(1+(_xlfn.NORM.INV(RAND(),Inputs!$D$39,Inputs!$C$39)))-'Year Schedule'!$K$10+'Year Schedule'!$L$10)</f>
        <v>#VALUE!</v>
      </c>
      <c r="J991" s="0" t="e">
        <f aca="true">MAX(0,I991*(1+(_xlfn.NORM.INV(RAND(),Inputs!$D$39,Inputs!$C$39)))-'Year Schedule'!$K$11+'Year Schedule'!$L$11)</f>
        <v>#VALUE!</v>
      </c>
      <c r="K991" s="0" t="e">
        <f aca="true">MAX(0,J991*(1+(_xlfn.NORM.INV(RAND(),Inputs!$D$39,Inputs!$C$39)))-'Year Schedule'!$K$12+'Year Schedule'!$L$12)</f>
        <v>#VALUE!</v>
      </c>
      <c r="L991" s="0" t="e">
        <f aca="true">MAX(0,K991*(1+(_xlfn.NORM.INV(RAND(),Inputs!$D$39,Inputs!$C$39)))-'Year Schedule'!$K$13+'Year Schedule'!$L$13)</f>
        <v>#VALUE!</v>
      </c>
      <c r="M991" s="0" t="e">
        <f aca="true">MAX(0,L991*(1+(_xlfn.NORM.INV(RAND(),Inputs!$D$39,Inputs!$C$39)))-'Year Schedule'!$K$14+'Year Schedule'!$L$14)</f>
        <v>#VALUE!</v>
      </c>
      <c r="N991" s="0" t="e">
        <f aca="true">MAX(0,M991*(1+(_xlfn.NORM.INV(RAND(),Inputs!$D$39,Inputs!$C$39)))-'Year Schedule'!$K$15+'Year Schedule'!$L$15)</f>
        <v>#VALUE!</v>
      </c>
      <c r="O991" s="0" t="e">
        <f aca="true">MAX(0,N991*(1+(_xlfn.NORM.INV(RAND(),Inputs!$D$39,Inputs!$C$39)))-'Year Schedule'!$K$16+'Year Schedule'!$L$16)</f>
        <v>#VALUE!</v>
      </c>
      <c r="P991" s="0" t="e">
        <f aca="true">MAX(0,O991*(1+(_xlfn.NORM.INV(RAND(),Inputs!$D$39,Inputs!$C$39)))-'Year Schedule'!$K$17+'Year Schedule'!$L$17)</f>
        <v>#VALUE!</v>
      </c>
      <c r="Q991" s="0" t="e">
        <f aca="true">MAX(0,P991*(1+(_xlfn.NORM.INV(RAND(),Inputs!$D$39,Inputs!$C$39)))-'Year Schedule'!$K$18+'Year Schedule'!$L$18)</f>
        <v>#VALUE!</v>
      </c>
      <c r="R991" s="0" t="e">
        <f aca="true">MAX(0,Q991*(1+(_xlfn.NORM.INV(RAND(),Inputs!$D$39,Inputs!$C$39)))-'Year Schedule'!$K$19+'Year Schedule'!$L$19)</f>
        <v>#VALUE!</v>
      </c>
      <c r="S991" s="0" t="e">
        <f aca="true">MAX(0,R991*(1+(_xlfn.NORM.INV(RAND(),Inputs!$D$39,Inputs!$C$39)))-'Year Schedule'!$K$20+'Year Schedule'!$L$20)</f>
        <v>#VALUE!</v>
      </c>
      <c r="T991" s="0" t="e">
        <f aca="true">MAX(0,S991*(1+(_xlfn.NORM.INV(RAND(),Inputs!$D$39,Inputs!$C$39)))-'Year Schedule'!$K$21+'Year Schedule'!$L$21)</f>
        <v>#VALUE!</v>
      </c>
      <c r="U991" s="0" t="e">
        <f aca="true">MAX(0,T991*(1+(_xlfn.NORM.INV(RAND(),Inputs!$D$39,Inputs!$C$39)))-'Year Schedule'!$K$22+'Year Schedule'!$L$22)</f>
        <v>#VALUE!</v>
      </c>
      <c r="V991" s="0" t="e">
        <f aca="true">MAX(0,U991*(1+(_xlfn.NORM.INV(RAND(),Inputs!$D$39,Inputs!$C$39)))-'Year Schedule'!$K$23+'Year Schedule'!$L$23)</f>
        <v>#VALUE!</v>
      </c>
      <c r="W991" s="0" t="e">
        <f aca="true">MAX(0,V991*(1+(_xlfn.NORM.INV(RAND(),Inputs!$D$39,Inputs!$C$39)))-'Year Schedule'!$K$24+'Year Schedule'!$L$24)</f>
        <v>#VALUE!</v>
      </c>
      <c r="X991" s="0" t="e">
        <f aca="true">MAX(0,W991*(1+(_xlfn.NORM.INV(RAND(),Inputs!$D$39,Inputs!$C$39)))-'Year Schedule'!$K$25+'Year Schedule'!$L$25)</f>
        <v>#VALUE!</v>
      </c>
      <c r="Y991" s="0" t="e">
        <f aca="true">MAX(0,X991*(1+(_xlfn.NORM.INV(RAND(),Inputs!$D$39,Inputs!$C$39)))-'Year Schedule'!$K$26+'Year Schedule'!$L$26)</f>
        <v>#VALUE!</v>
      </c>
      <c r="Z991" s="0" t="e">
        <f aca="true">MAX(0,Y991*(1+(_xlfn.NORM.INV(RAND(),Inputs!$D$39,Inputs!$C$39)))-'Year Schedule'!$K$27+'Year Schedule'!$L$27)</f>
        <v>#VALUE!</v>
      </c>
      <c r="AA991" s="0" t="e">
        <f aca="true">MAX(0,Z991*(1+(_xlfn.NORM.INV(RAND(),Inputs!$D$39,Inputs!$C$39)))-'Year Schedule'!$K$28+'Year Schedule'!$L$28)</f>
        <v>#VALUE!</v>
      </c>
      <c r="AB991" s="0" t="e">
        <f aca="true">MAX(0,AA991*(1+(_xlfn.NORM.INV(RAND(),Inputs!$D$39,Inputs!$C$39)))-'Year Schedule'!$K$29+'Year Schedule'!$L$29)</f>
        <v>#VALUE!</v>
      </c>
      <c r="AC991" s="0" t="e">
        <f aca="true">MAX(0,AB991*(1+(_xlfn.NORM.INV(RAND(),Inputs!$D$39,Inputs!$C$39)))-'Year Schedule'!$K$30+'Year Schedule'!$L$30)</f>
        <v>#VALUE!</v>
      </c>
      <c r="AD991" s="0" t="e">
        <f aca="true">MAX(0,AC991*(1+(_xlfn.NORM.INV(RAND(),Inputs!$D$39,Inputs!$C$39)))-'Year Schedule'!$K$31+'Year Schedule'!$L$31)</f>
        <v>#VALUE!</v>
      </c>
      <c r="AE991" s="0" t="e">
        <f aca="true">MAX(0,AD991*(1+(_xlfn.NORM.INV(RAND(),Inputs!$D$39,Inputs!$C$39)))-'Year Schedule'!$K$32+'Year Schedule'!$L$32)</f>
        <v>#VALUE!</v>
      </c>
      <c r="AF991" s="0" t="e">
        <f aca="true">MAX(0,AE991*(1+(_xlfn.NORM.INV(RAND(),Inputs!$D$39,Inputs!$C$39)))-'Year Schedule'!$K$33+'Year Schedule'!$L$33)</f>
        <v>#VALUE!</v>
      </c>
      <c r="AG991" s="0" t="e">
        <f aca="true">MAX(0,AF991*(1+(_xlfn.NORM.INV(RAND(),Inputs!$D$39,Inputs!$C$39)))-'Year Schedule'!$K$34+'Year Schedule'!$L$34)</f>
        <v>#VALUE!</v>
      </c>
      <c r="AH991" s="0" t="e">
        <f aca="true">MAX(0,AG991*(1+(_xlfn.NORM.INV(RAND(),Inputs!$D$39,Inputs!$C$39)))-'Year Schedule'!$K$35+'Year Schedule'!$L$35)</f>
        <v>#VALUE!</v>
      </c>
      <c r="AI991" s="0" t="e">
        <f aca="true">MAX(0,AH991*(1+(_xlfn.NORM.INV(RAND(),Inputs!$D$39,Inputs!$C$39)))-'Year Schedule'!$K$36+'Year Schedule'!$L$36)</f>
        <v>#VALUE!</v>
      </c>
      <c r="AJ991" s="0" t="e">
        <f aca="true">MAX(0,AI991*(1+(_xlfn.NORM.INV(RAND(),Inputs!$D$39,Inputs!$C$39)))-'Year Schedule'!$K$37+'Year Schedule'!$L$37)</f>
        <v>#VALUE!</v>
      </c>
      <c r="AK991" s="0" t="e">
        <f aca="true">MAX(0,AJ991*(1+(_xlfn.NORM.INV(RAND(),Inputs!$D$39,Inputs!$C$39)))-'Year Schedule'!$K$38+'Year Schedule'!$L$38)</f>
        <v>#VALUE!</v>
      </c>
      <c r="AL991" s="0" t="e">
        <f aca="true">MAX(0,AK991*(1+(_xlfn.NORM.INV(RAND(),Inputs!$D$39,Inputs!$C$39)))-'Year Schedule'!$K$39+'Year Schedule'!$L$39)</f>
        <v>#VALUE!</v>
      </c>
      <c r="AM991" s="0" t="e">
        <f aca="true">MAX(0,AL991*(1+(_xlfn.NORM.INV(RAND(),Inputs!$D$39,Inputs!$C$39)))-'Year Schedule'!$K$40+'Year Schedule'!$L$40)</f>
        <v>#VALUE!</v>
      </c>
      <c r="AN991" s="0" t="e">
        <f aca="true">MAX(0,AM991*(1+(_xlfn.NORM.INV(RAND(),Inputs!$D$39,Inputs!$C$39)))-'Year Schedule'!$K$41+'Year Schedule'!$L$41)</f>
        <v>#VALUE!</v>
      </c>
      <c r="AO991" s="0" t="e">
        <f aca="true">MAX(0,AN991*(1+(_xlfn.NORM.INV(RAND(),Inputs!$D$39,Inputs!$C$39)))-'Year Schedule'!$K$42+'Year Schedule'!$L$42)</f>
        <v>#VALUE!</v>
      </c>
      <c r="AP991" s="0" t="e">
        <f aca="true">MAX(0,AO991*(1+(_xlfn.NORM.INV(RAND(),Inputs!$D$39,Inputs!$C$39)))-'Year Schedule'!$K$43+'Year Schedule'!$L$43)</f>
        <v>#VALUE!</v>
      </c>
      <c r="AQ991" s="0" t="e">
        <f aca="true">MAX(0,AP991*(1+(_xlfn.NORM.INV(RAND(),Inputs!$D$39,Inputs!$C$39)))-'Year Schedule'!$K$44+'Year Schedule'!$L$44)</f>
        <v>#VALUE!</v>
      </c>
      <c r="AR991" s="0" t="e">
        <f aca="true">MAX(0,AQ991*(1+(_xlfn.NORM.INV(RAND(),Inputs!$D$39,Inputs!$C$39)))-'Year Schedule'!$K$45+'Year Schedule'!$L$45)</f>
        <v>#VALUE!</v>
      </c>
      <c r="AS991" s="0" t="e">
        <f aca="true">MAX(0,AR991*(1+(_xlfn.NORM.INV(RAND(),Inputs!$D$39,Inputs!$C$39)))-'Year Schedule'!$K$46+'Year Schedule'!$L$46)</f>
        <v>#VALUE!</v>
      </c>
      <c r="AT991" s="0" t="e">
        <f aca="true">MAX(0,AS991*(1+(_xlfn.NORM.INV(RAND(),Inputs!$D$39,Inputs!$C$39)))-'Year Schedule'!$K$47+'Year Schedule'!$L$47)</f>
        <v>#VALUE!</v>
      </c>
      <c r="AU991" s="0" t="e">
        <f aca="true">MAX(0,AT991*(1+(_xlfn.NORM.INV(RAND(),Inputs!$D$39,Inputs!$C$39)))-'Year Schedule'!$K$48+'Year Schedule'!$L$48)</f>
        <v>#VALUE!</v>
      </c>
      <c r="AV991" s="0" t="e">
        <f aca="true">MAX(0,AU991*(1+(_xlfn.NORM.INV(RAND(),Inputs!$D$39,Inputs!$C$39)))-'Year Schedule'!$K$49+'Year Schedule'!$L$49)</f>
        <v>#VALUE!</v>
      </c>
      <c r="AW991" s="0" t="e">
        <f aca="true">MAX(0,AV991*(1+(_xlfn.NORM.INV(RAND(),Inputs!$D$39,Inputs!$C$39)))-'Year Schedule'!$K$50+'Year Schedule'!$L$50)</f>
        <v>#VALUE!</v>
      </c>
      <c r="AX991" s="0" t="e">
        <f aca="true">MAX(0,AW991*(1+(_xlfn.NORM.INV(RAND(),Inputs!$D$39,Inputs!$C$39)))-'Year Schedule'!$K$51+'Year Schedule'!$L$51)</f>
        <v>#VALUE!</v>
      </c>
      <c r="AY991" s="0" t="e">
        <f aca="true">MAX(0,AX991*(1+(_xlfn.NORM.INV(RAND(),Inputs!$D$39,Inputs!$C$39)))-'Year Schedule'!$K$52+'Year Schedule'!$L$52)</f>
        <v>#VALUE!</v>
      </c>
      <c r="AZ991" s="0" t="e">
        <f aca="true">MAX(0,AY991*(1+(_xlfn.NORM.INV(RAND(),Inputs!$D$39,Inputs!$C$39)))-'Year Schedule'!$K$53+'Year Schedule'!$L$53)</f>
        <v>#VALUE!</v>
      </c>
      <c r="BA991" s="0" t="e">
        <f aca="false">INDEX(C991:AZ991,1,Inputs!$C$6)</f>
        <v>#VALUE!</v>
      </c>
      <c r="BB991" s="0" t="n">
        <f aca="false">IFERROR(EXP(SUMPRODUCT(LN((C991:INDEX(C991:AZ991,1,Inputs!$C$6)+$C$1004:INDEX($C$1004:$AZ$1004,1,Inputs!$C$6))/B991:INDEX(B991:AY991,1,Inputs!$C$6)))/Inputs!$C$6)-1,-1)</f>
        <v>-1</v>
      </c>
    </row>
    <row r="992" customFormat="false" ht="15" hidden="false" customHeight="true" outlineLevel="0" collapsed="false">
      <c r="A992" s="0" t="n">
        <v>990</v>
      </c>
      <c r="B992" s="177" t="n">
        <f aca="false">Inputs!$C$38</f>
        <v>0</v>
      </c>
      <c r="C992" s="0" t="e">
        <f aca="true">MAX(0,B992*(1+(_xlfn.NORM.INV(RAND(),Inputs!$D$39,Inputs!$C$39)))-'Year Schedule'!$K$4+'Year Schedule'!$L$4)</f>
        <v>#VALUE!</v>
      </c>
      <c r="D992" s="0" t="e">
        <f aca="true">MAX(0,C992*(1+(_xlfn.NORM.INV(RAND(),Inputs!$D$39,Inputs!$C$39)))-'Year Schedule'!$K$5+'Year Schedule'!$L$5)</f>
        <v>#VALUE!</v>
      </c>
      <c r="E992" s="0" t="e">
        <f aca="true">MAX(0,D992*(1+(_xlfn.NORM.INV(RAND(),Inputs!$D$39,Inputs!$C$39)))-'Year Schedule'!$K$6+'Year Schedule'!$L$6)</f>
        <v>#VALUE!</v>
      </c>
      <c r="F992" s="0" t="e">
        <f aca="true">MAX(0,E992*(1+(_xlfn.NORM.INV(RAND(),Inputs!$D$39,Inputs!$C$39)))-'Year Schedule'!$K$7+'Year Schedule'!$L$7)</f>
        <v>#VALUE!</v>
      </c>
      <c r="G992" s="0" t="e">
        <f aca="true">MAX(0,F992*(1+(_xlfn.NORM.INV(RAND(),Inputs!$D$39,Inputs!$C$39)))-'Year Schedule'!$K$8+'Year Schedule'!$L$8)</f>
        <v>#VALUE!</v>
      </c>
      <c r="H992" s="0" t="e">
        <f aca="true">MAX(0,G992*(1+(_xlfn.NORM.INV(RAND(),Inputs!$D$39,Inputs!$C$39)))-'Year Schedule'!$K$9+'Year Schedule'!$L$9)</f>
        <v>#VALUE!</v>
      </c>
      <c r="I992" s="0" t="e">
        <f aca="true">MAX(0,H992*(1+(_xlfn.NORM.INV(RAND(),Inputs!$D$39,Inputs!$C$39)))-'Year Schedule'!$K$10+'Year Schedule'!$L$10)</f>
        <v>#VALUE!</v>
      </c>
      <c r="J992" s="0" t="e">
        <f aca="true">MAX(0,I992*(1+(_xlfn.NORM.INV(RAND(),Inputs!$D$39,Inputs!$C$39)))-'Year Schedule'!$K$11+'Year Schedule'!$L$11)</f>
        <v>#VALUE!</v>
      </c>
      <c r="K992" s="0" t="e">
        <f aca="true">MAX(0,J992*(1+(_xlfn.NORM.INV(RAND(),Inputs!$D$39,Inputs!$C$39)))-'Year Schedule'!$K$12+'Year Schedule'!$L$12)</f>
        <v>#VALUE!</v>
      </c>
      <c r="L992" s="0" t="e">
        <f aca="true">MAX(0,K992*(1+(_xlfn.NORM.INV(RAND(),Inputs!$D$39,Inputs!$C$39)))-'Year Schedule'!$K$13+'Year Schedule'!$L$13)</f>
        <v>#VALUE!</v>
      </c>
      <c r="M992" s="0" t="e">
        <f aca="true">MAX(0,L992*(1+(_xlfn.NORM.INV(RAND(),Inputs!$D$39,Inputs!$C$39)))-'Year Schedule'!$K$14+'Year Schedule'!$L$14)</f>
        <v>#VALUE!</v>
      </c>
      <c r="N992" s="0" t="e">
        <f aca="true">MAX(0,M992*(1+(_xlfn.NORM.INV(RAND(),Inputs!$D$39,Inputs!$C$39)))-'Year Schedule'!$K$15+'Year Schedule'!$L$15)</f>
        <v>#VALUE!</v>
      </c>
      <c r="O992" s="0" t="e">
        <f aca="true">MAX(0,N992*(1+(_xlfn.NORM.INV(RAND(),Inputs!$D$39,Inputs!$C$39)))-'Year Schedule'!$K$16+'Year Schedule'!$L$16)</f>
        <v>#VALUE!</v>
      </c>
      <c r="P992" s="0" t="e">
        <f aca="true">MAX(0,O992*(1+(_xlfn.NORM.INV(RAND(),Inputs!$D$39,Inputs!$C$39)))-'Year Schedule'!$K$17+'Year Schedule'!$L$17)</f>
        <v>#VALUE!</v>
      </c>
      <c r="Q992" s="0" t="e">
        <f aca="true">MAX(0,P992*(1+(_xlfn.NORM.INV(RAND(),Inputs!$D$39,Inputs!$C$39)))-'Year Schedule'!$K$18+'Year Schedule'!$L$18)</f>
        <v>#VALUE!</v>
      </c>
      <c r="R992" s="0" t="e">
        <f aca="true">MAX(0,Q992*(1+(_xlfn.NORM.INV(RAND(),Inputs!$D$39,Inputs!$C$39)))-'Year Schedule'!$K$19+'Year Schedule'!$L$19)</f>
        <v>#VALUE!</v>
      </c>
      <c r="S992" s="0" t="e">
        <f aca="true">MAX(0,R992*(1+(_xlfn.NORM.INV(RAND(),Inputs!$D$39,Inputs!$C$39)))-'Year Schedule'!$K$20+'Year Schedule'!$L$20)</f>
        <v>#VALUE!</v>
      </c>
      <c r="T992" s="0" t="e">
        <f aca="true">MAX(0,S992*(1+(_xlfn.NORM.INV(RAND(),Inputs!$D$39,Inputs!$C$39)))-'Year Schedule'!$K$21+'Year Schedule'!$L$21)</f>
        <v>#VALUE!</v>
      </c>
      <c r="U992" s="0" t="e">
        <f aca="true">MAX(0,T992*(1+(_xlfn.NORM.INV(RAND(),Inputs!$D$39,Inputs!$C$39)))-'Year Schedule'!$K$22+'Year Schedule'!$L$22)</f>
        <v>#VALUE!</v>
      </c>
      <c r="V992" s="0" t="e">
        <f aca="true">MAX(0,U992*(1+(_xlfn.NORM.INV(RAND(),Inputs!$D$39,Inputs!$C$39)))-'Year Schedule'!$K$23+'Year Schedule'!$L$23)</f>
        <v>#VALUE!</v>
      </c>
      <c r="W992" s="0" t="e">
        <f aca="true">MAX(0,V992*(1+(_xlfn.NORM.INV(RAND(),Inputs!$D$39,Inputs!$C$39)))-'Year Schedule'!$K$24+'Year Schedule'!$L$24)</f>
        <v>#VALUE!</v>
      </c>
      <c r="X992" s="0" t="e">
        <f aca="true">MAX(0,W992*(1+(_xlfn.NORM.INV(RAND(),Inputs!$D$39,Inputs!$C$39)))-'Year Schedule'!$K$25+'Year Schedule'!$L$25)</f>
        <v>#VALUE!</v>
      </c>
      <c r="Y992" s="0" t="e">
        <f aca="true">MAX(0,X992*(1+(_xlfn.NORM.INV(RAND(),Inputs!$D$39,Inputs!$C$39)))-'Year Schedule'!$K$26+'Year Schedule'!$L$26)</f>
        <v>#VALUE!</v>
      </c>
      <c r="Z992" s="0" t="e">
        <f aca="true">MAX(0,Y992*(1+(_xlfn.NORM.INV(RAND(),Inputs!$D$39,Inputs!$C$39)))-'Year Schedule'!$K$27+'Year Schedule'!$L$27)</f>
        <v>#VALUE!</v>
      </c>
      <c r="AA992" s="0" t="e">
        <f aca="true">MAX(0,Z992*(1+(_xlfn.NORM.INV(RAND(),Inputs!$D$39,Inputs!$C$39)))-'Year Schedule'!$K$28+'Year Schedule'!$L$28)</f>
        <v>#VALUE!</v>
      </c>
      <c r="AB992" s="0" t="e">
        <f aca="true">MAX(0,AA992*(1+(_xlfn.NORM.INV(RAND(),Inputs!$D$39,Inputs!$C$39)))-'Year Schedule'!$K$29+'Year Schedule'!$L$29)</f>
        <v>#VALUE!</v>
      </c>
      <c r="AC992" s="0" t="e">
        <f aca="true">MAX(0,AB992*(1+(_xlfn.NORM.INV(RAND(),Inputs!$D$39,Inputs!$C$39)))-'Year Schedule'!$K$30+'Year Schedule'!$L$30)</f>
        <v>#VALUE!</v>
      </c>
      <c r="AD992" s="0" t="e">
        <f aca="true">MAX(0,AC992*(1+(_xlfn.NORM.INV(RAND(),Inputs!$D$39,Inputs!$C$39)))-'Year Schedule'!$K$31+'Year Schedule'!$L$31)</f>
        <v>#VALUE!</v>
      </c>
      <c r="AE992" s="0" t="e">
        <f aca="true">MAX(0,AD992*(1+(_xlfn.NORM.INV(RAND(),Inputs!$D$39,Inputs!$C$39)))-'Year Schedule'!$K$32+'Year Schedule'!$L$32)</f>
        <v>#VALUE!</v>
      </c>
      <c r="AF992" s="0" t="e">
        <f aca="true">MAX(0,AE992*(1+(_xlfn.NORM.INV(RAND(),Inputs!$D$39,Inputs!$C$39)))-'Year Schedule'!$K$33+'Year Schedule'!$L$33)</f>
        <v>#VALUE!</v>
      </c>
      <c r="AG992" s="0" t="e">
        <f aca="true">MAX(0,AF992*(1+(_xlfn.NORM.INV(RAND(),Inputs!$D$39,Inputs!$C$39)))-'Year Schedule'!$K$34+'Year Schedule'!$L$34)</f>
        <v>#VALUE!</v>
      </c>
      <c r="AH992" s="0" t="e">
        <f aca="true">MAX(0,AG992*(1+(_xlfn.NORM.INV(RAND(),Inputs!$D$39,Inputs!$C$39)))-'Year Schedule'!$K$35+'Year Schedule'!$L$35)</f>
        <v>#VALUE!</v>
      </c>
      <c r="AI992" s="0" t="e">
        <f aca="true">MAX(0,AH992*(1+(_xlfn.NORM.INV(RAND(),Inputs!$D$39,Inputs!$C$39)))-'Year Schedule'!$K$36+'Year Schedule'!$L$36)</f>
        <v>#VALUE!</v>
      </c>
      <c r="AJ992" s="0" t="e">
        <f aca="true">MAX(0,AI992*(1+(_xlfn.NORM.INV(RAND(),Inputs!$D$39,Inputs!$C$39)))-'Year Schedule'!$K$37+'Year Schedule'!$L$37)</f>
        <v>#VALUE!</v>
      </c>
      <c r="AK992" s="0" t="e">
        <f aca="true">MAX(0,AJ992*(1+(_xlfn.NORM.INV(RAND(),Inputs!$D$39,Inputs!$C$39)))-'Year Schedule'!$K$38+'Year Schedule'!$L$38)</f>
        <v>#VALUE!</v>
      </c>
      <c r="AL992" s="0" t="e">
        <f aca="true">MAX(0,AK992*(1+(_xlfn.NORM.INV(RAND(),Inputs!$D$39,Inputs!$C$39)))-'Year Schedule'!$K$39+'Year Schedule'!$L$39)</f>
        <v>#VALUE!</v>
      </c>
      <c r="AM992" s="0" t="e">
        <f aca="true">MAX(0,AL992*(1+(_xlfn.NORM.INV(RAND(),Inputs!$D$39,Inputs!$C$39)))-'Year Schedule'!$K$40+'Year Schedule'!$L$40)</f>
        <v>#VALUE!</v>
      </c>
      <c r="AN992" s="0" t="e">
        <f aca="true">MAX(0,AM992*(1+(_xlfn.NORM.INV(RAND(),Inputs!$D$39,Inputs!$C$39)))-'Year Schedule'!$K$41+'Year Schedule'!$L$41)</f>
        <v>#VALUE!</v>
      </c>
      <c r="AO992" s="0" t="e">
        <f aca="true">MAX(0,AN992*(1+(_xlfn.NORM.INV(RAND(),Inputs!$D$39,Inputs!$C$39)))-'Year Schedule'!$K$42+'Year Schedule'!$L$42)</f>
        <v>#VALUE!</v>
      </c>
      <c r="AP992" s="0" t="e">
        <f aca="true">MAX(0,AO992*(1+(_xlfn.NORM.INV(RAND(),Inputs!$D$39,Inputs!$C$39)))-'Year Schedule'!$K$43+'Year Schedule'!$L$43)</f>
        <v>#VALUE!</v>
      </c>
      <c r="AQ992" s="0" t="e">
        <f aca="true">MAX(0,AP992*(1+(_xlfn.NORM.INV(RAND(),Inputs!$D$39,Inputs!$C$39)))-'Year Schedule'!$K$44+'Year Schedule'!$L$44)</f>
        <v>#VALUE!</v>
      </c>
      <c r="AR992" s="0" t="e">
        <f aca="true">MAX(0,AQ992*(1+(_xlfn.NORM.INV(RAND(),Inputs!$D$39,Inputs!$C$39)))-'Year Schedule'!$K$45+'Year Schedule'!$L$45)</f>
        <v>#VALUE!</v>
      </c>
      <c r="AS992" s="0" t="e">
        <f aca="true">MAX(0,AR992*(1+(_xlfn.NORM.INV(RAND(),Inputs!$D$39,Inputs!$C$39)))-'Year Schedule'!$K$46+'Year Schedule'!$L$46)</f>
        <v>#VALUE!</v>
      </c>
      <c r="AT992" s="0" t="e">
        <f aca="true">MAX(0,AS992*(1+(_xlfn.NORM.INV(RAND(),Inputs!$D$39,Inputs!$C$39)))-'Year Schedule'!$K$47+'Year Schedule'!$L$47)</f>
        <v>#VALUE!</v>
      </c>
      <c r="AU992" s="0" t="e">
        <f aca="true">MAX(0,AT992*(1+(_xlfn.NORM.INV(RAND(),Inputs!$D$39,Inputs!$C$39)))-'Year Schedule'!$K$48+'Year Schedule'!$L$48)</f>
        <v>#VALUE!</v>
      </c>
      <c r="AV992" s="0" t="e">
        <f aca="true">MAX(0,AU992*(1+(_xlfn.NORM.INV(RAND(),Inputs!$D$39,Inputs!$C$39)))-'Year Schedule'!$K$49+'Year Schedule'!$L$49)</f>
        <v>#VALUE!</v>
      </c>
      <c r="AW992" s="0" t="e">
        <f aca="true">MAX(0,AV992*(1+(_xlfn.NORM.INV(RAND(),Inputs!$D$39,Inputs!$C$39)))-'Year Schedule'!$K$50+'Year Schedule'!$L$50)</f>
        <v>#VALUE!</v>
      </c>
      <c r="AX992" s="0" t="e">
        <f aca="true">MAX(0,AW992*(1+(_xlfn.NORM.INV(RAND(),Inputs!$D$39,Inputs!$C$39)))-'Year Schedule'!$K$51+'Year Schedule'!$L$51)</f>
        <v>#VALUE!</v>
      </c>
      <c r="AY992" s="0" t="e">
        <f aca="true">MAX(0,AX992*(1+(_xlfn.NORM.INV(RAND(),Inputs!$D$39,Inputs!$C$39)))-'Year Schedule'!$K$52+'Year Schedule'!$L$52)</f>
        <v>#VALUE!</v>
      </c>
      <c r="AZ992" s="0" t="e">
        <f aca="true">MAX(0,AY992*(1+(_xlfn.NORM.INV(RAND(),Inputs!$D$39,Inputs!$C$39)))-'Year Schedule'!$K$53+'Year Schedule'!$L$53)</f>
        <v>#VALUE!</v>
      </c>
      <c r="BA992" s="0" t="e">
        <f aca="false">INDEX(C992:AZ992,1,Inputs!$C$6)</f>
        <v>#VALUE!</v>
      </c>
      <c r="BB992" s="0" t="n">
        <f aca="false">IFERROR(EXP(SUMPRODUCT(LN((C992:INDEX(C992:AZ992,1,Inputs!$C$6)+$C$1004:INDEX($C$1004:$AZ$1004,1,Inputs!$C$6))/B992:INDEX(B992:AY992,1,Inputs!$C$6)))/Inputs!$C$6)-1,-1)</f>
        <v>-1</v>
      </c>
    </row>
    <row r="993" customFormat="false" ht="15" hidden="false" customHeight="true" outlineLevel="0" collapsed="false">
      <c r="A993" s="0" t="n">
        <v>991</v>
      </c>
      <c r="B993" s="177" t="n">
        <f aca="false">Inputs!$C$38</f>
        <v>0</v>
      </c>
      <c r="C993" s="0" t="e">
        <f aca="true">MAX(0,B993*(1+(_xlfn.NORM.INV(RAND(),Inputs!$D$39,Inputs!$C$39)))-'Year Schedule'!$K$4+'Year Schedule'!$L$4)</f>
        <v>#VALUE!</v>
      </c>
      <c r="D993" s="0" t="e">
        <f aca="true">MAX(0,C993*(1+(_xlfn.NORM.INV(RAND(),Inputs!$D$39,Inputs!$C$39)))-'Year Schedule'!$K$5+'Year Schedule'!$L$5)</f>
        <v>#VALUE!</v>
      </c>
      <c r="E993" s="0" t="e">
        <f aca="true">MAX(0,D993*(1+(_xlfn.NORM.INV(RAND(),Inputs!$D$39,Inputs!$C$39)))-'Year Schedule'!$K$6+'Year Schedule'!$L$6)</f>
        <v>#VALUE!</v>
      </c>
      <c r="F993" s="0" t="e">
        <f aca="true">MAX(0,E993*(1+(_xlfn.NORM.INV(RAND(),Inputs!$D$39,Inputs!$C$39)))-'Year Schedule'!$K$7+'Year Schedule'!$L$7)</f>
        <v>#VALUE!</v>
      </c>
      <c r="G993" s="0" t="e">
        <f aca="true">MAX(0,F993*(1+(_xlfn.NORM.INV(RAND(),Inputs!$D$39,Inputs!$C$39)))-'Year Schedule'!$K$8+'Year Schedule'!$L$8)</f>
        <v>#VALUE!</v>
      </c>
      <c r="H993" s="0" t="e">
        <f aca="true">MAX(0,G993*(1+(_xlfn.NORM.INV(RAND(),Inputs!$D$39,Inputs!$C$39)))-'Year Schedule'!$K$9+'Year Schedule'!$L$9)</f>
        <v>#VALUE!</v>
      </c>
      <c r="I993" s="0" t="e">
        <f aca="true">MAX(0,H993*(1+(_xlfn.NORM.INV(RAND(),Inputs!$D$39,Inputs!$C$39)))-'Year Schedule'!$K$10+'Year Schedule'!$L$10)</f>
        <v>#VALUE!</v>
      </c>
      <c r="J993" s="0" t="e">
        <f aca="true">MAX(0,I993*(1+(_xlfn.NORM.INV(RAND(),Inputs!$D$39,Inputs!$C$39)))-'Year Schedule'!$K$11+'Year Schedule'!$L$11)</f>
        <v>#VALUE!</v>
      </c>
      <c r="K993" s="0" t="e">
        <f aca="true">MAX(0,J993*(1+(_xlfn.NORM.INV(RAND(),Inputs!$D$39,Inputs!$C$39)))-'Year Schedule'!$K$12+'Year Schedule'!$L$12)</f>
        <v>#VALUE!</v>
      </c>
      <c r="L993" s="0" t="e">
        <f aca="true">MAX(0,K993*(1+(_xlfn.NORM.INV(RAND(),Inputs!$D$39,Inputs!$C$39)))-'Year Schedule'!$K$13+'Year Schedule'!$L$13)</f>
        <v>#VALUE!</v>
      </c>
      <c r="M993" s="0" t="e">
        <f aca="true">MAX(0,L993*(1+(_xlfn.NORM.INV(RAND(),Inputs!$D$39,Inputs!$C$39)))-'Year Schedule'!$K$14+'Year Schedule'!$L$14)</f>
        <v>#VALUE!</v>
      </c>
      <c r="N993" s="0" t="e">
        <f aca="true">MAX(0,M993*(1+(_xlfn.NORM.INV(RAND(),Inputs!$D$39,Inputs!$C$39)))-'Year Schedule'!$K$15+'Year Schedule'!$L$15)</f>
        <v>#VALUE!</v>
      </c>
      <c r="O993" s="0" t="e">
        <f aca="true">MAX(0,N993*(1+(_xlfn.NORM.INV(RAND(),Inputs!$D$39,Inputs!$C$39)))-'Year Schedule'!$K$16+'Year Schedule'!$L$16)</f>
        <v>#VALUE!</v>
      </c>
      <c r="P993" s="0" t="e">
        <f aca="true">MAX(0,O993*(1+(_xlfn.NORM.INV(RAND(),Inputs!$D$39,Inputs!$C$39)))-'Year Schedule'!$K$17+'Year Schedule'!$L$17)</f>
        <v>#VALUE!</v>
      </c>
      <c r="Q993" s="0" t="e">
        <f aca="true">MAX(0,P993*(1+(_xlfn.NORM.INV(RAND(),Inputs!$D$39,Inputs!$C$39)))-'Year Schedule'!$K$18+'Year Schedule'!$L$18)</f>
        <v>#VALUE!</v>
      </c>
      <c r="R993" s="0" t="e">
        <f aca="true">MAX(0,Q993*(1+(_xlfn.NORM.INV(RAND(),Inputs!$D$39,Inputs!$C$39)))-'Year Schedule'!$K$19+'Year Schedule'!$L$19)</f>
        <v>#VALUE!</v>
      </c>
      <c r="S993" s="0" t="e">
        <f aca="true">MAX(0,R993*(1+(_xlfn.NORM.INV(RAND(),Inputs!$D$39,Inputs!$C$39)))-'Year Schedule'!$K$20+'Year Schedule'!$L$20)</f>
        <v>#VALUE!</v>
      </c>
      <c r="T993" s="0" t="e">
        <f aca="true">MAX(0,S993*(1+(_xlfn.NORM.INV(RAND(),Inputs!$D$39,Inputs!$C$39)))-'Year Schedule'!$K$21+'Year Schedule'!$L$21)</f>
        <v>#VALUE!</v>
      </c>
      <c r="U993" s="0" t="e">
        <f aca="true">MAX(0,T993*(1+(_xlfn.NORM.INV(RAND(),Inputs!$D$39,Inputs!$C$39)))-'Year Schedule'!$K$22+'Year Schedule'!$L$22)</f>
        <v>#VALUE!</v>
      </c>
      <c r="V993" s="0" t="e">
        <f aca="true">MAX(0,U993*(1+(_xlfn.NORM.INV(RAND(),Inputs!$D$39,Inputs!$C$39)))-'Year Schedule'!$K$23+'Year Schedule'!$L$23)</f>
        <v>#VALUE!</v>
      </c>
      <c r="W993" s="0" t="e">
        <f aca="true">MAX(0,V993*(1+(_xlfn.NORM.INV(RAND(),Inputs!$D$39,Inputs!$C$39)))-'Year Schedule'!$K$24+'Year Schedule'!$L$24)</f>
        <v>#VALUE!</v>
      </c>
      <c r="X993" s="0" t="e">
        <f aca="true">MAX(0,W993*(1+(_xlfn.NORM.INV(RAND(),Inputs!$D$39,Inputs!$C$39)))-'Year Schedule'!$K$25+'Year Schedule'!$L$25)</f>
        <v>#VALUE!</v>
      </c>
      <c r="Y993" s="0" t="e">
        <f aca="true">MAX(0,X993*(1+(_xlfn.NORM.INV(RAND(),Inputs!$D$39,Inputs!$C$39)))-'Year Schedule'!$K$26+'Year Schedule'!$L$26)</f>
        <v>#VALUE!</v>
      </c>
      <c r="Z993" s="0" t="e">
        <f aca="true">MAX(0,Y993*(1+(_xlfn.NORM.INV(RAND(),Inputs!$D$39,Inputs!$C$39)))-'Year Schedule'!$K$27+'Year Schedule'!$L$27)</f>
        <v>#VALUE!</v>
      </c>
      <c r="AA993" s="0" t="e">
        <f aca="true">MAX(0,Z993*(1+(_xlfn.NORM.INV(RAND(),Inputs!$D$39,Inputs!$C$39)))-'Year Schedule'!$K$28+'Year Schedule'!$L$28)</f>
        <v>#VALUE!</v>
      </c>
      <c r="AB993" s="0" t="e">
        <f aca="true">MAX(0,AA993*(1+(_xlfn.NORM.INV(RAND(),Inputs!$D$39,Inputs!$C$39)))-'Year Schedule'!$K$29+'Year Schedule'!$L$29)</f>
        <v>#VALUE!</v>
      </c>
      <c r="AC993" s="0" t="e">
        <f aca="true">MAX(0,AB993*(1+(_xlfn.NORM.INV(RAND(),Inputs!$D$39,Inputs!$C$39)))-'Year Schedule'!$K$30+'Year Schedule'!$L$30)</f>
        <v>#VALUE!</v>
      </c>
      <c r="AD993" s="0" t="e">
        <f aca="true">MAX(0,AC993*(1+(_xlfn.NORM.INV(RAND(),Inputs!$D$39,Inputs!$C$39)))-'Year Schedule'!$K$31+'Year Schedule'!$L$31)</f>
        <v>#VALUE!</v>
      </c>
      <c r="AE993" s="0" t="e">
        <f aca="true">MAX(0,AD993*(1+(_xlfn.NORM.INV(RAND(),Inputs!$D$39,Inputs!$C$39)))-'Year Schedule'!$K$32+'Year Schedule'!$L$32)</f>
        <v>#VALUE!</v>
      </c>
      <c r="AF993" s="0" t="e">
        <f aca="true">MAX(0,AE993*(1+(_xlfn.NORM.INV(RAND(),Inputs!$D$39,Inputs!$C$39)))-'Year Schedule'!$K$33+'Year Schedule'!$L$33)</f>
        <v>#VALUE!</v>
      </c>
      <c r="AG993" s="0" t="e">
        <f aca="true">MAX(0,AF993*(1+(_xlfn.NORM.INV(RAND(),Inputs!$D$39,Inputs!$C$39)))-'Year Schedule'!$K$34+'Year Schedule'!$L$34)</f>
        <v>#VALUE!</v>
      </c>
      <c r="AH993" s="0" t="e">
        <f aca="true">MAX(0,AG993*(1+(_xlfn.NORM.INV(RAND(),Inputs!$D$39,Inputs!$C$39)))-'Year Schedule'!$K$35+'Year Schedule'!$L$35)</f>
        <v>#VALUE!</v>
      </c>
      <c r="AI993" s="0" t="e">
        <f aca="true">MAX(0,AH993*(1+(_xlfn.NORM.INV(RAND(),Inputs!$D$39,Inputs!$C$39)))-'Year Schedule'!$K$36+'Year Schedule'!$L$36)</f>
        <v>#VALUE!</v>
      </c>
      <c r="AJ993" s="0" t="e">
        <f aca="true">MAX(0,AI993*(1+(_xlfn.NORM.INV(RAND(),Inputs!$D$39,Inputs!$C$39)))-'Year Schedule'!$K$37+'Year Schedule'!$L$37)</f>
        <v>#VALUE!</v>
      </c>
      <c r="AK993" s="0" t="e">
        <f aca="true">MAX(0,AJ993*(1+(_xlfn.NORM.INV(RAND(),Inputs!$D$39,Inputs!$C$39)))-'Year Schedule'!$K$38+'Year Schedule'!$L$38)</f>
        <v>#VALUE!</v>
      </c>
      <c r="AL993" s="0" t="e">
        <f aca="true">MAX(0,AK993*(1+(_xlfn.NORM.INV(RAND(),Inputs!$D$39,Inputs!$C$39)))-'Year Schedule'!$K$39+'Year Schedule'!$L$39)</f>
        <v>#VALUE!</v>
      </c>
      <c r="AM993" s="0" t="e">
        <f aca="true">MAX(0,AL993*(1+(_xlfn.NORM.INV(RAND(),Inputs!$D$39,Inputs!$C$39)))-'Year Schedule'!$K$40+'Year Schedule'!$L$40)</f>
        <v>#VALUE!</v>
      </c>
      <c r="AN993" s="0" t="e">
        <f aca="true">MAX(0,AM993*(1+(_xlfn.NORM.INV(RAND(),Inputs!$D$39,Inputs!$C$39)))-'Year Schedule'!$K$41+'Year Schedule'!$L$41)</f>
        <v>#VALUE!</v>
      </c>
      <c r="AO993" s="0" t="e">
        <f aca="true">MAX(0,AN993*(1+(_xlfn.NORM.INV(RAND(),Inputs!$D$39,Inputs!$C$39)))-'Year Schedule'!$K$42+'Year Schedule'!$L$42)</f>
        <v>#VALUE!</v>
      </c>
      <c r="AP993" s="0" t="e">
        <f aca="true">MAX(0,AO993*(1+(_xlfn.NORM.INV(RAND(),Inputs!$D$39,Inputs!$C$39)))-'Year Schedule'!$K$43+'Year Schedule'!$L$43)</f>
        <v>#VALUE!</v>
      </c>
      <c r="AQ993" s="0" t="e">
        <f aca="true">MAX(0,AP993*(1+(_xlfn.NORM.INV(RAND(),Inputs!$D$39,Inputs!$C$39)))-'Year Schedule'!$K$44+'Year Schedule'!$L$44)</f>
        <v>#VALUE!</v>
      </c>
      <c r="AR993" s="0" t="e">
        <f aca="true">MAX(0,AQ993*(1+(_xlfn.NORM.INV(RAND(),Inputs!$D$39,Inputs!$C$39)))-'Year Schedule'!$K$45+'Year Schedule'!$L$45)</f>
        <v>#VALUE!</v>
      </c>
      <c r="AS993" s="0" t="e">
        <f aca="true">MAX(0,AR993*(1+(_xlfn.NORM.INV(RAND(),Inputs!$D$39,Inputs!$C$39)))-'Year Schedule'!$K$46+'Year Schedule'!$L$46)</f>
        <v>#VALUE!</v>
      </c>
      <c r="AT993" s="0" t="e">
        <f aca="true">MAX(0,AS993*(1+(_xlfn.NORM.INV(RAND(),Inputs!$D$39,Inputs!$C$39)))-'Year Schedule'!$K$47+'Year Schedule'!$L$47)</f>
        <v>#VALUE!</v>
      </c>
      <c r="AU993" s="0" t="e">
        <f aca="true">MAX(0,AT993*(1+(_xlfn.NORM.INV(RAND(),Inputs!$D$39,Inputs!$C$39)))-'Year Schedule'!$K$48+'Year Schedule'!$L$48)</f>
        <v>#VALUE!</v>
      </c>
      <c r="AV993" s="0" t="e">
        <f aca="true">MAX(0,AU993*(1+(_xlfn.NORM.INV(RAND(),Inputs!$D$39,Inputs!$C$39)))-'Year Schedule'!$K$49+'Year Schedule'!$L$49)</f>
        <v>#VALUE!</v>
      </c>
      <c r="AW993" s="0" t="e">
        <f aca="true">MAX(0,AV993*(1+(_xlfn.NORM.INV(RAND(),Inputs!$D$39,Inputs!$C$39)))-'Year Schedule'!$K$50+'Year Schedule'!$L$50)</f>
        <v>#VALUE!</v>
      </c>
      <c r="AX993" s="0" t="e">
        <f aca="true">MAX(0,AW993*(1+(_xlfn.NORM.INV(RAND(),Inputs!$D$39,Inputs!$C$39)))-'Year Schedule'!$K$51+'Year Schedule'!$L$51)</f>
        <v>#VALUE!</v>
      </c>
      <c r="AY993" s="0" t="e">
        <f aca="true">MAX(0,AX993*(1+(_xlfn.NORM.INV(RAND(),Inputs!$D$39,Inputs!$C$39)))-'Year Schedule'!$K$52+'Year Schedule'!$L$52)</f>
        <v>#VALUE!</v>
      </c>
      <c r="AZ993" s="0" t="e">
        <f aca="true">MAX(0,AY993*(1+(_xlfn.NORM.INV(RAND(),Inputs!$D$39,Inputs!$C$39)))-'Year Schedule'!$K$53+'Year Schedule'!$L$53)</f>
        <v>#VALUE!</v>
      </c>
      <c r="BA993" s="0" t="e">
        <f aca="false">INDEX(C993:AZ993,1,Inputs!$C$6)</f>
        <v>#VALUE!</v>
      </c>
      <c r="BB993" s="0" t="n">
        <f aca="false">IFERROR(EXP(SUMPRODUCT(LN((C993:INDEX(C993:AZ993,1,Inputs!$C$6)+$C$1004:INDEX($C$1004:$AZ$1004,1,Inputs!$C$6))/B993:INDEX(B993:AY993,1,Inputs!$C$6)))/Inputs!$C$6)-1,-1)</f>
        <v>-1</v>
      </c>
    </row>
    <row r="994" customFormat="false" ht="15" hidden="false" customHeight="true" outlineLevel="0" collapsed="false">
      <c r="A994" s="0" t="n">
        <v>992</v>
      </c>
      <c r="B994" s="177" t="n">
        <f aca="false">Inputs!$C$38</f>
        <v>0</v>
      </c>
      <c r="C994" s="0" t="e">
        <f aca="true">MAX(0,B994*(1+(_xlfn.NORM.INV(RAND(),Inputs!$D$39,Inputs!$C$39)))-'Year Schedule'!$K$4+'Year Schedule'!$L$4)</f>
        <v>#VALUE!</v>
      </c>
      <c r="D994" s="0" t="e">
        <f aca="true">MAX(0,C994*(1+(_xlfn.NORM.INV(RAND(),Inputs!$D$39,Inputs!$C$39)))-'Year Schedule'!$K$5+'Year Schedule'!$L$5)</f>
        <v>#VALUE!</v>
      </c>
      <c r="E994" s="0" t="e">
        <f aca="true">MAX(0,D994*(1+(_xlfn.NORM.INV(RAND(),Inputs!$D$39,Inputs!$C$39)))-'Year Schedule'!$K$6+'Year Schedule'!$L$6)</f>
        <v>#VALUE!</v>
      </c>
      <c r="F994" s="0" t="e">
        <f aca="true">MAX(0,E994*(1+(_xlfn.NORM.INV(RAND(),Inputs!$D$39,Inputs!$C$39)))-'Year Schedule'!$K$7+'Year Schedule'!$L$7)</f>
        <v>#VALUE!</v>
      </c>
      <c r="G994" s="0" t="e">
        <f aca="true">MAX(0,F994*(1+(_xlfn.NORM.INV(RAND(),Inputs!$D$39,Inputs!$C$39)))-'Year Schedule'!$K$8+'Year Schedule'!$L$8)</f>
        <v>#VALUE!</v>
      </c>
      <c r="H994" s="0" t="e">
        <f aca="true">MAX(0,G994*(1+(_xlfn.NORM.INV(RAND(),Inputs!$D$39,Inputs!$C$39)))-'Year Schedule'!$K$9+'Year Schedule'!$L$9)</f>
        <v>#VALUE!</v>
      </c>
      <c r="I994" s="0" t="e">
        <f aca="true">MAX(0,H994*(1+(_xlfn.NORM.INV(RAND(),Inputs!$D$39,Inputs!$C$39)))-'Year Schedule'!$K$10+'Year Schedule'!$L$10)</f>
        <v>#VALUE!</v>
      </c>
      <c r="J994" s="0" t="e">
        <f aca="true">MAX(0,I994*(1+(_xlfn.NORM.INV(RAND(),Inputs!$D$39,Inputs!$C$39)))-'Year Schedule'!$K$11+'Year Schedule'!$L$11)</f>
        <v>#VALUE!</v>
      </c>
      <c r="K994" s="0" t="e">
        <f aca="true">MAX(0,J994*(1+(_xlfn.NORM.INV(RAND(),Inputs!$D$39,Inputs!$C$39)))-'Year Schedule'!$K$12+'Year Schedule'!$L$12)</f>
        <v>#VALUE!</v>
      </c>
      <c r="L994" s="0" t="e">
        <f aca="true">MAX(0,K994*(1+(_xlfn.NORM.INV(RAND(),Inputs!$D$39,Inputs!$C$39)))-'Year Schedule'!$K$13+'Year Schedule'!$L$13)</f>
        <v>#VALUE!</v>
      </c>
      <c r="M994" s="0" t="e">
        <f aca="true">MAX(0,L994*(1+(_xlfn.NORM.INV(RAND(),Inputs!$D$39,Inputs!$C$39)))-'Year Schedule'!$K$14+'Year Schedule'!$L$14)</f>
        <v>#VALUE!</v>
      </c>
      <c r="N994" s="0" t="e">
        <f aca="true">MAX(0,M994*(1+(_xlfn.NORM.INV(RAND(),Inputs!$D$39,Inputs!$C$39)))-'Year Schedule'!$K$15+'Year Schedule'!$L$15)</f>
        <v>#VALUE!</v>
      </c>
      <c r="O994" s="0" t="e">
        <f aca="true">MAX(0,N994*(1+(_xlfn.NORM.INV(RAND(),Inputs!$D$39,Inputs!$C$39)))-'Year Schedule'!$K$16+'Year Schedule'!$L$16)</f>
        <v>#VALUE!</v>
      </c>
      <c r="P994" s="0" t="e">
        <f aca="true">MAX(0,O994*(1+(_xlfn.NORM.INV(RAND(),Inputs!$D$39,Inputs!$C$39)))-'Year Schedule'!$K$17+'Year Schedule'!$L$17)</f>
        <v>#VALUE!</v>
      </c>
      <c r="Q994" s="0" t="e">
        <f aca="true">MAX(0,P994*(1+(_xlfn.NORM.INV(RAND(),Inputs!$D$39,Inputs!$C$39)))-'Year Schedule'!$K$18+'Year Schedule'!$L$18)</f>
        <v>#VALUE!</v>
      </c>
      <c r="R994" s="0" t="e">
        <f aca="true">MAX(0,Q994*(1+(_xlfn.NORM.INV(RAND(),Inputs!$D$39,Inputs!$C$39)))-'Year Schedule'!$K$19+'Year Schedule'!$L$19)</f>
        <v>#VALUE!</v>
      </c>
      <c r="S994" s="0" t="e">
        <f aca="true">MAX(0,R994*(1+(_xlfn.NORM.INV(RAND(),Inputs!$D$39,Inputs!$C$39)))-'Year Schedule'!$K$20+'Year Schedule'!$L$20)</f>
        <v>#VALUE!</v>
      </c>
      <c r="T994" s="0" t="e">
        <f aca="true">MAX(0,S994*(1+(_xlfn.NORM.INV(RAND(),Inputs!$D$39,Inputs!$C$39)))-'Year Schedule'!$K$21+'Year Schedule'!$L$21)</f>
        <v>#VALUE!</v>
      </c>
      <c r="U994" s="0" t="e">
        <f aca="true">MAX(0,T994*(1+(_xlfn.NORM.INV(RAND(),Inputs!$D$39,Inputs!$C$39)))-'Year Schedule'!$K$22+'Year Schedule'!$L$22)</f>
        <v>#VALUE!</v>
      </c>
      <c r="V994" s="0" t="e">
        <f aca="true">MAX(0,U994*(1+(_xlfn.NORM.INV(RAND(),Inputs!$D$39,Inputs!$C$39)))-'Year Schedule'!$K$23+'Year Schedule'!$L$23)</f>
        <v>#VALUE!</v>
      </c>
      <c r="W994" s="0" t="e">
        <f aca="true">MAX(0,V994*(1+(_xlfn.NORM.INV(RAND(),Inputs!$D$39,Inputs!$C$39)))-'Year Schedule'!$K$24+'Year Schedule'!$L$24)</f>
        <v>#VALUE!</v>
      </c>
      <c r="X994" s="0" t="e">
        <f aca="true">MAX(0,W994*(1+(_xlfn.NORM.INV(RAND(),Inputs!$D$39,Inputs!$C$39)))-'Year Schedule'!$K$25+'Year Schedule'!$L$25)</f>
        <v>#VALUE!</v>
      </c>
      <c r="Y994" s="0" t="e">
        <f aca="true">MAX(0,X994*(1+(_xlfn.NORM.INV(RAND(),Inputs!$D$39,Inputs!$C$39)))-'Year Schedule'!$K$26+'Year Schedule'!$L$26)</f>
        <v>#VALUE!</v>
      </c>
      <c r="Z994" s="0" t="e">
        <f aca="true">MAX(0,Y994*(1+(_xlfn.NORM.INV(RAND(),Inputs!$D$39,Inputs!$C$39)))-'Year Schedule'!$K$27+'Year Schedule'!$L$27)</f>
        <v>#VALUE!</v>
      </c>
      <c r="AA994" s="0" t="e">
        <f aca="true">MAX(0,Z994*(1+(_xlfn.NORM.INV(RAND(),Inputs!$D$39,Inputs!$C$39)))-'Year Schedule'!$K$28+'Year Schedule'!$L$28)</f>
        <v>#VALUE!</v>
      </c>
      <c r="AB994" s="0" t="e">
        <f aca="true">MAX(0,AA994*(1+(_xlfn.NORM.INV(RAND(),Inputs!$D$39,Inputs!$C$39)))-'Year Schedule'!$K$29+'Year Schedule'!$L$29)</f>
        <v>#VALUE!</v>
      </c>
      <c r="AC994" s="0" t="e">
        <f aca="true">MAX(0,AB994*(1+(_xlfn.NORM.INV(RAND(),Inputs!$D$39,Inputs!$C$39)))-'Year Schedule'!$K$30+'Year Schedule'!$L$30)</f>
        <v>#VALUE!</v>
      </c>
      <c r="AD994" s="0" t="e">
        <f aca="true">MAX(0,AC994*(1+(_xlfn.NORM.INV(RAND(),Inputs!$D$39,Inputs!$C$39)))-'Year Schedule'!$K$31+'Year Schedule'!$L$31)</f>
        <v>#VALUE!</v>
      </c>
      <c r="AE994" s="0" t="e">
        <f aca="true">MAX(0,AD994*(1+(_xlfn.NORM.INV(RAND(),Inputs!$D$39,Inputs!$C$39)))-'Year Schedule'!$K$32+'Year Schedule'!$L$32)</f>
        <v>#VALUE!</v>
      </c>
      <c r="AF994" s="0" t="e">
        <f aca="true">MAX(0,AE994*(1+(_xlfn.NORM.INV(RAND(),Inputs!$D$39,Inputs!$C$39)))-'Year Schedule'!$K$33+'Year Schedule'!$L$33)</f>
        <v>#VALUE!</v>
      </c>
      <c r="AG994" s="0" t="e">
        <f aca="true">MAX(0,AF994*(1+(_xlfn.NORM.INV(RAND(),Inputs!$D$39,Inputs!$C$39)))-'Year Schedule'!$K$34+'Year Schedule'!$L$34)</f>
        <v>#VALUE!</v>
      </c>
      <c r="AH994" s="0" t="e">
        <f aca="true">MAX(0,AG994*(1+(_xlfn.NORM.INV(RAND(),Inputs!$D$39,Inputs!$C$39)))-'Year Schedule'!$K$35+'Year Schedule'!$L$35)</f>
        <v>#VALUE!</v>
      </c>
      <c r="AI994" s="0" t="e">
        <f aca="true">MAX(0,AH994*(1+(_xlfn.NORM.INV(RAND(),Inputs!$D$39,Inputs!$C$39)))-'Year Schedule'!$K$36+'Year Schedule'!$L$36)</f>
        <v>#VALUE!</v>
      </c>
      <c r="AJ994" s="0" t="e">
        <f aca="true">MAX(0,AI994*(1+(_xlfn.NORM.INV(RAND(),Inputs!$D$39,Inputs!$C$39)))-'Year Schedule'!$K$37+'Year Schedule'!$L$37)</f>
        <v>#VALUE!</v>
      </c>
      <c r="AK994" s="0" t="e">
        <f aca="true">MAX(0,AJ994*(1+(_xlfn.NORM.INV(RAND(),Inputs!$D$39,Inputs!$C$39)))-'Year Schedule'!$K$38+'Year Schedule'!$L$38)</f>
        <v>#VALUE!</v>
      </c>
      <c r="AL994" s="0" t="e">
        <f aca="true">MAX(0,AK994*(1+(_xlfn.NORM.INV(RAND(),Inputs!$D$39,Inputs!$C$39)))-'Year Schedule'!$K$39+'Year Schedule'!$L$39)</f>
        <v>#VALUE!</v>
      </c>
      <c r="AM994" s="0" t="e">
        <f aca="true">MAX(0,AL994*(1+(_xlfn.NORM.INV(RAND(),Inputs!$D$39,Inputs!$C$39)))-'Year Schedule'!$K$40+'Year Schedule'!$L$40)</f>
        <v>#VALUE!</v>
      </c>
      <c r="AN994" s="0" t="e">
        <f aca="true">MAX(0,AM994*(1+(_xlfn.NORM.INV(RAND(),Inputs!$D$39,Inputs!$C$39)))-'Year Schedule'!$K$41+'Year Schedule'!$L$41)</f>
        <v>#VALUE!</v>
      </c>
      <c r="AO994" s="0" t="e">
        <f aca="true">MAX(0,AN994*(1+(_xlfn.NORM.INV(RAND(),Inputs!$D$39,Inputs!$C$39)))-'Year Schedule'!$K$42+'Year Schedule'!$L$42)</f>
        <v>#VALUE!</v>
      </c>
      <c r="AP994" s="0" t="e">
        <f aca="true">MAX(0,AO994*(1+(_xlfn.NORM.INV(RAND(),Inputs!$D$39,Inputs!$C$39)))-'Year Schedule'!$K$43+'Year Schedule'!$L$43)</f>
        <v>#VALUE!</v>
      </c>
      <c r="AQ994" s="0" t="e">
        <f aca="true">MAX(0,AP994*(1+(_xlfn.NORM.INV(RAND(),Inputs!$D$39,Inputs!$C$39)))-'Year Schedule'!$K$44+'Year Schedule'!$L$44)</f>
        <v>#VALUE!</v>
      </c>
      <c r="AR994" s="0" t="e">
        <f aca="true">MAX(0,AQ994*(1+(_xlfn.NORM.INV(RAND(),Inputs!$D$39,Inputs!$C$39)))-'Year Schedule'!$K$45+'Year Schedule'!$L$45)</f>
        <v>#VALUE!</v>
      </c>
      <c r="AS994" s="0" t="e">
        <f aca="true">MAX(0,AR994*(1+(_xlfn.NORM.INV(RAND(),Inputs!$D$39,Inputs!$C$39)))-'Year Schedule'!$K$46+'Year Schedule'!$L$46)</f>
        <v>#VALUE!</v>
      </c>
      <c r="AT994" s="0" t="e">
        <f aca="true">MAX(0,AS994*(1+(_xlfn.NORM.INV(RAND(),Inputs!$D$39,Inputs!$C$39)))-'Year Schedule'!$K$47+'Year Schedule'!$L$47)</f>
        <v>#VALUE!</v>
      </c>
      <c r="AU994" s="0" t="e">
        <f aca="true">MAX(0,AT994*(1+(_xlfn.NORM.INV(RAND(),Inputs!$D$39,Inputs!$C$39)))-'Year Schedule'!$K$48+'Year Schedule'!$L$48)</f>
        <v>#VALUE!</v>
      </c>
      <c r="AV994" s="0" t="e">
        <f aca="true">MAX(0,AU994*(1+(_xlfn.NORM.INV(RAND(),Inputs!$D$39,Inputs!$C$39)))-'Year Schedule'!$K$49+'Year Schedule'!$L$49)</f>
        <v>#VALUE!</v>
      </c>
      <c r="AW994" s="0" t="e">
        <f aca="true">MAX(0,AV994*(1+(_xlfn.NORM.INV(RAND(),Inputs!$D$39,Inputs!$C$39)))-'Year Schedule'!$K$50+'Year Schedule'!$L$50)</f>
        <v>#VALUE!</v>
      </c>
      <c r="AX994" s="0" t="e">
        <f aca="true">MAX(0,AW994*(1+(_xlfn.NORM.INV(RAND(),Inputs!$D$39,Inputs!$C$39)))-'Year Schedule'!$K$51+'Year Schedule'!$L$51)</f>
        <v>#VALUE!</v>
      </c>
      <c r="AY994" s="0" t="e">
        <f aca="true">MAX(0,AX994*(1+(_xlfn.NORM.INV(RAND(),Inputs!$D$39,Inputs!$C$39)))-'Year Schedule'!$K$52+'Year Schedule'!$L$52)</f>
        <v>#VALUE!</v>
      </c>
      <c r="AZ994" s="0" t="e">
        <f aca="true">MAX(0,AY994*(1+(_xlfn.NORM.INV(RAND(),Inputs!$D$39,Inputs!$C$39)))-'Year Schedule'!$K$53+'Year Schedule'!$L$53)</f>
        <v>#VALUE!</v>
      </c>
      <c r="BA994" s="0" t="e">
        <f aca="false">INDEX(C994:AZ994,1,Inputs!$C$6)</f>
        <v>#VALUE!</v>
      </c>
      <c r="BB994" s="0" t="n">
        <f aca="false">IFERROR(EXP(SUMPRODUCT(LN((C994:INDEX(C994:AZ994,1,Inputs!$C$6)+$C$1004:INDEX($C$1004:$AZ$1004,1,Inputs!$C$6))/B994:INDEX(B994:AY994,1,Inputs!$C$6)))/Inputs!$C$6)-1,-1)</f>
        <v>-1</v>
      </c>
    </row>
    <row r="995" customFormat="false" ht="15" hidden="false" customHeight="true" outlineLevel="0" collapsed="false">
      <c r="A995" s="0" t="n">
        <v>993</v>
      </c>
      <c r="B995" s="177" t="n">
        <f aca="false">Inputs!$C$38</f>
        <v>0</v>
      </c>
      <c r="C995" s="0" t="e">
        <f aca="true">MAX(0,B995*(1+(_xlfn.NORM.INV(RAND(),Inputs!$D$39,Inputs!$C$39)))-'Year Schedule'!$K$4+'Year Schedule'!$L$4)</f>
        <v>#VALUE!</v>
      </c>
      <c r="D995" s="0" t="e">
        <f aca="true">MAX(0,C995*(1+(_xlfn.NORM.INV(RAND(),Inputs!$D$39,Inputs!$C$39)))-'Year Schedule'!$K$5+'Year Schedule'!$L$5)</f>
        <v>#VALUE!</v>
      </c>
      <c r="E995" s="0" t="e">
        <f aca="true">MAX(0,D995*(1+(_xlfn.NORM.INV(RAND(),Inputs!$D$39,Inputs!$C$39)))-'Year Schedule'!$K$6+'Year Schedule'!$L$6)</f>
        <v>#VALUE!</v>
      </c>
      <c r="F995" s="0" t="e">
        <f aca="true">MAX(0,E995*(1+(_xlfn.NORM.INV(RAND(),Inputs!$D$39,Inputs!$C$39)))-'Year Schedule'!$K$7+'Year Schedule'!$L$7)</f>
        <v>#VALUE!</v>
      </c>
      <c r="G995" s="0" t="e">
        <f aca="true">MAX(0,F995*(1+(_xlfn.NORM.INV(RAND(),Inputs!$D$39,Inputs!$C$39)))-'Year Schedule'!$K$8+'Year Schedule'!$L$8)</f>
        <v>#VALUE!</v>
      </c>
      <c r="H995" s="0" t="e">
        <f aca="true">MAX(0,G995*(1+(_xlfn.NORM.INV(RAND(),Inputs!$D$39,Inputs!$C$39)))-'Year Schedule'!$K$9+'Year Schedule'!$L$9)</f>
        <v>#VALUE!</v>
      </c>
      <c r="I995" s="0" t="e">
        <f aca="true">MAX(0,H995*(1+(_xlfn.NORM.INV(RAND(),Inputs!$D$39,Inputs!$C$39)))-'Year Schedule'!$K$10+'Year Schedule'!$L$10)</f>
        <v>#VALUE!</v>
      </c>
      <c r="J995" s="0" t="e">
        <f aca="true">MAX(0,I995*(1+(_xlfn.NORM.INV(RAND(),Inputs!$D$39,Inputs!$C$39)))-'Year Schedule'!$K$11+'Year Schedule'!$L$11)</f>
        <v>#VALUE!</v>
      </c>
      <c r="K995" s="0" t="e">
        <f aca="true">MAX(0,J995*(1+(_xlfn.NORM.INV(RAND(),Inputs!$D$39,Inputs!$C$39)))-'Year Schedule'!$K$12+'Year Schedule'!$L$12)</f>
        <v>#VALUE!</v>
      </c>
      <c r="L995" s="0" t="e">
        <f aca="true">MAX(0,K995*(1+(_xlfn.NORM.INV(RAND(),Inputs!$D$39,Inputs!$C$39)))-'Year Schedule'!$K$13+'Year Schedule'!$L$13)</f>
        <v>#VALUE!</v>
      </c>
      <c r="M995" s="0" t="e">
        <f aca="true">MAX(0,L995*(1+(_xlfn.NORM.INV(RAND(),Inputs!$D$39,Inputs!$C$39)))-'Year Schedule'!$K$14+'Year Schedule'!$L$14)</f>
        <v>#VALUE!</v>
      </c>
      <c r="N995" s="0" t="e">
        <f aca="true">MAX(0,M995*(1+(_xlfn.NORM.INV(RAND(),Inputs!$D$39,Inputs!$C$39)))-'Year Schedule'!$K$15+'Year Schedule'!$L$15)</f>
        <v>#VALUE!</v>
      </c>
      <c r="O995" s="0" t="e">
        <f aca="true">MAX(0,N995*(1+(_xlfn.NORM.INV(RAND(),Inputs!$D$39,Inputs!$C$39)))-'Year Schedule'!$K$16+'Year Schedule'!$L$16)</f>
        <v>#VALUE!</v>
      </c>
      <c r="P995" s="0" t="e">
        <f aca="true">MAX(0,O995*(1+(_xlfn.NORM.INV(RAND(),Inputs!$D$39,Inputs!$C$39)))-'Year Schedule'!$K$17+'Year Schedule'!$L$17)</f>
        <v>#VALUE!</v>
      </c>
      <c r="Q995" s="0" t="e">
        <f aca="true">MAX(0,P995*(1+(_xlfn.NORM.INV(RAND(),Inputs!$D$39,Inputs!$C$39)))-'Year Schedule'!$K$18+'Year Schedule'!$L$18)</f>
        <v>#VALUE!</v>
      </c>
      <c r="R995" s="0" t="e">
        <f aca="true">MAX(0,Q995*(1+(_xlfn.NORM.INV(RAND(),Inputs!$D$39,Inputs!$C$39)))-'Year Schedule'!$K$19+'Year Schedule'!$L$19)</f>
        <v>#VALUE!</v>
      </c>
      <c r="S995" s="0" t="e">
        <f aca="true">MAX(0,R995*(1+(_xlfn.NORM.INV(RAND(),Inputs!$D$39,Inputs!$C$39)))-'Year Schedule'!$K$20+'Year Schedule'!$L$20)</f>
        <v>#VALUE!</v>
      </c>
      <c r="T995" s="0" t="e">
        <f aca="true">MAX(0,S995*(1+(_xlfn.NORM.INV(RAND(),Inputs!$D$39,Inputs!$C$39)))-'Year Schedule'!$K$21+'Year Schedule'!$L$21)</f>
        <v>#VALUE!</v>
      </c>
      <c r="U995" s="0" t="e">
        <f aca="true">MAX(0,T995*(1+(_xlfn.NORM.INV(RAND(),Inputs!$D$39,Inputs!$C$39)))-'Year Schedule'!$K$22+'Year Schedule'!$L$22)</f>
        <v>#VALUE!</v>
      </c>
      <c r="V995" s="0" t="e">
        <f aca="true">MAX(0,U995*(1+(_xlfn.NORM.INV(RAND(),Inputs!$D$39,Inputs!$C$39)))-'Year Schedule'!$K$23+'Year Schedule'!$L$23)</f>
        <v>#VALUE!</v>
      </c>
      <c r="W995" s="0" t="e">
        <f aca="true">MAX(0,V995*(1+(_xlfn.NORM.INV(RAND(),Inputs!$D$39,Inputs!$C$39)))-'Year Schedule'!$K$24+'Year Schedule'!$L$24)</f>
        <v>#VALUE!</v>
      </c>
      <c r="X995" s="0" t="e">
        <f aca="true">MAX(0,W995*(1+(_xlfn.NORM.INV(RAND(),Inputs!$D$39,Inputs!$C$39)))-'Year Schedule'!$K$25+'Year Schedule'!$L$25)</f>
        <v>#VALUE!</v>
      </c>
      <c r="Y995" s="0" t="e">
        <f aca="true">MAX(0,X995*(1+(_xlfn.NORM.INV(RAND(),Inputs!$D$39,Inputs!$C$39)))-'Year Schedule'!$K$26+'Year Schedule'!$L$26)</f>
        <v>#VALUE!</v>
      </c>
      <c r="Z995" s="0" t="e">
        <f aca="true">MAX(0,Y995*(1+(_xlfn.NORM.INV(RAND(),Inputs!$D$39,Inputs!$C$39)))-'Year Schedule'!$K$27+'Year Schedule'!$L$27)</f>
        <v>#VALUE!</v>
      </c>
      <c r="AA995" s="0" t="e">
        <f aca="true">MAX(0,Z995*(1+(_xlfn.NORM.INV(RAND(),Inputs!$D$39,Inputs!$C$39)))-'Year Schedule'!$K$28+'Year Schedule'!$L$28)</f>
        <v>#VALUE!</v>
      </c>
      <c r="AB995" s="0" t="e">
        <f aca="true">MAX(0,AA995*(1+(_xlfn.NORM.INV(RAND(),Inputs!$D$39,Inputs!$C$39)))-'Year Schedule'!$K$29+'Year Schedule'!$L$29)</f>
        <v>#VALUE!</v>
      </c>
      <c r="AC995" s="0" t="e">
        <f aca="true">MAX(0,AB995*(1+(_xlfn.NORM.INV(RAND(),Inputs!$D$39,Inputs!$C$39)))-'Year Schedule'!$K$30+'Year Schedule'!$L$30)</f>
        <v>#VALUE!</v>
      </c>
      <c r="AD995" s="0" t="e">
        <f aca="true">MAX(0,AC995*(1+(_xlfn.NORM.INV(RAND(),Inputs!$D$39,Inputs!$C$39)))-'Year Schedule'!$K$31+'Year Schedule'!$L$31)</f>
        <v>#VALUE!</v>
      </c>
      <c r="AE995" s="0" t="e">
        <f aca="true">MAX(0,AD995*(1+(_xlfn.NORM.INV(RAND(),Inputs!$D$39,Inputs!$C$39)))-'Year Schedule'!$K$32+'Year Schedule'!$L$32)</f>
        <v>#VALUE!</v>
      </c>
      <c r="AF995" s="0" t="e">
        <f aca="true">MAX(0,AE995*(1+(_xlfn.NORM.INV(RAND(),Inputs!$D$39,Inputs!$C$39)))-'Year Schedule'!$K$33+'Year Schedule'!$L$33)</f>
        <v>#VALUE!</v>
      </c>
      <c r="AG995" s="0" t="e">
        <f aca="true">MAX(0,AF995*(1+(_xlfn.NORM.INV(RAND(),Inputs!$D$39,Inputs!$C$39)))-'Year Schedule'!$K$34+'Year Schedule'!$L$34)</f>
        <v>#VALUE!</v>
      </c>
      <c r="AH995" s="0" t="e">
        <f aca="true">MAX(0,AG995*(1+(_xlfn.NORM.INV(RAND(),Inputs!$D$39,Inputs!$C$39)))-'Year Schedule'!$K$35+'Year Schedule'!$L$35)</f>
        <v>#VALUE!</v>
      </c>
      <c r="AI995" s="0" t="e">
        <f aca="true">MAX(0,AH995*(1+(_xlfn.NORM.INV(RAND(),Inputs!$D$39,Inputs!$C$39)))-'Year Schedule'!$K$36+'Year Schedule'!$L$36)</f>
        <v>#VALUE!</v>
      </c>
      <c r="AJ995" s="0" t="e">
        <f aca="true">MAX(0,AI995*(1+(_xlfn.NORM.INV(RAND(),Inputs!$D$39,Inputs!$C$39)))-'Year Schedule'!$K$37+'Year Schedule'!$L$37)</f>
        <v>#VALUE!</v>
      </c>
      <c r="AK995" s="0" t="e">
        <f aca="true">MAX(0,AJ995*(1+(_xlfn.NORM.INV(RAND(),Inputs!$D$39,Inputs!$C$39)))-'Year Schedule'!$K$38+'Year Schedule'!$L$38)</f>
        <v>#VALUE!</v>
      </c>
      <c r="AL995" s="0" t="e">
        <f aca="true">MAX(0,AK995*(1+(_xlfn.NORM.INV(RAND(),Inputs!$D$39,Inputs!$C$39)))-'Year Schedule'!$K$39+'Year Schedule'!$L$39)</f>
        <v>#VALUE!</v>
      </c>
      <c r="AM995" s="0" t="e">
        <f aca="true">MAX(0,AL995*(1+(_xlfn.NORM.INV(RAND(),Inputs!$D$39,Inputs!$C$39)))-'Year Schedule'!$K$40+'Year Schedule'!$L$40)</f>
        <v>#VALUE!</v>
      </c>
      <c r="AN995" s="0" t="e">
        <f aca="true">MAX(0,AM995*(1+(_xlfn.NORM.INV(RAND(),Inputs!$D$39,Inputs!$C$39)))-'Year Schedule'!$K$41+'Year Schedule'!$L$41)</f>
        <v>#VALUE!</v>
      </c>
      <c r="AO995" s="0" t="e">
        <f aca="true">MAX(0,AN995*(1+(_xlfn.NORM.INV(RAND(),Inputs!$D$39,Inputs!$C$39)))-'Year Schedule'!$K$42+'Year Schedule'!$L$42)</f>
        <v>#VALUE!</v>
      </c>
      <c r="AP995" s="0" t="e">
        <f aca="true">MAX(0,AO995*(1+(_xlfn.NORM.INV(RAND(),Inputs!$D$39,Inputs!$C$39)))-'Year Schedule'!$K$43+'Year Schedule'!$L$43)</f>
        <v>#VALUE!</v>
      </c>
      <c r="AQ995" s="0" t="e">
        <f aca="true">MAX(0,AP995*(1+(_xlfn.NORM.INV(RAND(),Inputs!$D$39,Inputs!$C$39)))-'Year Schedule'!$K$44+'Year Schedule'!$L$44)</f>
        <v>#VALUE!</v>
      </c>
      <c r="AR995" s="0" t="e">
        <f aca="true">MAX(0,AQ995*(1+(_xlfn.NORM.INV(RAND(),Inputs!$D$39,Inputs!$C$39)))-'Year Schedule'!$K$45+'Year Schedule'!$L$45)</f>
        <v>#VALUE!</v>
      </c>
      <c r="AS995" s="0" t="e">
        <f aca="true">MAX(0,AR995*(1+(_xlfn.NORM.INV(RAND(),Inputs!$D$39,Inputs!$C$39)))-'Year Schedule'!$K$46+'Year Schedule'!$L$46)</f>
        <v>#VALUE!</v>
      </c>
      <c r="AT995" s="0" t="e">
        <f aca="true">MAX(0,AS995*(1+(_xlfn.NORM.INV(RAND(),Inputs!$D$39,Inputs!$C$39)))-'Year Schedule'!$K$47+'Year Schedule'!$L$47)</f>
        <v>#VALUE!</v>
      </c>
      <c r="AU995" s="0" t="e">
        <f aca="true">MAX(0,AT995*(1+(_xlfn.NORM.INV(RAND(),Inputs!$D$39,Inputs!$C$39)))-'Year Schedule'!$K$48+'Year Schedule'!$L$48)</f>
        <v>#VALUE!</v>
      </c>
      <c r="AV995" s="0" t="e">
        <f aca="true">MAX(0,AU995*(1+(_xlfn.NORM.INV(RAND(),Inputs!$D$39,Inputs!$C$39)))-'Year Schedule'!$K$49+'Year Schedule'!$L$49)</f>
        <v>#VALUE!</v>
      </c>
      <c r="AW995" s="0" t="e">
        <f aca="true">MAX(0,AV995*(1+(_xlfn.NORM.INV(RAND(),Inputs!$D$39,Inputs!$C$39)))-'Year Schedule'!$K$50+'Year Schedule'!$L$50)</f>
        <v>#VALUE!</v>
      </c>
      <c r="AX995" s="0" t="e">
        <f aca="true">MAX(0,AW995*(1+(_xlfn.NORM.INV(RAND(),Inputs!$D$39,Inputs!$C$39)))-'Year Schedule'!$K$51+'Year Schedule'!$L$51)</f>
        <v>#VALUE!</v>
      </c>
      <c r="AY995" s="0" t="e">
        <f aca="true">MAX(0,AX995*(1+(_xlfn.NORM.INV(RAND(),Inputs!$D$39,Inputs!$C$39)))-'Year Schedule'!$K$52+'Year Schedule'!$L$52)</f>
        <v>#VALUE!</v>
      </c>
      <c r="AZ995" s="0" t="e">
        <f aca="true">MAX(0,AY995*(1+(_xlfn.NORM.INV(RAND(),Inputs!$D$39,Inputs!$C$39)))-'Year Schedule'!$K$53+'Year Schedule'!$L$53)</f>
        <v>#VALUE!</v>
      </c>
      <c r="BA995" s="0" t="e">
        <f aca="false">INDEX(C995:AZ995,1,Inputs!$C$6)</f>
        <v>#VALUE!</v>
      </c>
      <c r="BB995" s="0" t="n">
        <f aca="false">IFERROR(EXP(SUMPRODUCT(LN((C995:INDEX(C995:AZ995,1,Inputs!$C$6)+$C$1004:INDEX($C$1004:$AZ$1004,1,Inputs!$C$6))/B995:INDEX(B995:AY995,1,Inputs!$C$6)))/Inputs!$C$6)-1,-1)</f>
        <v>-1</v>
      </c>
    </row>
    <row r="996" customFormat="false" ht="15" hidden="false" customHeight="true" outlineLevel="0" collapsed="false">
      <c r="A996" s="0" t="n">
        <v>994</v>
      </c>
      <c r="B996" s="177" t="n">
        <f aca="false">Inputs!$C$38</f>
        <v>0</v>
      </c>
      <c r="C996" s="0" t="e">
        <f aca="true">MAX(0,B996*(1+(_xlfn.NORM.INV(RAND(),Inputs!$D$39,Inputs!$C$39)))-'Year Schedule'!$K$4+'Year Schedule'!$L$4)</f>
        <v>#VALUE!</v>
      </c>
      <c r="D996" s="0" t="e">
        <f aca="true">MAX(0,C996*(1+(_xlfn.NORM.INV(RAND(),Inputs!$D$39,Inputs!$C$39)))-'Year Schedule'!$K$5+'Year Schedule'!$L$5)</f>
        <v>#VALUE!</v>
      </c>
      <c r="E996" s="0" t="e">
        <f aca="true">MAX(0,D996*(1+(_xlfn.NORM.INV(RAND(),Inputs!$D$39,Inputs!$C$39)))-'Year Schedule'!$K$6+'Year Schedule'!$L$6)</f>
        <v>#VALUE!</v>
      </c>
      <c r="F996" s="0" t="e">
        <f aca="true">MAX(0,E996*(1+(_xlfn.NORM.INV(RAND(),Inputs!$D$39,Inputs!$C$39)))-'Year Schedule'!$K$7+'Year Schedule'!$L$7)</f>
        <v>#VALUE!</v>
      </c>
      <c r="G996" s="0" t="e">
        <f aca="true">MAX(0,F996*(1+(_xlfn.NORM.INV(RAND(),Inputs!$D$39,Inputs!$C$39)))-'Year Schedule'!$K$8+'Year Schedule'!$L$8)</f>
        <v>#VALUE!</v>
      </c>
      <c r="H996" s="0" t="e">
        <f aca="true">MAX(0,G996*(1+(_xlfn.NORM.INV(RAND(),Inputs!$D$39,Inputs!$C$39)))-'Year Schedule'!$K$9+'Year Schedule'!$L$9)</f>
        <v>#VALUE!</v>
      </c>
      <c r="I996" s="0" t="e">
        <f aca="true">MAX(0,H996*(1+(_xlfn.NORM.INV(RAND(),Inputs!$D$39,Inputs!$C$39)))-'Year Schedule'!$K$10+'Year Schedule'!$L$10)</f>
        <v>#VALUE!</v>
      </c>
      <c r="J996" s="0" t="e">
        <f aca="true">MAX(0,I996*(1+(_xlfn.NORM.INV(RAND(),Inputs!$D$39,Inputs!$C$39)))-'Year Schedule'!$K$11+'Year Schedule'!$L$11)</f>
        <v>#VALUE!</v>
      </c>
      <c r="K996" s="0" t="e">
        <f aca="true">MAX(0,J996*(1+(_xlfn.NORM.INV(RAND(),Inputs!$D$39,Inputs!$C$39)))-'Year Schedule'!$K$12+'Year Schedule'!$L$12)</f>
        <v>#VALUE!</v>
      </c>
      <c r="L996" s="0" t="e">
        <f aca="true">MAX(0,K996*(1+(_xlfn.NORM.INV(RAND(),Inputs!$D$39,Inputs!$C$39)))-'Year Schedule'!$K$13+'Year Schedule'!$L$13)</f>
        <v>#VALUE!</v>
      </c>
      <c r="M996" s="0" t="e">
        <f aca="true">MAX(0,L996*(1+(_xlfn.NORM.INV(RAND(),Inputs!$D$39,Inputs!$C$39)))-'Year Schedule'!$K$14+'Year Schedule'!$L$14)</f>
        <v>#VALUE!</v>
      </c>
      <c r="N996" s="0" t="e">
        <f aca="true">MAX(0,M996*(1+(_xlfn.NORM.INV(RAND(),Inputs!$D$39,Inputs!$C$39)))-'Year Schedule'!$K$15+'Year Schedule'!$L$15)</f>
        <v>#VALUE!</v>
      </c>
      <c r="O996" s="0" t="e">
        <f aca="true">MAX(0,N996*(1+(_xlfn.NORM.INV(RAND(),Inputs!$D$39,Inputs!$C$39)))-'Year Schedule'!$K$16+'Year Schedule'!$L$16)</f>
        <v>#VALUE!</v>
      </c>
      <c r="P996" s="0" t="e">
        <f aca="true">MAX(0,O996*(1+(_xlfn.NORM.INV(RAND(),Inputs!$D$39,Inputs!$C$39)))-'Year Schedule'!$K$17+'Year Schedule'!$L$17)</f>
        <v>#VALUE!</v>
      </c>
      <c r="Q996" s="0" t="e">
        <f aca="true">MAX(0,P996*(1+(_xlfn.NORM.INV(RAND(),Inputs!$D$39,Inputs!$C$39)))-'Year Schedule'!$K$18+'Year Schedule'!$L$18)</f>
        <v>#VALUE!</v>
      </c>
      <c r="R996" s="0" t="e">
        <f aca="true">MAX(0,Q996*(1+(_xlfn.NORM.INV(RAND(),Inputs!$D$39,Inputs!$C$39)))-'Year Schedule'!$K$19+'Year Schedule'!$L$19)</f>
        <v>#VALUE!</v>
      </c>
      <c r="S996" s="0" t="e">
        <f aca="true">MAX(0,R996*(1+(_xlfn.NORM.INV(RAND(),Inputs!$D$39,Inputs!$C$39)))-'Year Schedule'!$K$20+'Year Schedule'!$L$20)</f>
        <v>#VALUE!</v>
      </c>
      <c r="T996" s="0" t="e">
        <f aca="true">MAX(0,S996*(1+(_xlfn.NORM.INV(RAND(),Inputs!$D$39,Inputs!$C$39)))-'Year Schedule'!$K$21+'Year Schedule'!$L$21)</f>
        <v>#VALUE!</v>
      </c>
      <c r="U996" s="0" t="e">
        <f aca="true">MAX(0,T996*(1+(_xlfn.NORM.INV(RAND(),Inputs!$D$39,Inputs!$C$39)))-'Year Schedule'!$K$22+'Year Schedule'!$L$22)</f>
        <v>#VALUE!</v>
      </c>
      <c r="V996" s="0" t="e">
        <f aca="true">MAX(0,U996*(1+(_xlfn.NORM.INV(RAND(),Inputs!$D$39,Inputs!$C$39)))-'Year Schedule'!$K$23+'Year Schedule'!$L$23)</f>
        <v>#VALUE!</v>
      </c>
      <c r="W996" s="0" t="e">
        <f aca="true">MAX(0,V996*(1+(_xlfn.NORM.INV(RAND(),Inputs!$D$39,Inputs!$C$39)))-'Year Schedule'!$K$24+'Year Schedule'!$L$24)</f>
        <v>#VALUE!</v>
      </c>
      <c r="X996" s="0" t="e">
        <f aca="true">MAX(0,W996*(1+(_xlfn.NORM.INV(RAND(),Inputs!$D$39,Inputs!$C$39)))-'Year Schedule'!$K$25+'Year Schedule'!$L$25)</f>
        <v>#VALUE!</v>
      </c>
      <c r="Y996" s="0" t="e">
        <f aca="true">MAX(0,X996*(1+(_xlfn.NORM.INV(RAND(),Inputs!$D$39,Inputs!$C$39)))-'Year Schedule'!$K$26+'Year Schedule'!$L$26)</f>
        <v>#VALUE!</v>
      </c>
      <c r="Z996" s="0" t="e">
        <f aca="true">MAX(0,Y996*(1+(_xlfn.NORM.INV(RAND(),Inputs!$D$39,Inputs!$C$39)))-'Year Schedule'!$K$27+'Year Schedule'!$L$27)</f>
        <v>#VALUE!</v>
      </c>
      <c r="AA996" s="0" t="e">
        <f aca="true">MAX(0,Z996*(1+(_xlfn.NORM.INV(RAND(),Inputs!$D$39,Inputs!$C$39)))-'Year Schedule'!$K$28+'Year Schedule'!$L$28)</f>
        <v>#VALUE!</v>
      </c>
      <c r="AB996" s="0" t="e">
        <f aca="true">MAX(0,AA996*(1+(_xlfn.NORM.INV(RAND(),Inputs!$D$39,Inputs!$C$39)))-'Year Schedule'!$K$29+'Year Schedule'!$L$29)</f>
        <v>#VALUE!</v>
      </c>
      <c r="AC996" s="0" t="e">
        <f aca="true">MAX(0,AB996*(1+(_xlfn.NORM.INV(RAND(),Inputs!$D$39,Inputs!$C$39)))-'Year Schedule'!$K$30+'Year Schedule'!$L$30)</f>
        <v>#VALUE!</v>
      </c>
      <c r="AD996" s="0" t="e">
        <f aca="true">MAX(0,AC996*(1+(_xlfn.NORM.INV(RAND(),Inputs!$D$39,Inputs!$C$39)))-'Year Schedule'!$K$31+'Year Schedule'!$L$31)</f>
        <v>#VALUE!</v>
      </c>
      <c r="AE996" s="0" t="e">
        <f aca="true">MAX(0,AD996*(1+(_xlfn.NORM.INV(RAND(),Inputs!$D$39,Inputs!$C$39)))-'Year Schedule'!$K$32+'Year Schedule'!$L$32)</f>
        <v>#VALUE!</v>
      </c>
      <c r="AF996" s="0" t="e">
        <f aca="true">MAX(0,AE996*(1+(_xlfn.NORM.INV(RAND(),Inputs!$D$39,Inputs!$C$39)))-'Year Schedule'!$K$33+'Year Schedule'!$L$33)</f>
        <v>#VALUE!</v>
      </c>
      <c r="AG996" s="0" t="e">
        <f aca="true">MAX(0,AF996*(1+(_xlfn.NORM.INV(RAND(),Inputs!$D$39,Inputs!$C$39)))-'Year Schedule'!$K$34+'Year Schedule'!$L$34)</f>
        <v>#VALUE!</v>
      </c>
      <c r="AH996" s="0" t="e">
        <f aca="true">MAX(0,AG996*(1+(_xlfn.NORM.INV(RAND(),Inputs!$D$39,Inputs!$C$39)))-'Year Schedule'!$K$35+'Year Schedule'!$L$35)</f>
        <v>#VALUE!</v>
      </c>
      <c r="AI996" s="0" t="e">
        <f aca="true">MAX(0,AH996*(1+(_xlfn.NORM.INV(RAND(),Inputs!$D$39,Inputs!$C$39)))-'Year Schedule'!$K$36+'Year Schedule'!$L$36)</f>
        <v>#VALUE!</v>
      </c>
      <c r="AJ996" s="0" t="e">
        <f aca="true">MAX(0,AI996*(1+(_xlfn.NORM.INV(RAND(),Inputs!$D$39,Inputs!$C$39)))-'Year Schedule'!$K$37+'Year Schedule'!$L$37)</f>
        <v>#VALUE!</v>
      </c>
      <c r="AK996" s="0" t="e">
        <f aca="true">MAX(0,AJ996*(1+(_xlfn.NORM.INV(RAND(),Inputs!$D$39,Inputs!$C$39)))-'Year Schedule'!$K$38+'Year Schedule'!$L$38)</f>
        <v>#VALUE!</v>
      </c>
      <c r="AL996" s="0" t="e">
        <f aca="true">MAX(0,AK996*(1+(_xlfn.NORM.INV(RAND(),Inputs!$D$39,Inputs!$C$39)))-'Year Schedule'!$K$39+'Year Schedule'!$L$39)</f>
        <v>#VALUE!</v>
      </c>
      <c r="AM996" s="0" t="e">
        <f aca="true">MAX(0,AL996*(1+(_xlfn.NORM.INV(RAND(),Inputs!$D$39,Inputs!$C$39)))-'Year Schedule'!$K$40+'Year Schedule'!$L$40)</f>
        <v>#VALUE!</v>
      </c>
      <c r="AN996" s="0" t="e">
        <f aca="true">MAX(0,AM996*(1+(_xlfn.NORM.INV(RAND(),Inputs!$D$39,Inputs!$C$39)))-'Year Schedule'!$K$41+'Year Schedule'!$L$41)</f>
        <v>#VALUE!</v>
      </c>
      <c r="AO996" s="0" t="e">
        <f aca="true">MAX(0,AN996*(1+(_xlfn.NORM.INV(RAND(),Inputs!$D$39,Inputs!$C$39)))-'Year Schedule'!$K$42+'Year Schedule'!$L$42)</f>
        <v>#VALUE!</v>
      </c>
      <c r="AP996" s="0" t="e">
        <f aca="true">MAX(0,AO996*(1+(_xlfn.NORM.INV(RAND(),Inputs!$D$39,Inputs!$C$39)))-'Year Schedule'!$K$43+'Year Schedule'!$L$43)</f>
        <v>#VALUE!</v>
      </c>
      <c r="AQ996" s="0" t="e">
        <f aca="true">MAX(0,AP996*(1+(_xlfn.NORM.INV(RAND(),Inputs!$D$39,Inputs!$C$39)))-'Year Schedule'!$K$44+'Year Schedule'!$L$44)</f>
        <v>#VALUE!</v>
      </c>
      <c r="AR996" s="0" t="e">
        <f aca="true">MAX(0,AQ996*(1+(_xlfn.NORM.INV(RAND(),Inputs!$D$39,Inputs!$C$39)))-'Year Schedule'!$K$45+'Year Schedule'!$L$45)</f>
        <v>#VALUE!</v>
      </c>
      <c r="AS996" s="0" t="e">
        <f aca="true">MAX(0,AR996*(1+(_xlfn.NORM.INV(RAND(),Inputs!$D$39,Inputs!$C$39)))-'Year Schedule'!$K$46+'Year Schedule'!$L$46)</f>
        <v>#VALUE!</v>
      </c>
      <c r="AT996" s="0" t="e">
        <f aca="true">MAX(0,AS996*(1+(_xlfn.NORM.INV(RAND(),Inputs!$D$39,Inputs!$C$39)))-'Year Schedule'!$K$47+'Year Schedule'!$L$47)</f>
        <v>#VALUE!</v>
      </c>
      <c r="AU996" s="0" t="e">
        <f aca="true">MAX(0,AT996*(1+(_xlfn.NORM.INV(RAND(),Inputs!$D$39,Inputs!$C$39)))-'Year Schedule'!$K$48+'Year Schedule'!$L$48)</f>
        <v>#VALUE!</v>
      </c>
      <c r="AV996" s="0" t="e">
        <f aca="true">MAX(0,AU996*(1+(_xlfn.NORM.INV(RAND(),Inputs!$D$39,Inputs!$C$39)))-'Year Schedule'!$K$49+'Year Schedule'!$L$49)</f>
        <v>#VALUE!</v>
      </c>
      <c r="AW996" s="0" t="e">
        <f aca="true">MAX(0,AV996*(1+(_xlfn.NORM.INV(RAND(),Inputs!$D$39,Inputs!$C$39)))-'Year Schedule'!$K$50+'Year Schedule'!$L$50)</f>
        <v>#VALUE!</v>
      </c>
      <c r="AX996" s="0" t="e">
        <f aca="true">MAX(0,AW996*(1+(_xlfn.NORM.INV(RAND(),Inputs!$D$39,Inputs!$C$39)))-'Year Schedule'!$K$51+'Year Schedule'!$L$51)</f>
        <v>#VALUE!</v>
      </c>
      <c r="AY996" s="0" t="e">
        <f aca="true">MAX(0,AX996*(1+(_xlfn.NORM.INV(RAND(),Inputs!$D$39,Inputs!$C$39)))-'Year Schedule'!$K$52+'Year Schedule'!$L$52)</f>
        <v>#VALUE!</v>
      </c>
      <c r="AZ996" s="0" t="e">
        <f aca="true">MAX(0,AY996*(1+(_xlfn.NORM.INV(RAND(),Inputs!$D$39,Inputs!$C$39)))-'Year Schedule'!$K$53+'Year Schedule'!$L$53)</f>
        <v>#VALUE!</v>
      </c>
      <c r="BA996" s="0" t="e">
        <f aca="false">INDEX(C996:AZ996,1,Inputs!$C$6)</f>
        <v>#VALUE!</v>
      </c>
      <c r="BB996" s="0" t="n">
        <f aca="false">IFERROR(EXP(SUMPRODUCT(LN((C996:INDEX(C996:AZ996,1,Inputs!$C$6)+$C$1004:INDEX($C$1004:$AZ$1004,1,Inputs!$C$6))/B996:INDEX(B996:AY996,1,Inputs!$C$6)))/Inputs!$C$6)-1,-1)</f>
        <v>-1</v>
      </c>
    </row>
    <row r="997" customFormat="false" ht="15" hidden="false" customHeight="true" outlineLevel="0" collapsed="false">
      <c r="A997" s="0" t="n">
        <v>995</v>
      </c>
      <c r="B997" s="177" t="n">
        <f aca="false">Inputs!$C$38</f>
        <v>0</v>
      </c>
      <c r="C997" s="0" t="e">
        <f aca="true">MAX(0,B997*(1+(_xlfn.NORM.INV(RAND(),Inputs!$D$39,Inputs!$C$39)))-'Year Schedule'!$K$4+'Year Schedule'!$L$4)</f>
        <v>#VALUE!</v>
      </c>
      <c r="D997" s="0" t="e">
        <f aca="true">MAX(0,C997*(1+(_xlfn.NORM.INV(RAND(),Inputs!$D$39,Inputs!$C$39)))-'Year Schedule'!$K$5+'Year Schedule'!$L$5)</f>
        <v>#VALUE!</v>
      </c>
      <c r="E997" s="0" t="e">
        <f aca="true">MAX(0,D997*(1+(_xlfn.NORM.INV(RAND(),Inputs!$D$39,Inputs!$C$39)))-'Year Schedule'!$K$6+'Year Schedule'!$L$6)</f>
        <v>#VALUE!</v>
      </c>
      <c r="F997" s="0" t="e">
        <f aca="true">MAX(0,E997*(1+(_xlfn.NORM.INV(RAND(),Inputs!$D$39,Inputs!$C$39)))-'Year Schedule'!$K$7+'Year Schedule'!$L$7)</f>
        <v>#VALUE!</v>
      </c>
      <c r="G997" s="0" t="e">
        <f aca="true">MAX(0,F997*(1+(_xlfn.NORM.INV(RAND(),Inputs!$D$39,Inputs!$C$39)))-'Year Schedule'!$K$8+'Year Schedule'!$L$8)</f>
        <v>#VALUE!</v>
      </c>
      <c r="H997" s="0" t="e">
        <f aca="true">MAX(0,G997*(1+(_xlfn.NORM.INV(RAND(),Inputs!$D$39,Inputs!$C$39)))-'Year Schedule'!$K$9+'Year Schedule'!$L$9)</f>
        <v>#VALUE!</v>
      </c>
      <c r="I997" s="0" t="e">
        <f aca="true">MAX(0,H997*(1+(_xlfn.NORM.INV(RAND(),Inputs!$D$39,Inputs!$C$39)))-'Year Schedule'!$K$10+'Year Schedule'!$L$10)</f>
        <v>#VALUE!</v>
      </c>
      <c r="J997" s="0" t="e">
        <f aca="true">MAX(0,I997*(1+(_xlfn.NORM.INV(RAND(),Inputs!$D$39,Inputs!$C$39)))-'Year Schedule'!$K$11+'Year Schedule'!$L$11)</f>
        <v>#VALUE!</v>
      </c>
      <c r="K997" s="0" t="e">
        <f aca="true">MAX(0,J997*(1+(_xlfn.NORM.INV(RAND(),Inputs!$D$39,Inputs!$C$39)))-'Year Schedule'!$K$12+'Year Schedule'!$L$12)</f>
        <v>#VALUE!</v>
      </c>
      <c r="L997" s="0" t="e">
        <f aca="true">MAX(0,K997*(1+(_xlfn.NORM.INV(RAND(),Inputs!$D$39,Inputs!$C$39)))-'Year Schedule'!$K$13+'Year Schedule'!$L$13)</f>
        <v>#VALUE!</v>
      </c>
      <c r="M997" s="0" t="e">
        <f aca="true">MAX(0,L997*(1+(_xlfn.NORM.INV(RAND(),Inputs!$D$39,Inputs!$C$39)))-'Year Schedule'!$K$14+'Year Schedule'!$L$14)</f>
        <v>#VALUE!</v>
      </c>
      <c r="N997" s="0" t="e">
        <f aca="true">MAX(0,M997*(1+(_xlfn.NORM.INV(RAND(),Inputs!$D$39,Inputs!$C$39)))-'Year Schedule'!$K$15+'Year Schedule'!$L$15)</f>
        <v>#VALUE!</v>
      </c>
      <c r="O997" s="0" t="e">
        <f aca="true">MAX(0,N997*(1+(_xlfn.NORM.INV(RAND(),Inputs!$D$39,Inputs!$C$39)))-'Year Schedule'!$K$16+'Year Schedule'!$L$16)</f>
        <v>#VALUE!</v>
      </c>
      <c r="P997" s="0" t="e">
        <f aca="true">MAX(0,O997*(1+(_xlfn.NORM.INV(RAND(),Inputs!$D$39,Inputs!$C$39)))-'Year Schedule'!$K$17+'Year Schedule'!$L$17)</f>
        <v>#VALUE!</v>
      </c>
      <c r="Q997" s="0" t="e">
        <f aca="true">MAX(0,P997*(1+(_xlfn.NORM.INV(RAND(),Inputs!$D$39,Inputs!$C$39)))-'Year Schedule'!$K$18+'Year Schedule'!$L$18)</f>
        <v>#VALUE!</v>
      </c>
      <c r="R997" s="0" t="e">
        <f aca="true">MAX(0,Q997*(1+(_xlfn.NORM.INV(RAND(),Inputs!$D$39,Inputs!$C$39)))-'Year Schedule'!$K$19+'Year Schedule'!$L$19)</f>
        <v>#VALUE!</v>
      </c>
      <c r="S997" s="0" t="e">
        <f aca="true">MAX(0,R997*(1+(_xlfn.NORM.INV(RAND(),Inputs!$D$39,Inputs!$C$39)))-'Year Schedule'!$K$20+'Year Schedule'!$L$20)</f>
        <v>#VALUE!</v>
      </c>
      <c r="T997" s="0" t="e">
        <f aca="true">MAX(0,S997*(1+(_xlfn.NORM.INV(RAND(),Inputs!$D$39,Inputs!$C$39)))-'Year Schedule'!$K$21+'Year Schedule'!$L$21)</f>
        <v>#VALUE!</v>
      </c>
      <c r="U997" s="0" t="e">
        <f aca="true">MAX(0,T997*(1+(_xlfn.NORM.INV(RAND(),Inputs!$D$39,Inputs!$C$39)))-'Year Schedule'!$K$22+'Year Schedule'!$L$22)</f>
        <v>#VALUE!</v>
      </c>
      <c r="V997" s="0" t="e">
        <f aca="true">MAX(0,U997*(1+(_xlfn.NORM.INV(RAND(),Inputs!$D$39,Inputs!$C$39)))-'Year Schedule'!$K$23+'Year Schedule'!$L$23)</f>
        <v>#VALUE!</v>
      </c>
      <c r="W997" s="0" t="e">
        <f aca="true">MAX(0,V997*(1+(_xlfn.NORM.INV(RAND(),Inputs!$D$39,Inputs!$C$39)))-'Year Schedule'!$K$24+'Year Schedule'!$L$24)</f>
        <v>#VALUE!</v>
      </c>
      <c r="X997" s="0" t="e">
        <f aca="true">MAX(0,W997*(1+(_xlfn.NORM.INV(RAND(),Inputs!$D$39,Inputs!$C$39)))-'Year Schedule'!$K$25+'Year Schedule'!$L$25)</f>
        <v>#VALUE!</v>
      </c>
      <c r="Y997" s="0" t="e">
        <f aca="true">MAX(0,X997*(1+(_xlfn.NORM.INV(RAND(),Inputs!$D$39,Inputs!$C$39)))-'Year Schedule'!$K$26+'Year Schedule'!$L$26)</f>
        <v>#VALUE!</v>
      </c>
      <c r="Z997" s="0" t="e">
        <f aca="true">MAX(0,Y997*(1+(_xlfn.NORM.INV(RAND(),Inputs!$D$39,Inputs!$C$39)))-'Year Schedule'!$K$27+'Year Schedule'!$L$27)</f>
        <v>#VALUE!</v>
      </c>
      <c r="AA997" s="0" t="e">
        <f aca="true">MAX(0,Z997*(1+(_xlfn.NORM.INV(RAND(),Inputs!$D$39,Inputs!$C$39)))-'Year Schedule'!$K$28+'Year Schedule'!$L$28)</f>
        <v>#VALUE!</v>
      </c>
      <c r="AB997" s="0" t="e">
        <f aca="true">MAX(0,AA997*(1+(_xlfn.NORM.INV(RAND(),Inputs!$D$39,Inputs!$C$39)))-'Year Schedule'!$K$29+'Year Schedule'!$L$29)</f>
        <v>#VALUE!</v>
      </c>
      <c r="AC997" s="0" t="e">
        <f aca="true">MAX(0,AB997*(1+(_xlfn.NORM.INV(RAND(),Inputs!$D$39,Inputs!$C$39)))-'Year Schedule'!$K$30+'Year Schedule'!$L$30)</f>
        <v>#VALUE!</v>
      </c>
      <c r="AD997" s="0" t="e">
        <f aca="true">MAX(0,AC997*(1+(_xlfn.NORM.INV(RAND(),Inputs!$D$39,Inputs!$C$39)))-'Year Schedule'!$K$31+'Year Schedule'!$L$31)</f>
        <v>#VALUE!</v>
      </c>
      <c r="AE997" s="0" t="e">
        <f aca="true">MAX(0,AD997*(1+(_xlfn.NORM.INV(RAND(),Inputs!$D$39,Inputs!$C$39)))-'Year Schedule'!$K$32+'Year Schedule'!$L$32)</f>
        <v>#VALUE!</v>
      </c>
      <c r="AF997" s="0" t="e">
        <f aca="true">MAX(0,AE997*(1+(_xlfn.NORM.INV(RAND(),Inputs!$D$39,Inputs!$C$39)))-'Year Schedule'!$K$33+'Year Schedule'!$L$33)</f>
        <v>#VALUE!</v>
      </c>
      <c r="AG997" s="0" t="e">
        <f aca="true">MAX(0,AF997*(1+(_xlfn.NORM.INV(RAND(),Inputs!$D$39,Inputs!$C$39)))-'Year Schedule'!$K$34+'Year Schedule'!$L$34)</f>
        <v>#VALUE!</v>
      </c>
      <c r="AH997" s="0" t="e">
        <f aca="true">MAX(0,AG997*(1+(_xlfn.NORM.INV(RAND(),Inputs!$D$39,Inputs!$C$39)))-'Year Schedule'!$K$35+'Year Schedule'!$L$35)</f>
        <v>#VALUE!</v>
      </c>
      <c r="AI997" s="0" t="e">
        <f aca="true">MAX(0,AH997*(1+(_xlfn.NORM.INV(RAND(),Inputs!$D$39,Inputs!$C$39)))-'Year Schedule'!$K$36+'Year Schedule'!$L$36)</f>
        <v>#VALUE!</v>
      </c>
      <c r="AJ997" s="0" t="e">
        <f aca="true">MAX(0,AI997*(1+(_xlfn.NORM.INV(RAND(),Inputs!$D$39,Inputs!$C$39)))-'Year Schedule'!$K$37+'Year Schedule'!$L$37)</f>
        <v>#VALUE!</v>
      </c>
      <c r="AK997" s="0" t="e">
        <f aca="true">MAX(0,AJ997*(1+(_xlfn.NORM.INV(RAND(),Inputs!$D$39,Inputs!$C$39)))-'Year Schedule'!$K$38+'Year Schedule'!$L$38)</f>
        <v>#VALUE!</v>
      </c>
      <c r="AL997" s="0" t="e">
        <f aca="true">MAX(0,AK997*(1+(_xlfn.NORM.INV(RAND(),Inputs!$D$39,Inputs!$C$39)))-'Year Schedule'!$K$39+'Year Schedule'!$L$39)</f>
        <v>#VALUE!</v>
      </c>
      <c r="AM997" s="0" t="e">
        <f aca="true">MAX(0,AL997*(1+(_xlfn.NORM.INV(RAND(),Inputs!$D$39,Inputs!$C$39)))-'Year Schedule'!$K$40+'Year Schedule'!$L$40)</f>
        <v>#VALUE!</v>
      </c>
      <c r="AN997" s="0" t="e">
        <f aca="true">MAX(0,AM997*(1+(_xlfn.NORM.INV(RAND(),Inputs!$D$39,Inputs!$C$39)))-'Year Schedule'!$K$41+'Year Schedule'!$L$41)</f>
        <v>#VALUE!</v>
      </c>
      <c r="AO997" s="0" t="e">
        <f aca="true">MAX(0,AN997*(1+(_xlfn.NORM.INV(RAND(),Inputs!$D$39,Inputs!$C$39)))-'Year Schedule'!$K$42+'Year Schedule'!$L$42)</f>
        <v>#VALUE!</v>
      </c>
      <c r="AP997" s="0" t="e">
        <f aca="true">MAX(0,AO997*(1+(_xlfn.NORM.INV(RAND(),Inputs!$D$39,Inputs!$C$39)))-'Year Schedule'!$K$43+'Year Schedule'!$L$43)</f>
        <v>#VALUE!</v>
      </c>
      <c r="AQ997" s="0" t="e">
        <f aca="true">MAX(0,AP997*(1+(_xlfn.NORM.INV(RAND(),Inputs!$D$39,Inputs!$C$39)))-'Year Schedule'!$K$44+'Year Schedule'!$L$44)</f>
        <v>#VALUE!</v>
      </c>
      <c r="AR997" s="0" t="e">
        <f aca="true">MAX(0,AQ997*(1+(_xlfn.NORM.INV(RAND(),Inputs!$D$39,Inputs!$C$39)))-'Year Schedule'!$K$45+'Year Schedule'!$L$45)</f>
        <v>#VALUE!</v>
      </c>
      <c r="AS997" s="0" t="e">
        <f aca="true">MAX(0,AR997*(1+(_xlfn.NORM.INV(RAND(),Inputs!$D$39,Inputs!$C$39)))-'Year Schedule'!$K$46+'Year Schedule'!$L$46)</f>
        <v>#VALUE!</v>
      </c>
      <c r="AT997" s="0" t="e">
        <f aca="true">MAX(0,AS997*(1+(_xlfn.NORM.INV(RAND(),Inputs!$D$39,Inputs!$C$39)))-'Year Schedule'!$K$47+'Year Schedule'!$L$47)</f>
        <v>#VALUE!</v>
      </c>
      <c r="AU997" s="0" t="e">
        <f aca="true">MAX(0,AT997*(1+(_xlfn.NORM.INV(RAND(),Inputs!$D$39,Inputs!$C$39)))-'Year Schedule'!$K$48+'Year Schedule'!$L$48)</f>
        <v>#VALUE!</v>
      </c>
      <c r="AV997" s="0" t="e">
        <f aca="true">MAX(0,AU997*(1+(_xlfn.NORM.INV(RAND(),Inputs!$D$39,Inputs!$C$39)))-'Year Schedule'!$K$49+'Year Schedule'!$L$49)</f>
        <v>#VALUE!</v>
      </c>
      <c r="AW997" s="0" t="e">
        <f aca="true">MAX(0,AV997*(1+(_xlfn.NORM.INV(RAND(),Inputs!$D$39,Inputs!$C$39)))-'Year Schedule'!$K$50+'Year Schedule'!$L$50)</f>
        <v>#VALUE!</v>
      </c>
      <c r="AX997" s="0" t="e">
        <f aca="true">MAX(0,AW997*(1+(_xlfn.NORM.INV(RAND(),Inputs!$D$39,Inputs!$C$39)))-'Year Schedule'!$K$51+'Year Schedule'!$L$51)</f>
        <v>#VALUE!</v>
      </c>
      <c r="AY997" s="0" t="e">
        <f aca="true">MAX(0,AX997*(1+(_xlfn.NORM.INV(RAND(),Inputs!$D$39,Inputs!$C$39)))-'Year Schedule'!$K$52+'Year Schedule'!$L$52)</f>
        <v>#VALUE!</v>
      </c>
      <c r="AZ997" s="0" t="e">
        <f aca="true">MAX(0,AY997*(1+(_xlfn.NORM.INV(RAND(),Inputs!$D$39,Inputs!$C$39)))-'Year Schedule'!$K$53+'Year Schedule'!$L$53)</f>
        <v>#VALUE!</v>
      </c>
      <c r="BA997" s="0" t="e">
        <f aca="false">INDEX(C997:AZ997,1,Inputs!$C$6)</f>
        <v>#VALUE!</v>
      </c>
      <c r="BB997" s="0" t="n">
        <f aca="false">IFERROR(EXP(SUMPRODUCT(LN((C997:INDEX(C997:AZ997,1,Inputs!$C$6)+$C$1004:INDEX($C$1004:$AZ$1004,1,Inputs!$C$6))/B997:INDEX(B997:AY997,1,Inputs!$C$6)))/Inputs!$C$6)-1,-1)</f>
        <v>-1</v>
      </c>
    </row>
    <row r="998" customFormat="false" ht="15" hidden="false" customHeight="true" outlineLevel="0" collapsed="false">
      <c r="A998" s="0" t="n">
        <v>996</v>
      </c>
      <c r="B998" s="177" t="n">
        <f aca="false">Inputs!$C$38</f>
        <v>0</v>
      </c>
      <c r="C998" s="0" t="e">
        <f aca="true">MAX(0,B998*(1+(_xlfn.NORM.INV(RAND(),Inputs!$D$39,Inputs!$C$39)))-'Year Schedule'!$K$4+'Year Schedule'!$L$4)</f>
        <v>#VALUE!</v>
      </c>
      <c r="D998" s="0" t="e">
        <f aca="true">MAX(0,C998*(1+(_xlfn.NORM.INV(RAND(),Inputs!$D$39,Inputs!$C$39)))-'Year Schedule'!$K$5+'Year Schedule'!$L$5)</f>
        <v>#VALUE!</v>
      </c>
      <c r="E998" s="0" t="e">
        <f aca="true">MAX(0,D998*(1+(_xlfn.NORM.INV(RAND(),Inputs!$D$39,Inputs!$C$39)))-'Year Schedule'!$K$6+'Year Schedule'!$L$6)</f>
        <v>#VALUE!</v>
      </c>
      <c r="F998" s="0" t="e">
        <f aca="true">MAX(0,E998*(1+(_xlfn.NORM.INV(RAND(),Inputs!$D$39,Inputs!$C$39)))-'Year Schedule'!$K$7+'Year Schedule'!$L$7)</f>
        <v>#VALUE!</v>
      </c>
      <c r="G998" s="0" t="e">
        <f aca="true">MAX(0,F998*(1+(_xlfn.NORM.INV(RAND(),Inputs!$D$39,Inputs!$C$39)))-'Year Schedule'!$K$8+'Year Schedule'!$L$8)</f>
        <v>#VALUE!</v>
      </c>
      <c r="H998" s="0" t="e">
        <f aca="true">MAX(0,G998*(1+(_xlfn.NORM.INV(RAND(),Inputs!$D$39,Inputs!$C$39)))-'Year Schedule'!$K$9+'Year Schedule'!$L$9)</f>
        <v>#VALUE!</v>
      </c>
      <c r="I998" s="0" t="e">
        <f aca="true">MAX(0,H998*(1+(_xlfn.NORM.INV(RAND(),Inputs!$D$39,Inputs!$C$39)))-'Year Schedule'!$K$10+'Year Schedule'!$L$10)</f>
        <v>#VALUE!</v>
      </c>
      <c r="J998" s="0" t="e">
        <f aca="true">MAX(0,I998*(1+(_xlfn.NORM.INV(RAND(),Inputs!$D$39,Inputs!$C$39)))-'Year Schedule'!$K$11+'Year Schedule'!$L$11)</f>
        <v>#VALUE!</v>
      </c>
      <c r="K998" s="0" t="e">
        <f aca="true">MAX(0,J998*(1+(_xlfn.NORM.INV(RAND(),Inputs!$D$39,Inputs!$C$39)))-'Year Schedule'!$K$12+'Year Schedule'!$L$12)</f>
        <v>#VALUE!</v>
      </c>
      <c r="L998" s="0" t="e">
        <f aca="true">MAX(0,K998*(1+(_xlfn.NORM.INV(RAND(),Inputs!$D$39,Inputs!$C$39)))-'Year Schedule'!$K$13+'Year Schedule'!$L$13)</f>
        <v>#VALUE!</v>
      </c>
      <c r="M998" s="0" t="e">
        <f aca="true">MAX(0,L998*(1+(_xlfn.NORM.INV(RAND(),Inputs!$D$39,Inputs!$C$39)))-'Year Schedule'!$K$14+'Year Schedule'!$L$14)</f>
        <v>#VALUE!</v>
      </c>
      <c r="N998" s="0" t="e">
        <f aca="true">MAX(0,M998*(1+(_xlfn.NORM.INV(RAND(),Inputs!$D$39,Inputs!$C$39)))-'Year Schedule'!$K$15+'Year Schedule'!$L$15)</f>
        <v>#VALUE!</v>
      </c>
      <c r="O998" s="0" t="e">
        <f aca="true">MAX(0,N998*(1+(_xlfn.NORM.INV(RAND(),Inputs!$D$39,Inputs!$C$39)))-'Year Schedule'!$K$16+'Year Schedule'!$L$16)</f>
        <v>#VALUE!</v>
      </c>
      <c r="P998" s="0" t="e">
        <f aca="true">MAX(0,O998*(1+(_xlfn.NORM.INV(RAND(),Inputs!$D$39,Inputs!$C$39)))-'Year Schedule'!$K$17+'Year Schedule'!$L$17)</f>
        <v>#VALUE!</v>
      </c>
      <c r="Q998" s="0" t="e">
        <f aca="true">MAX(0,P998*(1+(_xlfn.NORM.INV(RAND(),Inputs!$D$39,Inputs!$C$39)))-'Year Schedule'!$K$18+'Year Schedule'!$L$18)</f>
        <v>#VALUE!</v>
      </c>
      <c r="R998" s="0" t="e">
        <f aca="true">MAX(0,Q998*(1+(_xlfn.NORM.INV(RAND(),Inputs!$D$39,Inputs!$C$39)))-'Year Schedule'!$K$19+'Year Schedule'!$L$19)</f>
        <v>#VALUE!</v>
      </c>
      <c r="S998" s="0" t="e">
        <f aca="true">MAX(0,R998*(1+(_xlfn.NORM.INV(RAND(),Inputs!$D$39,Inputs!$C$39)))-'Year Schedule'!$K$20+'Year Schedule'!$L$20)</f>
        <v>#VALUE!</v>
      </c>
      <c r="T998" s="0" t="e">
        <f aca="true">MAX(0,S998*(1+(_xlfn.NORM.INV(RAND(),Inputs!$D$39,Inputs!$C$39)))-'Year Schedule'!$K$21+'Year Schedule'!$L$21)</f>
        <v>#VALUE!</v>
      </c>
      <c r="U998" s="0" t="e">
        <f aca="true">MAX(0,T998*(1+(_xlfn.NORM.INV(RAND(),Inputs!$D$39,Inputs!$C$39)))-'Year Schedule'!$K$22+'Year Schedule'!$L$22)</f>
        <v>#VALUE!</v>
      </c>
      <c r="V998" s="0" t="e">
        <f aca="true">MAX(0,U998*(1+(_xlfn.NORM.INV(RAND(),Inputs!$D$39,Inputs!$C$39)))-'Year Schedule'!$K$23+'Year Schedule'!$L$23)</f>
        <v>#VALUE!</v>
      </c>
      <c r="W998" s="0" t="e">
        <f aca="true">MAX(0,V998*(1+(_xlfn.NORM.INV(RAND(),Inputs!$D$39,Inputs!$C$39)))-'Year Schedule'!$K$24+'Year Schedule'!$L$24)</f>
        <v>#VALUE!</v>
      </c>
      <c r="X998" s="0" t="e">
        <f aca="true">MAX(0,W998*(1+(_xlfn.NORM.INV(RAND(),Inputs!$D$39,Inputs!$C$39)))-'Year Schedule'!$K$25+'Year Schedule'!$L$25)</f>
        <v>#VALUE!</v>
      </c>
      <c r="Y998" s="0" t="e">
        <f aca="true">MAX(0,X998*(1+(_xlfn.NORM.INV(RAND(),Inputs!$D$39,Inputs!$C$39)))-'Year Schedule'!$K$26+'Year Schedule'!$L$26)</f>
        <v>#VALUE!</v>
      </c>
      <c r="Z998" s="0" t="e">
        <f aca="true">MAX(0,Y998*(1+(_xlfn.NORM.INV(RAND(),Inputs!$D$39,Inputs!$C$39)))-'Year Schedule'!$K$27+'Year Schedule'!$L$27)</f>
        <v>#VALUE!</v>
      </c>
      <c r="AA998" s="0" t="e">
        <f aca="true">MAX(0,Z998*(1+(_xlfn.NORM.INV(RAND(),Inputs!$D$39,Inputs!$C$39)))-'Year Schedule'!$K$28+'Year Schedule'!$L$28)</f>
        <v>#VALUE!</v>
      </c>
      <c r="AB998" s="0" t="e">
        <f aca="true">MAX(0,AA998*(1+(_xlfn.NORM.INV(RAND(),Inputs!$D$39,Inputs!$C$39)))-'Year Schedule'!$K$29+'Year Schedule'!$L$29)</f>
        <v>#VALUE!</v>
      </c>
      <c r="AC998" s="0" t="e">
        <f aca="true">MAX(0,AB998*(1+(_xlfn.NORM.INV(RAND(),Inputs!$D$39,Inputs!$C$39)))-'Year Schedule'!$K$30+'Year Schedule'!$L$30)</f>
        <v>#VALUE!</v>
      </c>
      <c r="AD998" s="0" t="e">
        <f aca="true">MAX(0,AC998*(1+(_xlfn.NORM.INV(RAND(),Inputs!$D$39,Inputs!$C$39)))-'Year Schedule'!$K$31+'Year Schedule'!$L$31)</f>
        <v>#VALUE!</v>
      </c>
      <c r="AE998" s="0" t="e">
        <f aca="true">MAX(0,AD998*(1+(_xlfn.NORM.INV(RAND(),Inputs!$D$39,Inputs!$C$39)))-'Year Schedule'!$K$32+'Year Schedule'!$L$32)</f>
        <v>#VALUE!</v>
      </c>
      <c r="AF998" s="0" t="e">
        <f aca="true">MAX(0,AE998*(1+(_xlfn.NORM.INV(RAND(),Inputs!$D$39,Inputs!$C$39)))-'Year Schedule'!$K$33+'Year Schedule'!$L$33)</f>
        <v>#VALUE!</v>
      </c>
      <c r="AG998" s="0" t="e">
        <f aca="true">MAX(0,AF998*(1+(_xlfn.NORM.INV(RAND(),Inputs!$D$39,Inputs!$C$39)))-'Year Schedule'!$K$34+'Year Schedule'!$L$34)</f>
        <v>#VALUE!</v>
      </c>
      <c r="AH998" s="0" t="e">
        <f aca="true">MAX(0,AG998*(1+(_xlfn.NORM.INV(RAND(),Inputs!$D$39,Inputs!$C$39)))-'Year Schedule'!$K$35+'Year Schedule'!$L$35)</f>
        <v>#VALUE!</v>
      </c>
      <c r="AI998" s="0" t="e">
        <f aca="true">MAX(0,AH998*(1+(_xlfn.NORM.INV(RAND(),Inputs!$D$39,Inputs!$C$39)))-'Year Schedule'!$K$36+'Year Schedule'!$L$36)</f>
        <v>#VALUE!</v>
      </c>
      <c r="AJ998" s="0" t="e">
        <f aca="true">MAX(0,AI998*(1+(_xlfn.NORM.INV(RAND(),Inputs!$D$39,Inputs!$C$39)))-'Year Schedule'!$K$37+'Year Schedule'!$L$37)</f>
        <v>#VALUE!</v>
      </c>
      <c r="AK998" s="0" t="e">
        <f aca="true">MAX(0,AJ998*(1+(_xlfn.NORM.INV(RAND(),Inputs!$D$39,Inputs!$C$39)))-'Year Schedule'!$K$38+'Year Schedule'!$L$38)</f>
        <v>#VALUE!</v>
      </c>
      <c r="AL998" s="0" t="e">
        <f aca="true">MAX(0,AK998*(1+(_xlfn.NORM.INV(RAND(),Inputs!$D$39,Inputs!$C$39)))-'Year Schedule'!$K$39+'Year Schedule'!$L$39)</f>
        <v>#VALUE!</v>
      </c>
      <c r="AM998" s="0" t="e">
        <f aca="true">MAX(0,AL998*(1+(_xlfn.NORM.INV(RAND(),Inputs!$D$39,Inputs!$C$39)))-'Year Schedule'!$K$40+'Year Schedule'!$L$40)</f>
        <v>#VALUE!</v>
      </c>
      <c r="AN998" s="0" t="e">
        <f aca="true">MAX(0,AM998*(1+(_xlfn.NORM.INV(RAND(),Inputs!$D$39,Inputs!$C$39)))-'Year Schedule'!$K$41+'Year Schedule'!$L$41)</f>
        <v>#VALUE!</v>
      </c>
      <c r="AO998" s="0" t="e">
        <f aca="true">MAX(0,AN998*(1+(_xlfn.NORM.INV(RAND(),Inputs!$D$39,Inputs!$C$39)))-'Year Schedule'!$K$42+'Year Schedule'!$L$42)</f>
        <v>#VALUE!</v>
      </c>
      <c r="AP998" s="0" t="e">
        <f aca="true">MAX(0,AO998*(1+(_xlfn.NORM.INV(RAND(),Inputs!$D$39,Inputs!$C$39)))-'Year Schedule'!$K$43+'Year Schedule'!$L$43)</f>
        <v>#VALUE!</v>
      </c>
      <c r="AQ998" s="0" t="e">
        <f aca="true">MAX(0,AP998*(1+(_xlfn.NORM.INV(RAND(),Inputs!$D$39,Inputs!$C$39)))-'Year Schedule'!$K$44+'Year Schedule'!$L$44)</f>
        <v>#VALUE!</v>
      </c>
      <c r="AR998" s="0" t="e">
        <f aca="true">MAX(0,AQ998*(1+(_xlfn.NORM.INV(RAND(),Inputs!$D$39,Inputs!$C$39)))-'Year Schedule'!$K$45+'Year Schedule'!$L$45)</f>
        <v>#VALUE!</v>
      </c>
      <c r="AS998" s="0" t="e">
        <f aca="true">MAX(0,AR998*(1+(_xlfn.NORM.INV(RAND(),Inputs!$D$39,Inputs!$C$39)))-'Year Schedule'!$K$46+'Year Schedule'!$L$46)</f>
        <v>#VALUE!</v>
      </c>
      <c r="AT998" s="0" t="e">
        <f aca="true">MAX(0,AS998*(1+(_xlfn.NORM.INV(RAND(),Inputs!$D$39,Inputs!$C$39)))-'Year Schedule'!$K$47+'Year Schedule'!$L$47)</f>
        <v>#VALUE!</v>
      </c>
      <c r="AU998" s="0" t="e">
        <f aca="true">MAX(0,AT998*(1+(_xlfn.NORM.INV(RAND(),Inputs!$D$39,Inputs!$C$39)))-'Year Schedule'!$K$48+'Year Schedule'!$L$48)</f>
        <v>#VALUE!</v>
      </c>
      <c r="AV998" s="0" t="e">
        <f aca="true">MAX(0,AU998*(1+(_xlfn.NORM.INV(RAND(),Inputs!$D$39,Inputs!$C$39)))-'Year Schedule'!$K$49+'Year Schedule'!$L$49)</f>
        <v>#VALUE!</v>
      </c>
      <c r="AW998" s="0" t="e">
        <f aca="true">MAX(0,AV998*(1+(_xlfn.NORM.INV(RAND(),Inputs!$D$39,Inputs!$C$39)))-'Year Schedule'!$K$50+'Year Schedule'!$L$50)</f>
        <v>#VALUE!</v>
      </c>
      <c r="AX998" s="0" t="e">
        <f aca="true">MAX(0,AW998*(1+(_xlfn.NORM.INV(RAND(),Inputs!$D$39,Inputs!$C$39)))-'Year Schedule'!$K$51+'Year Schedule'!$L$51)</f>
        <v>#VALUE!</v>
      </c>
      <c r="AY998" s="0" t="e">
        <f aca="true">MAX(0,AX998*(1+(_xlfn.NORM.INV(RAND(),Inputs!$D$39,Inputs!$C$39)))-'Year Schedule'!$K$52+'Year Schedule'!$L$52)</f>
        <v>#VALUE!</v>
      </c>
      <c r="AZ998" s="0" t="e">
        <f aca="true">MAX(0,AY998*(1+(_xlfn.NORM.INV(RAND(),Inputs!$D$39,Inputs!$C$39)))-'Year Schedule'!$K$53+'Year Schedule'!$L$53)</f>
        <v>#VALUE!</v>
      </c>
      <c r="BA998" s="0" t="e">
        <f aca="false">INDEX(C998:AZ998,1,Inputs!$C$6)</f>
        <v>#VALUE!</v>
      </c>
      <c r="BB998" s="0" t="n">
        <f aca="false">IFERROR(EXP(SUMPRODUCT(LN((C998:INDEX(C998:AZ998,1,Inputs!$C$6)+$C$1004:INDEX($C$1004:$AZ$1004,1,Inputs!$C$6))/B998:INDEX(B998:AY998,1,Inputs!$C$6)))/Inputs!$C$6)-1,-1)</f>
        <v>-1</v>
      </c>
    </row>
    <row r="999" customFormat="false" ht="15" hidden="false" customHeight="true" outlineLevel="0" collapsed="false">
      <c r="A999" s="0" t="n">
        <v>997</v>
      </c>
      <c r="B999" s="177" t="n">
        <f aca="false">Inputs!$C$38</f>
        <v>0</v>
      </c>
      <c r="C999" s="0" t="e">
        <f aca="true">MAX(0,B999*(1+(_xlfn.NORM.INV(RAND(),Inputs!$D$39,Inputs!$C$39)))-'Year Schedule'!$K$4+'Year Schedule'!$L$4)</f>
        <v>#VALUE!</v>
      </c>
      <c r="D999" s="0" t="e">
        <f aca="true">MAX(0,C999*(1+(_xlfn.NORM.INV(RAND(),Inputs!$D$39,Inputs!$C$39)))-'Year Schedule'!$K$5+'Year Schedule'!$L$5)</f>
        <v>#VALUE!</v>
      </c>
      <c r="E999" s="0" t="e">
        <f aca="true">MAX(0,D999*(1+(_xlfn.NORM.INV(RAND(),Inputs!$D$39,Inputs!$C$39)))-'Year Schedule'!$K$6+'Year Schedule'!$L$6)</f>
        <v>#VALUE!</v>
      </c>
      <c r="F999" s="0" t="e">
        <f aca="true">MAX(0,E999*(1+(_xlfn.NORM.INV(RAND(),Inputs!$D$39,Inputs!$C$39)))-'Year Schedule'!$K$7+'Year Schedule'!$L$7)</f>
        <v>#VALUE!</v>
      </c>
      <c r="G999" s="0" t="e">
        <f aca="true">MAX(0,F999*(1+(_xlfn.NORM.INV(RAND(),Inputs!$D$39,Inputs!$C$39)))-'Year Schedule'!$K$8+'Year Schedule'!$L$8)</f>
        <v>#VALUE!</v>
      </c>
      <c r="H999" s="0" t="e">
        <f aca="true">MAX(0,G999*(1+(_xlfn.NORM.INV(RAND(),Inputs!$D$39,Inputs!$C$39)))-'Year Schedule'!$K$9+'Year Schedule'!$L$9)</f>
        <v>#VALUE!</v>
      </c>
      <c r="I999" s="0" t="e">
        <f aca="true">MAX(0,H999*(1+(_xlfn.NORM.INV(RAND(),Inputs!$D$39,Inputs!$C$39)))-'Year Schedule'!$K$10+'Year Schedule'!$L$10)</f>
        <v>#VALUE!</v>
      </c>
      <c r="J999" s="0" t="e">
        <f aca="true">MAX(0,I999*(1+(_xlfn.NORM.INV(RAND(),Inputs!$D$39,Inputs!$C$39)))-'Year Schedule'!$K$11+'Year Schedule'!$L$11)</f>
        <v>#VALUE!</v>
      </c>
      <c r="K999" s="0" t="e">
        <f aca="true">MAX(0,J999*(1+(_xlfn.NORM.INV(RAND(),Inputs!$D$39,Inputs!$C$39)))-'Year Schedule'!$K$12+'Year Schedule'!$L$12)</f>
        <v>#VALUE!</v>
      </c>
      <c r="L999" s="0" t="e">
        <f aca="true">MAX(0,K999*(1+(_xlfn.NORM.INV(RAND(),Inputs!$D$39,Inputs!$C$39)))-'Year Schedule'!$K$13+'Year Schedule'!$L$13)</f>
        <v>#VALUE!</v>
      </c>
      <c r="M999" s="0" t="e">
        <f aca="true">MAX(0,L999*(1+(_xlfn.NORM.INV(RAND(),Inputs!$D$39,Inputs!$C$39)))-'Year Schedule'!$K$14+'Year Schedule'!$L$14)</f>
        <v>#VALUE!</v>
      </c>
      <c r="N999" s="0" t="e">
        <f aca="true">MAX(0,M999*(1+(_xlfn.NORM.INV(RAND(),Inputs!$D$39,Inputs!$C$39)))-'Year Schedule'!$K$15+'Year Schedule'!$L$15)</f>
        <v>#VALUE!</v>
      </c>
      <c r="O999" s="0" t="e">
        <f aca="true">MAX(0,N999*(1+(_xlfn.NORM.INV(RAND(),Inputs!$D$39,Inputs!$C$39)))-'Year Schedule'!$K$16+'Year Schedule'!$L$16)</f>
        <v>#VALUE!</v>
      </c>
      <c r="P999" s="0" t="e">
        <f aca="true">MAX(0,O999*(1+(_xlfn.NORM.INV(RAND(),Inputs!$D$39,Inputs!$C$39)))-'Year Schedule'!$K$17+'Year Schedule'!$L$17)</f>
        <v>#VALUE!</v>
      </c>
      <c r="Q999" s="0" t="e">
        <f aca="true">MAX(0,P999*(1+(_xlfn.NORM.INV(RAND(),Inputs!$D$39,Inputs!$C$39)))-'Year Schedule'!$K$18+'Year Schedule'!$L$18)</f>
        <v>#VALUE!</v>
      </c>
      <c r="R999" s="0" t="e">
        <f aca="true">MAX(0,Q999*(1+(_xlfn.NORM.INV(RAND(),Inputs!$D$39,Inputs!$C$39)))-'Year Schedule'!$K$19+'Year Schedule'!$L$19)</f>
        <v>#VALUE!</v>
      </c>
      <c r="S999" s="0" t="e">
        <f aca="true">MAX(0,R999*(1+(_xlfn.NORM.INV(RAND(),Inputs!$D$39,Inputs!$C$39)))-'Year Schedule'!$K$20+'Year Schedule'!$L$20)</f>
        <v>#VALUE!</v>
      </c>
      <c r="T999" s="0" t="e">
        <f aca="true">MAX(0,S999*(1+(_xlfn.NORM.INV(RAND(),Inputs!$D$39,Inputs!$C$39)))-'Year Schedule'!$K$21+'Year Schedule'!$L$21)</f>
        <v>#VALUE!</v>
      </c>
      <c r="U999" s="0" t="e">
        <f aca="true">MAX(0,T999*(1+(_xlfn.NORM.INV(RAND(),Inputs!$D$39,Inputs!$C$39)))-'Year Schedule'!$K$22+'Year Schedule'!$L$22)</f>
        <v>#VALUE!</v>
      </c>
      <c r="V999" s="0" t="e">
        <f aca="true">MAX(0,U999*(1+(_xlfn.NORM.INV(RAND(),Inputs!$D$39,Inputs!$C$39)))-'Year Schedule'!$K$23+'Year Schedule'!$L$23)</f>
        <v>#VALUE!</v>
      </c>
      <c r="W999" s="0" t="e">
        <f aca="true">MAX(0,V999*(1+(_xlfn.NORM.INV(RAND(),Inputs!$D$39,Inputs!$C$39)))-'Year Schedule'!$K$24+'Year Schedule'!$L$24)</f>
        <v>#VALUE!</v>
      </c>
      <c r="X999" s="0" t="e">
        <f aca="true">MAX(0,W999*(1+(_xlfn.NORM.INV(RAND(),Inputs!$D$39,Inputs!$C$39)))-'Year Schedule'!$K$25+'Year Schedule'!$L$25)</f>
        <v>#VALUE!</v>
      </c>
      <c r="Y999" s="0" t="e">
        <f aca="true">MAX(0,X999*(1+(_xlfn.NORM.INV(RAND(),Inputs!$D$39,Inputs!$C$39)))-'Year Schedule'!$K$26+'Year Schedule'!$L$26)</f>
        <v>#VALUE!</v>
      </c>
      <c r="Z999" s="0" t="e">
        <f aca="true">MAX(0,Y999*(1+(_xlfn.NORM.INV(RAND(),Inputs!$D$39,Inputs!$C$39)))-'Year Schedule'!$K$27+'Year Schedule'!$L$27)</f>
        <v>#VALUE!</v>
      </c>
      <c r="AA999" s="0" t="e">
        <f aca="true">MAX(0,Z999*(1+(_xlfn.NORM.INV(RAND(),Inputs!$D$39,Inputs!$C$39)))-'Year Schedule'!$K$28+'Year Schedule'!$L$28)</f>
        <v>#VALUE!</v>
      </c>
      <c r="AB999" s="0" t="e">
        <f aca="true">MAX(0,AA999*(1+(_xlfn.NORM.INV(RAND(),Inputs!$D$39,Inputs!$C$39)))-'Year Schedule'!$K$29+'Year Schedule'!$L$29)</f>
        <v>#VALUE!</v>
      </c>
      <c r="AC999" s="0" t="e">
        <f aca="true">MAX(0,AB999*(1+(_xlfn.NORM.INV(RAND(),Inputs!$D$39,Inputs!$C$39)))-'Year Schedule'!$K$30+'Year Schedule'!$L$30)</f>
        <v>#VALUE!</v>
      </c>
      <c r="AD999" s="0" t="e">
        <f aca="true">MAX(0,AC999*(1+(_xlfn.NORM.INV(RAND(),Inputs!$D$39,Inputs!$C$39)))-'Year Schedule'!$K$31+'Year Schedule'!$L$31)</f>
        <v>#VALUE!</v>
      </c>
      <c r="AE999" s="0" t="e">
        <f aca="true">MAX(0,AD999*(1+(_xlfn.NORM.INV(RAND(),Inputs!$D$39,Inputs!$C$39)))-'Year Schedule'!$K$32+'Year Schedule'!$L$32)</f>
        <v>#VALUE!</v>
      </c>
      <c r="AF999" s="0" t="e">
        <f aca="true">MAX(0,AE999*(1+(_xlfn.NORM.INV(RAND(),Inputs!$D$39,Inputs!$C$39)))-'Year Schedule'!$K$33+'Year Schedule'!$L$33)</f>
        <v>#VALUE!</v>
      </c>
      <c r="AG999" s="0" t="e">
        <f aca="true">MAX(0,AF999*(1+(_xlfn.NORM.INV(RAND(),Inputs!$D$39,Inputs!$C$39)))-'Year Schedule'!$K$34+'Year Schedule'!$L$34)</f>
        <v>#VALUE!</v>
      </c>
      <c r="AH999" s="0" t="e">
        <f aca="true">MAX(0,AG999*(1+(_xlfn.NORM.INV(RAND(),Inputs!$D$39,Inputs!$C$39)))-'Year Schedule'!$K$35+'Year Schedule'!$L$35)</f>
        <v>#VALUE!</v>
      </c>
      <c r="AI999" s="0" t="e">
        <f aca="true">MAX(0,AH999*(1+(_xlfn.NORM.INV(RAND(),Inputs!$D$39,Inputs!$C$39)))-'Year Schedule'!$K$36+'Year Schedule'!$L$36)</f>
        <v>#VALUE!</v>
      </c>
      <c r="AJ999" s="0" t="e">
        <f aca="true">MAX(0,AI999*(1+(_xlfn.NORM.INV(RAND(),Inputs!$D$39,Inputs!$C$39)))-'Year Schedule'!$K$37+'Year Schedule'!$L$37)</f>
        <v>#VALUE!</v>
      </c>
      <c r="AK999" s="0" t="e">
        <f aca="true">MAX(0,AJ999*(1+(_xlfn.NORM.INV(RAND(),Inputs!$D$39,Inputs!$C$39)))-'Year Schedule'!$K$38+'Year Schedule'!$L$38)</f>
        <v>#VALUE!</v>
      </c>
      <c r="AL999" s="0" t="e">
        <f aca="true">MAX(0,AK999*(1+(_xlfn.NORM.INV(RAND(),Inputs!$D$39,Inputs!$C$39)))-'Year Schedule'!$K$39+'Year Schedule'!$L$39)</f>
        <v>#VALUE!</v>
      </c>
      <c r="AM999" s="0" t="e">
        <f aca="true">MAX(0,AL999*(1+(_xlfn.NORM.INV(RAND(),Inputs!$D$39,Inputs!$C$39)))-'Year Schedule'!$K$40+'Year Schedule'!$L$40)</f>
        <v>#VALUE!</v>
      </c>
      <c r="AN999" s="0" t="e">
        <f aca="true">MAX(0,AM999*(1+(_xlfn.NORM.INV(RAND(),Inputs!$D$39,Inputs!$C$39)))-'Year Schedule'!$K$41+'Year Schedule'!$L$41)</f>
        <v>#VALUE!</v>
      </c>
      <c r="AO999" s="0" t="e">
        <f aca="true">MAX(0,AN999*(1+(_xlfn.NORM.INV(RAND(),Inputs!$D$39,Inputs!$C$39)))-'Year Schedule'!$K$42+'Year Schedule'!$L$42)</f>
        <v>#VALUE!</v>
      </c>
      <c r="AP999" s="0" t="e">
        <f aca="true">MAX(0,AO999*(1+(_xlfn.NORM.INV(RAND(),Inputs!$D$39,Inputs!$C$39)))-'Year Schedule'!$K$43+'Year Schedule'!$L$43)</f>
        <v>#VALUE!</v>
      </c>
      <c r="AQ999" s="0" t="e">
        <f aca="true">MAX(0,AP999*(1+(_xlfn.NORM.INV(RAND(),Inputs!$D$39,Inputs!$C$39)))-'Year Schedule'!$K$44+'Year Schedule'!$L$44)</f>
        <v>#VALUE!</v>
      </c>
      <c r="AR999" s="0" t="e">
        <f aca="true">MAX(0,AQ999*(1+(_xlfn.NORM.INV(RAND(),Inputs!$D$39,Inputs!$C$39)))-'Year Schedule'!$K$45+'Year Schedule'!$L$45)</f>
        <v>#VALUE!</v>
      </c>
      <c r="AS999" s="0" t="e">
        <f aca="true">MAX(0,AR999*(1+(_xlfn.NORM.INV(RAND(),Inputs!$D$39,Inputs!$C$39)))-'Year Schedule'!$K$46+'Year Schedule'!$L$46)</f>
        <v>#VALUE!</v>
      </c>
      <c r="AT999" s="0" t="e">
        <f aca="true">MAX(0,AS999*(1+(_xlfn.NORM.INV(RAND(),Inputs!$D$39,Inputs!$C$39)))-'Year Schedule'!$K$47+'Year Schedule'!$L$47)</f>
        <v>#VALUE!</v>
      </c>
      <c r="AU999" s="0" t="e">
        <f aca="true">MAX(0,AT999*(1+(_xlfn.NORM.INV(RAND(),Inputs!$D$39,Inputs!$C$39)))-'Year Schedule'!$K$48+'Year Schedule'!$L$48)</f>
        <v>#VALUE!</v>
      </c>
      <c r="AV999" s="0" t="e">
        <f aca="true">MAX(0,AU999*(1+(_xlfn.NORM.INV(RAND(),Inputs!$D$39,Inputs!$C$39)))-'Year Schedule'!$K$49+'Year Schedule'!$L$49)</f>
        <v>#VALUE!</v>
      </c>
      <c r="AW999" s="0" t="e">
        <f aca="true">MAX(0,AV999*(1+(_xlfn.NORM.INV(RAND(),Inputs!$D$39,Inputs!$C$39)))-'Year Schedule'!$K$50+'Year Schedule'!$L$50)</f>
        <v>#VALUE!</v>
      </c>
      <c r="AX999" s="0" t="e">
        <f aca="true">MAX(0,AW999*(1+(_xlfn.NORM.INV(RAND(),Inputs!$D$39,Inputs!$C$39)))-'Year Schedule'!$K$51+'Year Schedule'!$L$51)</f>
        <v>#VALUE!</v>
      </c>
      <c r="AY999" s="0" t="e">
        <f aca="true">MAX(0,AX999*(1+(_xlfn.NORM.INV(RAND(),Inputs!$D$39,Inputs!$C$39)))-'Year Schedule'!$K$52+'Year Schedule'!$L$52)</f>
        <v>#VALUE!</v>
      </c>
      <c r="AZ999" s="0" t="e">
        <f aca="true">MAX(0,AY999*(1+(_xlfn.NORM.INV(RAND(),Inputs!$D$39,Inputs!$C$39)))-'Year Schedule'!$K$53+'Year Schedule'!$L$53)</f>
        <v>#VALUE!</v>
      </c>
      <c r="BA999" s="0" t="e">
        <f aca="false">INDEX(C999:AZ999,1,Inputs!$C$6)</f>
        <v>#VALUE!</v>
      </c>
      <c r="BB999" s="0" t="n">
        <f aca="false">IFERROR(EXP(SUMPRODUCT(LN((C999:INDEX(C999:AZ999,1,Inputs!$C$6)+$C$1004:INDEX($C$1004:$AZ$1004,1,Inputs!$C$6))/B999:INDEX(B999:AY999,1,Inputs!$C$6)))/Inputs!$C$6)-1,-1)</f>
        <v>-1</v>
      </c>
    </row>
    <row r="1000" customFormat="false" ht="15" hidden="false" customHeight="true" outlineLevel="0" collapsed="false">
      <c r="A1000" s="0" t="n">
        <v>998</v>
      </c>
      <c r="B1000" s="177" t="n">
        <f aca="false">Inputs!$C$38</f>
        <v>0</v>
      </c>
      <c r="C1000" s="0" t="e">
        <f aca="true">MAX(0,B1000*(1+(_xlfn.NORM.INV(RAND(),Inputs!$D$39,Inputs!$C$39)))-'Year Schedule'!$K$4+'Year Schedule'!$L$4)</f>
        <v>#VALUE!</v>
      </c>
      <c r="D1000" s="0" t="e">
        <f aca="true">MAX(0,C1000*(1+(_xlfn.NORM.INV(RAND(),Inputs!$D$39,Inputs!$C$39)))-'Year Schedule'!$K$5+'Year Schedule'!$L$5)</f>
        <v>#VALUE!</v>
      </c>
      <c r="E1000" s="0" t="e">
        <f aca="true">MAX(0,D1000*(1+(_xlfn.NORM.INV(RAND(),Inputs!$D$39,Inputs!$C$39)))-'Year Schedule'!$K$6+'Year Schedule'!$L$6)</f>
        <v>#VALUE!</v>
      </c>
      <c r="F1000" s="0" t="e">
        <f aca="true">MAX(0,E1000*(1+(_xlfn.NORM.INV(RAND(),Inputs!$D$39,Inputs!$C$39)))-'Year Schedule'!$K$7+'Year Schedule'!$L$7)</f>
        <v>#VALUE!</v>
      </c>
      <c r="G1000" s="0" t="e">
        <f aca="true">MAX(0,F1000*(1+(_xlfn.NORM.INV(RAND(),Inputs!$D$39,Inputs!$C$39)))-'Year Schedule'!$K$8+'Year Schedule'!$L$8)</f>
        <v>#VALUE!</v>
      </c>
      <c r="H1000" s="0" t="e">
        <f aca="true">MAX(0,G1000*(1+(_xlfn.NORM.INV(RAND(),Inputs!$D$39,Inputs!$C$39)))-'Year Schedule'!$K$9+'Year Schedule'!$L$9)</f>
        <v>#VALUE!</v>
      </c>
      <c r="I1000" s="0" t="e">
        <f aca="true">MAX(0,H1000*(1+(_xlfn.NORM.INV(RAND(),Inputs!$D$39,Inputs!$C$39)))-'Year Schedule'!$K$10+'Year Schedule'!$L$10)</f>
        <v>#VALUE!</v>
      </c>
      <c r="J1000" s="0" t="e">
        <f aca="true">MAX(0,I1000*(1+(_xlfn.NORM.INV(RAND(),Inputs!$D$39,Inputs!$C$39)))-'Year Schedule'!$K$11+'Year Schedule'!$L$11)</f>
        <v>#VALUE!</v>
      </c>
      <c r="K1000" s="0" t="e">
        <f aca="true">MAX(0,J1000*(1+(_xlfn.NORM.INV(RAND(),Inputs!$D$39,Inputs!$C$39)))-'Year Schedule'!$K$12+'Year Schedule'!$L$12)</f>
        <v>#VALUE!</v>
      </c>
      <c r="L1000" s="0" t="e">
        <f aca="true">MAX(0,K1000*(1+(_xlfn.NORM.INV(RAND(),Inputs!$D$39,Inputs!$C$39)))-'Year Schedule'!$K$13+'Year Schedule'!$L$13)</f>
        <v>#VALUE!</v>
      </c>
      <c r="M1000" s="0" t="e">
        <f aca="true">MAX(0,L1000*(1+(_xlfn.NORM.INV(RAND(),Inputs!$D$39,Inputs!$C$39)))-'Year Schedule'!$K$14+'Year Schedule'!$L$14)</f>
        <v>#VALUE!</v>
      </c>
      <c r="N1000" s="0" t="e">
        <f aca="true">MAX(0,M1000*(1+(_xlfn.NORM.INV(RAND(),Inputs!$D$39,Inputs!$C$39)))-'Year Schedule'!$K$15+'Year Schedule'!$L$15)</f>
        <v>#VALUE!</v>
      </c>
      <c r="O1000" s="0" t="e">
        <f aca="true">MAX(0,N1000*(1+(_xlfn.NORM.INV(RAND(),Inputs!$D$39,Inputs!$C$39)))-'Year Schedule'!$K$16+'Year Schedule'!$L$16)</f>
        <v>#VALUE!</v>
      </c>
      <c r="P1000" s="0" t="e">
        <f aca="true">MAX(0,O1000*(1+(_xlfn.NORM.INV(RAND(),Inputs!$D$39,Inputs!$C$39)))-'Year Schedule'!$K$17+'Year Schedule'!$L$17)</f>
        <v>#VALUE!</v>
      </c>
      <c r="Q1000" s="0" t="e">
        <f aca="true">MAX(0,P1000*(1+(_xlfn.NORM.INV(RAND(),Inputs!$D$39,Inputs!$C$39)))-'Year Schedule'!$K$18+'Year Schedule'!$L$18)</f>
        <v>#VALUE!</v>
      </c>
      <c r="R1000" s="0" t="e">
        <f aca="true">MAX(0,Q1000*(1+(_xlfn.NORM.INV(RAND(),Inputs!$D$39,Inputs!$C$39)))-'Year Schedule'!$K$19+'Year Schedule'!$L$19)</f>
        <v>#VALUE!</v>
      </c>
      <c r="S1000" s="0" t="e">
        <f aca="true">MAX(0,R1000*(1+(_xlfn.NORM.INV(RAND(),Inputs!$D$39,Inputs!$C$39)))-'Year Schedule'!$K$20+'Year Schedule'!$L$20)</f>
        <v>#VALUE!</v>
      </c>
      <c r="T1000" s="0" t="e">
        <f aca="true">MAX(0,S1000*(1+(_xlfn.NORM.INV(RAND(),Inputs!$D$39,Inputs!$C$39)))-'Year Schedule'!$K$21+'Year Schedule'!$L$21)</f>
        <v>#VALUE!</v>
      </c>
      <c r="U1000" s="0" t="e">
        <f aca="true">MAX(0,T1000*(1+(_xlfn.NORM.INV(RAND(),Inputs!$D$39,Inputs!$C$39)))-'Year Schedule'!$K$22+'Year Schedule'!$L$22)</f>
        <v>#VALUE!</v>
      </c>
      <c r="V1000" s="0" t="e">
        <f aca="true">MAX(0,U1000*(1+(_xlfn.NORM.INV(RAND(),Inputs!$D$39,Inputs!$C$39)))-'Year Schedule'!$K$23+'Year Schedule'!$L$23)</f>
        <v>#VALUE!</v>
      </c>
      <c r="W1000" s="0" t="e">
        <f aca="true">MAX(0,V1000*(1+(_xlfn.NORM.INV(RAND(),Inputs!$D$39,Inputs!$C$39)))-'Year Schedule'!$K$24+'Year Schedule'!$L$24)</f>
        <v>#VALUE!</v>
      </c>
      <c r="X1000" s="0" t="e">
        <f aca="true">MAX(0,W1000*(1+(_xlfn.NORM.INV(RAND(),Inputs!$D$39,Inputs!$C$39)))-'Year Schedule'!$K$25+'Year Schedule'!$L$25)</f>
        <v>#VALUE!</v>
      </c>
      <c r="Y1000" s="0" t="e">
        <f aca="true">MAX(0,X1000*(1+(_xlfn.NORM.INV(RAND(),Inputs!$D$39,Inputs!$C$39)))-'Year Schedule'!$K$26+'Year Schedule'!$L$26)</f>
        <v>#VALUE!</v>
      </c>
      <c r="Z1000" s="0" t="e">
        <f aca="true">MAX(0,Y1000*(1+(_xlfn.NORM.INV(RAND(),Inputs!$D$39,Inputs!$C$39)))-'Year Schedule'!$K$27+'Year Schedule'!$L$27)</f>
        <v>#VALUE!</v>
      </c>
      <c r="AA1000" s="0" t="e">
        <f aca="true">MAX(0,Z1000*(1+(_xlfn.NORM.INV(RAND(),Inputs!$D$39,Inputs!$C$39)))-'Year Schedule'!$K$28+'Year Schedule'!$L$28)</f>
        <v>#VALUE!</v>
      </c>
      <c r="AB1000" s="0" t="e">
        <f aca="true">MAX(0,AA1000*(1+(_xlfn.NORM.INV(RAND(),Inputs!$D$39,Inputs!$C$39)))-'Year Schedule'!$K$29+'Year Schedule'!$L$29)</f>
        <v>#VALUE!</v>
      </c>
      <c r="AC1000" s="0" t="e">
        <f aca="true">MAX(0,AB1000*(1+(_xlfn.NORM.INV(RAND(),Inputs!$D$39,Inputs!$C$39)))-'Year Schedule'!$K$30+'Year Schedule'!$L$30)</f>
        <v>#VALUE!</v>
      </c>
      <c r="AD1000" s="0" t="e">
        <f aca="true">MAX(0,AC1000*(1+(_xlfn.NORM.INV(RAND(),Inputs!$D$39,Inputs!$C$39)))-'Year Schedule'!$K$31+'Year Schedule'!$L$31)</f>
        <v>#VALUE!</v>
      </c>
      <c r="AE1000" s="0" t="e">
        <f aca="true">MAX(0,AD1000*(1+(_xlfn.NORM.INV(RAND(),Inputs!$D$39,Inputs!$C$39)))-'Year Schedule'!$K$32+'Year Schedule'!$L$32)</f>
        <v>#VALUE!</v>
      </c>
      <c r="AF1000" s="0" t="e">
        <f aca="true">MAX(0,AE1000*(1+(_xlfn.NORM.INV(RAND(),Inputs!$D$39,Inputs!$C$39)))-'Year Schedule'!$K$33+'Year Schedule'!$L$33)</f>
        <v>#VALUE!</v>
      </c>
      <c r="AG1000" s="0" t="e">
        <f aca="true">MAX(0,AF1000*(1+(_xlfn.NORM.INV(RAND(),Inputs!$D$39,Inputs!$C$39)))-'Year Schedule'!$K$34+'Year Schedule'!$L$34)</f>
        <v>#VALUE!</v>
      </c>
      <c r="AH1000" s="0" t="e">
        <f aca="true">MAX(0,AG1000*(1+(_xlfn.NORM.INV(RAND(),Inputs!$D$39,Inputs!$C$39)))-'Year Schedule'!$K$35+'Year Schedule'!$L$35)</f>
        <v>#VALUE!</v>
      </c>
      <c r="AI1000" s="0" t="e">
        <f aca="true">MAX(0,AH1000*(1+(_xlfn.NORM.INV(RAND(),Inputs!$D$39,Inputs!$C$39)))-'Year Schedule'!$K$36+'Year Schedule'!$L$36)</f>
        <v>#VALUE!</v>
      </c>
      <c r="AJ1000" s="0" t="e">
        <f aca="true">MAX(0,AI1000*(1+(_xlfn.NORM.INV(RAND(),Inputs!$D$39,Inputs!$C$39)))-'Year Schedule'!$K$37+'Year Schedule'!$L$37)</f>
        <v>#VALUE!</v>
      </c>
      <c r="AK1000" s="0" t="e">
        <f aca="true">MAX(0,AJ1000*(1+(_xlfn.NORM.INV(RAND(),Inputs!$D$39,Inputs!$C$39)))-'Year Schedule'!$K$38+'Year Schedule'!$L$38)</f>
        <v>#VALUE!</v>
      </c>
      <c r="AL1000" s="0" t="e">
        <f aca="true">MAX(0,AK1000*(1+(_xlfn.NORM.INV(RAND(),Inputs!$D$39,Inputs!$C$39)))-'Year Schedule'!$K$39+'Year Schedule'!$L$39)</f>
        <v>#VALUE!</v>
      </c>
      <c r="AM1000" s="0" t="e">
        <f aca="true">MAX(0,AL1000*(1+(_xlfn.NORM.INV(RAND(),Inputs!$D$39,Inputs!$C$39)))-'Year Schedule'!$K$40+'Year Schedule'!$L$40)</f>
        <v>#VALUE!</v>
      </c>
      <c r="AN1000" s="0" t="e">
        <f aca="true">MAX(0,AM1000*(1+(_xlfn.NORM.INV(RAND(),Inputs!$D$39,Inputs!$C$39)))-'Year Schedule'!$K$41+'Year Schedule'!$L$41)</f>
        <v>#VALUE!</v>
      </c>
      <c r="AO1000" s="0" t="e">
        <f aca="true">MAX(0,AN1000*(1+(_xlfn.NORM.INV(RAND(),Inputs!$D$39,Inputs!$C$39)))-'Year Schedule'!$K$42+'Year Schedule'!$L$42)</f>
        <v>#VALUE!</v>
      </c>
      <c r="AP1000" s="0" t="e">
        <f aca="true">MAX(0,AO1000*(1+(_xlfn.NORM.INV(RAND(),Inputs!$D$39,Inputs!$C$39)))-'Year Schedule'!$K$43+'Year Schedule'!$L$43)</f>
        <v>#VALUE!</v>
      </c>
      <c r="AQ1000" s="0" t="e">
        <f aca="true">MAX(0,AP1000*(1+(_xlfn.NORM.INV(RAND(),Inputs!$D$39,Inputs!$C$39)))-'Year Schedule'!$K$44+'Year Schedule'!$L$44)</f>
        <v>#VALUE!</v>
      </c>
      <c r="AR1000" s="0" t="e">
        <f aca="true">MAX(0,AQ1000*(1+(_xlfn.NORM.INV(RAND(),Inputs!$D$39,Inputs!$C$39)))-'Year Schedule'!$K$45+'Year Schedule'!$L$45)</f>
        <v>#VALUE!</v>
      </c>
      <c r="AS1000" s="0" t="e">
        <f aca="true">MAX(0,AR1000*(1+(_xlfn.NORM.INV(RAND(),Inputs!$D$39,Inputs!$C$39)))-'Year Schedule'!$K$46+'Year Schedule'!$L$46)</f>
        <v>#VALUE!</v>
      </c>
      <c r="AT1000" s="0" t="e">
        <f aca="true">MAX(0,AS1000*(1+(_xlfn.NORM.INV(RAND(),Inputs!$D$39,Inputs!$C$39)))-'Year Schedule'!$K$47+'Year Schedule'!$L$47)</f>
        <v>#VALUE!</v>
      </c>
      <c r="AU1000" s="0" t="e">
        <f aca="true">MAX(0,AT1000*(1+(_xlfn.NORM.INV(RAND(),Inputs!$D$39,Inputs!$C$39)))-'Year Schedule'!$K$48+'Year Schedule'!$L$48)</f>
        <v>#VALUE!</v>
      </c>
      <c r="AV1000" s="0" t="e">
        <f aca="true">MAX(0,AU1000*(1+(_xlfn.NORM.INV(RAND(),Inputs!$D$39,Inputs!$C$39)))-'Year Schedule'!$K$49+'Year Schedule'!$L$49)</f>
        <v>#VALUE!</v>
      </c>
      <c r="AW1000" s="0" t="e">
        <f aca="true">MAX(0,AV1000*(1+(_xlfn.NORM.INV(RAND(),Inputs!$D$39,Inputs!$C$39)))-'Year Schedule'!$K$50+'Year Schedule'!$L$50)</f>
        <v>#VALUE!</v>
      </c>
      <c r="AX1000" s="0" t="e">
        <f aca="true">MAX(0,AW1000*(1+(_xlfn.NORM.INV(RAND(),Inputs!$D$39,Inputs!$C$39)))-'Year Schedule'!$K$51+'Year Schedule'!$L$51)</f>
        <v>#VALUE!</v>
      </c>
      <c r="AY1000" s="0" t="e">
        <f aca="true">MAX(0,AX1000*(1+(_xlfn.NORM.INV(RAND(),Inputs!$D$39,Inputs!$C$39)))-'Year Schedule'!$K$52+'Year Schedule'!$L$52)</f>
        <v>#VALUE!</v>
      </c>
      <c r="AZ1000" s="0" t="e">
        <f aca="true">MAX(0,AY1000*(1+(_xlfn.NORM.INV(RAND(),Inputs!$D$39,Inputs!$C$39)))-'Year Schedule'!$K$53+'Year Schedule'!$L$53)</f>
        <v>#VALUE!</v>
      </c>
      <c r="BA1000" s="0" t="e">
        <f aca="false">INDEX(C1000:AZ1000,1,Inputs!$C$6)</f>
        <v>#VALUE!</v>
      </c>
      <c r="BB1000" s="0" t="n">
        <f aca="false">IFERROR(EXP(SUMPRODUCT(LN((C1000:INDEX(C1000:AZ1000,1,Inputs!$C$6)+$C$1004:INDEX($C$1004:$AZ$1004,1,Inputs!$C$6))/B1000:INDEX(B1000:AY1000,1,Inputs!$C$6)))/Inputs!$C$6)-1,-1)</f>
        <v>-1</v>
      </c>
    </row>
    <row r="1001" customFormat="false" ht="15" hidden="false" customHeight="true" outlineLevel="0" collapsed="false">
      <c r="A1001" s="0" t="n">
        <v>999</v>
      </c>
      <c r="B1001" s="177" t="n">
        <f aca="false">Inputs!$C$38</f>
        <v>0</v>
      </c>
      <c r="C1001" s="0" t="e">
        <f aca="true">MAX(0,B1001*(1+(_xlfn.NORM.INV(RAND(),Inputs!$D$39,Inputs!$C$39)))-'Year Schedule'!$K$4+'Year Schedule'!$L$4)</f>
        <v>#VALUE!</v>
      </c>
      <c r="D1001" s="0" t="e">
        <f aca="true">MAX(0,C1001*(1+(_xlfn.NORM.INV(RAND(),Inputs!$D$39,Inputs!$C$39)))-'Year Schedule'!$K$5+'Year Schedule'!$L$5)</f>
        <v>#VALUE!</v>
      </c>
      <c r="E1001" s="0" t="e">
        <f aca="true">MAX(0,D1001*(1+(_xlfn.NORM.INV(RAND(),Inputs!$D$39,Inputs!$C$39)))-'Year Schedule'!$K$6+'Year Schedule'!$L$6)</f>
        <v>#VALUE!</v>
      </c>
      <c r="F1001" s="0" t="e">
        <f aca="true">MAX(0,E1001*(1+(_xlfn.NORM.INV(RAND(),Inputs!$D$39,Inputs!$C$39)))-'Year Schedule'!$K$7+'Year Schedule'!$L$7)</f>
        <v>#VALUE!</v>
      </c>
      <c r="G1001" s="0" t="e">
        <f aca="true">MAX(0,F1001*(1+(_xlfn.NORM.INV(RAND(),Inputs!$D$39,Inputs!$C$39)))-'Year Schedule'!$K$8+'Year Schedule'!$L$8)</f>
        <v>#VALUE!</v>
      </c>
      <c r="H1001" s="0" t="e">
        <f aca="true">MAX(0,G1001*(1+(_xlfn.NORM.INV(RAND(),Inputs!$D$39,Inputs!$C$39)))-'Year Schedule'!$K$9+'Year Schedule'!$L$9)</f>
        <v>#VALUE!</v>
      </c>
      <c r="I1001" s="0" t="e">
        <f aca="true">MAX(0,H1001*(1+(_xlfn.NORM.INV(RAND(),Inputs!$D$39,Inputs!$C$39)))-'Year Schedule'!$K$10+'Year Schedule'!$L$10)</f>
        <v>#VALUE!</v>
      </c>
      <c r="J1001" s="0" t="e">
        <f aca="true">MAX(0,I1001*(1+(_xlfn.NORM.INV(RAND(),Inputs!$D$39,Inputs!$C$39)))-'Year Schedule'!$K$11+'Year Schedule'!$L$11)</f>
        <v>#VALUE!</v>
      </c>
      <c r="K1001" s="0" t="e">
        <f aca="true">MAX(0,J1001*(1+(_xlfn.NORM.INV(RAND(),Inputs!$D$39,Inputs!$C$39)))-'Year Schedule'!$K$12+'Year Schedule'!$L$12)</f>
        <v>#VALUE!</v>
      </c>
      <c r="L1001" s="0" t="e">
        <f aca="true">MAX(0,K1001*(1+(_xlfn.NORM.INV(RAND(),Inputs!$D$39,Inputs!$C$39)))-'Year Schedule'!$K$13+'Year Schedule'!$L$13)</f>
        <v>#VALUE!</v>
      </c>
      <c r="M1001" s="0" t="e">
        <f aca="true">MAX(0,L1001*(1+(_xlfn.NORM.INV(RAND(),Inputs!$D$39,Inputs!$C$39)))-'Year Schedule'!$K$14+'Year Schedule'!$L$14)</f>
        <v>#VALUE!</v>
      </c>
      <c r="N1001" s="0" t="e">
        <f aca="true">MAX(0,M1001*(1+(_xlfn.NORM.INV(RAND(),Inputs!$D$39,Inputs!$C$39)))-'Year Schedule'!$K$15+'Year Schedule'!$L$15)</f>
        <v>#VALUE!</v>
      </c>
      <c r="O1001" s="0" t="e">
        <f aca="true">MAX(0,N1001*(1+(_xlfn.NORM.INV(RAND(),Inputs!$D$39,Inputs!$C$39)))-'Year Schedule'!$K$16+'Year Schedule'!$L$16)</f>
        <v>#VALUE!</v>
      </c>
      <c r="P1001" s="0" t="e">
        <f aca="true">MAX(0,O1001*(1+(_xlfn.NORM.INV(RAND(),Inputs!$D$39,Inputs!$C$39)))-'Year Schedule'!$K$17+'Year Schedule'!$L$17)</f>
        <v>#VALUE!</v>
      </c>
      <c r="Q1001" s="0" t="e">
        <f aca="true">MAX(0,P1001*(1+(_xlfn.NORM.INV(RAND(),Inputs!$D$39,Inputs!$C$39)))-'Year Schedule'!$K$18+'Year Schedule'!$L$18)</f>
        <v>#VALUE!</v>
      </c>
      <c r="R1001" s="0" t="e">
        <f aca="true">MAX(0,Q1001*(1+(_xlfn.NORM.INV(RAND(),Inputs!$D$39,Inputs!$C$39)))-'Year Schedule'!$K$19+'Year Schedule'!$L$19)</f>
        <v>#VALUE!</v>
      </c>
      <c r="S1001" s="0" t="e">
        <f aca="true">MAX(0,R1001*(1+(_xlfn.NORM.INV(RAND(),Inputs!$D$39,Inputs!$C$39)))-'Year Schedule'!$K$20+'Year Schedule'!$L$20)</f>
        <v>#VALUE!</v>
      </c>
      <c r="T1001" s="0" t="e">
        <f aca="true">MAX(0,S1001*(1+(_xlfn.NORM.INV(RAND(),Inputs!$D$39,Inputs!$C$39)))-'Year Schedule'!$K$21+'Year Schedule'!$L$21)</f>
        <v>#VALUE!</v>
      </c>
      <c r="U1001" s="0" t="e">
        <f aca="true">MAX(0,T1001*(1+(_xlfn.NORM.INV(RAND(),Inputs!$D$39,Inputs!$C$39)))-'Year Schedule'!$K$22+'Year Schedule'!$L$22)</f>
        <v>#VALUE!</v>
      </c>
      <c r="V1001" s="0" t="e">
        <f aca="true">MAX(0,U1001*(1+(_xlfn.NORM.INV(RAND(),Inputs!$D$39,Inputs!$C$39)))-'Year Schedule'!$K$23+'Year Schedule'!$L$23)</f>
        <v>#VALUE!</v>
      </c>
      <c r="W1001" s="0" t="e">
        <f aca="true">MAX(0,V1001*(1+(_xlfn.NORM.INV(RAND(),Inputs!$D$39,Inputs!$C$39)))-'Year Schedule'!$K$24+'Year Schedule'!$L$24)</f>
        <v>#VALUE!</v>
      </c>
      <c r="X1001" s="0" t="e">
        <f aca="true">MAX(0,W1001*(1+(_xlfn.NORM.INV(RAND(),Inputs!$D$39,Inputs!$C$39)))-'Year Schedule'!$K$25+'Year Schedule'!$L$25)</f>
        <v>#VALUE!</v>
      </c>
      <c r="Y1001" s="0" t="e">
        <f aca="true">MAX(0,X1001*(1+(_xlfn.NORM.INV(RAND(),Inputs!$D$39,Inputs!$C$39)))-'Year Schedule'!$K$26+'Year Schedule'!$L$26)</f>
        <v>#VALUE!</v>
      </c>
      <c r="Z1001" s="0" t="e">
        <f aca="true">MAX(0,Y1001*(1+(_xlfn.NORM.INV(RAND(),Inputs!$D$39,Inputs!$C$39)))-'Year Schedule'!$K$27+'Year Schedule'!$L$27)</f>
        <v>#VALUE!</v>
      </c>
      <c r="AA1001" s="0" t="e">
        <f aca="true">MAX(0,Z1001*(1+(_xlfn.NORM.INV(RAND(),Inputs!$D$39,Inputs!$C$39)))-'Year Schedule'!$K$28+'Year Schedule'!$L$28)</f>
        <v>#VALUE!</v>
      </c>
      <c r="AB1001" s="0" t="e">
        <f aca="true">MAX(0,AA1001*(1+(_xlfn.NORM.INV(RAND(),Inputs!$D$39,Inputs!$C$39)))-'Year Schedule'!$K$29+'Year Schedule'!$L$29)</f>
        <v>#VALUE!</v>
      </c>
      <c r="AC1001" s="0" t="e">
        <f aca="true">MAX(0,AB1001*(1+(_xlfn.NORM.INV(RAND(),Inputs!$D$39,Inputs!$C$39)))-'Year Schedule'!$K$30+'Year Schedule'!$L$30)</f>
        <v>#VALUE!</v>
      </c>
      <c r="AD1001" s="0" t="e">
        <f aca="true">MAX(0,AC1001*(1+(_xlfn.NORM.INV(RAND(),Inputs!$D$39,Inputs!$C$39)))-'Year Schedule'!$K$31+'Year Schedule'!$L$31)</f>
        <v>#VALUE!</v>
      </c>
      <c r="AE1001" s="0" t="e">
        <f aca="true">MAX(0,AD1001*(1+(_xlfn.NORM.INV(RAND(),Inputs!$D$39,Inputs!$C$39)))-'Year Schedule'!$K$32+'Year Schedule'!$L$32)</f>
        <v>#VALUE!</v>
      </c>
      <c r="AF1001" s="0" t="e">
        <f aca="true">MAX(0,AE1001*(1+(_xlfn.NORM.INV(RAND(),Inputs!$D$39,Inputs!$C$39)))-'Year Schedule'!$K$33+'Year Schedule'!$L$33)</f>
        <v>#VALUE!</v>
      </c>
      <c r="AG1001" s="0" t="e">
        <f aca="true">MAX(0,AF1001*(1+(_xlfn.NORM.INV(RAND(),Inputs!$D$39,Inputs!$C$39)))-'Year Schedule'!$K$34+'Year Schedule'!$L$34)</f>
        <v>#VALUE!</v>
      </c>
      <c r="AH1001" s="0" t="e">
        <f aca="true">MAX(0,AG1001*(1+(_xlfn.NORM.INV(RAND(),Inputs!$D$39,Inputs!$C$39)))-'Year Schedule'!$K$35+'Year Schedule'!$L$35)</f>
        <v>#VALUE!</v>
      </c>
      <c r="AI1001" s="0" t="e">
        <f aca="true">MAX(0,AH1001*(1+(_xlfn.NORM.INV(RAND(),Inputs!$D$39,Inputs!$C$39)))-'Year Schedule'!$K$36+'Year Schedule'!$L$36)</f>
        <v>#VALUE!</v>
      </c>
      <c r="AJ1001" s="0" t="e">
        <f aca="true">MAX(0,AI1001*(1+(_xlfn.NORM.INV(RAND(),Inputs!$D$39,Inputs!$C$39)))-'Year Schedule'!$K$37+'Year Schedule'!$L$37)</f>
        <v>#VALUE!</v>
      </c>
      <c r="AK1001" s="0" t="e">
        <f aca="true">MAX(0,AJ1001*(1+(_xlfn.NORM.INV(RAND(),Inputs!$D$39,Inputs!$C$39)))-'Year Schedule'!$K$38+'Year Schedule'!$L$38)</f>
        <v>#VALUE!</v>
      </c>
      <c r="AL1001" s="0" t="e">
        <f aca="true">MAX(0,AK1001*(1+(_xlfn.NORM.INV(RAND(),Inputs!$D$39,Inputs!$C$39)))-'Year Schedule'!$K$39+'Year Schedule'!$L$39)</f>
        <v>#VALUE!</v>
      </c>
      <c r="AM1001" s="0" t="e">
        <f aca="true">MAX(0,AL1001*(1+(_xlfn.NORM.INV(RAND(),Inputs!$D$39,Inputs!$C$39)))-'Year Schedule'!$K$40+'Year Schedule'!$L$40)</f>
        <v>#VALUE!</v>
      </c>
      <c r="AN1001" s="0" t="e">
        <f aca="true">MAX(0,AM1001*(1+(_xlfn.NORM.INV(RAND(),Inputs!$D$39,Inputs!$C$39)))-'Year Schedule'!$K$41+'Year Schedule'!$L$41)</f>
        <v>#VALUE!</v>
      </c>
      <c r="AO1001" s="0" t="e">
        <f aca="true">MAX(0,AN1001*(1+(_xlfn.NORM.INV(RAND(),Inputs!$D$39,Inputs!$C$39)))-'Year Schedule'!$K$42+'Year Schedule'!$L$42)</f>
        <v>#VALUE!</v>
      </c>
      <c r="AP1001" s="0" t="e">
        <f aca="true">MAX(0,AO1001*(1+(_xlfn.NORM.INV(RAND(),Inputs!$D$39,Inputs!$C$39)))-'Year Schedule'!$K$43+'Year Schedule'!$L$43)</f>
        <v>#VALUE!</v>
      </c>
      <c r="AQ1001" s="0" t="e">
        <f aca="true">MAX(0,AP1001*(1+(_xlfn.NORM.INV(RAND(),Inputs!$D$39,Inputs!$C$39)))-'Year Schedule'!$K$44+'Year Schedule'!$L$44)</f>
        <v>#VALUE!</v>
      </c>
      <c r="AR1001" s="0" t="e">
        <f aca="true">MAX(0,AQ1001*(1+(_xlfn.NORM.INV(RAND(),Inputs!$D$39,Inputs!$C$39)))-'Year Schedule'!$K$45+'Year Schedule'!$L$45)</f>
        <v>#VALUE!</v>
      </c>
      <c r="AS1001" s="0" t="e">
        <f aca="true">MAX(0,AR1001*(1+(_xlfn.NORM.INV(RAND(),Inputs!$D$39,Inputs!$C$39)))-'Year Schedule'!$K$46+'Year Schedule'!$L$46)</f>
        <v>#VALUE!</v>
      </c>
      <c r="AT1001" s="0" t="e">
        <f aca="true">MAX(0,AS1001*(1+(_xlfn.NORM.INV(RAND(),Inputs!$D$39,Inputs!$C$39)))-'Year Schedule'!$K$47+'Year Schedule'!$L$47)</f>
        <v>#VALUE!</v>
      </c>
      <c r="AU1001" s="0" t="e">
        <f aca="true">MAX(0,AT1001*(1+(_xlfn.NORM.INV(RAND(),Inputs!$D$39,Inputs!$C$39)))-'Year Schedule'!$K$48+'Year Schedule'!$L$48)</f>
        <v>#VALUE!</v>
      </c>
      <c r="AV1001" s="0" t="e">
        <f aca="true">MAX(0,AU1001*(1+(_xlfn.NORM.INV(RAND(),Inputs!$D$39,Inputs!$C$39)))-'Year Schedule'!$K$49+'Year Schedule'!$L$49)</f>
        <v>#VALUE!</v>
      </c>
      <c r="AW1001" s="0" t="e">
        <f aca="true">MAX(0,AV1001*(1+(_xlfn.NORM.INV(RAND(),Inputs!$D$39,Inputs!$C$39)))-'Year Schedule'!$K$50+'Year Schedule'!$L$50)</f>
        <v>#VALUE!</v>
      </c>
      <c r="AX1001" s="0" t="e">
        <f aca="true">MAX(0,AW1001*(1+(_xlfn.NORM.INV(RAND(),Inputs!$D$39,Inputs!$C$39)))-'Year Schedule'!$K$51+'Year Schedule'!$L$51)</f>
        <v>#VALUE!</v>
      </c>
      <c r="AY1001" s="0" t="e">
        <f aca="true">MAX(0,AX1001*(1+(_xlfn.NORM.INV(RAND(),Inputs!$D$39,Inputs!$C$39)))-'Year Schedule'!$K$52+'Year Schedule'!$L$52)</f>
        <v>#VALUE!</v>
      </c>
      <c r="AZ1001" s="0" t="e">
        <f aca="true">MAX(0,AY1001*(1+(_xlfn.NORM.INV(RAND(),Inputs!$D$39,Inputs!$C$39)))-'Year Schedule'!$K$53+'Year Schedule'!$L$53)</f>
        <v>#VALUE!</v>
      </c>
      <c r="BA1001" s="0" t="e">
        <f aca="false">INDEX(C1001:AZ1001,1,Inputs!$C$6)</f>
        <v>#VALUE!</v>
      </c>
      <c r="BB1001" s="0" t="n">
        <f aca="false">IFERROR(EXP(SUMPRODUCT(LN((C1001:INDEX(C1001:AZ1001,1,Inputs!$C$6)+$C$1004:INDEX($C$1004:$AZ$1004,1,Inputs!$C$6))/B1001:INDEX(B1001:AY1001,1,Inputs!$C$6)))/Inputs!$C$6)-1,-1)</f>
        <v>-1</v>
      </c>
    </row>
    <row r="1002" customFormat="false" ht="15" hidden="false" customHeight="true" outlineLevel="0" collapsed="false">
      <c r="A1002" s="0" t="n">
        <v>1000</v>
      </c>
      <c r="B1002" s="177" t="n">
        <f aca="false">Inputs!$C$38</f>
        <v>0</v>
      </c>
      <c r="C1002" s="0" t="e">
        <f aca="true">MAX(0,B1002*(1+(_xlfn.NORM.INV(RAND(),Inputs!$D$39,Inputs!$C$39)))-'Year Schedule'!$K$4+'Year Schedule'!$L$4)</f>
        <v>#VALUE!</v>
      </c>
      <c r="D1002" s="0" t="e">
        <f aca="true">MAX(0,C1002*(1+(_xlfn.NORM.INV(RAND(),Inputs!$D$39,Inputs!$C$39)))-'Year Schedule'!$K$5+'Year Schedule'!$L$5)</f>
        <v>#VALUE!</v>
      </c>
      <c r="E1002" s="0" t="e">
        <f aca="true">MAX(0,D1002*(1+(_xlfn.NORM.INV(RAND(),Inputs!$D$39,Inputs!$C$39)))-'Year Schedule'!$K$6+'Year Schedule'!$L$6)</f>
        <v>#VALUE!</v>
      </c>
      <c r="F1002" s="0" t="e">
        <f aca="true">MAX(0,E1002*(1+(_xlfn.NORM.INV(RAND(),Inputs!$D$39,Inputs!$C$39)))-'Year Schedule'!$K$7+'Year Schedule'!$L$7)</f>
        <v>#VALUE!</v>
      </c>
      <c r="G1002" s="0" t="e">
        <f aca="true">MAX(0,F1002*(1+(_xlfn.NORM.INV(RAND(),Inputs!$D$39,Inputs!$C$39)))-'Year Schedule'!$K$8+'Year Schedule'!$L$8)</f>
        <v>#VALUE!</v>
      </c>
      <c r="H1002" s="0" t="e">
        <f aca="true">MAX(0,G1002*(1+(_xlfn.NORM.INV(RAND(),Inputs!$D$39,Inputs!$C$39)))-'Year Schedule'!$K$9+'Year Schedule'!$L$9)</f>
        <v>#VALUE!</v>
      </c>
      <c r="I1002" s="0" t="e">
        <f aca="true">MAX(0,H1002*(1+(_xlfn.NORM.INV(RAND(),Inputs!$D$39,Inputs!$C$39)))-'Year Schedule'!$K$10+'Year Schedule'!$L$10)</f>
        <v>#VALUE!</v>
      </c>
      <c r="J1002" s="0" t="e">
        <f aca="true">MAX(0,I1002*(1+(_xlfn.NORM.INV(RAND(),Inputs!$D$39,Inputs!$C$39)))-'Year Schedule'!$K$11+'Year Schedule'!$L$11)</f>
        <v>#VALUE!</v>
      </c>
      <c r="K1002" s="0" t="e">
        <f aca="true">MAX(0,J1002*(1+(_xlfn.NORM.INV(RAND(),Inputs!$D$39,Inputs!$C$39)))-'Year Schedule'!$K$12+'Year Schedule'!$L$12)</f>
        <v>#VALUE!</v>
      </c>
      <c r="L1002" s="0" t="e">
        <f aca="true">MAX(0,K1002*(1+(_xlfn.NORM.INV(RAND(),Inputs!$D$39,Inputs!$C$39)))-'Year Schedule'!$K$13+'Year Schedule'!$L$13)</f>
        <v>#VALUE!</v>
      </c>
      <c r="M1002" s="0" t="e">
        <f aca="true">MAX(0,L1002*(1+(_xlfn.NORM.INV(RAND(),Inputs!$D$39,Inputs!$C$39)))-'Year Schedule'!$K$14+'Year Schedule'!$L$14)</f>
        <v>#VALUE!</v>
      </c>
      <c r="N1002" s="0" t="e">
        <f aca="true">MAX(0,M1002*(1+(_xlfn.NORM.INV(RAND(),Inputs!$D$39,Inputs!$C$39)))-'Year Schedule'!$K$15+'Year Schedule'!$L$15)</f>
        <v>#VALUE!</v>
      </c>
      <c r="O1002" s="0" t="e">
        <f aca="true">MAX(0,N1002*(1+(_xlfn.NORM.INV(RAND(),Inputs!$D$39,Inputs!$C$39)))-'Year Schedule'!$K$16+'Year Schedule'!$L$16)</f>
        <v>#VALUE!</v>
      </c>
      <c r="P1002" s="0" t="e">
        <f aca="true">MAX(0,O1002*(1+(_xlfn.NORM.INV(RAND(),Inputs!$D$39,Inputs!$C$39)))-'Year Schedule'!$K$17+'Year Schedule'!$L$17)</f>
        <v>#VALUE!</v>
      </c>
      <c r="Q1002" s="0" t="e">
        <f aca="true">MAX(0,P1002*(1+(_xlfn.NORM.INV(RAND(),Inputs!$D$39,Inputs!$C$39)))-'Year Schedule'!$K$18+'Year Schedule'!$L$18)</f>
        <v>#VALUE!</v>
      </c>
      <c r="R1002" s="0" t="e">
        <f aca="true">MAX(0,Q1002*(1+(_xlfn.NORM.INV(RAND(),Inputs!$D$39,Inputs!$C$39)))-'Year Schedule'!$K$19+'Year Schedule'!$L$19)</f>
        <v>#VALUE!</v>
      </c>
      <c r="S1002" s="0" t="e">
        <f aca="true">MAX(0,R1002*(1+(_xlfn.NORM.INV(RAND(),Inputs!$D$39,Inputs!$C$39)))-'Year Schedule'!$K$20+'Year Schedule'!$L$20)</f>
        <v>#VALUE!</v>
      </c>
      <c r="T1002" s="0" t="e">
        <f aca="true">MAX(0,S1002*(1+(_xlfn.NORM.INV(RAND(),Inputs!$D$39,Inputs!$C$39)))-'Year Schedule'!$K$21+'Year Schedule'!$L$21)</f>
        <v>#VALUE!</v>
      </c>
      <c r="U1002" s="0" t="e">
        <f aca="true">MAX(0,T1002*(1+(_xlfn.NORM.INV(RAND(),Inputs!$D$39,Inputs!$C$39)))-'Year Schedule'!$K$22+'Year Schedule'!$L$22)</f>
        <v>#VALUE!</v>
      </c>
      <c r="V1002" s="0" t="e">
        <f aca="true">MAX(0,U1002*(1+(_xlfn.NORM.INV(RAND(),Inputs!$D$39,Inputs!$C$39)))-'Year Schedule'!$K$23+'Year Schedule'!$L$23)</f>
        <v>#VALUE!</v>
      </c>
      <c r="W1002" s="0" t="e">
        <f aca="true">MAX(0,V1002*(1+(_xlfn.NORM.INV(RAND(),Inputs!$D$39,Inputs!$C$39)))-'Year Schedule'!$K$24+'Year Schedule'!$L$24)</f>
        <v>#VALUE!</v>
      </c>
      <c r="X1002" s="0" t="e">
        <f aca="true">MAX(0,W1002*(1+(_xlfn.NORM.INV(RAND(),Inputs!$D$39,Inputs!$C$39)))-'Year Schedule'!$K$25+'Year Schedule'!$L$25)</f>
        <v>#VALUE!</v>
      </c>
      <c r="Y1002" s="0" t="e">
        <f aca="true">MAX(0,X1002*(1+(_xlfn.NORM.INV(RAND(),Inputs!$D$39,Inputs!$C$39)))-'Year Schedule'!$K$26+'Year Schedule'!$L$26)</f>
        <v>#VALUE!</v>
      </c>
      <c r="Z1002" s="0" t="e">
        <f aca="true">MAX(0,Y1002*(1+(_xlfn.NORM.INV(RAND(),Inputs!$D$39,Inputs!$C$39)))-'Year Schedule'!$K$27+'Year Schedule'!$L$27)</f>
        <v>#VALUE!</v>
      </c>
      <c r="AA1002" s="0" t="e">
        <f aca="true">MAX(0,Z1002*(1+(_xlfn.NORM.INV(RAND(),Inputs!$D$39,Inputs!$C$39)))-'Year Schedule'!$K$28+'Year Schedule'!$L$28)</f>
        <v>#VALUE!</v>
      </c>
      <c r="AB1002" s="0" t="e">
        <f aca="true">MAX(0,AA1002*(1+(_xlfn.NORM.INV(RAND(),Inputs!$D$39,Inputs!$C$39)))-'Year Schedule'!$K$29+'Year Schedule'!$L$29)</f>
        <v>#VALUE!</v>
      </c>
      <c r="AC1002" s="0" t="e">
        <f aca="true">MAX(0,AB1002*(1+(_xlfn.NORM.INV(RAND(),Inputs!$D$39,Inputs!$C$39)))-'Year Schedule'!$K$30+'Year Schedule'!$L$30)</f>
        <v>#VALUE!</v>
      </c>
      <c r="AD1002" s="0" t="e">
        <f aca="true">MAX(0,AC1002*(1+(_xlfn.NORM.INV(RAND(),Inputs!$D$39,Inputs!$C$39)))-'Year Schedule'!$K$31+'Year Schedule'!$L$31)</f>
        <v>#VALUE!</v>
      </c>
      <c r="AE1002" s="0" t="e">
        <f aca="true">MAX(0,AD1002*(1+(_xlfn.NORM.INV(RAND(),Inputs!$D$39,Inputs!$C$39)))-'Year Schedule'!$K$32+'Year Schedule'!$L$32)</f>
        <v>#VALUE!</v>
      </c>
      <c r="AF1002" s="0" t="e">
        <f aca="true">MAX(0,AE1002*(1+(_xlfn.NORM.INV(RAND(),Inputs!$D$39,Inputs!$C$39)))-'Year Schedule'!$K$33+'Year Schedule'!$L$33)</f>
        <v>#VALUE!</v>
      </c>
      <c r="AG1002" s="0" t="e">
        <f aca="true">MAX(0,AF1002*(1+(_xlfn.NORM.INV(RAND(),Inputs!$D$39,Inputs!$C$39)))-'Year Schedule'!$K$34+'Year Schedule'!$L$34)</f>
        <v>#VALUE!</v>
      </c>
      <c r="AH1002" s="0" t="e">
        <f aca="true">MAX(0,AG1002*(1+(_xlfn.NORM.INV(RAND(),Inputs!$D$39,Inputs!$C$39)))-'Year Schedule'!$K$35+'Year Schedule'!$L$35)</f>
        <v>#VALUE!</v>
      </c>
      <c r="AI1002" s="0" t="e">
        <f aca="true">MAX(0,AH1002*(1+(_xlfn.NORM.INV(RAND(),Inputs!$D$39,Inputs!$C$39)))-'Year Schedule'!$K$36+'Year Schedule'!$L$36)</f>
        <v>#VALUE!</v>
      </c>
      <c r="AJ1002" s="0" t="e">
        <f aca="true">MAX(0,AI1002*(1+(_xlfn.NORM.INV(RAND(),Inputs!$D$39,Inputs!$C$39)))-'Year Schedule'!$K$37+'Year Schedule'!$L$37)</f>
        <v>#VALUE!</v>
      </c>
      <c r="AK1002" s="0" t="e">
        <f aca="true">MAX(0,AJ1002*(1+(_xlfn.NORM.INV(RAND(),Inputs!$D$39,Inputs!$C$39)))-'Year Schedule'!$K$38+'Year Schedule'!$L$38)</f>
        <v>#VALUE!</v>
      </c>
      <c r="AL1002" s="0" t="e">
        <f aca="true">MAX(0,AK1002*(1+(_xlfn.NORM.INV(RAND(),Inputs!$D$39,Inputs!$C$39)))-'Year Schedule'!$K$39+'Year Schedule'!$L$39)</f>
        <v>#VALUE!</v>
      </c>
      <c r="AM1002" s="0" t="e">
        <f aca="true">MAX(0,AL1002*(1+(_xlfn.NORM.INV(RAND(),Inputs!$D$39,Inputs!$C$39)))-'Year Schedule'!$K$40+'Year Schedule'!$L$40)</f>
        <v>#VALUE!</v>
      </c>
      <c r="AN1002" s="0" t="e">
        <f aca="true">MAX(0,AM1002*(1+(_xlfn.NORM.INV(RAND(),Inputs!$D$39,Inputs!$C$39)))-'Year Schedule'!$K$41+'Year Schedule'!$L$41)</f>
        <v>#VALUE!</v>
      </c>
      <c r="AO1002" s="0" t="e">
        <f aca="true">MAX(0,AN1002*(1+(_xlfn.NORM.INV(RAND(),Inputs!$D$39,Inputs!$C$39)))-'Year Schedule'!$K$42+'Year Schedule'!$L$42)</f>
        <v>#VALUE!</v>
      </c>
      <c r="AP1002" s="0" t="e">
        <f aca="true">MAX(0,AO1002*(1+(_xlfn.NORM.INV(RAND(),Inputs!$D$39,Inputs!$C$39)))-'Year Schedule'!$K$43+'Year Schedule'!$L$43)</f>
        <v>#VALUE!</v>
      </c>
      <c r="AQ1002" s="0" t="e">
        <f aca="true">MAX(0,AP1002*(1+(_xlfn.NORM.INV(RAND(),Inputs!$D$39,Inputs!$C$39)))-'Year Schedule'!$K$44+'Year Schedule'!$L$44)</f>
        <v>#VALUE!</v>
      </c>
      <c r="AR1002" s="0" t="e">
        <f aca="true">MAX(0,AQ1002*(1+(_xlfn.NORM.INV(RAND(),Inputs!$D$39,Inputs!$C$39)))-'Year Schedule'!$K$45+'Year Schedule'!$L$45)</f>
        <v>#VALUE!</v>
      </c>
      <c r="AS1002" s="0" t="e">
        <f aca="true">MAX(0,AR1002*(1+(_xlfn.NORM.INV(RAND(),Inputs!$D$39,Inputs!$C$39)))-'Year Schedule'!$K$46+'Year Schedule'!$L$46)</f>
        <v>#VALUE!</v>
      </c>
      <c r="AT1002" s="0" t="e">
        <f aca="true">MAX(0,AS1002*(1+(_xlfn.NORM.INV(RAND(),Inputs!$D$39,Inputs!$C$39)))-'Year Schedule'!$K$47+'Year Schedule'!$L$47)</f>
        <v>#VALUE!</v>
      </c>
      <c r="AU1002" s="0" t="e">
        <f aca="true">MAX(0,AT1002*(1+(_xlfn.NORM.INV(RAND(),Inputs!$D$39,Inputs!$C$39)))-'Year Schedule'!$K$48+'Year Schedule'!$L$48)</f>
        <v>#VALUE!</v>
      </c>
      <c r="AV1002" s="0" t="e">
        <f aca="true">MAX(0,AU1002*(1+(_xlfn.NORM.INV(RAND(),Inputs!$D$39,Inputs!$C$39)))-'Year Schedule'!$K$49+'Year Schedule'!$L$49)</f>
        <v>#VALUE!</v>
      </c>
      <c r="AW1002" s="0" t="e">
        <f aca="true">MAX(0,AV1002*(1+(_xlfn.NORM.INV(RAND(),Inputs!$D$39,Inputs!$C$39)))-'Year Schedule'!$K$50+'Year Schedule'!$L$50)</f>
        <v>#VALUE!</v>
      </c>
      <c r="AX1002" s="0" t="e">
        <f aca="true">MAX(0,AW1002*(1+(_xlfn.NORM.INV(RAND(),Inputs!$D$39,Inputs!$C$39)))-'Year Schedule'!$K$51+'Year Schedule'!$L$51)</f>
        <v>#VALUE!</v>
      </c>
      <c r="AY1002" s="0" t="e">
        <f aca="true">MAX(0,AX1002*(1+(_xlfn.NORM.INV(RAND(),Inputs!$D$39,Inputs!$C$39)))-'Year Schedule'!$K$52+'Year Schedule'!$L$52)</f>
        <v>#VALUE!</v>
      </c>
      <c r="AZ1002" s="0" t="e">
        <f aca="true">MAX(0,AY1002*(1+(_xlfn.NORM.INV(RAND(),Inputs!$D$39,Inputs!$C$39)))-'Year Schedule'!$K$53+'Year Schedule'!$L$53)</f>
        <v>#VALUE!</v>
      </c>
      <c r="BA1002" s="0" t="e">
        <f aca="false">INDEX(C1002:AZ1002,1,Inputs!$C$6)</f>
        <v>#VALUE!</v>
      </c>
      <c r="BB1002" s="0" t="n">
        <f aca="false">IFERROR(EXP(SUMPRODUCT(LN((C1002:INDEX(C1002:AZ1002,1,Inputs!$C$6)+$C$1004:INDEX($C$1004:$AZ$1004,1,Inputs!$C$6))/B1002:INDEX(B1002:AY1002,1,Inputs!$C$6)))/Inputs!$C$6)-1,-1)</f>
        <v>-1</v>
      </c>
    </row>
    <row r="1004" customFormat="false" ht="15" hidden="false" customHeight="true" outlineLevel="0" collapsed="false">
      <c r="A1004" s="0" t="s">
        <v>320</v>
      </c>
      <c r="B1004" s="0" t="n">
        <v>0</v>
      </c>
      <c r="C1004" s="0" t="n">
        <f aca="false">'Year Schedule'!$K$4-'Year Schedule'!$L$4</f>
        <v>74909.0909090909</v>
      </c>
      <c r="D1004" s="0" t="n">
        <f aca="false">'Year Schedule'!$K$5-'Year Schedule'!$L$5</f>
        <v>77156.3636363637</v>
      </c>
      <c r="E1004" s="0" t="n">
        <f aca="false">'Year Schedule'!$K$6-'Year Schedule'!$L$6</f>
        <v>79471.0545454546</v>
      </c>
      <c r="F1004" s="0" t="n">
        <f aca="false">'Year Schedule'!$K$7-'Year Schedule'!$L$7</f>
        <v>81855.1861818182</v>
      </c>
      <c r="G1004" s="0" t="n">
        <f aca="false">'Year Schedule'!$K$8-'Year Schedule'!$L$8</f>
        <v>84310.8417672727</v>
      </c>
      <c r="H1004" s="0" t="n">
        <f aca="false">'Year Schedule'!$K$9-'Year Schedule'!$L$9</f>
        <v>86840.1670202909</v>
      </c>
      <c r="I1004" s="0" t="n">
        <f aca="false">'Year Schedule'!$K$10-'Year Schedule'!$L$10</f>
        <v>89445.3720308996</v>
      </c>
      <c r="J1004" s="0" t="n">
        <f aca="false">'Year Schedule'!$K$11-'Year Schedule'!$L$11</f>
        <v>92128.7331918266</v>
      </c>
      <c r="K1004" s="0" t="n">
        <f aca="false">'Year Schedule'!$K$12-'Year Schedule'!$L$12</f>
        <v>94892.5951875814</v>
      </c>
      <c r="L1004" s="0" t="n">
        <f aca="false">'Year Schedule'!$K$13-'Year Schedule'!$L$13</f>
        <v>97739.3730432089</v>
      </c>
      <c r="M1004" s="0" t="n">
        <f aca="false">'Year Schedule'!$K$14-'Year Schedule'!$L$14</f>
        <v>100671.554234505</v>
      </c>
      <c r="N1004" s="0" t="n">
        <f aca="false">'Year Schedule'!$K$15-'Year Schedule'!$L$15</f>
        <v>103691.70086154</v>
      </c>
      <c r="O1004" s="0" t="n">
        <f aca="false">'Year Schedule'!$K$16-'Year Schedule'!$L$16</f>
        <v>106802.451887387</v>
      </c>
      <c r="P1004" s="0" t="n">
        <f aca="false">'Year Schedule'!$K$17-'Year Schedule'!$L$17</f>
        <v>110006.525444008</v>
      </c>
      <c r="Q1004" s="0" t="n">
        <f aca="false">'Year Schedule'!$K$18-'Year Schedule'!$L$18</f>
        <v>113306.721207328</v>
      </c>
      <c r="R1004" s="0" t="n">
        <f aca="false">'Year Schedule'!$K$19-'Year Schedule'!$L$19</f>
        <v>116705.922843548</v>
      </c>
      <c r="S1004" s="0" t="n">
        <f aca="false">'Year Schedule'!$K$20-'Year Schedule'!$L$20</f>
        <v>120207.100528855</v>
      </c>
      <c r="T1004" s="0" t="n">
        <f aca="false">'Year Schedule'!$K$21-'Year Schedule'!$L$21</f>
        <v>123813.31354472</v>
      </c>
      <c r="U1004" s="0" t="n">
        <f aca="false">'Year Schedule'!$K$22-'Year Schedule'!$L$22</f>
        <v>127527.712951062</v>
      </c>
      <c r="V1004" s="0" t="n">
        <f aca="false">'Year Schedule'!$K$23-'Year Schedule'!$L$23</f>
        <v>131353.544339594</v>
      </c>
      <c r="W1004" s="0" t="n">
        <f aca="false">'Year Schedule'!$K$24-'Year Schedule'!$L$24</f>
        <v>135294.150669782</v>
      </c>
      <c r="X1004" s="0" t="n">
        <f aca="false">'Year Schedule'!$K$25-'Year Schedule'!$L$25</f>
        <v>139352.975189875</v>
      </c>
      <c r="Y1004" s="0" t="n">
        <f aca="false">'Year Schedule'!$K$26-'Year Schedule'!$L$26</f>
        <v>143533.564445571</v>
      </c>
      <c r="Z1004" s="0" t="n">
        <f aca="false">'Year Schedule'!$K$27-'Year Schedule'!$L$27</f>
        <v>147839.571378938</v>
      </c>
      <c r="AA1004" s="0" t="n">
        <f aca="false">'Year Schedule'!$K$28-'Year Schedule'!$L$28</f>
        <v>152274.758520307</v>
      </c>
      <c r="AB1004" s="0" t="n">
        <f aca="false">'Year Schedule'!$K$29-'Year Schedule'!$L$29</f>
        <v>156843.001275916</v>
      </c>
      <c r="AC1004" s="0" t="n">
        <f aca="false">'Year Schedule'!$K$30-'Year Schedule'!$L$30</f>
        <v>161548.291314193</v>
      </c>
      <c r="AD1004" s="0" t="n">
        <f aca="false">'Year Schedule'!$K$31-'Year Schedule'!$L$31</f>
        <v>166394.740053619</v>
      </c>
      <c r="AE1004" s="0" t="n">
        <f aca="false">'Year Schedule'!$K$32-'Year Schedule'!$L$32</f>
        <v>171386.582255228</v>
      </c>
      <c r="AF1004" s="0" t="n">
        <f aca="false">'Year Schedule'!$K$33-'Year Schedule'!$L$33</f>
        <v>176528.179722885</v>
      </c>
      <c r="AG1004" s="0" t="n">
        <f aca="false">'Year Schedule'!$K$34-'Year Schedule'!$L$34</f>
        <v>181824.025114571</v>
      </c>
      <c r="AH1004" s="0" t="n">
        <f aca="false">'Year Schedule'!$K$35-'Year Schedule'!$L$35</f>
        <v>187278.745868008</v>
      </c>
      <c r="AI1004" s="0" t="n">
        <f aca="false">'Year Schedule'!$K$36-'Year Schedule'!$L$36</f>
        <v>192897.108244049</v>
      </c>
      <c r="AJ1004" s="0" t="n">
        <f aca="false">'Year Schedule'!$K$37-'Year Schedule'!$L$37</f>
        <v>198684.02149137</v>
      </c>
      <c r="AK1004" s="0" t="n">
        <f aca="false">'Year Schedule'!$K$38-'Year Schedule'!$L$38</f>
        <v>204644.542136111</v>
      </c>
      <c r="AL1004" s="0" t="n">
        <f aca="false">'Year Schedule'!$K$39-'Year Schedule'!$L$39</f>
        <v>210783.878400194</v>
      </c>
      <c r="AM1004" s="0" t="n">
        <f aca="false">'Year Schedule'!$K$40-'Year Schedule'!$L$40</f>
        <v>217107.3947522</v>
      </c>
      <c r="AN1004" s="0" t="n">
        <f aca="false">'Year Schedule'!$K$41-'Year Schedule'!$L$41</f>
        <v>223620.616594766</v>
      </c>
      <c r="AO1004" s="0" t="n">
        <f aca="false">'Year Schedule'!$K$42-'Year Schedule'!$L$42</f>
        <v>230329.235092609</v>
      </c>
      <c r="AP1004" s="0" t="n">
        <f aca="false">'Year Schedule'!$K$43-'Year Schedule'!$L$43</f>
        <v>237239.112145388</v>
      </c>
      <c r="AQ1004" s="0" t="n">
        <f aca="false">'Year Schedule'!$K$44-'Year Schedule'!$L$44</f>
        <v>244356.285509749</v>
      </c>
      <c r="AR1004" s="0" t="n">
        <f aca="false">'Year Schedule'!$K$45-'Year Schedule'!$L$45</f>
        <v>251686.974075042</v>
      </c>
      <c r="AS1004" s="0" t="n">
        <f aca="false">'Year Schedule'!$K$46-'Year Schedule'!$L$46</f>
        <v>259237.583297293</v>
      </c>
      <c r="AT1004" s="0" t="n">
        <f aca="false">'Year Schedule'!$K$47-'Year Schedule'!$L$47</f>
        <v>267014.710796212</v>
      </c>
      <c r="AU1004" s="0" t="n">
        <f aca="false">'Year Schedule'!$K$48-'Year Schedule'!$L$48</f>
        <v>275025.152120098</v>
      </c>
      <c r="AV1004" s="0" t="n">
        <f aca="false">'Year Schedule'!$K$49-'Year Schedule'!$L$49</f>
        <v>283275.906683701</v>
      </c>
      <c r="AW1004" s="0" t="n">
        <f aca="false">'Year Schedule'!$K$50-'Year Schedule'!$L$50</f>
        <v>291774.183884212</v>
      </c>
      <c r="AX1004" s="0" t="n">
        <f aca="false">'Year Schedule'!$K$51-'Year Schedule'!$L$51</f>
        <v>300527.409400738</v>
      </c>
      <c r="AY1004" s="0" t="n">
        <f aca="false">'Year Schedule'!$K$52-'Year Schedule'!$L$52</f>
        <v>309543.231682761</v>
      </c>
      <c r="AZ1004" s="0" t="n">
        <f aca="false">'Year Schedule'!$K$53-'Year Schedule'!$L$53</f>
        <v>318829.528633243</v>
      </c>
    </row>
  </sheetData>
  <mergeCells count="1">
    <mergeCell ref="A1:BA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LibreOffice/26.2.2.2$Linux_AARCH64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2026-05-02T23:06:51Z</dcterms:created>
  <dc:creator>openpyxl</dc:creator>
  <dc:description/>
  <dc:language>en-US</dc:language>
  <cp:lastModifiedBy>John Alpaugh</cp:lastModifiedBy>
  <dcterms:modified xsi:type="dcterms:W3CDTF">2026-06-20T05:06:56Z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